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omments11.xml" ContentType="application/vnd.openxmlformats-officedocument.spreadsheetml.comments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kumenty\GitHub\CrimsonGabriel.github.io\"/>
    </mc:Choice>
  </mc:AlternateContent>
  <xr:revisionPtr revIDLastSave="0" documentId="13_ncr:1_{AFEE1DD4-8DC3-43D6-9955-5122C72F81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Itemów" sheetId="1" r:id="rId1"/>
    <sheet name="All instancje z modelami saga 3" sheetId="2" r:id="rId2"/>
    <sheet name="Lista mebli" sheetId="3" r:id="rId3"/>
    <sheet name="Config" sheetId="4" r:id="rId4"/>
    <sheet name="Cennik" sheetId="5" r:id="rId5"/>
    <sheet name="Lista Itemów - Bonusy" sheetId="6" r:id="rId6"/>
    <sheet name="Lista Mobów" sheetId="7" r:id="rId7"/>
    <sheet name="Lista Mobów - Ataki" sheetId="8" r:id="rId8"/>
    <sheet name="Lista Mobów - Drop" sheetId="9" r:id="rId9"/>
    <sheet name="Lista Pancerzy" sheetId="10" r:id="rId10"/>
    <sheet name="Lista Broni" sheetId="11" r:id="rId11"/>
    <sheet name="Kucharz" sheetId="12" r:id="rId12"/>
    <sheet name="Krawiec" sheetId="13" r:id="rId13"/>
    <sheet name="ZbrojmistrzPlatnerzKowal" sheetId="14" r:id="rId14"/>
    <sheet name="Farmer" sheetId="15" r:id="rId15"/>
    <sheet name="Zbieracz" sheetId="16" r:id="rId16"/>
    <sheet name="Myśliwy" sheetId="17" r:id="rId17"/>
    <sheet name="Alchemik" sheetId="18" r:id="rId18"/>
    <sheet name="Robotnik" sheetId="19" r:id="rId19"/>
    <sheet name="Zaklinacz" sheetId="20" r:id="rId20"/>
    <sheet name="Łuczarz" sheetId="21" r:id="rId21"/>
    <sheet name="Stoły Ogólnodostępne" sheetId="22" r:id="rId22"/>
    <sheet name="Prace Dorywcze" sheetId="23" r:id="rId23"/>
    <sheet name="Sklep" sheetId="24" r:id="rId24"/>
    <sheet name="Zbieranie - Zbieracz" sheetId="25" r:id="rId25"/>
    <sheet name="Zbieracz  Farmer  Górnik  Myśli" sheetId="26" r:id="rId26"/>
    <sheet name="Wydobycie - Robotnik" sheetId="27" r:id="rId27"/>
    <sheet name="Produkty drzewne - Robotnik" sheetId="28" r:id="rId28"/>
    <sheet name="Łowienie - Zbieracz" sheetId="29" r:id="rId29"/>
    <sheet name="Stolarz" sheetId="30" r:id="rId30"/>
    <sheet name="Kopia arkusza Wzór" sheetId="31" r:id="rId31"/>
    <sheet name="Ciekawostki i porady" sheetId="32" r:id="rId32"/>
  </sheets>
  <definedNames>
    <definedName name="_xlnm._FilterDatabase" localSheetId="2" hidden="1">'Lista mebli'!$A$1:$AI$884</definedName>
    <definedName name="_xlnm._FilterDatabase" localSheetId="6" hidden="1">'Lista Mobów'!$A$3:$AI$135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3" i="1" l="1"/>
  <c r="U178" i="1"/>
  <c r="T178" i="1"/>
  <c r="S178" i="1"/>
  <c r="U177" i="1"/>
  <c r="T177" i="1"/>
  <c r="S177" i="1"/>
  <c r="U176" i="1"/>
  <c r="T176" i="1"/>
  <c r="S176" i="1"/>
  <c r="U175" i="1"/>
  <c r="T175" i="1"/>
  <c r="S175" i="1"/>
  <c r="U174" i="1"/>
  <c r="T174" i="1"/>
  <c r="S174" i="1"/>
  <c r="U173" i="1"/>
  <c r="T173" i="1"/>
  <c r="S173" i="1"/>
  <c r="U172" i="1"/>
  <c r="T172" i="1"/>
  <c r="S172" i="1"/>
  <c r="U171" i="1"/>
  <c r="T171" i="1"/>
  <c r="S171" i="1"/>
  <c r="U170" i="1"/>
  <c r="T170" i="1"/>
  <c r="S170" i="1"/>
  <c r="U168" i="1"/>
  <c r="T168" i="1"/>
  <c r="S168" i="1"/>
  <c r="U167" i="1"/>
  <c r="T167" i="1"/>
  <c r="S167" i="1"/>
  <c r="U166" i="1"/>
  <c r="T166" i="1"/>
  <c r="S166" i="1"/>
  <c r="U164" i="1"/>
  <c r="T164" i="1"/>
  <c r="S164" i="1"/>
  <c r="U163" i="1"/>
  <c r="T163" i="1"/>
  <c r="S163" i="1"/>
  <c r="U161" i="1"/>
  <c r="T161" i="1"/>
  <c r="S161" i="1"/>
  <c r="U160" i="1"/>
  <c r="T160" i="1"/>
  <c r="S160" i="1"/>
  <c r="U159" i="1"/>
  <c r="T159" i="1"/>
  <c r="S159" i="1"/>
  <c r="U156" i="1"/>
  <c r="T156" i="1"/>
  <c r="S156" i="1"/>
  <c r="U155" i="1"/>
  <c r="T155" i="1"/>
  <c r="S155" i="1"/>
  <c r="U154" i="1"/>
  <c r="T154" i="1"/>
  <c r="S154" i="1"/>
  <c r="U153" i="1"/>
  <c r="T153" i="1"/>
  <c r="S153" i="1"/>
  <c r="U152" i="1"/>
  <c r="T152" i="1"/>
  <c r="S152" i="1"/>
  <c r="U151" i="1"/>
  <c r="T151" i="1"/>
  <c r="S151" i="1"/>
  <c r="U150" i="1"/>
  <c r="T150" i="1"/>
  <c r="S150" i="1"/>
  <c r="U149" i="1"/>
  <c r="T149" i="1"/>
  <c r="S149" i="1"/>
  <c r="U148" i="1"/>
  <c r="T148" i="1"/>
  <c r="S148" i="1"/>
  <c r="U147" i="1"/>
  <c r="T147" i="1"/>
  <c r="S147" i="1"/>
  <c r="U146" i="1"/>
  <c r="T146" i="1"/>
  <c r="S146" i="1"/>
  <c r="U145" i="1"/>
  <c r="T145" i="1"/>
  <c r="S145" i="1"/>
  <c r="U141" i="1"/>
  <c r="T141" i="1"/>
  <c r="S141" i="1"/>
  <c r="U139" i="1"/>
  <c r="T139" i="1"/>
  <c r="S139" i="1"/>
  <c r="U135" i="1"/>
  <c r="T135" i="1"/>
  <c r="S135" i="1"/>
  <c r="U131" i="1"/>
  <c r="T131" i="1"/>
  <c r="S131" i="1"/>
  <c r="U130" i="1"/>
  <c r="T130" i="1"/>
  <c r="S130" i="1"/>
  <c r="U129" i="1"/>
  <c r="T129" i="1"/>
  <c r="S129" i="1"/>
  <c r="U71" i="1"/>
  <c r="T71" i="1"/>
  <c r="S71" i="1"/>
  <c r="U70" i="1"/>
  <c r="T70" i="1"/>
  <c r="S70" i="1"/>
  <c r="U68" i="1"/>
  <c r="T68" i="1"/>
  <c r="S68" i="1"/>
  <c r="A66" i="1"/>
  <c r="U54" i="1"/>
  <c r="T54" i="1"/>
  <c r="S54" i="1"/>
  <c r="U53" i="1"/>
  <c r="T53" i="1"/>
  <c r="S53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A9" i="1"/>
  <c r="U8" i="1"/>
  <c r="T8" i="1"/>
  <c r="S8" i="1"/>
  <c r="U7" i="1"/>
  <c r="T7" i="1"/>
  <c r="S7" i="1"/>
  <c r="U6" i="1"/>
  <c r="T6" i="1"/>
  <c r="S6" i="1"/>
  <c r="U5" i="1"/>
  <c r="T5" i="1"/>
  <c r="S5" i="1"/>
  <c r="U3" i="1"/>
  <c r="T3" i="1"/>
  <c r="S3" i="1"/>
  <c r="U2" i="1"/>
  <c r="T2" i="1"/>
  <c r="S2" i="1"/>
  <c r="O52" i="31"/>
  <c r="N52" i="31"/>
  <c r="H52" i="31"/>
  <c r="I52" i="31" s="1"/>
  <c r="B52" i="31" s="1"/>
  <c r="O51" i="31"/>
  <c r="N51" i="31"/>
  <c r="H51" i="31"/>
  <c r="I51" i="31" s="1"/>
  <c r="B51" i="31" s="1"/>
  <c r="O50" i="31"/>
  <c r="N50" i="31"/>
  <c r="H50" i="31"/>
  <c r="I50" i="31" s="1"/>
  <c r="B50" i="31" s="1"/>
  <c r="O49" i="31"/>
  <c r="N49" i="31"/>
  <c r="H49" i="31"/>
  <c r="I49" i="31" s="1"/>
  <c r="B49" i="31" s="1"/>
  <c r="O48" i="31"/>
  <c r="N48" i="31"/>
  <c r="H48" i="31"/>
  <c r="I48" i="31" s="1"/>
  <c r="B48" i="31" s="1"/>
  <c r="O47" i="31"/>
  <c r="N47" i="31"/>
  <c r="H47" i="31"/>
  <c r="I47" i="31" s="1"/>
  <c r="B47" i="31"/>
  <c r="O46" i="31"/>
  <c r="N46" i="31"/>
  <c r="H46" i="31"/>
  <c r="I46" i="31" s="1"/>
  <c r="B46" i="31" s="1"/>
  <c r="O45" i="31"/>
  <c r="N45" i="31"/>
  <c r="H45" i="31"/>
  <c r="I45" i="31" s="1"/>
  <c r="B45" i="31"/>
  <c r="O44" i="31"/>
  <c r="N44" i="31"/>
  <c r="H44" i="31"/>
  <c r="I44" i="31" s="1"/>
  <c r="B44" i="31" s="1"/>
  <c r="O43" i="31"/>
  <c r="N43" i="31"/>
  <c r="H43" i="31"/>
  <c r="I43" i="31" s="1"/>
  <c r="B43" i="31" s="1"/>
  <c r="O42" i="31"/>
  <c r="N42" i="31"/>
  <c r="H42" i="31"/>
  <c r="I42" i="31" s="1"/>
  <c r="B42" i="31" s="1"/>
  <c r="O41" i="31"/>
  <c r="N41" i="31"/>
  <c r="H41" i="31"/>
  <c r="I41" i="31" s="1"/>
  <c r="B41" i="31"/>
  <c r="O40" i="31"/>
  <c r="N40" i="31"/>
  <c r="H40" i="31"/>
  <c r="I40" i="31" s="1"/>
  <c r="B40" i="31" s="1"/>
  <c r="O39" i="31"/>
  <c r="N39" i="31"/>
  <c r="H39" i="31"/>
  <c r="I39" i="31" s="1"/>
  <c r="O38" i="31"/>
  <c r="N38" i="31"/>
  <c r="H38" i="31"/>
  <c r="I38" i="31" s="1"/>
  <c r="B38" i="31" s="1"/>
  <c r="O37" i="31"/>
  <c r="N37" i="31"/>
  <c r="H37" i="31"/>
  <c r="I37" i="31" s="1"/>
  <c r="B37" i="31" s="1"/>
  <c r="O36" i="31"/>
  <c r="N36" i="31"/>
  <c r="H36" i="31"/>
  <c r="I36" i="31" s="1"/>
  <c r="B36" i="31" s="1"/>
  <c r="O35" i="31"/>
  <c r="N35" i="31"/>
  <c r="H35" i="31"/>
  <c r="I35" i="31" s="1"/>
  <c r="B35" i="31"/>
  <c r="O34" i="31"/>
  <c r="N34" i="31"/>
  <c r="H34" i="31"/>
  <c r="I34" i="31" s="1"/>
  <c r="B34" i="31" s="1"/>
  <c r="O33" i="31"/>
  <c r="N33" i="31"/>
  <c r="H33" i="31"/>
  <c r="I33" i="31" s="1"/>
  <c r="B33" i="31" s="1"/>
  <c r="O32" i="31"/>
  <c r="N32" i="31"/>
  <c r="H32" i="31"/>
  <c r="I32" i="31" s="1"/>
  <c r="B32" i="31" s="1"/>
  <c r="O31" i="31"/>
  <c r="N31" i="31"/>
  <c r="H31" i="31"/>
  <c r="I31" i="31" s="1"/>
  <c r="B31" i="31"/>
  <c r="O30" i="31"/>
  <c r="N30" i="31"/>
  <c r="H30" i="31"/>
  <c r="I30" i="31" s="1"/>
  <c r="B30" i="31" s="1"/>
  <c r="O29" i="31"/>
  <c r="N29" i="31"/>
  <c r="H29" i="31"/>
  <c r="I29" i="31" s="1"/>
  <c r="B29" i="31" s="1"/>
  <c r="O28" i="31"/>
  <c r="N28" i="31"/>
  <c r="H28" i="31"/>
  <c r="I28" i="31" s="1"/>
  <c r="B28" i="31" s="1"/>
  <c r="O27" i="31"/>
  <c r="N27" i="31"/>
  <c r="H27" i="31"/>
  <c r="I27" i="31" s="1"/>
  <c r="B27" i="31" s="1"/>
  <c r="O26" i="31"/>
  <c r="N26" i="31"/>
  <c r="H26" i="31"/>
  <c r="I26" i="31" s="1"/>
  <c r="B26" i="31" s="1"/>
  <c r="O25" i="31"/>
  <c r="N25" i="31"/>
  <c r="H25" i="31"/>
  <c r="I25" i="31" s="1"/>
  <c r="B25" i="31"/>
  <c r="O24" i="31"/>
  <c r="N24" i="31"/>
  <c r="H24" i="31"/>
  <c r="I24" i="31" s="1"/>
  <c r="B24" i="31" s="1"/>
  <c r="O23" i="31"/>
  <c r="N23" i="31"/>
  <c r="H23" i="31"/>
  <c r="I23" i="31" s="1"/>
  <c r="O22" i="31"/>
  <c r="N22" i="31"/>
  <c r="H22" i="31"/>
  <c r="I22" i="31" s="1"/>
  <c r="B22" i="31" s="1"/>
  <c r="O21" i="31"/>
  <c r="N21" i="31"/>
  <c r="H21" i="31"/>
  <c r="I21" i="31" s="1"/>
  <c r="O20" i="31"/>
  <c r="N20" i="31"/>
  <c r="H20" i="31"/>
  <c r="I20" i="31" s="1"/>
  <c r="B20" i="31" s="1"/>
  <c r="O19" i="31"/>
  <c r="N19" i="31"/>
  <c r="H19" i="31"/>
  <c r="I19" i="31" s="1"/>
  <c r="B19" i="31" s="1"/>
  <c r="O18" i="31"/>
  <c r="N18" i="31"/>
  <c r="H18" i="31"/>
  <c r="I18" i="31" s="1"/>
  <c r="B18" i="31" s="1"/>
  <c r="O17" i="31"/>
  <c r="N17" i="31"/>
  <c r="H17" i="31"/>
  <c r="I17" i="31" s="1"/>
  <c r="B17" i="31" s="1"/>
  <c r="O16" i="31"/>
  <c r="N16" i="31"/>
  <c r="H16" i="31"/>
  <c r="I16" i="31" s="1"/>
  <c r="B16" i="31" s="1"/>
  <c r="O15" i="31"/>
  <c r="N15" i="31"/>
  <c r="H15" i="31"/>
  <c r="I15" i="31" s="1"/>
  <c r="B15" i="31"/>
  <c r="O14" i="31"/>
  <c r="N14" i="31"/>
  <c r="H14" i="31"/>
  <c r="I14" i="31" s="1"/>
  <c r="B14" i="31" s="1"/>
  <c r="O13" i="31"/>
  <c r="N13" i="31"/>
  <c r="H13" i="31"/>
  <c r="I13" i="31" s="1"/>
  <c r="B13" i="31"/>
  <c r="O12" i="31"/>
  <c r="N12" i="31"/>
  <c r="H12" i="31"/>
  <c r="I12" i="31" s="1"/>
  <c r="B12" i="31" s="1"/>
  <c r="O11" i="31"/>
  <c r="N11" i="31"/>
  <c r="H11" i="31"/>
  <c r="I11" i="31" s="1"/>
  <c r="B11" i="31" s="1"/>
  <c r="O10" i="31"/>
  <c r="N10" i="31"/>
  <c r="H10" i="31"/>
  <c r="I10" i="31" s="1"/>
  <c r="B10" i="31" s="1"/>
  <c r="O9" i="31"/>
  <c r="N9" i="31"/>
  <c r="H9" i="31"/>
  <c r="I9" i="31" s="1"/>
  <c r="B9" i="31"/>
  <c r="O8" i="31"/>
  <c r="N8" i="31"/>
  <c r="H8" i="31"/>
  <c r="I8" i="31" s="1"/>
  <c r="B8" i="31" s="1"/>
  <c r="O7" i="31"/>
  <c r="N7" i="31"/>
  <c r="H7" i="31"/>
  <c r="I7" i="31" s="1"/>
  <c r="O6" i="31"/>
  <c r="N6" i="31"/>
  <c r="H6" i="31"/>
  <c r="I6" i="31" s="1"/>
  <c r="B6" i="31" s="1"/>
  <c r="O5" i="31"/>
  <c r="N5" i="31"/>
  <c r="H5" i="31"/>
  <c r="I5" i="31" s="1"/>
  <c r="O4" i="31"/>
  <c r="N4" i="31"/>
  <c r="H4" i="31"/>
  <c r="I4" i="31" s="1"/>
  <c r="B4" i="31" s="1"/>
  <c r="O3" i="31"/>
  <c r="N3" i="31"/>
  <c r="H3" i="31"/>
  <c r="I3" i="31" s="1"/>
  <c r="B3" i="31"/>
  <c r="E285" i="30"/>
  <c r="D285" i="30" s="1"/>
  <c r="E283" i="30"/>
  <c r="D283" i="30" s="1"/>
  <c r="E282" i="30"/>
  <c r="D282" i="30" s="1"/>
  <c r="E123" i="30"/>
  <c r="D123" i="30" s="1"/>
  <c r="E122" i="30"/>
  <c r="D122" i="30" s="1"/>
  <c r="E121" i="30"/>
  <c r="D121" i="30" s="1"/>
  <c r="E96" i="30"/>
  <c r="D96" i="30" s="1"/>
  <c r="E95" i="30"/>
  <c r="D95" i="30" s="1"/>
  <c r="E94" i="30"/>
  <c r="D94" i="30" s="1"/>
  <c r="E93" i="30"/>
  <c r="D93" i="30" s="1"/>
  <c r="E77" i="30"/>
  <c r="D77" i="30"/>
  <c r="E26" i="30"/>
  <c r="D26" i="30"/>
  <c r="E25" i="30"/>
  <c r="D25" i="30" s="1"/>
  <c r="E24" i="30"/>
  <c r="D24" i="30" s="1"/>
  <c r="E6" i="30"/>
  <c r="D6" i="30" s="1"/>
  <c r="O93" i="29"/>
  <c r="N93" i="29"/>
  <c r="H93" i="29"/>
  <c r="I93" i="29" s="1"/>
  <c r="B93" i="29"/>
  <c r="O92" i="29"/>
  <c r="N92" i="29"/>
  <c r="H92" i="29"/>
  <c r="I92" i="29" s="1"/>
  <c r="O91" i="29"/>
  <c r="N91" i="29"/>
  <c r="H91" i="29"/>
  <c r="I91" i="29" s="1"/>
  <c r="Q90" i="29"/>
  <c r="O90" i="29"/>
  <c r="N90" i="29"/>
  <c r="J90" i="29"/>
  <c r="H90" i="29"/>
  <c r="I90" i="29" s="1"/>
  <c r="P90" i="29" s="1"/>
  <c r="O89" i="29"/>
  <c r="N89" i="29"/>
  <c r="H89" i="29"/>
  <c r="I89" i="29" s="1"/>
  <c r="B89" i="29" s="1"/>
  <c r="O88" i="29"/>
  <c r="N88" i="29"/>
  <c r="H88" i="29"/>
  <c r="I88" i="29" s="1"/>
  <c r="O87" i="29"/>
  <c r="N87" i="29"/>
  <c r="H87" i="29"/>
  <c r="I87" i="29" s="1"/>
  <c r="Q87" i="29" s="1"/>
  <c r="Q86" i="29"/>
  <c r="O86" i="29"/>
  <c r="N86" i="29"/>
  <c r="J86" i="29"/>
  <c r="H86" i="29"/>
  <c r="I86" i="29" s="1"/>
  <c r="P86" i="29" s="1"/>
  <c r="B86" i="29"/>
  <c r="O85" i="29"/>
  <c r="N85" i="29"/>
  <c r="H85" i="29"/>
  <c r="I85" i="29" s="1"/>
  <c r="B85" i="29" s="1"/>
  <c r="O84" i="29"/>
  <c r="N84" i="29"/>
  <c r="H84" i="29"/>
  <c r="I84" i="29" s="1"/>
  <c r="J84" i="29" s="1"/>
  <c r="O83" i="29"/>
  <c r="N83" i="29"/>
  <c r="H83" i="29"/>
  <c r="I83" i="29" s="1"/>
  <c r="P83" i="29" s="1"/>
  <c r="O82" i="29"/>
  <c r="N82" i="29"/>
  <c r="H82" i="29"/>
  <c r="I82" i="29" s="1"/>
  <c r="P82" i="29" s="1"/>
  <c r="B82" i="29"/>
  <c r="O81" i="29"/>
  <c r="N81" i="29"/>
  <c r="H81" i="29"/>
  <c r="I81" i="29" s="1"/>
  <c r="B81" i="29" s="1"/>
  <c r="O80" i="29"/>
  <c r="N80" i="29"/>
  <c r="H80" i="29"/>
  <c r="I80" i="29" s="1"/>
  <c r="Q79" i="29"/>
  <c r="O79" i="29"/>
  <c r="N79" i="29"/>
  <c r="J79" i="29"/>
  <c r="H79" i="29"/>
  <c r="I79" i="29" s="1"/>
  <c r="P79" i="29" s="1"/>
  <c r="O78" i="29"/>
  <c r="N78" i="29"/>
  <c r="H78" i="29"/>
  <c r="I78" i="29" s="1"/>
  <c r="P78" i="29" s="1"/>
  <c r="O77" i="29"/>
  <c r="N77" i="29"/>
  <c r="H77" i="29"/>
  <c r="I77" i="29" s="1"/>
  <c r="B77" i="29" s="1"/>
  <c r="O76" i="29"/>
  <c r="N76" i="29"/>
  <c r="J76" i="29"/>
  <c r="H76" i="29"/>
  <c r="I76" i="29" s="1"/>
  <c r="O75" i="29"/>
  <c r="N75" i="29"/>
  <c r="H75" i="29"/>
  <c r="I75" i="29" s="1"/>
  <c r="P75" i="29" s="1"/>
  <c r="B75" i="29"/>
  <c r="Q74" i="29"/>
  <c r="O74" i="29"/>
  <c r="N74" i="29"/>
  <c r="H74" i="29"/>
  <c r="I74" i="29" s="1"/>
  <c r="P74" i="29" s="1"/>
  <c r="O73" i="29"/>
  <c r="N73" i="29"/>
  <c r="I73" i="29"/>
  <c r="J73" i="29" s="1"/>
  <c r="H73" i="29"/>
  <c r="O72" i="29"/>
  <c r="N72" i="29"/>
  <c r="H72" i="29"/>
  <c r="I72" i="29" s="1"/>
  <c r="Q72" i="29" s="1"/>
  <c r="O71" i="29"/>
  <c r="N71" i="29"/>
  <c r="H71" i="29"/>
  <c r="I71" i="29" s="1"/>
  <c r="Q70" i="29"/>
  <c r="O70" i="29"/>
  <c r="N70" i="29"/>
  <c r="H70" i="29"/>
  <c r="I70" i="29" s="1"/>
  <c r="P70" i="29" s="1"/>
  <c r="P66" i="29"/>
  <c r="O66" i="29"/>
  <c r="N66" i="29"/>
  <c r="I66" i="29"/>
  <c r="J66" i="29" s="1"/>
  <c r="H66" i="29"/>
  <c r="O62" i="29"/>
  <c r="N62" i="29"/>
  <c r="H62" i="29"/>
  <c r="I62" i="29" s="1"/>
  <c r="Q62" i="29" s="1"/>
  <c r="Q58" i="29"/>
  <c r="O58" i="29"/>
  <c r="N58" i="29"/>
  <c r="I58" i="29"/>
  <c r="H58" i="29"/>
  <c r="O54" i="29"/>
  <c r="N54" i="29"/>
  <c r="H54" i="29"/>
  <c r="I54" i="29" s="1"/>
  <c r="J54" i="29" s="1"/>
  <c r="O50" i="29"/>
  <c r="N50" i="29"/>
  <c r="H50" i="29"/>
  <c r="I50" i="29" s="1"/>
  <c r="Q46" i="29"/>
  <c r="O46" i="29"/>
  <c r="N46" i="29"/>
  <c r="H46" i="29"/>
  <c r="I46" i="29" s="1"/>
  <c r="J46" i="29" s="1"/>
  <c r="O42" i="29"/>
  <c r="N42" i="29"/>
  <c r="H42" i="29"/>
  <c r="I42" i="29" s="1"/>
  <c r="O38" i="29"/>
  <c r="N38" i="29"/>
  <c r="H38" i="29"/>
  <c r="I38" i="29" s="1"/>
  <c r="O34" i="29"/>
  <c r="N34" i="29"/>
  <c r="H34" i="29"/>
  <c r="I34" i="29" s="1"/>
  <c r="Q34" i="29" s="1"/>
  <c r="O30" i="29"/>
  <c r="N30" i="29"/>
  <c r="H30" i="29"/>
  <c r="I30" i="29" s="1"/>
  <c r="O26" i="29"/>
  <c r="N26" i="29"/>
  <c r="H26" i="29"/>
  <c r="I26" i="29" s="1"/>
  <c r="O22" i="29"/>
  <c r="N22" i="29"/>
  <c r="H22" i="29"/>
  <c r="I22" i="29" s="1"/>
  <c r="O15" i="29"/>
  <c r="N15" i="29"/>
  <c r="H15" i="29"/>
  <c r="I15" i="29" s="1"/>
  <c r="Q11" i="29"/>
  <c r="O11" i="29"/>
  <c r="N11" i="29"/>
  <c r="H11" i="29"/>
  <c r="I11" i="29" s="1"/>
  <c r="J11" i="29" s="1"/>
  <c r="O9" i="29"/>
  <c r="N9" i="29"/>
  <c r="H9" i="29"/>
  <c r="I9" i="29" s="1"/>
  <c r="O3" i="29"/>
  <c r="N3" i="29"/>
  <c r="H3" i="29"/>
  <c r="I3" i="29" s="1"/>
  <c r="O93" i="28"/>
  <c r="N93" i="28"/>
  <c r="H93" i="28"/>
  <c r="I93" i="28" s="1"/>
  <c r="Q93" i="28" s="1"/>
  <c r="B93" i="28"/>
  <c r="O92" i="28"/>
  <c r="N92" i="28"/>
  <c r="H92" i="28"/>
  <c r="I92" i="28" s="1"/>
  <c r="Q92" i="28" s="1"/>
  <c r="O91" i="28"/>
  <c r="N91" i="28"/>
  <c r="H91" i="28"/>
  <c r="I91" i="28" s="1"/>
  <c r="Q91" i="28" s="1"/>
  <c r="P90" i="28"/>
  <c r="O90" i="28"/>
  <c r="N90" i="28"/>
  <c r="H90" i="28"/>
  <c r="I90" i="28" s="1"/>
  <c r="Q90" i="28" s="1"/>
  <c r="O89" i="28"/>
  <c r="N89" i="28"/>
  <c r="H89" i="28"/>
  <c r="I89" i="28" s="1"/>
  <c r="Q89" i="28" s="1"/>
  <c r="O88" i="28"/>
  <c r="N88" i="28"/>
  <c r="H88" i="28"/>
  <c r="I88" i="28" s="1"/>
  <c r="Q88" i="28" s="1"/>
  <c r="O87" i="28"/>
  <c r="N87" i="28"/>
  <c r="J87" i="28"/>
  <c r="H87" i="28"/>
  <c r="I87" i="28" s="1"/>
  <c r="Q87" i="28" s="1"/>
  <c r="O86" i="28"/>
  <c r="N86" i="28"/>
  <c r="H86" i="28"/>
  <c r="I86" i="28" s="1"/>
  <c r="Q86" i="28" s="1"/>
  <c r="B86" i="28"/>
  <c r="O85" i="28"/>
  <c r="N85" i="28"/>
  <c r="H85" i="28"/>
  <c r="I85" i="28" s="1"/>
  <c r="Q85" i="28" s="1"/>
  <c r="O84" i="28"/>
  <c r="N84" i="28"/>
  <c r="H84" i="28"/>
  <c r="I84" i="28" s="1"/>
  <c r="Q84" i="28" s="1"/>
  <c r="P83" i="28"/>
  <c r="O83" i="28"/>
  <c r="N83" i="28"/>
  <c r="J83" i="28"/>
  <c r="H83" i="28"/>
  <c r="I83" i="28" s="1"/>
  <c r="Q83" i="28" s="1"/>
  <c r="O82" i="28"/>
  <c r="N82" i="28"/>
  <c r="H82" i="28"/>
  <c r="I82" i="28" s="1"/>
  <c r="Q82" i="28" s="1"/>
  <c r="O81" i="28"/>
  <c r="N81" i="28"/>
  <c r="H81" i="28"/>
  <c r="I81" i="28" s="1"/>
  <c r="Q81" i="28" s="1"/>
  <c r="O80" i="28"/>
  <c r="N80" i="28"/>
  <c r="H80" i="28"/>
  <c r="I80" i="28" s="1"/>
  <c r="Q80" i="28" s="1"/>
  <c r="P79" i="28"/>
  <c r="O79" i="28"/>
  <c r="N79" i="28"/>
  <c r="J79" i="28"/>
  <c r="H79" i="28"/>
  <c r="I79" i="28" s="1"/>
  <c r="Q79" i="28" s="1"/>
  <c r="P78" i="28"/>
  <c r="O78" i="28"/>
  <c r="N78" i="28"/>
  <c r="H78" i="28"/>
  <c r="I78" i="28" s="1"/>
  <c r="Q78" i="28" s="1"/>
  <c r="O77" i="28"/>
  <c r="N77" i="28"/>
  <c r="H77" i="28"/>
  <c r="I77" i="28" s="1"/>
  <c r="Q77" i="28" s="1"/>
  <c r="B77" i="28"/>
  <c r="O76" i="28"/>
  <c r="N76" i="28"/>
  <c r="H76" i="28"/>
  <c r="I76" i="28" s="1"/>
  <c r="Q76" i="28" s="1"/>
  <c r="O75" i="28"/>
  <c r="N75" i="28"/>
  <c r="H75" i="28"/>
  <c r="I75" i="28" s="1"/>
  <c r="Q75" i="28" s="1"/>
  <c r="P74" i="28"/>
  <c r="O74" i="28"/>
  <c r="N74" i="28"/>
  <c r="H74" i="28"/>
  <c r="I74" i="28" s="1"/>
  <c r="Q74" i="28" s="1"/>
  <c r="O73" i="28"/>
  <c r="N73" i="28"/>
  <c r="H73" i="28"/>
  <c r="I73" i="28" s="1"/>
  <c r="O72" i="28"/>
  <c r="N72" i="28"/>
  <c r="H72" i="28"/>
  <c r="I72" i="28" s="1"/>
  <c r="P71" i="28"/>
  <c r="O71" i="28"/>
  <c r="N71" i="28"/>
  <c r="I71" i="28"/>
  <c r="Q71" i="28" s="1"/>
  <c r="H71" i="28"/>
  <c r="O70" i="28"/>
  <c r="N70" i="28"/>
  <c r="H70" i="28"/>
  <c r="I70" i="28" s="1"/>
  <c r="O66" i="28"/>
  <c r="N66" i="28"/>
  <c r="H66" i="28"/>
  <c r="I66" i="28" s="1"/>
  <c r="O62" i="28"/>
  <c r="N62" i="28"/>
  <c r="I62" i="28"/>
  <c r="Q62" i="28" s="1"/>
  <c r="H62" i="28"/>
  <c r="O58" i="28"/>
  <c r="N58" i="28"/>
  <c r="H58" i="28"/>
  <c r="I58" i="28" s="1"/>
  <c r="O54" i="28"/>
  <c r="N54" i="28"/>
  <c r="H54" i="28"/>
  <c r="I54" i="28" s="1"/>
  <c r="O50" i="28"/>
  <c r="N50" i="28"/>
  <c r="H50" i="28"/>
  <c r="I50" i="28" s="1"/>
  <c r="O46" i="28"/>
  <c r="N46" i="28"/>
  <c r="I46" i="28"/>
  <c r="H46" i="28"/>
  <c r="O42" i="28"/>
  <c r="N42" i="28"/>
  <c r="H42" i="28"/>
  <c r="I42" i="28" s="1"/>
  <c r="P38" i="28"/>
  <c r="O38" i="28"/>
  <c r="N38" i="28"/>
  <c r="I38" i="28"/>
  <c r="J38" i="28" s="1"/>
  <c r="H38" i="28"/>
  <c r="Q34" i="28"/>
  <c r="O34" i="28"/>
  <c r="N34" i="28"/>
  <c r="J34" i="28"/>
  <c r="H34" i="28"/>
  <c r="I34" i="28" s="1"/>
  <c r="P34" i="28" s="1"/>
  <c r="O30" i="28"/>
  <c r="N30" i="28"/>
  <c r="I30" i="28"/>
  <c r="Q30" i="28" s="1"/>
  <c r="H30" i="28"/>
  <c r="O26" i="28"/>
  <c r="N26" i="28"/>
  <c r="H26" i="28"/>
  <c r="I26" i="28" s="1"/>
  <c r="O22" i="28"/>
  <c r="N22" i="28"/>
  <c r="H22" i="28"/>
  <c r="I22" i="28" s="1"/>
  <c r="O15" i="28"/>
  <c r="N15" i="28"/>
  <c r="H15" i="28"/>
  <c r="I15" i="28" s="1"/>
  <c r="O11" i="28"/>
  <c r="N11" i="28"/>
  <c r="H11" i="28"/>
  <c r="I11" i="28" s="1"/>
  <c r="O9" i="28"/>
  <c r="N9" i="28"/>
  <c r="H9" i="28"/>
  <c r="I9" i="28" s="1"/>
  <c r="O3" i="28"/>
  <c r="N3" i="28"/>
  <c r="H3" i="28"/>
  <c r="I3" i="28" s="1"/>
  <c r="P3" i="28" s="1"/>
  <c r="O97" i="27"/>
  <c r="N97" i="27"/>
  <c r="I97" i="27"/>
  <c r="B97" i="27" s="1"/>
  <c r="H97" i="27"/>
  <c r="O96" i="27"/>
  <c r="N96" i="27"/>
  <c r="I96" i="27"/>
  <c r="B96" i="27" s="1"/>
  <c r="H96" i="27"/>
  <c r="O95" i="27"/>
  <c r="N95" i="27"/>
  <c r="I95" i="27"/>
  <c r="B95" i="27" s="1"/>
  <c r="H95" i="27"/>
  <c r="O94" i="27"/>
  <c r="N94" i="27"/>
  <c r="I94" i="27"/>
  <c r="B94" i="27" s="1"/>
  <c r="H94" i="27"/>
  <c r="O93" i="27"/>
  <c r="N93" i="27"/>
  <c r="I93" i="27"/>
  <c r="B93" i="27" s="1"/>
  <c r="H93" i="27"/>
  <c r="O92" i="27"/>
  <c r="N92" i="27"/>
  <c r="I92" i="27"/>
  <c r="B92" i="27" s="1"/>
  <c r="H92" i="27"/>
  <c r="O91" i="27"/>
  <c r="N91" i="27"/>
  <c r="I91" i="27"/>
  <c r="B91" i="27" s="1"/>
  <c r="H91" i="27"/>
  <c r="O90" i="27"/>
  <c r="N90" i="27"/>
  <c r="I90" i="27"/>
  <c r="B90" i="27" s="1"/>
  <c r="H90" i="27"/>
  <c r="O89" i="27"/>
  <c r="N89" i="27"/>
  <c r="I89" i="27"/>
  <c r="B89" i="27" s="1"/>
  <c r="H89" i="27"/>
  <c r="O88" i="27"/>
  <c r="N88" i="27"/>
  <c r="I88" i="27"/>
  <c r="B88" i="27" s="1"/>
  <c r="H88" i="27"/>
  <c r="O87" i="27"/>
  <c r="N87" i="27"/>
  <c r="I87" i="27"/>
  <c r="B87" i="27" s="1"/>
  <c r="H87" i="27"/>
  <c r="O86" i="27"/>
  <c r="N86" i="27"/>
  <c r="I86" i="27"/>
  <c r="B86" i="27" s="1"/>
  <c r="H86" i="27"/>
  <c r="O85" i="27"/>
  <c r="N85" i="27"/>
  <c r="I85" i="27"/>
  <c r="B85" i="27" s="1"/>
  <c r="H85" i="27"/>
  <c r="O84" i="27"/>
  <c r="N84" i="27"/>
  <c r="H84" i="27"/>
  <c r="I84" i="27" s="1"/>
  <c r="O83" i="27"/>
  <c r="N83" i="27"/>
  <c r="H83" i="27"/>
  <c r="I83" i="27" s="1"/>
  <c r="O82" i="27"/>
  <c r="N82" i="27"/>
  <c r="H82" i="27"/>
  <c r="I82" i="27" s="1"/>
  <c r="O81" i="27"/>
  <c r="N81" i="27"/>
  <c r="H81" i="27"/>
  <c r="I81" i="27" s="1"/>
  <c r="O80" i="27"/>
  <c r="N80" i="27"/>
  <c r="H80" i="27"/>
  <c r="I80" i="27" s="1"/>
  <c r="O79" i="27"/>
  <c r="N79" i="27"/>
  <c r="H79" i="27"/>
  <c r="I79" i="27" s="1"/>
  <c r="O78" i="27"/>
  <c r="N78" i="27"/>
  <c r="H78" i="27"/>
  <c r="I78" i="27" s="1"/>
  <c r="O77" i="27"/>
  <c r="N77" i="27"/>
  <c r="H77" i="27"/>
  <c r="I77" i="27" s="1"/>
  <c r="O76" i="27"/>
  <c r="N76" i="27"/>
  <c r="H76" i="27"/>
  <c r="I76" i="27" s="1"/>
  <c r="Q76" i="27" s="1"/>
  <c r="O75" i="27"/>
  <c r="N75" i="27"/>
  <c r="J75" i="27"/>
  <c r="H75" i="27"/>
  <c r="I75" i="27" s="1"/>
  <c r="O74" i="27"/>
  <c r="N74" i="27"/>
  <c r="H74" i="27"/>
  <c r="I74" i="27" s="1"/>
  <c r="O70" i="27"/>
  <c r="N70" i="27"/>
  <c r="I70" i="27"/>
  <c r="H70" i="27"/>
  <c r="O66" i="27"/>
  <c r="N66" i="27"/>
  <c r="H66" i="27"/>
  <c r="I66" i="27" s="1"/>
  <c r="O62" i="27"/>
  <c r="N62" i="27"/>
  <c r="I62" i="27"/>
  <c r="H62" i="27"/>
  <c r="O58" i="27"/>
  <c r="N58" i="27"/>
  <c r="H58" i="27"/>
  <c r="I58" i="27" s="1"/>
  <c r="O54" i="27"/>
  <c r="N54" i="27"/>
  <c r="I54" i="27"/>
  <c r="H54" i="27"/>
  <c r="O50" i="27"/>
  <c r="N50" i="27"/>
  <c r="H50" i="27"/>
  <c r="I50" i="27" s="1"/>
  <c r="O46" i="27"/>
  <c r="N46" i="27"/>
  <c r="I46" i="27"/>
  <c r="H46" i="27"/>
  <c r="O42" i="27"/>
  <c r="N42" i="27"/>
  <c r="H42" i="27"/>
  <c r="I42" i="27" s="1"/>
  <c r="O38" i="27"/>
  <c r="N38" i="27"/>
  <c r="I38" i="27"/>
  <c r="H38" i="27"/>
  <c r="O34" i="27"/>
  <c r="N34" i="27"/>
  <c r="H34" i="27"/>
  <c r="I34" i="27" s="1"/>
  <c r="O30" i="27"/>
  <c r="N30" i="27"/>
  <c r="I30" i="27"/>
  <c r="H30" i="27"/>
  <c r="B27" i="27"/>
  <c r="O26" i="27"/>
  <c r="N26" i="27"/>
  <c r="H26" i="27"/>
  <c r="I26" i="27" s="1"/>
  <c r="B23" i="27"/>
  <c r="B22" i="27"/>
  <c r="B21" i="27"/>
  <c r="B20" i="27"/>
  <c r="O19" i="27"/>
  <c r="N19" i="27"/>
  <c r="H19" i="27"/>
  <c r="I19" i="27" s="1"/>
  <c r="B18" i="27"/>
  <c r="P15" i="27"/>
  <c r="O15" i="27"/>
  <c r="N15" i="27"/>
  <c r="H15" i="27"/>
  <c r="I15" i="27" s="1"/>
  <c r="O11" i="27"/>
  <c r="N11" i="27"/>
  <c r="H11" i="27"/>
  <c r="I11" i="27" s="1"/>
  <c r="O9" i="27"/>
  <c r="N9" i="27"/>
  <c r="H9" i="27"/>
  <c r="I9" i="27" s="1"/>
  <c r="O3" i="27"/>
  <c r="N3" i="27"/>
  <c r="H3" i="27"/>
  <c r="I3" i="27" s="1"/>
  <c r="K48" i="26"/>
  <c r="J48" i="26"/>
  <c r="K47" i="26"/>
  <c r="J47" i="26"/>
  <c r="K45" i="26"/>
  <c r="J45" i="26"/>
  <c r="K44" i="26"/>
  <c r="J44" i="26"/>
  <c r="K43" i="26"/>
  <c r="J43" i="26"/>
  <c r="K31" i="26"/>
  <c r="J31" i="26"/>
  <c r="K25" i="26"/>
  <c r="J25" i="26"/>
  <c r="K21" i="26"/>
  <c r="J21" i="26"/>
  <c r="K20" i="26"/>
  <c r="J20" i="26"/>
  <c r="K19" i="26"/>
  <c r="J19" i="26"/>
  <c r="O97" i="25"/>
  <c r="N97" i="25"/>
  <c r="H97" i="25"/>
  <c r="I97" i="25" s="1"/>
  <c r="O96" i="25"/>
  <c r="N96" i="25"/>
  <c r="H96" i="25"/>
  <c r="I96" i="25" s="1"/>
  <c r="O95" i="25"/>
  <c r="N95" i="25"/>
  <c r="H95" i="25"/>
  <c r="I95" i="25" s="1"/>
  <c r="O94" i="25"/>
  <c r="N94" i="25"/>
  <c r="H94" i="25"/>
  <c r="I94" i="25" s="1"/>
  <c r="O93" i="25"/>
  <c r="N93" i="25"/>
  <c r="H93" i="25"/>
  <c r="I93" i="25" s="1"/>
  <c r="O92" i="25"/>
  <c r="N92" i="25"/>
  <c r="H92" i="25"/>
  <c r="I92" i="25" s="1"/>
  <c r="O91" i="25"/>
  <c r="N91" i="25"/>
  <c r="H91" i="25"/>
  <c r="I91" i="25" s="1"/>
  <c r="O90" i="25"/>
  <c r="N90" i="25"/>
  <c r="H90" i="25"/>
  <c r="I90" i="25" s="1"/>
  <c r="O89" i="25"/>
  <c r="N89" i="25"/>
  <c r="H89" i="25"/>
  <c r="I89" i="25" s="1"/>
  <c r="O88" i="25"/>
  <c r="N88" i="25"/>
  <c r="H88" i="25"/>
  <c r="I88" i="25" s="1"/>
  <c r="O87" i="25"/>
  <c r="N87" i="25"/>
  <c r="H87" i="25"/>
  <c r="I87" i="25" s="1"/>
  <c r="O86" i="25"/>
  <c r="N86" i="25"/>
  <c r="H86" i="25"/>
  <c r="I86" i="25" s="1"/>
  <c r="O85" i="25"/>
  <c r="N85" i="25"/>
  <c r="H85" i="25"/>
  <c r="I85" i="25" s="1"/>
  <c r="O84" i="25"/>
  <c r="N84" i="25"/>
  <c r="H84" i="25"/>
  <c r="I84" i="25" s="1"/>
  <c r="O83" i="25"/>
  <c r="N83" i="25"/>
  <c r="H83" i="25"/>
  <c r="I83" i="25" s="1"/>
  <c r="O82" i="25"/>
  <c r="N82" i="25"/>
  <c r="H82" i="25"/>
  <c r="I82" i="25" s="1"/>
  <c r="O81" i="25"/>
  <c r="N81" i="25"/>
  <c r="H81" i="25"/>
  <c r="I81" i="25" s="1"/>
  <c r="O80" i="25"/>
  <c r="N80" i="25"/>
  <c r="H80" i="25"/>
  <c r="I80" i="25" s="1"/>
  <c r="O79" i="25"/>
  <c r="N79" i="25"/>
  <c r="H79" i="25"/>
  <c r="I79" i="25" s="1"/>
  <c r="O78" i="25"/>
  <c r="N78" i="25"/>
  <c r="H78" i="25"/>
  <c r="I78" i="25" s="1"/>
  <c r="O77" i="25"/>
  <c r="N77" i="25"/>
  <c r="H77" i="25"/>
  <c r="I77" i="25" s="1"/>
  <c r="O76" i="25"/>
  <c r="N76" i="25"/>
  <c r="H76" i="25"/>
  <c r="I76" i="25" s="1"/>
  <c r="O75" i="25"/>
  <c r="N75" i="25"/>
  <c r="H75" i="25"/>
  <c r="I75" i="25" s="1"/>
  <c r="O74" i="25"/>
  <c r="N74" i="25"/>
  <c r="H74" i="25"/>
  <c r="I74" i="25" s="1"/>
  <c r="O70" i="25"/>
  <c r="N70" i="25"/>
  <c r="H70" i="25"/>
  <c r="I70" i="25" s="1"/>
  <c r="Q70" i="25" s="1"/>
  <c r="O66" i="25"/>
  <c r="N66" i="25"/>
  <c r="H66" i="25"/>
  <c r="I66" i="25" s="1"/>
  <c r="J66" i="25" s="1"/>
  <c r="O62" i="25"/>
  <c r="N62" i="25"/>
  <c r="H62" i="25"/>
  <c r="I62" i="25" s="1"/>
  <c r="O58" i="25"/>
  <c r="N58" i="25"/>
  <c r="H58" i="25"/>
  <c r="I58" i="25" s="1"/>
  <c r="O54" i="25"/>
  <c r="N54" i="25"/>
  <c r="H54" i="25"/>
  <c r="I54" i="25" s="1"/>
  <c r="O50" i="25"/>
  <c r="N50" i="25"/>
  <c r="I50" i="25"/>
  <c r="J50" i="25" s="1"/>
  <c r="H50" i="25"/>
  <c r="O46" i="25"/>
  <c r="N46" i="25"/>
  <c r="H46" i="25"/>
  <c r="I46" i="25" s="1"/>
  <c r="O42" i="25"/>
  <c r="N42" i="25"/>
  <c r="H42" i="25"/>
  <c r="I42" i="25" s="1"/>
  <c r="O38" i="25"/>
  <c r="N38" i="25"/>
  <c r="I38" i="25"/>
  <c r="Q38" i="25" s="1"/>
  <c r="H38" i="25"/>
  <c r="O34" i="25"/>
  <c r="N34" i="25"/>
  <c r="H34" i="25"/>
  <c r="I34" i="25" s="1"/>
  <c r="J34" i="25" s="1"/>
  <c r="O30" i="25"/>
  <c r="N30" i="25"/>
  <c r="I30" i="25"/>
  <c r="H30" i="25"/>
  <c r="O26" i="25"/>
  <c r="N26" i="25"/>
  <c r="H26" i="25"/>
  <c r="I26" i="25" s="1"/>
  <c r="O19" i="25"/>
  <c r="N19" i="25"/>
  <c r="H19" i="25"/>
  <c r="I19" i="25" s="1"/>
  <c r="O15" i="25"/>
  <c r="N15" i="25"/>
  <c r="H15" i="25"/>
  <c r="I15" i="25" s="1"/>
  <c r="P11" i="25"/>
  <c r="O11" i="25"/>
  <c r="N11" i="25"/>
  <c r="H11" i="25"/>
  <c r="I11" i="25" s="1"/>
  <c r="O9" i="25"/>
  <c r="N9" i="25"/>
  <c r="H9" i="25"/>
  <c r="I9" i="25" s="1"/>
  <c r="O3" i="25"/>
  <c r="N3" i="25"/>
  <c r="H3" i="25"/>
  <c r="I3" i="25" s="1"/>
  <c r="E62" i="21"/>
  <c r="D62" i="21"/>
  <c r="E61" i="21"/>
  <c r="D61" i="21"/>
  <c r="E60" i="21"/>
  <c r="D60" i="21" s="1"/>
  <c r="E59" i="21"/>
  <c r="D59" i="21" s="1"/>
  <c r="E58" i="21"/>
  <c r="D58" i="21" s="1"/>
  <c r="E57" i="21"/>
  <c r="D57" i="21" s="1"/>
  <c r="E56" i="21"/>
  <c r="D56" i="21" s="1"/>
  <c r="E55" i="21"/>
  <c r="D55" i="21" s="1"/>
  <c r="E51" i="21"/>
  <c r="D51" i="21"/>
  <c r="E50" i="21"/>
  <c r="D50" i="21" s="1"/>
  <c r="E49" i="21"/>
  <c r="D49" i="21" s="1"/>
  <c r="E48" i="21"/>
  <c r="D48" i="21" s="1"/>
  <c r="E47" i="21"/>
  <c r="D47" i="21"/>
  <c r="E46" i="21"/>
  <c r="D46" i="21" s="1"/>
  <c r="E45" i="21"/>
  <c r="D45" i="21" s="1"/>
  <c r="E44" i="21"/>
  <c r="D44" i="21" s="1"/>
  <c r="E43" i="21"/>
  <c r="D43" i="21" s="1"/>
  <c r="E42" i="21"/>
  <c r="D42" i="21" s="1"/>
  <c r="E41" i="21"/>
  <c r="D41" i="21" s="1"/>
  <c r="E40" i="21"/>
  <c r="D40" i="21" s="1"/>
  <c r="E39" i="21"/>
  <c r="D39" i="21"/>
  <c r="E38" i="21"/>
  <c r="D38" i="21" s="1"/>
  <c r="E37" i="21"/>
  <c r="D37" i="21" s="1"/>
  <c r="E36" i="21"/>
  <c r="D36" i="21" s="1"/>
  <c r="E35" i="21"/>
  <c r="D35" i="21" s="1"/>
  <c r="E34" i="21"/>
  <c r="D34" i="21" s="1"/>
  <c r="E33" i="21"/>
  <c r="D33" i="21" s="1"/>
  <c r="E32" i="21"/>
  <c r="D32" i="21" s="1"/>
  <c r="E31" i="21"/>
  <c r="D31" i="21"/>
  <c r="E30" i="21"/>
  <c r="D30" i="21" s="1"/>
  <c r="E29" i="21"/>
  <c r="D29" i="21" s="1"/>
  <c r="E28" i="21"/>
  <c r="D28" i="21" s="1"/>
  <c r="E27" i="21"/>
  <c r="D27" i="21" s="1"/>
  <c r="E23" i="21"/>
  <c r="D23" i="21" s="1"/>
  <c r="E22" i="21"/>
  <c r="D22" i="21" s="1"/>
  <c r="E21" i="21"/>
  <c r="D21" i="21" s="1"/>
  <c r="E20" i="21"/>
  <c r="D20" i="21" s="1"/>
  <c r="E19" i="21"/>
  <c r="D19" i="21" s="1"/>
  <c r="E18" i="21"/>
  <c r="D18" i="21" s="1"/>
  <c r="E17" i="21"/>
  <c r="D17" i="21" s="1"/>
  <c r="E16" i="21"/>
  <c r="D16" i="21" s="1"/>
  <c r="E15" i="21"/>
  <c r="D15" i="21" s="1"/>
  <c r="E14" i="21"/>
  <c r="D14" i="21" s="1"/>
  <c r="E13" i="21"/>
  <c r="D13" i="21" s="1"/>
  <c r="E12" i="21"/>
  <c r="D12" i="21" s="1"/>
  <c r="E11" i="21"/>
  <c r="D11" i="21" s="1"/>
  <c r="E10" i="21"/>
  <c r="D10" i="21" s="1"/>
  <c r="E9" i="21"/>
  <c r="D9" i="21" s="1"/>
  <c r="E8" i="21"/>
  <c r="D8" i="21" s="1"/>
  <c r="E7" i="21"/>
  <c r="D7" i="21" s="1"/>
  <c r="E6" i="21"/>
  <c r="D6" i="21" s="1"/>
  <c r="E136" i="20"/>
  <c r="D136" i="20"/>
  <c r="E135" i="20"/>
  <c r="D135" i="20"/>
  <c r="E134" i="20"/>
  <c r="D134" i="20"/>
  <c r="E133" i="20"/>
  <c r="D133" i="20"/>
  <c r="E132" i="20"/>
  <c r="D132" i="20"/>
  <c r="E131" i="20"/>
  <c r="D131" i="20"/>
  <c r="E130" i="20"/>
  <c r="D130" i="20"/>
  <c r="E129" i="20"/>
  <c r="D129" i="20"/>
  <c r="E128" i="20"/>
  <c r="D128" i="20"/>
  <c r="E127" i="20"/>
  <c r="D127" i="20"/>
  <c r="E126" i="20"/>
  <c r="D126" i="20"/>
  <c r="E125" i="20"/>
  <c r="D125" i="20"/>
  <c r="E124" i="20"/>
  <c r="D124" i="20"/>
  <c r="E123" i="20"/>
  <c r="D123" i="20"/>
  <c r="E122" i="20"/>
  <c r="D122" i="20"/>
  <c r="E121" i="20"/>
  <c r="D121" i="20"/>
  <c r="E120" i="20"/>
  <c r="D120" i="20"/>
  <c r="E119" i="20"/>
  <c r="D119" i="20"/>
  <c r="E118" i="20"/>
  <c r="D118" i="20"/>
  <c r="E117" i="20"/>
  <c r="D117" i="20"/>
  <c r="E116" i="20"/>
  <c r="D116" i="20"/>
  <c r="E115" i="20"/>
  <c r="D115" i="20"/>
  <c r="E114" i="20"/>
  <c r="D114" i="20"/>
  <c r="E113" i="20"/>
  <c r="D113" i="20"/>
  <c r="E112" i="20"/>
  <c r="D112" i="20"/>
  <c r="E111" i="20"/>
  <c r="D111" i="20"/>
  <c r="E110" i="20"/>
  <c r="D110" i="20"/>
  <c r="E108" i="20"/>
  <c r="D108" i="20"/>
  <c r="E107" i="20"/>
  <c r="D107" i="20"/>
  <c r="E106" i="20"/>
  <c r="D106" i="20"/>
  <c r="E105" i="20"/>
  <c r="D105" i="20"/>
  <c r="E103" i="20"/>
  <c r="D103" i="20"/>
  <c r="E102" i="20"/>
  <c r="D102" i="20"/>
  <c r="E101" i="20"/>
  <c r="D101" i="20"/>
  <c r="E100" i="20"/>
  <c r="D100" i="20"/>
  <c r="E99" i="20"/>
  <c r="D99" i="20"/>
  <c r="E98" i="20"/>
  <c r="D98" i="20"/>
  <c r="E96" i="20"/>
  <c r="D96" i="20"/>
  <c r="E94" i="20"/>
  <c r="D94" i="20"/>
  <c r="E93" i="20"/>
  <c r="D93" i="20"/>
  <c r="E92" i="20"/>
  <c r="D92" i="20"/>
  <c r="E91" i="20"/>
  <c r="D91" i="20"/>
  <c r="E90" i="20"/>
  <c r="D90" i="20"/>
  <c r="E88" i="20"/>
  <c r="D88" i="20"/>
  <c r="E87" i="20"/>
  <c r="D87" i="20"/>
  <c r="E86" i="20"/>
  <c r="D86" i="20"/>
  <c r="E85" i="20"/>
  <c r="D85" i="20"/>
  <c r="E84" i="20"/>
  <c r="D84" i="20"/>
  <c r="E83" i="20"/>
  <c r="D83" i="20"/>
  <c r="E82" i="20"/>
  <c r="D82" i="20"/>
  <c r="E81" i="20"/>
  <c r="D81" i="20"/>
  <c r="E79" i="20"/>
  <c r="D79" i="20"/>
  <c r="E78" i="20"/>
  <c r="D78" i="20"/>
  <c r="E77" i="20"/>
  <c r="D77" i="20"/>
  <c r="E76" i="20"/>
  <c r="D76" i="20"/>
  <c r="E75" i="20"/>
  <c r="D75" i="20"/>
  <c r="E74" i="20"/>
  <c r="D74" i="20"/>
  <c r="E73" i="20"/>
  <c r="D73" i="20"/>
  <c r="E72" i="20"/>
  <c r="D72" i="20"/>
  <c r="E71" i="20"/>
  <c r="D71" i="20"/>
  <c r="E70" i="20"/>
  <c r="D70" i="20"/>
  <c r="E69" i="20"/>
  <c r="D69" i="20"/>
  <c r="E68" i="20"/>
  <c r="D68" i="20"/>
  <c r="E67" i="20"/>
  <c r="D67" i="20"/>
  <c r="E66" i="20"/>
  <c r="D66" i="20"/>
  <c r="E65" i="20"/>
  <c r="D65" i="20"/>
  <c r="E64" i="20"/>
  <c r="D64" i="20"/>
  <c r="E63" i="20"/>
  <c r="D63" i="20"/>
  <c r="E62" i="20"/>
  <c r="D62" i="20"/>
  <c r="E61" i="20"/>
  <c r="D61" i="20"/>
  <c r="E60" i="20"/>
  <c r="D60" i="20"/>
  <c r="E59" i="20"/>
  <c r="D59" i="20"/>
  <c r="E58" i="20"/>
  <c r="D58" i="20"/>
  <c r="E57" i="20"/>
  <c r="D57" i="20"/>
  <c r="E56" i="20"/>
  <c r="D56" i="20"/>
  <c r="E55" i="20"/>
  <c r="D55" i="20"/>
  <c r="E54" i="20"/>
  <c r="D54" i="20"/>
  <c r="E53" i="20"/>
  <c r="D53" i="20"/>
  <c r="E52" i="20"/>
  <c r="D52" i="20"/>
  <c r="E51" i="20"/>
  <c r="D51" i="20"/>
  <c r="E50" i="20"/>
  <c r="D50" i="20"/>
  <c r="E49" i="20"/>
  <c r="D49" i="20"/>
  <c r="E47" i="20"/>
  <c r="D47" i="20"/>
  <c r="E46" i="20"/>
  <c r="D46" i="20"/>
  <c r="E45" i="20"/>
  <c r="D45" i="20"/>
  <c r="E43" i="20"/>
  <c r="D43" i="20"/>
  <c r="E42" i="20"/>
  <c r="D42" i="20"/>
  <c r="E41" i="20"/>
  <c r="D41" i="20"/>
  <c r="E40" i="20"/>
  <c r="D40" i="20"/>
  <c r="E39" i="20"/>
  <c r="D39" i="20"/>
  <c r="E38" i="20"/>
  <c r="D38" i="20"/>
  <c r="E37" i="20"/>
  <c r="D37" i="20"/>
  <c r="E36" i="20"/>
  <c r="D36" i="20"/>
  <c r="E35" i="20"/>
  <c r="D35" i="20"/>
  <c r="E34" i="20"/>
  <c r="D34" i="20"/>
  <c r="E33" i="20"/>
  <c r="D33" i="20"/>
  <c r="E32" i="20"/>
  <c r="D32" i="20"/>
  <c r="E31" i="20"/>
  <c r="D31" i="20"/>
  <c r="E30" i="20"/>
  <c r="D30" i="20"/>
  <c r="E29" i="20"/>
  <c r="D29" i="20"/>
  <c r="E28" i="20"/>
  <c r="D28" i="20"/>
  <c r="E27" i="20"/>
  <c r="D27" i="20"/>
  <c r="E26" i="20"/>
  <c r="D26" i="20"/>
  <c r="E25" i="20"/>
  <c r="D25" i="20"/>
  <c r="E24" i="20"/>
  <c r="D24" i="20"/>
  <c r="E23" i="20"/>
  <c r="D23" i="20"/>
  <c r="E22" i="20"/>
  <c r="D22" i="20"/>
  <c r="E21" i="20"/>
  <c r="D21" i="20"/>
  <c r="E20" i="20"/>
  <c r="D20" i="20"/>
  <c r="E19" i="20"/>
  <c r="D19" i="20"/>
  <c r="E18" i="20"/>
  <c r="D18" i="20"/>
  <c r="E17" i="20"/>
  <c r="D17" i="20"/>
  <c r="E16" i="20"/>
  <c r="D16" i="20"/>
  <c r="E15" i="20"/>
  <c r="D15" i="20"/>
  <c r="E14" i="20"/>
  <c r="D14" i="20"/>
  <c r="E13" i="20"/>
  <c r="D13" i="20"/>
  <c r="E12" i="20"/>
  <c r="D12" i="20"/>
  <c r="E11" i="20"/>
  <c r="D11" i="20"/>
  <c r="E10" i="20"/>
  <c r="D10" i="20"/>
  <c r="E9" i="20"/>
  <c r="D9" i="20"/>
  <c r="E8" i="20"/>
  <c r="D8" i="20"/>
  <c r="E7" i="20"/>
  <c r="D7" i="20"/>
  <c r="E6" i="20"/>
  <c r="D6" i="20"/>
  <c r="E5" i="20"/>
  <c r="D5" i="20"/>
  <c r="E4" i="20"/>
  <c r="D4" i="20"/>
  <c r="E3" i="20"/>
  <c r="D3" i="20"/>
  <c r="F51" i="19"/>
  <c r="E51" i="19" s="1"/>
  <c r="F50" i="19"/>
  <c r="E50" i="19" s="1"/>
  <c r="F49" i="19"/>
  <c r="E49" i="19" s="1"/>
  <c r="F48" i="19"/>
  <c r="E48" i="19" s="1"/>
  <c r="F47" i="19"/>
  <c r="E47" i="19" s="1"/>
  <c r="F46" i="19"/>
  <c r="E46" i="19" s="1"/>
  <c r="F44" i="19"/>
  <c r="E44" i="19" s="1"/>
  <c r="F43" i="19"/>
  <c r="F42" i="19"/>
  <c r="E42" i="19"/>
  <c r="F41" i="19"/>
  <c r="F40" i="19"/>
  <c r="E40" i="19" s="1"/>
  <c r="F39" i="19"/>
  <c r="E39" i="19" s="1"/>
  <c r="F38" i="19"/>
  <c r="F37" i="19"/>
  <c r="E37" i="19" s="1"/>
  <c r="F36" i="19"/>
  <c r="E36" i="19"/>
  <c r="F35" i="19"/>
  <c r="E35" i="19" s="1"/>
  <c r="F34" i="19"/>
  <c r="E34" i="19"/>
  <c r="F31" i="19"/>
  <c r="F30" i="19"/>
  <c r="E30" i="19" s="1"/>
  <c r="F29" i="19"/>
  <c r="F28" i="19"/>
  <c r="E28" i="19" s="1"/>
  <c r="F27" i="19"/>
  <c r="E27" i="19"/>
  <c r="F26" i="19"/>
  <c r="F25" i="19"/>
  <c r="E25" i="19" s="1"/>
  <c r="F24" i="19"/>
  <c r="E24" i="19"/>
  <c r="F21" i="19"/>
  <c r="E21" i="19" s="1"/>
  <c r="F20" i="19"/>
  <c r="E20" i="19" s="1"/>
  <c r="F19" i="19"/>
  <c r="E19" i="19" s="1"/>
  <c r="F18" i="19"/>
  <c r="E18" i="19" s="1"/>
  <c r="F17" i="19"/>
  <c r="E17" i="19" s="1"/>
  <c r="F16" i="19"/>
  <c r="E16" i="19"/>
  <c r="F15" i="19"/>
  <c r="E15" i="19" s="1"/>
  <c r="F13" i="19"/>
  <c r="E13" i="19"/>
  <c r="F12" i="19"/>
  <c r="E12" i="19" s="1"/>
  <c r="F11" i="19"/>
  <c r="E11" i="19" s="1"/>
  <c r="F9" i="19"/>
  <c r="E9" i="19" s="1"/>
  <c r="F8" i="19"/>
  <c r="E8" i="19" s="1"/>
  <c r="F7" i="19"/>
  <c r="E7" i="19" s="1"/>
  <c r="F6" i="19"/>
  <c r="E6" i="19" s="1"/>
  <c r="F5" i="19"/>
  <c r="E5" i="19" s="1"/>
  <c r="F4" i="19"/>
  <c r="E4" i="19" s="1"/>
  <c r="AB45" i="18"/>
  <c r="AA45" i="18"/>
  <c r="Z45" i="18"/>
  <c r="Y45" i="18"/>
  <c r="X45" i="18"/>
  <c r="W45" i="18"/>
  <c r="AA44" i="18"/>
  <c r="Z44" i="18"/>
  <c r="Y44" i="18"/>
  <c r="X44" i="18"/>
  <c r="W44" i="18"/>
  <c r="O44" i="18"/>
  <c r="AB44" i="18" s="1"/>
  <c r="M44" i="18"/>
  <c r="Y43" i="18"/>
  <c r="X43" i="18"/>
  <c r="W43" i="18"/>
  <c r="O43" i="18"/>
  <c r="Z43" i="18" s="1"/>
  <c r="M43" i="18"/>
  <c r="Y42" i="18"/>
  <c r="X42" i="18"/>
  <c r="W42" i="18"/>
  <c r="O42" i="18"/>
  <c r="AA42" i="18" s="1"/>
  <c r="M42" i="18"/>
  <c r="AB41" i="18"/>
  <c r="AA41" i="18"/>
  <c r="Z41" i="18"/>
  <c r="Y41" i="18"/>
  <c r="X41" i="18"/>
  <c r="W41" i="18"/>
  <c r="AB40" i="18"/>
  <c r="V40" i="18"/>
  <c r="X40" i="18" s="1"/>
  <c r="U40" i="18"/>
  <c r="W40" i="18" s="1"/>
  <c r="T40" i="18"/>
  <c r="Y40" i="18" s="1"/>
  <c r="O40" i="18"/>
  <c r="AA40" i="18" s="1"/>
  <c r="M40" i="18"/>
  <c r="V39" i="18"/>
  <c r="X39" i="18" s="1"/>
  <c r="U39" i="18"/>
  <c r="W39" i="18" s="1"/>
  <c r="T39" i="18"/>
  <c r="Y39" i="18" s="1"/>
  <c r="O39" i="18"/>
  <c r="AB39" i="18" s="1"/>
  <c r="M39" i="18"/>
  <c r="W38" i="18"/>
  <c r="V38" i="18"/>
  <c r="AA38" i="18" s="1"/>
  <c r="U38" i="18"/>
  <c r="T38" i="18"/>
  <c r="Y38" i="18" s="1"/>
  <c r="O38" i="18"/>
  <c r="AB38" i="18" s="1"/>
  <c r="M38" i="18"/>
  <c r="V37" i="18"/>
  <c r="AA37" i="18" s="1"/>
  <c r="U37" i="18"/>
  <c r="Z37" i="18" s="1"/>
  <c r="T37" i="18"/>
  <c r="AB37" i="18" s="1"/>
  <c r="O37" i="18"/>
  <c r="L37" i="18" s="1"/>
  <c r="M37" i="18"/>
  <c r="X36" i="18"/>
  <c r="V36" i="18"/>
  <c r="U36" i="18"/>
  <c r="Z36" i="18" s="1"/>
  <c r="T36" i="18"/>
  <c r="O36" i="18"/>
  <c r="M36" i="18"/>
  <c r="X35" i="18"/>
  <c r="V35" i="18"/>
  <c r="AA35" i="18" s="1"/>
  <c r="U35" i="18"/>
  <c r="W35" i="18" s="1"/>
  <c r="T35" i="18"/>
  <c r="Y35" i="18" s="1"/>
  <c r="O35" i="18"/>
  <c r="M35" i="18"/>
  <c r="X34" i="18"/>
  <c r="V34" i="18"/>
  <c r="U34" i="18"/>
  <c r="T34" i="18"/>
  <c r="Y34" i="18" s="1"/>
  <c r="O34" i="18"/>
  <c r="L34" i="18" s="1"/>
  <c r="M34" i="18"/>
  <c r="X33" i="18"/>
  <c r="V33" i="18"/>
  <c r="AA33" i="18" s="1"/>
  <c r="U33" i="18"/>
  <c r="T33" i="18"/>
  <c r="O33" i="18"/>
  <c r="L33" i="18" s="1"/>
  <c r="M33" i="18"/>
  <c r="X32" i="18"/>
  <c r="V32" i="18"/>
  <c r="U32" i="18"/>
  <c r="W32" i="18" s="1"/>
  <c r="T32" i="18"/>
  <c r="Y32" i="18" s="1"/>
  <c r="O32" i="18"/>
  <c r="M32" i="18"/>
  <c r="AA31" i="18"/>
  <c r="Z31" i="18"/>
  <c r="Y31" i="18"/>
  <c r="X31" i="18"/>
  <c r="W31" i="18"/>
  <c r="O31" i="18"/>
  <c r="AB31" i="18" s="1"/>
  <c r="M31" i="18"/>
  <c r="V30" i="18"/>
  <c r="U30" i="18"/>
  <c r="W30" i="18" s="1"/>
  <c r="T30" i="18"/>
  <c r="O30" i="18"/>
  <c r="L30" i="18" s="1"/>
  <c r="M30" i="18"/>
  <c r="V29" i="18"/>
  <c r="U29" i="18"/>
  <c r="W29" i="18" s="1"/>
  <c r="T29" i="18"/>
  <c r="O29" i="18"/>
  <c r="M29" i="18"/>
  <c r="L29" i="18"/>
  <c r="X28" i="18"/>
  <c r="V28" i="18"/>
  <c r="U28" i="18"/>
  <c r="W28" i="18" s="1"/>
  <c r="T28" i="18"/>
  <c r="AB28" i="18" s="1"/>
  <c r="O28" i="18"/>
  <c r="L28" i="18" s="1"/>
  <c r="M28" i="18"/>
  <c r="Y27" i="18"/>
  <c r="X27" i="18"/>
  <c r="W27" i="18"/>
  <c r="O27" i="18"/>
  <c r="AB27" i="18" s="1"/>
  <c r="M27" i="18"/>
  <c r="V26" i="18"/>
  <c r="X26" i="18" s="1"/>
  <c r="U26" i="18"/>
  <c r="W26" i="18" s="1"/>
  <c r="T26" i="18"/>
  <c r="O26" i="18"/>
  <c r="AA26" i="18" s="1"/>
  <c r="M26" i="18"/>
  <c r="L26" i="18"/>
  <c r="V25" i="18"/>
  <c r="U25" i="18"/>
  <c r="Z25" i="18" s="1"/>
  <c r="T25" i="18"/>
  <c r="O25" i="18"/>
  <c r="L25" i="18" s="1"/>
  <c r="M25" i="18"/>
  <c r="Y24" i="18"/>
  <c r="X24" i="18"/>
  <c r="W24" i="18"/>
  <c r="O24" i="18"/>
  <c r="Z24" i="18" s="1"/>
  <c r="M24" i="18"/>
  <c r="Z22" i="18"/>
  <c r="W22" i="18"/>
  <c r="V22" i="18"/>
  <c r="AA22" i="18" s="1"/>
  <c r="U22" i="18"/>
  <c r="T22" i="18"/>
  <c r="O22" i="18"/>
  <c r="L22" i="18" s="1"/>
  <c r="M22" i="18"/>
  <c r="V21" i="18"/>
  <c r="AA21" i="18" s="1"/>
  <c r="U21" i="18"/>
  <c r="W21" i="18" s="1"/>
  <c r="T21" i="18"/>
  <c r="Y21" i="18" s="1"/>
  <c r="O21" i="18"/>
  <c r="M21" i="18"/>
  <c r="V20" i="18"/>
  <c r="AA20" i="18" s="1"/>
  <c r="U20" i="18"/>
  <c r="Z20" i="18" s="1"/>
  <c r="T20" i="18"/>
  <c r="O20" i="18"/>
  <c r="L20" i="18" s="1"/>
  <c r="M20" i="18"/>
  <c r="AB19" i="18"/>
  <c r="AA19" i="18"/>
  <c r="Y19" i="18"/>
  <c r="X19" i="18"/>
  <c r="W19" i="18"/>
  <c r="O19" i="18"/>
  <c r="Z19" i="18" s="1"/>
  <c r="M19" i="18"/>
  <c r="AB18" i="18"/>
  <c r="AA18" i="18"/>
  <c r="Y18" i="18"/>
  <c r="X18" i="18"/>
  <c r="W18" i="18"/>
  <c r="O18" i="18"/>
  <c r="Z18" i="18" s="1"/>
  <c r="M18" i="18"/>
  <c r="V17" i="18"/>
  <c r="U17" i="18"/>
  <c r="W17" i="18" s="1"/>
  <c r="T17" i="18"/>
  <c r="Y17" i="18" s="1"/>
  <c r="O17" i="18"/>
  <c r="L17" i="18" s="1"/>
  <c r="M17" i="18"/>
  <c r="V15" i="18"/>
  <c r="U15" i="18"/>
  <c r="W15" i="18" s="1"/>
  <c r="T15" i="18"/>
  <c r="Y15" i="18" s="1"/>
  <c r="O15" i="18"/>
  <c r="M15" i="18"/>
  <c r="L15" i="18"/>
  <c r="V14" i="18"/>
  <c r="X14" i="18" s="1"/>
  <c r="U14" i="18"/>
  <c r="W14" i="18" s="1"/>
  <c r="T14" i="18"/>
  <c r="Y14" i="18" s="1"/>
  <c r="O14" i="18"/>
  <c r="M14" i="18"/>
  <c r="W13" i="18"/>
  <c r="V13" i="18"/>
  <c r="X13" i="18" s="1"/>
  <c r="U13" i="18"/>
  <c r="T13" i="18"/>
  <c r="Y13" i="18" s="1"/>
  <c r="O13" i="18"/>
  <c r="AA13" i="18" s="1"/>
  <c r="M13" i="18"/>
  <c r="AA12" i="18"/>
  <c r="X12" i="18"/>
  <c r="W12" i="18"/>
  <c r="V12" i="18"/>
  <c r="U12" i="18"/>
  <c r="T12" i="18"/>
  <c r="Y12" i="18" s="1"/>
  <c r="O12" i="18"/>
  <c r="M12" i="18"/>
  <c r="AB11" i="18"/>
  <c r="Y11" i="18"/>
  <c r="V11" i="18"/>
  <c r="U11" i="18"/>
  <c r="W11" i="18" s="1"/>
  <c r="T11" i="18"/>
  <c r="O11" i="18"/>
  <c r="L11" i="18" s="1"/>
  <c r="M11" i="18"/>
  <c r="Y10" i="18"/>
  <c r="V10" i="18"/>
  <c r="X10" i="18" s="1"/>
  <c r="U10" i="18"/>
  <c r="Z10" i="18" s="1"/>
  <c r="T10" i="18"/>
  <c r="O10" i="18"/>
  <c r="M10" i="18"/>
  <c r="V9" i="18"/>
  <c r="X9" i="18" s="1"/>
  <c r="U9" i="18"/>
  <c r="W9" i="18" s="1"/>
  <c r="T9" i="18"/>
  <c r="Y9" i="18" s="1"/>
  <c r="O9" i="18"/>
  <c r="M9" i="18"/>
  <c r="Y8" i="18"/>
  <c r="W8" i="18"/>
  <c r="V8" i="18"/>
  <c r="AA8" i="18" s="1"/>
  <c r="U8" i="18"/>
  <c r="O8" i="18"/>
  <c r="L8" i="18" s="1"/>
  <c r="M8" i="18"/>
  <c r="Y7" i="18"/>
  <c r="V7" i="18"/>
  <c r="X7" i="18" s="1"/>
  <c r="U7" i="18"/>
  <c r="Z7" i="18" s="1"/>
  <c r="T7" i="18"/>
  <c r="O7" i="18"/>
  <c r="M7" i="18"/>
  <c r="L7" i="18"/>
  <c r="Z6" i="18"/>
  <c r="V6" i="18"/>
  <c r="AA6" i="18" s="1"/>
  <c r="U6" i="18"/>
  <c r="W6" i="18" s="1"/>
  <c r="T6" i="18"/>
  <c r="O6" i="18"/>
  <c r="M6" i="18"/>
  <c r="L6" i="18"/>
  <c r="Y5" i="18"/>
  <c r="W5" i="18"/>
  <c r="V5" i="18"/>
  <c r="X5" i="18" s="1"/>
  <c r="U5" i="18"/>
  <c r="Z5" i="18" s="1"/>
  <c r="T5" i="18"/>
  <c r="O5" i="18"/>
  <c r="L5" i="18" s="1"/>
  <c r="N5" i="18"/>
  <c r="M5" i="18"/>
  <c r="Z4" i="18"/>
  <c r="W4" i="18"/>
  <c r="V4" i="18"/>
  <c r="X4" i="18" s="1"/>
  <c r="U4" i="18"/>
  <c r="T4" i="18"/>
  <c r="Y4" i="18" s="1"/>
  <c r="O4" i="18"/>
  <c r="AB4" i="18" s="1"/>
  <c r="M4" i="18"/>
  <c r="AB3" i="18"/>
  <c r="AA3" i="18"/>
  <c r="Y3" i="18"/>
  <c r="X3" i="18"/>
  <c r="W3" i="18"/>
  <c r="O3" i="18"/>
  <c r="Z3" i="18" s="1"/>
  <c r="M3" i="18"/>
  <c r="L3" i="18"/>
  <c r="F51" i="17"/>
  <c r="E51" i="17" s="1"/>
  <c r="F50" i="17"/>
  <c r="E50" i="17"/>
  <c r="F49" i="17"/>
  <c r="E49" i="17" s="1"/>
  <c r="F48" i="17"/>
  <c r="E48" i="17"/>
  <c r="F47" i="17"/>
  <c r="E47" i="17" s="1"/>
  <c r="F46" i="17"/>
  <c r="E46" i="17" s="1"/>
  <c r="F45" i="17"/>
  <c r="E45" i="17" s="1"/>
  <c r="F44" i="17"/>
  <c r="E44" i="17"/>
  <c r="F43" i="17"/>
  <c r="E43" i="17" s="1"/>
  <c r="F42" i="17"/>
  <c r="E42" i="17" s="1"/>
  <c r="F41" i="17"/>
  <c r="E41" i="17" s="1"/>
  <c r="F40" i="17"/>
  <c r="E40" i="17"/>
  <c r="O23" i="15"/>
  <c r="N23" i="15"/>
  <c r="F23" i="15"/>
  <c r="E23" i="15" s="1"/>
  <c r="O21" i="15"/>
  <c r="N21" i="15"/>
  <c r="F21" i="15"/>
  <c r="E21" i="15"/>
  <c r="F20" i="15"/>
  <c r="E20" i="15" s="1"/>
  <c r="O19" i="15"/>
  <c r="N19" i="15"/>
  <c r="F19" i="15"/>
  <c r="E19" i="15" s="1"/>
  <c r="F17" i="15"/>
  <c r="E17" i="15"/>
  <c r="F16" i="15"/>
  <c r="E16" i="15" s="1"/>
  <c r="F14" i="15"/>
  <c r="E14" i="15" s="1"/>
  <c r="F13" i="15"/>
  <c r="E13" i="15" s="1"/>
  <c r="F12" i="15"/>
  <c r="E12" i="15"/>
  <c r="F11" i="15"/>
  <c r="E11" i="15" s="1"/>
  <c r="F10" i="15"/>
  <c r="E10" i="15" s="1"/>
  <c r="F9" i="15"/>
  <c r="E9" i="15" s="1"/>
  <c r="F8" i="15"/>
  <c r="E8" i="15"/>
  <c r="F7" i="15"/>
  <c r="E7" i="15" s="1"/>
  <c r="F6" i="15"/>
  <c r="E6" i="15" s="1"/>
  <c r="F5" i="15"/>
  <c r="E5" i="15" s="1"/>
  <c r="F4" i="15"/>
  <c r="E4" i="15"/>
  <c r="E255" i="14"/>
  <c r="D255" i="14" s="1"/>
  <c r="E251" i="14"/>
  <c r="D251" i="14" s="1"/>
  <c r="E207" i="14"/>
  <c r="D207" i="14" s="1"/>
  <c r="E85" i="14"/>
  <c r="D85" i="14" s="1"/>
  <c r="E58" i="14"/>
  <c r="D58" i="14" s="1"/>
  <c r="E17" i="14"/>
  <c r="D17" i="14" s="1"/>
  <c r="E16" i="14"/>
  <c r="D16" i="14" s="1"/>
  <c r="E386" i="13"/>
  <c r="D386" i="13" s="1"/>
  <c r="E385" i="13"/>
  <c r="D385" i="13" s="1"/>
  <c r="E384" i="13"/>
  <c r="D384" i="13" s="1"/>
  <c r="E383" i="13"/>
  <c r="D383" i="13" s="1"/>
  <c r="E381" i="13"/>
  <c r="D381" i="13" s="1"/>
  <c r="E380" i="13"/>
  <c r="D380" i="13" s="1"/>
  <c r="E378" i="13"/>
  <c r="D378" i="13"/>
  <c r="E377" i="13"/>
  <c r="D377" i="13" s="1"/>
  <c r="E375" i="13"/>
  <c r="D375" i="13"/>
  <c r="E374" i="13"/>
  <c r="D374" i="13" s="1"/>
  <c r="E373" i="13"/>
  <c r="D373" i="13" s="1"/>
  <c r="E372" i="13"/>
  <c r="D372" i="13" s="1"/>
  <c r="E371" i="13"/>
  <c r="D371" i="13" s="1"/>
  <c r="E356" i="13"/>
  <c r="D356" i="13" s="1"/>
  <c r="E355" i="13"/>
  <c r="D355" i="13" s="1"/>
  <c r="E354" i="13"/>
  <c r="D354" i="13"/>
  <c r="E353" i="13"/>
  <c r="D353" i="13"/>
  <c r="E351" i="13"/>
  <c r="D351" i="13" s="1"/>
  <c r="E350" i="13"/>
  <c r="D350" i="13" s="1"/>
  <c r="E349" i="13"/>
  <c r="D349" i="13" s="1"/>
  <c r="E348" i="13"/>
  <c r="D348" i="13" s="1"/>
  <c r="E347" i="13"/>
  <c r="D347" i="13" s="1"/>
  <c r="E339" i="13"/>
  <c r="D339" i="13" s="1"/>
  <c r="E338" i="13"/>
  <c r="D338" i="13" s="1"/>
  <c r="E337" i="13"/>
  <c r="D337" i="13"/>
  <c r="E336" i="13"/>
  <c r="D336" i="13" s="1"/>
  <c r="E335" i="13"/>
  <c r="D335" i="13"/>
  <c r="E334" i="13"/>
  <c r="D334" i="13" s="1"/>
  <c r="E333" i="13"/>
  <c r="D333" i="13" s="1"/>
  <c r="E332" i="13"/>
  <c r="D332" i="13" s="1"/>
  <c r="E327" i="13"/>
  <c r="D327" i="13"/>
  <c r="E326" i="13"/>
  <c r="D326" i="13" s="1"/>
  <c r="E325" i="13"/>
  <c r="D325" i="13" s="1"/>
  <c r="E324" i="13"/>
  <c r="D324" i="13" s="1"/>
  <c r="E323" i="13"/>
  <c r="D323" i="13" s="1"/>
  <c r="E322" i="13"/>
  <c r="D322" i="13" s="1"/>
  <c r="E321" i="13"/>
  <c r="D321" i="13"/>
  <c r="E320" i="13"/>
  <c r="D320" i="13" s="1"/>
  <c r="E319" i="13"/>
  <c r="D319" i="13" s="1"/>
  <c r="E318" i="13"/>
  <c r="D318" i="13" s="1"/>
  <c r="E317" i="13"/>
  <c r="D317" i="13" s="1"/>
  <c r="E316" i="13"/>
  <c r="D316" i="13" s="1"/>
  <c r="E315" i="13"/>
  <c r="D315" i="13" s="1"/>
  <c r="E314" i="13"/>
  <c r="D314" i="13" s="1"/>
  <c r="E313" i="13"/>
  <c r="D313" i="13"/>
  <c r="E312" i="13"/>
  <c r="D312" i="13"/>
  <c r="E311" i="13"/>
  <c r="D311" i="13"/>
  <c r="E310" i="13"/>
  <c r="D310" i="13" s="1"/>
  <c r="E309" i="13"/>
  <c r="D309" i="13" s="1"/>
  <c r="E308" i="13"/>
  <c r="D308" i="13" s="1"/>
  <c r="E307" i="13"/>
  <c r="D307" i="13" s="1"/>
  <c r="E306" i="13"/>
  <c r="D306" i="13" s="1"/>
  <c r="E305" i="13"/>
  <c r="D305" i="13" s="1"/>
  <c r="E304" i="13"/>
  <c r="D304" i="13"/>
  <c r="E302" i="13"/>
  <c r="D302" i="13" s="1"/>
  <c r="E301" i="13"/>
  <c r="D301" i="13" s="1"/>
  <c r="E300" i="13"/>
  <c r="D300" i="13" s="1"/>
  <c r="E299" i="13"/>
  <c r="D299" i="13" s="1"/>
  <c r="E298" i="13"/>
  <c r="D298" i="13" s="1"/>
  <c r="E297" i="13"/>
  <c r="D297" i="13" s="1"/>
  <c r="E296" i="13"/>
  <c r="D296" i="13"/>
  <c r="E295" i="13"/>
  <c r="D295" i="13"/>
  <c r="E294" i="13"/>
  <c r="D294" i="13"/>
  <c r="E293" i="13"/>
  <c r="D293" i="13" s="1"/>
  <c r="E292" i="13"/>
  <c r="D292" i="13" s="1"/>
  <c r="E291" i="13"/>
  <c r="D291" i="13" s="1"/>
  <c r="E288" i="13"/>
  <c r="D288" i="13" s="1"/>
  <c r="E287" i="13"/>
  <c r="D287" i="13"/>
  <c r="E286" i="13"/>
  <c r="D286" i="13" s="1"/>
  <c r="E285" i="13"/>
  <c r="D285" i="13" s="1"/>
  <c r="E284" i="13"/>
  <c r="D284" i="13" s="1"/>
  <c r="E283" i="13"/>
  <c r="D283" i="13" s="1"/>
  <c r="E282" i="13"/>
  <c r="D282" i="13" s="1"/>
  <c r="E281" i="13"/>
  <c r="D281" i="13" s="1"/>
  <c r="E280" i="13"/>
  <c r="D280" i="13"/>
  <c r="E279" i="13"/>
  <c r="D279" i="13"/>
  <c r="E278" i="13"/>
  <c r="D278" i="13"/>
  <c r="E277" i="13"/>
  <c r="D277" i="13" s="1"/>
  <c r="E276" i="13"/>
  <c r="D276" i="13" s="1"/>
  <c r="E275" i="13"/>
  <c r="D275" i="13" s="1"/>
  <c r="E274" i="13"/>
  <c r="D274" i="13" s="1"/>
  <c r="E273" i="13"/>
  <c r="D273" i="13" s="1"/>
  <c r="E272" i="13"/>
  <c r="D272" i="13"/>
  <c r="E271" i="13"/>
  <c r="D271" i="13" s="1"/>
  <c r="E270" i="13"/>
  <c r="D270" i="13"/>
  <c r="E269" i="13"/>
  <c r="D269" i="13" s="1"/>
  <c r="E268" i="13"/>
  <c r="D268" i="13" s="1"/>
  <c r="E265" i="13"/>
  <c r="D265" i="13" s="1"/>
  <c r="E264" i="13"/>
  <c r="D264" i="13"/>
  <c r="E263" i="13"/>
  <c r="D263" i="13"/>
  <c r="E262" i="13"/>
  <c r="D262" i="13"/>
  <c r="E261" i="13"/>
  <c r="D261" i="13" s="1"/>
  <c r="E260" i="13"/>
  <c r="D260" i="13" s="1"/>
  <c r="E259" i="13"/>
  <c r="D259" i="13" s="1"/>
  <c r="E258" i="13"/>
  <c r="D258" i="13" s="1"/>
  <c r="E249" i="13"/>
  <c r="D249" i="13" s="1"/>
  <c r="E244" i="13"/>
  <c r="D244" i="13" s="1"/>
  <c r="E239" i="13"/>
  <c r="D239" i="13"/>
  <c r="E237" i="13"/>
  <c r="D237" i="13"/>
  <c r="E235" i="13"/>
  <c r="D235" i="13" s="1"/>
  <c r="E234" i="13"/>
  <c r="D234" i="13" s="1"/>
  <c r="E232" i="13"/>
  <c r="D232" i="13" s="1"/>
  <c r="E231" i="13"/>
  <c r="D231" i="13" s="1"/>
  <c r="E224" i="13"/>
  <c r="D224" i="13" s="1"/>
  <c r="E223" i="13"/>
  <c r="D223" i="13" s="1"/>
  <c r="E222" i="13"/>
  <c r="D222" i="13" s="1"/>
  <c r="E221" i="13"/>
  <c r="D221" i="13"/>
  <c r="E220" i="13"/>
  <c r="D220" i="13" s="1"/>
  <c r="E219" i="13"/>
  <c r="D219" i="13" s="1"/>
  <c r="E218" i="13"/>
  <c r="D218" i="13" s="1"/>
  <c r="E217" i="13"/>
  <c r="D217" i="13" s="1"/>
  <c r="E216" i="13"/>
  <c r="D216" i="13" s="1"/>
  <c r="E215" i="13"/>
  <c r="D215" i="13"/>
  <c r="E213" i="13"/>
  <c r="D213" i="13" s="1"/>
  <c r="E212" i="13"/>
  <c r="D212" i="13" s="1"/>
  <c r="E211" i="13"/>
  <c r="D211" i="13" s="1"/>
  <c r="E210" i="13"/>
  <c r="D210" i="13" s="1"/>
  <c r="E209" i="13"/>
  <c r="D209" i="13" s="1"/>
  <c r="E208" i="13"/>
  <c r="D208" i="13" s="1"/>
  <c r="E206" i="13"/>
  <c r="D206" i="13" s="1"/>
  <c r="E205" i="13"/>
  <c r="D205" i="13" s="1"/>
  <c r="E204" i="13"/>
  <c r="D204" i="13"/>
  <c r="E203" i="13"/>
  <c r="D203" i="13" s="1"/>
  <c r="E202" i="13"/>
  <c r="D202" i="13" s="1"/>
  <c r="E201" i="13"/>
  <c r="D201" i="13" s="1"/>
  <c r="E200" i="13"/>
  <c r="D200" i="13" s="1"/>
  <c r="E199" i="13"/>
  <c r="D199" i="13" s="1"/>
  <c r="E198" i="13"/>
  <c r="D198" i="13" s="1"/>
  <c r="E197" i="13"/>
  <c r="D197" i="13"/>
  <c r="E196" i="13"/>
  <c r="D196" i="13" s="1"/>
  <c r="E194" i="13"/>
  <c r="D194" i="13"/>
  <c r="E193" i="13"/>
  <c r="D193" i="13" s="1"/>
  <c r="E192" i="13"/>
  <c r="D192" i="13" s="1"/>
  <c r="E191" i="13"/>
  <c r="D191" i="13" s="1"/>
  <c r="E190" i="13"/>
  <c r="D190" i="13" s="1"/>
  <c r="E189" i="13"/>
  <c r="D189" i="13" s="1"/>
  <c r="E188" i="13"/>
  <c r="D188" i="13" s="1"/>
  <c r="E187" i="13"/>
  <c r="D187" i="13"/>
  <c r="E186" i="13"/>
  <c r="D186" i="13" s="1"/>
  <c r="E185" i="13"/>
  <c r="D185" i="13" s="1"/>
  <c r="E184" i="13"/>
  <c r="D184" i="13" s="1"/>
  <c r="E182" i="13"/>
  <c r="D182" i="13" s="1"/>
  <c r="E181" i="13"/>
  <c r="D181" i="13" s="1"/>
  <c r="E180" i="13"/>
  <c r="D180" i="13" s="1"/>
  <c r="E179" i="13"/>
  <c r="D179" i="13"/>
  <c r="E178" i="13"/>
  <c r="D178" i="13" s="1"/>
  <c r="E177" i="13"/>
  <c r="D177" i="13"/>
  <c r="E176" i="13"/>
  <c r="D176" i="13" s="1"/>
  <c r="E174" i="13"/>
  <c r="D174" i="13" s="1"/>
  <c r="E173" i="13"/>
  <c r="D173" i="13" s="1"/>
  <c r="E172" i="13"/>
  <c r="D172" i="13" s="1"/>
  <c r="E171" i="13"/>
  <c r="D171" i="13" s="1"/>
  <c r="E170" i="13"/>
  <c r="D170" i="13"/>
  <c r="E169" i="13"/>
  <c r="D169" i="13"/>
  <c r="E168" i="13"/>
  <c r="D168" i="13" s="1"/>
  <c r="E167" i="13"/>
  <c r="D167" i="13" s="1"/>
  <c r="E166" i="13"/>
  <c r="D166" i="13" s="1"/>
  <c r="E165" i="13"/>
  <c r="D165" i="13" s="1"/>
  <c r="E164" i="13"/>
  <c r="D164" i="13" s="1"/>
  <c r="E163" i="13"/>
  <c r="D163" i="13" s="1"/>
  <c r="E162" i="13"/>
  <c r="D162" i="13"/>
  <c r="E161" i="13"/>
  <c r="D161" i="13"/>
  <c r="E160" i="13"/>
  <c r="D160" i="13"/>
  <c r="E158" i="13"/>
  <c r="D158" i="13" s="1"/>
  <c r="E157" i="13"/>
  <c r="D157" i="13" s="1"/>
  <c r="E156" i="13"/>
  <c r="D156" i="13" s="1"/>
  <c r="E155" i="13"/>
  <c r="D155" i="13" s="1"/>
  <c r="E154" i="13"/>
  <c r="D154" i="13" s="1"/>
  <c r="E153" i="13"/>
  <c r="D153" i="13" s="1"/>
  <c r="E152" i="13"/>
  <c r="D152" i="13" s="1"/>
  <c r="E151" i="13"/>
  <c r="D151" i="13" s="1"/>
  <c r="E150" i="13"/>
  <c r="D150" i="13" s="1"/>
  <c r="E149" i="13"/>
  <c r="D149" i="13" s="1"/>
  <c r="E147" i="13"/>
  <c r="D147" i="13" s="1"/>
  <c r="E146" i="13"/>
  <c r="D146" i="13" s="1"/>
  <c r="E145" i="13"/>
  <c r="D145" i="13" s="1"/>
  <c r="E144" i="13"/>
  <c r="D144" i="13" s="1"/>
  <c r="E143" i="13"/>
  <c r="D143" i="13" s="1"/>
  <c r="E142" i="13"/>
  <c r="D142" i="13" s="1"/>
  <c r="E140" i="13"/>
  <c r="D140" i="13" s="1"/>
  <c r="E139" i="13"/>
  <c r="D139" i="13" s="1"/>
  <c r="E138" i="13"/>
  <c r="D138" i="13" s="1"/>
  <c r="E137" i="13"/>
  <c r="D137" i="13" s="1"/>
  <c r="E136" i="13"/>
  <c r="D136" i="13" s="1"/>
  <c r="E135" i="13"/>
  <c r="D135" i="13" s="1"/>
  <c r="E134" i="13"/>
  <c r="D134" i="13" s="1"/>
  <c r="E133" i="13"/>
  <c r="D133" i="13" s="1"/>
  <c r="E132" i="13"/>
  <c r="D132" i="13" s="1"/>
  <c r="E131" i="13"/>
  <c r="D131" i="13" s="1"/>
  <c r="E130" i="13"/>
  <c r="D130" i="13" s="1"/>
  <c r="E129" i="13"/>
  <c r="D129" i="13" s="1"/>
  <c r="E128" i="13"/>
  <c r="D128" i="13" s="1"/>
  <c r="E127" i="13"/>
  <c r="D127" i="13" s="1"/>
  <c r="E126" i="13"/>
  <c r="D126" i="13" s="1"/>
  <c r="E125" i="13"/>
  <c r="D125" i="13" s="1"/>
  <c r="E124" i="13"/>
  <c r="D124" i="13" s="1"/>
  <c r="E123" i="13"/>
  <c r="D123" i="13" s="1"/>
  <c r="E122" i="13"/>
  <c r="D122" i="13" s="1"/>
  <c r="E121" i="13"/>
  <c r="D121" i="13" s="1"/>
  <c r="E120" i="13"/>
  <c r="D120" i="13" s="1"/>
  <c r="E119" i="13"/>
  <c r="D119" i="13" s="1"/>
  <c r="E118" i="13"/>
  <c r="D118" i="13" s="1"/>
  <c r="E117" i="13"/>
  <c r="D117" i="13" s="1"/>
  <c r="E116" i="13"/>
  <c r="D116" i="13" s="1"/>
  <c r="E114" i="13"/>
  <c r="D114" i="13" s="1"/>
  <c r="E113" i="13"/>
  <c r="D113" i="13" s="1"/>
  <c r="E112" i="13"/>
  <c r="D112" i="13" s="1"/>
  <c r="E111" i="13"/>
  <c r="D111" i="13" s="1"/>
  <c r="E110" i="13"/>
  <c r="D110" i="13" s="1"/>
  <c r="E109" i="13"/>
  <c r="D109" i="13" s="1"/>
  <c r="E108" i="13"/>
  <c r="D108" i="13" s="1"/>
  <c r="E107" i="13"/>
  <c r="D107" i="13" s="1"/>
  <c r="E106" i="13"/>
  <c r="D106" i="13" s="1"/>
  <c r="E105" i="13"/>
  <c r="D105" i="13" s="1"/>
  <c r="E104" i="13"/>
  <c r="D104" i="13" s="1"/>
  <c r="E103" i="13"/>
  <c r="D103" i="13" s="1"/>
  <c r="E102" i="13"/>
  <c r="D102" i="13" s="1"/>
  <c r="E101" i="13"/>
  <c r="D101" i="13" s="1"/>
  <c r="E99" i="13"/>
  <c r="D99" i="13" s="1"/>
  <c r="E98" i="13"/>
  <c r="D98" i="13" s="1"/>
  <c r="E97" i="13"/>
  <c r="D97" i="13" s="1"/>
  <c r="E96" i="13"/>
  <c r="D96" i="13" s="1"/>
  <c r="E95" i="13"/>
  <c r="D95" i="13" s="1"/>
  <c r="E94" i="13"/>
  <c r="D94" i="13" s="1"/>
  <c r="E93" i="13"/>
  <c r="D93" i="13" s="1"/>
  <c r="E92" i="13"/>
  <c r="D92" i="13" s="1"/>
  <c r="E91" i="13"/>
  <c r="D91" i="13" s="1"/>
  <c r="E90" i="13"/>
  <c r="D90" i="13" s="1"/>
  <c r="E89" i="13"/>
  <c r="D89" i="13" s="1"/>
  <c r="E88" i="13"/>
  <c r="D88" i="13" s="1"/>
  <c r="E87" i="13"/>
  <c r="D87" i="13" s="1"/>
  <c r="E86" i="13"/>
  <c r="D86" i="13" s="1"/>
  <c r="E85" i="13"/>
  <c r="D85" i="13" s="1"/>
  <c r="E84" i="13"/>
  <c r="D84" i="13" s="1"/>
  <c r="E83" i="13"/>
  <c r="D83" i="13" s="1"/>
  <c r="E82" i="13"/>
  <c r="D82" i="13" s="1"/>
  <c r="E81" i="13"/>
  <c r="D81" i="13" s="1"/>
  <c r="E16" i="13"/>
  <c r="D16" i="13" s="1"/>
  <c r="E15" i="13"/>
  <c r="D15" i="13" s="1"/>
  <c r="E14" i="13"/>
  <c r="D14" i="13" s="1"/>
  <c r="E13" i="13"/>
  <c r="D13" i="13" s="1"/>
  <c r="E12" i="13"/>
  <c r="D12" i="13" s="1"/>
  <c r="E9" i="13"/>
  <c r="D9" i="13" s="1"/>
  <c r="X91" i="12"/>
  <c r="V91" i="12"/>
  <c r="U91" i="12"/>
  <c r="S91" i="12"/>
  <c r="N91" i="12"/>
  <c r="L91" i="12" s="1"/>
  <c r="M91" i="12"/>
  <c r="X90" i="12"/>
  <c r="W90" i="12"/>
  <c r="V90" i="12"/>
  <c r="U90" i="12"/>
  <c r="S90" i="12"/>
  <c r="O90" i="12"/>
  <c r="N90" i="12"/>
  <c r="M90" i="12"/>
  <c r="L90" i="12"/>
  <c r="V89" i="12"/>
  <c r="U89" i="12"/>
  <c r="S89" i="12"/>
  <c r="N89" i="12"/>
  <c r="L89" i="12" s="1"/>
  <c r="M89" i="12"/>
  <c r="V88" i="12"/>
  <c r="U88" i="12"/>
  <c r="S88" i="12"/>
  <c r="N88" i="12"/>
  <c r="X88" i="12" s="1"/>
  <c r="M88" i="12"/>
  <c r="V87" i="12"/>
  <c r="U87" i="12"/>
  <c r="S87" i="12"/>
  <c r="N87" i="12"/>
  <c r="L87" i="12" s="1"/>
  <c r="M87" i="12"/>
  <c r="W85" i="12"/>
  <c r="V85" i="12"/>
  <c r="U85" i="12"/>
  <c r="S85" i="12"/>
  <c r="N85" i="12"/>
  <c r="O85" i="12" s="1"/>
  <c r="M85" i="12"/>
  <c r="V84" i="12"/>
  <c r="U84" i="12"/>
  <c r="S84" i="12"/>
  <c r="N84" i="12"/>
  <c r="L84" i="12" s="1"/>
  <c r="M84" i="12"/>
  <c r="W83" i="12"/>
  <c r="V83" i="12"/>
  <c r="U83" i="12"/>
  <c r="S83" i="12"/>
  <c r="O83" i="12"/>
  <c r="N83" i="12"/>
  <c r="X83" i="12" s="1"/>
  <c r="M83" i="12"/>
  <c r="V82" i="12"/>
  <c r="U82" i="12"/>
  <c r="S82" i="12"/>
  <c r="N82" i="12"/>
  <c r="L82" i="12" s="1"/>
  <c r="M82" i="12"/>
  <c r="X80" i="12"/>
  <c r="V80" i="12"/>
  <c r="U80" i="12"/>
  <c r="S80" i="12"/>
  <c r="O80" i="12"/>
  <c r="N80" i="12"/>
  <c r="W80" i="12" s="1"/>
  <c r="M80" i="12"/>
  <c r="L80" i="12"/>
  <c r="V79" i="12"/>
  <c r="U79" i="12"/>
  <c r="S79" i="12"/>
  <c r="N79" i="12"/>
  <c r="L79" i="12" s="1"/>
  <c r="M79" i="12"/>
  <c r="W78" i="12"/>
  <c r="V78" i="12"/>
  <c r="U78" i="12"/>
  <c r="S78" i="12"/>
  <c r="N78" i="12"/>
  <c r="X78" i="12" s="1"/>
  <c r="M78" i="12"/>
  <c r="X77" i="12"/>
  <c r="V77" i="12"/>
  <c r="U77" i="12"/>
  <c r="S77" i="12"/>
  <c r="N77" i="12"/>
  <c r="M77" i="12"/>
  <c r="L77" i="12"/>
  <c r="X76" i="12"/>
  <c r="W76" i="12"/>
  <c r="V76" i="12"/>
  <c r="U76" i="12"/>
  <c r="S76" i="12"/>
  <c r="N76" i="12"/>
  <c r="O76" i="12" s="1"/>
  <c r="M76" i="12"/>
  <c r="L76" i="12"/>
  <c r="U74" i="12"/>
  <c r="T74" i="12"/>
  <c r="X74" i="12" s="1"/>
  <c r="S74" i="12"/>
  <c r="N74" i="12"/>
  <c r="W74" i="12" s="1"/>
  <c r="M74" i="12"/>
  <c r="V73" i="12"/>
  <c r="U73" i="12"/>
  <c r="T73" i="12"/>
  <c r="S73" i="12"/>
  <c r="N73" i="12"/>
  <c r="O73" i="12" s="1"/>
  <c r="M73" i="12"/>
  <c r="U72" i="12"/>
  <c r="T72" i="12"/>
  <c r="V72" i="12" s="1"/>
  <c r="S72" i="12"/>
  <c r="U71" i="12"/>
  <c r="T71" i="12"/>
  <c r="V71" i="12" s="1"/>
  <c r="S71" i="12"/>
  <c r="N71" i="12"/>
  <c r="L71" i="12" s="1"/>
  <c r="M71" i="12"/>
  <c r="U70" i="12"/>
  <c r="T70" i="12"/>
  <c r="S70" i="12"/>
  <c r="N70" i="12"/>
  <c r="W70" i="12" s="1"/>
  <c r="M70" i="12"/>
  <c r="U69" i="12"/>
  <c r="T69" i="12"/>
  <c r="S69" i="12"/>
  <c r="N69" i="12"/>
  <c r="W69" i="12" s="1"/>
  <c r="M69" i="12"/>
  <c r="L69" i="12"/>
  <c r="U68" i="12"/>
  <c r="T68" i="12"/>
  <c r="V68" i="12" s="1"/>
  <c r="S68" i="12"/>
  <c r="N68" i="12"/>
  <c r="W68" i="12" s="1"/>
  <c r="M68" i="12"/>
  <c r="W67" i="12"/>
  <c r="U67" i="12"/>
  <c r="T67" i="12"/>
  <c r="O67" i="12" s="1"/>
  <c r="S67" i="12"/>
  <c r="N67" i="12"/>
  <c r="M67" i="12"/>
  <c r="L67" i="12"/>
  <c r="U66" i="12"/>
  <c r="T66" i="12"/>
  <c r="O66" i="12" s="1"/>
  <c r="S66" i="12"/>
  <c r="N66" i="12"/>
  <c r="W66" i="12" s="1"/>
  <c r="M66" i="12"/>
  <c r="W65" i="12"/>
  <c r="U65" i="12"/>
  <c r="T65" i="12"/>
  <c r="X65" i="12" s="1"/>
  <c r="S65" i="12"/>
  <c r="N65" i="12"/>
  <c r="O65" i="12" s="1"/>
  <c r="M65" i="12"/>
  <c r="L65" i="12"/>
  <c r="V64" i="12"/>
  <c r="U64" i="12"/>
  <c r="T64" i="12"/>
  <c r="S64" i="12"/>
  <c r="N64" i="12"/>
  <c r="W64" i="12" s="1"/>
  <c r="M64" i="12"/>
  <c r="W63" i="12"/>
  <c r="U63" i="12"/>
  <c r="T63" i="12"/>
  <c r="V63" i="12" s="1"/>
  <c r="S63" i="12"/>
  <c r="N63" i="12"/>
  <c r="O63" i="12" s="1"/>
  <c r="M63" i="12"/>
  <c r="U61" i="12"/>
  <c r="T61" i="12"/>
  <c r="X61" i="12" s="1"/>
  <c r="S61" i="12"/>
  <c r="N61" i="12"/>
  <c r="W61" i="12" s="1"/>
  <c r="M61" i="12"/>
  <c r="W60" i="12"/>
  <c r="U60" i="12"/>
  <c r="T60" i="12"/>
  <c r="O60" i="12" s="1"/>
  <c r="S60" i="12"/>
  <c r="N60" i="12"/>
  <c r="M60" i="12"/>
  <c r="L60" i="12"/>
  <c r="U59" i="12"/>
  <c r="T59" i="12"/>
  <c r="V59" i="12" s="1"/>
  <c r="S59" i="12"/>
  <c r="N59" i="12"/>
  <c r="W59" i="12" s="1"/>
  <c r="M59" i="12"/>
  <c r="U58" i="12"/>
  <c r="T58" i="12"/>
  <c r="O58" i="12" s="1"/>
  <c r="S58" i="12"/>
  <c r="N58" i="12"/>
  <c r="W58" i="12" s="1"/>
  <c r="M58" i="12"/>
  <c r="L58" i="12"/>
  <c r="U57" i="12"/>
  <c r="T57" i="12"/>
  <c r="O57" i="12" s="1"/>
  <c r="S57" i="12"/>
  <c r="N57" i="12"/>
  <c r="W57" i="12" s="1"/>
  <c r="M57" i="12"/>
  <c r="X56" i="12"/>
  <c r="U56" i="12"/>
  <c r="T56" i="12"/>
  <c r="V56" i="12" s="1"/>
  <c r="S56" i="12"/>
  <c r="N56" i="12"/>
  <c r="W56" i="12" s="1"/>
  <c r="M56" i="12"/>
  <c r="U55" i="12"/>
  <c r="T55" i="12"/>
  <c r="X55" i="12" s="1"/>
  <c r="S55" i="12"/>
  <c r="N55" i="12"/>
  <c r="W55" i="12" s="1"/>
  <c r="M55" i="12"/>
  <c r="U54" i="12"/>
  <c r="T54" i="12"/>
  <c r="S54" i="12"/>
  <c r="N54" i="12"/>
  <c r="L54" i="12" s="1"/>
  <c r="M54" i="12"/>
  <c r="U53" i="12"/>
  <c r="T53" i="12"/>
  <c r="S53" i="12"/>
  <c r="O53" i="12"/>
  <c r="N53" i="12"/>
  <c r="W53" i="12" s="1"/>
  <c r="M53" i="12"/>
  <c r="W52" i="12"/>
  <c r="U52" i="12"/>
  <c r="T52" i="12"/>
  <c r="S52" i="12"/>
  <c r="N52" i="12"/>
  <c r="L52" i="12" s="1"/>
  <c r="M52" i="12"/>
  <c r="U51" i="12"/>
  <c r="T51" i="12"/>
  <c r="V51" i="12" s="1"/>
  <c r="S51" i="12"/>
  <c r="N51" i="12"/>
  <c r="M51" i="12"/>
  <c r="U50" i="12"/>
  <c r="T50" i="12"/>
  <c r="V50" i="12" s="1"/>
  <c r="S50" i="12"/>
  <c r="U48" i="12"/>
  <c r="T48" i="12"/>
  <c r="O48" i="12" s="1"/>
  <c r="S48" i="12"/>
  <c r="N48" i="12"/>
  <c r="W48" i="12" s="1"/>
  <c r="M48" i="12"/>
  <c r="L48" i="12"/>
  <c r="W47" i="12"/>
  <c r="U47" i="12"/>
  <c r="T47" i="12"/>
  <c r="X47" i="12" s="1"/>
  <c r="S47" i="12"/>
  <c r="N47" i="12"/>
  <c r="O47" i="12" s="1"/>
  <c r="M47" i="12"/>
  <c r="L47" i="12"/>
  <c r="X46" i="12"/>
  <c r="V46" i="12"/>
  <c r="U46" i="12"/>
  <c r="T46" i="12"/>
  <c r="S46" i="12"/>
  <c r="N46" i="12"/>
  <c r="M46" i="12"/>
  <c r="W45" i="12"/>
  <c r="U45" i="12"/>
  <c r="T45" i="12"/>
  <c r="V45" i="12" s="1"/>
  <c r="S45" i="12"/>
  <c r="N45" i="12"/>
  <c r="O45" i="12" s="1"/>
  <c r="M45" i="12"/>
  <c r="L45" i="12"/>
  <c r="U44" i="12"/>
  <c r="T44" i="12"/>
  <c r="S44" i="12"/>
  <c r="U43" i="12"/>
  <c r="T43" i="12"/>
  <c r="S43" i="12"/>
  <c r="N43" i="12"/>
  <c r="O43" i="12" s="1"/>
  <c r="M43" i="12"/>
  <c r="U42" i="12"/>
  <c r="T42" i="12"/>
  <c r="X42" i="12" s="1"/>
  <c r="S42" i="12"/>
  <c r="N42" i="12"/>
  <c r="M42" i="12"/>
  <c r="W41" i="12"/>
  <c r="U41" i="12"/>
  <c r="T41" i="12"/>
  <c r="X41" i="12" s="1"/>
  <c r="S41" i="12"/>
  <c r="N41" i="12"/>
  <c r="O41" i="12" s="1"/>
  <c r="M41" i="12"/>
  <c r="L41" i="12"/>
  <c r="U40" i="12"/>
  <c r="T40" i="12"/>
  <c r="V40" i="12" s="1"/>
  <c r="S40" i="12"/>
  <c r="N40" i="12"/>
  <c r="M40" i="12"/>
  <c r="U39" i="12"/>
  <c r="T39" i="12"/>
  <c r="S39" i="12"/>
  <c r="N39" i="12"/>
  <c r="W39" i="12" s="1"/>
  <c r="M39" i="12"/>
  <c r="U38" i="12"/>
  <c r="T38" i="12"/>
  <c r="S38" i="12"/>
  <c r="N38" i="12"/>
  <c r="O38" i="12" s="1"/>
  <c r="M38" i="12"/>
  <c r="W37" i="12"/>
  <c r="V37" i="12"/>
  <c r="U37" i="12"/>
  <c r="T37" i="12"/>
  <c r="S37" i="12"/>
  <c r="O37" i="12"/>
  <c r="N37" i="12"/>
  <c r="X37" i="12" s="1"/>
  <c r="M37" i="12"/>
  <c r="L37" i="12"/>
  <c r="U36" i="12"/>
  <c r="T36" i="12"/>
  <c r="V36" i="12" s="1"/>
  <c r="S36" i="12"/>
  <c r="N36" i="12"/>
  <c r="X36" i="12" s="1"/>
  <c r="M36" i="12"/>
  <c r="U35" i="12"/>
  <c r="T35" i="12"/>
  <c r="X35" i="12" s="1"/>
  <c r="S35" i="12"/>
  <c r="N35" i="12"/>
  <c r="W35" i="12" s="1"/>
  <c r="M35" i="12"/>
  <c r="U34" i="12"/>
  <c r="T34" i="12"/>
  <c r="S34" i="12"/>
  <c r="N34" i="12"/>
  <c r="O34" i="12" s="1"/>
  <c r="M34" i="12"/>
  <c r="U33" i="12"/>
  <c r="T33" i="12"/>
  <c r="V33" i="12" s="1"/>
  <c r="S33" i="12"/>
  <c r="N33" i="12"/>
  <c r="X33" i="12" s="1"/>
  <c r="M33" i="12"/>
  <c r="B33" i="12"/>
  <c r="U32" i="12"/>
  <c r="T32" i="12"/>
  <c r="V32" i="12" s="1"/>
  <c r="S32" i="12"/>
  <c r="N32" i="12"/>
  <c r="O32" i="12" s="1"/>
  <c r="M32" i="12"/>
  <c r="U31" i="12"/>
  <c r="T31" i="12"/>
  <c r="S31" i="12"/>
  <c r="O31" i="12"/>
  <c r="N31" i="12"/>
  <c r="W31" i="12" s="1"/>
  <c r="M31" i="12"/>
  <c r="L31" i="12"/>
  <c r="U30" i="12"/>
  <c r="T30" i="12"/>
  <c r="V30" i="12" s="1"/>
  <c r="S30" i="12"/>
  <c r="N30" i="12"/>
  <c r="O30" i="12" s="1"/>
  <c r="M30" i="12"/>
  <c r="W29" i="12"/>
  <c r="V29" i="12"/>
  <c r="U29" i="12"/>
  <c r="T29" i="12"/>
  <c r="S29" i="12"/>
  <c r="N29" i="12"/>
  <c r="O29" i="12" s="1"/>
  <c r="M29" i="12"/>
  <c r="V28" i="12"/>
  <c r="U28" i="12"/>
  <c r="T28" i="12"/>
  <c r="S28" i="12"/>
  <c r="N28" i="12"/>
  <c r="O28" i="12" s="1"/>
  <c r="M28" i="12"/>
  <c r="W27" i="12"/>
  <c r="U27" i="12"/>
  <c r="T27" i="12"/>
  <c r="X27" i="12" s="1"/>
  <c r="S27" i="12"/>
  <c r="N27" i="12"/>
  <c r="O27" i="12" s="1"/>
  <c r="M27" i="12"/>
  <c r="L27" i="12"/>
  <c r="U25" i="12"/>
  <c r="T25" i="12"/>
  <c r="V25" i="12" s="1"/>
  <c r="S25" i="12"/>
  <c r="N25" i="12"/>
  <c r="O25" i="12" s="1"/>
  <c r="M25" i="12"/>
  <c r="V24" i="12"/>
  <c r="U24" i="12"/>
  <c r="T24" i="12"/>
  <c r="X24" i="12" s="1"/>
  <c r="S24" i="12"/>
  <c r="N24" i="12"/>
  <c r="O24" i="12" s="1"/>
  <c r="M24" i="12"/>
  <c r="U23" i="12"/>
  <c r="T23" i="12"/>
  <c r="V23" i="12" s="1"/>
  <c r="S23" i="12"/>
  <c r="N23" i="12"/>
  <c r="O23" i="12" s="1"/>
  <c r="M23" i="12"/>
  <c r="U22" i="12"/>
  <c r="T22" i="12"/>
  <c r="S22" i="12"/>
  <c r="O22" i="12"/>
  <c r="N22" i="12"/>
  <c r="W22" i="12" s="1"/>
  <c r="M22" i="12"/>
  <c r="L22" i="12"/>
  <c r="U21" i="12"/>
  <c r="T21" i="12"/>
  <c r="V21" i="12" s="1"/>
  <c r="S21" i="12"/>
  <c r="N21" i="12"/>
  <c r="O21" i="12" s="1"/>
  <c r="M21" i="12"/>
  <c r="W20" i="12"/>
  <c r="V20" i="12"/>
  <c r="U20" i="12"/>
  <c r="T20" i="12"/>
  <c r="S20" i="12"/>
  <c r="N20" i="12"/>
  <c r="O20" i="12" s="1"/>
  <c r="M20" i="12"/>
  <c r="V19" i="12"/>
  <c r="U19" i="12"/>
  <c r="T19" i="12"/>
  <c r="S19" i="12"/>
  <c r="N19" i="12"/>
  <c r="O19" i="12" s="1"/>
  <c r="M19" i="12"/>
  <c r="W18" i="12"/>
  <c r="U18" i="12"/>
  <c r="T18" i="12"/>
  <c r="X18" i="12" s="1"/>
  <c r="S18" i="12"/>
  <c r="N18" i="12"/>
  <c r="O18" i="12" s="1"/>
  <c r="M18" i="12"/>
  <c r="L18" i="12"/>
  <c r="U17" i="12"/>
  <c r="T17" i="12"/>
  <c r="V17" i="12" s="1"/>
  <c r="S17" i="12"/>
  <c r="N17" i="12"/>
  <c r="O17" i="12" s="1"/>
  <c r="M17" i="12"/>
  <c r="V16" i="12"/>
  <c r="U16" i="12"/>
  <c r="T16" i="12"/>
  <c r="X16" i="12" s="1"/>
  <c r="S16" i="12"/>
  <c r="N16" i="12"/>
  <c r="O16" i="12" s="1"/>
  <c r="M16" i="12"/>
  <c r="U15" i="12"/>
  <c r="T15" i="12"/>
  <c r="V15" i="12" s="1"/>
  <c r="S15" i="12"/>
  <c r="N15" i="12"/>
  <c r="M15" i="12"/>
  <c r="U14" i="12"/>
  <c r="T14" i="12"/>
  <c r="S14" i="12"/>
  <c r="N14" i="12"/>
  <c r="W14" i="12" s="1"/>
  <c r="M14" i="12"/>
  <c r="L14" i="12"/>
  <c r="U13" i="12"/>
  <c r="T13" i="12"/>
  <c r="S13" i="12"/>
  <c r="N13" i="12"/>
  <c r="M13" i="12"/>
  <c r="X12" i="12"/>
  <c r="W12" i="12"/>
  <c r="V12" i="12"/>
  <c r="U12" i="12"/>
  <c r="T12" i="12"/>
  <c r="S12" i="12"/>
  <c r="N12" i="12"/>
  <c r="O12" i="12" s="1"/>
  <c r="M12" i="12"/>
  <c r="L12" i="12"/>
  <c r="U11" i="12"/>
  <c r="T11" i="12"/>
  <c r="V11" i="12" s="1"/>
  <c r="S11" i="12"/>
  <c r="N11" i="12"/>
  <c r="M11" i="12"/>
  <c r="U10" i="12"/>
  <c r="T10" i="12"/>
  <c r="S10" i="12"/>
  <c r="N10" i="12"/>
  <c r="L10" i="12" s="1"/>
  <c r="M10" i="12"/>
  <c r="B10" i="12"/>
  <c r="W9" i="12"/>
  <c r="U9" i="12"/>
  <c r="T9" i="12"/>
  <c r="X9" i="12" s="1"/>
  <c r="S9" i="12"/>
  <c r="N9" i="12"/>
  <c r="O9" i="12" s="1"/>
  <c r="M9" i="12"/>
  <c r="L9" i="12"/>
  <c r="U8" i="12"/>
  <c r="T8" i="12"/>
  <c r="V8" i="12" s="1"/>
  <c r="S8" i="12"/>
  <c r="N8" i="12"/>
  <c r="L8" i="12" s="1"/>
  <c r="M8" i="12"/>
  <c r="U7" i="12"/>
  <c r="T7" i="12"/>
  <c r="X7" i="12" s="1"/>
  <c r="S7" i="12"/>
  <c r="N7" i="12"/>
  <c r="M7" i="12"/>
  <c r="U6" i="12"/>
  <c r="T6" i="12"/>
  <c r="S6" i="12"/>
  <c r="N6" i="12"/>
  <c r="M6" i="12"/>
  <c r="V5" i="12"/>
  <c r="U5" i="12"/>
  <c r="T5" i="12"/>
  <c r="S5" i="12"/>
  <c r="N5" i="12"/>
  <c r="O5" i="12" s="1"/>
  <c r="M5" i="12"/>
  <c r="U4" i="12"/>
  <c r="T4" i="12"/>
  <c r="V4" i="12" s="1"/>
  <c r="S4" i="12"/>
  <c r="N4" i="12"/>
  <c r="L4" i="12" s="1"/>
  <c r="M4" i="12"/>
  <c r="A218" i="10"/>
  <c r="B76" i="9" a="1"/>
  <c r="B76" i="9" s="1"/>
  <c r="B75" i="9" a="1"/>
  <c r="B75" i="9" s="1"/>
  <c r="B74" i="9" a="1"/>
  <c r="B74" i="9" s="1"/>
  <c r="B73" i="9" a="1"/>
  <c r="B73" i="9" s="1"/>
  <c r="B72" i="9" a="1"/>
  <c r="B72" i="9" s="1"/>
  <c r="B71" i="9" a="1"/>
  <c r="B71" i="9" s="1"/>
  <c r="B70" i="9" a="1"/>
  <c r="B70" i="9" s="1"/>
  <c r="B69" i="9" a="1"/>
  <c r="B69" i="9" s="1"/>
  <c r="B68" i="9" a="1"/>
  <c r="B68" i="9" s="1"/>
  <c r="B67" i="9" a="1"/>
  <c r="B67" i="9" s="1"/>
  <c r="B66" i="9" a="1"/>
  <c r="B66" i="9" s="1"/>
  <c r="B65" i="9" a="1"/>
  <c r="B65" i="9" s="1"/>
  <c r="B64" i="9" a="1"/>
  <c r="B64" i="9" s="1"/>
  <c r="B63" i="9" a="1"/>
  <c r="B63" i="9" s="1"/>
  <c r="B62" i="9" a="1"/>
  <c r="B62" i="9" s="1"/>
  <c r="B61" i="9" a="1"/>
  <c r="B61" i="9" s="1"/>
  <c r="B60" i="9" a="1"/>
  <c r="B60" i="9" s="1"/>
  <c r="B59" i="9" a="1"/>
  <c r="B59" i="9" s="1"/>
  <c r="B58" i="9" a="1"/>
  <c r="B58" i="9" s="1"/>
  <c r="B57" i="9" a="1"/>
  <c r="B57" i="9" s="1"/>
  <c r="B56" i="9" a="1"/>
  <c r="B56" i="9" s="1"/>
  <c r="B55" i="9" a="1"/>
  <c r="B55" i="9" s="1"/>
  <c r="B54" i="9" a="1"/>
  <c r="B54" i="9" s="1"/>
  <c r="B53" i="9" a="1"/>
  <c r="B53" i="9" s="1"/>
  <c r="B52" i="9" a="1"/>
  <c r="B52" i="9" s="1"/>
  <c r="B51" i="9" a="1"/>
  <c r="B51" i="9" s="1"/>
  <c r="B50" i="9" a="1"/>
  <c r="B50" i="9" s="1"/>
  <c r="B49" i="9" a="1"/>
  <c r="B49" i="9" s="1"/>
  <c r="B48" i="9" a="1"/>
  <c r="B48" i="9" s="1"/>
  <c r="B47" i="9" a="1"/>
  <c r="B47" i="9" s="1"/>
  <c r="B46" i="9" a="1"/>
  <c r="B46" i="9" s="1"/>
  <c r="B45" i="9" a="1"/>
  <c r="B45" i="9" s="1"/>
  <c r="B44" i="9" a="1"/>
  <c r="B44" i="9" s="1"/>
  <c r="B43" i="9" a="1"/>
  <c r="B43" i="9" s="1"/>
  <c r="B42" i="9" a="1"/>
  <c r="B42" i="9" s="1"/>
  <c r="B41" i="9" a="1"/>
  <c r="B41" i="9" s="1"/>
  <c r="B40" i="9" a="1"/>
  <c r="B40" i="9" s="1"/>
  <c r="B39" i="9" a="1"/>
  <c r="B39" i="9" s="1"/>
  <c r="B38" i="9" a="1"/>
  <c r="B38" i="9" s="1"/>
  <c r="B37" i="9" a="1"/>
  <c r="B37" i="9" s="1"/>
  <c r="B36" i="9" a="1"/>
  <c r="B36" i="9" s="1"/>
  <c r="B35" i="9" a="1"/>
  <c r="B35" i="9" s="1"/>
  <c r="B34" i="9" a="1"/>
  <c r="B34" i="9" s="1"/>
  <c r="B33" i="9" a="1"/>
  <c r="B33" i="9" s="1"/>
  <c r="B32" i="9" a="1"/>
  <c r="B32" i="9" s="1"/>
  <c r="B31" i="9" a="1"/>
  <c r="B31" i="9" s="1"/>
  <c r="B30" i="9" a="1"/>
  <c r="B30" i="9" s="1"/>
  <c r="B29" i="9" a="1"/>
  <c r="B29" i="9" s="1"/>
  <c r="B28" i="9" a="1"/>
  <c r="B28" i="9" s="1"/>
  <c r="B27" i="9" a="1"/>
  <c r="B27" i="9" s="1"/>
  <c r="B26" i="9" a="1"/>
  <c r="B26" i="9" s="1"/>
  <c r="B25" i="9" a="1"/>
  <c r="B25" i="9" s="1"/>
  <c r="B24" i="9" a="1"/>
  <c r="B24" i="9" s="1"/>
  <c r="B23" i="9" a="1"/>
  <c r="B23" i="9" s="1"/>
  <c r="B22" i="9" a="1"/>
  <c r="B22" i="9" s="1"/>
  <c r="B21" i="9" a="1"/>
  <c r="B21" i="9" s="1"/>
  <c r="B20" i="9" a="1"/>
  <c r="B20" i="9" s="1"/>
  <c r="B19" i="9" a="1"/>
  <c r="B19" i="9" s="1"/>
  <c r="B18" i="9" a="1"/>
  <c r="B18" i="9" s="1"/>
  <c r="B17" i="9" a="1"/>
  <c r="B17" i="9" s="1"/>
  <c r="B16" i="9" a="1"/>
  <c r="B16" i="9" s="1"/>
  <c r="B15" i="9" a="1"/>
  <c r="B15" i="9" s="1"/>
  <c r="B14" i="9" a="1"/>
  <c r="B14" i="9" s="1"/>
  <c r="B13" i="9" a="1"/>
  <c r="B13" i="9" s="1"/>
  <c r="B12" i="9" a="1"/>
  <c r="B12" i="9" s="1"/>
  <c r="B11" i="9" a="1"/>
  <c r="B11" i="9" s="1"/>
  <c r="B10" i="9" a="1"/>
  <c r="B10" i="9" s="1"/>
  <c r="B9" i="9" a="1"/>
  <c r="B9" i="9" s="1"/>
  <c r="B8" i="9" a="1"/>
  <c r="B8" i="9" s="1"/>
  <c r="B7" i="9" a="1"/>
  <c r="B7" i="9" s="1"/>
  <c r="B6" i="9" a="1"/>
  <c r="B6" i="9" s="1"/>
  <c r="B5" i="9" a="1"/>
  <c r="B5" i="9" s="1"/>
  <c r="B4" i="9" a="1"/>
  <c r="B4" i="9" s="1"/>
  <c r="B3" i="9" a="1"/>
  <c r="B3" i="9" s="1"/>
  <c r="B2" i="9" a="1"/>
  <c r="B2" i="9" s="1"/>
  <c r="B9" i="8" a="1"/>
  <c r="B9" i="8" s="1"/>
  <c r="B8" i="8" a="1"/>
  <c r="B8" i="8" s="1"/>
  <c r="B7" i="8" a="1"/>
  <c r="B7" i="8" s="1"/>
  <c r="B6" i="8" a="1"/>
  <c r="B6" i="8" s="1"/>
  <c r="B5" i="8" a="1"/>
  <c r="B5" i="8" s="1"/>
  <c r="B4" i="8" a="1"/>
  <c r="B4" i="8" s="1"/>
  <c r="B3" i="8" a="1"/>
  <c r="B3" i="8" s="1"/>
  <c r="B2" i="8" a="1"/>
  <c r="B2" i="8" s="1"/>
  <c r="Q106" i="6" a="1"/>
  <c r="Q106" i="6" s="1"/>
  <c r="P106" i="6" s="1"/>
  <c r="C106" i="6" a="1"/>
  <c r="C106" i="6" s="1"/>
  <c r="B106" i="6"/>
  <c r="Q105" i="6" a="1"/>
  <c r="Q105" i="6" s="1"/>
  <c r="P105" i="6" s="1"/>
  <c r="C105" i="6" a="1"/>
  <c r="C105" i="6" s="1"/>
  <c r="B105" i="6"/>
  <c r="Q104" i="6" a="1"/>
  <c r="Q104" i="6"/>
  <c r="P104" i="6"/>
  <c r="C104" i="6" a="1"/>
  <c r="C104" i="6" s="1"/>
  <c r="B104" i="6"/>
  <c r="Q103" i="6" a="1"/>
  <c r="Q103" i="6"/>
  <c r="P103" i="6" s="1"/>
  <c r="C103" i="6" a="1"/>
  <c r="C103" i="6" s="1"/>
  <c r="B103" i="6"/>
  <c r="Q102" i="6" a="1"/>
  <c r="Q102" i="6" s="1"/>
  <c r="P102" i="6" s="1"/>
  <c r="C102" i="6" a="1"/>
  <c r="C102" i="6" s="1"/>
  <c r="B102" i="6"/>
  <c r="Q101" i="6" a="1"/>
  <c r="Q101" i="6" s="1"/>
  <c r="P101" i="6" s="1"/>
  <c r="C101" i="6" a="1"/>
  <c r="C101" i="6" s="1"/>
  <c r="B101" i="6"/>
  <c r="Q100" i="6" a="1"/>
  <c r="Q100" i="6" s="1"/>
  <c r="P100" i="6" s="1"/>
  <c r="C100" i="6" a="1"/>
  <c r="C100" i="6" s="1"/>
  <c r="B100" i="6"/>
  <c r="Q99" i="6" a="1"/>
  <c r="Q99" i="6"/>
  <c r="P99" i="6" s="1"/>
  <c r="C99" i="6" a="1"/>
  <c r="C99" i="6" s="1"/>
  <c r="B99" i="6"/>
  <c r="Q98" i="6" a="1"/>
  <c r="Q98" i="6" s="1"/>
  <c r="P98" i="6" s="1"/>
  <c r="C98" i="6" a="1"/>
  <c r="C98" i="6" s="1"/>
  <c r="B98" i="6"/>
  <c r="Q97" i="6" a="1"/>
  <c r="Q97" i="6" s="1"/>
  <c r="P97" i="6" s="1"/>
  <c r="C97" i="6" a="1"/>
  <c r="C97" i="6" s="1"/>
  <c r="B97" i="6"/>
  <c r="Q96" i="6" a="1"/>
  <c r="Q96" i="6" s="1"/>
  <c r="P96" i="6" s="1"/>
  <c r="C96" i="6" a="1"/>
  <c r="C96" i="6" s="1"/>
  <c r="B96" i="6"/>
  <c r="Q95" i="6" a="1"/>
  <c r="Q95" i="6"/>
  <c r="P95" i="6" s="1"/>
  <c r="C95" i="6" a="1"/>
  <c r="C95" i="6" s="1"/>
  <c r="B95" i="6"/>
  <c r="Q94" i="6" a="1"/>
  <c r="Q94" i="6" s="1"/>
  <c r="P94" i="6" s="1"/>
  <c r="C94" i="6" a="1"/>
  <c r="C94" i="6" s="1"/>
  <c r="B94" i="6"/>
  <c r="Q93" i="6" a="1"/>
  <c r="Q93" i="6" s="1"/>
  <c r="P93" i="6" s="1"/>
  <c r="C93" i="6" a="1"/>
  <c r="C93" i="6" s="1"/>
  <c r="B93" i="6"/>
  <c r="Q92" i="6" a="1"/>
  <c r="Q92" i="6" s="1"/>
  <c r="P92" i="6" s="1"/>
  <c r="C92" i="6" a="1"/>
  <c r="C92" i="6" s="1"/>
  <c r="B92" i="6"/>
  <c r="Q91" i="6" a="1"/>
  <c r="Q91" i="6"/>
  <c r="P91" i="6" s="1"/>
  <c r="C91" i="6" a="1"/>
  <c r="C91" i="6" s="1"/>
  <c r="B91" i="6"/>
  <c r="Q90" i="6" a="1"/>
  <c r="Q90" i="6" s="1"/>
  <c r="P90" i="6" s="1"/>
  <c r="C90" i="6" a="1"/>
  <c r="C90" i="6" s="1"/>
  <c r="B90" i="6"/>
  <c r="Q89" i="6" a="1"/>
  <c r="Q89" i="6" s="1"/>
  <c r="P89" i="6" s="1"/>
  <c r="C89" i="6" a="1"/>
  <c r="C89" i="6" s="1"/>
  <c r="B89" i="6"/>
  <c r="Q88" i="6" a="1"/>
  <c r="Q88" i="6" s="1"/>
  <c r="P88" i="6" s="1"/>
  <c r="C88" i="6" a="1"/>
  <c r="C88" i="6" s="1"/>
  <c r="B88" i="6"/>
  <c r="Q87" i="6" a="1"/>
  <c r="Q87" i="6"/>
  <c r="P87" i="6" s="1"/>
  <c r="C87" i="6" a="1"/>
  <c r="C87" i="6" s="1"/>
  <c r="B87" i="6"/>
  <c r="Q86" i="6" a="1"/>
  <c r="Q86" i="6" s="1"/>
  <c r="P86" i="6" s="1"/>
  <c r="C86" i="6" a="1"/>
  <c r="C86" i="6" s="1"/>
  <c r="B86" i="6"/>
  <c r="Q85" i="6" a="1"/>
  <c r="Q85" i="6" s="1"/>
  <c r="P85" i="6" s="1"/>
  <c r="C85" i="6" a="1"/>
  <c r="C85" i="6" s="1"/>
  <c r="B85" i="6"/>
  <c r="Q84" i="6" a="1"/>
  <c r="Q84" i="6" s="1"/>
  <c r="P84" i="6" s="1"/>
  <c r="C84" i="6" a="1"/>
  <c r="C84" i="6" s="1"/>
  <c r="B84" i="6"/>
  <c r="Q83" i="6" a="1"/>
  <c r="Q83" i="6"/>
  <c r="P83" i="6" s="1"/>
  <c r="C83" i="6" a="1"/>
  <c r="C83" i="6" s="1"/>
  <c r="B83" i="6"/>
  <c r="Q82" i="6" a="1"/>
  <c r="Q82" i="6" s="1"/>
  <c r="P82" i="6" s="1"/>
  <c r="C82" i="6" a="1"/>
  <c r="C82" i="6" s="1"/>
  <c r="B82" i="6"/>
  <c r="Q81" i="6" a="1"/>
  <c r="Q81" i="6" s="1"/>
  <c r="P81" i="6" s="1"/>
  <c r="C81" i="6" a="1"/>
  <c r="C81" i="6" s="1"/>
  <c r="B81" i="6"/>
  <c r="Q80" i="6" a="1"/>
  <c r="Q80" i="6" s="1"/>
  <c r="P80" i="6" s="1"/>
  <c r="C80" i="6" a="1"/>
  <c r="C80" i="6" s="1"/>
  <c r="B80" i="6"/>
  <c r="Q79" i="6" a="1"/>
  <c r="Q79" i="6"/>
  <c r="P79" i="6" s="1"/>
  <c r="C79" i="6" a="1"/>
  <c r="C79" i="6" s="1"/>
  <c r="B79" i="6"/>
  <c r="Q78" i="6" a="1"/>
  <c r="Q78" i="6" s="1"/>
  <c r="P78" i="6" s="1"/>
  <c r="C78" i="6" a="1"/>
  <c r="C78" i="6" s="1"/>
  <c r="B78" i="6"/>
  <c r="Q77" i="6" a="1"/>
  <c r="Q77" i="6" s="1"/>
  <c r="P77" i="6" s="1"/>
  <c r="C77" i="6" a="1"/>
  <c r="C77" i="6" s="1"/>
  <c r="B77" i="6"/>
  <c r="Q76" i="6" a="1"/>
  <c r="Q76" i="6" s="1"/>
  <c r="P76" i="6" s="1"/>
  <c r="C76" i="6" a="1"/>
  <c r="C76" i="6" s="1"/>
  <c r="B76" i="6"/>
  <c r="Q75" i="6" a="1"/>
  <c r="Q75" i="6"/>
  <c r="P75" i="6" s="1"/>
  <c r="C75" i="6" a="1"/>
  <c r="C75" i="6" s="1"/>
  <c r="B75" i="6"/>
  <c r="Q74" i="6" a="1"/>
  <c r="Q74" i="6" s="1"/>
  <c r="P74" i="6" s="1"/>
  <c r="C74" i="6" a="1"/>
  <c r="C74" i="6" s="1"/>
  <c r="B74" i="6"/>
  <c r="Q73" i="6" a="1"/>
  <c r="Q73" i="6" s="1"/>
  <c r="P73" i="6" s="1"/>
  <c r="C73" i="6" a="1"/>
  <c r="C73" i="6" s="1"/>
  <c r="B73" i="6"/>
  <c r="Q72" i="6" a="1"/>
  <c r="Q72" i="6"/>
  <c r="P72" i="6" s="1"/>
  <c r="C72" i="6" a="1"/>
  <c r="C72" i="6" s="1"/>
  <c r="B72" i="6"/>
  <c r="Q71" i="6" a="1"/>
  <c r="Q71" i="6" s="1"/>
  <c r="P71" i="6" s="1"/>
  <c r="C71" i="6" a="1"/>
  <c r="C71" i="6" s="1"/>
  <c r="B71" i="6"/>
  <c r="Q70" i="6" a="1"/>
  <c r="Q70" i="6" s="1"/>
  <c r="P70" i="6" s="1"/>
  <c r="C70" i="6" a="1"/>
  <c r="C70" i="6" s="1"/>
  <c r="B70" i="6"/>
  <c r="Q69" i="6" a="1"/>
  <c r="Q69" i="6" s="1"/>
  <c r="P69" i="6" s="1"/>
  <c r="C69" i="6" a="1"/>
  <c r="C69" i="6" s="1"/>
  <c r="B69" i="6"/>
  <c r="Q68" i="6" a="1"/>
  <c r="Q68" i="6"/>
  <c r="P68" i="6"/>
  <c r="C68" i="6" a="1"/>
  <c r="C68" i="6" s="1"/>
  <c r="B68" i="6"/>
  <c r="Q67" i="6" a="1"/>
  <c r="Q67" i="6"/>
  <c r="P67" i="6" s="1"/>
  <c r="C67" i="6" a="1"/>
  <c r="C67" i="6" s="1"/>
  <c r="B67" i="6"/>
  <c r="Q66" i="6" a="1"/>
  <c r="Q66" i="6" s="1"/>
  <c r="P66" i="6" s="1"/>
  <c r="C66" i="6" a="1"/>
  <c r="C66" i="6" s="1"/>
  <c r="B66" i="6"/>
  <c r="Q65" i="6" a="1"/>
  <c r="Q65" i="6" s="1"/>
  <c r="P65" i="6" s="1"/>
  <c r="C65" i="6" a="1"/>
  <c r="C65" i="6" s="1"/>
  <c r="B65" i="6"/>
  <c r="Q64" i="6" a="1"/>
  <c r="Q64" i="6"/>
  <c r="P64" i="6"/>
  <c r="C64" i="6" a="1"/>
  <c r="C64" i="6" s="1"/>
  <c r="B64" i="6"/>
  <c r="Q63" i="6" a="1"/>
  <c r="Q63" i="6"/>
  <c r="P63" i="6" s="1"/>
  <c r="C63" i="6" a="1"/>
  <c r="C63" i="6" s="1"/>
  <c r="B63" i="6"/>
  <c r="Q62" i="6" a="1"/>
  <c r="Q62" i="6" s="1"/>
  <c r="P62" i="6" s="1"/>
  <c r="C62" i="6" a="1"/>
  <c r="C62" i="6" s="1"/>
  <c r="B62" i="6"/>
  <c r="Q61" i="6" a="1"/>
  <c r="Q61" i="6" s="1"/>
  <c r="P61" i="6" s="1"/>
  <c r="C61" i="6" a="1"/>
  <c r="C61" i="6" s="1"/>
  <c r="B61" i="6"/>
  <c r="Q60" i="6" a="1"/>
  <c r="Q60" i="6"/>
  <c r="P60" i="6"/>
  <c r="C60" i="6" a="1"/>
  <c r="C60" i="6" s="1"/>
  <c r="B60" i="6"/>
  <c r="Q59" i="6" a="1"/>
  <c r="Q59" i="6"/>
  <c r="P59" i="6" s="1"/>
  <c r="C59" i="6" a="1"/>
  <c r="C59" i="6" s="1"/>
  <c r="B59" i="6"/>
  <c r="Q58" i="6" a="1"/>
  <c r="Q58" i="6" s="1"/>
  <c r="P58" i="6" s="1"/>
  <c r="C58" i="6" a="1"/>
  <c r="C58" i="6" s="1"/>
  <c r="B58" i="6"/>
  <c r="Q57" i="6" a="1"/>
  <c r="Q57" i="6" s="1"/>
  <c r="P57" i="6" s="1"/>
  <c r="C57" i="6" a="1"/>
  <c r="C57" i="6" s="1"/>
  <c r="B57" i="6"/>
  <c r="Q56" i="6" a="1"/>
  <c r="Q56" i="6" s="1"/>
  <c r="P56" i="6" s="1"/>
  <c r="C56" i="6" a="1"/>
  <c r="C56" i="6" s="1"/>
  <c r="B56" i="6"/>
  <c r="Q55" i="6" a="1"/>
  <c r="Q55" i="6" s="1"/>
  <c r="P55" i="6" s="1"/>
  <c r="C55" i="6" a="1"/>
  <c r="C55" i="6" s="1"/>
  <c r="B55" i="6"/>
  <c r="Q54" i="6" a="1"/>
  <c r="Q54" i="6" s="1"/>
  <c r="P54" i="6" s="1"/>
  <c r="C54" i="6" a="1"/>
  <c r="C54" i="6" s="1"/>
  <c r="B54" i="6"/>
  <c r="Q53" i="6" a="1"/>
  <c r="Q53" i="6" s="1"/>
  <c r="P53" i="6" s="1"/>
  <c r="C53" i="6" a="1"/>
  <c r="C53" i="6" s="1"/>
  <c r="B53" i="6"/>
  <c r="Q52" i="6" a="1"/>
  <c r="Q52" i="6" s="1"/>
  <c r="P52" i="6" s="1"/>
  <c r="C52" i="6" a="1"/>
  <c r="C52" i="6" s="1"/>
  <c r="B52" i="6"/>
  <c r="Q51" i="6" a="1"/>
  <c r="Q51" i="6" s="1"/>
  <c r="P51" i="6" s="1"/>
  <c r="C51" i="6" a="1"/>
  <c r="C51" i="6" s="1"/>
  <c r="B51" i="6"/>
  <c r="Q50" i="6" a="1"/>
  <c r="Q50" i="6" s="1"/>
  <c r="P50" i="6" s="1"/>
  <c r="C50" i="6" a="1"/>
  <c r="C50" i="6" s="1"/>
  <c r="B50" i="6"/>
  <c r="Q49" i="6" a="1"/>
  <c r="Q49" i="6" s="1"/>
  <c r="P49" i="6" s="1"/>
  <c r="C49" i="6" a="1"/>
  <c r="C49" i="6" s="1"/>
  <c r="B49" i="6"/>
  <c r="Q48" i="6" a="1"/>
  <c r="Q48" i="6" s="1"/>
  <c r="P48" i="6" s="1"/>
  <c r="C48" i="6" a="1"/>
  <c r="C48" i="6" s="1"/>
  <c r="B48" i="6"/>
  <c r="Q47" i="6" a="1"/>
  <c r="Q47" i="6" s="1"/>
  <c r="P47" i="6" s="1"/>
  <c r="C47" i="6" a="1"/>
  <c r="C47" i="6" s="1"/>
  <c r="B47" i="6"/>
  <c r="Q46" i="6" a="1"/>
  <c r="Q46" i="6" s="1"/>
  <c r="P46" i="6" s="1"/>
  <c r="C46" i="6" a="1"/>
  <c r="C46" i="6" s="1"/>
  <c r="B46" i="6"/>
  <c r="Q45" i="6" a="1"/>
  <c r="Q45" i="6" s="1"/>
  <c r="P45" i="6" s="1"/>
  <c r="C45" i="6" a="1"/>
  <c r="C45" i="6" s="1"/>
  <c r="B45" i="6"/>
  <c r="Q44" i="6" a="1"/>
  <c r="Q44" i="6" s="1"/>
  <c r="P44" i="6" s="1"/>
  <c r="C44" i="6" a="1"/>
  <c r="C44" i="6" s="1"/>
  <c r="B44" i="6"/>
  <c r="Q43" i="6" a="1"/>
  <c r="Q43" i="6" s="1"/>
  <c r="P43" i="6" s="1"/>
  <c r="C43" i="6" a="1"/>
  <c r="C43" i="6" s="1"/>
  <c r="B43" i="6"/>
  <c r="Q42" i="6" a="1"/>
  <c r="Q42" i="6" s="1"/>
  <c r="P42" i="6" s="1"/>
  <c r="C42" i="6" a="1"/>
  <c r="C42" i="6" s="1"/>
  <c r="B42" i="6"/>
  <c r="Q41" i="6" a="1"/>
  <c r="Q41" i="6" s="1"/>
  <c r="P41" i="6" s="1"/>
  <c r="C41" i="6" a="1"/>
  <c r="C41" i="6" s="1"/>
  <c r="B41" i="6"/>
  <c r="Q40" i="6" a="1"/>
  <c r="Q40" i="6"/>
  <c r="P40" i="6" s="1"/>
  <c r="C40" i="6" a="1"/>
  <c r="C40" i="6" s="1"/>
  <c r="B40" i="6"/>
  <c r="Q39" i="6" a="1"/>
  <c r="Q39" i="6" s="1"/>
  <c r="P39" i="6" s="1"/>
  <c r="C39" i="6" a="1"/>
  <c r="C39" i="6" s="1"/>
  <c r="B39" i="6"/>
  <c r="Q38" i="6" a="1"/>
  <c r="Q38" i="6" s="1"/>
  <c r="P38" i="6" s="1"/>
  <c r="C38" i="6" a="1"/>
  <c r="C38" i="6" s="1"/>
  <c r="B38" i="6"/>
  <c r="Q37" i="6" a="1"/>
  <c r="Q37" i="6" s="1"/>
  <c r="P37" i="6" s="1"/>
  <c r="C37" i="6" a="1"/>
  <c r="C37" i="6" s="1"/>
  <c r="B37" i="6"/>
  <c r="Q36" i="6" a="1"/>
  <c r="Q36" i="6"/>
  <c r="P36" i="6"/>
  <c r="C36" i="6" a="1"/>
  <c r="C36" i="6" s="1"/>
  <c r="B36" i="6"/>
  <c r="Q35" i="6" a="1"/>
  <c r="Q35" i="6"/>
  <c r="P35" i="6" s="1"/>
  <c r="C35" i="6" a="1"/>
  <c r="C35" i="6" s="1"/>
  <c r="B35" i="6"/>
  <c r="Q34" i="6" a="1"/>
  <c r="Q34" i="6" s="1"/>
  <c r="P34" i="6" s="1"/>
  <c r="C34" i="6" a="1"/>
  <c r="C34" i="6" s="1"/>
  <c r="B34" i="6"/>
  <c r="Q33" i="6" a="1"/>
  <c r="Q33" i="6" s="1"/>
  <c r="P33" i="6" s="1"/>
  <c r="C33" i="6" a="1"/>
  <c r="C33" i="6" s="1"/>
  <c r="B33" i="6"/>
  <c r="Q32" i="6" a="1"/>
  <c r="Q32" i="6" s="1"/>
  <c r="P32" i="6" s="1"/>
  <c r="C32" i="6" a="1"/>
  <c r="C32" i="6" s="1"/>
  <c r="B32" i="6"/>
  <c r="Q31" i="6" a="1"/>
  <c r="Q31" i="6"/>
  <c r="P31" i="6" s="1"/>
  <c r="C31" i="6" a="1"/>
  <c r="C31" i="6" s="1"/>
  <c r="B31" i="6"/>
  <c r="Q30" i="6" a="1"/>
  <c r="Q30" i="6" s="1"/>
  <c r="P30" i="6" s="1"/>
  <c r="C30" i="6" a="1"/>
  <c r="C30" i="6" s="1"/>
  <c r="B30" i="6"/>
  <c r="Q29" i="6" a="1"/>
  <c r="Q29" i="6" s="1"/>
  <c r="P29" i="6"/>
  <c r="C29" i="6" a="1"/>
  <c r="C29" i="6" s="1"/>
  <c r="B29" i="6"/>
  <c r="Q28" i="6" a="1"/>
  <c r="Q28" i="6" s="1"/>
  <c r="P28" i="6" s="1"/>
  <c r="C28" i="6" a="1"/>
  <c r="C28" i="6" s="1"/>
  <c r="B28" i="6"/>
  <c r="Q27" i="6" a="1"/>
  <c r="Q27" i="6"/>
  <c r="P27" i="6" s="1"/>
  <c r="C27" i="6" a="1"/>
  <c r="C27" i="6" s="1"/>
  <c r="B27" i="6"/>
  <c r="Q26" i="6" a="1"/>
  <c r="Q26" i="6" s="1"/>
  <c r="P26" i="6" s="1"/>
  <c r="C26" i="6" a="1"/>
  <c r="C26" i="6" s="1"/>
  <c r="B26" i="6"/>
  <c r="Q25" i="6" a="1"/>
  <c r="Q25" i="6" s="1"/>
  <c r="P25" i="6" s="1"/>
  <c r="C25" i="6" a="1"/>
  <c r="C25" i="6" s="1"/>
  <c r="B25" i="6"/>
  <c r="Q24" i="6" a="1"/>
  <c r="Q24" i="6" s="1"/>
  <c r="P24" i="6" s="1"/>
  <c r="C24" i="6" a="1"/>
  <c r="C24" i="6" s="1"/>
  <c r="B24" i="6"/>
  <c r="Q23" i="6" a="1"/>
  <c r="Q23" i="6"/>
  <c r="P23" i="6" s="1"/>
  <c r="C23" i="6" a="1"/>
  <c r="C23" i="6" s="1"/>
  <c r="B23" i="6"/>
  <c r="Q22" i="6" a="1"/>
  <c r="Q22" i="6" s="1"/>
  <c r="P22" i="6" s="1"/>
  <c r="C22" i="6" a="1"/>
  <c r="C22" i="6" s="1"/>
  <c r="B22" i="6"/>
  <c r="Q21" i="6" a="1"/>
  <c r="Q21" i="6" s="1"/>
  <c r="P21" i="6" s="1"/>
  <c r="C21" i="6" a="1"/>
  <c r="C21" i="6" s="1"/>
  <c r="B21" i="6"/>
  <c r="Q20" i="6" a="1"/>
  <c r="Q20" i="6" s="1"/>
  <c r="P20" i="6" s="1"/>
  <c r="C20" i="6" a="1"/>
  <c r="C20" i="6" s="1"/>
  <c r="B20" i="6"/>
  <c r="Q19" i="6" a="1"/>
  <c r="Q19" i="6"/>
  <c r="P19" i="6" s="1"/>
  <c r="C19" i="6" a="1"/>
  <c r="C19" i="6" s="1"/>
  <c r="B19" i="6"/>
  <c r="Q18" i="6" a="1"/>
  <c r="Q18" i="6" s="1"/>
  <c r="P18" i="6" s="1"/>
  <c r="C18" i="6" a="1"/>
  <c r="C18" i="6" s="1"/>
  <c r="B18" i="6"/>
  <c r="Q17" i="6" a="1"/>
  <c r="Q17" i="6" s="1"/>
  <c r="P17" i="6" s="1"/>
  <c r="C17" i="6" a="1"/>
  <c r="C17" i="6" s="1"/>
  <c r="B17" i="6"/>
  <c r="Q16" i="6" a="1"/>
  <c r="Q16" i="6" s="1"/>
  <c r="P16" i="6" s="1"/>
  <c r="C16" i="6" a="1"/>
  <c r="C16" i="6" s="1"/>
  <c r="B16" i="6"/>
  <c r="Q15" i="6" a="1"/>
  <c r="Q15" i="6"/>
  <c r="P15" i="6" s="1"/>
  <c r="C15" i="6" a="1"/>
  <c r="C15" i="6" s="1"/>
  <c r="B15" i="6"/>
  <c r="Q14" i="6" a="1"/>
  <c r="Q14" i="6" s="1"/>
  <c r="P14" i="6" s="1"/>
  <c r="C14" i="6" a="1"/>
  <c r="C14" i="6" s="1"/>
  <c r="B14" i="6"/>
  <c r="Q13" i="6" a="1"/>
  <c r="Q13" i="6" s="1"/>
  <c r="P13" i="6" s="1"/>
  <c r="C13" i="6" a="1"/>
  <c r="C13" i="6" s="1"/>
  <c r="B13" i="6"/>
  <c r="Q12" i="6" a="1"/>
  <c r="Q12" i="6" s="1"/>
  <c r="P12" i="6" s="1"/>
  <c r="C12" i="6" a="1"/>
  <c r="C12" i="6" s="1"/>
  <c r="B12" i="6"/>
  <c r="Q11" i="6" a="1"/>
  <c r="Q11" i="6"/>
  <c r="P11" i="6"/>
  <c r="C11" i="6" a="1"/>
  <c r="C11" i="6" s="1"/>
  <c r="B11" i="6"/>
  <c r="Q10" i="6" a="1"/>
  <c r="Q10" i="6" s="1"/>
  <c r="P10" i="6" s="1"/>
  <c r="C10" i="6" a="1"/>
  <c r="C10" i="6" s="1"/>
  <c r="B10" i="6"/>
  <c r="Q9" i="6" a="1"/>
  <c r="Q9" i="6" s="1"/>
  <c r="P9" i="6"/>
  <c r="C9" i="6" a="1"/>
  <c r="C9" i="6" s="1"/>
  <c r="B9" i="6"/>
  <c r="Q8" i="6" a="1"/>
  <c r="Q8" i="6" s="1"/>
  <c r="P8" i="6" s="1"/>
  <c r="C8" i="6" a="1"/>
  <c r="C8" i="6" s="1"/>
  <c r="B8" i="6"/>
  <c r="Q7" i="6" a="1"/>
  <c r="Q7" i="6" s="1"/>
  <c r="P7" i="6" s="1"/>
  <c r="C7" i="6" a="1"/>
  <c r="C7" i="6" s="1"/>
  <c r="B7" i="6"/>
  <c r="Q6" i="6" a="1"/>
  <c r="Q6" i="6" s="1"/>
  <c r="P6" i="6" s="1"/>
  <c r="C6" i="6" a="1"/>
  <c r="C6" i="6" s="1"/>
  <c r="B6" i="6"/>
  <c r="Q5" i="6" a="1"/>
  <c r="Q5" i="6" s="1"/>
  <c r="P5" i="6" s="1"/>
  <c r="C5" i="6" a="1"/>
  <c r="C5" i="6" s="1"/>
  <c r="B5" i="6"/>
  <c r="Q4" i="6" a="1"/>
  <c r="Q4" i="6" s="1"/>
  <c r="P4" i="6"/>
  <c r="C4" i="6" a="1"/>
  <c r="C4" i="6" s="1"/>
  <c r="B4" i="6"/>
  <c r="Q3" i="6" a="1"/>
  <c r="Q3" i="6" s="1"/>
  <c r="P3" i="6" s="1"/>
  <c r="C3" i="6" a="1"/>
  <c r="C3" i="6" s="1"/>
  <c r="B3" i="6"/>
  <c r="Q2" i="6" a="1"/>
  <c r="Q2" i="6" s="1"/>
  <c r="P2" i="6" s="1"/>
  <c r="C2" i="6" a="1"/>
  <c r="C2" i="6" s="1"/>
  <c r="B2" i="6"/>
  <c r="AI782" i="3"/>
  <c r="AI384" i="3"/>
  <c r="AI378" i="3"/>
  <c r="AI376" i="3"/>
  <c r="AI375" i="3"/>
  <c r="AI60" i="3"/>
  <c r="AI59" i="3"/>
  <c r="AI58" i="3"/>
  <c r="AI8" i="3"/>
  <c r="J58" i="28" l="1"/>
  <c r="Q58" i="28"/>
  <c r="J76" i="25"/>
  <c r="Q76" i="25"/>
  <c r="P3" i="25"/>
  <c r="Q3" i="25"/>
  <c r="J72" i="28"/>
  <c r="Q72" i="28"/>
  <c r="Q9" i="29"/>
  <c r="P9" i="29"/>
  <c r="J9" i="29"/>
  <c r="P30" i="29"/>
  <c r="Q30" i="29"/>
  <c r="J30" i="29"/>
  <c r="J15" i="25"/>
  <c r="Q15" i="25"/>
  <c r="Q26" i="29"/>
  <c r="P26" i="29"/>
  <c r="J26" i="29"/>
  <c r="Q54" i="28"/>
  <c r="J54" i="28"/>
  <c r="P54" i="28"/>
  <c r="P73" i="28"/>
  <c r="Q73" i="28"/>
  <c r="J73" i="28"/>
  <c r="J42" i="29"/>
  <c r="Q42" i="29"/>
  <c r="P42" i="29"/>
  <c r="J9" i="28"/>
  <c r="Q9" i="28"/>
  <c r="O55" i="12"/>
  <c r="J85" i="27"/>
  <c r="J86" i="27"/>
  <c r="J87" i="27"/>
  <c r="J88" i="27"/>
  <c r="J89" i="27"/>
  <c r="J90" i="27"/>
  <c r="J91" i="27"/>
  <c r="J92" i="27"/>
  <c r="J93" i="27"/>
  <c r="J94" i="27"/>
  <c r="J95" i="27"/>
  <c r="J96" i="27"/>
  <c r="J97" i="27"/>
  <c r="J62" i="28"/>
  <c r="J82" i="28"/>
  <c r="J78" i="29"/>
  <c r="J83" i="29"/>
  <c r="AB33" i="18"/>
  <c r="L5" i="12"/>
  <c r="W5" i="12"/>
  <c r="V9" i="12"/>
  <c r="L20" i="12"/>
  <c r="X20" i="12"/>
  <c r="L29" i="12"/>
  <c r="X29" i="12"/>
  <c r="O33" i="12"/>
  <c r="V41" i="12"/>
  <c r="V42" i="12"/>
  <c r="V47" i="12"/>
  <c r="O54" i="12"/>
  <c r="O56" i="12"/>
  <c r="L63" i="12"/>
  <c r="X63" i="12"/>
  <c r="X64" i="12"/>
  <c r="V65" i="12"/>
  <c r="V66" i="12"/>
  <c r="V67" i="12"/>
  <c r="O70" i="12"/>
  <c r="L73" i="12"/>
  <c r="W73" i="12"/>
  <c r="V74" i="12"/>
  <c r="L85" i="12"/>
  <c r="X85" i="12"/>
  <c r="O88" i="12"/>
  <c r="AA4" i="18"/>
  <c r="X8" i="18"/>
  <c r="Z14" i="18"/>
  <c r="W20" i="18"/>
  <c r="X22" i="18"/>
  <c r="Z38" i="18"/>
  <c r="J75" i="28"/>
  <c r="J91" i="28"/>
  <c r="X5" i="12"/>
  <c r="X34" i="12"/>
  <c r="V35" i="12"/>
  <c r="X39" i="12"/>
  <c r="X45" i="12"/>
  <c r="X66" i="12"/>
  <c r="X73" i="12"/>
  <c r="N3" i="18"/>
  <c r="N4" i="18"/>
  <c r="AA7" i="18"/>
  <c r="AB12" i="18"/>
  <c r="N13" i="18"/>
  <c r="X20" i="18"/>
  <c r="AB25" i="18"/>
  <c r="AB26" i="18"/>
  <c r="AA28" i="18"/>
  <c r="AB29" i="18"/>
  <c r="W36" i="18"/>
  <c r="X37" i="18"/>
  <c r="Q50" i="25"/>
  <c r="B81" i="28"/>
  <c r="J86" i="28"/>
  <c r="P87" i="28"/>
  <c r="B90" i="28"/>
  <c r="Q66" i="29"/>
  <c r="Q73" i="29"/>
  <c r="J75" i="29"/>
  <c r="J82" i="29"/>
  <c r="Q85" i="29"/>
  <c r="J87" i="29"/>
  <c r="O71" i="12"/>
  <c r="AA17" i="18"/>
  <c r="AA30" i="18"/>
  <c r="Y37" i="18"/>
  <c r="Z42" i="18"/>
  <c r="AA43" i="18"/>
  <c r="P85" i="27"/>
  <c r="P86" i="27"/>
  <c r="P87" i="27"/>
  <c r="P88" i="27"/>
  <c r="P89" i="27"/>
  <c r="P90" i="27"/>
  <c r="P91" i="27"/>
  <c r="P92" i="27"/>
  <c r="P93" i="27"/>
  <c r="P94" i="27"/>
  <c r="P95" i="27"/>
  <c r="P96" i="27"/>
  <c r="P97" i="27"/>
  <c r="P62" i="28"/>
  <c r="P82" i="28"/>
  <c r="Q78" i="29"/>
  <c r="O39" i="12"/>
  <c r="X6" i="18"/>
  <c r="W10" i="12"/>
  <c r="X89" i="12"/>
  <c r="X22" i="12"/>
  <c r="W24" i="12"/>
  <c r="X38" i="12"/>
  <c r="V39" i="12"/>
  <c r="X53" i="12"/>
  <c r="V55" i="12"/>
  <c r="O64" i="12"/>
  <c r="O69" i="12"/>
  <c r="W71" i="12"/>
  <c r="N7" i="18"/>
  <c r="N8" i="18"/>
  <c r="AB8" i="18"/>
  <c r="N11" i="18"/>
  <c r="L18" i="18"/>
  <c r="L19" i="18"/>
  <c r="Z27" i="18"/>
  <c r="Y28" i="18"/>
  <c r="L31" i="18"/>
  <c r="Y33" i="18"/>
  <c r="X38" i="18"/>
  <c r="AB42" i="18"/>
  <c r="AB43" i="18"/>
  <c r="Q85" i="27"/>
  <c r="Q86" i="27"/>
  <c r="Q87" i="27"/>
  <c r="Q88" i="27"/>
  <c r="Q89" i="27"/>
  <c r="Q90" i="27"/>
  <c r="Q91" i="27"/>
  <c r="Q92" i="27"/>
  <c r="Q93" i="27"/>
  <c r="Q94" i="27"/>
  <c r="Q95" i="27"/>
  <c r="Q96" i="27"/>
  <c r="Q97" i="27"/>
  <c r="J71" i="28"/>
  <c r="J74" i="28"/>
  <c r="P75" i="28"/>
  <c r="B78" i="28"/>
  <c r="B85" i="28"/>
  <c r="J90" i="28"/>
  <c r="P91" i="28"/>
  <c r="J70" i="29"/>
  <c r="J74" i="29"/>
  <c r="B79" i="29"/>
  <c r="B90" i="29"/>
  <c r="X31" i="12"/>
  <c r="X11" i="12"/>
  <c r="L16" i="12"/>
  <c r="L24" i="12"/>
  <c r="X43" i="12"/>
  <c r="O52" i="12"/>
  <c r="W54" i="12"/>
  <c r="V57" i="12"/>
  <c r="V58" i="12"/>
  <c r="O61" i="12"/>
  <c r="X71" i="12"/>
  <c r="O74" i="12"/>
  <c r="O78" i="12"/>
  <c r="W88" i="12"/>
  <c r="Z15" i="18"/>
  <c r="W25" i="18"/>
  <c r="Y26" i="18"/>
  <c r="Z28" i="18"/>
  <c r="Y29" i="18"/>
  <c r="L38" i="18"/>
  <c r="L43" i="18"/>
  <c r="P86" i="28"/>
  <c r="Q75" i="29"/>
  <c r="Q82" i="29"/>
  <c r="X54" i="12"/>
  <c r="X70" i="12"/>
  <c r="O14" i="12"/>
  <c r="W16" i="12"/>
  <c r="X6" i="12"/>
  <c r="X13" i="12"/>
  <c r="L33" i="12"/>
  <c r="W33" i="12"/>
  <c r="O35" i="12"/>
  <c r="X40" i="12"/>
  <c r="L56" i="12"/>
  <c r="X57" i="12"/>
  <c r="Z9" i="18"/>
  <c r="AA11" i="18"/>
  <c r="AB21" i="18"/>
  <c r="Y25" i="18"/>
  <c r="AA32" i="18"/>
  <c r="AB35" i="18"/>
  <c r="AA36" i="18"/>
  <c r="L40" i="18"/>
  <c r="J78" i="28"/>
  <c r="B82" i="28"/>
  <c r="B89" i="28"/>
  <c r="B78" i="29"/>
  <c r="B83" i="29"/>
  <c r="X10" i="12"/>
  <c r="V10" i="12"/>
  <c r="O4" i="12"/>
  <c r="W7" i="12"/>
  <c r="L7" i="12"/>
  <c r="V13" i="12"/>
  <c r="O6" i="12"/>
  <c r="O7" i="12"/>
  <c r="O8" i="12"/>
  <c r="X15" i="12"/>
  <c r="W15" i="12"/>
  <c r="L15" i="12"/>
  <c r="W11" i="12"/>
  <c r="L11" i="12"/>
  <c r="O15" i="12"/>
  <c r="W4" i="12"/>
  <c r="O11" i="12"/>
  <c r="O13" i="12"/>
  <c r="X4" i="12"/>
  <c r="V6" i="12"/>
  <c r="V7" i="12"/>
  <c r="W8" i="12"/>
  <c r="O10" i="12"/>
  <c r="X8" i="12"/>
  <c r="X14" i="12"/>
  <c r="V14" i="12"/>
  <c r="L13" i="12"/>
  <c r="W13" i="12"/>
  <c r="L17" i="12"/>
  <c r="W17" i="12"/>
  <c r="L21" i="12"/>
  <c r="W21" i="12"/>
  <c r="L25" i="12"/>
  <c r="W25" i="12"/>
  <c r="L30" i="12"/>
  <c r="W30" i="12"/>
  <c r="V34" i="12"/>
  <c r="O36" i="12"/>
  <c r="V38" i="12"/>
  <c r="O40" i="12"/>
  <c r="V43" i="12"/>
  <c r="W46" i="12"/>
  <c r="L46" i="12"/>
  <c r="V48" i="12"/>
  <c r="X51" i="12"/>
  <c r="V52" i="12"/>
  <c r="X58" i="12"/>
  <c r="X59" i="12"/>
  <c r="V60" i="12"/>
  <c r="X67" i="12"/>
  <c r="X68" i="12"/>
  <c r="V69" i="12"/>
  <c r="L6" i="12"/>
  <c r="W6" i="12"/>
  <c r="X17" i="12"/>
  <c r="V18" i="12"/>
  <c r="X21" i="12"/>
  <c r="V22" i="12"/>
  <c r="X25" i="12"/>
  <c r="V27" i="12"/>
  <c r="X30" i="12"/>
  <c r="V31" i="12"/>
  <c r="L34" i="12"/>
  <c r="W34" i="12"/>
  <c r="L38" i="12"/>
  <c r="W38" i="12"/>
  <c r="L43" i="12"/>
  <c r="W43" i="12"/>
  <c r="O46" i="12"/>
  <c r="X48" i="12"/>
  <c r="V53" i="12"/>
  <c r="V61" i="12"/>
  <c r="V70" i="12"/>
  <c r="W77" i="12"/>
  <c r="O77" i="12"/>
  <c r="X84" i="12"/>
  <c r="X87" i="12"/>
  <c r="W42" i="12"/>
  <c r="L42" i="12"/>
  <c r="V44" i="12"/>
  <c r="W51" i="12"/>
  <c r="L51" i="12"/>
  <c r="X52" i="12"/>
  <c r="V54" i="12"/>
  <c r="X60" i="12"/>
  <c r="X69" i="12"/>
  <c r="L35" i="12"/>
  <c r="L39" i="12"/>
  <c r="O42" i="12"/>
  <c r="O51" i="12"/>
  <c r="O59" i="12"/>
  <c r="O68" i="12"/>
  <c r="X79" i="12"/>
  <c r="X82" i="12"/>
  <c r="W89" i="12"/>
  <c r="O89" i="12"/>
  <c r="O91" i="12"/>
  <c r="W91" i="12"/>
  <c r="L19" i="12"/>
  <c r="W19" i="12"/>
  <c r="L23" i="12"/>
  <c r="W23" i="12"/>
  <c r="L28" i="12"/>
  <c r="W28" i="12"/>
  <c r="L32" i="12"/>
  <c r="W32" i="12"/>
  <c r="X19" i="12"/>
  <c r="X23" i="12"/>
  <c r="X28" i="12"/>
  <c r="X32" i="12"/>
  <c r="L36" i="12"/>
  <c r="W36" i="12"/>
  <c r="L40" i="12"/>
  <c r="W40" i="12"/>
  <c r="O84" i="12"/>
  <c r="W84" i="12"/>
  <c r="W87" i="12"/>
  <c r="O87" i="12"/>
  <c r="W79" i="12"/>
  <c r="O79" i="12"/>
  <c r="O82" i="12"/>
  <c r="W82" i="12"/>
  <c r="L53" i="12"/>
  <c r="L57" i="12"/>
  <c r="L61" i="12"/>
  <c r="L66" i="12"/>
  <c r="L70" i="12"/>
  <c r="L74" i="12"/>
  <c r="L83" i="12"/>
  <c r="L55" i="12"/>
  <c r="L59" i="12"/>
  <c r="L64" i="12"/>
  <c r="L68" i="12"/>
  <c r="L78" i="12"/>
  <c r="L88" i="12"/>
  <c r="AA15" i="18"/>
  <c r="X15" i="18"/>
  <c r="Q66" i="28"/>
  <c r="P66" i="28"/>
  <c r="J66" i="28"/>
  <c r="J3" i="29"/>
  <c r="Q3" i="29"/>
  <c r="P3" i="29"/>
  <c r="L10" i="18"/>
  <c r="N10" i="18"/>
  <c r="X17" i="18"/>
  <c r="Z26" i="18"/>
  <c r="AA29" i="18"/>
  <c r="X29" i="18"/>
  <c r="Q46" i="28"/>
  <c r="P46" i="28"/>
  <c r="J46" i="28"/>
  <c r="AB5" i="18"/>
  <c r="AB10" i="18"/>
  <c r="N12" i="18"/>
  <c r="L12" i="18"/>
  <c r="AB13" i="18"/>
  <c r="AB17" i="18"/>
  <c r="X21" i="18"/>
  <c r="X30" i="18"/>
  <c r="Z33" i="18"/>
  <c r="W33" i="18"/>
  <c r="Z34" i="18"/>
  <c r="W34" i="18"/>
  <c r="AB36" i="18"/>
  <c r="Y36" i="18"/>
  <c r="AB6" i="18"/>
  <c r="N6" i="18"/>
  <c r="Z29" i="18"/>
  <c r="AA39" i="18"/>
  <c r="L39" i="18"/>
  <c r="Q82" i="25"/>
  <c r="P82" i="25"/>
  <c r="J82" i="25"/>
  <c r="B82" i="25"/>
  <c r="Q90" i="25"/>
  <c r="P90" i="25"/>
  <c r="J90" i="25"/>
  <c r="B90" i="25"/>
  <c r="J83" i="27"/>
  <c r="B83" i="27"/>
  <c r="Q83" i="27"/>
  <c r="P83" i="27"/>
  <c r="Z13" i="18"/>
  <c r="L13" i="18"/>
  <c r="L14" i="18"/>
  <c r="AA14" i="18"/>
  <c r="N14" i="18"/>
  <c r="AA27" i="18"/>
  <c r="L27" i="18"/>
  <c r="L32" i="18"/>
  <c r="J75" i="25"/>
  <c r="Q75" i="25"/>
  <c r="P75" i="25"/>
  <c r="L9" i="18"/>
  <c r="W10" i="18"/>
  <c r="AB14" i="18"/>
  <c r="Y20" i="18"/>
  <c r="AB20" i="18"/>
  <c r="L21" i="18"/>
  <c r="Z21" i="18"/>
  <c r="AB32" i="18"/>
  <c r="Q26" i="25"/>
  <c r="P26" i="25"/>
  <c r="J26" i="25"/>
  <c r="AA9" i="18"/>
  <c r="AB15" i="18"/>
  <c r="N15" i="18"/>
  <c r="AB24" i="18"/>
  <c r="L24" i="18"/>
  <c r="AA24" i="18"/>
  <c r="AA34" i="18"/>
  <c r="AA5" i="18"/>
  <c r="Y6" i="18"/>
  <c r="W7" i="18"/>
  <c r="N9" i="18"/>
  <c r="AB9" i="18"/>
  <c r="Z11" i="18"/>
  <c r="Y22" i="18"/>
  <c r="AB22" i="18"/>
  <c r="X25" i="18"/>
  <c r="AA25" i="18"/>
  <c r="AB30" i="18"/>
  <c r="Y30" i="18"/>
  <c r="AB34" i="18"/>
  <c r="J9" i="25"/>
  <c r="Q9" i="25"/>
  <c r="P9" i="25"/>
  <c r="P77" i="25"/>
  <c r="J77" i="25"/>
  <c r="Q77" i="25"/>
  <c r="Q85" i="25"/>
  <c r="P85" i="25"/>
  <c r="J85" i="25"/>
  <c r="B85" i="25"/>
  <c r="Q93" i="25"/>
  <c r="P93" i="25"/>
  <c r="J93" i="25"/>
  <c r="B93" i="25"/>
  <c r="J78" i="27"/>
  <c r="B78" i="27"/>
  <c r="Q78" i="27"/>
  <c r="P78" i="27"/>
  <c r="Q26" i="28"/>
  <c r="P26" i="28"/>
  <c r="Q22" i="29"/>
  <c r="P22" i="29"/>
  <c r="L4" i="18"/>
  <c r="Z8" i="18"/>
  <c r="L35" i="18"/>
  <c r="Z39" i="18"/>
  <c r="L42" i="18"/>
  <c r="L44" i="18"/>
  <c r="J46" i="25"/>
  <c r="Q46" i="25"/>
  <c r="Q62" i="25"/>
  <c r="P62" i="25"/>
  <c r="J62" i="25"/>
  <c r="Q80" i="25"/>
  <c r="P80" i="25"/>
  <c r="J80" i="25"/>
  <c r="B80" i="25"/>
  <c r="Q88" i="25"/>
  <c r="P88" i="25"/>
  <c r="J88" i="25"/>
  <c r="B88" i="25"/>
  <c r="Q96" i="25"/>
  <c r="P96" i="25"/>
  <c r="J96" i="25"/>
  <c r="B96" i="25"/>
  <c r="J11" i="27"/>
  <c r="B11" i="27"/>
  <c r="Q11" i="27"/>
  <c r="P11" i="27"/>
  <c r="J19" i="27"/>
  <c r="B19" i="27"/>
  <c r="Q19" i="27"/>
  <c r="P19" i="27"/>
  <c r="Q26" i="27"/>
  <c r="P26" i="27"/>
  <c r="J26" i="27"/>
  <c r="J81" i="27"/>
  <c r="B81" i="27"/>
  <c r="Q81" i="27"/>
  <c r="P81" i="27"/>
  <c r="Q15" i="28"/>
  <c r="P15" i="28"/>
  <c r="J15" i="28"/>
  <c r="J26" i="28"/>
  <c r="J22" i="29"/>
  <c r="P54" i="25"/>
  <c r="J54" i="25"/>
  <c r="Q54" i="25"/>
  <c r="Q83" i="25"/>
  <c r="P83" i="25"/>
  <c r="J83" i="25"/>
  <c r="B83" i="25"/>
  <c r="Q91" i="25"/>
  <c r="P91" i="25"/>
  <c r="J91" i="25"/>
  <c r="B91" i="25"/>
  <c r="B34" i="27"/>
  <c r="Q34" i="27"/>
  <c r="P34" i="27"/>
  <c r="J34" i="27"/>
  <c r="B42" i="27"/>
  <c r="Q42" i="27"/>
  <c r="P42" i="27"/>
  <c r="J42" i="27"/>
  <c r="B50" i="27"/>
  <c r="Q50" i="27"/>
  <c r="P50" i="27"/>
  <c r="J50" i="27"/>
  <c r="B58" i="27"/>
  <c r="Q58" i="27"/>
  <c r="P58" i="27"/>
  <c r="J58" i="27"/>
  <c r="B66" i="27"/>
  <c r="Q66" i="27"/>
  <c r="P66" i="27"/>
  <c r="J66" i="27"/>
  <c r="B74" i="27"/>
  <c r="Q74" i="27"/>
  <c r="P74" i="27"/>
  <c r="J74" i="27"/>
  <c r="J84" i="27"/>
  <c r="B84" i="27"/>
  <c r="Q84" i="27"/>
  <c r="P84" i="27"/>
  <c r="P50" i="28"/>
  <c r="Q50" i="28"/>
  <c r="J70" i="28"/>
  <c r="Q70" i="28"/>
  <c r="P70" i="28"/>
  <c r="P50" i="29"/>
  <c r="J50" i="29"/>
  <c r="Q50" i="29"/>
  <c r="J11" i="25"/>
  <c r="Q11" i="25"/>
  <c r="Q30" i="25"/>
  <c r="P30" i="25"/>
  <c r="J30" i="25"/>
  <c r="Q78" i="25"/>
  <c r="P78" i="25"/>
  <c r="J78" i="25"/>
  <c r="Q86" i="25"/>
  <c r="P86" i="25"/>
  <c r="J86" i="25"/>
  <c r="B86" i="25"/>
  <c r="Q94" i="25"/>
  <c r="P94" i="25"/>
  <c r="J94" i="25"/>
  <c r="B94" i="25"/>
  <c r="J3" i="27"/>
  <c r="B3" i="27"/>
  <c r="Q3" i="27"/>
  <c r="P3" i="27"/>
  <c r="J79" i="27"/>
  <c r="B79" i="27"/>
  <c r="Q79" i="27"/>
  <c r="P79" i="27"/>
  <c r="Q42" i="28"/>
  <c r="P42" i="28"/>
  <c r="J42" i="28"/>
  <c r="J50" i="28"/>
  <c r="AB7" i="18"/>
  <c r="Z32" i="18"/>
  <c r="L36" i="18"/>
  <c r="Z40" i="18"/>
  <c r="P19" i="25"/>
  <c r="J19" i="25"/>
  <c r="Q19" i="25"/>
  <c r="P46" i="25"/>
  <c r="Q66" i="25"/>
  <c r="P66" i="25"/>
  <c r="J74" i="25"/>
  <c r="Q74" i="25"/>
  <c r="P74" i="25"/>
  <c r="Q81" i="25"/>
  <c r="P81" i="25"/>
  <c r="J81" i="25"/>
  <c r="B81" i="25"/>
  <c r="Q89" i="25"/>
  <c r="P89" i="25"/>
  <c r="J89" i="25"/>
  <c r="B89" i="25"/>
  <c r="Q97" i="25"/>
  <c r="P97" i="25"/>
  <c r="J97" i="25"/>
  <c r="B97" i="25"/>
  <c r="J15" i="27"/>
  <c r="Q15" i="27"/>
  <c r="J82" i="27"/>
  <c r="B82" i="27"/>
  <c r="Q82" i="27"/>
  <c r="P82" i="27"/>
  <c r="J38" i="29"/>
  <c r="Q38" i="29"/>
  <c r="P38" i="29"/>
  <c r="J71" i="29"/>
  <c r="Q71" i="29"/>
  <c r="P71" i="29"/>
  <c r="AA10" i="18"/>
  <c r="X11" i="18"/>
  <c r="Z12" i="18"/>
  <c r="Z17" i="18"/>
  <c r="Z30" i="18"/>
  <c r="Z35" i="18"/>
  <c r="W37" i="18"/>
  <c r="Q58" i="25"/>
  <c r="P58" i="25"/>
  <c r="J58" i="25"/>
  <c r="Q84" i="25"/>
  <c r="P84" i="25"/>
  <c r="J84" i="25"/>
  <c r="B84" i="25"/>
  <c r="Q92" i="25"/>
  <c r="P92" i="25"/>
  <c r="J92" i="25"/>
  <c r="B92" i="25"/>
  <c r="Q75" i="27"/>
  <c r="P75" i="27"/>
  <c r="J77" i="27"/>
  <c r="Q77" i="27"/>
  <c r="P77" i="27"/>
  <c r="J3" i="28"/>
  <c r="Q3" i="28"/>
  <c r="Q22" i="28"/>
  <c r="P22" i="28"/>
  <c r="J22" i="28"/>
  <c r="P15" i="29"/>
  <c r="J15" i="29"/>
  <c r="Q15" i="29"/>
  <c r="Q54" i="29"/>
  <c r="P54" i="29"/>
  <c r="Q34" i="25"/>
  <c r="P34" i="25"/>
  <c r="J42" i="25"/>
  <c r="Q42" i="25"/>
  <c r="P42" i="25"/>
  <c r="Q79" i="25"/>
  <c r="P79" i="25"/>
  <c r="J79" i="25"/>
  <c r="B79" i="25"/>
  <c r="Q87" i="25"/>
  <c r="P87" i="25"/>
  <c r="J87" i="25"/>
  <c r="B87" i="25"/>
  <c r="Q95" i="25"/>
  <c r="P95" i="25"/>
  <c r="J95" i="25"/>
  <c r="B95" i="25"/>
  <c r="J9" i="27"/>
  <c r="B9" i="27"/>
  <c r="Q9" i="27"/>
  <c r="P9" i="27"/>
  <c r="Q30" i="27"/>
  <c r="P30" i="27"/>
  <c r="J30" i="27"/>
  <c r="B38" i="27"/>
  <c r="Q38" i="27"/>
  <c r="P38" i="27"/>
  <c r="J38" i="27"/>
  <c r="B46" i="27"/>
  <c r="Q46" i="27"/>
  <c r="P46" i="27"/>
  <c r="J46" i="27"/>
  <c r="B54" i="27"/>
  <c r="Q54" i="27"/>
  <c r="P54" i="27"/>
  <c r="J54" i="27"/>
  <c r="B62" i="27"/>
  <c r="Q62" i="27"/>
  <c r="P62" i="27"/>
  <c r="J62" i="27"/>
  <c r="B70" i="27"/>
  <c r="Q70" i="27"/>
  <c r="P70" i="27"/>
  <c r="J70" i="27"/>
  <c r="J80" i="27"/>
  <c r="B80" i="27"/>
  <c r="Q80" i="27"/>
  <c r="P80" i="27"/>
  <c r="P11" i="28"/>
  <c r="J11" i="28"/>
  <c r="Q11" i="28"/>
  <c r="P91" i="29"/>
  <c r="B91" i="29"/>
  <c r="Q91" i="29"/>
  <c r="J91" i="29"/>
  <c r="J3" i="25"/>
  <c r="P15" i="25"/>
  <c r="J38" i="25"/>
  <c r="P50" i="25"/>
  <c r="J70" i="25"/>
  <c r="P76" i="25"/>
  <c r="J76" i="27"/>
  <c r="P9" i="28"/>
  <c r="J30" i="28"/>
  <c r="Q38" i="28"/>
  <c r="P58" i="28"/>
  <c r="P72" i="28"/>
  <c r="P76" i="28"/>
  <c r="P80" i="28"/>
  <c r="P84" i="28"/>
  <c r="P88" i="28"/>
  <c r="P92" i="28"/>
  <c r="P11" i="29"/>
  <c r="P46" i="29"/>
  <c r="J72" i="29"/>
  <c r="P73" i="29"/>
  <c r="Q21" i="31"/>
  <c r="P21" i="31"/>
  <c r="J21" i="31"/>
  <c r="B21" i="31"/>
  <c r="P77" i="29"/>
  <c r="J77" i="29"/>
  <c r="P80" i="29"/>
  <c r="B80" i="29"/>
  <c r="Q80" i="29"/>
  <c r="Q81" i="29"/>
  <c r="Q89" i="29"/>
  <c r="P93" i="29"/>
  <c r="J93" i="29"/>
  <c r="P38" i="25"/>
  <c r="P70" i="25"/>
  <c r="P76" i="27"/>
  <c r="P30" i="28"/>
  <c r="B76" i="28"/>
  <c r="J77" i="28"/>
  <c r="B80" i="28"/>
  <c r="J81" i="28"/>
  <c r="B84" i="28"/>
  <c r="J85" i="28"/>
  <c r="B88" i="28"/>
  <c r="J89" i="28"/>
  <c r="B92" i="28"/>
  <c r="J93" i="28"/>
  <c r="J34" i="29"/>
  <c r="J62" i="29"/>
  <c r="P72" i="29"/>
  <c r="J80" i="29"/>
  <c r="P88" i="29"/>
  <c r="J88" i="29"/>
  <c r="B88" i="29"/>
  <c r="Q88" i="29"/>
  <c r="P85" i="29"/>
  <c r="J85" i="29"/>
  <c r="Q5" i="31"/>
  <c r="P5" i="31"/>
  <c r="J5" i="31"/>
  <c r="B5" i="31"/>
  <c r="B75" i="28"/>
  <c r="J76" i="28"/>
  <c r="B79" i="28"/>
  <c r="J80" i="28"/>
  <c r="B83" i="28"/>
  <c r="J84" i="28"/>
  <c r="B87" i="28"/>
  <c r="J88" i="28"/>
  <c r="B91" i="28"/>
  <c r="J92" i="28"/>
  <c r="P76" i="29"/>
  <c r="B76" i="29"/>
  <c r="Q76" i="29"/>
  <c r="Q77" i="29"/>
  <c r="Q93" i="29"/>
  <c r="P77" i="28"/>
  <c r="P81" i="28"/>
  <c r="P85" i="28"/>
  <c r="P89" i="28"/>
  <c r="P93" i="28"/>
  <c r="P34" i="29"/>
  <c r="J58" i="29"/>
  <c r="P58" i="29"/>
  <c r="P62" i="29"/>
  <c r="Q83" i="29"/>
  <c r="P87" i="29"/>
  <c r="B87" i="29"/>
  <c r="P92" i="29"/>
  <c r="J92" i="29"/>
  <c r="B92" i="29"/>
  <c r="Q92" i="29"/>
  <c r="P81" i="29"/>
  <c r="J81" i="29"/>
  <c r="P84" i="29"/>
  <c r="B84" i="29"/>
  <c r="Q84" i="29"/>
  <c r="P89" i="29"/>
  <c r="J89" i="29"/>
  <c r="Q7" i="31"/>
  <c r="P7" i="31"/>
  <c r="J7" i="31"/>
  <c r="Q23" i="31"/>
  <c r="P23" i="31"/>
  <c r="J23" i="31"/>
  <c r="Q39" i="31"/>
  <c r="P39" i="31"/>
  <c r="J39" i="31"/>
  <c r="Q37" i="31"/>
  <c r="P37" i="31"/>
  <c r="J37" i="31"/>
  <c r="Q3" i="31"/>
  <c r="P3" i="31"/>
  <c r="J3" i="31"/>
  <c r="Q19" i="31"/>
  <c r="P19" i="31"/>
  <c r="J19" i="31"/>
  <c r="Q35" i="31"/>
  <c r="P35" i="31"/>
  <c r="J35" i="31"/>
  <c r="Q51" i="31"/>
  <c r="P51" i="31"/>
  <c r="J51" i="31"/>
  <c r="Q17" i="31"/>
  <c r="P17" i="31"/>
  <c r="J17" i="31"/>
  <c r="Q33" i="31"/>
  <c r="P33" i="31"/>
  <c r="J33" i="31"/>
  <c r="Q49" i="31"/>
  <c r="P49" i="31"/>
  <c r="J49" i="31"/>
  <c r="Q15" i="31"/>
  <c r="P15" i="31"/>
  <c r="J15" i="31"/>
  <c r="Q31" i="31"/>
  <c r="P31" i="31"/>
  <c r="J31" i="31"/>
  <c r="Q47" i="31"/>
  <c r="P47" i="31"/>
  <c r="J47" i="31"/>
  <c r="Q13" i="31"/>
  <c r="P13" i="31"/>
  <c r="J13" i="31"/>
  <c r="Q29" i="31"/>
  <c r="P29" i="31"/>
  <c r="J29" i="31"/>
  <c r="Q45" i="31"/>
  <c r="P45" i="31"/>
  <c r="J45" i="31"/>
  <c r="Q11" i="31"/>
  <c r="P11" i="31"/>
  <c r="J11" i="31"/>
  <c r="Q27" i="31"/>
  <c r="P27" i="31"/>
  <c r="J27" i="31"/>
  <c r="Q43" i="31"/>
  <c r="P43" i="31"/>
  <c r="J43" i="31"/>
  <c r="B7" i="31"/>
  <c r="Q9" i="31"/>
  <c r="P9" i="31"/>
  <c r="J9" i="31"/>
  <c r="B23" i="31"/>
  <c r="Q25" i="31"/>
  <c r="P25" i="31"/>
  <c r="J25" i="31"/>
  <c r="B39" i="31"/>
  <c r="Q41" i="31"/>
  <c r="P41" i="31"/>
  <c r="J41" i="31"/>
  <c r="Q4" i="31"/>
  <c r="P4" i="31"/>
  <c r="J4" i="31"/>
  <c r="Q6" i="31"/>
  <c r="P6" i="31"/>
  <c r="J6" i="31"/>
  <c r="Q8" i="31"/>
  <c r="P8" i="31"/>
  <c r="J8" i="31"/>
  <c r="Q10" i="31"/>
  <c r="P10" i="31"/>
  <c r="J10" i="31"/>
  <c r="Q12" i="31"/>
  <c r="P12" i="31"/>
  <c r="J12" i="31"/>
  <c r="Q14" i="31"/>
  <c r="P14" i="31"/>
  <c r="J14" i="31"/>
  <c r="Q16" i="31"/>
  <c r="P16" i="31"/>
  <c r="J16" i="31"/>
  <c r="Q18" i="31"/>
  <c r="P18" i="31"/>
  <c r="J18" i="31"/>
  <c r="Q20" i="31"/>
  <c r="P20" i="31"/>
  <c r="J20" i="31"/>
  <c r="Q22" i="31"/>
  <c r="P22" i="31"/>
  <c r="J22" i="31"/>
  <c r="Q24" i="31"/>
  <c r="P24" i="31"/>
  <c r="J24" i="31"/>
  <c r="Q26" i="31"/>
  <c r="P26" i="31"/>
  <c r="J26" i="31"/>
  <c r="Q28" i="31"/>
  <c r="P28" i="31"/>
  <c r="J28" i="31"/>
  <c r="Q30" i="31"/>
  <c r="P30" i="31"/>
  <c r="J30" i="31"/>
  <c r="Q32" i="31"/>
  <c r="P32" i="31"/>
  <c r="J32" i="31"/>
  <c r="Q34" i="31"/>
  <c r="P34" i="31"/>
  <c r="J34" i="31"/>
  <c r="Q36" i="31"/>
  <c r="P36" i="31"/>
  <c r="J36" i="31"/>
  <c r="Q38" i="31"/>
  <c r="P38" i="31"/>
  <c r="J38" i="31"/>
  <c r="Q40" i="31"/>
  <c r="P40" i="31"/>
  <c r="J40" i="31"/>
  <c r="Q42" i="31"/>
  <c r="P42" i="31"/>
  <c r="J42" i="31"/>
  <c r="Q44" i="31"/>
  <c r="P44" i="31"/>
  <c r="J44" i="31"/>
  <c r="Q46" i="31"/>
  <c r="P46" i="31"/>
  <c r="J46" i="31"/>
  <c r="Q48" i="31"/>
  <c r="P48" i="31"/>
  <c r="J48" i="31"/>
  <c r="Q50" i="31"/>
  <c r="P50" i="31"/>
  <c r="J50" i="31"/>
  <c r="Q52" i="31"/>
  <c r="P52" i="31"/>
  <c r="J52" i="31"/>
  <c r="P243" i="10" l="1"/>
  <c r="B592" i="5"/>
  <c r="Q191" i="11"/>
  <c r="P212" i="10"/>
  <c r="B679" i="5"/>
  <c r="Q167" i="11"/>
  <c r="Q225" i="11"/>
  <c r="H2" i="5" a="1"/>
  <c r="P335" i="10"/>
  <c r="P428" i="10"/>
  <c r="B465" i="5"/>
  <c r="B650" i="5"/>
  <c r="B563" i="5"/>
  <c r="Q51" i="11"/>
  <c r="P328" i="10"/>
  <c r="B57" i="5"/>
  <c r="B677" i="5"/>
  <c r="B526" i="5"/>
  <c r="P148" i="10"/>
  <c r="P266" i="10"/>
  <c r="P336" i="10"/>
  <c r="B815" i="5"/>
  <c r="P62" i="10"/>
  <c r="Q72" i="11"/>
  <c r="B976" i="5"/>
  <c r="B1140" i="5"/>
  <c r="B861" i="5"/>
  <c r="B864" i="5"/>
  <c r="Q294" i="11"/>
  <c r="B442" i="5"/>
  <c r="P234" i="10"/>
  <c r="Q172" i="11"/>
  <c r="B840" i="5"/>
  <c r="Q54" i="11"/>
  <c r="P48" i="10"/>
  <c r="P404" i="10"/>
  <c r="B536" i="5"/>
  <c r="B594" i="5"/>
  <c r="B877" i="5"/>
  <c r="B1056" i="5"/>
  <c r="P493" i="10"/>
  <c r="B818" i="5"/>
  <c r="B998" i="5"/>
  <c r="Q312" i="11"/>
  <c r="Q206" i="11"/>
  <c r="P296" i="10"/>
  <c r="P278" i="10"/>
  <c r="Q259" i="11"/>
  <c r="B372" i="5"/>
  <c r="B673" i="5"/>
  <c r="Q163" i="11"/>
  <c r="P503" i="10"/>
  <c r="B564" i="5"/>
  <c r="B421" i="5"/>
  <c r="B828" i="5"/>
  <c r="P446" i="10"/>
  <c r="B678" i="5"/>
  <c r="B370" i="5"/>
  <c r="B1078" i="5"/>
  <c r="P162" i="10"/>
  <c r="B209" i="5"/>
  <c r="P299" i="10"/>
  <c r="B816" i="5"/>
  <c r="Q187" i="11"/>
  <c r="P525" i="10"/>
  <c r="P213" i="10"/>
  <c r="P369" i="10"/>
  <c r="B1151" i="5"/>
  <c r="P337" i="10"/>
  <c r="B658" i="5"/>
  <c r="Q236" i="11"/>
  <c r="P453" i="10"/>
  <c r="B695" i="5"/>
  <c r="B470" i="5"/>
  <c r="B1145" i="5"/>
  <c r="P301" i="10"/>
  <c r="B834" i="5"/>
  <c r="B603" i="5"/>
  <c r="B914" i="5"/>
  <c r="Q17" i="11"/>
  <c r="P286" i="10"/>
  <c r="B351" i="5"/>
  <c r="B1005" i="5"/>
  <c r="B1040" i="5"/>
  <c r="B155" i="5"/>
  <c r="B221" i="5"/>
  <c r="B1162" i="5"/>
  <c r="Q217" i="11"/>
  <c r="P375" i="10"/>
  <c r="P467" i="10"/>
  <c r="B899" i="5"/>
  <c r="B1072" i="5"/>
  <c r="B492" i="5"/>
  <c r="B219" i="5"/>
  <c r="B605" i="5"/>
  <c r="P158" i="10"/>
  <c r="B1127" i="5"/>
  <c r="P326" i="10"/>
  <c r="P169" i="10"/>
  <c r="B1150" i="5"/>
  <c r="B615" i="5"/>
  <c r="B845" i="5"/>
  <c r="B482" i="5"/>
  <c r="P229" i="10"/>
  <c r="B524" i="5"/>
  <c r="B581" i="5"/>
  <c r="B699" i="5"/>
  <c r="AI699" i="3"/>
  <c r="P209" i="10"/>
  <c r="B844" i="5"/>
  <c r="B460" i="5"/>
  <c r="P275" i="10"/>
  <c r="Q56" i="11"/>
  <c r="B289" i="5"/>
  <c r="B31" i="5"/>
  <c r="P518" i="10"/>
  <c r="B277" i="5"/>
  <c r="B1081" i="5"/>
  <c r="Q353" i="11"/>
  <c r="B1107" i="5"/>
  <c r="P339" i="10"/>
  <c r="Q90" i="11"/>
  <c r="B537" i="5"/>
  <c r="Q65" i="11"/>
  <c r="B187" i="5"/>
  <c r="B628" i="5"/>
  <c r="B936" i="5"/>
  <c r="P270" i="10"/>
  <c r="B514" i="5"/>
  <c r="B878" i="5"/>
  <c r="B53" i="5"/>
  <c r="P32" i="10"/>
  <c r="B626" i="5"/>
  <c r="P10" i="10"/>
  <c r="Q265" i="11"/>
  <c r="B43" i="5"/>
  <c r="P14" i="10"/>
  <c r="P211" i="10"/>
  <c r="P228" i="10"/>
  <c r="B449" i="5"/>
  <c r="Q138" i="11"/>
  <c r="B310" i="5"/>
  <c r="B933" i="5"/>
  <c r="P482" i="10"/>
  <c r="P374" i="10"/>
  <c r="B870" i="5"/>
  <c r="B644" i="5"/>
  <c r="B1062" i="5"/>
  <c r="B687" i="5"/>
  <c r="P145" i="10"/>
  <c r="B1031" i="5"/>
  <c r="P196" i="10"/>
  <c r="Q264" i="11"/>
  <c r="B584" i="5"/>
  <c r="P144" i="10"/>
  <c r="B613" i="5"/>
  <c r="B610" i="5"/>
  <c r="P186" i="10"/>
  <c r="B223" i="5"/>
  <c r="Q67" i="11"/>
  <c r="B484" i="5"/>
  <c r="B623" i="5"/>
  <c r="B985" i="5"/>
  <c r="P282" i="10"/>
  <c r="Q308" i="11"/>
  <c r="P291" i="10"/>
  <c r="P394" i="10"/>
  <c r="B589" i="5"/>
  <c r="B1063" i="5"/>
  <c r="P317" i="10"/>
  <c r="P447" i="10"/>
  <c r="P42" i="10"/>
  <c r="P311" i="10"/>
  <c r="B1096" i="5"/>
  <c r="B681" i="5"/>
  <c r="P247" i="10"/>
  <c r="Q247" i="11"/>
  <c r="Q164" i="11"/>
  <c r="Q234" i="11"/>
  <c r="P376" i="10"/>
  <c r="B802" i="5"/>
  <c r="P498" i="10"/>
  <c r="Q272" i="11"/>
  <c r="B990" i="5"/>
  <c r="Q359" i="11"/>
  <c r="P418" i="10"/>
  <c r="B1121" i="5"/>
  <c r="B337" i="5"/>
  <c r="B565" i="5"/>
  <c r="Q92" i="11"/>
  <c r="B600" i="5"/>
  <c r="B1149" i="5"/>
  <c r="B1023" i="5"/>
  <c r="B863" i="5"/>
  <c r="Q193" i="11"/>
  <c r="B1036" i="5"/>
  <c r="P434" i="10"/>
  <c r="Q185" i="11"/>
  <c r="P233" i="10"/>
  <c r="Q336" i="11"/>
  <c r="B30" i="5"/>
  <c r="Q108" i="11"/>
  <c r="B198" i="5"/>
  <c r="P292" i="10"/>
  <c r="B380" i="5"/>
  <c r="B963" i="5"/>
  <c r="B867" i="5"/>
  <c r="B704" i="5"/>
  <c r="P403" i="10"/>
  <c r="B676" i="5"/>
  <c r="B357" i="5"/>
  <c r="B1049" i="5"/>
  <c r="B441" i="5"/>
  <c r="Q243" i="11"/>
  <c r="B602" i="5"/>
  <c r="P89" i="10"/>
  <c r="Q324" i="11"/>
  <c r="P271" i="10"/>
  <c r="Q282" i="11"/>
  <c r="B674" i="5"/>
  <c r="B571" i="5"/>
  <c r="B417" i="5"/>
  <c r="B135" i="5"/>
  <c r="B212" i="5"/>
  <c r="B405" i="5"/>
  <c r="B696" i="5"/>
  <c r="Q310" i="11"/>
  <c r="P242" i="10"/>
  <c r="P437" i="10"/>
  <c r="B654" i="5"/>
  <c r="Q160" i="11"/>
  <c r="P373" i="10"/>
  <c r="P27" i="10"/>
  <c r="Q29" i="11"/>
  <c r="B342" i="5"/>
  <c r="B359" i="5"/>
  <c r="B298" i="5"/>
  <c r="B892" i="5"/>
  <c r="P419" i="10"/>
  <c r="P297" i="10"/>
  <c r="B887" i="5"/>
  <c r="B353" i="5"/>
  <c r="B341" i="5"/>
  <c r="Q142" i="11"/>
  <c r="P94" i="10"/>
  <c r="B642" i="5"/>
  <c r="Q70" i="11"/>
  <c r="B189" i="5"/>
  <c r="P175" i="10"/>
  <c r="Q263" i="11"/>
  <c r="B566" i="5"/>
  <c r="B410" i="5"/>
  <c r="P303" i="10"/>
  <c r="P55" i="10"/>
  <c r="B641" i="5"/>
  <c r="B1160" i="5"/>
  <c r="Q345" i="11"/>
  <c r="B905" i="5"/>
  <c r="B541" i="5"/>
  <c r="Q323" i="11"/>
  <c r="P19" i="10"/>
  <c r="Q21" i="11"/>
  <c r="Q120" i="11"/>
  <c r="B1144" i="5"/>
  <c r="Q170" i="11"/>
  <c r="P249" i="10"/>
  <c r="Q94" i="11"/>
  <c r="P21" i="10"/>
  <c r="Q156" i="11"/>
  <c r="Q60" i="11"/>
  <c r="B902" i="5"/>
  <c r="B807" i="5"/>
  <c r="P241" i="10"/>
  <c r="P384" i="10"/>
  <c r="Q280" i="11"/>
  <c r="Q304" i="11"/>
  <c r="P516" i="10"/>
  <c r="P17" i="10"/>
  <c r="P395" i="10"/>
  <c r="B521" i="5"/>
  <c r="B531" i="5"/>
  <c r="P215" i="10"/>
  <c r="P263" i="10"/>
  <c r="B701" i="5"/>
  <c r="Q102" i="11"/>
  <c r="P289" i="10"/>
  <c r="B836" i="5"/>
  <c r="B288" i="5"/>
  <c r="P359" i="10"/>
  <c r="B857" i="5"/>
  <c r="Q68" i="11"/>
  <c r="P146" i="10"/>
  <c r="B516" i="5"/>
  <c r="B463" i="5"/>
  <c r="P361" i="10"/>
  <c r="B616" i="5"/>
  <c r="B36" i="5"/>
  <c r="Q335" i="11"/>
  <c r="B32" i="5"/>
  <c r="B974" i="5"/>
  <c r="B846" i="5"/>
  <c r="B599" i="5"/>
  <c r="Q251" i="11"/>
  <c r="P390" i="10"/>
  <c r="B624" i="5"/>
  <c r="Q154" i="11"/>
  <c r="Q274" i="11"/>
  <c r="Q229" i="11"/>
  <c r="P140" i="10"/>
  <c r="B800" i="5"/>
  <c r="P33" i="10"/>
  <c r="P288" i="10"/>
  <c r="P180" i="10"/>
  <c r="P329" i="10"/>
  <c r="B694" i="5"/>
  <c r="B578" i="5"/>
  <c r="P245" i="10"/>
  <c r="P494" i="10"/>
  <c r="P45" i="10"/>
  <c r="B956" i="5"/>
  <c r="B413" i="5"/>
  <c r="Q86" i="11"/>
  <c r="B101" i="5"/>
  <c r="P6" i="10"/>
  <c r="B199" i="5"/>
  <c r="P63" i="10"/>
  <c r="B819" i="5"/>
  <c r="Q25" i="11"/>
  <c r="P54" i="10"/>
  <c r="P279" i="10"/>
  <c r="P272" i="10"/>
  <c r="B848" i="5"/>
  <c r="B1132" i="5"/>
  <c r="B1024" i="5"/>
  <c r="B137" i="5"/>
  <c r="B638" i="5"/>
  <c r="Q121" i="11"/>
  <c r="B1079" i="5"/>
  <c r="B425" i="5"/>
  <c r="B309" i="5"/>
  <c r="B511" i="5"/>
  <c r="B1146" i="5"/>
  <c r="B895" i="5"/>
  <c r="P415" i="10"/>
  <c r="P235" i="10"/>
  <c r="B926" i="5"/>
  <c r="P325" i="10"/>
  <c r="P203" i="10"/>
  <c r="B27" i="5"/>
  <c r="Q348" i="11"/>
  <c r="B1108" i="5"/>
  <c r="P399" i="10"/>
  <c r="B96" i="5"/>
  <c r="B286" i="5"/>
  <c r="B958" i="5"/>
  <c r="B1052" i="5"/>
  <c r="P262" i="10"/>
  <c r="Q75" i="11"/>
  <c r="B1154" i="5"/>
  <c r="B947" i="5"/>
  <c r="B451" i="5"/>
  <c r="P293" i="10"/>
  <c r="P338" i="10"/>
  <c r="B1143" i="5"/>
  <c r="P377" i="10"/>
  <c r="Q174" i="11"/>
  <c r="P508" i="10"/>
  <c r="Q226" i="11"/>
  <c r="B799" i="5"/>
  <c r="B943" i="5"/>
  <c r="P492" i="10"/>
  <c r="B829" i="5"/>
  <c r="B1152" i="5"/>
  <c r="B823" i="5"/>
  <c r="B950" i="5"/>
  <c r="P250" i="10"/>
  <c r="B1111" i="5"/>
  <c r="Q337" i="11"/>
  <c r="B973" i="5"/>
  <c r="Q19" i="11"/>
  <c r="B1059" i="5"/>
  <c r="P216" i="10"/>
  <c r="Q189" i="11"/>
  <c r="Q332" i="11"/>
  <c r="P187" i="10"/>
  <c r="AI783" i="3"/>
  <c r="B1134" i="5"/>
  <c r="B806" i="5"/>
  <c r="Q270" i="11"/>
  <c r="B1000" i="5"/>
  <c r="P330" i="10"/>
  <c r="P191" i="10"/>
  <c r="Q140" i="11"/>
  <c r="B831" i="5"/>
  <c r="B153" i="5"/>
  <c r="B609" i="5"/>
  <c r="P308" i="10"/>
  <c r="B1028" i="5"/>
  <c r="P224" i="10"/>
  <c r="B407" i="5"/>
  <c r="B984" i="5"/>
  <c r="B927" i="5"/>
  <c r="P230" i="10"/>
  <c r="AI696" i="3"/>
  <c r="B865" i="5"/>
  <c r="P436" i="10"/>
  <c r="Q302" i="11"/>
  <c r="B1100" i="5"/>
  <c r="P35" i="10"/>
  <c r="B826" i="5"/>
  <c r="B856" i="5"/>
  <c r="Q30" i="11"/>
  <c r="B1158" i="5"/>
  <c r="B690" i="5"/>
  <c r="Q46" i="11"/>
  <c r="B214" i="5"/>
  <c r="B1008" i="5"/>
  <c r="P240" i="10"/>
  <c r="Q80" i="11"/>
  <c r="Q12" i="11"/>
  <c r="P206" i="10"/>
  <c r="Q128" i="11"/>
  <c r="B154" i="5"/>
  <c r="Q231" i="11"/>
  <c r="B476" i="5"/>
  <c r="Q212" i="11"/>
  <c r="B543" i="5"/>
  <c r="P462" i="10"/>
  <c r="Q100" i="11"/>
  <c r="B981" i="5"/>
  <c r="Q242" i="11"/>
  <c r="Q285" i="11"/>
  <c r="B889" i="5"/>
  <c r="P70" i="10"/>
  <c r="B297" i="5"/>
  <c r="Q200" i="11"/>
  <c r="B365" i="5"/>
  <c r="B595" i="5"/>
  <c r="P171" i="10"/>
  <c r="B994" i="5"/>
  <c r="B538" i="5"/>
  <c r="B429" i="5"/>
  <c r="P309" i="10"/>
  <c r="Q233" i="11"/>
  <c r="Q183" i="11"/>
  <c r="B966" i="5"/>
  <c r="B389" i="5"/>
  <c r="B999" i="5"/>
  <c r="B859" i="5"/>
  <c r="B475" i="5"/>
  <c r="P163" i="10"/>
  <c r="Q40" i="11"/>
  <c r="P153" i="10"/>
  <c r="B1112" i="5"/>
  <c r="P411" i="10"/>
  <c r="P474" i="10"/>
  <c r="B851" i="5"/>
  <c r="B1166" i="5"/>
  <c r="B1142" i="5"/>
  <c r="B47" i="5"/>
  <c r="P406" i="10"/>
  <c r="B811" i="5"/>
  <c r="B455" i="5"/>
  <c r="Q36" i="11"/>
  <c r="Q300" i="11"/>
  <c r="B454" i="5"/>
  <c r="B1064" i="5"/>
  <c r="B1157" i="5"/>
  <c r="B940" i="5"/>
  <c r="P316" i="10"/>
  <c r="B576" i="5"/>
  <c r="B488" i="5"/>
  <c r="B842" i="5"/>
  <c r="P236" i="10"/>
  <c r="B392" i="5"/>
  <c r="B684" i="5"/>
  <c r="B1071" i="5"/>
  <c r="B366" i="5"/>
  <c r="P378" i="10"/>
  <c r="B1082" i="5"/>
  <c r="P496" i="10"/>
  <c r="P427" i="10"/>
  <c r="B1065" i="5"/>
  <c r="B619" i="5"/>
  <c r="P290" i="10"/>
  <c r="B356" i="5"/>
  <c r="B1116" i="5"/>
  <c r="Q136" i="11"/>
  <c r="B391" i="5"/>
  <c r="B883" i="5"/>
  <c r="Q352" i="11"/>
  <c r="Q343" i="11"/>
  <c r="P261" i="10"/>
  <c r="B196" i="5"/>
  <c r="Q84" i="11"/>
  <c r="P284" i="10"/>
  <c r="P258" i="10"/>
  <c r="Q87" i="11"/>
  <c r="P343" i="10"/>
  <c r="B527" i="5"/>
  <c r="B874" i="5"/>
  <c r="B499" i="5"/>
  <c r="Q24" i="11"/>
  <c r="B1113" i="5"/>
  <c r="B547" i="5"/>
  <c r="B891" i="5"/>
  <c r="P521" i="10"/>
  <c r="B338" i="5"/>
  <c r="B1119" i="5"/>
  <c r="P490" i="10"/>
  <c r="Q197" i="11"/>
  <c r="B501" i="5"/>
  <c r="Q158" i="11"/>
  <c r="B324" i="5"/>
  <c r="Q199" i="11"/>
  <c r="Q286" i="11"/>
  <c r="Q357" i="11"/>
  <c r="Q328" i="11"/>
  <c r="B474" i="5"/>
  <c r="Q334" i="11"/>
  <c r="Q268" i="11"/>
  <c r="P12" i="10"/>
  <c r="B1033" i="5"/>
  <c r="Q301" i="11"/>
  <c r="P484" i="10"/>
  <c r="B195" i="5"/>
  <c r="Q196" i="11"/>
  <c r="Q218" i="11"/>
  <c r="B987" i="5"/>
  <c r="P327" i="10"/>
  <c r="B447" i="5"/>
  <c r="B833" i="5"/>
  <c r="Q202" i="11"/>
  <c r="B1133" i="5"/>
  <c r="P414" i="10"/>
  <c r="P59" i="10"/>
  <c r="P405" i="10"/>
  <c r="B937" i="5"/>
  <c r="B853" i="5"/>
  <c r="B893" i="5"/>
  <c r="B415" i="5"/>
  <c r="Q64" i="11"/>
  <c r="P386" i="10"/>
  <c r="B512" i="5"/>
  <c r="P69" i="10"/>
  <c r="P168" i="10"/>
  <c r="Q288" i="11"/>
  <c r="P11" i="10"/>
  <c r="P517" i="10"/>
  <c r="Q318" i="11"/>
  <c r="B408" i="5"/>
  <c r="B925" i="5"/>
  <c r="B65" i="5"/>
  <c r="P154" i="10"/>
  <c r="B631" i="5"/>
  <c r="B1126" i="5"/>
  <c r="P513" i="10"/>
  <c r="Q320" i="11"/>
  <c r="B601" i="5"/>
  <c r="B890" i="5"/>
  <c r="P174" i="10"/>
  <c r="B989" i="5"/>
  <c r="P397" i="10"/>
  <c r="B545" i="5"/>
  <c r="P438" i="10"/>
  <c r="P199" i="10"/>
  <c r="P366" i="10"/>
  <c r="B587" i="5"/>
  <c r="P25" i="10"/>
  <c r="P29" i="10"/>
  <c r="Q257" i="11"/>
  <c r="B63" i="5"/>
  <c r="P138" i="10"/>
  <c r="B1131" i="5"/>
  <c r="Q250" i="11"/>
  <c r="B635" i="5"/>
  <c r="B25" i="5"/>
  <c r="P190" i="10"/>
  <c r="P424" i="10"/>
  <c r="B433" i="5"/>
  <c r="B323" i="5"/>
  <c r="P167" i="10"/>
  <c r="B1101" i="5"/>
  <c r="B390" i="5"/>
  <c r="B1057" i="5"/>
  <c r="P314" i="10"/>
  <c r="P82" i="10"/>
  <c r="Q132" i="11"/>
  <c r="B820" i="5"/>
  <c r="B1103" i="5"/>
  <c r="Q319" i="11"/>
  <c r="P31" i="10"/>
  <c r="Q346" i="11"/>
  <c r="B550" i="5"/>
  <c r="P331" i="10"/>
  <c r="Q9" i="11"/>
  <c r="P449" i="10"/>
  <c r="B133" i="5"/>
  <c r="B918" i="5"/>
  <c r="B438" i="5"/>
  <c r="B515" i="5"/>
  <c r="B1136" i="5"/>
  <c r="B586" i="5"/>
  <c r="B915" i="5"/>
  <c r="P67" i="10"/>
  <c r="B1067" i="5"/>
  <c r="B60" i="5"/>
  <c r="B640" i="5"/>
  <c r="Q275" i="11"/>
  <c r="Q43" i="11" a="1"/>
  <c r="B329" i="5"/>
  <c r="P431" i="10"/>
  <c r="B854" i="5"/>
  <c r="B525" i="5"/>
  <c r="B810" i="5"/>
  <c r="B896" i="5"/>
  <c r="P177" i="10"/>
  <c r="Q20" i="11"/>
  <c r="Q18" i="11"/>
  <c r="B361" i="5"/>
  <c r="B597" i="5"/>
  <c r="B1042" i="5"/>
  <c r="B327" i="5"/>
  <c r="P479" i="10"/>
  <c r="B671" i="5"/>
  <c r="Q213" i="11"/>
  <c r="P398" i="10"/>
  <c r="B1046" i="5"/>
  <c r="B960" i="5"/>
  <c r="B1010" i="5"/>
  <c r="B1039" i="5"/>
  <c r="B37" i="5"/>
  <c r="Q114" i="11"/>
  <c r="B381" i="5"/>
  <c r="B1080" i="5"/>
  <c r="B1004" i="5"/>
  <c r="P28" i="10"/>
  <c r="B997" i="5"/>
  <c r="P26" i="10"/>
  <c r="P433" i="10"/>
  <c r="B328" i="5"/>
  <c r="B477" i="5"/>
  <c r="B204" i="5"/>
  <c r="P159" i="10"/>
  <c r="Q104" i="11"/>
  <c r="B546" i="5"/>
  <c r="Q61" i="11"/>
  <c r="B35" i="5"/>
  <c r="B924" i="5"/>
  <c r="P157" i="10"/>
  <c r="P274" i="10"/>
  <c r="Q173" i="11"/>
  <c r="B352" i="5"/>
  <c r="B347" i="5"/>
  <c r="B132" i="5"/>
  <c r="B1020" i="5"/>
  <c r="B639" i="5"/>
  <c r="Q38" i="11"/>
  <c r="P480" i="10"/>
  <c r="P477" i="10"/>
  <c r="P78" i="10"/>
  <c r="B468" i="5"/>
  <c r="Q117" i="11"/>
  <c r="P506" i="10"/>
  <c r="Q182" i="11"/>
  <c r="P74" i="10"/>
  <c r="Q205" i="11"/>
  <c r="P97" i="10"/>
  <c r="P23" i="10"/>
  <c r="P526" i="10"/>
  <c r="P387" i="10"/>
  <c r="B313" i="5"/>
  <c r="B582" i="5"/>
  <c r="Q143" i="11"/>
  <c r="P420" i="10"/>
  <c r="P256" i="10"/>
  <c r="B406" i="5"/>
  <c r="P410" i="10"/>
  <c r="P302" i="10"/>
  <c r="B95" i="5"/>
  <c r="B824" i="5"/>
  <c r="P200" i="10"/>
  <c r="P268" i="10"/>
  <c r="B1124" i="5"/>
  <c r="B1097" i="5"/>
  <c r="B805" i="5"/>
  <c r="B94" i="5"/>
  <c r="P172" i="10"/>
  <c r="B215" i="5"/>
  <c r="B400" i="5"/>
  <c r="B52" i="5"/>
  <c r="B528" i="5"/>
  <c r="P225" i="10"/>
  <c r="B636" i="5"/>
  <c r="Q240" i="11"/>
  <c r="Q110" i="11"/>
  <c r="P370" i="10"/>
  <c r="Q130" i="11"/>
  <c r="B1147" i="5"/>
  <c r="B982" i="5"/>
  <c r="B703" i="5"/>
  <c r="Q109" i="11"/>
  <c r="B882" i="5"/>
  <c r="B972" i="5"/>
  <c r="Q49" i="11"/>
  <c r="B420" i="5"/>
  <c r="B217" i="5"/>
  <c r="P367" i="10"/>
  <c r="B539" i="5"/>
  <c r="Q326" i="11"/>
  <c r="B549" i="5"/>
  <c r="B518" i="5"/>
  <c r="B282" i="5"/>
  <c r="Q349" i="11"/>
  <c r="P217" i="10"/>
  <c r="P287" i="10"/>
  <c r="B1027" i="5"/>
  <c r="P149" i="10"/>
  <c r="B871" i="5"/>
  <c r="B971" i="5"/>
  <c r="B339" i="5"/>
  <c r="B606" i="5"/>
  <c r="P502" i="10"/>
  <c r="Q305" i="11"/>
  <c r="P413" i="10"/>
  <c r="P318" i="10"/>
  <c r="B384" i="5"/>
  <c r="Q58" i="11"/>
  <c r="P71" i="10"/>
  <c r="Q297" i="11"/>
  <c r="Q8" i="11"/>
  <c r="Q207" i="11"/>
  <c r="B917" i="5"/>
  <c r="Q161" i="11"/>
  <c r="B604" i="5"/>
  <c r="B1048" i="5"/>
  <c r="B922" i="5"/>
  <c r="P147" i="10"/>
  <c r="B682" i="5"/>
  <c r="B542" i="5"/>
  <c r="Q6" i="11"/>
  <c r="B213" i="5"/>
  <c r="B480" i="5"/>
  <c r="B1084" i="5"/>
  <c r="B634" i="5"/>
  <c r="B281" i="5"/>
  <c r="P440" i="10"/>
  <c r="P269" i="10"/>
  <c r="B858" i="5"/>
  <c r="P481" i="10"/>
  <c r="B630" i="5"/>
  <c r="B98" i="5"/>
  <c r="P49" i="10"/>
  <c r="Q22" i="11"/>
  <c r="B693" i="5"/>
  <c r="B657" i="5"/>
  <c r="P283" i="10"/>
  <c r="P254" i="10"/>
  <c r="P432" i="10"/>
  <c r="B968" i="5"/>
  <c r="B399" i="5"/>
  <c r="B49" i="5"/>
  <c r="P192" i="10"/>
  <c r="Q82" i="11"/>
  <c r="B900" i="5"/>
  <c r="P353" i="10"/>
  <c r="Q126" i="11"/>
  <c r="B876" i="5"/>
  <c r="B1034" i="5"/>
  <c r="P77" i="10"/>
  <c r="P452" i="10"/>
  <c r="B1045" i="5"/>
  <c r="B481" i="5"/>
  <c r="Q175" i="11"/>
  <c r="P356" i="10"/>
  <c r="P178" i="10"/>
  <c r="Q59" i="11"/>
  <c r="P514" i="10"/>
  <c r="B903" i="5"/>
  <c r="B303" i="5" a="1"/>
  <c r="B1035" i="5"/>
  <c r="B838" i="5"/>
  <c r="P182" i="10"/>
  <c r="Q287" i="11"/>
  <c r="Q78" i="11"/>
  <c r="B688" i="5"/>
  <c r="B513" i="5"/>
  <c r="P380" i="10"/>
  <c r="P499" i="10"/>
  <c r="B1129" i="5"/>
  <c r="B28" i="5"/>
  <c r="P90" i="10"/>
  <c r="E2" i="5" a="1"/>
  <c r="B1114" i="5"/>
  <c r="B507" i="5"/>
  <c r="B617" i="5"/>
  <c r="B1030" i="5"/>
  <c r="P407" i="10"/>
  <c r="P333" i="10"/>
  <c r="Q209" i="11"/>
  <c r="B534" i="5"/>
  <c r="P351" i="10"/>
  <c r="B847" i="5"/>
  <c r="B40" i="5"/>
  <c r="B607" i="5"/>
  <c r="Q292" i="11"/>
  <c r="B691" i="5"/>
  <c r="B685" i="5"/>
  <c r="B928" i="5"/>
  <c r="B1118" i="5"/>
  <c r="Q144" i="11"/>
  <c r="P341" i="10"/>
  <c r="B1156" i="5"/>
  <c r="AI698" i="3"/>
  <c r="Q248" i="11"/>
  <c r="B430" i="5"/>
  <c r="P16" i="10"/>
  <c r="Q244" i="11"/>
  <c r="Q228" i="11"/>
  <c r="B573" i="5"/>
  <c r="B651" i="5"/>
  <c r="B532" i="5"/>
  <c r="Q203" i="11"/>
  <c r="P385" i="10"/>
  <c r="B843" i="5"/>
  <c r="B1091" i="5"/>
  <c r="Q293" i="11"/>
  <c r="B868" i="5"/>
  <c r="B290" i="5"/>
  <c r="Q176" i="11"/>
  <c r="Q127" i="11"/>
  <c r="P188" i="10"/>
  <c r="B51" i="5"/>
  <c r="B61" i="5"/>
  <c r="B387" i="5"/>
  <c r="B54" i="5"/>
  <c r="B520" i="5"/>
  <c r="Q273" i="11"/>
  <c r="B574" i="5"/>
  <c r="B321" i="5"/>
  <c r="B131" i="5"/>
  <c r="B575" i="5"/>
  <c r="P53" i="10"/>
  <c r="B548" i="5"/>
  <c r="B912" i="5"/>
  <c r="B490" i="5"/>
  <c r="B493" i="5"/>
  <c r="Q354" i="11"/>
  <c r="P36" i="10"/>
  <c r="Q137" i="11"/>
  <c r="B585" i="5"/>
  <c r="P214" i="10"/>
  <c r="B839" i="5"/>
  <c r="Q177" i="11"/>
  <c r="B46" i="5"/>
  <c r="Q299" i="11"/>
  <c r="B461" i="5"/>
  <c r="B411" i="5"/>
  <c r="B1006" i="5"/>
  <c r="B62" i="5"/>
  <c r="B862" i="5"/>
  <c r="B1159" i="5"/>
  <c r="B1077" i="5"/>
  <c r="B625" i="5"/>
  <c r="B466" i="5"/>
  <c r="P60" i="10"/>
  <c r="P238" i="10"/>
  <c r="Q168" i="11"/>
  <c r="B453" i="5"/>
  <c r="Q157" i="11"/>
  <c r="B649" i="5"/>
  <c r="P509" i="10"/>
  <c r="B1009" i="5"/>
  <c r="Q44" i="11"/>
  <c r="B519" i="5"/>
  <c r="P183" i="10"/>
  <c r="B1050" i="5"/>
  <c r="Q239" i="11"/>
  <c r="B440" i="5"/>
  <c r="P463" i="10"/>
  <c r="B23" i="5"/>
  <c r="B48" i="5"/>
  <c r="P461" i="10"/>
  <c r="B1073" i="5"/>
  <c r="B404" i="5"/>
  <c r="B814" i="5"/>
  <c r="P285" i="10"/>
  <c r="B1001" i="5"/>
  <c r="B969" i="5"/>
  <c r="P152" i="10"/>
  <c r="B354" i="5"/>
  <c r="P444" i="10"/>
  <c r="B1093" i="5"/>
  <c r="P189" i="10"/>
  <c r="B296" i="5"/>
  <c r="B29" i="5"/>
  <c r="B614" i="5"/>
  <c r="P388" i="10"/>
  <c r="B670" i="5"/>
  <c r="Q258" i="11"/>
  <c r="P425" i="10"/>
  <c r="P142" i="10"/>
  <c r="Q98" i="11"/>
  <c r="P237" i="10"/>
  <c r="B371" i="5"/>
  <c r="B322" i="5"/>
  <c r="B1026" i="5"/>
  <c r="B1153" i="5"/>
  <c r="P529" i="10"/>
  <c r="B1021" i="5"/>
  <c r="B496" i="5"/>
  <c r="Q204" i="11"/>
  <c r="B911" i="5"/>
  <c r="B689" i="5"/>
  <c r="P389" i="10"/>
  <c r="B879" i="5"/>
  <c r="B1128" i="5"/>
  <c r="B561" i="5"/>
  <c r="Q303" i="11"/>
  <c r="B448" i="5"/>
  <c r="P507" i="10"/>
  <c r="B1130" i="5"/>
  <c r="Q210" i="11"/>
  <c r="B1066" i="5"/>
  <c r="Q14" i="11"/>
  <c r="B590" i="5"/>
  <c r="B886" i="5"/>
  <c r="B841" i="5"/>
  <c r="P443" i="10"/>
  <c r="Q48" i="11"/>
  <c r="B675" i="5"/>
  <c r="P429" i="10"/>
  <c r="Q291" i="11"/>
  <c r="Q153" i="11"/>
  <c r="B434" i="5"/>
  <c r="B397" i="5"/>
  <c r="B921" i="5"/>
  <c r="B471" i="5"/>
  <c r="B869" i="5"/>
  <c r="B467" i="5"/>
  <c r="Q230" i="11"/>
  <c r="B414" i="5"/>
  <c r="Q347" i="11"/>
  <c r="B1037" i="5"/>
  <c r="B568" i="5"/>
  <c r="P448" i="10"/>
  <c r="P304" i="10"/>
  <c r="B418" i="5"/>
  <c r="P409" i="10"/>
  <c r="B486" i="5"/>
  <c r="Q150" i="11"/>
  <c r="P22" i="10"/>
  <c r="B591" i="5"/>
  <c r="Q333" i="11"/>
  <c r="P193" i="10"/>
  <c r="P522" i="10"/>
  <c r="B1087" i="5"/>
  <c r="B100" i="5"/>
  <c r="P91" i="10"/>
  <c r="P445" i="10"/>
  <c r="P220" i="10"/>
  <c r="P495" i="10"/>
  <c r="P276" i="10"/>
  <c r="B894" i="5"/>
  <c r="P65" i="10"/>
  <c r="B483" i="5"/>
  <c r="B659" i="5"/>
  <c r="P362" i="10"/>
  <c r="B435" i="5"/>
  <c r="B1061" i="5"/>
  <c r="P218" i="10"/>
  <c r="B822" i="5"/>
  <c r="B403" i="5"/>
  <c r="Q329" i="11"/>
  <c r="B50" i="5"/>
  <c r="B986" i="5"/>
  <c r="B346" i="5"/>
  <c r="B45" i="5"/>
  <c r="B965" i="5"/>
  <c r="P87" i="10"/>
  <c r="P402" i="10"/>
  <c r="B472" i="5"/>
  <c r="B686" i="5"/>
  <c r="Q339" i="11"/>
  <c r="Q81" i="11"/>
  <c r="B646" i="5"/>
  <c r="Q317" i="11"/>
  <c r="Q198" i="11"/>
  <c r="Q341" i="11"/>
  <c r="B1165" i="5"/>
  <c r="P252" i="10"/>
  <c r="Q147" i="11"/>
  <c r="P43" i="10"/>
  <c r="B813" i="5"/>
  <c r="P473" i="10"/>
  <c r="Q103" i="11"/>
  <c r="P40" i="10"/>
  <c r="B1110" i="5"/>
  <c r="Q327" i="11"/>
  <c r="B308" i="5"/>
  <c r="Q45" i="11"/>
  <c r="Q279" i="11"/>
  <c r="B910" i="5"/>
  <c r="P79" i="10"/>
  <c r="B988" i="5"/>
  <c r="P246" i="10"/>
  <c r="P39" i="10"/>
  <c r="B579" i="5"/>
  <c r="B211" i="5"/>
  <c r="Q266" i="11"/>
  <c r="Q42" i="11" a="1"/>
  <c r="P47" i="10"/>
  <c r="B443" i="5"/>
  <c r="B402" i="5"/>
  <c r="B383" i="5"/>
  <c r="B495" i="5"/>
  <c r="B817" i="5"/>
  <c r="B376" i="5"/>
  <c r="B311" i="5"/>
  <c r="B469" i="5"/>
  <c r="P332" i="10"/>
  <c r="P345" i="10"/>
  <c r="Q47" i="11"/>
  <c r="P248" i="10"/>
  <c r="B428" i="5"/>
  <c r="B382" i="5"/>
  <c r="B276" i="5"/>
  <c r="B349" i="5"/>
  <c r="B462" i="5"/>
  <c r="Q149" i="11"/>
  <c r="Q180" i="11"/>
  <c r="B331" i="5"/>
  <c r="B377" i="5"/>
  <c r="P265" i="10"/>
  <c r="B1104" i="5"/>
  <c r="B393" i="5"/>
  <c r="B300" i="5" a="1"/>
  <c r="B427" i="5"/>
  <c r="P491" i="10"/>
  <c r="Q10" i="11"/>
  <c r="P505" i="10"/>
  <c r="B908" i="5"/>
  <c r="B194" i="5"/>
  <c r="B306" i="5"/>
  <c r="Q166" i="11"/>
  <c r="P141" i="10"/>
  <c r="Q262" i="11"/>
  <c r="P151" i="10"/>
  <c r="B1025" i="5"/>
  <c r="Q194" i="11"/>
  <c r="P422" i="10"/>
  <c r="Q152" i="11"/>
  <c r="B431" i="5"/>
  <c r="B665" i="5"/>
  <c r="P34" i="10"/>
  <c r="B855" i="5"/>
  <c r="B934" i="5"/>
  <c r="P267" i="10"/>
  <c r="P273" i="10"/>
  <c r="Q115" i="11"/>
  <c r="P208" i="10"/>
  <c r="Q118" i="11"/>
  <c r="P381" i="10"/>
  <c r="B34" i="5"/>
  <c r="Q73" i="11"/>
  <c r="B1135" i="5"/>
  <c r="B26" i="5"/>
  <c r="B942" i="5"/>
  <c r="P83" i="10"/>
  <c r="B1038" i="5"/>
  <c r="B920" i="5"/>
  <c r="Q330" i="11"/>
  <c r="P400" i="10"/>
  <c r="B502" i="5"/>
  <c r="Q113" i="11"/>
  <c r="P530" i="10"/>
  <c r="Q214" i="11"/>
  <c r="B1019" i="5"/>
  <c r="Q141" i="11"/>
  <c r="Q255" i="11"/>
  <c r="Q344" i="11"/>
  <c r="B386" i="5"/>
  <c r="P501" i="10"/>
  <c r="P18" i="10"/>
  <c r="P408" i="10"/>
  <c r="B979" i="5"/>
  <c r="P466" i="10"/>
  <c r="P68" i="10"/>
  <c r="B692" i="5"/>
  <c r="B1043" i="5"/>
  <c r="B660" i="5"/>
  <c r="B200" i="5"/>
  <c r="Q27" i="11"/>
  <c r="B873" i="5"/>
  <c r="P460" i="10"/>
  <c r="P260" i="10"/>
  <c r="Q28" i="11"/>
  <c r="Q232" i="11"/>
  <c r="P430" i="10"/>
  <c r="B1011" i="5"/>
  <c r="P210" i="10"/>
  <c r="B1125" i="5"/>
  <c r="B849" i="5"/>
  <c r="P504" i="10"/>
  <c r="Q53" i="11"/>
  <c r="P207" i="10"/>
  <c r="B509" i="5"/>
  <c r="Q89" i="11"/>
  <c r="Q223" i="11" a="1"/>
  <c r="B683" i="5"/>
  <c r="P379" i="10"/>
  <c r="Q26" i="11"/>
  <c r="P85" i="10"/>
  <c r="B497" i="5"/>
  <c r="P320" i="10"/>
  <c r="B1055" i="5"/>
  <c r="B562" i="5"/>
  <c r="B939" i="5"/>
  <c r="P468" i="10"/>
  <c r="B1003" i="5"/>
  <c r="B218" i="5"/>
  <c r="B1085" i="5"/>
  <c r="Q125" i="11"/>
  <c r="P355" i="10"/>
  <c r="B506" i="5"/>
  <c r="P483" i="10"/>
  <c r="B491" i="5"/>
  <c r="B192" i="5"/>
  <c r="B1122" i="5"/>
  <c r="Q99" i="11"/>
  <c r="B1075" i="5"/>
  <c r="Q322" i="11"/>
  <c r="B494" i="5"/>
  <c r="B39" i="5"/>
  <c r="P528" i="10"/>
  <c r="B663" i="5"/>
  <c r="P226" i="10"/>
  <c r="B948" i="5"/>
  <c r="B850" i="5"/>
  <c r="B503" i="5"/>
  <c r="B1106" i="5"/>
  <c r="P8" i="10"/>
  <c r="B478" i="5"/>
  <c r="Q238" i="11"/>
  <c r="P15" i="10"/>
  <c r="B437" i="5"/>
  <c r="P340" i="10"/>
  <c r="P198" i="10"/>
  <c r="P139" i="10"/>
  <c r="P298" i="10"/>
  <c r="P294" i="10"/>
  <c r="B508" i="5"/>
  <c r="B1058" i="5"/>
  <c r="B1044" i="5"/>
  <c r="B970" i="5"/>
  <c r="B977" i="5"/>
  <c r="Q281" i="11"/>
  <c r="Q111" i="11"/>
  <c r="B967" i="5"/>
  <c r="Q355" i="11"/>
  <c r="B409" i="5"/>
  <c r="B422" i="5"/>
  <c r="P396" i="10"/>
  <c r="P244" i="10"/>
  <c r="P310" i="10"/>
  <c r="Q237" i="11"/>
  <c r="P219" i="10"/>
  <c r="Q134" i="11"/>
  <c r="P319" i="10"/>
  <c r="B962" i="5"/>
  <c r="B459" i="5"/>
  <c r="B394" i="5"/>
  <c r="B552" i="5"/>
  <c r="P464" i="10"/>
  <c r="B888" i="5"/>
  <c r="P58" i="10"/>
  <c r="P76" i="10"/>
  <c r="Q63" i="11"/>
  <c r="P346" i="10"/>
  <c r="P412" i="10"/>
  <c r="P277" i="10"/>
  <c r="B612" i="5"/>
  <c r="B1120" i="5"/>
  <c r="P9" i="10"/>
  <c r="P239" i="10"/>
  <c r="P524" i="10"/>
  <c r="Q260" i="11"/>
  <c r="P485" i="10"/>
  <c r="B656" i="5"/>
  <c r="B827" i="5"/>
  <c r="P371" i="10"/>
  <c r="B611" i="5"/>
  <c r="B334" i="5"/>
  <c r="P223" i="10"/>
  <c r="P222" i="10"/>
  <c r="B991" i="5"/>
  <c r="P46" i="10"/>
  <c r="P465" i="10"/>
  <c r="B1099" i="5"/>
  <c r="P459" i="10"/>
  <c r="Q129" i="11"/>
  <c r="B995" i="5"/>
  <c r="B202" i="5"/>
  <c r="B705" i="5"/>
  <c r="P300" i="10"/>
  <c r="B1098" i="5"/>
  <c r="B662" i="5"/>
  <c r="B1083" i="5"/>
  <c r="P441" i="10"/>
  <c r="B633" i="5"/>
  <c r="P37" i="10"/>
  <c r="Q296" i="11"/>
  <c r="B343" i="5"/>
  <c r="B188" i="5"/>
  <c r="Q95" i="11"/>
  <c r="Q283" i="11"/>
  <c r="B627" i="5"/>
  <c r="B134" i="5"/>
  <c r="B1054" i="5"/>
  <c r="B1086" i="5"/>
  <c r="Q325" i="11"/>
  <c r="Q309" i="11"/>
  <c r="P476" i="10"/>
  <c r="B904" i="5"/>
  <c r="Q55" i="11"/>
  <c r="B1148" i="5"/>
  <c r="B554" i="5" a="1"/>
  <c r="B1163" i="5"/>
  <c r="B319" i="5" a="1"/>
  <c r="Q39" i="11"/>
  <c r="B978" i="5"/>
  <c r="B1094" i="5"/>
  <c r="P372" i="10"/>
  <c r="B551" i="5"/>
  <c r="B445" i="5"/>
  <c r="P204" i="10"/>
  <c r="P360" i="10"/>
  <c r="P202" i="10"/>
  <c r="B280" i="5"/>
  <c r="B572" i="5"/>
  <c r="B941" i="5"/>
  <c r="P173" i="10"/>
  <c r="B452" i="5"/>
  <c r="P221" i="10"/>
  <c r="Q181" i="11"/>
  <c r="P38" i="10"/>
  <c r="B875" i="5"/>
  <c r="P66" i="10"/>
  <c r="P95" i="10"/>
  <c r="B669" i="5"/>
  <c r="Q32" i="11"/>
  <c r="P527" i="10"/>
  <c r="B648" i="5"/>
  <c r="B305" i="5"/>
  <c r="P312" i="10"/>
  <c r="B1007" i="5"/>
  <c r="B569" i="5"/>
  <c r="Q186" i="11"/>
  <c r="B1105" i="5"/>
  <c r="B348" i="5"/>
  <c r="P170" i="10"/>
  <c r="B66" i="5"/>
  <c r="B618" i="5"/>
  <c r="B803" i="5"/>
  <c r="B1164" i="5"/>
  <c r="P57" i="10"/>
  <c r="B436" i="5"/>
  <c r="B220" i="5"/>
  <c r="P194" i="10"/>
  <c r="B128" i="5" a="1"/>
  <c r="Q35" i="11"/>
  <c r="B622" i="5"/>
  <c r="B667" i="5"/>
  <c r="B439" i="5"/>
  <c r="P72" i="10"/>
  <c r="B835" i="5"/>
  <c r="P315" i="10"/>
  <c r="B680" i="5"/>
  <c r="B1109" i="5"/>
  <c r="P344" i="10"/>
  <c r="B655" i="5"/>
  <c r="P75" i="10"/>
  <c r="B825" i="5"/>
  <c r="Q219" i="11"/>
  <c r="B38" i="5"/>
  <c r="Q316" i="11"/>
  <c r="P451" i="10"/>
  <c r="Q83" i="11"/>
  <c r="B544" i="5"/>
  <c r="P88" i="10"/>
  <c r="B450" i="5"/>
  <c r="B567" i="5"/>
  <c r="B136" i="5"/>
  <c r="B898" i="5"/>
  <c r="P435" i="10"/>
  <c r="Q71" i="11"/>
  <c r="B102" i="5"/>
  <c r="P41" i="10"/>
  <c r="P515" i="10"/>
  <c r="B837" i="5"/>
  <c r="P439" i="10"/>
  <c r="B993" i="5"/>
  <c r="B103" i="5"/>
  <c r="B1088" i="5"/>
  <c r="B664" i="5"/>
  <c r="Q245" i="11"/>
  <c r="Q151" i="11"/>
  <c r="AI784" i="3"/>
  <c r="B197" i="5"/>
  <c r="B801" i="5"/>
  <c r="Q79" i="11"/>
  <c r="B1060" i="5"/>
  <c r="P7" i="10"/>
  <c r="Q33" i="11"/>
  <c r="B596" i="5"/>
  <c r="B489" i="5"/>
  <c r="B938" i="5"/>
  <c r="Q15" i="11"/>
  <c r="B996" i="5"/>
  <c r="B852" i="5"/>
  <c r="B1139" i="5"/>
  <c r="B570" i="5"/>
  <c r="B980" i="5"/>
  <c r="B193" i="5"/>
  <c r="B860" i="5"/>
  <c r="B44" i="5"/>
  <c r="B416" i="5"/>
  <c r="Q269" i="11"/>
  <c r="Q16" i="11"/>
  <c r="B580" i="5"/>
  <c r="B287" i="5"/>
  <c r="B885" i="5"/>
  <c r="P423" i="10"/>
  <c r="B957" i="5"/>
  <c r="B99" i="5"/>
  <c r="P155" i="10"/>
  <c r="B203" i="5"/>
  <c r="B621" i="5"/>
  <c r="Q179" i="11"/>
  <c r="B884" i="5"/>
  <c r="P56" i="10"/>
  <c r="Q146" i="11"/>
  <c r="B808" i="5"/>
  <c r="B1102" i="5"/>
  <c r="P80" i="10"/>
  <c r="B620" i="5"/>
  <c r="Q340" i="11"/>
  <c r="B1053" i="5"/>
  <c r="Q246" i="11"/>
  <c r="B913" i="5"/>
  <c r="B364" i="5"/>
  <c r="B517" i="5"/>
  <c r="B647" i="5"/>
  <c r="B423" i="5"/>
  <c r="B832" i="5"/>
  <c r="Q88" i="11"/>
  <c r="B291" i="5"/>
  <c r="Q350" i="11"/>
  <c r="P264" i="10"/>
  <c r="B975" i="5"/>
  <c r="B67" i="5"/>
  <c r="B64" i="5"/>
  <c r="B375" i="5"/>
  <c r="B901" i="5"/>
  <c r="Q192" i="11"/>
  <c r="B583" i="5"/>
  <c r="P205" i="10"/>
  <c r="B529" i="5"/>
  <c r="B812" i="5"/>
  <c r="B312" i="5"/>
  <c r="B24" i="5"/>
  <c r="P93" i="10"/>
  <c r="P391" i="10"/>
  <c r="B697" i="5"/>
  <c r="Q360" i="11"/>
  <c r="B637" i="5"/>
  <c r="P96" i="10"/>
  <c r="B456" i="5"/>
  <c r="Q52" i="11"/>
  <c r="B959" i="5"/>
  <c r="B1123" i="5"/>
  <c r="B374" i="5"/>
  <c r="P454" i="10"/>
  <c r="Q211" i="11"/>
  <c r="B56" i="5"/>
  <c r="P457" i="10"/>
  <c r="B1117" i="5"/>
  <c r="Q34" i="11"/>
  <c r="B360" i="5"/>
  <c r="B446" i="5"/>
  <c r="P227" i="10"/>
  <c r="B473" i="5"/>
  <c r="B344" i="5"/>
  <c r="B700" i="5"/>
  <c r="B522" i="5"/>
  <c r="Q135" i="11"/>
  <c r="B22" i="5"/>
  <c r="B1089" i="5"/>
  <c r="B1051" i="5"/>
  <c r="P520" i="10"/>
  <c r="Q77" i="11"/>
  <c r="P393" i="10"/>
  <c r="P259" i="10"/>
  <c r="P255" i="10"/>
  <c r="B706" i="5"/>
  <c r="P352" i="10"/>
  <c r="P497" i="10"/>
  <c r="B992" i="5"/>
  <c r="B1141" i="5"/>
  <c r="B326" i="5"/>
  <c r="B432" i="5"/>
  <c r="B821" i="5"/>
  <c r="B487" i="5"/>
  <c r="B919" i="5"/>
  <c r="B369" i="5"/>
  <c r="Q254" i="11"/>
  <c r="Q91" i="11"/>
  <c r="B59" i="5"/>
  <c r="B222" i="5"/>
  <c r="B1032" i="5"/>
  <c r="P24" i="10"/>
  <c r="B809" i="5"/>
  <c r="B367" i="5"/>
  <c r="B629" i="5"/>
  <c r="P342" i="10"/>
  <c r="P64" i="10"/>
  <c r="P184" i="10"/>
  <c r="B426" i="5"/>
  <c r="Q338" i="11"/>
  <c r="P475" i="10"/>
  <c r="B333" i="5"/>
  <c r="P450" i="10"/>
  <c r="P334" i="10"/>
  <c r="B830" i="5"/>
  <c r="Q298" i="11"/>
  <c r="B358" i="5"/>
  <c r="P392" i="10"/>
  <c r="Q289" i="11"/>
  <c r="P197" i="10"/>
  <c r="B577" i="5"/>
  <c r="B653" i="5"/>
  <c r="B505" i="5"/>
  <c r="B510" i="5"/>
  <c r="P280" i="10"/>
  <c r="P201" i="10"/>
  <c r="B661" i="5"/>
  <c r="B419" i="5"/>
  <c r="P164" i="10"/>
  <c r="Q133" i="11"/>
  <c r="Q356" i="11"/>
  <c r="B907" i="5"/>
  <c r="B1092" i="5"/>
  <c r="B804" i="5"/>
  <c r="B498" i="5"/>
  <c r="B191" i="5"/>
  <c r="P195" i="10"/>
  <c r="P313" i="10"/>
  <c r="P458" i="10"/>
  <c r="B332" i="5"/>
  <c r="B186" i="5"/>
  <c r="B906" i="5"/>
  <c r="Q162" i="11"/>
  <c r="B540" i="5"/>
  <c r="B964" i="5"/>
  <c r="P426" i="10"/>
  <c r="B645" i="5"/>
  <c r="Q252" i="11"/>
  <c r="P161" i="10"/>
  <c r="B458" i="5"/>
  <c r="B485" i="5"/>
  <c r="B593" i="5"/>
  <c r="B909" i="5"/>
  <c r="B398" i="5"/>
  <c r="Q96" i="11"/>
  <c r="P179" i="10"/>
  <c r="B33" i="5"/>
  <c r="P523" i="10"/>
  <c r="P257" i="10"/>
  <c r="B866" i="5"/>
  <c r="P253" i="10"/>
  <c r="B1138" i="5"/>
  <c r="P176" i="10"/>
  <c r="B285" i="5"/>
  <c r="B598" i="5"/>
  <c r="B881" i="5"/>
  <c r="P295" i="10"/>
  <c r="B41" i="5"/>
  <c r="B666" i="5"/>
  <c r="P81" i="10"/>
  <c r="B292" i="5"/>
  <c r="B97" i="5"/>
  <c r="P305" i="10"/>
  <c r="B608" i="5"/>
  <c r="Q11" i="11"/>
  <c r="O2" i="5" a="1"/>
  <c r="B652" i="5"/>
  <c r="B464" i="5"/>
  <c r="Q361" i="11"/>
  <c r="B216" i="5"/>
  <c r="B880" i="5"/>
  <c r="Q311" i="11"/>
  <c r="B702" i="5"/>
  <c r="B444" i="5"/>
  <c r="Q190" i="11"/>
  <c r="B412" i="5"/>
  <c r="P421" i="10"/>
  <c r="P357" i="10"/>
  <c r="B897" i="5"/>
  <c r="B672" i="5"/>
  <c r="B1076" i="5"/>
  <c r="B535" i="5"/>
  <c r="P232" i="10"/>
  <c r="B424" i="5"/>
  <c r="B395" i="5"/>
  <c r="B396" i="5"/>
  <c r="P306" i="10"/>
  <c r="Q105" i="11"/>
  <c r="B929" i="5"/>
  <c r="B504" i="5"/>
  <c r="B401" i="5"/>
  <c r="B961" i="5"/>
  <c r="Q169" i="11"/>
  <c r="B208" i="5"/>
  <c r="AI697" i="3"/>
  <c r="B500" i="5"/>
  <c r="B58" i="5"/>
  <c r="B278" i="5"/>
  <c r="B983" i="5"/>
  <c r="P478" i="10"/>
  <c r="Q74" i="11"/>
  <c r="B1002" i="5"/>
  <c r="B457" i="5"/>
  <c r="B949" i="5"/>
  <c r="B336" i="5"/>
  <c r="B523" i="5"/>
  <c r="B698" i="5"/>
  <c r="Q145" i="11"/>
  <c r="Q306" i="11"/>
  <c r="Q7" i="11"/>
  <c r="B916" i="5"/>
  <c r="B1070" i="5"/>
  <c r="P86" i="10"/>
  <c r="AI693" i="3" a="1"/>
  <c r="B872" i="5"/>
  <c r="B1095" i="5"/>
  <c r="P185" i="10"/>
  <c r="B923" i="5"/>
  <c r="Q216" i="11"/>
  <c r="B945" i="5" a="1"/>
  <c r="B530" i="5"/>
  <c r="P368" i="10"/>
  <c r="B210" i="5"/>
  <c r="P383" i="10"/>
  <c r="B1090" i="5"/>
  <c r="B643" i="5"/>
  <c r="B379" i="5"/>
  <c r="Q106" i="11"/>
  <c r="B945" i="5" l="1"/>
  <c r="AI693" i="3"/>
  <c r="E28" i="14"/>
  <c r="D28" i="14" s="1"/>
  <c r="E154" i="14"/>
  <c r="D154" i="14" s="1"/>
  <c r="E22" i="14"/>
  <c r="D22" i="14" s="1"/>
  <c r="E149" i="14"/>
  <c r="D149" i="14" s="1"/>
  <c r="E33" i="14"/>
  <c r="D33" i="14" s="1"/>
  <c r="E36" i="14"/>
  <c r="D36" i="14" s="1"/>
  <c r="E125" i="14"/>
  <c r="D125" i="14" s="1"/>
  <c r="E30" i="14"/>
  <c r="D30" i="14" s="1"/>
  <c r="E35" i="14"/>
  <c r="D35" i="14" s="1"/>
  <c r="E153" i="14"/>
  <c r="D153" i="14" s="1"/>
  <c r="E128" i="14"/>
  <c r="D128" i="14" s="1"/>
  <c r="E24" i="14"/>
  <c r="D24" i="14" s="1"/>
  <c r="E148" i="14"/>
  <c r="D148" i="14" s="1"/>
  <c r="E127" i="14"/>
  <c r="D127" i="14" s="1"/>
  <c r="E123" i="14"/>
  <c r="D123" i="14" s="1"/>
  <c r="E26" i="14"/>
  <c r="D26" i="14" s="1"/>
  <c r="E143" i="14"/>
  <c r="D143" i="14" s="1"/>
  <c r="E145" i="14"/>
  <c r="D145" i="14" s="1"/>
  <c r="E29" i="14"/>
  <c r="D29" i="14" s="1"/>
  <c r="E25" i="14"/>
  <c r="D25" i="14" s="1"/>
  <c r="E31" i="14"/>
  <c r="D31" i="14" s="1"/>
  <c r="E126" i="14"/>
  <c r="D126" i="14" s="1"/>
  <c r="E34" i="14"/>
  <c r="D34" i="14" s="1"/>
  <c r="E146" i="14"/>
  <c r="D146" i="14" s="1"/>
  <c r="E152" i="14"/>
  <c r="D152" i="14" s="1"/>
  <c r="E144" i="14"/>
  <c r="D144" i="14" s="1"/>
  <c r="E32" i="14"/>
  <c r="D32" i="14" s="1"/>
  <c r="E151" i="14"/>
  <c r="D151" i="14" s="1"/>
  <c r="E150" i="14"/>
  <c r="D150" i="14" s="1"/>
  <c r="E23" i="14"/>
  <c r="D23" i="14" s="1"/>
  <c r="O2" i="5"/>
  <c r="E8" i="13"/>
  <c r="D8" i="13" s="1"/>
  <c r="E326" i="14"/>
  <c r="D326" i="14" s="1"/>
  <c r="E334" i="14"/>
  <c r="D334" i="14" s="1"/>
  <c r="E378" i="14"/>
  <c r="D378" i="14" s="1"/>
  <c r="E352" i="14"/>
  <c r="D352" i="14" s="1"/>
  <c r="E320" i="14"/>
  <c r="D320" i="14" s="1"/>
  <c r="E310" i="14"/>
  <c r="D310" i="14" s="1"/>
  <c r="M72" i="12"/>
  <c r="N44" i="12"/>
  <c r="M44" i="12"/>
  <c r="M50" i="12"/>
  <c r="N72" i="12"/>
  <c r="N50" i="12"/>
  <c r="E385" i="14"/>
  <c r="D385" i="14" s="1"/>
  <c r="E142" i="14"/>
  <c r="D142" i="14" s="1"/>
  <c r="E184" i="14"/>
  <c r="D184" i="14" s="1"/>
  <c r="E68" i="14"/>
  <c r="D68" i="14" s="1"/>
  <c r="E64" i="14"/>
  <c r="D64" i="14" s="1"/>
  <c r="E67" i="14"/>
  <c r="D67" i="14" s="1"/>
  <c r="E250" i="14"/>
  <c r="D250" i="14" s="1"/>
  <c r="E60" i="14"/>
  <c r="D60" i="14" s="1"/>
  <c r="E182" i="14"/>
  <c r="D182" i="14" s="1"/>
  <c r="E384" i="14"/>
  <c r="D384" i="14" s="1"/>
  <c r="E183" i="14"/>
  <c r="D183" i="14" s="1"/>
  <c r="E178" i="14"/>
  <c r="D178" i="14" s="1"/>
  <c r="E467" i="14"/>
  <c r="D467" i="14" s="1"/>
  <c r="E465" i="14"/>
  <c r="D465" i="14" s="1"/>
  <c r="E61" i="14"/>
  <c r="D61" i="14" s="1"/>
  <c r="E66" i="14"/>
  <c r="D66" i="14" s="1"/>
  <c r="E245" i="14"/>
  <c r="D245" i="14" s="1"/>
  <c r="E185" i="14"/>
  <c r="D185" i="14" s="1"/>
  <c r="E65" i="14"/>
  <c r="D65" i="14" s="1"/>
  <c r="E180" i="14"/>
  <c r="D180" i="14" s="1"/>
  <c r="E469" i="14"/>
  <c r="D469" i="14" s="1"/>
  <c r="E468" i="14"/>
  <c r="D468" i="14" s="1"/>
  <c r="E69" i="14"/>
  <c r="D69" i="14" s="1"/>
  <c r="E470" i="14"/>
  <c r="D470" i="14" s="1"/>
  <c r="E464" i="14"/>
  <c r="D464" i="14" s="1"/>
  <c r="E186" i="14"/>
  <c r="D186" i="14" s="1"/>
  <c r="E179" i="14"/>
  <c r="D179" i="14" s="1"/>
  <c r="E386" i="14"/>
  <c r="D386" i="14" s="1"/>
  <c r="E192" i="14"/>
  <c r="D192" i="14" s="1"/>
  <c r="E193" i="14"/>
  <c r="D193" i="14" s="1"/>
  <c r="E190" i="14"/>
  <c r="D190" i="14" s="1"/>
  <c r="E72" i="14"/>
  <c r="D72" i="14" s="1"/>
  <c r="E191" i="14"/>
  <c r="D191" i="14" s="1"/>
  <c r="E188" i="14"/>
  <c r="D188" i="14" s="1"/>
  <c r="E74" i="14"/>
  <c r="D74" i="14" s="1"/>
  <c r="E189" i="14"/>
  <c r="D189" i="14" s="1"/>
  <c r="E71" i="14"/>
  <c r="D71" i="14" s="1"/>
  <c r="E73" i="14"/>
  <c r="D73" i="14" s="1"/>
  <c r="E354" i="14"/>
  <c r="D354" i="14" s="1"/>
  <c r="AI568" i="3"/>
  <c r="AI567" i="3"/>
  <c r="AI571" i="3"/>
  <c r="AI572" i="3"/>
  <c r="AI570" i="3"/>
  <c r="AI569" i="3"/>
  <c r="E229" i="14"/>
  <c r="D229" i="14" s="1"/>
  <c r="E227" i="14"/>
  <c r="D227" i="14" s="1"/>
  <c r="E264" i="14"/>
  <c r="D264" i="14" s="1"/>
  <c r="E228" i="14"/>
  <c r="D228" i="14" s="1"/>
  <c r="E110" i="14"/>
  <c r="D110" i="14" s="1"/>
  <c r="E366" i="14"/>
  <c r="D366" i="14" s="1"/>
  <c r="E231" i="14"/>
  <c r="D231" i="14" s="1"/>
  <c r="E226" i="14"/>
  <c r="D226" i="14" s="1"/>
  <c r="E230" i="14"/>
  <c r="D230" i="14" s="1"/>
  <c r="E112" i="14"/>
  <c r="D112" i="14" s="1"/>
  <c r="E332" i="14"/>
  <c r="D332" i="14" s="1"/>
  <c r="E111" i="14"/>
  <c r="D111" i="14" s="1"/>
  <c r="B128" i="5"/>
  <c r="E483" i="14" s="1"/>
  <c r="D483" i="14" s="1"/>
  <c r="E298" i="14"/>
  <c r="D298" i="14" s="1"/>
  <c r="B319" i="5"/>
  <c r="B554" i="5"/>
  <c r="E300" i="14"/>
  <c r="D300" i="14" s="1"/>
  <c r="E342" i="14"/>
  <c r="D342" i="14" s="1"/>
  <c r="Q223" i="11"/>
  <c r="B300" i="5"/>
  <c r="E484" i="14"/>
  <c r="D484" i="14" s="1"/>
  <c r="E80" i="14"/>
  <c r="D80" i="14" s="1"/>
  <c r="E388" i="14"/>
  <c r="D388" i="14" s="1"/>
  <c r="E81" i="14"/>
  <c r="D81" i="14" s="1"/>
  <c r="E203" i="14"/>
  <c r="D203" i="14" s="1"/>
  <c r="E201" i="14"/>
  <c r="D201" i="14" s="1"/>
  <c r="E485" i="14"/>
  <c r="D485" i="14" s="1"/>
  <c r="E202" i="14"/>
  <c r="D202" i="14" s="1"/>
  <c r="E318" i="14"/>
  <c r="D318" i="14" s="1"/>
  <c r="E276" i="14"/>
  <c r="D276" i="14" s="1"/>
  <c r="E308" i="14"/>
  <c r="D308" i="14" s="1"/>
  <c r="E387" i="14"/>
  <c r="D387" i="14" s="1"/>
  <c r="E478" i="14"/>
  <c r="D478" i="14" s="1"/>
  <c r="E199" i="14"/>
  <c r="D199" i="14" s="1"/>
  <c r="E197" i="14"/>
  <c r="D197" i="14" s="1"/>
  <c r="E480" i="14"/>
  <c r="D480" i="14" s="1"/>
  <c r="E481" i="14"/>
  <c r="D481" i="14" s="1"/>
  <c r="E76" i="14"/>
  <c r="D76" i="14" s="1"/>
  <c r="E479" i="14"/>
  <c r="D479" i="14" s="1"/>
  <c r="E78" i="14"/>
  <c r="D78" i="14" s="1"/>
  <c r="E477" i="14"/>
  <c r="D477" i="14" s="1"/>
  <c r="E198" i="14"/>
  <c r="D198" i="14" s="1"/>
  <c r="E196" i="14"/>
  <c r="D196" i="14" s="1"/>
  <c r="E77" i="14"/>
  <c r="D77" i="14" s="1"/>
  <c r="E195" i="14"/>
  <c r="D195" i="14" s="1"/>
  <c r="E482" i="14"/>
  <c r="D482" i="14" s="1"/>
  <c r="Q42" i="11"/>
  <c r="E278" i="14"/>
  <c r="D278" i="14" s="1"/>
  <c r="E242" i="13"/>
  <c r="D242" i="13" s="1"/>
  <c r="E241" i="13"/>
  <c r="D241" i="13" s="1"/>
  <c r="E240" i="13"/>
  <c r="D240" i="13" s="1"/>
  <c r="E243" i="13"/>
  <c r="D243" i="13" s="1"/>
  <c r="E284" i="14"/>
  <c r="D284" i="14" s="1"/>
  <c r="E368" i="14"/>
  <c r="D368" i="14" s="1"/>
  <c r="E306" i="14"/>
  <c r="D306" i="14" s="1"/>
  <c r="E266" i="14"/>
  <c r="D266" i="14" s="1"/>
  <c r="E215" i="14"/>
  <c r="D215" i="14" s="1"/>
  <c r="E316" i="14"/>
  <c r="D316" i="14" s="1"/>
  <c r="E262" i="14"/>
  <c r="D262" i="14" s="1"/>
  <c r="E253" i="14"/>
  <c r="D253" i="14" s="1"/>
  <c r="E243" i="14"/>
  <c r="D243" i="14" s="1"/>
  <c r="E214" i="14"/>
  <c r="D214" i="14" s="1"/>
  <c r="E98" i="14"/>
  <c r="D98" i="14" s="1"/>
  <c r="E89" i="14"/>
  <c r="D89" i="14" s="1"/>
  <c r="E211" i="14"/>
  <c r="D211" i="14" s="1"/>
  <c r="E213" i="14"/>
  <c r="D213" i="14" s="1"/>
  <c r="E216" i="14"/>
  <c r="D216" i="14" s="1"/>
  <c r="E100" i="14"/>
  <c r="D100" i="14" s="1"/>
  <c r="E87" i="14"/>
  <c r="D87" i="14" s="1"/>
  <c r="E93" i="14"/>
  <c r="D93" i="14" s="1"/>
  <c r="E210" i="14"/>
  <c r="D210" i="14" s="1"/>
  <c r="E88" i="14"/>
  <c r="D88" i="14" s="1"/>
  <c r="E94" i="14"/>
  <c r="D94" i="14" s="1"/>
  <c r="E95" i="14"/>
  <c r="D95" i="14" s="1"/>
  <c r="E209" i="14"/>
  <c r="D209" i="14" s="1"/>
  <c r="E217" i="14"/>
  <c r="D217" i="14" s="1"/>
  <c r="E90" i="14"/>
  <c r="D90" i="14" s="1"/>
  <c r="E97" i="14"/>
  <c r="D97" i="14" s="1"/>
  <c r="E242" i="14"/>
  <c r="D242" i="14" s="1"/>
  <c r="E350" i="14"/>
  <c r="D350" i="14" s="1"/>
  <c r="E96" i="14"/>
  <c r="D96" i="14" s="1"/>
  <c r="E99" i="14"/>
  <c r="D99" i="14" s="1"/>
  <c r="E91" i="14"/>
  <c r="D91" i="14" s="1"/>
  <c r="E268" i="14"/>
  <c r="D268" i="14" s="1"/>
  <c r="E21" i="14"/>
  <c r="D21" i="14" s="1"/>
  <c r="E122" i="14"/>
  <c r="D122" i="14" s="1"/>
  <c r="E121" i="14"/>
  <c r="D121" i="14" s="1"/>
  <c r="E244" i="14"/>
  <c r="D244" i="14" s="1"/>
  <c r="E248" i="14"/>
  <c r="D248" i="14" s="1"/>
  <c r="E238" i="13"/>
  <c r="D238" i="13" s="1"/>
  <c r="E249" i="14"/>
  <c r="D249" i="14" s="1"/>
  <c r="E256" i="14"/>
  <c r="D256" i="14" s="1"/>
  <c r="E254" i="14"/>
  <c r="D254" i="14" s="1"/>
  <c r="E258" i="14"/>
  <c r="D258" i="14" s="1"/>
  <c r="E252" i="14"/>
  <c r="D252" i="14" s="1"/>
  <c r="E267" i="14"/>
  <c r="D267" i="14" s="1"/>
  <c r="E274" i="14"/>
  <c r="D274" i="14" s="1"/>
  <c r="E247" i="14"/>
  <c r="D247" i="14" s="1"/>
  <c r="E120" i="14"/>
  <c r="D120" i="14" s="1"/>
  <c r="E257" i="14"/>
  <c r="D257" i="14" s="1"/>
  <c r="E246" i="14"/>
  <c r="D246" i="14" s="1"/>
  <c r="AI845" i="3"/>
  <c r="AI839" i="3"/>
  <c r="AI846" i="3"/>
  <c r="AI829" i="3"/>
  <c r="AI841" i="3"/>
  <c r="AI836" i="3"/>
  <c r="AI835" i="3"/>
  <c r="AI825" i="3"/>
  <c r="AI850" i="3"/>
  <c r="AI851" i="3"/>
  <c r="AI828" i="3"/>
  <c r="AI827" i="3"/>
  <c r="AI833" i="3"/>
  <c r="AI849" i="3"/>
  <c r="AI847" i="3"/>
  <c r="AI844" i="3"/>
  <c r="AI832" i="3"/>
  <c r="AI853" i="3"/>
  <c r="AI852" i="3"/>
  <c r="AI831" i="3"/>
  <c r="AI830" i="3"/>
  <c r="AI837" i="3"/>
  <c r="AI838" i="3"/>
  <c r="AI843" i="3"/>
  <c r="AI834" i="3"/>
  <c r="AI848" i="3"/>
  <c r="E2" i="5"/>
  <c r="B303" i="5"/>
  <c r="E10" i="13"/>
  <c r="D10" i="13" s="1"/>
  <c r="E54" i="14"/>
  <c r="D54" i="14" s="1"/>
  <c r="E52" i="14"/>
  <c r="D52" i="14" s="1"/>
  <c r="E172" i="14"/>
  <c r="D172" i="14" s="1"/>
  <c r="E173" i="14"/>
  <c r="D173" i="14" s="1"/>
  <c r="E137" i="14"/>
  <c r="D137" i="14" s="1"/>
  <c r="E174" i="14"/>
  <c r="D174" i="14" s="1"/>
  <c r="E138" i="14"/>
  <c r="D138" i="14" s="1"/>
  <c r="E53" i="14"/>
  <c r="D53" i="14" s="1"/>
  <c r="E363" i="13"/>
  <c r="D363" i="13" s="1"/>
  <c r="E359" i="13"/>
  <c r="D359" i="13" s="1"/>
  <c r="E331" i="13"/>
  <c r="D331" i="13" s="1"/>
  <c r="E330" i="13"/>
  <c r="D330" i="13" s="1"/>
  <c r="E358" i="13"/>
  <c r="D358" i="13" s="1"/>
  <c r="E22" i="13"/>
  <c r="D22" i="13" s="1"/>
  <c r="E20" i="13"/>
  <c r="D20" i="13" s="1"/>
  <c r="E361" i="13"/>
  <c r="D361" i="13" s="1"/>
  <c r="E362" i="13"/>
  <c r="D362" i="13" s="1"/>
  <c r="E19" i="13"/>
  <c r="D19" i="13" s="1"/>
  <c r="E329" i="13"/>
  <c r="D329" i="13" s="1"/>
  <c r="E357" i="13"/>
  <c r="D357" i="13" s="1"/>
  <c r="E21" i="13"/>
  <c r="D21" i="13" s="1"/>
  <c r="E23" i="13"/>
  <c r="D23" i="13" s="1"/>
  <c r="E360" i="13"/>
  <c r="D360" i="13" s="1"/>
  <c r="E17" i="13"/>
  <c r="D17" i="13" s="1"/>
  <c r="E328" i="13"/>
  <c r="D328" i="13" s="1"/>
  <c r="E18" i="13"/>
  <c r="D18" i="13" s="1"/>
  <c r="E24" i="13"/>
  <c r="D24" i="13" s="1"/>
  <c r="E7" i="30"/>
  <c r="D7" i="30" s="1"/>
  <c r="E288" i="14"/>
  <c r="D288" i="14" s="1"/>
  <c r="E362" i="14"/>
  <c r="D362" i="14" s="1"/>
  <c r="E286" i="14"/>
  <c r="D286" i="14" s="1"/>
  <c r="E336" i="14"/>
  <c r="D336" i="14" s="1"/>
  <c r="E328" i="14"/>
  <c r="D328" i="14" s="1"/>
  <c r="E344" i="14"/>
  <c r="D344" i="14" s="1"/>
  <c r="Q43" i="11"/>
  <c r="E248" i="13"/>
  <c r="D248" i="13" s="1"/>
  <c r="E245" i="13"/>
  <c r="D245" i="13" s="1"/>
  <c r="E246" i="13"/>
  <c r="D246" i="13" s="1"/>
  <c r="E294" i="14"/>
  <c r="D294" i="14" s="1"/>
  <c r="E247" i="13"/>
  <c r="D247" i="13" s="1"/>
  <c r="E304" i="14"/>
  <c r="D304" i="14" s="1"/>
  <c r="E250" i="13"/>
  <c r="D250" i="13" s="1"/>
  <c r="E252" i="13"/>
  <c r="D252" i="13" s="1"/>
  <c r="E253" i="13"/>
  <c r="D253" i="13" s="1"/>
  <c r="E251" i="13"/>
  <c r="D251" i="13" s="1"/>
  <c r="E170" i="14"/>
  <c r="D170" i="14" s="1"/>
  <c r="E169" i="14"/>
  <c r="D169" i="14" s="1"/>
  <c r="E167" i="14"/>
  <c r="D167" i="14" s="1"/>
  <c r="E165" i="14"/>
  <c r="D165" i="14" s="1"/>
  <c r="E46" i="14"/>
  <c r="D46" i="14" s="1"/>
  <c r="E50" i="14"/>
  <c r="D50" i="14" s="1"/>
  <c r="E134" i="14"/>
  <c r="D134" i="14" s="1"/>
  <c r="E168" i="14"/>
  <c r="D168" i="14" s="1"/>
  <c r="E166" i="14"/>
  <c r="D166" i="14" s="1"/>
  <c r="E135" i="14"/>
  <c r="D135" i="14" s="1"/>
  <c r="E48" i="14"/>
  <c r="D48" i="14" s="1"/>
  <c r="E49" i="14"/>
  <c r="D49" i="14" s="1"/>
  <c r="E47" i="14"/>
  <c r="D47" i="14" s="1"/>
  <c r="E411" i="13"/>
  <c r="D411" i="13" s="1"/>
  <c r="E400" i="14"/>
  <c r="D400" i="14" s="1"/>
  <c r="E406" i="13"/>
  <c r="D406" i="13" s="1"/>
  <c r="E433" i="13"/>
  <c r="D433" i="13" s="1"/>
  <c r="E473" i="14"/>
  <c r="D473" i="14" s="1"/>
  <c r="E418" i="13"/>
  <c r="D418" i="13" s="1"/>
  <c r="E403" i="13"/>
  <c r="D403" i="13" s="1"/>
  <c r="E412" i="14"/>
  <c r="D412" i="14" s="1"/>
  <c r="E421" i="13"/>
  <c r="D421" i="13" s="1"/>
  <c r="E431" i="14"/>
  <c r="D431" i="14" s="1"/>
  <c r="E410" i="13"/>
  <c r="D410" i="13" s="1"/>
  <c r="E431" i="13"/>
  <c r="D431" i="13" s="1"/>
  <c r="E403" i="14"/>
  <c r="D403" i="14" s="1"/>
  <c r="E399" i="14"/>
  <c r="D399" i="14" s="1"/>
  <c r="E394" i="13"/>
  <c r="D394" i="13" s="1"/>
  <c r="E393" i="14"/>
  <c r="D393" i="14" s="1"/>
  <c r="E421" i="14"/>
  <c r="D421" i="14" s="1"/>
  <c r="E393" i="13"/>
  <c r="D393" i="13" s="1"/>
  <c r="E399" i="13"/>
  <c r="D399" i="13" s="1"/>
  <c r="E410" i="14"/>
  <c r="D410" i="14" s="1"/>
  <c r="E391" i="13"/>
  <c r="D391" i="13" s="1"/>
  <c r="E413" i="13"/>
  <c r="D413" i="13" s="1"/>
  <c r="E475" i="14"/>
  <c r="D475" i="14" s="1"/>
  <c r="E409" i="14"/>
  <c r="D409" i="14" s="1"/>
  <c r="E419" i="14"/>
  <c r="D419" i="14" s="1"/>
  <c r="E401" i="14"/>
  <c r="D401" i="14" s="1"/>
  <c r="E408" i="14"/>
  <c r="D408" i="14" s="1"/>
  <c r="E390" i="13"/>
  <c r="D390" i="13" s="1"/>
  <c r="E396" i="14"/>
  <c r="D396" i="14" s="1"/>
  <c r="E418" i="14"/>
  <c r="D418" i="14" s="1"/>
  <c r="E427" i="13"/>
  <c r="D427" i="13" s="1"/>
  <c r="E398" i="14"/>
  <c r="D398" i="14" s="1"/>
  <c r="E407" i="13"/>
  <c r="D407" i="13" s="1"/>
  <c r="E432" i="13"/>
  <c r="D432" i="13" s="1"/>
  <c r="E408" i="13"/>
  <c r="D408" i="13" s="1"/>
  <c r="E395" i="13"/>
  <c r="D395" i="13" s="1"/>
  <c r="E474" i="14"/>
  <c r="D474" i="14" s="1"/>
  <c r="E395" i="14"/>
  <c r="D395" i="14" s="1"/>
  <c r="E471" i="14"/>
  <c r="D471" i="14" s="1"/>
  <c r="E407" i="14"/>
  <c r="D407" i="14" s="1"/>
  <c r="E417" i="13"/>
  <c r="D417" i="13" s="1"/>
  <c r="E412" i="13"/>
  <c r="D412" i="13" s="1"/>
  <c r="E416" i="14"/>
  <c r="D416" i="14" s="1"/>
  <c r="E389" i="13"/>
  <c r="D389" i="13" s="1"/>
  <c r="E433" i="14"/>
  <c r="D433" i="14" s="1"/>
  <c r="E392" i="13"/>
  <c r="D392" i="13" s="1"/>
  <c r="E422" i="14"/>
  <c r="D422" i="14" s="1"/>
  <c r="E424" i="14"/>
  <c r="D424" i="14" s="1"/>
  <c r="E429" i="13"/>
  <c r="D429" i="13" s="1"/>
  <c r="E472" i="14"/>
  <c r="D472" i="14" s="1"/>
  <c r="E411" i="14"/>
  <c r="D411" i="14" s="1"/>
  <c r="E391" i="14"/>
  <c r="D391" i="14" s="1"/>
  <c r="E400" i="13"/>
  <c r="D400" i="13" s="1"/>
  <c r="E420" i="14"/>
  <c r="D420" i="14" s="1"/>
  <c r="E422" i="13"/>
  <c r="D422" i="13" s="1"/>
  <c r="E415" i="14"/>
  <c r="D415" i="14" s="1"/>
  <c r="E396" i="13"/>
  <c r="D396" i="13" s="1"/>
  <c r="E430" i="13"/>
  <c r="D430" i="13" s="1"/>
  <c r="E401" i="13"/>
  <c r="D401" i="13" s="1"/>
  <c r="E429" i="14"/>
  <c r="D429" i="14" s="1"/>
  <c r="E430" i="14"/>
  <c r="D430" i="14" s="1"/>
  <c r="E415" i="13"/>
  <c r="D415" i="13" s="1"/>
  <c r="E413" i="14"/>
  <c r="D413" i="14" s="1"/>
  <c r="E423" i="14"/>
  <c r="D423" i="14" s="1"/>
  <c r="E390" i="14"/>
  <c r="D390" i="14" s="1"/>
  <c r="E426" i="13"/>
  <c r="D426" i="13" s="1"/>
  <c r="E416" i="13"/>
  <c r="D416" i="13" s="1"/>
  <c r="E419" i="13"/>
  <c r="D419" i="13" s="1"/>
  <c r="E417" i="14"/>
  <c r="D417" i="14" s="1"/>
  <c r="E406" i="14"/>
  <c r="D406" i="14" s="1"/>
  <c r="E398" i="13"/>
  <c r="D398" i="13" s="1"/>
  <c r="E426" i="14"/>
  <c r="D426" i="14" s="1"/>
  <c r="E425" i="13"/>
  <c r="D425" i="13" s="1"/>
  <c r="E394" i="14"/>
  <c r="D394" i="14" s="1"/>
  <c r="E432" i="14"/>
  <c r="D432" i="14" s="1"/>
  <c r="E425" i="14"/>
  <c r="D425" i="14" s="1"/>
  <c r="E402" i="14"/>
  <c r="D402" i="14" s="1"/>
  <c r="E404" i="13"/>
  <c r="D404" i="13" s="1"/>
  <c r="E405" i="13"/>
  <c r="D405" i="13" s="1"/>
  <c r="E427" i="14"/>
  <c r="D427" i="14" s="1"/>
  <c r="E402" i="13"/>
  <c r="D402" i="13" s="1"/>
  <c r="E414" i="13"/>
  <c r="D414" i="13" s="1"/>
  <c r="E476" i="14"/>
  <c r="D476" i="14" s="1"/>
  <c r="E423" i="13"/>
  <c r="D423" i="13" s="1"/>
  <c r="E405" i="14"/>
  <c r="D405" i="14" s="1"/>
  <c r="E392" i="14"/>
  <c r="D392" i="14" s="1"/>
  <c r="E424" i="13"/>
  <c r="D424" i="13" s="1"/>
  <c r="E370" i="14"/>
  <c r="D370" i="14" s="1"/>
  <c r="AI103" i="3"/>
  <c r="AI37" i="3"/>
  <c r="E191" i="30"/>
  <c r="D191" i="30" s="1"/>
  <c r="E190" i="30"/>
  <c r="D190" i="30" s="1"/>
  <c r="AI44" i="3"/>
  <c r="E156" i="30"/>
  <c r="D156" i="30" s="1"/>
  <c r="E153" i="30"/>
  <c r="D153" i="30" s="1"/>
  <c r="E184" i="30"/>
  <c r="D184" i="30" s="1"/>
  <c r="E177" i="30"/>
  <c r="D177" i="30" s="1"/>
  <c r="AI125" i="3"/>
  <c r="AI114" i="3"/>
  <c r="AI45" i="3"/>
  <c r="E194" i="30"/>
  <c r="D194" i="30" s="1"/>
  <c r="E189" i="30"/>
  <c r="D189" i="30" s="1"/>
  <c r="E148" i="30"/>
  <c r="D148" i="30" s="1"/>
  <c r="AI43" i="3"/>
  <c r="AI219" i="3"/>
  <c r="AI107" i="3"/>
  <c r="AI105" i="3"/>
  <c r="E188" i="30"/>
  <c r="D188" i="30" s="1"/>
  <c r="AI123" i="3"/>
  <c r="AI113" i="3"/>
  <c r="E147" i="30"/>
  <c r="D147" i="30" s="1"/>
  <c r="E178" i="30"/>
  <c r="D178" i="30" s="1"/>
  <c r="E155" i="30"/>
  <c r="D155" i="30" s="1"/>
  <c r="AI118" i="3"/>
  <c r="AI33" i="3"/>
  <c r="E176" i="30"/>
  <c r="D176" i="30" s="1"/>
  <c r="AI119" i="3"/>
  <c r="AI120" i="3"/>
  <c r="E182" i="30"/>
  <c r="D182" i="30" s="1"/>
  <c r="AI127" i="3"/>
  <c r="E66" i="30"/>
  <c r="D66" i="30" s="1"/>
  <c r="E172" i="30"/>
  <c r="D172" i="30" s="1"/>
  <c r="E180" i="30"/>
  <c r="D180" i="30" s="1"/>
  <c r="E152" i="30"/>
  <c r="D152" i="30" s="1"/>
  <c r="E17" i="30"/>
  <c r="D17" i="30" s="1"/>
  <c r="E158" i="30"/>
  <c r="D158" i="30" s="1"/>
  <c r="AI112" i="3"/>
  <c r="AI124" i="3"/>
  <c r="E186" i="30"/>
  <c r="D186" i="30" s="1"/>
  <c r="AI34" i="3"/>
  <c r="AI111" i="3"/>
  <c r="E149" i="30"/>
  <c r="D149" i="30" s="1"/>
  <c r="AI109" i="3"/>
  <c r="E78" i="30"/>
  <c r="D78" i="30" s="1"/>
  <c r="E56" i="30"/>
  <c r="D56" i="30" s="1"/>
  <c r="AI10" i="3"/>
  <c r="AI89" i="3"/>
  <c r="AI227" i="3"/>
  <c r="AI9" i="3"/>
  <c r="AI110" i="3"/>
  <c r="AI38" i="3"/>
  <c r="E179" i="30"/>
  <c r="D179" i="30" s="1"/>
  <c r="AI108" i="3"/>
  <c r="AI41" i="3"/>
  <c r="AI116" i="3"/>
  <c r="AI117" i="3"/>
  <c r="E187" i="30"/>
  <c r="D187" i="30" s="1"/>
  <c r="AI122" i="3"/>
  <c r="AI104" i="3"/>
  <c r="E151" i="30"/>
  <c r="D151" i="30" s="1"/>
  <c r="AI42" i="3"/>
  <c r="E174" i="30"/>
  <c r="D174" i="30" s="1"/>
  <c r="AI36" i="3"/>
  <c r="AI102" i="3"/>
  <c r="E150" i="30"/>
  <c r="D150" i="30" s="1"/>
  <c r="E192" i="30"/>
  <c r="D192" i="30" s="1"/>
  <c r="AI121" i="3"/>
  <c r="E193" i="30"/>
  <c r="D193" i="30" s="1"/>
  <c r="E154" i="30"/>
  <c r="D154" i="30" s="1"/>
  <c r="AI35" i="3"/>
  <c r="E181" i="30"/>
  <c r="D181" i="30" s="1"/>
  <c r="E196" i="30"/>
  <c r="D196" i="30" s="1"/>
  <c r="E79" i="30"/>
  <c r="D79" i="30" s="1"/>
  <c r="E185" i="30"/>
  <c r="D185" i="30" s="1"/>
  <c r="E157" i="30"/>
  <c r="D157" i="30" s="1"/>
  <c r="E183" i="30"/>
  <c r="D183" i="30" s="1"/>
  <c r="AI115" i="3"/>
  <c r="E146" i="30"/>
  <c r="D146" i="30" s="1"/>
  <c r="E175" i="30"/>
  <c r="D175" i="30" s="1"/>
  <c r="AI40" i="3"/>
  <c r="AI39" i="3"/>
  <c r="E173" i="30"/>
  <c r="D173" i="30" s="1"/>
  <c r="E452" i="14"/>
  <c r="D452" i="14" s="1"/>
  <c r="E455" i="14"/>
  <c r="D455" i="14" s="1"/>
  <c r="E457" i="14"/>
  <c r="D457" i="14" s="1"/>
  <c r="E454" i="14"/>
  <c r="D454" i="14" s="1"/>
  <c r="E460" i="14"/>
  <c r="D460" i="14" s="1"/>
  <c r="E443" i="14"/>
  <c r="D443" i="14" s="1"/>
  <c r="E453" i="14"/>
  <c r="D453" i="14" s="1"/>
  <c r="E459" i="14"/>
  <c r="D459" i="14" s="1"/>
  <c r="E445" i="14"/>
  <c r="D445" i="14" s="1"/>
  <c r="E450" i="14"/>
  <c r="D450" i="14" s="1"/>
  <c r="E456" i="14"/>
  <c r="D456" i="14" s="1"/>
  <c r="E446" i="14"/>
  <c r="D446" i="14" s="1"/>
  <c r="E451" i="14"/>
  <c r="D451" i="14" s="1"/>
  <c r="E448" i="14"/>
  <c r="D448" i="14" s="1"/>
  <c r="E444" i="14"/>
  <c r="D444" i="14" s="1"/>
  <c r="E458" i="14"/>
  <c r="D458" i="14" s="1"/>
  <c r="E447" i="14"/>
  <c r="D447" i="14" s="1"/>
  <c r="E449" i="14"/>
  <c r="D449" i="14" s="1"/>
  <c r="E62" i="13"/>
  <c r="D62" i="13" s="1"/>
  <c r="E255" i="13"/>
  <c r="D255" i="13" s="1"/>
  <c r="E79" i="13"/>
  <c r="D79" i="13" s="1"/>
  <c r="E31" i="13"/>
  <c r="D31" i="13" s="1"/>
  <c r="E267" i="13"/>
  <c r="D267" i="13" s="1"/>
  <c r="E29" i="13"/>
  <c r="D29" i="13" s="1"/>
  <c r="E56" i="13"/>
  <c r="D56" i="13" s="1"/>
  <c r="E46" i="13"/>
  <c r="D46" i="13" s="1"/>
  <c r="E59" i="13"/>
  <c r="D59" i="13" s="1"/>
  <c r="E54" i="13"/>
  <c r="D54" i="13" s="1"/>
  <c r="E9" i="14"/>
  <c r="D9" i="14" s="1"/>
  <c r="E48" i="13"/>
  <c r="D48" i="13" s="1"/>
  <c r="E68" i="13"/>
  <c r="D68" i="13" s="1"/>
  <c r="E27" i="13"/>
  <c r="D27" i="13" s="1"/>
  <c r="E73" i="13"/>
  <c r="D73" i="13" s="1"/>
  <c r="E41" i="13"/>
  <c r="D41" i="13" s="1"/>
  <c r="E34" i="13"/>
  <c r="D34" i="13" s="1"/>
  <c r="E36" i="13"/>
  <c r="D36" i="13" s="1"/>
  <c r="E45" i="13"/>
  <c r="D45" i="13" s="1"/>
  <c r="E343" i="13"/>
  <c r="D343" i="13" s="1"/>
  <c r="E67" i="13"/>
  <c r="D67" i="13" s="1"/>
  <c r="E30" i="13"/>
  <c r="D30" i="13" s="1"/>
  <c r="E77" i="13"/>
  <c r="D77" i="13" s="1"/>
  <c r="E8" i="14"/>
  <c r="D8" i="14" s="1"/>
  <c r="E52" i="13"/>
  <c r="D52" i="13" s="1"/>
  <c r="E33" i="13"/>
  <c r="D33" i="13" s="1"/>
  <c r="E75" i="13"/>
  <c r="D75" i="13" s="1"/>
  <c r="E266" i="13"/>
  <c r="D266" i="13" s="1"/>
  <c r="E290" i="13"/>
  <c r="D290" i="13" s="1"/>
  <c r="E26" i="13"/>
  <c r="D26" i="13" s="1"/>
  <c r="E60" i="13"/>
  <c r="D60" i="13" s="1"/>
  <c r="E51" i="13"/>
  <c r="D51" i="13" s="1"/>
  <c r="E346" i="13"/>
  <c r="D346" i="13" s="1"/>
  <c r="E341" i="13"/>
  <c r="D341" i="13" s="1"/>
  <c r="E69" i="13"/>
  <c r="D69" i="13" s="1"/>
  <c r="E57" i="13"/>
  <c r="D57" i="13" s="1"/>
  <c r="E55" i="13"/>
  <c r="D55" i="13" s="1"/>
  <c r="E342" i="13"/>
  <c r="D342" i="13" s="1"/>
  <c r="E38" i="13"/>
  <c r="D38" i="13" s="1"/>
  <c r="E65" i="13"/>
  <c r="D65" i="13" s="1"/>
  <c r="E63" i="13"/>
  <c r="D63" i="13" s="1"/>
  <c r="E37" i="13"/>
  <c r="D37" i="13" s="1"/>
  <c r="E61" i="13"/>
  <c r="D61" i="13" s="1"/>
  <c r="E71" i="13"/>
  <c r="D71" i="13" s="1"/>
  <c r="E39" i="13"/>
  <c r="D39" i="13" s="1"/>
  <c r="E49" i="13"/>
  <c r="D49" i="13" s="1"/>
  <c r="E43" i="13"/>
  <c r="D43" i="13" s="1"/>
  <c r="E64" i="13"/>
  <c r="D64" i="13" s="1"/>
  <c r="E345" i="13"/>
  <c r="D345" i="13" s="1"/>
  <c r="E78" i="13"/>
  <c r="D78" i="13" s="1"/>
  <c r="E47" i="13"/>
  <c r="D47" i="13" s="1"/>
  <c r="E74" i="13"/>
  <c r="D74" i="13" s="1"/>
  <c r="E32" i="13"/>
  <c r="D32" i="13" s="1"/>
  <c r="E12" i="14"/>
  <c r="D12" i="14" s="1"/>
  <c r="E35" i="13"/>
  <c r="D35" i="13" s="1"/>
  <c r="E344" i="13"/>
  <c r="D344" i="13" s="1"/>
  <c r="E50" i="13"/>
  <c r="D50" i="13" s="1"/>
  <c r="E72" i="13"/>
  <c r="D72" i="13" s="1"/>
  <c r="E76" i="13"/>
  <c r="D76" i="13" s="1"/>
  <c r="E70" i="13"/>
  <c r="D70" i="13" s="1"/>
  <c r="E289" i="13"/>
  <c r="D289" i="13" s="1"/>
  <c r="E42" i="13"/>
  <c r="D42" i="13" s="1"/>
  <c r="E257" i="13"/>
  <c r="D257" i="13" s="1"/>
  <c r="E11" i="14"/>
  <c r="D11" i="14" s="1"/>
  <c r="E66" i="13"/>
  <c r="D66" i="13" s="1"/>
  <c r="E28" i="13"/>
  <c r="D28" i="13" s="1"/>
  <c r="E53" i="13"/>
  <c r="D53" i="13" s="1"/>
  <c r="E44" i="13"/>
  <c r="D44" i="13" s="1"/>
  <c r="E10" i="14"/>
  <c r="D10" i="14" s="1"/>
  <c r="E58" i="13"/>
  <c r="D58" i="13" s="1"/>
  <c r="E256" i="13"/>
  <c r="D256" i="13" s="1"/>
  <c r="E352" i="13"/>
  <c r="D352" i="13" s="1"/>
  <c r="E115" i="14"/>
  <c r="D115" i="14" s="1"/>
  <c r="E235" i="14"/>
  <c r="D235" i="14" s="1"/>
  <c r="E114" i="14"/>
  <c r="D114" i="14" s="1"/>
  <c r="E116" i="14"/>
  <c r="D116" i="14" s="1"/>
  <c r="E374" i="14"/>
  <c r="D374" i="14" s="1"/>
  <c r="E233" i="14"/>
  <c r="D233" i="14" s="1"/>
  <c r="E236" i="14"/>
  <c r="D236" i="14" s="1"/>
  <c r="E234" i="14"/>
  <c r="D234" i="14" s="1"/>
  <c r="E340" i="14"/>
  <c r="D340" i="14" s="1"/>
  <c r="E280" i="14"/>
  <c r="D280" i="14" s="1"/>
  <c r="E296" i="14"/>
  <c r="D296" i="14" s="1"/>
  <c r="E290" i="14"/>
  <c r="D290" i="14" s="1"/>
  <c r="E220" i="14"/>
  <c r="D220" i="14" s="1"/>
  <c r="E104" i="14"/>
  <c r="D104" i="14" s="1"/>
  <c r="E107" i="14"/>
  <c r="D107" i="14" s="1"/>
  <c r="E223" i="14"/>
  <c r="D223" i="14" s="1"/>
  <c r="E108" i="14"/>
  <c r="D108" i="14" s="1"/>
  <c r="E105" i="14"/>
  <c r="D105" i="14" s="1"/>
  <c r="E324" i="14"/>
  <c r="D324" i="14" s="1"/>
  <c r="E358" i="14"/>
  <c r="D358" i="14" s="1"/>
  <c r="E103" i="14"/>
  <c r="D103" i="14" s="1"/>
  <c r="E106" i="14"/>
  <c r="D106" i="14" s="1"/>
  <c r="E222" i="14"/>
  <c r="D222" i="14" s="1"/>
  <c r="E102" i="14"/>
  <c r="D102" i="14" s="1"/>
  <c r="E263" i="14"/>
  <c r="D263" i="14" s="1"/>
  <c r="E224" i="14"/>
  <c r="D224" i="14" s="1"/>
  <c r="E219" i="14"/>
  <c r="D219" i="14" s="1"/>
  <c r="E221" i="14"/>
  <c r="D221" i="14" s="1"/>
  <c r="E156" i="14"/>
  <c r="D156" i="14" s="1"/>
  <c r="E44" i="14"/>
  <c r="D44" i="14" s="1"/>
  <c r="E162" i="14"/>
  <c r="D162" i="14" s="1"/>
  <c r="E39" i="14"/>
  <c r="D39" i="14" s="1"/>
  <c r="E43" i="14"/>
  <c r="D43" i="14" s="1"/>
  <c r="E158" i="14"/>
  <c r="D158" i="14" s="1"/>
  <c r="E160" i="14"/>
  <c r="D160" i="14" s="1"/>
  <c r="E163" i="14"/>
  <c r="D163" i="14" s="1"/>
  <c r="E132" i="14"/>
  <c r="D132" i="14" s="1"/>
  <c r="E157" i="14"/>
  <c r="D157" i="14" s="1"/>
  <c r="E161" i="14"/>
  <c r="D161" i="14" s="1"/>
  <c r="E42" i="14"/>
  <c r="D42" i="14" s="1"/>
  <c r="E130" i="14"/>
  <c r="D130" i="14" s="1"/>
  <c r="E38" i="14"/>
  <c r="D38" i="14" s="1"/>
  <c r="E131" i="14"/>
  <c r="D131" i="14" s="1"/>
  <c r="E41" i="14"/>
  <c r="D41" i="14" s="1"/>
  <c r="E40" i="14"/>
  <c r="D40" i="14" s="1"/>
  <c r="E159" i="14"/>
  <c r="D159" i="14" s="1"/>
  <c r="AI443" i="3"/>
  <c r="E89" i="30"/>
  <c r="D89" i="30" s="1"/>
  <c r="AI446" i="3"/>
  <c r="E88" i="30"/>
  <c r="D88" i="30" s="1"/>
  <c r="AI143" i="3"/>
  <c r="AI138" i="3"/>
  <c r="AI155" i="3"/>
  <c r="AI205" i="3"/>
  <c r="E253" i="30"/>
  <c r="D253" i="30" s="1"/>
  <c r="AI189" i="3"/>
  <c r="AI187" i="3"/>
  <c r="E276" i="30"/>
  <c r="D276" i="30" s="1"/>
  <c r="AI230" i="3"/>
  <c r="AI177" i="3"/>
  <c r="AI178" i="3"/>
  <c r="AI54" i="3"/>
  <c r="AI48" i="3"/>
  <c r="AI92" i="3"/>
  <c r="E228" i="30"/>
  <c r="D228" i="30" s="1"/>
  <c r="AI147" i="3"/>
  <c r="AI208" i="3"/>
  <c r="AI140" i="3"/>
  <c r="E217" i="30"/>
  <c r="D217" i="30" s="1"/>
  <c r="E82" i="30"/>
  <c r="D82" i="30" s="1"/>
  <c r="E210" i="30"/>
  <c r="D210" i="30" s="1"/>
  <c r="E239" i="30"/>
  <c r="D239" i="30" s="1"/>
  <c r="E244" i="30"/>
  <c r="D244" i="30" s="1"/>
  <c r="E227" i="30"/>
  <c r="D227" i="30" s="1"/>
  <c r="AI136" i="3"/>
  <c r="E259" i="30"/>
  <c r="D259" i="30" s="1"/>
  <c r="AI175" i="3"/>
  <c r="AI49" i="3"/>
  <c r="E254" i="30"/>
  <c r="D254" i="30" s="1"/>
  <c r="E233" i="30"/>
  <c r="D233" i="30" s="1"/>
  <c r="E222" i="30"/>
  <c r="D222" i="30" s="1"/>
  <c r="E83" i="30"/>
  <c r="D83" i="30" s="1"/>
  <c r="AI167" i="3"/>
  <c r="AI204" i="3"/>
  <c r="AI141" i="3"/>
  <c r="E238" i="30"/>
  <c r="D238" i="30" s="1"/>
  <c r="E212" i="30"/>
  <c r="D212" i="30" s="1"/>
  <c r="AI160" i="3"/>
  <c r="AI12" i="3"/>
  <c r="AI131" i="3"/>
  <c r="E220" i="30"/>
  <c r="D220" i="30" s="1"/>
  <c r="E216" i="30"/>
  <c r="D216" i="30" s="1"/>
  <c r="E229" i="30"/>
  <c r="D229" i="30" s="1"/>
  <c r="E249" i="30"/>
  <c r="D249" i="30" s="1"/>
  <c r="AI52" i="3"/>
  <c r="AI176" i="3"/>
  <c r="E226" i="30"/>
  <c r="D226" i="30" s="1"/>
  <c r="E204" i="30"/>
  <c r="D204" i="30" s="1"/>
  <c r="AI199" i="3"/>
  <c r="E261" i="30"/>
  <c r="D261" i="30" s="1"/>
  <c r="E251" i="30"/>
  <c r="D251" i="30" s="1"/>
  <c r="AI172" i="3"/>
  <c r="AI166" i="3"/>
  <c r="AI188" i="3"/>
  <c r="E197" i="30"/>
  <c r="D197" i="30" s="1"/>
  <c r="E225" i="30"/>
  <c r="D225" i="30" s="1"/>
  <c r="AI163" i="3"/>
  <c r="E235" i="30"/>
  <c r="D235" i="30" s="1"/>
  <c r="E272" i="30"/>
  <c r="D272" i="30" s="1"/>
  <c r="AI130" i="3"/>
  <c r="E163" i="30"/>
  <c r="D163" i="30" s="1"/>
  <c r="AI95" i="3"/>
  <c r="E265" i="30"/>
  <c r="D265" i="30" s="1"/>
  <c r="E266" i="30"/>
  <c r="D266" i="30" s="1"/>
  <c r="E167" i="30"/>
  <c r="D167" i="30" s="1"/>
  <c r="AI184" i="3"/>
  <c r="E161" i="30"/>
  <c r="D161" i="30" s="1"/>
  <c r="AI152" i="3"/>
  <c r="E215" i="30"/>
  <c r="D215" i="30" s="1"/>
  <c r="E237" i="30"/>
  <c r="D237" i="30" s="1"/>
  <c r="AI194" i="3"/>
  <c r="E274" i="30"/>
  <c r="D274" i="30" s="1"/>
  <c r="AI139" i="3"/>
  <c r="E231" i="30"/>
  <c r="D231" i="30" s="1"/>
  <c r="AI229" i="3"/>
  <c r="AI16" i="3"/>
  <c r="E257" i="30"/>
  <c r="D257" i="30" s="1"/>
  <c r="E165" i="30"/>
  <c r="D165" i="30" s="1"/>
  <c r="E269" i="30"/>
  <c r="D269" i="30" s="1"/>
  <c r="AI162" i="3"/>
  <c r="AI206" i="3"/>
  <c r="AI183" i="3"/>
  <c r="E201" i="30"/>
  <c r="D201" i="30" s="1"/>
  <c r="AI129" i="3"/>
  <c r="AI132" i="3"/>
  <c r="E248" i="30"/>
  <c r="D248" i="30" s="1"/>
  <c r="E221" i="30"/>
  <c r="D221" i="30" s="1"/>
  <c r="E243" i="30"/>
  <c r="D243" i="30" s="1"/>
  <c r="AI169" i="3"/>
  <c r="AI126" i="3"/>
  <c r="E60" i="30"/>
  <c r="D60" i="30" s="1"/>
  <c r="E273" i="30"/>
  <c r="D273" i="30" s="1"/>
  <c r="AI156" i="3"/>
  <c r="AI228" i="3"/>
  <c r="E84" i="30"/>
  <c r="D84" i="30" s="1"/>
  <c r="E211" i="30"/>
  <c r="D211" i="30" s="1"/>
  <c r="AI158" i="3"/>
  <c r="AI128" i="3"/>
  <c r="AI207" i="3"/>
  <c r="E255" i="30"/>
  <c r="D255" i="30" s="1"/>
  <c r="AI51" i="3"/>
  <c r="E20" i="30"/>
  <c r="D20" i="30" s="1"/>
  <c r="AI13" i="3"/>
  <c r="AI134" i="3"/>
  <c r="E242" i="30"/>
  <c r="D242" i="30" s="1"/>
  <c r="AI186" i="3"/>
  <c r="E278" i="30"/>
  <c r="D278" i="30" s="1"/>
  <c r="E247" i="30"/>
  <c r="D247" i="30" s="1"/>
  <c r="E224" i="30"/>
  <c r="D224" i="30" s="1"/>
  <c r="E271" i="30"/>
  <c r="D271" i="30" s="1"/>
  <c r="AI195" i="3"/>
  <c r="AI157" i="3"/>
  <c r="E202" i="30"/>
  <c r="D202" i="30" s="1"/>
  <c r="E205" i="30"/>
  <c r="D205" i="30" s="1"/>
  <c r="AI173" i="3"/>
  <c r="AI145" i="3"/>
  <c r="E58" i="30"/>
  <c r="D58" i="30" s="1"/>
  <c r="E162" i="30"/>
  <c r="D162" i="30" s="1"/>
  <c r="E199" i="30"/>
  <c r="D199" i="30" s="1"/>
  <c r="AI203" i="3"/>
  <c r="AI47" i="3"/>
  <c r="E250" i="30"/>
  <c r="D250" i="30" s="1"/>
  <c r="AI154" i="3"/>
  <c r="E198" i="30"/>
  <c r="D198" i="30" s="1"/>
  <c r="AI150" i="3"/>
  <c r="E245" i="30"/>
  <c r="D245" i="30" s="1"/>
  <c r="E67" i="30"/>
  <c r="D67" i="30" s="1"/>
  <c r="AI197" i="3"/>
  <c r="E264" i="30"/>
  <c r="D264" i="30" s="1"/>
  <c r="AI137" i="3"/>
  <c r="E240" i="30"/>
  <c r="D240" i="30" s="1"/>
  <c r="E160" i="30"/>
  <c r="D160" i="30" s="1"/>
  <c r="AI148" i="3"/>
  <c r="E164" i="30"/>
  <c r="D164" i="30" s="1"/>
  <c r="AI159" i="3"/>
  <c r="E208" i="30"/>
  <c r="D208" i="30" s="1"/>
  <c r="E195" i="30"/>
  <c r="D195" i="30" s="1"/>
  <c r="AI171" i="3"/>
  <c r="E206" i="30"/>
  <c r="D206" i="30" s="1"/>
  <c r="E80" i="30"/>
  <c r="D80" i="30" s="1"/>
  <c r="E200" i="30"/>
  <c r="D200" i="30" s="1"/>
  <c r="AI196" i="3"/>
  <c r="E69" i="30"/>
  <c r="D69" i="30" s="1"/>
  <c r="AI142" i="3"/>
  <c r="E230" i="30"/>
  <c r="D230" i="30" s="1"/>
  <c r="AI210" i="3"/>
  <c r="E258" i="30"/>
  <c r="D258" i="30" s="1"/>
  <c r="AI182" i="3"/>
  <c r="AI220" i="3"/>
  <c r="AI46" i="3"/>
  <c r="E236" i="30"/>
  <c r="D236" i="30" s="1"/>
  <c r="E203" i="30"/>
  <c r="D203" i="30" s="1"/>
  <c r="AI200" i="3"/>
  <c r="AI133" i="3"/>
  <c r="E246" i="30"/>
  <c r="D246" i="30" s="1"/>
  <c r="AI192" i="3"/>
  <c r="AI181" i="3"/>
  <c r="E159" i="30"/>
  <c r="D159" i="30" s="1"/>
  <c r="E256" i="30"/>
  <c r="D256" i="30" s="1"/>
  <c r="AI170" i="3"/>
  <c r="E68" i="30"/>
  <c r="D68" i="30" s="1"/>
  <c r="AI164" i="3"/>
  <c r="E166" i="30"/>
  <c r="D166" i="30" s="1"/>
  <c r="E270" i="30"/>
  <c r="D270" i="30" s="1"/>
  <c r="E252" i="30"/>
  <c r="D252" i="30" s="1"/>
  <c r="E81" i="30"/>
  <c r="D81" i="30" s="1"/>
  <c r="E263" i="30"/>
  <c r="D263" i="30" s="1"/>
  <c r="AI91" i="3"/>
  <c r="AI185" i="3"/>
  <c r="AI149" i="3"/>
  <c r="AI151" i="3"/>
  <c r="AI168" i="3"/>
  <c r="E260" i="30"/>
  <c r="D260" i="30" s="1"/>
  <c r="E232" i="30"/>
  <c r="D232" i="30" s="1"/>
  <c r="E268" i="30"/>
  <c r="D268" i="30" s="1"/>
  <c r="AI14" i="3"/>
  <c r="E207" i="30"/>
  <c r="D207" i="30" s="1"/>
  <c r="AI190" i="3"/>
  <c r="E267" i="30"/>
  <c r="D267" i="30" s="1"/>
  <c r="AI179" i="3"/>
  <c r="AI11" i="3"/>
  <c r="AI198" i="3"/>
  <c r="AI153" i="3"/>
  <c r="AI180" i="3"/>
  <c r="AI209" i="3"/>
  <c r="AI211" i="3"/>
  <c r="E219" i="30"/>
  <c r="D219" i="30" s="1"/>
  <c r="AI174" i="3"/>
  <c r="AI50" i="3"/>
  <c r="E19" i="30"/>
  <c r="D19" i="30" s="1"/>
  <c r="E275" i="30"/>
  <c r="D275" i="30" s="1"/>
  <c r="E62" i="30"/>
  <c r="D62" i="30" s="1"/>
  <c r="AI191" i="3"/>
  <c r="AI221" i="3"/>
  <c r="E59" i="30"/>
  <c r="D59" i="30" s="1"/>
  <c r="E61" i="30"/>
  <c r="D61" i="30" s="1"/>
  <c r="AI193" i="3"/>
  <c r="E218" i="30"/>
  <c r="D218" i="30" s="1"/>
  <c r="AI135" i="3"/>
  <c r="E234" i="30"/>
  <c r="D234" i="30" s="1"/>
  <c r="E18" i="30"/>
  <c r="D18" i="30" s="1"/>
  <c r="AI222" i="3"/>
  <c r="AI144" i="3"/>
  <c r="E223" i="30"/>
  <c r="D223" i="30" s="1"/>
  <c r="AI202" i="3"/>
  <c r="E241" i="30"/>
  <c r="D241" i="30" s="1"/>
  <c r="E262" i="30"/>
  <c r="D262" i="30" s="1"/>
  <c r="AI201" i="3"/>
  <c r="AI53" i="3"/>
  <c r="E213" i="30"/>
  <c r="D213" i="30" s="1"/>
  <c r="AI94" i="3"/>
  <c r="E214" i="30"/>
  <c r="D214" i="30" s="1"/>
  <c r="AI93" i="3"/>
  <c r="AI161" i="3"/>
  <c r="E209" i="30"/>
  <c r="D209" i="30" s="1"/>
  <c r="E277" i="30"/>
  <c r="D277" i="30" s="1"/>
  <c r="E360" i="14"/>
  <c r="D360" i="14" s="1"/>
  <c r="E376" i="14"/>
  <c r="D376" i="14" s="1"/>
  <c r="H2" i="5"/>
  <c r="P2" i="5" a="1"/>
  <c r="I2" i="5" a="1"/>
  <c r="F2" i="5" a="1"/>
  <c r="F2" i="5" l="1"/>
  <c r="I2" i="5"/>
  <c r="P2" i="5"/>
  <c r="X50" i="12"/>
  <c r="L50" i="12"/>
  <c r="W50" i="12"/>
  <c r="O50" i="12"/>
  <c r="X72" i="12"/>
  <c r="W72" i="12"/>
  <c r="L72" i="12"/>
  <c r="O72" i="12"/>
  <c r="AI840" i="3"/>
  <c r="E76" i="30"/>
  <c r="D76" i="30" s="1"/>
  <c r="AI78" i="3"/>
  <c r="E139" i="30"/>
  <c r="D139" i="30" s="1"/>
  <c r="E44" i="30"/>
  <c r="D44" i="30" s="1"/>
  <c r="E113" i="30"/>
  <c r="D113" i="30" s="1"/>
  <c r="AI85" i="3"/>
  <c r="AI87" i="3"/>
  <c r="E15" i="30"/>
  <c r="D15" i="30" s="1"/>
  <c r="E31" i="30"/>
  <c r="D31" i="30" s="1"/>
  <c r="E135" i="30"/>
  <c r="D135" i="30" s="1"/>
  <c r="E303" i="30"/>
  <c r="D303" i="30" s="1"/>
  <c r="E297" i="30"/>
  <c r="D297" i="30" s="1"/>
  <c r="E138" i="30"/>
  <c r="D138" i="30" s="1"/>
  <c r="E13" i="30"/>
  <c r="D13" i="30" s="1"/>
  <c r="AI21" i="3"/>
  <c r="AI388" i="3"/>
  <c r="E307" i="30"/>
  <c r="D307" i="30" s="1"/>
  <c r="E440" i="14"/>
  <c r="D440" i="14" s="1"/>
  <c r="E171" i="30"/>
  <c r="D171" i="30" s="1"/>
  <c r="E28" i="30"/>
  <c r="D28" i="30" s="1"/>
  <c r="E98" i="30"/>
  <c r="D98" i="30" s="1"/>
  <c r="AI61" i="3"/>
  <c r="AI65" i="3"/>
  <c r="E41" i="30"/>
  <c r="D41" i="30" s="1"/>
  <c r="E35" i="30"/>
  <c r="D35" i="30" s="1"/>
  <c r="E51" i="30"/>
  <c r="D51" i="30" s="1"/>
  <c r="E301" i="30"/>
  <c r="D301" i="30" s="1"/>
  <c r="AI72" i="3"/>
  <c r="AI7" i="3"/>
  <c r="AI30" i="3"/>
  <c r="AI20" i="3"/>
  <c r="AI824" i="3"/>
  <c r="E107" i="30"/>
  <c r="D107" i="30" s="1"/>
  <c r="AI29" i="3"/>
  <c r="E290" i="30"/>
  <c r="D290" i="30" s="1"/>
  <c r="AI64" i="3"/>
  <c r="E128" i="30"/>
  <c r="D128" i="30" s="1"/>
  <c r="E47" i="30"/>
  <c r="D47" i="30" s="1"/>
  <c r="AI823" i="3"/>
  <c r="E142" i="30"/>
  <c r="D142" i="30" s="1"/>
  <c r="E298" i="30"/>
  <c r="D298" i="30" s="1"/>
  <c r="AI70" i="3"/>
  <c r="E108" i="30"/>
  <c r="D108" i="30" s="1"/>
  <c r="E104" i="30"/>
  <c r="D104" i="30" s="1"/>
  <c r="AI75" i="3"/>
  <c r="AI80" i="3"/>
  <c r="E442" i="14"/>
  <c r="D442" i="14" s="1"/>
  <c r="E305" i="30"/>
  <c r="D305" i="30" s="1"/>
  <c r="E50" i="30"/>
  <c r="D50" i="30" s="1"/>
  <c r="E30" i="30"/>
  <c r="D30" i="30" s="1"/>
  <c r="E145" i="30"/>
  <c r="D145" i="30" s="1"/>
  <c r="E308" i="30"/>
  <c r="D308" i="30" s="1"/>
  <c r="AI66" i="3"/>
  <c r="AI387" i="3"/>
  <c r="E129" i="30"/>
  <c r="D129" i="30" s="1"/>
  <c r="AI377" i="3"/>
  <c r="AI27" i="3"/>
  <c r="E57" i="30"/>
  <c r="D57" i="30" s="1"/>
  <c r="AI73" i="3"/>
  <c r="E466" i="14"/>
  <c r="D466" i="14" s="1"/>
  <c r="E29" i="30"/>
  <c r="D29" i="30" s="1"/>
  <c r="E293" i="30"/>
  <c r="D293" i="30" s="1"/>
  <c r="AI215" i="3"/>
  <c r="E144" i="30"/>
  <c r="D144" i="30" s="1"/>
  <c r="E134" i="30"/>
  <c r="D134" i="30" s="1"/>
  <c r="AI480" i="3"/>
  <c r="E53" i="30"/>
  <c r="D53" i="30" s="1"/>
  <c r="AI217" i="3"/>
  <c r="AI99" i="3"/>
  <c r="E49" i="30"/>
  <c r="D49" i="30" s="1"/>
  <c r="AI63" i="3"/>
  <c r="E34" i="30"/>
  <c r="D34" i="30" s="1"/>
  <c r="E117" i="30"/>
  <c r="D117" i="30" s="1"/>
  <c r="AI77" i="3"/>
  <c r="AI83" i="3"/>
  <c r="AI79" i="3"/>
  <c r="AI24" i="3"/>
  <c r="E306" i="30"/>
  <c r="D306" i="30" s="1"/>
  <c r="E302" i="30"/>
  <c r="D302" i="30" s="1"/>
  <c r="E311" i="30"/>
  <c r="D311" i="30" s="1"/>
  <c r="E317" i="30"/>
  <c r="D317" i="30" s="1"/>
  <c r="E299" i="30"/>
  <c r="D299" i="30" s="1"/>
  <c r="E116" i="30"/>
  <c r="D116" i="30" s="1"/>
  <c r="E100" i="30"/>
  <c r="D100" i="30" s="1"/>
  <c r="E74" i="30"/>
  <c r="D74" i="30" s="1"/>
  <c r="E112" i="30"/>
  <c r="D112" i="30" s="1"/>
  <c r="E292" i="30"/>
  <c r="D292" i="30" s="1"/>
  <c r="E97" i="30"/>
  <c r="D97" i="30" s="1"/>
  <c r="AI31" i="3"/>
  <c r="E143" i="30"/>
  <c r="D143" i="30" s="1"/>
  <c r="E141" i="30"/>
  <c r="D141" i="30" s="1"/>
  <c r="AI84" i="3"/>
  <c r="E32" i="30"/>
  <c r="D32" i="30" s="1"/>
  <c r="AI4" i="3"/>
  <c r="E8" i="30"/>
  <c r="D8" i="30" s="1"/>
  <c r="E314" i="30"/>
  <c r="D314" i="30" s="1"/>
  <c r="E296" i="30"/>
  <c r="D296" i="30" s="1"/>
  <c r="E294" i="30"/>
  <c r="D294" i="30" s="1"/>
  <c r="E39" i="30"/>
  <c r="D39" i="30" s="1"/>
  <c r="E40" i="30"/>
  <c r="D40" i="30" s="1"/>
  <c r="E438" i="14"/>
  <c r="D438" i="14" s="1"/>
  <c r="E73" i="30"/>
  <c r="D73" i="30" s="1"/>
  <c r="E75" i="30"/>
  <c r="D75" i="30" s="1"/>
  <c r="E36" i="30"/>
  <c r="D36" i="30" s="1"/>
  <c r="E137" i="30"/>
  <c r="D137" i="30" s="1"/>
  <c r="E38" i="30"/>
  <c r="D38" i="30" s="1"/>
  <c r="E33" i="30"/>
  <c r="D33" i="30" s="1"/>
  <c r="E99" i="30"/>
  <c r="D99" i="30" s="1"/>
  <c r="AI82" i="3"/>
  <c r="AI22" i="3"/>
  <c r="AI25" i="3"/>
  <c r="AI386" i="3"/>
  <c r="E43" i="30"/>
  <c r="D43" i="30" s="1"/>
  <c r="E295" i="30"/>
  <c r="D295" i="30" s="1"/>
  <c r="E300" i="30"/>
  <c r="D300" i="30" s="1"/>
  <c r="AI32" i="3"/>
  <c r="AI482" i="3"/>
  <c r="E304" i="30"/>
  <c r="D304" i="30" s="1"/>
  <c r="AI69" i="3"/>
  <c r="AI74" i="3"/>
  <c r="E27" i="30"/>
  <c r="D27" i="30" s="1"/>
  <c r="E289" i="30"/>
  <c r="D289" i="30" s="1"/>
  <c r="AI90" i="3"/>
  <c r="AI822" i="3"/>
  <c r="E46" i="30"/>
  <c r="D46" i="30" s="1"/>
  <c r="AI62" i="3"/>
  <c r="AI71" i="3"/>
  <c r="E65" i="30"/>
  <c r="D65" i="30" s="1"/>
  <c r="AI86" i="3"/>
  <c r="AI5" i="3"/>
  <c r="E106" i="30"/>
  <c r="D106" i="30" s="1"/>
  <c r="AI821" i="3"/>
  <c r="E310" i="30"/>
  <c r="D310" i="30" s="1"/>
  <c r="E291" i="30"/>
  <c r="D291" i="30" s="1"/>
  <c r="E16" i="30"/>
  <c r="D16" i="30" s="1"/>
  <c r="E45" i="30"/>
  <c r="D45" i="30" s="1"/>
  <c r="AI26" i="3"/>
  <c r="E312" i="30"/>
  <c r="D312" i="30" s="1"/>
  <c r="E55" i="30"/>
  <c r="D55" i="30" s="1"/>
  <c r="AI67" i="3"/>
  <c r="E136" i="30"/>
  <c r="D136" i="30" s="1"/>
  <c r="AI81" i="3"/>
  <c r="E319" i="30"/>
  <c r="D319" i="30" s="1"/>
  <c r="E127" i="30"/>
  <c r="D127" i="30" s="1"/>
  <c r="E309" i="30"/>
  <c r="D309" i="30" s="1"/>
  <c r="AI28" i="3"/>
  <c r="E42" i="30"/>
  <c r="D42" i="30" s="1"/>
  <c r="E284" i="30"/>
  <c r="D284" i="30" s="1"/>
  <c r="AI226" i="3"/>
  <c r="E140" i="30"/>
  <c r="D140" i="30" s="1"/>
  <c r="AI23" i="3"/>
  <c r="AI76" i="3"/>
  <c r="E115" i="30"/>
  <c r="D115" i="30" s="1"/>
  <c r="E316" i="30"/>
  <c r="D316" i="30" s="1"/>
  <c r="E52" i="30"/>
  <c r="D52" i="30" s="1"/>
  <c r="E114" i="30"/>
  <c r="D114" i="30" s="1"/>
  <c r="E439" i="14"/>
  <c r="D439" i="14" s="1"/>
  <c r="AI68" i="3"/>
  <c r="E105" i="30"/>
  <c r="D105" i="30" s="1"/>
  <c r="E37" i="30"/>
  <c r="D37" i="30" s="1"/>
  <c r="AI6" i="3"/>
  <c r="E441" i="14"/>
  <c r="D441" i="14" s="1"/>
  <c r="E14" i="30"/>
  <c r="D14" i="30" s="1"/>
  <c r="AI389" i="3"/>
  <c r="AI216" i="3"/>
  <c r="AI481" i="3"/>
  <c r="AI218" i="3"/>
  <c r="E48" i="30"/>
  <c r="D48" i="30" s="1"/>
  <c r="E54" i="30"/>
  <c r="D54" i="30" s="1"/>
  <c r="AI88" i="3"/>
  <c r="E9" i="30"/>
  <c r="D9" i="30" s="1"/>
  <c r="E133" i="30"/>
  <c r="D133" i="30" s="1"/>
  <c r="E318" i="30"/>
  <c r="D318" i="30" s="1"/>
  <c r="E62" i="14"/>
  <c r="D62" i="14" s="1"/>
  <c r="W44" i="12"/>
  <c r="X44" i="12"/>
  <c r="L44" i="12"/>
  <c r="O44" i="12"/>
  <c r="G2" i="5" a="1"/>
  <c r="J2" i="5" a="1"/>
  <c r="Q2" i="5" a="1"/>
  <c r="Q2" i="5" l="1"/>
  <c r="J2" i="5"/>
  <c r="G2" i="5"/>
  <c r="K2" i="5" a="1"/>
  <c r="K2" i="5" l="1"/>
  <c r="S2" i="5" a="1"/>
  <c r="L2" i="5" a="1"/>
  <c r="L2" i="5" l="1"/>
  <c r="S2" i="5"/>
  <c r="M2" i="5" a="1"/>
  <c r="T2" i="5" a="1"/>
  <c r="T2" i="5" l="1"/>
  <c r="M2" i="5"/>
  <c r="U2" i="5" a="1"/>
  <c r="N2" i="5" a="1"/>
  <c r="N2" i="5" l="1"/>
  <c r="U2" i="5"/>
  <c r="V2" i="5" a="1"/>
  <c r="V2" i="5" l="1"/>
  <c r="W2" i="5" a="1"/>
  <c r="W2" i="5" l="1"/>
  <c r="X2" i="5" a="1"/>
  <c r="X2" i="5" l="1"/>
  <c r="Y2" i="5" a="1"/>
  <c r="Y2" i="5" l="1"/>
  <c r="R2" i="5"/>
  <c r="R2" i="5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499" authorId="0" shapeId="0" xr:uid="{6034224B-629E-4510-ABA9-77CB7EE3B792}">
      <text>
        <r>
          <rPr>
            <sz val="10"/>
            <color rgb="FF000000"/>
            <rFont val="Arial"/>
            <family val="2"/>
            <charset val="238"/>
            <scheme val="minor"/>
          </rPr>
          <t>GOTHIC 1
	-Mateusz Szczawiński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00000000-0006-0000-0200-000001000000}">
      <text>
        <r>
          <rPr>
            <sz val="10"/>
            <color rgb="FF000000"/>
            <rFont val="Arial"/>
            <scheme val="minor"/>
          </rPr>
          <t>MAŁA SKRZYNKA
	-Mateusz Szczawiński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" authorId="0" shapeId="0" xr:uid="{00000000-0006-0000-0300-000001000000}">
      <text>
        <r>
          <rPr>
            <sz val="10"/>
            <color rgb="FF000000"/>
            <rFont val="Arial"/>
            <scheme val="minor"/>
          </rPr>
          <t xml:space="preserve">Te wartości odpowiadają temu czy w danym pliku ma być nadpisana ta wartość wpisem z Listy Itemów
</t>
        </r>
      </text>
    </comment>
    <comment ref="X1" authorId="0" shapeId="0" xr:uid="{00000000-0006-0000-0300-000002000000}">
      <text>
        <r>
          <rPr>
            <sz val="10"/>
            <color rgb="FF000000"/>
            <rFont val="Arial"/>
            <scheme val="minor"/>
          </rPr>
          <t>Tu mozna wpisac to co ma sie dopisac na poczatku pliku danego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00000000-0006-0000-0500-000003000000}">
      <text>
        <r>
          <rPr>
            <sz val="10"/>
            <color rgb="FF000000"/>
            <rFont val="Arial"/>
            <scheme val="minor"/>
          </rPr>
          <t>ZWIEKSZONY DMG Z PIĘŚCI na ten moment o 30pkt później się to ewentualnie zmieni.
	-Mateusz Szczawiński</t>
        </r>
      </text>
    </comment>
    <comment ref="D12" authorId="0" shapeId="0" xr:uid="{00000000-0006-0000-0500-000002000000}">
      <text>
        <r>
          <rPr>
            <sz val="10"/>
            <color rgb="FF000000"/>
            <rFont val="Arial"/>
            <scheme val="minor"/>
          </rPr>
          <t>TYMCZASOWY BUFF o 10 ODPORNOŚCI FIZYCZNYCH [SIECZNE,OBUCH,KŁUTE]
	-Mateusz Szczawiński</t>
        </r>
      </text>
    </comment>
    <comment ref="D13" authorId="0" shapeId="0" xr:uid="{00000000-0006-0000-0500-000001000000}">
      <text>
        <r>
          <rPr>
            <sz val="10"/>
            <color rgb="FF000000"/>
            <rFont val="Arial"/>
            <scheme val="minor"/>
          </rPr>
          <t>TYMCZASOWY BUFF o 10 ODPORNOŚCI MAGICZNYCH [MAGIA, OGIEŃ]
	-Mateusz Szczawiński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600-000001000000}">
      <text>
        <r>
          <rPr>
            <sz val="10"/>
            <color rgb="FF000000"/>
            <rFont val="Arial"/>
            <scheme val="minor"/>
          </rPr>
          <t>default 300</t>
        </r>
      </text>
    </comment>
    <comment ref="J1" authorId="0" shapeId="0" xr:uid="{00000000-0006-0000-0600-000002000000}">
      <text>
        <r>
          <rPr>
            <sz val="10"/>
            <color rgb="FF000000"/>
            <rFont val="Arial"/>
            <scheme val="minor"/>
          </rPr>
          <t xml:space="preserve">default 900
</t>
        </r>
      </text>
    </comment>
    <comment ref="K1" authorId="0" shapeId="0" xr:uid="{00000000-0006-0000-0600-000003000000}">
      <text>
        <r>
          <rPr>
            <sz val="10"/>
            <color rgb="FF000000"/>
            <rFont val="Arial"/>
            <scheme val="minor"/>
          </rPr>
          <t xml:space="preserve">10
</t>
        </r>
      </text>
    </comment>
    <comment ref="L1" authorId="0" shapeId="0" xr:uid="{00000000-0006-0000-0600-000004000000}">
      <text>
        <r>
          <rPr>
            <sz val="10"/>
            <color rgb="FF000000"/>
            <rFont val="Arial"/>
            <scheme val="minor"/>
          </rPr>
          <t>700</t>
        </r>
      </text>
    </comment>
    <comment ref="M1" authorId="0" shapeId="0" xr:uid="{00000000-0006-0000-0600-000005000000}">
      <text>
        <r>
          <rPr>
            <sz val="10"/>
            <color rgb="FF000000"/>
            <rFont val="Arial"/>
            <scheme val="minor"/>
          </rPr>
          <t>10</t>
        </r>
      </text>
    </comment>
    <comment ref="N1" authorId="0" shapeId="0" xr:uid="{00000000-0006-0000-0600-000006000000}">
      <text>
        <r>
          <rPr>
            <sz val="10"/>
            <color rgb="FF000000"/>
            <rFont val="Arial"/>
            <scheme val="minor"/>
          </rPr>
          <t>weaponmode fist</t>
        </r>
      </text>
    </comment>
    <comment ref="O1" authorId="0" shapeId="0" xr:uid="{00000000-0006-0000-0600-000007000000}">
      <text>
        <r>
          <rPr>
            <sz val="10"/>
            <color rgb="FF000000"/>
            <rFont val="Arial"/>
            <scheme val="minor"/>
          </rPr>
          <t>100</t>
        </r>
      </text>
    </comment>
    <comment ref="P1" authorId="0" shapeId="0" xr:uid="{00000000-0006-0000-0600-000008000000}">
      <text>
        <r>
          <rPr>
            <sz val="10"/>
            <color rgb="FF000000"/>
            <rFont val="Arial"/>
            <scheme val="minor"/>
          </rPr>
          <t>true</t>
        </r>
      </text>
    </comment>
    <comment ref="Q1" authorId="0" shapeId="0" xr:uid="{00000000-0006-0000-0600-000009000000}">
      <text>
        <r>
          <rPr>
            <sz val="10"/>
            <color rgb="FF000000"/>
            <rFont val="Arial"/>
            <scheme val="minor"/>
          </rPr>
          <t>false</t>
        </r>
      </text>
    </comment>
    <comment ref="A23" authorId="0" shapeId="0" xr:uid="{00000000-0006-0000-0600-00000A000000}">
      <text>
        <r>
          <rPr>
            <sz val="10"/>
            <color rgb="FF000000"/>
            <rFont val="Arial"/>
            <scheme val="minor"/>
          </rPr>
          <t>Coś ala mini boss kretów
	-Mateusz Szczawiński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900-000007000000}">
      <text>
        <r>
          <rPr>
            <sz val="10"/>
            <color rgb="FF000000"/>
            <rFont val="Arial"/>
            <scheme val="minor"/>
          </rPr>
          <t>USUNĄĆ ZNAK ARAXOS
	-Mateusz Szczawiński</t>
        </r>
      </text>
    </comment>
    <comment ref="A63" authorId="0" shapeId="0" xr:uid="{00000000-0006-0000-0900-000004000000}">
      <text>
        <r>
          <rPr>
            <sz val="10"/>
            <color rgb="FF000000"/>
            <rFont val="Arial"/>
            <scheme val="minor"/>
          </rPr>
          <t>Usunąć araxos ikonke
	-Mateusz Szczawiński</t>
        </r>
      </text>
    </comment>
    <comment ref="A77" authorId="0" shapeId="0" xr:uid="{00000000-0006-0000-0900-000006000000}">
      <text>
        <r>
          <rPr>
            <sz val="10"/>
            <color rgb="FF000000"/>
            <rFont val="Arial"/>
            <scheme val="minor"/>
          </rPr>
          <t>USUNĄĆ ZNAK ARAXOS
	-Mateusz Szczawiński</t>
        </r>
      </text>
    </comment>
    <comment ref="A88" authorId="0" shapeId="0" xr:uid="{00000000-0006-0000-0900-000005000000}">
      <text>
        <r>
          <rPr>
            <sz val="10"/>
            <color rgb="FF000000"/>
            <rFont val="Arial"/>
            <scheme val="minor"/>
          </rPr>
          <t>DO USUNIECIA SYMBOL ARAXOS
	-Mateusz Szczawiński</t>
        </r>
      </text>
    </comment>
    <comment ref="D554" authorId="0" shapeId="0" xr:uid="{00000000-0006-0000-0900-000003000000}">
      <text>
        <r>
          <rPr>
            <sz val="10"/>
            <color rgb="FF000000"/>
            <rFont val="Arial"/>
            <scheme val="minor"/>
          </rPr>
          <t>TEKSTURY W WULWRYK2
	-Mateusz Szczawiński</t>
        </r>
      </text>
    </comment>
    <comment ref="D568" authorId="0" shapeId="0" xr:uid="{00000000-0006-0000-0900-000002000000}">
      <text>
        <r>
          <rPr>
            <sz val="10"/>
            <color rgb="FF000000"/>
            <rFont val="Arial"/>
            <scheme val="minor"/>
          </rPr>
          <t>TEKSTURY W WULWRYK2
	-Mateusz Szczawiński</t>
        </r>
      </text>
    </comment>
    <comment ref="D569" authorId="0" shapeId="0" xr:uid="{00000000-0006-0000-0900-000001000000}">
      <text>
        <r>
          <rPr>
            <sz val="10"/>
            <color rgb="FF000000"/>
            <rFont val="Arial"/>
            <scheme val="minor"/>
          </rPr>
          <t>TEKSTURY W WULWRYK2
	-Mateusz Szczawiński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B00-000001000000}">
      <text>
        <r>
          <rPr>
            <sz val="10"/>
            <color rgb="FF000000"/>
            <rFont val="Arial"/>
            <scheme val="minor"/>
          </rPr>
          <t>Do kuchenki dodaje się opał, który umożliwia korzystanie
	-Garound 93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98" authorId="0" shapeId="0" xr:uid="{00000000-0006-0000-0C00-000001000000}">
      <text>
        <r>
          <rPr>
            <sz val="10"/>
            <color rgb="FF000000"/>
            <rFont val="Arial"/>
            <scheme val="minor"/>
          </rPr>
          <t>Zdublowany kraft
	-Jakub Zapasowe</t>
        </r>
      </text>
    </comment>
    <comment ref="B423" authorId="0" shapeId="0" xr:uid="{00000000-0006-0000-0C00-000003000000}">
      <text>
        <r>
          <rPr>
            <sz val="10"/>
            <color rgb="FF000000"/>
            <rFont val="Arial"/>
            <scheme val="minor"/>
          </rPr>
          <t>pasuje też do siły!!!
	-Mateusz Szczawiński</t>
        </r>
      </text>
    </comment>
    <comment ref="B431" authorId="0" shapeId="0" xr:uid="{00000000-0006-0000-0C00-000002000000}">
      <text>
        <r>
          <rPr>
            <sz val="10"/>
            <color rgb="FF000000"/>
            <rFont val="Arial"/>
            <scheme val="minor"/>
          </rPr>
          <t>do przemyślenia
	-Mateusz Szczawiński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E00-000003000000}">
      <text>
        <r>
          <rPr>
            <sz val="10"/>
            <color rgb="FF000000"/>
            <rFont val="Arial"/>
            <scheme val="minor"/>
          </rPr>
          <t>na 3 tierze +10 procent na zyskanie dodatkowego plonu
	-Mateusz Szczawiński</t>
        </r>
      </text>
    </comment>
    <comment ref="B4" authorId="0" shapeId="0" xr:uid="{00000000-0006-0000-0E00-000002000000}">
      <text>
        <r>
          <rPr>
            <sz val="10"/>
            <color rgb="FF000000"/>
            <rFont val="Arial"/>
            <scheme val="minor"/>
          </rPr>
          <t>15 kratek, 12 godzin
	-Garound 93
----
15 kratek, 10 godzin
	-Garound 93
----
20 kratek, 8 godzin
	-Garound 93
----
20 kratek , 8 godzin
	-Garound 93
----
20 kratek, 8 godzin
	-Garound 93
----
20 kratek, 8 godzin
	-Garound 93
----
Można podlać dwa razy. 
Jedno podlanie zmniejsza czas wzrost o godzinę.
	-Garound 93</t>
        </r>
      </text>
    </comment>
    <comment ref="B6" authorId="0" shapeId="0" xr:uid="{00000000-0006-0000-0E00-000001000000}">
      <text>
        <r>
          <rPr>
            <sz val="10"/>
            <color rgb="FF000000"/>
            <rFont val="Arial"/>
            <scheme val="minor"/>
          </rPr>
          <t>VOB
	-Garound 93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9" authorId="0" shapeId="0" xr:uid="{00000000-0006-0000-1000-000001000000}">
      <text>
        <r>
          <rPr>
            <sz val="10"/>
            <color rgb="FF000000"/>
            <rFont val="Arial"/>
            <scheme val="minor"/>
          </rPr>
          <t>Do zdobycia wyłącznie przez event
	-Garound 93</t>
        </r>
      </text>
    </comment>
    <comment ref="W39" authorId="0" shapeId="0" xr:uid="{00000000-0006-0000-1000-000002000000}">
      <text>
        <r>
          <rPr>
            <sz val="10"/>
            <color rgb="FF000000"/>
            <rFont val="Arial"/>
            <scheme val="minor"/>
          </rPr>
          <t>Jaja pełzacza nadawane wyłącznie przez event
	-Garound 93</t>
        </r>
      </text>
    </comment>
    <comment ref="G52" authorId="0" shapeId="0" xr:uid="{00000000-0006-0000-1000-000003000000}">
      <text>
        <r>
          <rPr>
            <sz val="10"/>
            <color rgb="FF000000"/>
            <rFont val="Arial"/>
            <scheme val="minor"/>
          </rPr>
          <t>5 Rybek = 5 Wypatroszonych Ryb + 1 Sadło źle wpisane
	-Mateusz Szczawiński</t>
        </r>
      </text>
    </comment>
    <comment ref="W52" authorId="0" shapeId="0" xr:uid="{00000000-0006-0000-1000-000004000000}">
      <text>
        <r>
          <rPr>
            <sz val="10"/>
            <color rgb="FF000000"/>
            <rFont val="Arial"/>
            <scheme val="minor"/>
          </rPr>
          <t>Tutaj potrzymujesz okręśloną ilość rybz miecznika
	-Garound 93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" authorId="0" shapeId="0" xr:uid="{00000000-0006-0000-1200-000007000000}">
      <text>
        <r>
          <rPr>
            <sz val="10"/>
            <color rgb="FF000000"/>
            <rFont val="Arial"/>
            <scheme val="minor"/>
          </rPr>
          <t>Ilość wydobywania bryłek w oddzielnej tabeli
	-Garound 93</t>
        </r>
      </text>
    </comment>
    <comment ref="O26" authorId="0" shapeId="0" xr:uid="{00000000-0006-0000-1200-000006000000}">
      <text>
        <r>
          <rPr>
            <sz val="10"/>
            <color rgb="FF000000"/>
            <rFont val="Arial"/>
            <scheme val="minor"/>
          </rPr>
          <t>Losowo 2-4 sztuk
	-Garound 93</t>
        </r>
      </text>
    </comment>
    <comment ref="Q26" authorId="0" shapeId="0" xr:uid="{00000000-0006-0000-1200-000005000000}">
      <text>
        <r>
          <rPr>
            <sz val="10"/>
            <color rgb="FF000000"/>
            <rFont val="Arial"/>
            <scheme val="minor"/>
          </rPr>
          <t>Losowo 4-6 sztuk
	-Garound 93
2-4
	-Mateusz Szczawiński</t>
        </r>
      </text>
    </comment>
    <comment ref="O29" authorId="0" shapeId="0" xr:uid="{00000000-0006-0000-1200-000004000000}">
      <text>
        <r>
          <rPr>
            <sz val="10"/>
            <color rgb="FF000000"/>
            <rFont val="Arial"/>
            <scheme val="minor"/>
          </rPr>
          <t>Losowo 2-4 sztuk
	-Garound 93</t>
        </r>
      </text>
    </comment>
    <comment ref="Q29" authorId="0" shapeId="0" xr:uid="{00000000-0006-0000-1200-000003000000}">
      <text>
        <r>
          <rPr>
            <sz val="10"/>
            <color rgb="FF000000"/>
            <rFont val="Arial"/>
            <scheme val="minor"/>
          </rPr>
          <t>Losowo 4-6 sztuk
	-Garound 93
3-5
	-Mateusz Szczawiński</t>
        </r>
      </text>
    </comment>
    <comment ref="O31" authorId="0" shapeId="0" xr:uid="{00000000-0006-0000-1200-000002000000}">
      <text>
        <r>
          <rPr>
            <sz val="10"/>
            <color rgb="FF000000"/>
            <rFont val="Arial"/>
            <scheme val="minor"/>
          </rPr>
          <t>Losowo 2-4 sztuk
	-Garound 93</t>
        </r>
      </text>
    </comment>
    <comment ref="Q31" authorId="0" shapeId="0" xr:uid="{00000000-0006-0000-1200-000001000000}">
      <text>
        <r>
          <rPr>
            <sz val="10"/>
            <color rgb="FF000000"/>
            <rFont val="Arial"/>
            <scheme val="minor"/>
          </rPr>
          <t>Losowo 4-6 sztuk
	-Garound 93
4-6 :check
	-Mateusz Szczawiński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7" authorId="0" shapeId="0" xr:uid="{00000000-0006-0000-1500-000003000000}">
      <text>
        <r>
          <rPr>
            <sz val="10"/>
            <color rgb="FF000000"/>
            <rFont val="Arial"/>
            <scheme val="minor"/>
          </rPr>
          <t>Tutaj otrzymuje lagę
	-Garound 93</t>
        </r>
      </text>
    </comment>
    <comment ref="A18" authorId="0" shapeId="0" xr:uid="{00000000-0006-0000-1500-000001000000}">
      <text>
        <r>
          <rPr>
            <sz val="10"/>
            <color rgb="FF000000"/>
            <rFont val="Arial"/>
            <scheme val="minor"/>
          </rPr>
          <t>T0 tylko
	-Mateusz Szczawiński</t>
        </r>
      </text>
    </comment>
    <comment ref="M22" authorId="0" shapeId="0" xr:uid="{00000000-0006-0000-1500-000002000000}">
      <text>
        <r>
          <rPr>
            <sz val="10"/>
            <color rgb="FF000000"/>
            <rFont val="Arial"/>
            <scheme val="minor"/>
          </rPr>
          <t>Tu wychodzi po wypatroszeniu ryb -&gt; 5 ryb + 1 tłuszcz
	-Garound 93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1700-000002000000}">
      <text>
        <r>
          <rPr>
            <sz val="10"/>
            <color rgb="FF000000"/>
            <rFont val="Arial"/>
            <scheme val="minor"/>
          </rPr>
          <t>Bot - itemy sprzedawane przez boty hadlarzy
	-Garound 93</t>
        </r>
      </text>
    </comment>
    <comment ref="E11" authorId="0" shapeId="0" xr:uid="{00000000-0006-0000-1700-000001000000}">
      <text>
        <r>
          <rPr>
            <sz val="10"/>
            <color rgb="FF000000"/>
            <rFont val="Arial"/>
            <scheme val="minor"/>
          </rPr>
          <t>Admin-itemy sprzedawane przez admina odgrywającego handlarza.
	-Garound 93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1800-000002000000}">
      <text>
        <r>
          <rPr>
            <sz val="10"/>
            <color rgb="FF000000"/>
            <rFont val="Arial"/>
            <scheme val="minor"/>
          </rPr>
          <t>Wraz z użyciem znika
	-Garound 93</t>
        </r>
      </text>
    </comment>
    <comment ref="D23" authorId="0" shapeId="0" xr:uid="{00000000-0006-0000-1800-000001000000}">
      <text>
        <r>
          <rPr>
            <sz val="10"/>
            <color rgb="FF000000"/>
            <rFont val="Arial"/>
            <scheme val="minor"/>
          </rPr>
          <t>Wraz z użyciem znika
	-Garound 93</t>
        </r>
      </text>
    </comment>
    <comment ref="D27" authorId="0" shapeId="0" xr:uid="{00000000-0006-0000-1800-000003000000}">
      <text>
        <r>
          <rPr>
            <sz val="10"/>
            <color rgb="FF000000"/>
            <rFont val="Arial"/>
            <scheme val="minor"/>
          </rPr>
          <t>Wraz z użyciem znika
	-Garound 93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90" authorId="0" shapeId="0" xr:uid="{00000000-0006-0000-1D00-000001000000}">
      <text>
        <r>
          <rPr>
            <sz val="10"/>
            <color rgb="FF000000"/>
            <rFont val="Arial"/>
            <scheme val="minor"/>
          </rPr>
          <t>nie do stworzenia
	-Mateusz Szczawiński</t>
        </r>
      </text>
    </comment>
  </commentList>
</comments>
</file>

<file path=xl/sharedStrings.xml><?xml version="1.0" encoding="utf-8"?>
<sst xmlns="http://schemas.openxmlformats.org/spreadsheetml/2006/main" count="101824" uniqueCount="13959">
  <si>
    <t>Nazwa</t>
  </si>
  <si>
    <t>Opis</t>
  </si>
  <si>
    <t>Main Flaga</t>
  </si>
  <si>
    <t>Flaga</t>
  </si>
  <si>
    <t>ItemCategory</t>
  </si>
  <si>
    <t>ItemType</t>
  </si>
  <si>
    <t>ItemGroupType</t>
  </si>
  <si>
    <t>PLIK</t>
  </si>
  <si>
    <t>Stackowanie</t>
  </si>
  <si>
    <t>Instancja[OLD]</t>
  </si>
  <si>
    <t>Instancja [SAGA3]</t>
  </si>
  <si>
    <t>model nazwa</t>
  </si>
  <si>
    <t>Waga</t>
  </si>
  <si>
    <t>hideNick</t>
  </si>
  <si>
    <t>Rodzaj Obrażeń</t>
  </si>
  <si>
    <t>Liczba użyć</t>
  </si>
  <si>
    <t>Stamina 1 Hit</t>
  </si>
  <si>
    <t>HP 1 hit</t>
  </si>
  <si>
    <t>Mana 1 Hit</t>
  </si>
  <si>
    <t>Stamina</t>
  </si>
  <si>
    <t>HP</t>
  </si>
  <si>
    <t>MANA</t>
  </si>
  <si>
    <t>DMG</t>
  </si>
  <si>
    <t>Zasięg</t>
  </si>
  <si>
    <t>W: Siła</t>
  </si>
  <si>
    <t>W: Zręczność</t>
  </si>
  <si>
    <t>W: Inteligencja</t>
  </si>
  <si>
    <t>W: Krąg</t>
  </si>
  <si>
    <t>W: Mana</t>
  </si>
  <si>
    <t>Wytrzymałość</t>
  </si>
  <si>
    <t>expirationTime</t>
  </si>
  <si>
    <t>Obuchowa</t>
  </si>
  <si>
    <t>Pociski</t>
  </si>
  <si>
    <t>Sieczna</t>
  </si>
  <si>
    <t>Magia</t>
  </si>
  <si>
    <t>Ogień</t>
  </si>
  <si>
    <t>Upadek</t>
  </si>
  <si>
    <t>Pieczona ryba</t>
  </si>
  <si>
    <t>Zwykła pieczona ryba</t>
  </si>
  <si>
    <t>ITEM_CAT_FOOD</t>
  </si>
  <si>
    <t>-</t>
  </si>
  <si>
    <t>Consumable</t>
  </si>
  <si>
    <t>Food</t>
  </si>
  <si>
    <t>AdminFood</t>
  </si>
  <si>
    <t>consumable</t>
  </si>
  <si>
    <t>ITFO_FISH</t>
  </si>
  <si>
    <t>ITFO_GS_01</t>
  </si>
  <si>
    <t>ItFo_Fish.3ds</t>
  </si>
  <si>
    <t>BRAK</t>
  </si>
  <si>
    <t>Pieczone mięso</t>
  </si>
  <si>
    <t>Zwykłe pieczone mięso</t>
  </si>
  <si>
    <t xml:space="preserve">ITFO_ROASTEDRATMEAT			</t>
  </si>
  <si>
    <t>ITFO_GS_02</t>
  </si>
  <si>
    <t>KM_cooked_meat_02.3ds</t>
  </si>
  <si>
    <t>Pasztet z resztek</t>
  </si>
  <si>
    <t>Idealny sposób, by dać drugie życie temu, co zostało.</t>
  </si>
  <si>
    <t>ITFO_POORPATE</t>
  </si>
  <si>
    <t>ITFO_GS_03</t>
  </si>
  <si>
    <t>KM_ITFO_oatmeal.3ds</t>
  </si>
  <si>
    <t>Pieczone owady</t>
  </si>
  <si>
    <t>Chrupiemy jak królestwo owadów, no bo czemu nie?</t>
  </si>
  <si>
    <t>ITFO_ROASTEDINSECTS</t>
  </si>
  <si>
    <t>ITFO_GS_04</t>
  </si>
  <si>
    <t>KM_ITFO_meatbug.3ds</t>
  </si>
  <si>
    <t>Chrupkie łuski rybne</t>
  </si>
  <si>
    <t>Jeśli ryba ma skórę, to czemu nie wziąć jej do pieca?</t>
  </si>
  <si>
    <t>ITFO_FRIEDFISHSKINS</t>
  </si>
  <si>
    <t>ITFO_GS_05</t>
  </si>
  <si>
    <t>ItFo_FriedFishSkins.3ds</t>
  </si>
  <si>
    <t>Wiejska jajecznica</t>
  </si>
  <si>
    <t>Prosta, jak życie na wsi, ale smak ma wyjątkowy!</t>
  </si>
  <si>
    <t>ITFO_POOREGGS</t>
  </si>
  <si>
    <t>ITFO_GS_06</t>
  </si>
  <si>
    <t>KM_ITFO_ScrambledEggs.3ds</t>
  </si>
  <si>
    <t>Bo czasem egzotyczne smaki to najlepsza przygoda!</t>
  </si>
  <si>
    <t>ITFO_RATSTICK</t>
  </si>
  <si>
    <t>ITFO_GS_07</t>
  </si>
  <si>
    <t>KM_ITFO_shashlik.3ds</t>
  </si>
  <si>
    <t>Ryba w cieście piwnym</t>
  </si>
  <si>
    <t>Smażona ryba, z odrobiną złocistego piwa – idealna równowaga!</t>
  </si>
  <si>
    <t>ITFO_BEERFISH</t>
  </si>
  <si>
    <t>ITFO_GS_08</t>
  </si>
  <si>
    <t>ItFo_BeerFish.3ds</t>
  </si>
  <si>
    <t>Bigos z ochłapów</t>
  </si>
  <si>
    <t>Gdy mięso wędruje w towarzystwie kapusty na wesele smaku!</t>
  </si>
  <si>
    <t>ITFO_MEATMISHMASH</t>
  </si>
  <si>
    <t>ITFO_GS_09</t>
  </si>
  <si>
    <t>ITFO_STEW_02.3ds</t>
  </si>
  <si>
    <t>Kiszone grzyby</t>
  </si>
  <si>
    <t>Grzybki, które tak szybko nie zapomną, jak się kisiły!</t>
  </si>
  <si>
    <t>ITFO_PICKLEDMUSHROOMS</t>
  </si>
  <si>
    <t>ITFO_GS_10</t>
  </si>
  <si>
    <t>KM_ITFO_mushrooms.3ds</t>
  </si>
  <si>
    <t>Kwaśna rzepa</t>
  </si>
  <si>
    <t>Właśnie odkrywasz nowy sposób, by pokochać rzepę!</t>
  </si>
  <si>
    <t>ITFO_PICKLEDBEET</t>
  </si>
  <si>
    <t>ITFO_GS_11</t>
  </si>
  <si>
    <t>KM_ITFO_PickledTurnips.3ds</t>
  </si>
  <si>
    <t>Szaszłyk ze ścierwojada i dyni</t>
  </si>
  <si>
    <t>A na grillu zawsze coś nowego do spróbowania!</t>
  </si>
  <si>
    <t>ITFO_GS_12</t>
  </si>
  <si>
    <t>Ryba w occie z ognistym zielem</t>
  </si>
  <si>
    <t>Gdzie kwaśno, gorąco, i jeszcze gorzej! (Ale smacznie)</t>
  </si>
  <si>
    <t>ITFO_FISHVINEGAR</t>
  </si>
  <si>
    <t>ITFO_GS_13</t>
  </si>
  <si>
    <t>ItFo_FishSoup.3ds</t>
  </si>
  <si>
    <t>Wędzona ryba ziołowa</t>
  </si>
  <si>
    <t>Dym i zioła – jak szef kuchni w lesie!</t>
  </si>
  <si>
    <t>ITFO_SMOKEDHERBFISH</t>
  </si>
  <si>
    <t>ITFO_GS_14</t>
  </si>
  <si>
    <t>KM_ITFO_Fish01.3ds</t>
  </si>
  <si>
    <t>Garnek mięsny</t>
  </si>
  <si>
    <t>Gar, który ma więcej tłuszczu niż twoje plany na dietę.</t>
  </si>
  <si>
    <t>ITFO_MARTHSOUP3</t>
  </si>
  <si>
    <t>ITFO_GS_15</t>
  </si>
  <si>
    <t>KM_ITFO_FoodPot.3ds</t>
  </si>
  <si>
    <t>Pieczone ostrygi</t>
  </si>
  <si>
    <t>Na szybko, i na ostro!</t>
  </si>
  <si>
    <t>ITFO_SIMPLEOYSTERS</t>
  </si>
  <si>
    <t>ITFO_GS_16</t>
  </si>
  <si>
    <t>KM_ITFO_SeaFruit.3ds</t>
  </si>
  <si>
    <t>Mięsne paczuszki</t>
  </si>
  <si>
    <t>W środku niespodzianka: mięso! A na zewnątrz chrupiąca przyjemność.</t>
  </si>
  <si>
    <t>ITFO_MEATPACKS</t>
  </si>
  <si>
    <t>ITFO_GS_17</t>
  </si>
  <si>
    <t>KM_ITFO_BreadMeatVegies.3ds</t>
  </si>
  <si>
    <t>Zapiekanka farmerska</t>
  </si>
  <si>
    <t>Mieszanka wszystkiego, co rośnie na farmie, i co można zapiec.</t>
  </si>
  <si>
    <t>ITFO_MEATANDCHEESE</t>
  </si>
  <si>
    <t>ITFO_GS_18</t>
  </si>
  <si>
    <t>ItFo_MeatAndBread.3ds</t>
  </si>
  <si>
    <t>Pieczeń pasterska w miodzie</t>
  </si>
  <si>
    <t>Pasterski przysmak, który zasługuje na złote medale.</t>
  </si>
  <si>
    <t>ITFO_SHEPARDROAST</t>
  </si>
  <si>
    <t>ITFO_GS_19</t>
  </si>
  <si>
    <t>ItFo_ShepardRoast.3ds</t>
  </si>
  <si>
    <t>Specjalność łowcy</t>
  </si>
  <si>
    <t xml:space="preserve"> Wędzony, pieczony, duszony – jak każda łowcza sztuka!</t>
  </si>
  <si>
    <t>ITFO_HUNTERSPECIAL</t>
  </si>
  <si>
    <t>ITFO_GS_20</t>
  </si>
  <si>
    <t>ITFO_STEW_01.3ds</t>
  </si>
  <si>
    <t>Filet rybny ze szczawiem królewskim</t>
  </si>
  <si>
    <t>Królewska uczta dla każdego rybiego smakosza!</t>
  </si>
  <si>
    <t>ITFO_FISHFILLETPERM</t>
  </si>
  <si>
    <t>ITFO_GS_21</t>
  </si>
  <si>
    <t>ItFo_FishFilletPerm.3ds</t>
  </si>
  <si>
    <t>Dziczyzna w rumie</t>
  </si>
  <si>
    <t>Dzik, rum, i cała armia smaków.</t>
  </si>
  <si>
    <t>ITFO_GS_22</t>
  </si>
  <si>
    <t>Wodzianka</t>
  </si>
  <si>
    <t>Zupa, która mówi: "Nie marnuj jedzenia!"</t>
  </si>
  <si>
    <t>ITFO_BREADSOUP</t>
  </si>
  <si>
    <t>ITFO_GS_23</t>
  </si>
  <si>
    <t>KM_ITFO_soup01.3ds</t>
  </si>
  <si>
    <t>Pokrzepiający rosół z resztek</t>
  </si>
  <si>
    <t>Ciepły, pachnący, a z resztek robi cuda.</t>
  </si>
  <si>
    <t>ITFO_GS_24</t>
  </si>
  <si>
    <t>Flaczki z ciemnych grzybów</t>
  </si>
  <si>
    <t>Ciemne grzyby, ale z jasnym celem - rozgrzać cię do szpiku kości.</t>
  </si>
  <si>
    <t>ITFO_GS_25</t>
  </si>
  <si>
    <t>Polewka z rdestu</t>
  </si>
  <si>
    <t>Lekka zupa, z dodatkiem rzepy.</t>
  </si>
  <si>
    <t>ITFO_RIVERMIRTSOUP</t>
  </si>
  <si>
    <t>ITFO_GS_26</t>
  </si>
  <si>
    <t>ITFO_STEW_03.3ds</t>
  </si>
  <si>
    <t>Zupa rybna z ziołami</t>
  </si>
  <si>
    <t>Kiedy ryba spotyka zioła, dzieje się magia.</t>
  </si>
  <si>
    <t>ITFO_GS_27</t>
  </si>
  <si>
    <t>Potrawka szybkości</t>
  </si>
  <si>
    <t>Dla tych, którzy potrzebują energii w mgnieniu oka.</t>
  </si>
  <si>
    <t>ITFO_GS_28</t>
  </si>
  <si>
    <t>Kociołek rybaka</t>
  </si>
  <si>
    <t>W kociołku zawsze coś pysznego czeka!</t>
  </si>
  <si>
    <t>ITFO_GS_29</t>
  </si>
  <si>
    <t>Wywar z grzybów i ziół</t>
  </si>
  <si>
    <t xml:space="preserve">Kiedy natura stawia na smak w czystej postaci.
</t>
  </si>
  <si>
    <t>ITFO_GS_30</t>
  </si>
  <si>
    <t>Zupa serowa</t>
  </si>
  <si>
    <t>Aż chciałbyś zanurzyć w niej cały kawałek chleba.</t>
  </si>
  <si>
    <t>ITFO_GS_31</t>
  </si>
  <si>
    <t>Zupa ze szczawiu królewskiego</t>
  </si>
  <si>
    <t>Zupa, która wyciągnie cię z każdego królestwa głodu.</t>
  </si>
  <si>
    <t>ITFO_MANAPERMSOUP</t>
  </si>
  <si>
    <t>ITFO_GS_32</t>
  </si>
  <si>
    <t>KM_ITFO_soup02.3ds</t>
  </si>
  <si>
    <t>Ziołowa zupa z trolla</t>
  </si>
  <si>
    <t>Tylko dla odważnych, ale za to jak smakuje!</t>
  </si>
  <si>
    <t>ITFO_GS_33</t>
  </si>
  <si>
    <t>Zupa korzenna z kapustą</t>
  </si>
  <si>
    <t>Ostry jak przyprawy, ciepła jak domowa kuchnia.</t>
  </si>
  <si>
    <t>ITFO_GS_34</t>
  </si>
  <si>
    <t>Chleb</t>
  </si>
  <si>
    <t>Chleb, który ma w sobie coś magicznego, a pieczony w prawdziwej tradycji.</t>
  </si>
  <si>
    <t>ITFO_BREAD</t>
  </si>
  <si>
    <t>ITFO_GS_35</t>
  </si>
  <si>
    <t>ItFo_Bread.3ds</t>
  </si>
  <si>
    <t>Jabłka w cieście</t>
  </si>
  <si>
    <t>Soczyste jabłka ukryte pod cienką warstwą słodyczy – jesień na talerzu.</t>
  </si>
  <si>
    <t>ITFO_APPLEPIE</t>
  </si>
  <si>
    <t>ITFO_GS_36</t>
  </si>
  <si>
    <t>ItFo_ApplePie.3ds</t>
  </si>
  <si>
    <t>Placek warzywno grzybowy</t>
  </si>
  <si>
    <t>Z każdej warzywnej, leśnej przygody powstaje idealny placek.</t>
  </si>
  <si>
    <t>ITFO_VEGEPIE</t>
  </si>
  <si>
    <t>ITFO_GS_37</t>
  </si>
  <si>
    <t>KM_ITFO_Pie02.3ds</t>
  </si>
  <si>
    <t>Słodka Drożdżówka</t>
  </si>
  <si>
    <t>Drożdżowa przyjemność, która rozgrzeje ci serce</t>
  </si>
  <si>
    <t>ITFO_SWEETBUN</t>
  </si>
  <si>
    <t>ITFO_GS_38</t>
  </si>
  <si>
    <t>ItFo_SweetBun.3ds</t>
  </si>
  <si>
    <t>Placek z mięsem</t>
  </si>
  <si>
    <t>Mięso w cieście? To nie żart, to smaczna rzeczywistość.</t>
  </si>
  <si>
    <t>ITFO_GS_39</t>
  </si>
  <si>
    <t>Słodka Bułka</t>
  </si>
  <si>
    <t>Na pewno zaspokoi głód... i poprawi humor!</t>
  </si>
  <si>
    <t>ITFO_GS_40</t>
  </si>
  <si>
    <t>Pierogi z mięsem i grzybami</t>
  </si>
  <si>
    <t xml:space="preserve"> Z farszem, którego nie da się zapomnieć.</t>
  </si>
  <si>
    <t>ITFO_GS_41</t>
  </si>
  <si>
    <t>Ciasto dyniowe</t>
  </si>
  <si>
    <t>Smaczna bułka z dodatkiem soczystych jabłek.</t>
  </si>
  <si>
    <t>ITFO_GS_42</t>
  </si>
  <si>
    <t>Wiejska Szarlotka</t>
  </si>
  <si>
    <t>Szarlotka, która smakuje jak z babcinego pieca.</t>
  </si>
  <si>
    <t>ITFO_POORAPPLEPIE</t>
  </si>
  <si>
    <t>ITFO_GS_43</t>
  </si>
  <si>
    <t>KM_ITFO_Pie01.3ds</t>
  </si>
  <si>
    <t>Pajda z serowym smarowidłem</t>
  </si>
  <si>
    <t>Z chlebem pasjda w roli głównej, bo ser to zawsze dobry pomysł!</t>
  </si>
  <si>
    <t>ITFO_GS_44</t>
  </si>
  <si>
    <t>Ciastka z miodem</t>
  </si>
  <si>
    <t>Miód i ciastka – połączenie słodkie jak marzenie.</t>
  </si>
  <si>
    <t>ITFO_HONEYCOOKIES</t>
  </si>
  <si>
    <t>ITFO_GS_45</t>
  </si>
  <si>
    <t>ItFo_HoneyCookies.3ds</t>
  </si>
  <si>
    <t>Drożówka cynamonowa</t>
  </si>
  <si>
    <t>Cynamonowy zapach, który czujesz z kilometra!</t>
  </si>
  <si>
    <t>ITFO_GS_46</t>
  </si>
  <si>
    <t>Brudna miska</t>
  </si>
  <si>
    <t>ITEM_CAT_NONE</t>
  </si>
  <si>
    <t>Materials</t>
  </si>
  <si>
    <t>AdminMaterials</t>
  </si>
  <si>
    <t>materials</t>
  </si>
  <si>
    <t>miska_brudne.3ds</t>
  </si>
  <si>
    <t>Brudna butelka</t>
  </si>
  <si>
    <t>ITFO_WATER_brudne.3ds</t>
  </si>
  <si>
    <t>Rzepa</t>
  </si>
  <si>
    <t>Popularne warzywo, do dodania do zup i potraw</t>
  </si>
  <si>
    <t>ITPL_BEET</t>
  </si>
  <si>
    <t>ITFO_GS_47</t>
  </si>
  <si>
    <t>ItPl_Beet.3ds</t>
  </si>
  <si>
    <t>Marchew</t>
  </si>
  <si>
    <t>Słodkie i soczyste, idealne do dodania smaku potrawom.</t>
  </si>
  <si>
    <t>itfo_SDRP_food_21</t>
  </si>
  <si>
    <t>ITFO_GS_48</t>
  </si>
  <si>
    <t>ITFO_CARROT.3ds</t>
  </si>
  <si>
    <t>Len</t>
  </si>
  <si>
    <t>Używany do wytwarzania tkanin, z których można szyć ubrania</t>
  </si>
  <si>
    <t>GS_NATURE_FLAX_03_GALI</t>
  </si>
  <si>
    <t>ITMI_GS_MAT_03</t>
  </si>
  <si>
    <t>GS_NATURE_FLAX_03_GALI.3ds</t>
  </si>
  <si>
    <t>Pszenica</t>
  </si>
  <si>
    <t>Podstawowy składnik mąki.</t>
  </si>
  <si>
    <t>GS_NATURE_WHEAT_03_GALI</t>
  </si>
  <si>
    <t>ITMI_GS_MAT_04</t>
  </si>
  <si>
    <t>GS_NATURE_WHEAT_03_GALI.3ds</t>
  </si>
  <si>
    <t>Dynia</t>
  </si>
  <si>
    <t xml:space="preserve"> Słodka i sycąca, idealna do zup, ciast i deserów.</t>
  </si>
  <si>
    <t>ITFO_SDRP_KM_09</t>
  </si>
  <si>
    <t>ITFO_GS_49</t>
  </si>
  <si>
    <t>KM_vob_pumpkin_01.3ds</t>
  </si>
  <si>
    <t>Kapusta</t>
  </si>
  <si>
    <t>Niezastąpiony składnik wielu sałatek.</t>
  </si>
  <si>
    <t>ITFO_GS_Kapusta</t>
  </si>
  <si>
    <t>ITFO_GS_50</t>
  </si>
  <si>
    <t>Kapusta.3ds</t>
  </si>
  <si>
    <t>Ziarno pszenicy</t>
  </si>
  <si>
    <t>Suchą rośline dalikatnie zmiel, a następnie odseperuj ziarenka</t>
  </si>
  <si>
    <t>Common</t>
  </si>
  <si>
    <t>AdminCommon</t>
  </si>
  <si>
    <t>common</t>
  </si>
  <si>
    <t>itpl_SDRP_herb_37</t>
  </si>
  <si>
    <t>ITMI_GS_COM_01</t>
  </si>
  <si>
    <t>NASIONO18.3ds</t>
  </si>
  <si>
    <t>Nasiono marchwi</t>
  </si>
  <si>
    <t>itpl_SDRP_herb_48</t>
  </si>
  <si>
    <t>ITMI_GS_COM_02</t>
  </si>
  <si>
    <t>NASIONO29.3ds</t>
  </si>
  <si>
    <t>Wiązka słomy</t>
  </si>
  <si>
    <t>ITEM_CAT_ACSR2</t>
  </si>
  <si>
    <t>AccessorySlot2</t>
  </si>
  <si>
    <t>Accessory</t>
  </si>
  <si>
    <t>AdminAccessory</t>
  </si>
  <si>
    <t>acsr2</t>
  </si>
  <si>
    <t>LINK</t>
  </si>
  <si>
    <t>ITAC_GS_ACSR2_02</t>
  </si>
  <si>
    <t>STATIC_KOZA_KLOSO_01.3ds</t>
  </si>
  <si>
    <t>Paczka lnu</t>
  </si>
  <si>
    <t>Ususzone włókna lnu zapakowane w małe paczki</t>
  </si>
  <si>
    <t>KM_ITMI_PACKET_03</t>
  </si>
  <si>
    <t>ITMI_GS_MAT_05</t>
  </si>
  <si>
    <t>KM_ITMI_PACKET_03.3ds</t>
  </si>
  <si>
    <t>Lina</t>
  </si>
  <si>
    <t>Wysuszone włókna poddaje się procesowi zaplatania</t>
  </si>
  <si>
    <t>ITMI_NACPANY</t>
  </si>
  <si>
    <t>ITMI_GS_MAT_06</t>
  </si>
  <si>
    <t>IT_SlaveRope.3ds</t>
  </si>
  <si>
    <t>Ziarno lnu</t>
  </si>
  <si>
    <t>itpl_SDRP_herb_50</t>
  </si>
  <si>
    <t>ITMI_GS_COM_03</t>
  </si>
  <si>
    <t>NASIONO30.3ds</t>
  </si>
  <si>
    <t>Pasza</t>
  </si>
  <si>
    <t>Pasza stanowi jedzenie dla zwierząt hodowlanych</t>
  </si>
  <si>
    <t>PASZA</t>
  </si>
  <si>
    <t>ITMI_GS_COM_04</t>
  </si>
  <si>
    <t>PASZA.3ds</t>
  </si>
  <si>
    <t>Nasiono rzepy</t>
  </si>
  <si>
    <t>itpl_SDRP_herb_31</t>
  </si>
  <si>
    <t>ITMI_GS_COM_05</t>
  </si>
  <si>
    <t>NASIONO12.3ds</t>
  </si>
  <si>
    <t>Pestka dyni</t>
  </si>
  <si>
    <t>itpl_SDRP_herb_69</t>
  </si>
  <si>
    <t>ITMI_GS_COM_06</t>
  </si>
  <si>
    <t>NASIONO28.3ds</t>
  </si>
  <si>
    <t>Paczka wełny</t>
  </si>
  <si>
    <t>Wełna zapakowane w małe paczuszki</t>
  </si>
  <si>
    <t>KM_ITMI_PACKET_07</t>
  </si>
  <si>
    <t>ITMI_GS_MAT_07</t>
  </si>
  <si>
    <t>KM_ITMI_PACKET_07.3ds</t>
  </si>
  <si>
    <t>Nasiono kapusty</t>
  </si>
  <si>
    <t>itpl_SDRP_herb_21</t>
  </si>
  <si>
    <t>ITMI_GS_COM_07</t>
  </si>
  <si>
    <t>NASIONO2.3ds</t>
  </si>
  <si>
    <t>Przemielone kości idealnie nadające się do użyźnienia gleby</t>
  </si>
  <si>
    <t>ITCR_SDRP_INGR_21</t>
  </si>
  <si>
    <t>ITMI_GS_COM_08</t>
  </si>
  <si>
    <t>ItMi_Pocket.3ds</t>
  </si>
  <si>
    <t>Mąka</t>
  </si>
  <si>
    <t>Worek pełen białego proszku</t>
  </si>
  <si>
    <t>ITCR_SDRP_INGR_24</t>
  </si>
  <si>
    <t>ITMI_GS_MAT_08</t>
  </si>
  <si>
    <t>ItMi_Alchemy_Salt_01.3ds</t>
  </si>
  <si>
    <t>Jajko</t>
  </si>
  <si>
    <t>Idealne do jajecznicy</t>
  </si>
  <si>
    <t>ITCR_SDRP_DROP_10</t>
  </si>
  <si>
    <t>ITMI_GS_MAT_09</t>
  </si>
  <si>
    <t>TOD_HUEHNEREI01.3ds</t>
  </si>
  <si>
    <t>Wełna</t>
  </si>
  <si>
    <t>Wełna zebrana z owcy</t>
  </si>
  <si>
    <t>ITFO_GS_Bawelna</t>
  </si>
  <si>
    <t>ITMI_GS_MAT_10</t>
  </si>
  <si>
    <t>ITFO_GS_Bawelna.3ds</t>
  </si>
  <si>
    <t>Mleko</t>
  </si>
  <si>
    <t>Świeże, wiejskie mleko</t>
  </si>
  <si>
    <t>ITEM_FLAG_DRINK</t>
  </si>
  <si>
    <t>ITFO_MILK</t>
  </si>
  <si>
    <t>ITFO_GS_51</t>
  </si>
  <si>
    <t>ItFo_Milk.3ds</t>
  </si>
  <si>
    <t>Ser</t>
  </si>
  <si>
    <t>Ma trójkątny kształt, zawiera dużą ilość dziur</t>
  </si>
  <si>
    <t>ITFO_CHEESE</t>
  </si>
  <si>
    <t>ITFO_GS_52</t>
  </si>
  <si>
    <t>ItFo_Cheese.3ds</t>
  </si>
  <si>
    <t>Moneta</t>
  </si>
  <si>
    <t>ItMi_Gold.3ds</t>
  </si>
  <si>
    <t>Duża bryła węgla</t>
  </si>
  <si>
    <t>Duża bryła węgla idelna do zmielenia na mniejsze części</t>
  </si>
  <si>
    <t>BIG_BRYLKA_WEGIEL</t>
  </si>
  <si>
    <t>ITMI_GS_MAT_11</t>
  </si>
  <si>
    <t>BIG_BRYLKA_WEGIEL.3ds</t>
  </si>
  <si>
    <t>Duża bryła złota</t>
  </si>
  <si>
    <t>Duża bryła złota idelna do zmielenia na mniejsze części</t>
  </si>
  <si>
    <t>BIG_BRYLKA_ZLOTO</t>
  </si>
  <si>
    <t>ITMI_GS_MAT_12</t>
  </si>
  <si>
    <t>BIG_BRYLKA_ZLOTO.3ds</t>
  </si>
  <si>
    <t>Duża bryła żelaza</t>
  </si>
  <si>
    <t>Duża bryła żelaza idelna do zmielenia na mniejsze części</t>
  </si>
  <si>
    <t>BIG_BRYLKA_ZELAZO</t>
  </si>
  <si>
    <t>ITMI_GS_MAT_13</t>
  </si>
  <si>
    <t>BIG_BRYLKA_ZELAZO.3ds</t>
  </si>
  <si>
    <t>Bryłka węgla</t>
  </si>
  <si>
    <t>Węgiel w bryłkach.</t>
  </si>
  <si>
    <t>ITCR_SDRP_DROP_60</t>
  </si>
  <si>
    <t>ITMI_GS_MAT_14</t>
  </si>
  <si>
    <t>kohle_nugget.3ds</t>
  </si>
  <si>
    <t>Bryłka Kamienia</t>
  </si>
  <si>
    <t>Kamień w bryłkach.</t>
  </si>
  <si>
    <t>ITCR_SDRP_DROP_85</t>
  </si>
  <si>
    <t>ITMI_GS_MAT_15</t>
  </si>
  <si>
    <t>ITAT_STONEGOLEMHEART.3ds</t>
  </si>
  <si>
    <t>Bryłka soli</t>
  </si>
  <si>
    <t>Sól w bryłkach</t>
  </si>
  <si>
    <t>ITCR_SDRP_DROP_59</t>
  </si>
  <si>
    <t>ITMI_GS_MAT_16</t>
  </si>
  <si>
    <t>salz_nugget.3ds</t>
  </si>
  <si>
    <t>Kwarcyt</t>
  </si>
  <si>
    <t>Drobne ziarna piasku znajdują zastosowanie przy wytwarzania wyrobów w hucie.</t>
  </si>
  <si>
    <t>ItMi_Quartz</t>
  </si>
  <si>
    <t>ITMI_GS_MAT_17</t>
  </si>
  <si>
    <t>ItMi_Quartz.3ds</t>
  </si>
  <si>
    <t>Samorodek złota</t>
  </si>
  <si>
    <t>Duża bryła złota. Można z niej wytworzyć wiele monet.</t>
  </si>
  <si>
    <t>ITMI_GOLDNUGGET_ADDON</t>
  </si>
  <si>
    <t>ITMI_GS_MAT_18</t>
  </si>
  <si>
    <t>ItMi_GoldNugget_01.3ds</t>
  </si>
  <si>
    <t>Bryłka siarki</t>
  </si>
  <si>
    <t>Żółta bryłka, zapachem przypominająca odór zgniłych jaj.</t>
  </si>
  <si>
    <t>CRAFT_BRYLKA_SIARKI</t>
  </si>
  <si>
    <t>ITMI_GS_MAT_19</t>
  </si>
  <si>
    <t>CRAFT_BRYLKA_SIARKI.3ds</t>
  </si>
  <si>
    <t>Bryłka żelaza</t>
  </si>
  <si>
    <t>Ruda żelaza w bryłkach.</t>
  </si>
  <si>
    <t>ITCR_SDRP_DROP_13</t>
  </si>
  <si>
    <t>ITMI_GS_MAT_20</t>
  </si>
  <si>
    <t>CRAFT_BRYLKA_ZELAZO.3ds</t>
  </si>
  <si>
    <t>Ametyst</t>
  </si>
  <si>
    <t>Składnik potrzebny do wykonania niektórych run i biżuterii</t>
  </si>
  <si>
    <t>AMETHYST_CRYSTAL</t>
  </si>
  <si>
    <t>ITMI_GS_MAT_21</t>
  </si>
  <si>
    <t>AMETHYST_CRYSTAL.3ds</t>
  </si>
  <si>
    <t xml:space="preserve"> Akwamaryn</t>
  </si>
  <si>
    <t>AQUAMARIN_CRYSTAL</t>
  </si>
  <si>
    <t>ITMI_GS_MAT_22</t>
  </si>
  <si>
    <t>AQUAMARIN_CRYSTAL.3ds</t>
  </si>
  <si>
    <t>Rubin</t>
  </si>
  <si>
    <t>RUBIN_CRYSTAL</t>
  </si>
  <si>
    <t>ITMI_GS_MAT_23</t>
  </si>
  <si>
    <t>RUBIN_CRYSTAL.3ds</t>
  </si>
  <si>
    <t>Bryłka meteorytowego żelaza</t>
  </si>
  <si>
    <t>Rzadsza, bogata odmiana żelaza.</t>
  </si>
  <si>
    <t>BURSZTYN_CRYSTAL</t>
  </si>
  <si>
    <t>ITMI_GS_MAT_24</t>
  </si>
  <si>
    <t>BURSZTYN_CRYSTAL.3ds</t>
  </si>
  <si>
    <t>Sól</t>
  </si>
  <si>
    <t>Rozdrobnione solne kryształy</t>
  </si>
  <si>
    <t>ITMI_GS_MAT_25</t>
  </si>
  <si>
    <t>Kruszona ruda</t>
  </si>
  <si>
    <t>Rozdrobnione bryłki z magicznej rudy</t>
  </si>
  <si>
    <t>itfo_SDRP_food_93</t>
  </si>
  <si>
    <t>ITMI_GS_MAT_26</t>
  </si>
  <si>
    <t>IT_PowderMagicOre.3ds</t>
  </si>
  <si>
    <t>Proszek węglowy</t>
  </si>
  <si>
    <t>Bez proszku węglowego, sztaby stali byłyby słabe i podatne na zniszczenie.</t>
  </si>
  <si>
    <t>ITCR_SDRP_INGR_25</t>
  </si>
  <si>
    <t>ITMI_GS_MAT_27</t>
  </si>
  <si>
    <t>ITAC_KOHLEPULVER.3ds</t>
  </si>
  <si>
    <t>Wapno</t>
  </si>
  <si>
    <t>Umieść w piecu duży kamień i na nim stos kości</t>
  </si>
  <si>
    <t>ITMI_GS_MAT_28</t>
  </si>
  <si>
    <t>Pusta butelka</t>
  </si>
  <si>
    <t>Butelka służąca do napełnienia do przechowywania różnego rodzaju trunków</t>
  </si>
  <si>
    <t>ITFO_WATER</t>
  </si>
  <si>
    <t>ITMI_GS_MAT_29</t>
  </si>
  <si>
    <t>ItFo_Water.3ds</t>
  </si>
  <si>
    <t>Menzurka</t>
  </si>
  <si>
    <t>Menzurka jest niezbędna przy warzeniu mikstur</t>
  </si>
  <si>
    <t>ITMI_FLASK</t>
  </si>
  <si>
    <t>ITMI_GS_MAT_30</t>
  </si>
  <si>
    <t>ItMi_Flask.3ds</t>
  </si>
  <si>
    <t>Sztaba żelaza</t>
  </si>
  <si>
    <t>SYN_IRON_BAR</t>
  </si>
  <si>
    <t>ITMI_GS_MAT_31</t>
  </si>
  <si>
    <t>SYN_IRON_BAR.3ds</t>
  </si>
  <si>
    <t>Sztabka stali</t>
  </si>
  <si>
    <t>Sztabka wzmocnionej stali</t>
  </si>
  <si>
    <t>SYN_SILVER_BAR</t>
  </si>
  <si>
    <t>ITMI_GS_MAT_32</t>
  </si>
  <si>
    <t>SYN_SILVER_BAR.3ds</t>
  </si>
  <si>
    <t>Sztabka meteorytowej stali</t>
  </si>
  <si>
    <t>Sztabka wytopiona ze specjalnego rodzaju metalu</t>
  </si>
  <si>
    <t>SYN_RED_BAR</t>
  </si>
  <si>
    <t>ITMI_GS_MAT_33</t>
  </si>
  <si>
    <t>SYN_RED_BAR.3ds</t>
  </si>
  <si>
    <t>Sztabka magicznej rudy</t>
  </si>
  <si>
    <t>Sztabka z magiczną rudą.</t>
  </si>
  <si>
    <t>SYN_MAGIC_BAR</t>
  </si>
  <si>
    <t>ITMI_GS_MAT_34</t>
  </si>
  <si>
    <t>SYN_MAGIC_BAR.3ds</t>
  </si>
  <si>
    <t>Opał</t>
  </si>
  <si>
    <t>Do rozpalania ognia.</t>
  </si>
  <si>
    <t>ITCR_SDRP_DROP_16</t>
  </si>
  <si>
    <t>ITMI_GS_MAT_35</t>
  </si>
  <si>
    <t>WOOD.3ds</t>
  </si>
  <si>
    <t>Kłoda z miękkiego drzewa</t>
  </si>
  <si>
    <t>Belka topoli.</t>
  </si>
  <si>
    <t>ITEM_FLAG_ACTIVE</t>
  </si>
  <si>
    <t>ITCR_SDRP_DROP_62</t>
  </si>
  <si>
    <t>ITMI_GS_ACTIV_01</t>
  </si>
  <si>
    <t>Bela.3ds</t>
  </si>
  <si>
    <t>Kłoda z twardego drzewa</t>
  </si>
  <si>
    <t>Belka twardego drewna.</t>
  </si>
  <si>
    <t>BELA2</t>
  </si>
  <si>
    <t>ITMI_GS_ACTIV_02</t>
  </si>
  <si>
    <t>BELA2.3ds</t>
  </si>
  <si>
    <t>Kłoda ze szlachetnego drzewa</t>
  </si>
  <si>
    <t>Belka szlachetnego drewna.</t>
  </si>
  <si>
    <t>BELA3</t>
  </si>
  <si>
    <t>ITMI_GS_ACTIV_03</t>
  </si>
  <si>
    <t>BELA3.3ds</t>
  </si>
  <si>
    <t>Przepiłowany kij</t>
  </si>
  <si>
    <t>ITCR_SDRP_DROP_17</t>
  </si>
  <si>
    <t>ITMI_GS_MAT_36</t>
  </si>
  <si>
    <t>WOODPIECE.3ds</t>
  </si>
  <si>
    <t>Miska</t>
  </si>
  <si>
    <t>Drewniana miseczka.</t>
  </si>
  <si>
    <t>Cylinder.003</t>
  </si>
  <si>
    <t>ITMI_GS_MAT_37</t>
  </si>
  <si>
    <t>Cylinder_003.3ds</t>
  </si>
  <si>
    <t>Drewno do wyrobu broni</t>
  </si>
  <si>
    <t>CRAFT_DREWNO_SWIERKU</t>
  </si>
  <si>
    <t>ITMI_GS_MAT_38</t>
  </si>
  <si>
    <t>CRAFT_DREWNO_SWIERKU.3ds</t>
  </si>
  <si>
    <t>Twarde drewno</t>
  </si>
  <si>
    <t>Wzmocnione drewno</t>
  </si>
  <si>
    <t>CRAFT_DREWNO_BRZOZA</t>
  </si>
  <si>
    <t>ITMI_GS_MAT_39</t>
  </si>
  <si>
    <t>CRAFT_DREWNO_BRZOZA.3ds</t>
  </si>
  <si>
    <t>Szlachetne drewno</t>
  </si>
  <si>
    <t>Solidne drewno</t>
  </si>
  <si>
    <t>CRAFT_DREWNO_DEBU</t>
  </si>
  <si>
    <t>ITMI_GS_MAT_40</t>
  </si>
  <si>
    <t>CRAFT_DREWNO_DEBU.3ds</t>
  </si>
  <si>
    <t>Gałąź</t>
  </si>
  <si>
    <t>Zwykły patyk z okolicznego drzewa</t>
  </si>
  <si>
    <t>ITCR_SDRP_DROP_14</t>
  </si>
  <si>
    <t>ITMI_GS_MAT_41</t>
  </si>
  <si>
    <t>CRAFT_DREWNO.3ds</t>
  </si>
  <si>
    <t>Pocięte miękkie drewno</t>
  </si>
  <si>
    <t>Obróbione miękkie drewno, wykorzystywane do elementów drewnianych</t>
  </si>
  <si>
    <t>DREWIENKO1</t>
  </si>
  <si>
    <t>ITMI_GS_MAT_42</t>
  </si>
  <si>
    <t>DREWIENKO1.3ds</t>
  </si>
  <si>
    <t>Pocięte twarde drewno</t>
  </si>
  <si>
    <t>Obróbione twarde drewno, wykorzystywane do elementów drewnianych</t>
  </si>
  <si>
    <t>ITAT_GS_Udeska</t>
  </si>
  <si>
    <t>ITMI_GS_MAT_43</t>
  </si>
  <si>
    <t>DREWIENKO2.3ds</t>
  </si>
  <si>
    <t>Pocięte szlachetne drewno</t>
  </si>
  <si>
    <t>Obróbione szlachetne drewno, wykorzystywane do elementów drewnianych</t>
  </si>
  <si>
    <t>ITAT_GS_Pdeska</t>
  </si>
  <si>
    <t>ITMI_GS_MAT_44</t>
  </si>
  <si>
    <t>Mokre deski z miękkiego drewna</t>
  </si>
  <si>
    <t>Mokra miękka deska, przeznaczona do suszenia.</t>
  </si>
  <si>
    <t>deska1M</t>
  </si>
  <si>
    <t>ITMI_GS_MAT_45</t>
  </si>
  <si>
    <t>deska1M.3ds</t>
  </si>
  <si>
    <t>Mokre deski z twardego drewna</t>
  </si>
  <si>
    <t>Mokra twarda deska, przeznaczona do suszenia.</t>
  </si>
  <si>
    <t>deska2M</t>
  </si>
  <si>
    <t>ITMI_GS_MAT_46</t>
  </si>
  <si>
    <t>deska2M.3ds</t>
  </si>
  <si>
    <t>Mokre deski ze szlachetnego drewna</t>
  </si>
  <si>
    <t>Mokra szlachetna deska, przeznaczona do suszenia.</t>
  </si>
  <si>
    <t>deska3M</t>
  </si>
  <si>
    <t>ITMI_GS_MAT_47</t>
  </si>
  <si>
    <t>deska3M.3ds</t>
  </si>
  <si>
    <t>Deska z miękiego drewna</t>
  </si>
  <si>
    <t>To moja deska!</t>
  </si>
  <si>
    <t>ITCR_SDRP_DROP_15</t>
  </si>
  <si>
    <t>ITMI_GS_MAT_48</t>
  </si>
  <si>
    <t>Craft_Drewno2.3ds</t>
  </si>
  <si>
    <t>Deska z twardego drewna</t>
  </si>
  <si>
    <t>Wzmocniona deska</t>
  </si>
  <si>
    <t>deska2</t>
  </si>
  <si>
    <t>ITMI_GS_MAT_49</t>
  </si>
  <si>
    <t>deska2.3ds</t>
  </si>
  <si>
    <t>Deska z szlachetnego drewna</t>
  </si>
  <si>
    <t>Solidna deska</t>
  </si>
  <si>
    <t>deska3</t>
  </si>
  <si>
    <t>ITMI_GS_MAT_50</t>
  </si>
  <si>
    <t>deska3.3ds</t>
  </si>
  <si>
    <t>Chwast</t>
  </si>
  <si>
    <t>Gorzka roślina, wykorzystywana do tworzenia dań dla biedoty.</t>
  </si>
  <si>
    <t>ITPL_WEED</t>
  </si>
  <si>
    <t>ITMI_GS_MAT_51</t>
  </si>
  <si>
    <t>ItPl_Weed.3ds</t>
  </si>
  <si>
    <t>Piekielnik</t>
  </si>
  <si>
    <t>Grzyb ma brunatny trzon, natomiast jego kapelusz jest barwy białej</t>
  </si>
  <si>
    <t>itpl_SDRP_herb_18</t>
  </si>
  <si>
    <t>ITMI_GS_MAT_52</t>
  </si>
  <si>
    <t>ItFo_Plants_mushroom_01.3ds</t>
  </si>
  <si>
    <t>Ciemny grzyb</t>
  </si>
  <si>
    <t>Mułowe grzyby są przepełnione magiczną energią. Za każdym razem, kiedy zjadasz taki grzyb, jej niewielka część odkłada się w twoim ciele</t>
  </si>
  <si>
    <t>ITPL_MUSHROOM_01</t>
  </si>
  <si>
    <t>ITMI_GS_MAT_53</t>
  </si>
  <si>
    <t>ItPl_Mushroom_01.3ds</t>
  </si>
  <si>
    <t>Bagienne ziele</t>
  </si>
  <si>
    <t>Po odpowiednim ususzeniu rośliny, może znaleźć swoje zastosowanie przy wypoczynku lub medytacji</t>
  </si>
  <si>
    <t>ITMI_GS_MAT_54</t>
  </si>
  <si>
    <t>Rdest polny</t>
  </si>
  <si>
    <t>Rosną przeważnie w ciemnych, podmokłych i trudno dostępnych miejscach</t>
  </si>
  <si>
    <t>ITPL_TEMP_HERB</t>
  </si>
  <si>
    <t>ITMI_GS_MAT_55</t>
  </si>
  <si>
    <t>ItPl_Temp_Herb.3ds</t>
  </si>
  <si>
    <t>Niebieski bez</t>
  </si>
  <si>
    <t>Ma zielone liście i niebieskie owoce</t>
  </si>
  <si>
    <t>ITPL_BLUEPLANT</t>
  </si>
  <si>
    <t>ITMI_GS_MAT_56</t>
  </si>
  <si>
    <t>ItPl_Blueplant.3ds</t>
  </si>
  <si>
    <t>Roślina lecznicza</t>
  </si>
  <si>
    <t>Podstawowy skladnik potrzebny do warzenia podstawowych wywarów leczniczych</t>
  </si>
  <si>
    <t>itpl_SDRP_herb_09</t>
  </si>
  <si>
    <t>ITMI_GS_MAT_57</t>
  </si>
  <si>
    <t>ItFo_Plants_Herb_01.3ds</t>
  </si>
  <si>
    <t>Ognista pokrzywa</t>
  </si>
  <si>
    <t>Podstawowy skladnik potrzebny do warzenia podstawowych wywarów odnawiających mane</t>
  </si>
  <si>
    <t>ITPL_MANA_HERB_01</t>
  </si>
  <si>
    <t>ITMI_GS_MAT_58</t>
  </si>
  <si>
    <t>ItPl_Mana_Herb_01.3ds</t>
  </si>
  <si>
    <t>Ziele lecznicze</t>
  </si>
  <si>
    <t>Główny składnik ekstraktu leczniczego</t>
  </si>
  <si>
    <t>ITPL_HEALTH_HERB_02</t>
  </si>
  <si>
    <t>ITMI_GS_MAT_59</t>
  </si>
  <si>
    <t>ItPl_Health_Herb_02.3ds</t>
  </si>
  <si>
    <t>Ogniste ziele</t>
  </si>
  <si>
    <t>Główny składnik ekstraktu many</t>
  </si>
  <si>
    <t>ITPL_MANA_HERB_02</t>
  </si>
  <si>
    <t>ITMI_GS_MAT_60</t>
  </si>
  <si>
    <t>ItPl_Mana_Herb_02.3ds</t>
  </si>
  <si>
    <t>Zębate ziele</t>
  </si>
  <si>
    <t>Jest składnikiem alchemicznym służącym do wytworzenia mikstury szybkości</t>
  </si>
  <si>
    <t>ITPL_SPEED_HERB_01</t>
  </si>
  <si>
    <t>ITMI_GS_MAT_61</t>
  </si>
  <si>
    <t>ItPl_Speed_Herb_01.3ds</t>
  </si>
  <si>
    <t>Szczaw królewski</t>
  </si>
  <si>
    <t>Bardzo rzadka roślina poszukiwana przez wielu alchemików</t>
  </si>
  <si>
    <t>ITPL_PERM_HERB</t>
  </si>
  <si>
    <t>ITMI_GS_MAT_62</t>
  </si>
  <si>
    <t>ItPl_Perm_Herb.3ds</t>
  </si>
  <si>
    <t>Korzeń leczniczy</t>
  </si>
  <si>
    <t>Roślina będąca składnikiem do najsilniejszych mikstur leczniczych</t>
  </si>
  <si>
    <t>ITPL_HEALTH_HERB_03</t>
  </si>
  <si>
    <t>ITMI_GS_MAT_63</t>
  </si>
  <si>
    <t>ItPl_Health_Herb_03.3ds</t>
  </si>
  <si>
    <t>Ognisty korzeń</t>
  </si>
  <si>
    <t>Roślina będąca składnikiem do najsilniejszych mikstur many</t>
  </si>
  <si>
    <t>ITPL_MANA_HERB_03</t>
  </si>
  <si>
    <t>ITMI_GS_MAT_64</t>
  </si>
  <si>
    <t>ItPl_Mana_Herb_03.3ds</t>
  </si>
  <si>
    <t>Polna jagoda</t>
  </si>
  <si>
    <t>Czerwone owoce rosnące na krzakach</t>
  </si>
  <si>
    <t>ITPL_FORESTBERRY</t>
  </si>
  <si>
    <t>ITFO_GS_53</t>
  </si>
  <si>
    <t>ItPl_Forestberry.3ds</t>
  </si>
  <si>
    <t>Leśna jagoda</t>
  </si>
  <si>
    <t>Owoc spory jak palec trolla, wykorzystywana jako baza alkoholi</t>
  </si>
  <si>
    <t>ITPL_DEX_HERB_01</t>
  </si>
  <si>
    <t>ITFO_GS_54</t>
  </si>
  <si>
    <t>ItPl_Dex_Herb_01.3ds</t>
  </si>
  <si>
    <t>Jabłko</t>
  </si>
  <si>
    <t>Owoc o dużej liczbie zastosowań. Można robić z niego alkohole, ciasta jest również wykorzysytwany do tworzenia cukru.</t>
  </si>
  <si>
    <t>ITFO_APPLE</t>
  </si>
  <si>
    <t>ITFO_GS_55</t>
  </si>
  <si>
    <t>ItFo_Apple.3ds</t>
  </si>
  <si>
    <t>Kora drzewna</t>
  </si>
  <si>
    <t>Kora używana, do tworzenia papirusu, a także najeefektywniejszy element do tworzenie odwarów garbarskich.</t>
  </si>
  <si>
    <t>kora</t>
  </si>
  <si>
    <t>ITMI_GS_MAT_65</t>
  </si>
  <si>
    <t>kora.3ds</t>
  </si>
  <si>
    <t>Pajęczyna</t>
  </si>
  <si>
    <t>Pajęczyna wytwarzana przez ogromne pająki. Cechuje je wyjątkowa trwałość</t>
  </si>
  <si>
    <t>ITCR_SDRP_DROP_86</t>
  </si>
  <si>
    <t>ITMI_GS_MAT_66</t>
  </si>
  <si>
    <t>HK_ITEM_PAJECZYNA.3ds</t>
  </si>
  <si>
    <t>Wosk pszczeli</t>
  </si>
  <si>
    <t>Wosk pszczeli służacy do impregnowania poszczególnych gatunków skór</t>
  </si>
  <si>
    <t>ITUS_SDRP_TOOL_34</t>
  </si>
  <si>
    <t>ITMI_GS_MAT_67</t>
  </si>
  <si>
    <t>ItMi_Bottle_Empty.3ds</t>
  </si>
  <si>
    <t>Miód</t>
  </si>
  <si>
    <t>Słodki przysmak niedźwiedzi, wykorzystywany do wykwintych dań, które mają wzbogacić jego smak, a także przedłużyć jego trwałość.</t>
  </si>
  <si>
    <t>ITFO_HONEY</t>
  </si>
  <si>
    <t>ITFO_GS_56</t>
  </si>
  <si>
    <t>ItFo_Honey.3ds</t>
  </si>
  <si>
    <t>Ryba</t>
  </si>
  <si>
    <t>Ryba gotowa do wypatroszenia, ponoć można ją upiec, przy grillu.</t>
  </si>
  <si>
    <t>ITMI_GS_MAT_68</t>
  </si>
  <si>
    <t>Wypatroszona ryba</t>
  </si>
  <si>
    <t>Płat ryby gotowy do smażenia.</t>
  </si>
  <si>
    <t>itfo_SDRP_food_33</t>
  </si>
  <si>
    <t>ITMI_GS_MAT_69</t>
  </si>
  <si>
    <t>SDRP_FISH_04.3ds</t>
  </si>
  <si>
    <t>Perła</t>
  </si>
  <si>
    <t>Perła to klejnot morski i piękna ozdoba. Jest dość rzadka.</t>
  </si>
  <si>
    <t>ITMI_ADDON_WHITEPEARL</t>
  </si>
  <si>
    <t>ITMI_GS_MAT_70</t>
  </si>
  <si>
    <t>ItMi_WhitePearl_01.3ds</t>
  </si>
  <si>
    <t>Ostryga</t>
  </si>
  <si>
    <t>Wyglądem przypomina owadzie mięso, ale jest bardziej odżywcza.</t>
  </si>
  <si>
    <t>ItFo_Addon_Shellflesh</t>
  </si>
  <si>
    <t>ITFO_GS_57</t>
  </si>
  <si>
    <t>ItAt_Meatbugflesh.3ds</t>
  </si>
  <si>
    <t>Czarna perła</t>
  </si>
  <si>
    <t>Niezwykle rzadka odmiana perły. Dla kolekcjonerów stanowi nielada gratkę.</t>
  </si>
  <si>
    <t>ItMi_DarkPearl</t>
  </si>
  <si>
    <t>ITMI_GS_MAT_71</t>
  </si>
  <si>
    <t>ItMi_DarkPearl.3ds</t>
  </si>
  <si>
    <t>Spirytus</t>
  </si>
  <si>
    <t>Baza mikstur i alkoholi</t>
  </si>
  <si>
    <t>ITFO_SDRP_ALH_01</t>
  </si>
  <si>
    <t>ITFO_GS_58</t>
  </si>
  <si>
    <t>ITFO_ALCH_NEW.3ds</t>
  </si>
  <si>
    <t>Pieprz</t>
  </si>
  <si>
    <t>Drobna przyprawa, która daje wielki smak!</t>
  </si>
  <si>
    <t>ITFO_ADDON_PFEFFER_01</t>
  </si>
  <si>
    <t>ITMI_GS_MAT_72</t>
  </si>
  <si>
    <t>Cukier</t>
  </si>
  <si>
    <t>Słodycze bez tego by wiele straciły.</t>
  </si>
  <si>
    <t>ITMI_GS_MAT_73</t>
  </si>
  <si>
    <t>Drożdze</t>
  </si>
  <si>
    <t>Mieszanka wody z mąką.</t>
  </si>
  <si>
    <t>ITCR_SDRP_DROP_75</t>
  </si>
  <si>
    <t>ITMI_GS_MAT_74</t>
  </si>
  <si>
    <t>ItMi_Alchemy_Moleratlubric_01.3ds</t>
  </si>
  <si>
    <t>Piwo portowe</t>
  </si>
  <si>
    <t>Prawdziwy napój portowca.</t>
  </si>
  <si>
    <t>ITFO_SDRP_KM_57</t>
  </si>
  <si>
    <t>ITFO_GS_59</t>
  </si>
  <si>
    <t>ItFo_Lakomy_Beer_01.3ds</t>
  </si>
  <si>
    <t>Jabol</t>
  </si>
  <si>
    <t>Przysmak okolicznych wsi.</t>
  </si>
  <si>
    <t>ITFO_SDRP_ALH_03</t>
  </si>
  <si>
    <t>ITFO_GS_60</t>
  </si>
  <si>
    <t>APFELSAFT.3ds</t>
  </si>
  <si>
    <t>Nalewka Jagodowa</t>
  </si>
  <si>
    <t>Słodki alkohol o rubinowej barwie.</t>
  </si>
  <si>
    <t>ITFO_SDRP_ALH_06</t>
  </si>
  <si>
    <t>ITFO_GS_61</t>
  </si>
  <si>
    <t>BEERENLIKOER.3ds</t>
  </si>
  <si>
    <t>Piwo pszeniczne</t>
  </si>
  <si>
    <t>Podawane w każdej myrtańskiej karczmie.</t>
  </si>
  <si>
    <t>ITFO_SDRP_KM_14</t>
  </si>
  <si>
    <t>ITFO_GS_62</t>
  </si>
  <si>
    <t>KM_vob_darkbeer.3ds</t>
  </si>
  <si>
    <t>Wino</t>
  </si>
  <si>
    <t>Z delikatnym smakiem, stworzone z myślą o wysublinowanym smaku</t>
  </si>
  <si>
    <t>ITFO_WINE</t>
  </si>
  <si>
    <t>ITFO_GS_63</t>
  </si>
  <si>
    <t>ItFo_Wine.3ds</t>
  </si>
  <si>
    <t>Wóda Ziołowa</t>
  </si>
  <si>
    <t>Alkohol powstały wyłącznie z fermentacji ziół.</t>
  </si>
  <si>
    <t>ITFO_SDRP_KM_59</t>
  </si>
  <si>
    <t>ITFO_GS_64</t>
  </si>
  <si>
    <t>KM_new_bottle_02.3ds</t>
  </si>
  <si>
    <t>Piwo Miodowe</t>
  </si>
  <si>
    <t>Specjalne piwo z dodatkiem miodu.</t>
  </si>
  <si>
    <t>ITFO_SDRP_KM_08</t>
  </si>
  <si>
    <t>ITFO_GS_65</t>
  </si>
  <si>
    <t>KM_new_bottle_09.3ds</t>
  </si>
  <si>
    <t>Gin</t>
  </si>
  <si>
    <t>Bardzo popularny alkohol na kontynencie.</t>
  </si>
  <si>
    <t>ITFO_SDRP_ALH_13</t>
  </si>
  <si>
    <t>ITFO_GS_66</t>
  </si>
  <si>
    <t>TRAUBENSAFT.3ds</t>
  </si>
  <si>
    <t>Rum</t>
  </si>
  <si>
    <t xml:space="preserve"> Mocny i słodki napój alkoholowy</t>
  </si>
  <si>
    <t>ITFO_ADDON_RUM</t>
  </si>
  <si>
    <t>ITFO_GS_67</t>
  </si>
  <si>
    <t>ItMi_Rum_02.3ds</t>
  </si>
  <si>
    <t>Szybki Śledź</t>
  </si>
  <si>
    <t>Niebezpieczny i tajemniczy zabójca, który działa szybko i bezlitośnie.</t>
  </si>
  <si>
    <t>ITFO_ADDON_SCHNELLERHERING</t>
  </si>
  <si>
    <t>ITFO_GS_68</t>
  </si>
  <si>
    <t>ItMi_Rum_01.3ds</t>
  </si>
  <si>
    <t>Młot Lou</t>
  </si>
  <si>
    <t>Potężna trunek, która może zmiażdżyć wszystko na swojej drodze</t>
  </si>
  <si>
    <t>ITFO_GS_69</t>
  </si>
  <si>
    <t>Skręt z bagiennego ziela</t>
  </si>
  <si>
    <t>Palenie łodyg bagiennego ziela to najbardziej popularna forma zażywania narkotyku. Ze względu na ich właściwości halucynogenne i relaksujące są one zakazane.</t>
  </si>
  <si>
    <t>ITEM_CAT_POTION</t>
  </si>
  <si>
    <t>?</t>
  </si>
  <si>
    <t>ITMI_JOINT</t>
  </si>
  <si>
    <t>ITPO_GS_01</t>
  </si>
  <si>
    <t>ItMi_Joint_US.3ds</t>
  </si>
  <si>
    <t>Skręt zza uchem</t>
  </si>
  <si>
    <t>ITEM_CAT_ACSR1</t>
  </si>
  <si>
    <t>AccessorySlot1</t>
  </si>
  <si>
    <t>acsr1</t>
  </si>
  <si>
    <t>ITUS_SDRP_ACS_17</t>
  </si>
  <si>
    <t>ITAC_GS_ACSR1_01</t>
  </si>
  <si>
    <t>STATIC_joint_zauchem.3ds</t>
  </si>
  <si>
    <t>Skręt w ustach</t>
  </si>
  <si>
    <t>Skręt trzymany w zębach</t>
  </si>
  <si>
    <t>ITUS_SDRP_ACS_18</t>
  </si>
  <si>
    <t>ITAC_GS_ACSR2_01</t>
  </si>
  <si>
    <t>STATIC_skret_usta1.3ds</t>
  </si>
  <si>
    <t>Grzybowy skręt</t>
  </si>
  <si>
    <t>Delikatny skręcik z nutką grzybów.</t>
  </si>
  <si>
    <t>faja2</t>
  </si>
  <si>
    <t>ITPO_GS_02</t>
  </si>
  <si>
    <t>faja2.3ds</t>
  </si>
  <si>
    <t>Jabłkowy skręt</t>
  </si>
  <si>
    <t>Aromatyczny skret z dodatkiem jabłek.</t>
  </si>
  <si>
    <t>faja3</t>
  </si>
  <si>
    <t>ITPO_GS_03</t>
  </si>
  <si>
    <t>faja3.3ds</t>
  </si>
  <si>
    <t>Miodowy skręt</t>
  </si>
  <si>
    <t>Słodki i aromatyczny skręt, który może być zarówno kojący, jak i odurzający.</t>
  </si>
  <si>
    <t>GS_URNALESTERA</t>
  </si>
  <si>
    <t>ITPO_GS_04</t>
  </si>
  <si>
    <t>GS_URNALESTERA.3ds</t>
  </si>
  <si>
    <t>Trucizna</t>
  </si>
  <si>
    <t>Potion</t>
  </si>
  <si>
    <t>AdminPotion</t>
  </si>
  <si>
    <t>potions</t>
  </si>
  <si>
    <t>KM_NEW_BOTTLE_06.3DS</t>
  </si>
  <si>
    <t>Papirus</t>
  </si>
  <si>
    <t>Ma wiele zastosowań zarówno wśród poetów jak i magów.</t>
  </si>
  <si>
    <t>FAKESCROLL_ADDON</t>
  </si>
  <si>
    <t>ITMI_GS_MAT_75</t>
  </si>
  <si>
    <t>Fakescroll.3ds</t>
  </si>
  <si>
    <t>Esencja lecznicza</t>
  </si>
  <si>
    <t>Jedna z mikstur leczących</t>
  </si>
  <si>
    <t>ItPo_Health_01</t>
  </si>
  <si>
    <t>ITPO_GS_05</t>
  </si>
  <si>
    <t>ItPo_Health_01.3ds</t>
  </si>
  <si>
    <t>Esencja many</t>
  </si>
  <si>
    <t xml:space="preserve"> Jedna z mikstur odnawiających energię duchową</t>
  </si>
  <si>
    <t>ItPo_Mana_01</t>
  </si>
  <si>
    <t>ITPO_GS_06</t>
  </si>
  <si>
    <t>ItPo_Mana_01.3ds</t>
  </si>
  <si>
    <t>Odwar garbarski</t>
  </si>
  <si>
    <t>Używana do garbowania skór przez myśliwych.</t>
  </si>
  <si>
    <t>ITFO_SDRP_DSH_45</t>
  </si>
  <si>
    <t>ITMI_GS_MAT_76</t>
  </si>
  <si>
    <t>FRUCHTSCHNAPS.3ds</t>
  </si>
  <si>
    <t>Ekstrakt leczniczy</t>
  </si>
  <si>
    <t>itpo_health_02</t>
  </si>
  <si>
    <t>ITPO_GS_07</t>
  </si>
  <si>
    <t>ItPo_Health_02.3ds</t>
  </si>
  <si>
    <t>Ekstrakt many</t>
  </si>
  <si>
    <t>ItPo_Mana_02</t>
  </si>
  <si>
    <t>ITPO_GS_08</t>
  </si>
  <si>
    <t>ItPo_Mana_02.3ds</t>
  </si>
  <si>
    <t>Odtrutka</t>
  </si>
  <si>
    <t>Mikstura neutralizująca działanie trucizny.</t>
  </si>
  <si>
    <t>ITCR_SDRP_MED_25</t>
  </si>
  <si>
    <t>ITPO_GS_09</t>
  </si>
  <si>
    <t>ITAC_EMPTY_SMALL.3ds</t>
  </si>
  <si>
    <t>Barwniki</t>
  </si>
  <si>
    <t>Dzięki barwnikom twoje ubrania mają pożądany kolor</t>
  </si>
  <si>
    <t>ITCR_SDRP_MED_14</t>
  </si>
  <si>
    <t>ITMI_GS_MAT_77</t>
  </si>
  <si>
    <t>MINZSCHNAPS.3ds</t>
  </si>
  <si>
    <t>Eliksir Pięściarza</t>
  </si>
  <si>
    <t>Używana do fingowania wszelakich walk w Myrtańskim półświatku pięściarskim.</t>
  </si>
  <si>
    <t>ITCR_SDRP_MED_10</t>
  </si>
  <si>
    <t>ITPO_GS_10</t>
  </si>
  <si>
    <t>itfo_potion_dex_02.3ds</t>
  </si>
  <si>
    <t>Eliksir leczniczy</t>
  </si>
  <si>
    <t>itpo_health_03</t>
  </si>
  <si>
    <t>ITPO_GS_11</t>
  </si>
  <si>
    <t>ItPo_Health_03.3ds</t>
  </si>
  <si>
    <t>Eliksir many</t>
  </si>
  <si>
    <t>ItPo_Mana_03</t>
  </si>
  <si>
    <t>ITPO_GS_12</t>
  </si>
  <si>
    <t>ItPo_Mana_03.3ds</t>
  </si>
  <si>
    <t>Mikstura szybkości</t>
  </si>
  <si>
    <t>Mikstura która pobudzi cię do działania.</t>
  </si>
  <si>
    <t>ITPO_SPEED</t>
  </si>
  <si>
    <t>ITPO_GS_13</t>
  </si>
  <si>
    <t>ItPo_Speed.3ds</t>
  </si>
  <si>
    <t>Pełnia życia</t>
  </si>
  <si>
    <t>ITPO_GS_14</t>
  </si>
  <si>
    <t>Pełnia many</t>
  </si>
  <si>
    <t>ITPO_GS_15</t>
  </si>
  <si>
    <t>Mikstura Trolla</t>
  </si>
  <si>
    <t>Mikstura znana z tego iż zamienia twoją wątłą ludzką skórę, w coś przypominającą skórę trolla.</t>
  </si>
  <si>
    <t>ItPo_Addon_Geist_01</t>
  </si>
  <si>
    <t>ITPO_GS_16</t>
  </si>
  <si>
    <t>ItPo_Perm_STR.3ds</t>
  </si>
  <si>
    <t>Eliksir Ochronny</t>
  </si>
  <si>
    <t>Przydatna przy magicznych eksperymentach.</t>
  </si>
  <si>
    <t>itpo_perm_health</t>
  </si>
  <si>
    <t>ITPO_GS_17</t>
  </si>
  <si>
    <t>ItPo_Perm_Health.3ds</t>
  </si>
  <si>
    <t>Napój z pełzaczy</t>
  </si>
  <si>
    <t>Specjalny napój odnawiający energię życiową i duchową. Pozwala wyzwolić wizje.</t>
  </si>
  <si>
    <t>ItPo_Perm_Dex</t>
  </si>
  <si>
    <t>ITPO_GS_18</t>
  </si>
  <si>
    <t>ItPo_Perm_DEX.3ds</t>
  </si>
  <si>
    <t>Truchło lisa</t>
  </si>
  <si>
    <t>Jego skóra, to podstawowy składnik większości odzień.</t>
  </si>
  <si>
    <t>GS_TRUCHLO_LISKA.3DS</t>
  </si>
  <si>
    <t>ITMI_GS_MAT_78</t>
  </si>
  <si>
    <t>GS_TRUCHLO_LISKA.3ds</t>
  </si>
  <si>
    <t>Truchło królika</t>
  </si>
  <si>
    <t>Małe, płochliwe stworzonko.</t>
  </si>
  <si>
    <t>ITCR_SDRP_DROP_81</t>
  </si>
  <si>
    <t>ITMI_GS_MAT_79</t>
  </si>
  <si>
    <t>ZAIC.3ds</t>
  </si>
  <si>
    <t>Truchło zająca</t>
  </si>
  <si>
    <t>ITMI_GS_MAT_80</t>
  </si>
  <si>
    <t>Truchło owcy</t>
  </si>
  <si>
    <t>ITEM_CAT_BACKPACK</t>
  </si>
  <si>
    <t>Corpse</t>
  </si>
  <si>
    <t>AdminCorpse</t>
  </si>
  <si>
    <t>corpse</t>
  </si>
  <si>
    <t>ITCR_SDRP_DROP_01</t>
  </si>
  <si>
    <t>ITMI_GS_CORPSE_01</t>
  </si>
  <si>
    <t>static_OWCA.3DS</t>
  </si>
  <si>
    <t>Truchło jelenia</t>
  </si>
  <si>
    <t>Szybkie i płochliwe zwierzę.</t>
  </si>
  <si>
    <t>WOREK_NA_TRUCHLO</t>
  </si>
  <si>
    <t>ITMI_GS_CORPSE_02</t>
  </si>
  <si>
    <t>static_WOREK_NA_TRUCHLO.3DS</t>
  </si>
  <si>
    <t>Truchło żółwia</t>
  </si>
  <si>
    <t>Mozolne i długowieczne zwierzę.</t>
  </si>
  <si>
    <t>ITMI_GS_CORPSE_03</t>
  </si>
  <si>
    <t>Truchło kretoszczura</t>
  </si>
  <si>
    <t>Jest wyposażony w szereg ostrych, stożkowych zębów, służących mu do obrony przed drapieżnikami.</t>
  </si>
  <si>
    <t>ITCR_SDRP_DROP_31</t>
  </si>
  <si>
    <t>ITMI_GS_CORPSE_04</t>
  </si>
  <si>
    <t>static_Kreto.3DS</t>
  </si>
  <si>
    <t>Truchło tłuściocha</t>
  </si>
  <si>
    <t>ITMI_GS_CORPSE_05</t>
  </si>
  <si>
    <t>Truchło młodego dzika</t>
  </si>
  <si>
    <t>Mniejszy i słabszy od dorosłego osobnika, lecz dalej może zagrozić nieostrożnemu łowcy.</t>
  </si>
  <si>
    <t>ITCR_SDRP_DROP_33</t>
  </si>
  <si>
    <t>ITMI_GS_CORPSE_06</t>
  </si>
  <si>
    <t>static_Dzik.3DS</t>
  </si>
  <si>
    <t>Truchło młodego wilka</t>
  </si>
  <si>
    <t>ITCR_SDRP_DROP_38</t>
  </si>
  <si>
    <t>ITMI_GS_CORPSE_07</t>
  </si>
  <si>
    <t>static_Wilk.3DS</t>
  </si>
  <si>
    <t>Truchło młodego ścierwojada</t>
  </si>
  <si>
    <t>Jest to niedojrzała i słabsza postać ścierwojada o obniżonej sile i zręczności. Zachowuje się i atakuje tak samo jak dorosły ścierwojad</t>
  </si>
  <si>
    <t>ITCR_SDRP_DROP_36</t>
  </si>
  <si>
    <t>ITMI_GS_CORPSE_08</t>
  </si>
  <si>
    <t>static_Scierwojad.3DS</t>
  </si>
  <si>
    <t>Truchło wygłodniałego topielca</t>
  </si>
  <si>
    <t>Wygłodniałe topielce są słabszą wersją normalnych osobników, z którymi często występują.</t>
  </si>
  <si>
    <t>ITCR_SDRP_DROP_63</t>
  </si>
  <si>
    <t>ITMI_GS_CORPSE_09</t>
  </si>
  <si>
    <t>static_Lurker.3DS</t>
  </si>
  <si>
    <t>Truchło wilka</t>
  </si>
  <si>
    <t>Wilki to zwierzęta stadne, można ściągnąć z niego jasnobrązowe futro.</t>
  </si>
  <si>
    <t>ITMI_GS_CORPSE_10</t>
  </si>
  <si>
    <t>Truchło bagiennego kretoszczura</t>
  </si>
  <si>
    <t>Nieco grubszy, kuzyn zwykłego kretoszczura.</t>
  </si>
  <si>
    <t>ITCR_SDRP_DROP_51</t>
  </si>
  <si>
    <t>ITMI_GS_CORPSE_11</t>
  </si>
  <si>
    <t>static_KretoZielony.3DS</t>
  </si>
  <si>
    <t>Truchło ścierwojada</t>
  </si>
  <si>
    <t>Ścierwojady – tak nazywamy te wielkie ptaszyska – należy atakować jeden po drugim. Na szczęście łatwo odciągnąć jednego osobnika od reszty stada.</t>
  </si>
  <si>
    <t>ITMI_GS_CORPSE_12</t>
  </si>
  <si>
    <t>Truchło topielca</t>
  </si>
  <si>
    <t>Mięsożerne gady pokryte grubą skórą o szarawym, żółto-zielonym kolorze.</t>
  </si>
  <si>
    <t>ITMI_GS_CORPSE_13</t>
  </si>
  <si>
    <t>Truchło dzika</t>
  </si>
  <si>
    <t>Posiadają czarną szczecinę oraz wielkie szable mogące przebić nieszczęśnika.</t>
  </si>
  <si>
    <t>ITMI_GS_CORPSE_14</t>
  </si>
  <si>
    <t>Truchło kraba</t>
  </si>
  <si>
    <t>Jest o wiele groźniejszą odmianą kraba. Przed walką z nim należy założyć ciężka zbroje, odporną na chwyty ramion kraba.</t>
  </si>
  <si>
    <t>ITMI_GS_CORPSE_15</t>
  </si>
  <si>
    <t>Truchło kąsacza</t>
  </si>
  <si>
    <t>To niewielka, agresywna bestia, znana ze swojego niezwykle szybkiego ataku i dużej zwinności. Charakteryzuje się wydłużonym, smukłym ciałem</t>
  </si>
  <si>
    <t>ITMI_GS_CORPSE_16</t>
  </si>
  <si>
    <t>Truchło ognistego ścierwojada</t>
  </si>
  <si>
    <t>ITCR_SDRP_DROP_35</t>
  </si>
  <si>
    <t>ITMI_GS_CORPSE_17</t>
  </si>
  <si>
    <t>static_Owca.3DS</t>
  </si>
  <si>
    <t>Truchło preriowego ścierwojada</t>
  </si>
  <si>
    <t>ITMI_GS_CORPSE_18</t>
  </si>
  <si>
    <t>Truchło aligatora</t>
  </si>
  <si>
    <t>Przerośnięty gad, zwyklę znajdujący się nieopodal akwenów wodnych, zwyklę poluje samotnie.</t>
  </si>
  <si>
    <t>ITMI_GS_CORPSE_19</t>
  </si>
  <si>
    <t>Truchło czarnego wilka</t>
  </si>
  <si>
    <t>Groźniejsza jak i mniej pospolita odmiana wilka, niektórzy łowcy polują na nie, za sprawą ich ciemnego niczym smoła futra.</t>
  </si>
  <si>
    <t>ITCR_SDRP_DROP_42</t>
  </si>
  <si>
    <t>ITMI_GS_CORPSE_20</t>
  </si>
  <si>
    <t>static_WilkCzerwony3DS.3DS</t>
  </si>
  <si>
    <t>Truchło zębacza</t>
  </si>
  <si>
    <t>Zębacze to drapieżne gady pokryte twardą, grubą skórą o szarawym, jasno-beżowym kolorze. Mają bardzo prostą i smukłą budowę ciała.</t>
  </si>
  <si>
    <t>ITCR_SDRP_DROP_39</t>
  </si>
  <si>
    <t>ITMI_GS_CORPSE_21</t>
  </si>
  <si>
    <t>static_Zebacz.3DS</t>
  </si>
  <si>
    <t>Truchło wodnego topielca</t>
  </si>
  <si>
    <t>Mięsożerne gady pokryte grubą skórą o niebieskawym kolorze.</t>
  </si>
  <si>
    <t>ITMI_GS_CORPSE_22</t>
  </si>
  <si>
    <t>Truchło jaszczura</t>
  </si>
  <si>
    <t>Z pozoru powolne zwierzę, ale podczas walki porusza się znacznie szybciej od człowieka i jest w stanie unikać ciosów poprzez nagłe odskoki w tył. Jaszczury są padlinożercami</t>
  </si>
  <si>
    <t>ITCR_SDRP_DROP_49</t>
  </si>
  <si>
    <t>ITMI_GS_CORPSE_23</t>
  </si>
  <si>
    <t>static_Jaszczur.3DS</t>
  </si>
  <si>
    <t>Truchło pumy</t>
  </si>
  <si>
    <t>Z pozoru powolne zwierzę, ale podczas walki porusza się znacznie szybciej od człowieka i jest w stanie unikać ciosów poprzez nagłe odskoki w tył.</t>
  </si>
  <si>
    <t>ITMI_GS_CORPSE_24</t>
  </si>
  <si>
    <t>Truchło kolczastego aligatora</t>
  </si>
  <si>
    <t>ITMI_GS_CORPSE_25</t>
  </si>
  <si>
    <t>Truchło brzytwiaka</t>
  </si>
  <si>
    <t>Wyglądem jeszcze bardziej przypominają zębacze. Budowa ich ciała jest praktycznie identyczna. Różnią się tylko kolorem, lecz ich zachowanie jest o wiele bardziej agresywnę w stosunku Zębaczy.</t>
  </si>
  <si>
    <t>ITCR_SDRP_DROP_105</t>
  </si>
  <si>
    <t>ITMI_GS_CORPSE_26</t>
  </si>
  <si>
    <t>static_CIALO_BRZYTWIAKA.3DS</t>
  </si>
  <si>
    <t>Truchło warga</t>
  </si>
  <si>
    <t>Od wilków różnią się czarną sierścią, czerwonymi oczami, znacznie bardziej rozwiniętymi mięśniami karku i zabójczymi szczękami. Polujące w grupie są dla samotnych łowców śmiertelnym zagrożeniem</t>
  </si>
  <si>
    <t>ITCR_SDRP_DROP_43</t>
  </si>
  <si>
    <t>ITMI_GS_CORPSE_27</t>
  </si>
  <si>
    <t>static_Warg.3DS</t>
  </si>
  <si>
    <t>Truchło ogromnego kraba</t>
  </si>
  <si>
    <t>ITMI_GS_CORPSE_28</t>
  </si>
  <si>
    <t>Truchło ognistego jaszczura</t>
  </si>
  <si>
    <t>Jest o wiele groźniejszą odmianą jaszczura. Przed walką z nim należy założyć różnorakie artefakty chroniące przed ogniem, gdyż atakuje silnym i trudnym do uniknięcia ognistym oddechem</t>
  </si>
  <si>
    <t>ITCR_SDRP_DROP_48</t>
  </si>
  <si>
    <t>ITMI_GS_CORPSE_29</t>
  </si>
  <si>
    <t>static_JaszczurCzerwony.3DS</t>
  </si>
  <si>
    <t>Truchło bagiennego Węża</t>
  </si>
  <si>
    <t>Atakuje w stadach do pięciu osobników, za pomocą trzech ogromnych zębów, którymi bardzo szybko zabija. Przed atakiem wydaje przerażające dźwięki. Jest dość powolny.</t>
  </si>
  <si>
    <t>ITCR_SDRP_DROP_83</t>
  </si>
  <si>
    <t>ITMI_GS_CORPSE_30</t>
  </si>
  <si>
    <t>static_worek_z_wezem.3DS</t>
  </si>
  <si>
    <t>Truchło trolla</t>
  </si>
  <si>
    <t>Trolle przeważnie żyją w górach i na otwartych terenach, gdyż potrzebują dużo miejsca do życia. Atakują okładając swą ofiarę olbrzymimi, potężnymi łapami.</t>
  </si>
  <si>
    <t>ITCR_SDRP_DROP_06</t>
  </si>
  <si>
    <t>ITMI_GS_CORPSE_31</t>
  </si>
  <si>
    <t>static_WOREK_Z_TROLLEM.3DS</t>
  </si>
  <si>
    <t>Truchło niedźwiedzia</t>
  </si>
  <si>
    <t>Niedźwiedź ma duże, masywne ciało z nieznacznie wydłużoną głową, szyję grubą i krótką, ogon krótki i niewidoczny wśród okrywy włosowej.</t>
  </si>
  <si>
    <t>ITCR_SDRP_DROP_77</t>
  </si>
  <si>
    <t>ITMI_GS_CORPSE_32</t>
  </si>
  <si>
    <t>static_worek_z_niedzwiedziem.3DS</t>
  </si>
  <si>
    <t>Truchło cieniostwora</t>
  </si>
  <si>
    <t>Większość z tych stworzeń to zaszyci głęboko w lasach samotnicy. Pozostało ich na świecie bardzo niewiele, nie stanowią więc zagrożenia dla ludzi – chyba że wkroczy się na ich tereny łowieckie.</t>
  </si>
  <si>
    <t>ITCR_SDRP_DROP_08</t>
  </si>
  <si>
    <t>ITMI_GS_CORPSE_33</t>
  </si>
  <si>
    <t>static_WOREK_Z_CIENOSTWOREM.3DS</t>
  </si>
  <si>
    <t>Mięso chrząszcza</t>
  </si>
  <si>
    <t>Mięso pochodzące od małego owada</t>
  </si>
  <si>
    <t>ITCR_SDRP_DROP_19</t>
  </si>
  <si>
    <t>ITMI_GS_MAT_81</t>
  </si>
  <si>
    <t>ItAt_Meatbug_01.3ds</t>
  </si>
  <si>
    <t>Surowe mięso</t>
  </si>
  <si>
    <t>Mieso pochodzące z upolowanej zwierzyny. Podstawowy składników wielu potraw</t>
  </si>
  <si>
    <t>ITFOMUTTONRAW</t>
  </si>
  <si>
    <t>ITMI_GS_MAT_82</t>
  </si>
  <si>
    <t>ItFoMuttonRaw.3ds</t>
  </si>
  <si>
    <t>Kości</t>
  </si>
  <si>
    <t xml:space="preserve">Kości zwierzęce </t>
  </si>
  <si>
    <t>ITAT_GOBLINBONE</t>
  </si>
  <si>
    <t>ITMI_GS_MAT_83</t>
  </si>
  <si>
    <t>ItAt_GoblinBone.3ds</t>
  </si>
  <si>
    <t>Tłuszcz</t>
  </si>
  <si>
    <t>Tłuszcz pozyskiwany z kretoszczura</t>
  </si>
  <si>
    <t>ITCR_SDRP_DROP_21</t>
  </si>
  <si>
    <t>ITMI_GS_MAT_84</t>
  </si>
  <si>
    <t>Cienka skóra</t>
  </si>
  <si>
    <t>Skóra pozyskiwana z drobnych zwierząt</t>
  </si>
  <si>
    <t>ITCR_SDRP_DROP_80</t>
  </si>
  <si>
    <t>ITMI_GS_MAT_85</t>
  </si>
  <si>
    <t>ZAIC_FUR.3ds</t>
  </si>
  <si>
    <t>Skorupa żółwia</t>
  </si>
  <si>
    <t>Twarda i wytrzymała skorupa</t>
  </si>
  <si>
    <t>ITAT_GIANTTURTLESHELL</t>
  </si>
  <si>
    <t>ITMI_GS_MAT_86</t>
  </si>
  <si>
    <t>ITAT_GIANTTURTLESHELL.3ds</t>
  </si>
  <si>
    <t>Smukła niewygarbowana skóra</t>
  </si>
  <si>
    <t>Smukła niewygarbowana skóra ssaka, młodego osobnika</t>
  </si>
  <si>
    <t>ITCR_SDRP_DROP_23</t>
  </si>
  <si>
    <t>ITMI_GS_MAT_87</t>
  </si>
  <si>
    <t>SHEEP_FUR_GARB.3ds</t>
  </si>
  <si>
    <t>Smukła niewygarbowana skóra gada</t>
  </si>
  <si>
    <t>Smukła niewygarbowana skóra gada, młodego osobnika</t>
  </si>
  <si>
    <t>ITCR_SDRP_DROP_87</t>
  </si>
  <si>
    <t>ITMI_GS_MAT_88</t>
  </si>
  <si>
    <t>ITAT_LURKERSKIN.3ds</t>
  </si>
  <si>
    <t>Żądło krwiopijcy</t>
  </si>
  <si>
    <t>Trujące żądło, odcięte z ciała krwiopijcy</t>
  </si>
  <si>
    <t>ITAT_STING</t>
  </si>
  <si>
    <t>ITMI_GS_MAT_89</t>
  </si>
  <si>
    <t>ItAt_Sting.3ds</t>
  </si>
  <si>
    <t>Zwykła niewygarbowana skóra</t>
  </si>
  <si>
    <t>Skóra niewygarbowana wycięta z ciała, dorosłego ssaka</t>
  </si>
  <si>
    <t>ITAT_WOLFFUR</t>
  </si>
  <si>
    <t>ITMI_GS_MAT_90</t>
  </si>
  <si>
    <t>ItAt_WolfFur.3ds</t>
  </si>
  <si>
    <t>1.0</t>
  </si>
  <si>
    <t>Zwykła niewygarbowana gadzia skóra</t>
  </si>
  <si>
    <t>Skóra niewygarbowana wycięta z ciała, dorosłego gada</t>
  </si>
  <si>
    <t>ITAT_LURKERSKINFIX</t>
  </si>
  <si>
    <t>ITMI_GS_MAT_91</t>
  </si>
  <si>
    <t>ITAT_LURKERSKINFIX.3ds</t>
  </si>
  <si>
    <t>Niewygarbowana skóra dzika</t>
  </si>
  <si>
    <t>Twarda niewygarbowana Dzicza Skóra, idealna do tworzenia grubych pancerzy</t>
  </si>
  <si>
    <t>ITAT_WANTEDPOSTER_FUR_KEILER</t>
  </si>
  <si>
    <t>ITMI_GS_MAT_92</t>
  </si>
  <si>
    <t>ItAt_WantedPoster_Fur_Keiler.3ds</t>
  </si>
  <si>
    <t>Serce lodowego wilka</t>
  </si>
  <si>
    <t>Serce lodowego wilka, pojawiającego się podczas fazy Adanosa.</t>
  </si>
  <si>
    <t>itfo_SDRP_food_40</t>
  </si>
  <si>
    <t>ITMI_GS_MAT_93</t>
  </si>
  <si>
    <t>Serce.3ds</t>
  </si>
  <si>
    <t>Skorupa kraura</t>
  </si>
  <si>
    <t>Twarda skorupa kraura, zwyklę widziane podczas fazy Innosa.</t>
  </si>
  <si>
    <t>ITAT_CRAWLERPLATE</t>
  </si>
  <si>
    <t>ITMI_GS_MAT_94</t>
  </si>
  <si>
    <t>ItAt_CrawlerPlate.3ds</t>
  </si>
  <si>
    <t>Twarda niewygarbowana skóra</t>
  </si>
  <si>
    <t>Twarda niewygarbowana skóra, groźnego Ssaka</t>
  </si>
  <si>
    <t>ITCR_SDRP_DROP_26</t>
  </si>
  <si>
    <t>ITMI_GS_MAT_95</t>
  </si>
  <si>
    <t>WOLF_FUR_GARB.3ds</t>
  </si>
  <si>
    <t>Twarda niewygarbowana gadzia skóra</t>
  </si>
  <si>
    <t>Twarda niewygarbowana skóra, groźnego gada</t>
  </si>
  <si>
    <t>ITAT_GS_Jaszczur</t>
  </si>
  <si>
    <t>ITMI_GS_MAT_96</t>
  </si>
  <si>
    <t>SKORA_GAD.3ds</t>
  </si>
  <si>
    <t>Ognisty język</t>
  </si>
  <si>
    <t>Rzadki materiał, uwaga może poparzyć dłonie.</t>
  </si>
  <si>
    <t>ItAt_WaranFireTongue</t>
  </si>
  <si>
    <t>ITMI_GS_MAT_97</t>
  </si>
  <si>
    <t>ITAT_WARANFIRETONGUE.3ds</t>
  </si>
  <si>
    <t>Ścięgno brzytwiaka</t>
  </si>
  <si>
    <t>Ścięgna używane do mistrzowskiej klasy cięciw.</t>
  </si>
  <si>
    <t>ITAT_BUGMANDIBLES</t>
  </si>
  <si>
    <t>ITMI_GS_MAT_98</t>
  </si>
  <si>
    <t>ItAt_BugMandibles.3ds</t>
  </si>
  <si>
    <t>Kieł bagiennego węża</t>
  </si>
  <si>
    <t>Kieł używany, praktycznie do każdej mistrzowskiej broni.</t>
  </si>
  <si>
    <t>ITAT_SHARKTEETH</t>
  </si>
  <si>
    <t>ITMI_GS_MAT_99</t>
  </si>
  <si>
    <t>ItAt_SharkTeeth.3ds</t>
  </si>
  <si>
    <t>Pazur smoczego zębacza</t>
  </si>
  <si>
    <t>Rzadki materiał, uwaga może być ostry.</t>
  </si>
  <si>
    <t>Itat_ClawLeader</t>
  </si>
  <si>
    <t>ITMI_GS_MAT_100</t>
  </si>
  <si>
    <t>ItAt_Claw.3ds</t>
  </si>
  <si>
    <t>Płytka pełzacza</t>
  </si>
  <si>
    <t>Płytka wycięta, od pełzacza wojownika, twardsza i masywniejsza.</t>
  </si>
  <si>
    <t>ITMI_GS_MAT_101</t>
  </si>
  <si>
    <t>Gruba niewygarbowana skóra</t>
  </si>
  <si>
    <t xml:space="preserve">Gruba skóra długowiecznego, ssaka, wiewygarbowana </t>
  </si>
  <si>
    <t>ITAT_WARGFUR</t>
  </si>
  <si>
    <t>ITMI_GS_MAT_102</t>
  </si>
  <si>
    <t>ItAt_WargFur.3ds</t>
  </si>
  <si>
    <t>Gruba niewygarbowana gadzia skóra</t>
  </si>
  <si>
    <t xml:space="preserve">Gruba Skóra długowiecznego, gada, niewygarbowana </t>
  </si>
  <si>
    <t>ITAT_SHARKSKIN</t>
  </si>
  <si>
    <t>ITMI_GS_MAT_103</t>
  </si>
  <si>
    <t>ItAt_SharkSkin.3ds</t>
  </si>
  <si>
    <t>Niewygarbowana skóra trolla</t>
  </si>
  <si>
    <t>Niewygarbowana skóra trolla, prawdziwe trofeum, dla łowcy. Krawcowie, mogą z niej wykonać najbardziej luksusowe odzienie</t>
  </si>
  <si>
    <t>ITAT_TROLLFUR</t>
  </si>
  <si>
    <t>ITMI_GS_MAT_104</t>
  </si>
  <si>
    <t>ItAt_TrollFur.3ds</t>
  </si>
  <si>
    <t>Niewygarbowana skóra niedźwiedzia</t>
  </si>
  <si>
    <t>Niewygarbowana skóra niedźwiedzia, rarytas dla płatnerzy, którzy mogą z niej wykonać najlepszę pancerze</t>
  </si>
  <si>
    <t>ITCR_SDRP_DROP_76</t>
  </si>
  <si>
    <t>ITMI_GS_MAT_105</t>
  </si>
  <si>
    <t>NIEDZWIEDZ_FUR.3ds</t>
  </si>
  <si>
    <t>Niewygarbowana skóra cieniostwora</t>
  </si>
  <si>
    <t>Niewygarbowana Skóra Cieniostwora, nieliczni mogą trzymać w dłoniach tak rzadkie trofeum. Najczęściej płatnerze wzmacniają przy jej pomocy, napierśniki swoich pancerzy</t>
  </si>
  <si>
    <t>ITAT_SHADOWFUR</t>
  </si>
  <si>
    <t>ITMI_GS_MAT_106</t>
  </si>
  <si>
    <t>ItAt_ShadowFur.3ds</t>
  </si>
  <si>
    <t>Jajo pełzacza</t>
  </si>
  <si>
    <t>Jajo złożone przez królową pełzaczy, z którego wykluwają się młode osobniki</t>
  </si>
  <si>
    <t>ITCR_SDRP_DROP_11</t>
  </si>
  <si>
    <t>ITMI_GS_MAT_107</t>
  </si>
  <si>
    <t>ItAt_Crawlerqueen.3ds</t>
  </si>
  <si>
    <t>Róg cieniostwora</t>
  </si>
  <si>
    <t>Róg wycięty z potężnej bestii, służący do umacniania broni wręcz.</t>
  </si>
  <si>
    <t>ITAT_SHADOWHORN</t>
  </si>
  <si>
    <t>ITMI_GS_MAT_108</t>
  </si>
  <si>
    <t>ItAt_ShadowHorn.3ds</t>
  </si>
  <si>
    <t>Sadło niedźwiedzia</t>
  </si>
  <si>
    <t>Sadło wycięte prosto z truchła niedźwiedzia, wykorzystywany do wzmacniania podstaw łuków.</t>
  </si>
  <si>
    <t>ITMI_GS_MAT_109</t>
  </si>
  <si>
    <t>Serce ognistego golema</t>
  </si>
  <si>
    <t>ITAT_FIREGOLEMHEART</t>
  </si>
  <si>
    <t>ITMI_GS_MAT_110</t>
  </si>
  <si>
    <t>ItAt_FireGolemHeart.3ds</t>
  </si>
  <si>
    <t>Serce lodowego golema</t>
  </si>
  <si>
    <t>ITAT_ICEGOLEMHEART</t>
  </si>
  <si>
    <t>ITMI_GS_MAT_111</t>
  </si>
  <si>
    <t>ItAt_IceGolemHeart.3ds</t>
  </si>
  <si>
    <t>Serce kamiennego golema</t>
  </si>
  <si>
    <t>ITAT_STONEGOLEMHEART</t>
  </si>
  <si>
    <t>ITMI_GS_MAT_112</t>
  </si>
  <si>
    <t>ItAt_StoneGolemHeart.3ds</t>
  </si>
  <si>
    <t>Kieł trolla</t>
  </si>
  <si>
    <t>Ostry kieł wielkiego trolla</t>
  </si>
  <si>
    <t>ITAT_TROLLTOOTH</t>
  </si>
  <si>
    <t>ITMI_GS_MAT_113</t>
  </si>
  <si>
    <t>ItAt_TrollTooth.3ds</t>
  </si>
  <si>
    <t>Smukła skóra</t>
  </si>
  <si>
    <t>Smukła skóra ssaka, młodego osobnika</t>
  </si>
  <si>
    <t>SHEEP_FUR_GARB_G</t>
  </si>
  <si>
    <t>ITMI_GS_MAT_114</t>
  </si>
  <si>
    <t>SHEEP_FUR_GARB_G.3ds</t>
  </si>
  <si>
    <t>Smukła skóra gada</t>
  </si>
  <si>
    <t>Smukła skóra gada, młodego osobnika</t>
  </si>
  <si>
    <t>ITAT_LURKERSKIN_G</t>
  </si>
  <si>
    <t>ITMI_GS_MAT_115</t>
  </si>
  <si>
    <t>ITAT_LURKERSKIN_G.3ds</t>
  </si>
  <si>
    <t>Zwykła skóra</t>
  </si>
  <si>
    <t>Skóra wycięta z ciała, dorosłego ssaka</t>
  </si>
  <si>
    <t>ITAT_WOLFFUR_G</t>
  </si>
  <si>
    <t>ITMI_GS_MAT_116</t>
  </si>
  <si>
    <t>ITAT_WOLFFUR_G.3ds</t>
  </si>
  <si>
    <t>Zwykła gadzia skóra</t>
  </si>
  <si>
    <t>Skóra wycięta z ciała, dorosłego gada</t>
  </si>
  <si>
    <t>ITAT_LURKERSKINFIX_G</t>
  </si>
  <si>
    <t>ITMI_GS_MAT_117</t>
  </si>
  <si>
    <t>ITAT_LURKERSKINFIX_G.3ds</t>
  </si>
  <si>
    <t>Skóra dzika</t>
  </si>
  <si>
    <t>Twarda dzicza skóra, idealna do tworzenia grubych pancerzy</t>
  </si>
  <si>
    <t>ITAT_WANTEDPOSTER_FUR_KEILER_G</t>
  </si>
  <si>
    <t>ITMI_GS_MAT_118</t>
  </si>
  <si>
    <t>ITAT_WANTEDPOSTER_FUR_KEILER_G.3ds</t>
  </si>
  <si>
    <t>Twarda skóra</t>
  </si>
  <si>
    <t>Twarda skóra groźnego ssaka</t>
  </si>
  <si>
    <t>WOLF_FUR_GARB_G</t>
  </si>
  <si>
    <t>ITMI_GS_MAT_119</t>
  </si>
  <si>
    <t>WOLF_FUR_GARB_G.3ds</t>
  </si>
  <si>
    <t>Twarda gadzia skóra</t>
  </si>
  <si>
    <t>Twarda skóra groźnego gada</t>
  </si>
  <si>
    <t>ITAT_GS_Jaszczur_G</t>
  </si>
  <si>
    <t>ITMI_GS_MAT_120</t>
  </si>
  <si>
    <t>ITAT_GS_Jaszczur_G.3ds</t>
  </si>
  <si>
    <t>Gruba skóra</t>
  </si>
  <si>
    <t>Gruba skóra długowiecznego, ssaka</t>
  </si>
  <si>
    <t>ITAT_WARGFUR_G</t>
  </si>
  <si>
    <t>ITMI_GS_MAT_121</t>
  </si>
  <si>
    <t>ITAT_WARGFUR_G.3ds</t>
  </si>
  <si>
    <t>Gruba gadzia skóra</t>
  </si>
  <si>
    <t>Gruba skóra długowieczneg gada</t>
  </si>
  <si>
    <t>ITAT_SHARKSKIN_G</t>
  </si>
  <si>
    <t>ITMI_GS_MAT_122</t>
  </si>
  <si>
    <t>ITAT_SHARKSKIN_G.3ds</t>
  </si>
  <si>
    <t>Skóra trolla</t>
  </si>
  <si>
    <t>Skóra trolla, prawdziwe trofeum, dla łowcy. Krawcowie, mogą z niej wykonać najbardziej luksusowe odzienie</t>
  </si>
  <si>
    <t>ITAT_TROLLFUR_G</t>
  </si>
  <si>
    <t>ITMI_GS_MAT_123</t>
  </si>
  <si>
    <t>ITAT_TROLLFUR_G.3ds</t>
  </si>
  <si>
    <t>Skóra niedźwiedzia</t>
  </si>
  <si>
    <t>Skóra niedźwiedzia, rarytas dla płatnerzy, którzy mogą z niej wykonać najlepszę pancerze</t>
  </si>
  <si>
    <t>NIEDZWIEDZ_FUR_G</t>
  </si>
  <si>
    <t>ITMI_GS_MAT_124</t>
  </si>
  <si>
    <t>NIEDZWIEDZ_FUR_G.3ds</t>
  </si>
  <si>
    <t>Skóra cieniostwora</t>
  </si>
  <si>
    <t>Skóra cieniostwora, nieliczni mogą trzymać w dłoniach tak rzadkie trofeum. Najczęściej płatnerze wzmacniają przy jej pomocy, napierśniki swoich pancerzy</t>
  </si>
  <si>
    <t>ITAT_SHADOWFUR_G</t>
  </si>
  <si>
    <t>ITMI_GS_MAT_125</t>
  </si>
  <si>
    <t>ITAT_SHADOWFUR_G.3ds</t>
  </si>
  <si>
    <t>Zaprawa wapienna</t>
  </si>
  <si>
    <t>Wymieszaj wapno z piaskiem w miarę potrzeby dolej wody, aby zaprawa miała odpowiednią konsystencję - powinna być plastyczna i łatwo się rozprowadzać.</t>
  </si>
  <si>
    <t>KM_ITMI_PACKET_08.3ds</t>
  </si>
  <si>
    <t>Mały wózek</t>
  </si>
  <si>
    <t>Furniture</t>
  </si>
  <si>
    <t>AdminFurniture</t>
  </si>
  <si>
    <t>withcart.3ds</t>
  </si>
  <si>
    <t>Wózek</t>
  </si>
  <si>
    <t>NW_CITY_CART_01.3ds</t>
  </si>
  <si>
    <t>Łóżko polowe</t>
  </si>
  <si>
    <t>Sen na tym łóżku może nie być najwygodniejszy, ale to jedyny moment, gdy można uciec od rzeczywistości i odpocząć.</t>
  </si>
  <si>
    <t>ITEM_CAT_FURNITURE</t>
  </si>
  <si>
    <t>furniture</t>
  </si>
  <si>
    <t>BEDHIGH_PC.ASC</t>
  </si>
  <si>
    <t>Łóżko płaskie</t>
  </si>
  <si>
    <t>Nie ma nic lepszego po ciężkim dniu niż dobry sen w miękkim łóżku.</t>
  </si>
  <si>
    <t>BED_2_OC.ASC</t>
  </si>
  <si>
    <t>Łóżko słomiane</t>
  </si>
  <si>
    <t>Nawet najtwardszy człowiek potrzebuje miękkiego łóżka po ciężkim dniu pracy.</t>
  </si>
  <si>
    <t>BED_1_OC.ASC</t>
  </si>
  <si>
    <t>Łóżko skórzane</t>
  </si>
  <si>
    <t>Czasami to tylko na chwilę chcesz położyć się na łóżku, a potem okazuje się, że minęło kilka godzin</t>
  </si>
  <si>
    <t>ItHc_Bed_Poor.3DS</t>
  </si>
  <si>
    <t>BEDHIGH_NW_NORMAL_01.ASC</t>
  </si>
  <si>
    <t>Balia drewniana</t>
  </si>
  <si>
    <t>Wykonana z drewnianych desek, idealne do relaksujących kąpieli, pozwalające w pełni wypocząć.</t>
  </si>
  <si>
    <t>KM_VOB_WATERCONTAINER.ASC</t>
  </si>
  <si>
    <t>BATHTUB_WOODEN_BIGGER.ASC</t>
  </si>
  <si>
    <t>Łóżko dębowe</t>
  </si>
  <si>
    <t>Solidne jak obietnica, które potrafi udźwignąć nie tylko człowieka, ale i jego najcięższe sny.</t>
  </si>
  <si>
    <t>BEDHIGH_NW_EDEL.ASC</t>
  </si>
  <si>
    <t>BEDHIGH_NW_EDEL_01.ASC</t>
  </si>
  <si>
    <t>Fajka wodna</t>
  </si>
  <si>
    <t>Fajka wodna to nie tylko sposób na odprężenie, ale także świetny sposób na spędzenie czasu z przyjaciółmi.</t>
  </si>
  <si>
    <t>SMOKE_WATERPIPE.ASC</t>
  </si>
  <si>
    <t>Bogate łóżko</t>
  </si>
  <si>
    <t>Pływające w zdobienia i aksamit, gdzie sny są równie luksusowe jak otaczające je jedwabne zasłony.</t>
  </si>
  <si>
    <t>ItHc_Bed_Rich.3DS</t>
  </si>
  <si>
    <t>BEDHIGH_NW_MASTER_01.ASC</t>
  </si>
  <si>
    <t>Siedzisko z kamienia</t>
  </si>
  <si>
    <t>Może i twarde, ale będzie chociaż gdzie usiąść.</t>
  </si>
  <si>
    <t>CHAIR_2_NC.ASC</t>
  </si>
  <si>
    <t>Siedzisko z pniaka</t>
  </si>
  <si>
    <t>Siedzisko z pniaka to unikatowe rozwiązanie dla osób, które cenią sobie naturalność i oryginalność w swoim otoczeniu.</t>
  </si>
  <si>
    <t>CHAIR_1_PC.ASC</t>
  </si>
  <si>
    <t>Ławka z kłody</t>
  </si>
  <si>
    <t>Taka ławka to dowód na to, że z prostych przedmiotów można stworzyć coś użytecznego i estetycznego.</t>
  </si>
  <si>
    <t>BENCH_1_OC.ASC</t>
  </si>
  <si>
    <t>Krzesło 1</t>
  </si>
  <si>
    <t>Wybierając krzesło, należy zwrócić uwagę na jego kształt i rozmiar, aby zapewnić optymalne warunki do siedzenia i uniknąć bólu pleców czy karku.</t>
  </si>
  <si>
    <t>CHAIR_1_OC.ASC</t>
  </si>
  <si>
    <t>Krzesło 2</t>
  </si>
  <si>
    <t>CHAIR_2_OC.ASC</t>
  </si>
  <si>
    <t>Krzesło 3</t>
  </si>
  <si>
    <t>CHAIR_3_OC.ASC</t>
  </si>
  <si>
    <t>Krzesło 4</t>
  </si>
  <si>
    <t>CHAIR_3_PC.ASC</t>
  </si>
  <si>
    <t>Ława</t>
  </si>
  <si>
    <t>Ława to nie tylko miejsce do siedzenia, ale także miejsce, gdzie ludzie dzielą się swoimi historiami i doświadczeniami.</t>
  </si>
  <si>
    <t>BENCH_2_OC.ASC</t>
  </si>
  <si>
    <t>Prosta ławka</t>
  </si>
  <si>
    <t>Prosta ławka może wydawać się niepozorna, ale czasem to właśnie na niej znajdujemy spokój i odpoczynek.</t>
  </si>
  <si>
    <t>BENCH_WOOD.ASC</t>
  </si>
  <si>
    <t>Bukowa ławka</t>
  </si>
  <si>
    <t>Nie ma nic lepszego niż odpoczynek na dobrej ławce po długiej wędrówce. Ta ławka z pewnością spełnia ich oczekiwania.</t>
  </si>
  <si>
    <t>BENCH_BLACK_01_KOZA.ASC</t>
  </si>
  <si>
    <t>Bukowa ławka 2</t>
  </si>
  <si>
    <t>BENCH_WOOD_BLACK_01_KOZA.ASC</t>
  </si>
  <si>
    <t>Bukowy taboret</t>
  </si>
  <si>
    <t>CHAIR_BLACK_01_KOZA.ASC</t>
  </si>
  <si>
    <t>Bukowe krzesło</t>
  </si>
  <si>
    <t>THRONENEW_BLACK_01_KOZA.ASC</t>
  </si>
  <si>
    <t>Krzesło 5</t>
  </si>
  <si>
    <t>CHAIR_NW_NORMAL_01.ASC</t>
  </si>
  <si>
    <t>Krzesło 6</t>
  </si>
  <si>
    <t>GSCHAIR1_GS01_KWIATEK.ASC</t>
  </si>
  <si>
    <t>Krzesło 7</t>
  </si>
  <si>
    <t>GSCHAIR1_GS03_KWIATEK.ASC</t>
  </si>
  <si>
    <t>Dębowa ławka</t>
  </si>
  <si>
    <t>BENCH_BROWN_01_KOZA.ASC</t>
  </si>
  <si>
    <t>Dębowa ławka 2</t>
  </si>
  <si>
    <t>BENCH_WOOD_BROWN_01_KOZA.ASC</t>
  </si>
  <si>
    <t>Dębowy taboret</t>
  </si>
  <si>
    <t>CHAIR_BROWN_01_KOZA.ASC</t>
  </si>
  <si>
    <t>Dębowe krzesło</t>
  </si>
  <si>
    <t>THRONENEW_BROWN_01_KOZA.ASC</t>
  </si>
  <si>
    <t>Czerwony taboret</t>
  </si>
  <si>
    <t>Świetny taboret, idealny do ustawienia w jakiejś eleganckiej sceneri.</t>
  </si>
  <si>
    <t>CHAIR_GS04_KWIATEK.ASC</t>
  </si>
  <si>
    <t>Niebieski taboret</t>
  </si>
  <si>
    <t>CHAIR_GS05_KWIATEK.ASC</t>
  </si>
  <si>
    <t>Fioletowy taboret</t>
  </si>
  <si>
    <t>CHAIR_GS06_KWIATEK.ASC</t>
  </si>
  <si>
    <t>Zielony taboret</t>
  </si>
  <si>
    <t>CHAIR_GS07_KWIATEK.ASC</t>
  </si>
  <si>
    <t>Skórzany fotel</t>
  </si>
  <si>
    <t>Nie ma nic lepszego niż usiąść na miękkim fotelu po ciężkim dniu.</t>
  </si>
  <si>
    <t>THRONE_NW_CITY_02.ASC</t>
  </si>
  <si>
    <t>Porządna ławka</t>
  </si>
  <si>
    <t>Nie ma nic lepszego niż porządna drewniana ławka, która zachęca do odpoczynku i kontemplacji piękna przyrody.</t>
  </si>
  <si>
    <t>Znakomita ławka</t>
  </si>
  <si>
    <t>BENCH_CHURCH_1.ASC</t>
  </si>
  <si>
    <t>Hebanowa ławka</t>
  </si>
  <si>
    <t>Siedząc na tej ławce, człowiek czuje się jak na tronie, otoczony luksusem i bogactwem.</t>
  </si>
  <si>
    <t>BENCH_ORANGE_01_KOZA.ASC</t>
  </si>
  <si>
    <t>Hebanowa ławka 2</t>
  </si>
  <si>
    <t>BENCH_WOOD_ORANGE_01_KOZA.ASC</t>
  </si>
  <si>
    <t>Hebanowy taboret</t>
  </si>
  <si>
    <t>Ten mebel może być doskonałym wyborem dla osób ceniących sobie stylowe i eleganckie rozwiązania, które jednocześnie są funkcjonalne i wygodne w użytkowaniu.</t>
  </si>
  <si>
    <t>CHAIR_ORANGE_01_KOZA.ASC</t>
  </si>
  <si>
    <t>Hebanowe krzesło</t>
  </si>
  <si>
    <t>THRONENEW_ORANGE_01_KOZA.ASC</t>
  </si>
  <si>
    <t>Stołek dworski</t>
  </si>
  <si>
    <t>CHAIR_NW_EDEL_01.ASC</t>
  </si>
  <si>
    <t>Czerwony fotel</t>
  </si>
  <si>
    <t>THRONE_NW_CITY_01.ASC</t>
  </si>
  <si>
    <t>Bogata ławka</t>
  </si>
  <si>
    <t>BENCH_NW_CITY_02.ASC</t>
  </si>
  <si>
    <t>Brzozowa ławka</t>
  </si>
  <si>
    <t>BENCH_YELLOW_01_KOZA.ASC</t>
  </si>
  <si>
    <t>Brzozowa ławka 2</t>
  </si>
  <si>
    <t>BENCH_WOOD_YELLOW_01_KOZA.ASC</t>
  </si>
  <si>
    <t>Brzozowy taboret</t>
  </si>
  <si>
    <t>CHAIR_YELLOW_01_KOZA.ASC</t>
  </si>
  <si>
    <t>Brzozowe krzesło</t>
  </si>
  <si>
    <t>THRONENEW_YELLOW_01_KOZA.ASC</t>
  </si>
  <si>
    <t>Tron</t>
  </si>
  <si>
    <t>Tron jest symbolem władzy, a jego właściciel musi być gotów do ponoszenia odpowiedzialności za swoje decyzje.</t>
  </si>
  <si>
    <t>GSKELTHRONE_VOLFZACKE.ASC</t>
  </si>
  <si>
    <t>Prowizoryczne drzwi</t>
  </si>
  <si>
    <t>Prowizoryczne drzwi.</t>
  </si>
  <si>
    <t>KM_VOB_DOOR_POOR.ASC</t>
  </si>
  <si>
    <t>DOOR_NW_POOR_01.mds</t>
  </si>
  <si>
    <t>Biedne drzwi</t>
  </si>
  <si>
    <t>Niby biedna a jednak lepsza niż prowizoryczne.</t>
  </si>
  <si>
    <t>KM_VOB_DOOR_NORMAL.ASC</t>
  </si>
  <si>
    <t>DOOR_NW_NORMAL_01.mds</t>
  </si>
  <si>
    <t>Wzmacniane drzwi</t>
  </si>
  <si>
    <t>Lekko wzmocnione drzwi.</t>
  </si>
  <si>
    <t>DOOR_WOODEN.ASC</t>
  </si>
  <si>
    <t>Solidne drzwi</t>
  </si>
  <si>
    <t>Solidna drzwo</t>
  </si>
  <si>
    <t>KM_MONASTERY_DOOR_01.ASC</t>
  </si>
  <si>
    <t>DOOR_KM_MONASTERY_DOOR_01.mds</t>
  </si>
  <si>
    <t>Stalowe drzwi</t>
  </si>
  <si>
    <t>DOOR_NW_RICH_01.ASC</t>
  </si>
  <si>
    <t>Drewniana skrzynia</t>
  </si>
  <si>
    <t>Drewniana skrzynia.</t>
  </si>
  <si>
    <t>CHESTSMALL_OCCHESTSMALLLOCKED.ASC</t>
  </si>
  <si>
    <t>Mała prowizoryczna skrzynia</t>
  </si>
  <si>
    <t>Mala prowizoryczna skrzynia</t>
  </si>
  <si>
    <t>CHESTSMALL_OCCRATESMALLLOCKED.ASC</t>
  </si>
  <si>
    <t>Duża prowizoryczna skrzynia</t>
  </si>
  <si>
    <t>CHESTBIG_OCCRATELARGELOCKED.ASC</t>
  </si>
  <si>
    <t>Beczka</t>
  </si>
  <si>
    <t>Nie dajmy się zwieść wyglądowi, beczka może mieć w sobie więcej, niż się spodziewamy.</t>
  </si>
  <si>
    <t>KM_VOB_BARRELTABLE_02.3DS</t>
  </si>
  <si>
    <t>Skrzynia na drewno</t>
  </si>
  <si>
    <t>OC_FIREWOOD_V2.ASC</t>
  </si>
  <si>
    <t>OC_FIREWOOD_V2.3ds</t>
  </si>
  <si>
    <t>Biedna skrzynia</t>
  </si>
  <si>
    <t>CHESTSMALL_NW_POOR_LOCKED.ASC</t>
  </si>
  <si>
    <t>Duży drewniany kufer</t>
  </si>
  <si>
    <t>Skrzynia będzie posiadała liczne okucia z pretów oraz blach.</t>
  </si>
  <si>
    <t>CHESTBIG_OCCHESTMEDIUMLOCKED.ASC</t>
  </si>
  <si>
    <t>Mała wzmacniana skrzynia</t>
  </si>
  <si>
    <t>CHESTSMALL_NW_NORMAL_LOCKED.ASC</t>
  </si>
  <si>
    <t>CHESTBIG_NW_NORMAL_LOCKED.mds</t>
  </si>
  <si>
    <t>Duża wzmacniana skrzynia</t>
  </si>
  <si>
    <t>Skrzynia będzie posiadała jeszcze więcej okuć niż wersja mniejsza.</t>
  </si>
  <si>
    <t>CHESTBIG_NW_NORMAL_LOCKED.ASC</t>
  </si>
  <si>
    <t>Solidna skrzynia</t>
  </si>
  <si>
    <t>CHESTBIG_NW_RICH_LOCKED.ASC</t>
  </si>
  <si>
    <t>Stalowy kufer</t>
  </si>
  <si>
    <t>ItHc_Chest_Silver.3DS</t>
  </si>
  <si>
    <t>CHESTBIG_SILVEROPEN_LOCKED.MDS</t>
  </si>
  <si>
    <t>Varancki skarbiec</t>
  </si>
  <si>
    <t>KM_VOB_GOLD_HEAP_01.ASC</t>
  </si>
  <si>
    <t>KM_VOB_GOLD_HEAP_01.3ds</t>
  </si>
  <si>
    <t>Królewska skrzynia</t>
  </si>
  <si>
    <t>Majestatyczny kufer zdobiony misternymi drzeworytami i ornamentami, który przechowuje skarby godne samego króla Rhobara.</t>
  </si>
  <si>
    <t>ItHc_Chest_Gold.3DS</t>
  </si>
  <si>
    <t>CHESTBIG_GOLDOPEN_LOCKED.MDS</t>
  </si>
  <si>
    <t>Czarna tabliczka</t>
  </si>
  <si>
    <t>Pozostałość po dawnej cywilizacji.</t>
  </si>
  <si>
    <t>ITMI_STONEPLATE_POWERUP_01</t>
  </si>
  <si>
    <t>ITMI_STONEPLATE_POWERUP_01.3DS</t>
  </si>
  <si>
    <t>Szara tabliczka</t>
  </si>
  <si>
    <t>ITMI_STONEPLATE_POWERUP_02</t>
  </si>
  <si>
    <t>ITMI_STONEPLATE_POWERUP_02.3DS</t>
  </si>
  <si>
    <t>Biała tabliczka</t>
  </si>
  <si>
    <t>ITMI_STONEPLATE_POWERUP_03</t>
  </si>
  <si>
    <t>ITMI_STONEPLATE_POWERUP_03.3DS</t>
  </si>
  <si>
    <t>Zielona tabliczka</t>
  </si>
  <si>
    <t>ITMI_STONEPLATE_POWERUP_04</t>
  </si>
  <si>
    <t>ITMI_STONEPLATE_POWERUP_04.3DS</t>
  </si>
  <si>
    <t>Brązowa tabliczka</t>
  </si>
  <si>
    <t>ITMI_STONEPLATE_POWERUP_05</t>
  </si>
  <si>
    <t>ITMI_STONEPLATE_POWERUP_05.3DS</t>
  </si>
  <si>
    <t>Czerwona tabliczka</t>
  </si>
  <si>
    <t>ITMI_STONEPLATE_POWERUP_06</t>
  </si>
  <si>
    <t>ITMI_STONEPLATE_POWERUP_06.3DS</t>
  </si>
  <si>
    <t>Zielona starożytna tabliczka</t>
  </si>
  <si>
    <t>ITMI_STONEPLATE_READ_01</t>
  </si>
  <si>
    <t>ITMI_STONEPLATE_READ_01.3DS</t>
  </si>
  <si>
    <t>Różowa starożytna tabliczka</t>
  </si>
  <si>
    <t>ITMI_STONEPLATE_READ_02</t>
  </si>
  <si>
    <t>ITMI_STONEPLATE_READ_02.3DS</t>
  </si>
  <si>
    <t>Czerwona starożytna tabliczka</t>
  </si>
  <si>
    <t>ITMI_STONEPLATE_READ_03</t>
  </si>
  <si>
    <t>ITMI_STONEPLATE_READ_03.3DS</t>
  </si>
  <si>
    <t>Żółta starożytna tabliczka</t>
  </si>
  <si>
    <t>ITMI_STONEPLATE_READ_04</t>
  </si>
  <si>
    <t>ITMI_STONEPLATE_READ_04.3DS</t>
  </si>
  <si>
    <t>Niebieska starożytna tabliczka</t>
  </si>
  <si>
    <t>ITMI_STONEPLATE_READ_05</t>
  </si>
  <si>
    <t>ITMI_STONEPLATE_READ_05.3DS</t>
  </si>
  <si>
    <t>Roztrzaskana biała tabliczka</t>
  </si>
  <si>
    <t>GS_MISC_CRACKED_STONEPLATE_01_GALI.3DS</t>
  </si>
  <si>
    <t>Roztrzaskana zielona tabliczka</t>
  </si>
  <si>
    <t>GS_MISC_CRACKED_STONEPLATE_02_GALI.3DS</t>
  </si>
  <si>
    <t>Roztrzaskana czarna tabliczka</t>
  </si>
  <si>
    <t>GS_MISC_CRACKED_STONEPLATE_03_GALI.3DS</t>
  </si>
  <si>
    <t>Roztrzaskana szara tabliczka</t>
  </si>
  <si>
    <t>GS_MISC_CRACKED_STONEPLATE_04_GALI.3DS</t>
  </si>
  <si>
    <t>Roztrzaskana brązowa tabliczka</t>
  </si>
  <si>
    <t>GS_MISC_CRACKED_STONEPLATE_05_GALI.3DS</t>
  </si>
  <si>
    <t>Roztrzaskana czerwona tabliczka</t>
  </si>
  <si>
    <t>GS_MISC_CRACKED_STONEPLATE_06_GALI.3DS</t>
  </si>
  <si>
    <t>Zniszczona różowa tablica</t>
  </si>
  <si>
    <t>GS_MISC_CRACKED_STONEPLATE_07_GALI.3DS</t>
  </si>
  <si>
    <t>Zniszczona zielona tablica</t>
  </si>
  <si>
    <t>GS_MISC_CRACKED_STONEPLATE_08_GALI.3DS</t>
  </si>
  <si>
    <t>Zniszczona czerowona tablica</t>
  </si>
  <si>
    <t>GS_MISC_CRACKED_STONEPLATE_09_GALI.3DS</t>
  </si>
  <si>
    <t>Zniszczona niebieska tablica</t>
  </si>
  <si>
    <t>GS_MISC_CRACKED_STONEPLATE_10_GALI.3DS</t>
  </si>
  <si>
    <t>Zniszczona żółta tablica</t>
  </si>
  <si>
    <t>GS_MISC_CRACKED_STONEPLATE_11_GALI.3DS</t>
  </si>
  <si>
    <t>Symbol Beliara</t>
  </si>
  <si>
    <t>KM_VOLFZACK_STONE_BLUE</t>
  </si>
  <si>
    <t>KM_VOLFZACK_STONE_BLUE.3DS</t>
  </si>
  <si>
    <t>Symbol Innosa</t>
  </si>
  <si>
    <t>KM_VOLFZACK_STONE_RED</t>
  </si>
  <si>
    <t>KM_VOLFZACK_STONE_RED.3DS</t>
  </si>
  <si>
    <t>Symbol Adanosa</t>
  </si>
  <si>
    <t>KM_VOLFZACK_STONE_YELLOW</t>
  </si>
  <si>
    <t>KM_VOLFZACK_STONE_YELLOW.3DS</t>
  </si>
  <si>
    <t>Ołtarz 2</t>
  </si>
  <si>
    <t>Miejsce uwielbienie Bogów.</t>
  </si>
  <si>
    <t>NW_MONASTERY_ALTAR_01</t>
  </si>
  <si>
    <t>NW_MONASTERY_ALTAR_01.3DS</t>
  </si>
  <si>
    <t>Ołtarz</t>
  </si>
  <si>
    <t>GS_MISC_ALTAIR_01.3DS</t>
  </si>
  <si>
    <t>Podniszcony posąg Innosa</t>
  </si>
  <si>
    <t>Ukruszony wizerunek Boga.</t>
  </si>
  <si>
    <t>INNOS_GS_INNOS_BROKEN_02_KOZA.ASC</t>
  </si>
  <si>
    <t>Zdewastowany posąg Innosa</t>
  </si>
  <si>
    <t>INNOS_GS_INNOS_BROKEN_03_KOZA.ASC</t>
  </si>
  <si>
    <t>Zaniedbany posąg Innosa</t>
  </si>
  <si>
    <t>INNOS_GS_INNOS_DARK_02_KOZA.ASC</t>
  </si>
  <si>
    <t>Kapliczka Innosa</t>
  </si>
  <si>
    <t>Posąg przedstawiający wizerunek boga równowagi, równości i harmonii.</t>
  </si>
  <si>
    <t>INNOS_GS_GALIKAPLICZKA_01.ASC</t>
  </si>
  <si>
    <t>Posąg Innosa</t>
  </si>
  <si>
    <t>Posąg Innosa jest dla nas drogowskazem. To dzięki niemu wiemy, że nasza droga jest właściwa i że musimy walczyć o naszą wolność i przetrwanie.</t>
  </si>
  <si>
    <t>ITHC_STATUE_INNOS.ASC</t>
  </si>
  <si>
    <t>INNOS_NW_MISC_01.ASC</t>
  </si>
  <si>
    <t>Pozłacany posąg Innosa</t>
  </si>
  <si>
    <t>INNOS_GS_INNOS_CLEAR_01_KOZA.ASC</t>
  </si>
  <si>
    <t>Pocieniony posąg Innosa</t>
  </si>
  <si>
    <t>INNOS_GS_INNOS_DARK_01_KOZA.ASC</t>
  </si>
  <si>
    <t>Posąg Adanosa</t>
  </si>
  <si>
    <t>ITHC_STATUE_ADANOS.ASC</t>
  </si>
  <si>
    <t>INNOS_ADANOS_KWIATEK.ASC</t>
  </si>
  <si>
    <t>Wielka statua Innosa</t>
  </si>
  <si>
    <t>GS_MONASTERY_INNOS_BIG_STATUE_01_KOZA</t>
  </si>
  <si>
    <t>GS_MONASTERY_INNOS_BIG_STATUE_01_KOZA.3DS</t>
  </si>
  <si>
    <t>Duża figura maga ognia</t>
  </si>
  <si>
    <t>Posąg przedstawiający wizerunek maga ognia.</t>
  </si>
  <si>
    <t>GS_MONASTERY_FIREMAGE_BIG_STATUE_01_KOZA</t>
  </si>
  <si>
    <t>GS_MONASTERY_FIREMAGE_BIG_STATUE_01_KOZA.3DS</t>
  </si>
  <si>
    <t>Średnia figura maga ognia</t>
  </si>
  <si>
    <t>GS_MONASTERY_FIREMAGE_MID_STATUE_01_KOZA</t>
  </si>
  <si>
    <t>GS_MONASTERY_FIREMAGE_MID_STATUE_01_KOZA.3DS</t>
  </si>
  <si>
    <t>Mała figura maga ognia</t>
  </si>
  <si>
    <t>GS_MONASTERY_FIREMAGE_LITTLE_STATUE_01_KOZA</t>
  </si>
  <si>
    <t>GS_MONASTERY_FIREMAGE_LITTLE_STATUE_01_KOZA.3DS</t>
  </si>
  <si>
    <t>Stary stragan</t>
  </si>
  <si>
    <t>Lekko zaniedbany, ale nadal się trzyma.</t>
  </si>
  <si>
    <t>PC_SHOP_V01</t>
  </si>
  <si>
    <t>PC_SHOP_V01.3DS</t>
  </si>
  <si>
    <t>Skóra na stelażu</t>
  </si>
  <si>
    <t>Stelaż może służyć jako biedna wersja parawanu.</t>
  </si>
  <si>
    <t>NW_CITY_MARKETSTALL_ROOF_01.3ds</t>
  </si>
  <si>
    <t>Kurnik</t>
  </si>
  <si>
    <t>Ko.. Ko.. Ko!</t>
  </si>
  <si>
    <t>GS_MISC_COOP_01_GALI.3DS</t>
  </si>
  <si>
    <t>Parawan</t>
  </si>
  <si>
    <t>Parawan - symbol prywatności i ochrony, który pozwala nam zachować naszą intymność.</t>
  </si>
  <si>
    <t>GS_FURNITURE_PARAWAN_01.3ds</t>
  </si>
  <si>
    <t>Parawan 2</t>
  </si>
  <si>
    <t>GS_FURNITURE_PARAWAN_02.3ds</t>
  </si>
  <si>
    <t>Parawan 3</t>
  </si>
  <si>
    <t>GS_FURNITURE_PARAWAN_03.3ds</t>
  </si>
  <si>
    <t>Stanowisko z ziołami</t>
  </si>
  <si>
    <t>Stanowisko z ziołami to nieocenione miejsce, gdzie można zdobyć cenne składniki do leczniczych mikstur i eliksirów.</t>
  </si>
  <si>
    <t>NW_CITY_MARKETSTALL_ALCHEMY_01.3ds</t>
  </si>
  <si>
    <t>Stanowisko z bronią</t>
  </si>
  <si>
    <t>Na stanowisku można znaleźć najróżniejsze typy i modele broni, by sprostać każdej sytuacji.</t>
  </si>
  <si>
    <t>NW_CITY_MARKETSTALL_WEAPONS_01.3ds</t>
  </si>
  <si>
    <t>Stanowisko z rzeczami</t>
  </si>
  <si>
    <t>Na stanowisku można znaleźć wszystko, czego dusza zapragnie - od najdrobniejszych przedmiotów po rzeczy egzotyczne, które z pewnością przyciągną uwagę każdego odkrywcy.</t>
  </si>
  <si>
    <t>NW_CITY_MARKETSTALL_JUNKSHOP_01.3ds</t>
  </si>
  <si>
    <t>Stanowisko z jedzeniem</t>
  </si>
  <si>
    <t>Stanowisko to miejsce, gdzie można znaleźć smaczne posiłki, ale też dowiedzieć się ciekawych historii i plotek.</t>
  </si>
  <si>
    <t>NW_CITY_MARKETSTALL_FOOD_01.3ds</t>
  </si>
  <si>
    <t>Gablota handlowa</t>
  </si>
  <si>
    <t>Widać że spędził w swoim fachu kilka dobrych wiosen.</t>
  </si>
  <si>
    <t>GS_MARKET_SHELF_01</t>
  </si>
  <si>
    <t>GS_MARKET_SHELF_01.3DS</t>
  </si>
  <si>
    <t>Stół do przedstawiania towaru</t>
  </si>
  <si>
    <t>GS_MARKET_SHELF_02</t>
  </si>
  <si>
    <t>GS_MARKET_SHELF_02.3DS</t>
  </si>
  <si>
    <t>Żółte stoisko</t>
  </si>
  <si>
    <t>Stoisko w żółtym odcieniu.</t>
  </si>
  <si>
    <t>GS_MARKET_YELLOW_01</t>
  </si>
  <si>
    <t>GS_MARKET_YELLOW_01.3DS</t>
  </si>
  <si>
    <t>Żółte stoisko 2</t>
  </si>
  <si>
    <t>GS_MARKET_YELLOW_02</t>
  </si>
  <si>
    <t>GS_MARKET_YELLOW_02.3DS</t>
  </si>
  <si>
    <t>Żółte stoisko 3</t>
  </si>
  <si>
    <t>GS_MARKET_YELLOW_03</t>
  </si>
  <si>
    <t>GS_MARKET_YELLOW_03.3DS</t>
  </si>
  <si>
    <t>Fioletowe stoisko</t>
  </si>
  <si>
    <t>Stoisko w fioletowym odcieniu.</t>
  </si>
  <si>
    <t>GS_MARKET_ROSE_01</t>
  </si>
  <si>
    <t>GS_MARKET_ROSE_01.3DS</t>
  </si>
  <si>
    <t>Fioletowe stoisko 2</t>
  </si>
  <si>
    <t>GS_MARKET_ROSE_02</t>
  </si>
  <si>
    <t>GS_MARKET_ROSE_02.3DS</t>
  </si>
  <si>
    <t>Fioletowe stoisko 3</t>
  </si>
  <si>
    <t>GS_MARKET_ROSE_03</t>
  </si>
  <si>
    <t>GS_MARKET_ROSE_03.3DS</t>
  </si>
  <si>
    <t>Czerwone stoisko</t>
  </si>
  <si>
    <t>Stoisko w czerwonym odcieniu.</t>
  </si>
  <si>
    <t>GS_MARKET_RED_01</t>
  </si>
  <si>
    <t>GS_MARKET_RED_01.3DS</t>
  </si>
  <si>
    <t>Czerwone stoisko 2</t>
  </si>
  <si>
    <t>GS_MARKET_RED_02</t>
  </si>
  <si>
    <t>GS_MARKET_RED_02.3DS</t>
  </si>
  <si>
    <t>Czerwone stoisko 3</t>
  </si>
  <si>
    <t>GS_MARKET_RED_03</t>
  </si>
  <si>
    <t>GS_MARKET_RED_03.3DS</t>
  </si>
  <si>
    <t>Zielone stoisko</t>
  </si>
  <si>
    <t>Stoisko w zielonym odcieniu.</t>
  </si>
  <si>
    <t>GS_MARKET_GREEN_01</t>
  </si>
  <si>
    <t>GS_MARKET_GREEN_01.3DS</t>
  </si>
  <si>
    <t>Zielone stoisko 2</t>
  </si>
  <si>
    <t>GS_MARKET_GREEN_02</t>
  </si>
  <si>
    <t>GS_MARKET_GREEN_02.3DS</t>
  </si>
  <si>
    <t>Zielone stoisko 3</t>
  </si>
  <si>
    <t>GS_MARKET_GREEN_03</t>
  </si>
  <si>
    <t>GS_MARKET_GREEN_03.3DS</t>
  </si>
  <si>
    <t>Niebieski stoisko</t>
  </si>
  <si>
    <t>Stoisko w niebieskim odcieniu.</t>
  </si>
  <si>
    <t>GS_MARKET_BLUE_01</t>
  </si>
  <si>
    <t>GS_MARKET_BLUE_01.3DS</t>
  </si>
  <si>
    <t>Niebieski stoisko 2</t>
  </si>
  <si>
    <t>GS_MARKET_BLUE_02</t>
  </si>
  <si>
    <t>GS_MARKET_BLUE_02.3DS</t>
  </si>
  <si>
    <t>Niebieski stoisko 3</t>
  </si>
  <si>
    <t>GS_MARKET_BLUE_03</t>
  </si>
  <si>
    <t>GS_MARKET_BLUE_03.3DS</t>
  </si>
  <si>
    <t>Stoisko doświadczonego handlarza</t>
  </si>
  <si>
    <t>GS_MARKET_CLEAR_01</t>
  </si>
  <si>
    <t>GS_MARKET_CLEAR_01.3DS</t>
  </si>
  <si>
    <t>Stoisko doświadczonego handlarza 2</t>
  </si>
  <si>
    <t>GS_MARKET_CLEAR_02</t>
  </si>
  <si>
    <t>GS_MARKET_CLEAR_02.3DS</t>
  </si>
  <si>
    <t>Stoisko doświadczonego handlarza 3</t>
  </si>
  <si>
    <t>GS_MARKET_CLEAR_03</t>
  </si>
  <si>
    <t>GS_MARKET_CLEAR_03.3DS</t>
  </si>
  <si>
    <t>Trofeum kretoszczura</t>
  </si>
  <si>
    <t>Trofeum w postaci głowy kretoszczura to przypomnienie o zwycięstwie nad naturą, które nie byłoby możliwe bez wiedzy i doświadczenia w dziedzinie polowania.</t>
  </si>
  <si>
    <t>KM_VOB_MOLERATHEAD</t>
  </si>
  <si>
    <t>KM_VOB_MOLERATHEAD.3DS</t>
  </si>
  <si>
    <t>Trofeum wilka</t>
  </si>
  <si>
    <t>Trofeum w postaci głowy wilka to przypomnienie o zwycięstwie nad naturą, które nie byłoby możliwe bez wiedzy i doświadczenia w dziedzinie polowania.</t>
  </si>
  <si>
    <t>NW_CITY_DECO_WOLFHEAD_01.3ds</t>
  </si>
  <si>
    <t>Ster dekoracyjny</t>
  </si>
  <si>
    <t>Przypomina pierwszą łajbe.</t>
  </si>
  <si>
    <t>NW_CITY_DECO_WHEEL_01</t>
  </si>
  <si>
    <t>NW_CITY_DECO_WHEEL_01.3DS</t>
  </si>
  <si>
    <t>Miecze dekoracyjne</t>
  </si>
  <si>
    <t>Dumnie wiszący na ścianie, opowiadający historie o dawnych rodach.</t>
  </si>
  <si>
    <t>KM_VOB_WOLFSDEN_DECO_SHIELD_01</t>
  </si>
  <si>
    <t>KM_VOB_WOLFSDEN_DECO_SHIELD_01.3DS</t>
  </si>
  <si>
    <t>Trofeum z miecznika</t>
  </si>
  <si>
    <t>Okazała ryba z majestatycznym dziobem, zawieszona na ścianie jako przypomnienie o morskich podbojach i triumfach w odległych wodach.</t>
  </si>
  <si>
    <t>NW_CITY_DECO_SWORDFISH_01.3ds</t>
  </si>
  <si>
    <t>Trofeum cieniostwora</t>
  </si>
  <si>
    <t>Głowa cieniostwora to przypomnienie o naszej odwadze i determinacji w walce z potworami, która sprawia, że czujemy się niezwyciężeni.</t>
  </si>
  <si>
    <t>NW_CITY_DECO_SHADOWHEAD_01.3ds</t>
  </si>
  <si>
    <t>Trofeum niedźwiedzia</t>
  </si>
  <si>
    <t>Dumnie wiszący na ścianie, opowiadający historie o niebezpiecznych polowaniach i dzikich starciach z miodożerną bestią.</t>
  </si>
  <si>
    <t>KM_VOB_BEARHEAD.3ds</t>
  </si>
  <si>
    <t>Trofeum trolla</t>
  </si>
  <si>
    <t>Głowa trolla, jako trofeum, symbolizuje siłę i zwycięstwo w walce z potężnym przeciwnikiem.</t>
  </si>
  <si>
    <t>NW_CITY_DECO_TROLLHEAD_01.3ds</t>
  </si>
  <si>
    <t>Porozrzucane katki</t>
  </si>
  <si>
    <t>Każdy głosi w to co wierzy.</t>
  </si>
  <si>
    <t>KM_VOB_SCATTERED_NOTES_01</t>
  </si>
  <si>
    <t>KM_VOB_SCATTERED_NOTES_01.3DS</t>
  </si>
  <si>
    <t>Pergamin</t>
  </si>
  <si>
    <t>ITWR_SCROLL_02</t>
  </si>
  <si>
    <t>ITWR_SCROLL_02.3DS</t>
  </si>
  <si>
    <t>Księga</t>
  </si>
  <si>
    <t>ITWR_BOOK_01</t>
  </si>
  <si>
    <t>ITWR_BOOK_01.3DS</t>
  </si>
  <si>
    <t>Księga 2</t>
  </si>
  <si>
    <t>ITWR_BOOK_02_03</t>
  </si>
  <si>
    <t>ITWR_BOOK_02_03.3DS</t>
  </si>
  <si>
    <t>List</t>
  </si>
  <si>
    <t>ITWR_SCROLL_01</t>
  </si>
  <si>
    <t>ITWR_SCROLL_01.3DS</t>
  </si>
  <si>
    <t>Otwarte księgi</t>
  </si>
  <si>
    <t>DT_BOOKS_01</t>
  </si>
  <si>
    <t>DT_BOOKS_01.3DS</t>
  </si>
  <si>
    <t>Ulotka Varancka</t>
  </si>
  <si>
    <t>GS_CITY_PICTURE_01_KOZA</t>
  </si>
  <si>
    <t>GS_CITY_PICTURE_01_KOZA.3DS</t>
  </si>
  <si>
    <t>Ulotka Strażnicza</t>
  </si>
  <si>
    <t>GS_CITY_PICTURE_02_KOZA</t>
  </si>
  <si>
    <t>GS_CITY_PICTURE_02_KOZA.3DS</t>
  </si>
  <si>
    <t>Poniszczona ulotka Varancka</t>
  </si>
  <si>
    <t>GS_CITY_PICTURE_03_KOZA</t>
  </si>
  <si>
    <t>GS_CITY_PICTURE_03_KOZA.3DS</t>
  </si>
  <si>
    <t>Poniszczona ulotka Strażnicza</t>
  </si>
  <si>
    <t>GS_CITY_PICTURE_04_KOZA</t>
  </si>
  <si>
    <t>GS_CITY_PICTURE_04_KOZA.3DS</t>
  </si>
  <si>
    <t>Notatki kozy</t>
  </si>
  <si>
    <t>Szkic jak szkic, ale większość osób przykuje na niego oko.</t>
  </si>
  <si>
    <t>GS_FURNITURE_PORN_KOZA.3DS</t>
  </si>
  <si>
    <t>Szkic Thory</t>
  </si>
  <si>
    <t>GS_FURNITURE_PICTURE_09_KWIATEK.3DS</t>
  </si>
  <si>
    <t>Mapa Myrtany</t>
  </si>
  <si>
    <t>Lepiej mieć przynajmniej jedną w domu.</t>
  </si>
  <si>
    <t>GS_FURNITURE_G3MAP_KWIATEK.3DS</t>
  </si>
  <si>
    <t>Obraz Cichy zew</t>
  </si>
  <si>
    <t>Obraz pokazuje status właściciela.</t>
  </si>
  <si>
    <t>GS_FURNITURE_PICTURE_06_KWIATEK.3DS</t>
  </si>
  <si>
    <t>Obraz Spokojne chwile</t>
  </si>
  <si>
    <t>GS_FURNITURE_PICTURE_07_KWIATEK.3DS</t>
  </si>
  <si>
    <t>Obraz Esmeralda</t>
  </si>
  <si>
    <t>GS_FURNITURE_PICTURE_08_KWIATEK.3DS</t>
  </si>
  <si>
    <t>Obraz Stary świat</t>
  </si>
  <si>
    <t>GS_FURNITURE_PICTURE_10_KWIATEK.3DS</t>
  </si>
  <si>
    <t>Obraz Miasto portowe</t>
  </si>
  <si>
    <t>GS_FURNITURE_PICTURE_11_KWIATEK.3DS</t>
  </si>
  <si>
    <t>Obraz Cytadela</t>
  </si>
  <si>
    <t>KM_VOB_PICTURE_08</t>
  </si>
  <si>
    <t>KM_VOB_PICTURE_08.3DS</t>
  </si>
  <si>
    <t>Obraz Burza piaskowa</t>
  </si>
  <si>
    <t>KM_VOB_PICTURE_06</t>
  </si>
  <si>
    <t>KM_VOB_PICTURE_06.3DS</t>
  </si>
  <si>
    <t>Obraz Most</t>
  </si>
  <si>
    <t>KM_VOB_PICTURE_02</t>
  </si>
  <si>
    <t>KM_VOB_PICTURE_02.3DS</t>
  </si>
  <si>
    <t>Obraz Górne miasto</t>
  </si>
  <si>
    <t>GS_FURNITURE_PICTURE_12_KWIATEK.3DS</t>
  </si>
  <si>
    <t>Obraz Dzika harpia</t>
  </si>
  <si>
    <t>OC_PICTURE_V1</t>
  </si>
  <si>
    <t>OC_PICTURE_V1.3DS</t>
  </si>
  <si>
    <t>Rycerski portret</t>
  </si>
  <si>
    <t>GS_FURNITURE_PICTURE_01_KWIATEK.3DS</t>
  </si>
  <si>
    <t>Obraz monarchy</t>
  </si>
  <si>
    <t>GS_FURNITURE_PICTURE_02_KWIATEK.3DS</t>
  </si>
  <si>
    <t>Portret Pani Nocy</t>
  </si>
  <si>
    <t>GS_FURNITURE_PICTURE_03_KWIATEK.3DS</t>
  </si>
  <si>
    <t>Lubieżny portret</t>
  </si>
  <si>
    <t>GS_FURNITURE_PICTURE_04_KWIATEK.3DS</t>
  </si>
  <si>
    <t>Obraz Władca koloni</t>
  </si>
  <si>
    <t>OC_PICTURE_V2</t>
  </si>
  <si>
    <t>OC_PICTURE_V2.3DS</t>
  </si>
  <si>
    <t>Obraz Natura</t>
  </si>
  <si>
    <t>KM_VOB_PICTURE_07.A</t>
  </si>
  <si>
    <t>KM_VOB_PICTURE_07.A.3DS</t>
  </si>
  <si>
    <t>Obraz Posiadłość</t>
  </si>
  <si>
    <t>KM_VOB_PICTURE_01</t>
  </si>
  <si>
    <t>KM_VOB_PICTURE_01.3DS</t>
  </si>
  <si>
    <t>Obraz Wiosenna czas</t>
  </si>
  <si>
    <t>KM_VOB_PICTURE_BIG_01</t>
  </si>
  <si>
    <t>KM_VOB_PICTURE_BIG_01.3DS</t>
  </si>
  <si>
    <t>Obraz Dziewiąta fala</t>
  </si>
  <si>
    <t>GS_FURNITURE_PICTURE_05_KWIATEK.3DS</t>
  </si>
  <si>
    <t>Świeczka w czasce</t>
  </si>
  <si>
    <t>Trudno określić dla kogo to.</t>
  </si>
  <si>
    <t>KM_VOB_SKULL_CANDLE_01</t>
  </si>
  <si>
    <t>KM_VOB_SKULL_CANDLE_01.3DS</t>
  </si>
  <si>
    <t>Roślina w doniczce</t>
  </si>
  <si>
    <t>Przyjemny kolor dla oka.</t>
  </si>
  <si>
    <t>GS_NATURE_PLANTPOT_01_GALI.3DS</t>
  </si>
  <si>
    <t>Roślina w doniczce 2</t>
  </si>
  <si>
    <t>GS_NATURE_PLANTPOT_02_GALI.3DS</t>
  </si>
  <si>
    <t>Roślina w doniczce 3</t>
  </si>
  <si>
    <t>GS_NATURE_PLANTPOT_03_GALI.3DS</t>
  </si>
  <si>
    <t>Mały kamienny dzbanek z wodą</t>
  </si>
  <si>
    <t>Lepiej mieć co postawić na stole.</t>
  </si>
  <si>
    <t>Sphere.006</t>
  </si>
  <si>
    <t>GS_MISC_STONEJUGSMALL_01.3DS</t>
  </si>
  <si>
    <t>Duży kamienny dzbanek z wodą</t>
  </si>
  <si>
    <t>Sphere.009</t>
  </si>
  <si>
    <t>GS_MISC_STONEJUGLARGE_01.3DS</t>
  </si>
  <si>
    <t>Mały gliniany wazon</t>
  </si>
  <si>
    <t>Sphere.004</t>
  </si>
  <si>
    <t>GS_MISC_CLAYVASESMALL_01.3DS</t>
  </si>
  <si>
    <t>Duży gliniany wazon</t>
  </si>
  <si>
    <t>Sphere.001</t>
  </si>
  <si>
    <t>GS_MISC_CLAYVASELARGE_01.3DS</t>
  </si>
  <si>
    <t>Misa z grzybkami</t>
  </si>
  <si>
    <t>GS_NATURE_MUSHROOM_07_GALI.3DS</t>
  </si>
  <si>
    <t>Drewniana kufel</t>
  </si>
  <si>
    <t>GS_HOUSE_WOODENCUP_01_GALI.3DS</t>
  </si>
  <si>
    <t>Zielona buteleczka</t>
  </si>
  <si>
    <t>GS_HOUSE_GREENBOTTLE_01_GALI.3DS</t>
  </si>
  <si>
    <t>Prosta miseczka</t>
  </si>
  <si>
    <t>gs_house_Bowl_01_DRP</t>
  </si>
  <si>
    <t>gs_house_Bowl_01_DRP.3DS</t>
  </si>
  <si>
    <t>Ozdobiona miseczka</t>
  </si>
  <si>
    <t>gs_house_Bowl_02_DRP</t>
  </si>
  <si>
    <t>gs_house_Bowl_02_DRP.3DS</t>
  </si>
  <si>
    <t>Cukiernica</t>
  </si>
  <si>
    <t>gs_house_Bowl_Sugar_01_DRP</t>
  </si>
  <si>
    <t>gs_house_Bowl_Sugar_01_DRP.3DS</t>
  </si>
  <si>
    <t>Zwykła filiżanka</t>
  </si>
  <si>
    <t>gs_house_Cup_Tea_01_DRP</t>
  </si>
  <si>
    <t>gs_house_Cup_Tea_01_DRP.3DS</t>
  </si>
  <si>
    <t>Ozdobiona filiżanka</t>
  </si>
  <si>
    <t>gs_house_Cup_Tea_02_DRP</t>
  </si>
  <si>
    <t>gs_house_Cup_Tea_02_DRP.3DS</t>
  </si>
  <si>
    <t>Drewniana misa</t>
  </si>
  <si>
    <t>GS_MISC_WOODENBOWL_01.3DS</t>
  </si>
  <si>
    <t>Drewniana misa 2</t>
  </si>
  <si>
    <t>Cylinder.009</t>
  </si>
  <si>
    <t>GS_MISC_WOODENBOWL_02.3DS</t>
  </si>
  <si>
    <t>Drewniany kubek</t>
  </si>
  <si>
    <t>zengin02.001</t>
  </si>
  <si>
    <t>GS_MISC_WOODENCUP_01.3DS</t>
  </si>
  <si>
    <t>Drewniany kubek 2</t>
  </si>
  <si>
    <t>zengin02.005</t>
  </si>
  <si>
    <t>GS_MISC_WOODENCUP_02.3DS</t>
  </si>
  <si>
    <t>Drewniany kubek 3</t>
  </si>
  <si>
    <t>zengin02.004</t>
  </si>
  <si>
    <t>GS_MISC_WOODENCUP_03.3DS</t>
  </si>
  <si>
    <t>Drewniany kubek 4</t>
  </si>
  <si>
    <t>zengin02.007</t>
  </si>
  <si>
    <t>GS_MISC_WOODENCUP_04.3DS</t>
  </si>
  <si>
    <t>Pusty kufel</t>
  </si>
  <si>
    <t>zengin02.013</t>
  </si>
  <si>
    <t>GS_MISC_MUGEMPTY_01.3DS</t>
  </si>
  <si>
    <t>Pusty kufel 2</t>
  </si>
  <si>
    <t>zengin02.002</t>
  </si>
  <si>
    <t>GS_MISC_MUGEMPTY_02.3DS</t>
  </si>
  <si>
    <t>Kufel z piwem</t>
  </si>
  <si>
    <t>zengin02.017</t>
  </si>
  <si>
    <t>GS_MISC_MUGBEER_01.3DS</t>
  </si>
  <si>
    <t>Kufel z piwem 2</t>
  </si>
  <si>
    <t>zengin02.015</t>
  </si>
  <si>
    <t>GS_MISC_MUGBEER_02.3DS</t>
  </si>
  <si>
    <t>Drewniany talerz</t>
  </si>
  <si>
    <t>Cylinder.008</t>
  </si>
  <si>
    <t>GS_MISC_WOODENPLATE_01.3DS</t>
  </si>
  <si>
    <t>Drewniany talerz 2</t>
  </si>
  <si>
    <t>Cylinder.010</t>
  </si>
  <si>
    <t>GS_MISC_WOODENPLATE_02.3DS</t>
  </si>
  <si>
    <t>Drewniany nóż</t>
  </si>
  <si>
    <t>Noz4</t>
  </si>
  <si>
    <t>GS_MISC_WOODENKNIFE_01.3DS</t>
  </si>
  <si>
    <t>0.2</t>
  </si>
  <si>
    <t>Drewniana łyżka</t>
  </si>
  <si>
    <t>Lyzka4</t>
  </si>
  <si>
    <t>GS_MISC_WOODENSPOON_01.3DS</t>
  </si>
  <si>
    <t>Drewniany widelec</t>
  </si>
  <si>
    <t>Widelec4</t>
  </si>
  <si>
    <t>GS_MISC_WOODENFORK_01.3DS</t>
  </si>
  <si>
    <t>Pół żelazny nóż</t>
  </si>
  <si>
    <t>Noz</t>
  </si>
  <si>
    <t>GS_MISC_HALFIRONKNIFE_01.3DS</t>
  </si>
  <si>
    <t>Pół żelazna łyżka</t>
  </si>
  <si>
    <t>Lyzka</t>
  </si>
  <si>
    <t>GS_MISC_HALFIRONSPOON_01.3DS</t>
  </si>
  <si>
    <t>Pół żelazny widelec</t>
  </si>
  <si>
    <t>Widelec</t>
  </si>
  <si>
    <t>GS_MISC_HALFIRONFORK_01.3DS</t>
  </si>
  <si>
    <t>Ceramiczny nóż</t>
  </si>
  <si>
    <t>Noz3</t>
  </si>
  <si>
    <t>GS_MISC_CERAMICKNIFE_01.3DS</t>
  </si>
  <si>
    <t>Ceramiczna łyżka</t>
  </si>
  <si>
    <t>Lyzka3</t>
  </si>
  <si>
    <t>GS_MISC_CERAMICSPOON_01.3DS</t>
  </si>
  <si>
    <t>Ceramiczny widelec</t>
  </si>
  <si>
    <t>Widelec3</t>
  </si>
  <si>
    <t>GS_MISC_CERAMICFORK_01.3DS</t>
  </si>
  <si>
    <t>Pusty dzbanek</t>
  </si>
  <si>
    <t>gs_house_Pitcher_01_DRP</t>
  </si>
  <si>
    <t>gs_house_Pitcher_01_DRP.3DS</t>
  </si>
  <si>
    <t>Dzbanek z wodą</t>
  </si>
  <si>
    <t>gs_house_Pitcher_02_DRP</t>
  </si>
  <si>
    <t>gs_house_Pitcher_02_DRP.3DS</t>
  </si>
  <si>
    <t>Duży pusty dzbanek</t>
  </si>
  <si>
    <t>gs_house_Pitcher_03_DRP</t>
  </si>
  <si>
    <t>gs_house_Pitcher_03_DRP.3DS</t>
  </si>
  <si>
    <t>Duży dzbanek z wodą</t>
  </si>
  <si>
    <t>gs_house_Pitcher_04_DRP</t>
  </si>
  <si>
    <t>gs_house_Pitcher_04_DRP.3DS</t>
  </si>
  <si>
    <t>Mały pusty dzbanek</t>
  </si>
  <si>
    <t>gs_house_Pitcher_05_DRP</t>
  </si>
  <si>
    <t>gs_house_Pitcher_05_DRP.3DS</t>
  </si>
  <si>
    <t>Mały dzbanek z wodą</t>
  </si>
  <si>
    <t>gs_house_Pitcher_06_DRP</t>
  </si>
  <si>
    <t>gs_house_Pitcher_06_DRP.3DS</t>
  </si>
  <si>
    <t>Średni pusty dzbanek</t>
  </si>
  <si>
    <t>gs_house_Pitcher_07_DRP</t>
  </si>
  <si>
    <t>gs_house_Pitcher_07_DRP.3DS</t>
  </si>
  <si>
    <t>Średni dzbanek z wodą</t>
  </si>
  <si>
    <t>gs_house_Pitcher_08_DRP</t>
  </si>
  <si>
    <t>gs_house_Pitcher_08_DRP.3DS</t>
  </si>
  <si>
    <t>Waza #1</t>
  </si>
  <si>
    <t>Waza to symbol elegancji i dobrego smaku, który przyciąga uwagę i wprowadza harmonię do pomieszczenia.</t>
  </si>
  <si>
    <t>KM_VASE_01.3ds</t>
  </si>
  <si>
    <t>Waza #2</t>
  </si>
  <si>
    <t>KM_VASE_02.3ds</t>
  </si>
  <si>
    <t>Waza #3</t>
  </si>
  <si>
    <t>KM_VASE_05.3ds</t>
  </si>
  <si>
    <t>Mała waza #1</t>
  </si>
  <si>
    <t>KM_VASE_03.3ds</t>
  </si>
  <si>
    <t>Mała waza #2</t>
  </si>
  <si>
    <t>KM_VASE_04.3ds</t>
  </si>
  <si>
    <t>Mała waza #3</t>
  </si>
  <si>
    <t>KM_VASE_06.3ds</t>
  </si>
  <si>
    <t>Waza na kwiaty</t>
  </si>
  <si>
    <t>gs_house_Vase_02_DRP</t>
  </si>
  <si>
    <t>gs_house_Vase_02_DRP.3DS</t>
  </si>
  <si>
    <t>Waza na kwiaty 2</t>
  </si>
  <si>
    <t>gs_house_Vase_03_DRP</t>
  </si>
  <si>
    <t>gs_house_Vase_03_DRP.3DS</t>
  </si>
  <si>
    <t>Waza na kwiaty 3</t>
  </si>
  <si>
    <t>gs_house_Vase_04_DRP</t>
  </si>
  <si>
    <t>gs_house_Vase_04_DRP.3DS</t>
  </si>
  <si>
    <t>Roślina w doniczce 4</t>
  </si>
  <si>
    <t>KM_VOB_FLOWERS_03</t>
  </si>
  <si>
    <t>KM_VOB_FLOWERS_03.3DS</t>
  </si>
  <si>
    <t>Szachy</t>
  </si>
  <si>
    <t>Idealne do gry.</t>
  </si>
  <si>
    <t>KM_VOB_CHESSBOARD</t>
  </si>
  <si>
    <t>KM_VOB_CHESSBOARD.3DS</t>
  </si>
  <si>
    <t>Waza z kwiatami</t>
  </si>
  <si>
    <t>KM_VOB_VASE_01</t>
  </si>
  <si>
    <t>KM_VOB_VASE_01.3DS</t>
  </si>
  <si>
    <t>Szeroka waza</t>
  </si>
  <si>
    <t>gs_house_Vase_01_DRP</t>
  </si>
  <si>
    <t>gs_house_Vase_01_DRP.3DS</t>
  </si>
  <si>
    <t>Duży zamknięty garnek</t>
  </si>
  <si>
    <t>gs_house_Pot_01_DRP</t>
  </si>
  <si>
    <t>gs_house_Pot_01_DRP.3DS</t>
  </si>
  <si>
    <t>Mały zamknięty garnek</t>
  </si>
  <si>
    <t>gs_house_Pot_02_DRP</t>
  </si>
  <si>
    <t>gs_house_Pot_02_DRP.3DS</t>
  </si>
  <si>
    <t>Duży otwarty garnek</t>
  </si>
  <si>
    <t>gs_house_Pot_03_DRP</t>
  </si>
  <si>
    <t>gs_house_Pot_03_DRP.3DS</t>
  </si>
  <si>
    <t>Czajniczek</t>
  </si>
  <si>
    <t>gs_house_Kettle_01_DRP</t>
  </si>
  <si>
    <t>gs_house_Kettle_01_DRP.3DS</t>
  </si>
  <si>
    <t>Ceramiczny kufel</t>
  </si>
  <si>
    <t>zengin02.012</t>
  </si>
  <si>
    <t>GS_MISC_CERAMICMUG_01.3DS</t>
  </si>
  <si>
    <t>Ceraminczy kufel z piwem</t>
  </si>
  <si>
    <t>zengin02.016</t>
  </si>
  <si>
    <t>GS_MISC_CERAMICMUGBEER_01.3DS</t>
  </si>
  <si>
    <t>Ceramiczny kielich</t>
  </si>
  <si>
    <t>zengin02.014</t>
  </si>
  <si>
    <t>GS_MISC_CERAMICGOBLET_01.3DS</t>
  </si>
  <si>
    <t>Ceramiczny kielich z winem</t>
  </si>
  <si>
    <t>zengin02.022</t>
  </si>
  <si>
    <t>GS_MISC_CERAMICGOBLETWINE_01.3DS</t>
  </si>
  <si>
    <t>Ceramiczny talerz</t>
  </si>
  <si>
    <t>Cylinder.014</t>
  </si>
  <si>
    <t>GS_MISC_CERAMICPLATE_01.3DS</t>
  </si>
  <si>
    <t>Ceramiczne naczynie</t>
  </si>
  <si>
    <t>Cylinder.013</t>
  </si>
  <si>
    <t>GS_MISC_CERAMICVESSEL_01.3DS</t>
  </si>
  <si>
    <t>Mały ceramiczny dzbanek z wodą</t>
  </si>
  <si>
    <t>Sphere.008</t>
  </si>
  <si>
    <t>GS_MISC_CERAMICJUGSMALL_01.3DS</t>
  </si>
  <si>
    <t>Duży ceramiczny dzbanek z wodą</t>
  </si>
  <si>
    <t>Sphere.010</t>
  </si>
  <si>
    <t>GS_MISC_CERAMICJUGLARGE_01.3DS</t>
  </si>
  <si>
    <t>Mały ceramiczny dzban z wodą</t>
  </si>
  <si>
    <t>Sphere</t>
  </si>
  <si>
    <t>GS_MISC_CERAMICPOTSMALL_01.3DS</t>
  </si>
  <si>
    <t>Duży ceramiczny dzban z wodą</t>
  </si>
  <si>
    <t>Sphere.003</t>
  </si>
  <si>
    <t>GS_MISC_CERAMICPOTLARGE_01.3DS</t>
  </si>
  <si>
    <t>Mała ceramiczna waza z wodą</t>
  </si>
  <si>
    <t>Sphere.002</t>
  </si>
  <si>
    <t>GS_MISC_CERAMICURNSMALL_01.3DS</t>
  </si>
  <si>
    <t>Duża ceramiczna waza z wodą</t>
  </si>
  <si>
    <t>Sphere.007</t>
  </si>
  <si>
    <t>GS_MISC_CERAMICURNLARGE_01.3DS</t>
  </si>
  <si>
    <t>Drewniana waga</t>
  </si>
  <si>
    <t>Ładnie komponuje się wraz z ciemnymi ścianami.</t>
  </si>
  <si>
    <t>KM_VOB_SMALLSCALE</t>
  </si>
  <si>
    <t>KM_VOB_SMALLSCALE.3DS</t>
  </si>
  <si>
    <t>Miękka poduszka</t>
  </si>
  <si>
    <t>KM_VOB_PILLOW_01</t>
  </si>
  <si>
    <t>KM_VOB_PILLOW_01.3DS</t>
  </si>
  <si>
    <t>Drewniana paleta</t>
  </si>
  <si>
    <t>Idealna do malowania obrazów.</t>
  </si>
  <si>
    <t>KM_VOB_PAINTING_PALETTE_01</t>
  </si>
  <si>
    <t>KM_VOB_PAINTING_PALETTE_01.3DS</t>
  </si>
  <si>
    <t>Elegancki świecznik</t>
  </si>
  <si>
    <t>GS_FURNITURE_CANDELABRA_01.3DS</t>
  </si>
  <si>
    <t>Waga biurkowa</t>
  </si>
  <si>
    <t>GS_HOUSE_SCALE_01_KWIATEK.3DS</t>
  </si>
  <si>
    <t>Jaskrawa lutnia</t>
  </si>
  <si>
    <t>Podręczna lutnia grajka.</t>
  </si>
  <si>
    <t>KOZA_LUTE_01.3DS</t>
  </si>
  <si>
    <t>Brązowa lutnia</t>
  </si>
  <si>
    <t>KOZA_LUTE_02.3DS</t>
  </si>
  <si>
    <t>Srebny nóż</t>
  </si>
  <si>
    <t>Prawdziwa gratka dla oczu.</t>
  </si>
  <si>
    <t>Noz2</t>
  </si>
  <si>
    <t>GS_MISC_SILVERKNIFE_01.3DS</t>
  </si>
  <si>
    <t>0.5</t>
  </si>
  <si>
    <t>Srebna łyżka</t>
  </si>
  <si>
    <t>Lyzka2</t>
  </si>
  <si>
    <t>GS_MISC_SILVERSPOON_01.3DS</t>
  </si>
  <si>
    <t>Srebny widelec</t>
  </si>
  <si>
    <t>Widelec2</t>
  </si>
  <si>
    <t>GS_MISC_SILVERFORK_01.3DS</t>
  </si>
  <si>
    <t>Srebny kielich</t>
  </si>
  <si>
    <t>zengin02.010</t>
  </si>
  <si>
    <t>GS_MISC_SILVERGOBLET_01.3DS</t>
  </si>
  <si>
    <t>Srebny kielich z winem</t>
  </si>
  <si>
    <t>zengin02.020</t>
  </si>
  <si>
    <t>GS_MISC_SILVERGOBLETWINE_01.3DS</t>
  </si>
  <si>
    <t>Srebny talerz</t>
  </si>
  <si>
    <t>Cylinder.006</t>
  </si>
  <si>
    <t>GS_MISC_SILVERPLATE_01.3DS</t>
  </si>
  <si>
    <t>Srebna misa</t>
  </si>
  <si>
    <t>Cylinder.005</t>
  </si>
  <si>
    <t>GS_MISC_SILVERBOWL_01.3DS</t>
  </si>
  <si>
    <t>Srebne naczynie</t>
  </si>
  <si>
    <t>zengin01</t>
  </si>
  <si>
    <t>GS_MISC_SILVERVESSEL_01.3DS</t>
  </si>
  <si>
    <t>Srebny kubek</t>
  </si>
  <si>
    <t>zengin02</t>
  </si>
  <si>
    <t>GS_MISC_SILVERCUP_01.3DS</t>
  </si>
  <si>
    <t>Granitowy kielich</t>
  </si>
  <si>
    <t>zengin02.009</t>
  </si>
  <si>
    <t>GS_MISC_GRANITEGOBLET_01.3DS</t>
  </si>
  <si>
    <t>Granitowy kielich z winem</t>
  </si>
  <si>
    <t>zengin02.019</t>
  </si>
  <si>
    <t>GS_MISC_GRANITEGOBLETWINE_01.3DS</t>
  </si>
  <si>
    <t>Granitowy talerz</t>
  </si>
  <si>
    <t>Cylinder.011</t>
  </si>
  <si>
    <t>GS_MISC_GRANITEPLATE_01.3DS</t>
  </si>
  <si>
    <t>Granitowe naczynie</t>
  </si>
  <si>
    <t>Cylinder.012</t>
  </si>
  <si>
    <t>GS_MISC_GRANITEVESSEL_01.3DS</t>
  </si>
  <si>
    <t>Granitowy kubek</t>
  </si>
  <si>
    <t>zengin02.008</t>
  </si>
  <si>
    <t>GS_MISC_GRANITECUP_01.3DS</t>
  </si>
  <si>
    <t>Kryształowy kielich</t>
  </si>
  <si>
    <t>zengin02.003</t>
  </si>
  <si>
    <t>GS_MISC_CRYSTALGOBLET_01.3DS</t>
  </si>
  <si>
    <t>Kryształowy kielich z winem</t>
  </si>
  <si>
    <t>zengin02.018</t>
  </si>
  <si>
    <t>GS_MISC_CRYSTALGOBLETWINE_01.3DS</t>
  </si>
  <si>
    <t>Kryształowy talerz</t>
  </si>
  <si>
    <t>Cylinder.001</t>
  </si>
  <si>
    <t>GS_MISC_CRYSTALPLATE_01.3DS</t>
  </si>
  <si>
    <t>Kryształowe naczynie</t>
  </si>
  <si>
    <t>Cylinder.004</t>
  </si>
  <si>
    <t>GS_MISC_CRYSTALVESSEL_01.3DS</t>
  </si>
  <si>
    <t>Kryształowy kubek</t>
  </si>
  <si>
    <t>zengin02.006</t>
  </si>
  <si>
    <t>GS_MISC_CRYSTALCUP_01.3DS</t>
  </si>
  <si>
    <t>Złoty kielich</t>
  </si>
  <si>
    <t>zengin02.011</t>
  </si>
  <si>
    <t>GS_MISC_GOLDGOBLET_01.3DS</t>
  </si>
  <si>
    <t>Złoty kielich z winem</t>
  </si>
  <si>
    <t>zengin02.021</t>
  </si>
  <si>
    <t>GS_MISC_GOLDGOBLETWINE_01.3DS</t>
  </si>
  <si>
    <t>Złoty talerz</t>
  </si>
  <si>
    <t>Cylinder.007</t>
  </si>
  <si>
    <t>GS_MISC_GOLDPLATE_01.3DS</t>
  </si>
  <si>
    <t>Złota misa</t>
  </si>
  <si>
    <t>Cylinder.002</t>
  </si>
  <si>
    <t>GS_MISC_GOLDBOWL_01.3DS</t>
  </si>
  <si>
    <t>Złota waga</t>
  </si>
  <si>
    <t>KM_VOB_SCALE</t>
  </si>
  <si>
    <t>KM_VOB_SCALE.3DS</t>
  </si>
  <si>
    <t>Złote naczynie</t>
  </si>
  <si>
    <t>zengin01.001</t>
  </si>
  <si>
    <t>GS_MISC_GOLDVESSEL_01.3DS</t>
  </si>
  <si>
    <t>Pochodnia</t>
  </si>
  <si>
    <t>Wysmaruj tkanine smołą i owiń ją wokół górnej częci kija.</t>
  </si>
  <si>
    <t>ITEM_FLAG_TORCH</t>
  </si>
  <si>
    <t>ITLSTORCH</t>
  </si>
  <si>
    <t>ItLs_Torch_01.3ds</t>
  </si>
  <si>
    <t>Miotła</t>
  </si>
  <si>
    <t>Miotła to proste narzędzie, ale nieocenione w codziennej pracy, której nie sposób przecenić.</t>
  </si>
  <si>
    <t>ITMI_BROOM</t>
  </si>
  <si>
    <t>ITMI_GS_COM_11</t>
  </si>
  <si>
    <t>ItMi_Broom.3ds</t>
  </si>
  <si>
    <t>Szczota</t>
  </si>
  <si>
    <t>Szczota to proste narzędzie, ale nieocenione w utrzymaniu porządku i czystości.</t>
  </si>
  <si>
    <t>ITMI_BRUSH</t>
  </si>
  <si>
    <t>ITMI_GS_COM_12</t>
  </si>
  <si>
    <t>ItMi_Brush.3ds</t>
  </si>
  <si>
    <t>Drabina</t>
  </si>
  <si>
    <t>Krótka drabina, ale na szczęście solidna. Przyda się do wspinaczki w trudno dostępnych miejscach.</t>
  </si>
  <si>
    <t>LADDER_2.ASC</t>
  </si>
  <si>
    <t>Średnia drabina</t>
  </si>
  <si>
    <t>Kiedyś myślałem, że drabiny służą tylko do wspinaczki. Teraz wiem, że mogą być również przydatne jako narzędzia budowlane.</t>
  </si>
  <si>
    <t>LADDER_3.ASC</t>
  </si>
  <si>
    <t>Długa drabina</t>
  </si>
  <si>
    <t>Czy to naprawdę musi być tak wysoko?</t>
  </si>
  <si>
    <t>LADDER_4.ASC</t>
  </si>
  <si>
    <t>Znak Gospody</t>
  </si>
  <si>
    <t>Wskazuje jasno obok czego stoisz.</t>
  </si>
  <si>
    <t>GS_HOUSE_SIGN_01_KWIATEK.3DS</t>
  </si>
  <si>
    <t>Znak Handlarza</t>
  </si>
  <si>
    <t>GS_HOUSE_SIGN_02_KWIATEK.3DS</t>
  </si>
  <si>
    <t>Znak Kowala</t>
  </si>
  <si>
    <t>GS_HOUSE_SIGN_03_KWIATEK.3DS</t>
  </si>
  <si>
    <t>Znak Zbrojmistrza</t>
  </si>
  <si>
    <t>GS_HOUSE_SIGN_04_KWIATEK.3DS</t>
  </si>
  <si>
    <t>Znak Karczmy</t>
  </si>
  <si>
    <t>GS_HOUSE_SIGN_05_KWIATEK.3DS</t>
  </si>
  <si>
    <t>Mała szkapa drewna</t>
  </si>
  <si>
    <t>OC_FIREWOOD_V1</t>
  </si>
  <si>
    <t>OC_FIREWOOD_V1.3DS</t>
  </si>
  <si>
    <t>Spora szkapa drewna</t>
  </si>
  <si>
    <t>OC_FIREWOOD_V3</t>
  </si>
  <si>
    <t>OC_FIREWOOD_V3.3DS</t>
  </si>
  <si>
    <t>Puste wiadro</t>
  </si>
  <si>
    <t>KM_VOB_BUCKET_01</t>
  </si>
  <si>
    <t>KM_VOB_BUCKET_01.3DS</t>
  </si>
  <si>
    <t>Stare żelazo</t>
  </si>
  <si>
    <t>GS_HOUSE_VINTAGEIRON_01_GALI.3DS</t>
  </si>
  <si>
    <t>Bala z wodą</t>
  </si>
  <si>
    <t>KM_VOB_WATERCONTAINER</t>
  </si>
  <si>
    <t>KM_VOB_WATERCONTAINER.3DS</t>
  </si>
  <si>
    <t>Końska podkowa</t>
  </si>
  <si>
    <t>GS_HOUSE_HORSESHOE_01_GALI.3DS</t>
  </si>
  <si>
    <t>Portowa skrzynia</t>
  </si>
  <si>
    <t>AW_CRATE_01</t>
  </si>
  <si>
    <t>AW_CRATE_01.3DS</t>
  </si>
  <si>
    <t>Beczka z piwem</t>
  </si>
  <si>
    <t>BARRELCONTAINER_HELGA.MDL</t>
  </si>
  <si>
    <t>BARRELCONTAINER_HELGA.ASC</t>
  </si>
  <si>
    <t>Pusta beczka</t>
  </si>
  <si>
    <t>BARRELO_OC.MDL</t>
  </si>
  <si>
    <t>BARRELO_OC.ASC</t>
  </si>
  <si>
    <t>Pusta skrzynka</t>
  </si>
  <si>
    <t>CORPSEPLUNDER_EMPTYWOODCHEST.MDL</t>
  </si>
  <si>
    <t>CORPSEPLUNDER_EMPTYWOODCHEST.ASC</t>
  </si>
  <si>
    <t>Skrzynia z rybami</t>
  </si>
  <si>
    <t>CORPSEPLUNDER_FISHCHEST.MDL</t>
  </si>
  <si>
    <t>CORPSEPLUNDER_FISHCHEST.ASC</t>
  </si>
  <si>
    <t>Stelaż</t>
  </si>
  <si>
    <t>Stolarski stelaż, przeznaczony do jego roboty.</t>
  </si>
  <si>
    <t>KOZA_STOLARZ_STELAZ_01</t>
  </si>
  <si>
    <t>Deska stolarska</t>
  </si>
  <si>
    <t>Pomocnik każdego stolarza.</t>
  </si>
  <si>
    <t>KOZA_STOLARZ_DESKA_01</t>
  </si>
  <si>
    <t>Zawieszone narzędzia</t>
  </si>
  <si>
    <t>KOZA_STOLARZ_NARZEDZIA_01</t>
  </si>
  <si>
    <t>Zawieszone narzędzia 2</t>
  </si>
  <si>
    <t>KOZA_LUTNIK_NARZEDZIA_01</t>
  </si>
  <si>
    <t>Powieszone pranie</t>
  </si>
  <si>
    <t>Ktoś musi gdzieś wieszać pranie.</t>
  </si>
  <si>
    <t>GS_HOUSE_LAUNDRY_01_KWIATEK.3DS</t>
  </si>
  <si>
    <t>Powieszone pranie 2</t>
  </si>
  <si>
    <t>GS_HOUSE_LAUNDRY_02_KWIATEK.3DS</t>
  </si>
  <si>
    <t>Kosz z ziarnem</t>
  </si>
  <si>
    <t>Lepiej trochę go zmagazynować na zimę.</t>
  </si>
  <si>
    <t>GS_HOUSE_GRAINBASKET_01_KWIATEK.3DS</t>
  </si>
  <si>
    <t>Lniany kosz z ziarnem</t>
  </si>
  <si>
    <t>GS_HOUSE_GRAINBAG_02_KWIATEK.3DS</t>
  </si>
  <si>
    <t>Lniany kosz</t>
  </si>
  <si>
    <t>Przechowuje się w nim rozmaite rzeczy</t>
  </si>
  <si>
    <t>GS_HOUSE_GRAINBAG_01_KWIATEK.3DS</t>
  </si>
  <si>
    <t>Powieszona kosa</t>
  </si>
  <si>
    <t>Pokazuje że jesteś prawdziwym rolnikiem!</t>
  </si>
  <si>
    <t>GS_HOUSE_SCYTHE_01_GALI.3DS</t>
  </si>
  <si>
    <t>Powieszony sierp</t>
  </si>
  <si>
    <t>GS_HOUSE_SICKLE_01_GALI.3DS</t>
  </si>
  <si>
    <t>Skrzynka z kapustą</t>
  </si>
  <si>
    <t>Skrzynka pełna pożywnych warzyw.</t>
  </si>
  <si>
    <t>GS_HOUSE_CRATE_CABBAGES_01_GALI.3DS</t>
  </si>
  <si>
    <t>Skrzynka z marchewką</t>
  </si>
  <si>
    <t>GS_HOUSE_CRATE_CARROTS_01_GALI.3DS</t>
  </si>
  <si>
    <t>Pusta drewniana skrzynka</t>
  </si>
  <si>
    <t>GS_HOUSE_CRATE_EMPTY_01_GALI.3DS</t>
  </si>
  <si>
    <t>Zniszczona drewniana skrzynka</t>
  </si>
  <si>
    <t>Pusta zniszcozna drewniana skrzynka</t>
  </si>
  <si>
    <t>GS_HOUSE_CRATE_DAMAGED_01_GALI.3DS</t>
  </si>
  <si>
    <t>Zawieszone suszone zioła</t>
  </si>
  <si>
    <t>Dobre i jakie zdrowe!</t>
  </si>
  <si>
    <t>GS_HOUSE_DRYING_HERBS_01_GALI.3DS</t>
  </si>
  <si>
    <t>Suszone zioła</t>
  </si>
  <si>
    <t>GS_HOUSE_DRYING_HERBS_02_GALI.3DS</t>
  </si>
  <si>
    <t>Suszone zioła 2</t>
  </si>
  <si>
    <t>GS_HOUSE_DRYING_HERBS_03_GALI.3DS</t>
  </si>
  <si>
    <t>Suszone zioła 3</t>
  </si>
  <si>
    <t>GS_HOUSE_DRYING_HERBS_04_GALI.3DS</t>
  </si>
  <si>
    <t>Zawieszone jedzenie</t>
  </si>
  <si>
    <t>GS_HOUSE_DRYING_HERBS_05_GALI.3DS</t>
  </si>
  <si>
    <t>Składzik broni</t>
  </si>
  <si>
    <t>Ważne żeby gdzieś składować to żelastwo.</t>
  </si>
  <si>
    <t>GS_FURNITURE_WEAPONRACK_01.3DS</t>
  </si>
  <si>
    <t>Maselniczka</t>
  </si>
  <si>
    <t>Do masła jak znalazł!</t>
  </si>
  <si>
    <t>GS_FURNITURE_BUTTERCHURN_01_GALI.3DS</t>
  </si>
  <si>
    <t>Stojak 1</t>
  </si>
  <si>
    <t>KM_VOB_ARMORER_ARMOR_VOLKER_02</t>
  </si>
  <si>
    <t>KM_VOB_ARMORER_ARMOR_VOLKER_02.3DS</t>
  </si>
  <si>
    <t>Manekin do ćwiczeń</t>
  </si>
  <si>
    <t>Można na nim poćwiczyć.</t>
  </si>
  <si>
    <t>GS_FURNITURE_TRAINING_DUMMY_01_GALI.3DS</t>
  </si>
  <si>
    <t>Cel strzelecki</t>
  </si>
  <si>
    <t>GS_FURNITURE_ARCHERY_RANGE_01_GALI.3DS</t>
  </si>
  <si>
    <t>Drewniana klatka</t>
  </si>
  <si>
    <t>Otwarta drewniana klatka.</t>
  </si>
  <si>
    <t>GS_FURNITURE_CAGE_01.3DS</t>
  </si>
  <si>
    <t>Drewniana obudowana klatka</t>
  </si>
  <si>
    <t>Zwykła obudowana klatka.</t>
  </si>
  <si>
    <t>GS_FURNITURE_CAGE_02.3DS</t>
  </si>
  <si>
    <t>Drewniana wysoka klatka</t>
  </si>
  <si>
    <t>Nieco wyższa klatka, od standardowego modelu.</t>
  </si>
  <si>
    <t>GS_FURNITURE_CAGE_03.3DS</t>
  </si>
  <si>
    <t>Drzwiczki do klatki</t>
  </si>
  <si>
    <t>Po co komu otwarta klatka?</t>
  </si>
  <si>
    <t>GS_FURNITURE_CAGE_DOOR_01.3DS</t>
  </si>
  <si>
    <t>Mała czerwona lampka</t>
  </si>
  <si>
    <t>Ładnie dekoruje środek mieszkania.</t>
  </si>
  <si>
    <t>GS_VOB_LITTLELANTERN_01</t>
  </si>
  <si>
    <t>GS_VOB_LITTLELANTERN_01.3DS</t>
  </si>
  <si>
    <t>Mała niebieska lampka</t>
  </si>
  <si>
    <t>GS_VOB_LITTLELANTERN_02</t>
  </si>
  <si>
    <t>GS_VOB_LITTLELANTERN_02.3DS</t>
  </si>
  <si>
    <t>Mała żółta lampka</t>
  </si>
  <si>
    <t>GS_VOB_LITTLELANTERN_03</t>
  </si>
  <si>
    <t>GS_VOB_LITTLELANTERN_03.3DS</t>
  </si>
  <si>
    <t>Półki na rzeczy</t>
  </si>
  <si>
    <t>KM_VOB_POOR_SHELVES</t>
  </si>
  <si>
    <t>KM_VOB_POOR_SHELVES.3DS</t>
  </si>
  <si>
    <t>Ciemny kominek</t>
  </si>
  <si>
    <t>DT_FIREPLACE_V2</t>
  </si>
  <si>
    <t>DT_FIREPLACE_V2.3DS</t>
  </si>
  <si>
    <t>Skrzynia z winogronami</t>
  </si>
  <si>
    <t>KM_VOB_GRAPECRATE_01</t>
  </si>
  <si>
    <t>KM_VOB_GRAPECRATE_01.3DS</t>
  </si>
  <si>
    <t>Skrzynia z piwem</t>
  </si>
  <si>
    <t>KM_VOB_CASEOFBEER_01</t>
  </si>
  <si>
    <t>KM_VOB_CASEOFBEER_01.3DS</t>
  </si>
  <si>
    <t>Licha beczka z winem</t>
  </si>
  <si>
    <t>zengin04.002</t>
  </si>
  <si>
    <t>GS_MISC_BARRELWINEBAD_01.3DS</t>
  </si>
  <si>
    <t>Porządna beczka z winem</t>
  </si>
  <si>
    <t>zengin04</t>
  </si>
  <si>
    <t>GS_MISC_BARRELWINEGOOD_01.3DS</t>
  </si>
  <si>
    <t>Beczułka</t>
  </si>
  <si>
    <t>zengin05.001</t>
  </si>
  <si>
    <t>GS_MISC_KEGBARREL_01.3DS</t>
  </si>
  <si>
    <t>Beczułka 2</t>
  </si>
  <si>
    <t>zengin04.001</t>
  </si>
  <si>
    <t>GS_MISC_KEGBARREL_02.3DS</t>
  </si>
  <si>
    <t>Stojak z winem</t>
  </si>
  <si>
    <t>BOOKSHELF_VINEBOTTLES.MDL</t>
  </si>
  <si>
    <t>BOOKSHELF_VINEBOTTLES.ASC</t>
  </si>
  <si>
    <t>Krawiecki przybornik</t>
  </si>
  <si>
    <t>Na wyposażeniu każdego zdolnego krawca!</t>
  </si>
  <si>
    <t>GS_FURNITURE_STELAZ_01_KOZA.3ds</t>
  </si>
  <si>
    <t>Przybornik alchemika</t>
  </si>
  <si>
    <t>Na wyposażeniu każedego zdolnego mag.. Alchemika!</t>
  </si>
  <si>
    <t>GS_FURNITURE_SZAFA_ALCHEMIK_01_KOZA.3ds</t>
  </si>
  <si>
    <t>Kołowy żyrandol</t>
  </si>
  <si>
    <t>Elegancki żyrandol, lubiany przez szlachetniej urodzonych.</t>
  </si>
  <si>
    <t>GS_MONASTERY_CHANDLER_01_KOZA</t>
  </si>
  <si>
    <t>GS_MONASTERY_CHANDLER_01_KOZA.3DS</t>
  </si>
  <si>
    <t>Okrągły żyrandol</t>
  </si>
  <si>
    <t>GS_MONASTERY_CHANDLER_02_KOZA</t>
  </si>
  <si>
    <t>GS_MONASTERY_CHANDLER_02_KOZA.3DS</t>
  </si>
  <si>
    <t>Jasny bogaty komienek</t>
  </si>
  <si>
    <t>KM_VOB_FIREPLACE_01</t>
  </si>
  <si>
    <t>KM_VOB_FIREPLACE_01.3DS</t>
  </si>
  <si>
    <t>Szary bogaty kominek</t>
  </si>
  <si>
    <t>KM_VOB_FIREPLACE_02</t>
  </si>
  <si>
    <t>KM_VOB_FIREPLACE_02.3DS</t>
  </si>
  <si>
    <t>Klatka</t>
  </si>
  <si>
    <t>Całkiem sporo tego żelastwa.</t>
  </si>
  <si>
    <t>KM_VOB_CAGE_02</t>
  </si>
  <si>
    <t>KM_VOB_CAGE_02.3DS</t>
  </si>
  <si>
    <t>Beczka z bronią</t>
  </si>
  <si>
    <t>NW_CITY_WEAPON_BARREL_01</t>
  </si>
  <si>
    <t>NW_CITY_WEAPON_BARREL_01.3DS</t>
  </si>
  <si>
    <t>Wysuszone deski</t>
  </si>
  <si>
    <t>Deski do suszenia</t>
  </si>
  <si>
    <t>GS_FURNITURE_WOODPILE_01_KWIATEK.3ds</t>
  </si>
  <si>
    <t>Postrzępione deski</t>
  </si>
  <si>
    <t>Zwykłe deski z kilkoma kołkami</t>
  </si>
  <si>
    <t>GS_FURNITURE_WOODPILE_02_KWIATEK.3ds</t>
  </si>
  <si>
    <t>Zbity drewniany stolik</t>
  </si>
  <si>
    <t>Stół zrobiony z resztek, ale i tak wydaje się dość solidny. Może służyć do różnych celów.</t>
  </si>
  <si>
    <t>PC_LOB_TABLE2.3ds</t>
  </si>
  <si>
    <t>Stół z pniaka</t>
  </si>
  <si>
    <t>NC_LOB_TABLE2.3ds</t>
  </si>
  <si>
    <t>Prowizoryczny stół</t>
  </si>
  <si>
    <t>OC_TABLE_V3.3ds</t>
  </si>
  <si>
    <t>Okrągły prowizoryczny stół</t>
  </si>
  <si>
    <t>KM_LAKOMY_TABLE_CIRCULAR_PEASANT_01.3ds</t>
  </si>
  <si>
    <t>Karczmienna ława</t>
  </si>
  <si>
    <t>Ława zwykle stawiana w karczmach lub innych budach.</t>
  </si>
  <si>
    <t>KM_VOB_TAVERN_TABLE_01.3ds</t>
  </si>
  <si>
    <t>Bukowy stół</t>
  </si>
  <si>
    <t>Ten mebel bukowy to najlepszy wybór dla każdego, kto ceni sobie solidność i prostotę.</t>
  </si>
  <si>
    <t>GS_CITY_TABLE_NORMAL_BLACK_01_KOZA.3ds</t>
  </si>
  <si>
    <t>Bukowy stół 2</t>
  </si>
  <si>
    <t>GS_LOB_TABLE_HEAVY_BLACK_01_KOZA.3ds</t>
  </si>
  <si>
    <t>Bukowy okrągły stół</t>
  </si>
  <si>
    <t>GS_TABLE_CIRCULAR_BLACK_01_KOZA.3ds</t>
  </si>
  <si>
    <t>Długi bukowy stół</t>
  </si>
  <si>
    <t>GS_LOB_TABLE_HEAVY_LONG_BLACK_01_KOZA.3ds</t>
  </si>
  <si>
    <t>Bukowy stolik z półkami</t>
  </si>
  <si>
    <t>GS_VOB_TABLESHELVES_BLACK_01_KOZA.3ds</t>
  </si>
  <si>
    <t>Okrągły stolik</t>
  </si>
  <si>
    <t>Stolik zwykle stawiany w karczmach lub innych budach.</t>
  </si>
  <si>
    <t>DT_TABLE_01.3ds</t>
  </si>
  <si>
    <t>Prosty stół</t>
  </si>
  <si>
    <t>Nieoceniony w swojej prostocie, służy nie tylko do spożywania posiłków, ale również jako miejsce pracy czy zabawy.</t>
  </si>
  <si>
    <t>OC_TABLE_V1.3ds</t>
  </si>
  <si>
    <t>Długa ława</t>
  </si>
  <si>
    <t>KM_VOB_MERCHANT_LONGTABLE.3ds</t>
  </si>
  <si>
    <t>Dębowy stół</t>
  </si>
  <si>
    <t>Ten stół dębowy to najlepszy wybór dla każdego, kto ceni sobie solidność i prostotę.</t>
  </si>
  <si>
    <t>GS_CITY_TABLE_NORMAL_BROWN_01_KOZA.3ds</t>
  </si>
  <si>
    <t>Dębowy stół 2</t>
  </si>
  <si>
    <t>GS_LOB_TABLE_HEAVY_BROWN_01_KOZA.3ds</t>
  </si>
  <si>
    <t>Dębowy okrągły stół</t>
  </si>
  <si>
    <t>GS_TABLE_CIRCULAR_BROWN_01_KOZA.3ds</t>
  </si>
  <si>
    <t>Długi dębowy stół</t>
  </si>
  <si>
    <t>GS_LOB_TABLE_HEAVY_LONG_BROWN_01_KOZA.3ds</t>
  </si>
  <si>
    <t>Dębowy stolik z półkami</t>
  </si>
  <si>
    <t>GS_VOB_TABLESHELVES_BROWN_01_KOZA.3ds</t>
  </si>
  <si>
    <t>Stół świerkowy</t>
  </si>
  <si>
    <t>Ten stół świerkowy to najlepszy wybór dla każdego, kto ceni sobie solidność i prostotę.</t>
  </si>
  <si>
    <t>OC_LOB_TABLE_HEAVY.3ds</t>
  </si>
  <si>
    <t>Stół z półkami</t>
  </si>
  <si>
    <t>Ten stół idealnie współgra z poukładaną małą biblioteczką.</t>
  </si>
  <si>
    <t>KM_VOB_TABLESHELVES.3ds</t>
  </si>
  <si>
    <t>Hebanowy stół</t>
  </si>
  <si>
    <t>Ten stół jest wykonany z najlepszego dębu, jakiego kiedykolwiek widziałem. Mocny, wytrzymały i piękny - taki mebel to prawdziwe dzieło sztuki.</t>
  </si>
  <si>
    <t>GS_CITY_TABLE_NORMAL_ORANGE_01_KOZA.3ds</t>
  </si>
  <si>
    <t>Hebanowy stół 2</t>
  </si>
  <si>
    <t>GS_LOB_TABLE_HEAVY_ORANGE_01_KOZA.3ds</t>
  </si>
  <si>
    <t>Hebanowy okrągły stół</t>
  </si>
  <si>
    <t>GS_TABLE_CIRCULAR_ORANGE_01_KOZA.3ds</t>
  </si>
  <si>
    <t>Długi hebanowy stół</t>
  </si>
  <si>
    <t>GS_LOB_TABLE_HEAVY_LONG_ORANGE_01_KOZA.3ds</t>
  </si>
  <si>
    <t>Hebanowy stolik z półkami</t>
  </si>
  <si>
    <t>GS_VOB_TABLESHELVES_ORANGE_01_KOZA.3ds</t>
  </si>
  <si>
    <t>Stół dębowy</t>
  </si>
  <si>
    <t>NW_CITY_TABLE_NORMAL_01.3ds</t>
  </si>
  <si>
    <t>Długi rzeźbiony stół</t>
  </si>
  <si>
    <t>Ten stół z pewnością przyciągnie wzrok. Rzeźby na nogach zrobią wrażenie, a drewno będzie wyglądać bardzo solidnie.</t>
  </si>
  <si>
    <t>NW_CITY_TABLE_WAR_01.3ds</t>
  </si>
  <si>
    <t>Brzozowy stół</t>
  </si>
  <si>
    <t>GS_CITY_TABLE_NORMAL_YELLOW_01_KOZA.3ds</t>
  </si>
  <si>
    <t>Brzozowy stół 2</t>
  </si>
  <si>
    <t>GS_LOB_TABLE_HEAVY_YELLOW_01_KOZA.3ds</t>
  </si>
  <si>
    <t>Brzozowy okrągły stół</t>
  </si>
  <si>
    <t>GS_TABLE_CIRCULAR_YELLOW_01_KOZA.3ds</t>
  </si>
  <si>
    <t>Długi brzozowy stół</t>
  </si>
  <si>
    <t>GS_LOB_TABLE_HEAVY_LONG_YELLOW_01_KOZA.3ds</t>
  </si>
  <si>
    <t>Brzozowy stolik z półkami</t>
  </si>
  <si>
    <t>GS_VOB_TABLESHELVES_YELLOW_01_KOZA.3ds</t>
  </si>
  <si>
    <t>Okrągły rzeźbiony stolik</t>
  </si>
  <si>
    <t>KM_LAKOMY_TABLE_CIRCULAR_RICH_01.3ds</t>
  </si>
  <si>
    <t>Rzeźbiony stół</t>
  </si>
  <si>
    <t>NW_CITY_TABLE_RICH_02.3ds</t>
  </si>
  <si>
    <t>Rzeźbiony stół 2</t>
  </si>
  <si>
    <t>TABLEBOOK_WITHOUTBOOK_RICH_01.3ds</t>
  </si>
  <si>
    <t>TABLEBOOK_WITHOUTBOOK_RICH_01.ASC</t>
  </si>
  <si>
    <t>Pozbijana półka</t>
  </si>
  <si>
    <t>Półka zrobiona z resztek, ale i tak wydaje się dość solidny. Może służyć do różnych celów.</t>
  </si>
  <si>
    <t>DT_SHELF_V1.3ds</t>
  </si>
  <si>
    <t>Zbutwiały stół</t>
  </si>
  <si>
    <t>Lekko zbutwiały, lecz butelki nadal mogą na nim leżeć.</t>
  </si>
  <si>
    <t>GS_FURNITURE_FANTASYTABLE_01_GALI.3DS</t>
  </si>
  <si>
    <t>Wisząca bukowa szafka</t>
  </si>
  <si>
    <t>GS_FURNITURE_WARDROBE_01_KWIATEK.3DS</t>
  </si>
  <si>
    <t>Bukowa szafka</t>
  </si>
  <si>
    <t>GS_BOOKSHELF_OPEN_BLACK_01_KOZA.3ds</t>
  </si>
  <si>
    <t>Bukowy regał</t>
  </si>
  <si>
    <t>GS_CITY_BOOKSHELF_BLACK_01_KOZA.3ds</t>
  </si>
  <si>
    <t>Bukowa komoda</t>
  </si>
  <si>
    <t>GS_CITY_CUPBOARD_BLACK_01_2_KOZA.3ds</t>
  </si>
  <si>
    <t>Bukowa komoda 2</t>
  </si>
  <si>
    <t>GS_CITY_CUPBOARD_BLACK_02_2_KOZA.3ds</t>
  </si>
  <si>
    <t>Komoda z ubraniami</t>
  </si>
  <si>
    <t>GS_FURNITURE_DRESSER_01_KWIATEK.3DS</t>
  </si>
  <si>
    <t>Bukowy kredens</t>
  </si>
  <si>
    <t>GS_CITY_CUPBOARD_BLACK_01_KOZA.3ds</t>
  </si>
  <si>
    <t>Bukowy kredens 2</t>
  </si>
  <si>
    <t>GS_CITY_CUPBOARD_BLACK_02_KOZA.3ds</t>
  </si>
  <si>
    <t>Bukowy oszklony kredens</t>
  </si>
  <si>
    <t>GS_CITY_CUPBOARD_BLACK_03_KOZA.3ds</t>
  </si>
  <si>
    <t>Wysoki bukowy regał</t>
  </si>
  <si>
    <t>GS_SINGLE_OPEN_STORAGE_BLACK_01_KOZA.3ds</t>
  </si>
  <si>
    <t>Bukowy szafka nocna</t>
  </si>
  <si>
    <t>GS_VOB_BEDCASE_BLACK_01_2_KOZA.3ds</t>
  </si>
  <si>
    <t>Bukowa szafka nocna 2</t>
  </si>
  <si>
    <t>GS_VOB_BEDCASE_BLACK_01_KOZA.3ds</t>
  </si>
  <si>
    <t>Bukowa szafka nocna 3</t>
  </si>
  <si>
    <t>GS_VOB_BEDCASE_BLACK_02_2_KOZA.3ds</t>
  </si>
  <si>
    <t>Bukowa szafka nocna 4</t>
  </si>
  <si>
    <t>GS_VOB_BEDCASE_BLACK_02_KOZA.3ds</t>
  </si>
  <si>
    <t>Bukowy kredens z książkami</t>
  </si>
  <si>
    <t>GS_VOB_BOOKCASE_BLACK_01_2_KOZA.3ds</t>
  </si>
  <si>
    <t>Bukowy kredens z książkami 2</t>
  </si>
  <si>
    <t>GS_VOB_BOOKCASE_BLACK_01_KOZA.3ds</t>
  </si>
  <si>
    <t>Bukowy kredens z książkami 3</t>
  </si>
  <si>
    <t>GS_VOB_BOOKCASE_BLACK_02_2_KOZA.3ds</t>
  </si>
  <si>
    <t>Bukowy kredens z książkami 4</t>
  </si>
  <si>
    <t>GS_VOB_BOOKCASE_BLACK_02_KOZA.3ds</t>
  </si>
  <si>
    <t>Bukowa półka</t>
  </si>
  <si>
    <t>GS_VOB_COUNTER_BLACK_01_KOZA.3ds</t>
  </si>
  <si>
    <t>Bukowa półka z książkami</t>
  </si>
  <si>
    <t>GS_VOB_MERCHANT_BOOKSTAND_BLACK_01_KOZA.3ds</t>
  </si>
  <si>
    <t>Bukowy kredens z półkami</t>
  </si>
  <si>
    <t>GS_VOB_RICHSHELF_BLACK_01_KOZA.3ds</t>
  </si>
  <si>
    <t>Bukowa półka na ściane</t>
  </si>
  <si>
    <t>GS_VOB_SHELF_BLACK_01_KOZA.3ds</t>
  </si>
  <si>
    <t xml:space="preserve">Bukowa szafa </t>
  </si>
  <si>
    <t>GS_VOB_WARDROBE_BLACK_01_KOZA.3ds</t>
  </si>
  <si>
    <t>Bukowa szafa 2</t>
  </si>
  <si>
    <t>GS_VOB_WARDROBE_BLACK_02_KOZA.3ds</t>
  </si>
  <si>
    <t>Regał</t>
  </si>
  <si>
    <t>Regał to mebel, który pozwala na eleganckie i funkcjonalne przechowywanie książek, dekoracji oraz innych drobiazgów.</t>
  </si>
  <si>
    <t>OC_MOB_SHELVES_SMALL.3ds</t>
  </si>
  <si>
    <t>Średnia szafa</t>
  </si>
  <si>
    <t>Średnia szafa - niepozorny mebel, a jednak zawsze służący jako przytulne schronienie dla naszych cennych rzeczy.</t>
  </si>
  <si>
    <t>KM_VOB_WARDROBE_02.3ds</t>
  </si>
  <si>
    <t>Komoda</t>
  </si>
  <si>
    <t>Komoda to mebel, który nie tylko służy do przechowywania rzeczy, ale także dodaje uroku i stylu pomieszczeniu, które ozdabia.</t>
  </si>
  <si>
    <t>NW_CITY_CUPBOARD_POOR_02.3ds</t>
  </si>
  <si>
    <t>Dębowa szafka</t>
  </si>
  <si>
    <t>Ten mebel dębowy to najlepszy wybór dla każdego, kto ceni sobie solidność i prostotę.</t>
  </si>
  <si>
    <t>GS_BOOKSHELF_OPEN_BROWN_01_KOZA.3ds</t>
  </si>
  <si>
    <t>Dębowy regał z książkami</t>
  </si>
  <si>
    <t>GS_CITY_BOOKSHELF_BROWN_01_KOZA.3ds</t>
  </si>
  <si>
    <t>Dębowa komoda</t>
  </si>
  <si>
    <t>GS_CITY_CUPBOARD_BROWN_01_2_KOZA.3ds</t>
  </si>
  <si>
    <t>Dębowa komoda 2</t>
  </si>
  <si>
    <t>GS_CITY_CUPBOARD_BROWN_02_2_KOZA.3ds</t>
  </si>
  <si>
    <t>Dębowy kredens</t>
  </si>
  <si>
    <t>GS_CITY_CUPBOARD_BROWN_01_KOZA.3ds</t>
  </si>
  <si>
    <t>Dębowy kredens 2</t>
  </si>
  <si>
    <t>GS_CITY_CUPBOARD_BROWN_02_KOZA.3ds</t>
  </si>
  <si>
    <t>Dębowy oszklony kredens</t>
  </si>
  <si>
    <t>GS_CITY_CUPBOARD_BROWN_03_KOZA.3ds</t>
  </si>
  <si>
    <t>Dębowy regał</t>
  </si>
  <si>
    <t>KM_LAKOMY_DOUBLE_OPEN_STORAGE_01.3ds</t>
  </si>
  <si>
    <t>Wysoki dębowy regał</t>
  </si>
  <si>
    <t>GS_SINGLE_OPEN_STORAGE_BROWN_01_KOZA.3ds</t>
  </si>
  <si>
    <t>Dębowa szafka nocna</t>
  </si>
  <si>
    <t>GS_VOB_BEDCASE_BROWN_01_2_KOZA.3ds</t>
  </si>
  <si>
    <t>Dębowa szafka nocna 2</t>
  </si>
  <si>
    <t>GS_VOB_BEDCASE_BROWN_01_KOZA.3ds</t>
  </si>
  <si>
    <t>Dębowa szafka nocna 3</t>
  </si>
  <si>
    <t>GS_VOB_BEDCASE_BROWN_02_2_KOZA.3ds</t>
  </si>
  <si>
    <t>Dębowa szafka nocna 4</t>
  </si>
  <si>
    <t>GS_VOB_BEDCASE_BROWN_02_KOZA.3ds</t>
  </si>
  <si>
    <t>Dębowy kredens z książkami</t>
  </si>
  <si>
    <t>GS_VOB_BOOKCASE_BROWN_01_2_KOZA.3ds</t>
  </si>
  <si>
    <t>Dębowy kredens z książkami 2</t>
  </si>
  <si>
    <t>GS_VOB_BOOKCASE_BROWN_01_KOZA.3ds</t>
  </si>
  <si>
    <t>Dębowy kredens z książkami 3</t>
  </si>
  <si>
    <t>GS_VOB_BOOKCASE_BROWN_02_2_KOZA.3ds</t>
  </si>
  <si>
    <t>Dębowy kredens z książkami 4</t>
  </si>
  <si>
    <t>GS_VOB_BOOKCASE_BROWN_02_KOZA.3ds</t>
  </si>
  <si>
    <t>Dębowy zegar</t>
  </si>
  <si>
    <t>GS_VOB_CLOCK_POOR_01_KOZA.3ds</t>
  </si>
  <si>
    <t>GS_FURNITURE_MIRROR_01_KWIATEK.3DS</t>
  </si>
  <si>
    <t>Dębowa półka</t>
  </si>
  <si>
    <t>GS_VOB_COUNTER_BROWN_01_KOZA.3ds</t>
  </si>
  <si>
    <t>Dębowa półka z książkami</t>
  </si>
  <si>
    <t>GS_VOB_MERCHANT_BOOKSTAND_BROWN_01_KOZA.3ds</t>
  </si>
  <si>
    <t>Dębowy kredens z półkami</t>
  </si>
  <si>
    <t>GS_VOB_RICHSHELF_BROWN_01_KOZA.3ds</t>
  </si>
  <si>
    <t>Dębowa półka na ściane</t>
  </si>
  <si>
    <t>GS_VOB_SHELF_BROWN_01_KOZA.3ds</t>
  </si>
  <si>
    <t>Dębowa szafa</t>
  </si>
  <si>
    <t>GS_VOB_WARDROBE_BROWN_01_KOZA.3ds</t>
  </si>
  <si>
    <t>Dębowa szafa 2</t>
  </si>
  <si>
    <t>Komoda idealna do przechowywania swoich dóbr.</t>
  </si>
  <si>
    <t>GS_VOB_WARDROBE_BROWN_02_KOZA.3ds</t>
  </si>
  <si>
    <t>Świerkowa szafa</t>
  </si>
  <si>
    <t>Można na niej znaleźć wiele przydatnych książek.</t>
  </si>
  <si>
    <t>KM_VOB_WARDROBE_01.3ds</t>
  </si>
  <si>
    <t>Świerkowa komoda</t>
  </si>
  <si>
    <t>NW_CITY_CUPBOARD_RICH_02.3ds</t>
  </si>
  <si>
    <t>Pulpit</t>
  </si>
  <si>
    <t>BOOK_NW_CITY_CUPBOARD_01.3ds</t>
  </si>
  <si>
    <t>BOOK_NW_CITY_CUPBOARD_01.ASC</t>
  </si>
  <si>
    <t>Sosnowa komoda</t>
  </si>
  <si>
    <t xml:space="preserve">Schowek pełen uroku, z drewnianym zapachem lasu na przechowywanie drobiazgów. </t>
  </si>
  <si>
    <t>GS_Furniture_Normal_06_DRP.3ds</t>
  </si>
  <si>
    <t>Sosnowy regał</t>
  </si>
  <si>
    <t>GS_Furniture_Normal_02_DRP.3ds</t>
  </si>
  <si>
    <t>Sosnowy regał 2</t>
  </si>
  <si>
    <t>GS_Furniture_Normal_01_DRP.3ds</t>
  </si>
  <si>
    <t>Sosnowa szafka</t>
  </si>
  <si>
    <t>Wiejska i pełna charakteru, pachnąca przytulnym lasem.</t>
  </si>
  <si>
    <t>GS_Furniture_Normal_07_DRP.3ds</t>
  </si>
  <si>
    <t>Komoda z półkami</t>
  </si>
  <si>
    <t>GS_Furniture_Normal_04_DRP.3ds</t>
  </si>
  <si>
    <t>Komoda z półkami 2</t>
  </si>
  <si>
    <t>Pulpit - miejsce, w którym osiąga się mądrość i zdobywa się wiedzę. To tu nauczyciele uczyli swoich uczniów, a kapłani głosili swoje kazania.</t>
  </si>
  <si>
    <t>GS_Furniture_Normal_03_DRP.3ds</t>
  </si>
  <si>
    <t>Komoda z półką</t>
  </si>
  <si>
    <t>Dumnie prezentujący swoje misternie rzeźbione detale, idealna do skrywania cennych  i rodzinnych pamiątek.</t>
  </si>
  <si>
    <t>GS_Furniture_Normal_05_DRP.3ds</t>
  </si>
  <si>
    <t>NW_CITY_CUPBOARD_RICH_01.3ds</t>
  </si>
  <si>
    <t>Dębowa półka na książki</t>
  </si>
  <si>
    <t>KM_VOB_BOOKCASE_01.3ds</t>
  </si>
  <si>
    <t>Dębowa półka alchemika</t>
  </si>
  <si>
    <t>To co alchemik ma na półkach, reprezentuje jego poziom rzemiosła.</t>
  </si>
  <si>
    <t>GS_FURNITURE_ALCHEMY_SHELF_01_KWIATEK.3DS</t>
  </si>
  <si>
    <t>Hebanowy regał z książkami</t>
  </si>
  <si>
    <t>Ten mebel hebanowy to najlepszy wybór dla każdego, kto ceni sobie solidność i prostotę.</t>
  </si>
  <si>
    <t>GS_CITY_BOOKSHELF_ORANGE_01_KOZA.3ds</t>
  </si>
  <si>
    <t>Hebanowa szafka</t>
  </si>
  <si>
    <t>GS_BOOKSHELF_OPEN_ORANGE_01_KOZA.3ds</t>
  </si>
  <si>
    <t>Hebanowa komoda</t>
  </si>
  <si>
    <t>GS_CITY_CUPBOARD_ORANGE_01_2_KOZA.3ds</t>
  </si>
  <si>
    <t>Hebanowa komoda 2</t>
  </si>
  <si>
    <t>GS_CITY_CUPBOARD_ORANGE_02_2_KOZA.3ds</t>
  </si>
  <si>
    <t>Hebanowy kredens</t>
  </si>
  <si>
    <t>GS_CITY_CUPBOARD_ORANGE_01_KOZA.3ds</t>
  </si>
  <si>
    <t>Hebanowy kredens 2</t>
  </si>
  <si>
    <t>GS_CITY_CUPBOARD_ORANGE_02_KOZA.3ds</t>
  </si>
  <si>
    <t>Hebanowy oszklony kredens</t>
  </si>
  <si>
    <t>GS_CITY_CUPBOARD_ORANGE_03_KOZA.3ds</t>
  </si>
  <si>
    <t>Wysoki hebanowy regał</t>
  </si>
  <si>
    <t>GS_SINGLE_OPEN_STORAGE_ORANGE_01_KOZA.3ds</t>
  </si>
  <si>
    <t>Hebanowa szafka nocna</t>
  </si>
  <si>
    <t>GS_VOB_BEDCASE_ORANGE_01_2_KOZA.3ds</t>
  </si>
  <si>
    <t>Hebanowa szafka nocna 2</t>
  </si>
  <si>
    <t>GS_VOB_BEDCASE_ORANGE_01_KOZA.3ds</t>
  </si>
  <si>
    <t>Hebanowa szafka nocna 3</t>
  </si>
  <si>
    <t>GS_VOB_BEDCASE_ORANGE_02_2_KOZA.3ds</t>
  </si>
  <si>
    <t>Hebanowa szafka nocna 4</t>
  </si>
  <si>
    <t>GS_VOB_BEDCASE_ORANGE_02_KOZA.3ds</t>
  </si>
  <si>
    <t>Hebanowa szafka nocna 5</t>
  </si>
  <si>
    <t>GS_VOB_BEDCASE_POOR_01_KOZA.3ds</t>
  </si>
  <si>
    <t>Hebanowa szafka nocna 6</t>
  </si>
  <si>
    <t>GS_VOB_BEDCASE_POOR_02_KOZA.3ds</t>
  </si>
  <si>
    <t>Hebanowy kredens z książkami</t>
  </si>
  <si>
    <t>GS_VOB_BOOKCASE_ORANGE_01_2_KOZA.3ds</t>
  </si>
  <si>
    <t>Hebanowy kredens z książkami 2</t>
  </si>
  <si>
    <t>GS_VOB_BOOKCASE_ORANGE_01_KOZA.3ds</t>
  </si>
  <si>
    <t>Hebanowy kredens z książkami 3</t>
  </si>
  <si>
    <t>GS_VOB_BOOKCASE_ORANGE_02_2_KOZA.3ds</t>
  </si>
  <si>
    <t>Hebanowy kredens z książkami 4</t>
  </si>
  <si>
    <t>GS_VOB_BOOKCASE_ORANGE_02_KOZA.3ds</t>
  </si>
  <si>
    <t>Hebanowa półka</t>
  </si>
  <si>
    <t>GS_VOB_COUNTER_ORANGE_01_KOZA.3ds</t>
  </si>
  <si>
    <t>Hebanowa półka z książkami</t>
  </si>
  <si>
    <t>GS_VOB_MERCHANT_BOOKSTAND_ORANGE_01_KOZA.3ds</t>
  </si>
  <si>
    <t>Hebanowy kredens z półkami</t>
  </si>
  <si>
    <t>GS_VOB_RICHSHELF_ORANGE_01_KOZA.3ds</t>
  </si>
  <si>
    <t>Hebanowa półka na ściane</t>
  </si>
  <si>
    <t>GS_VOB_SHELF_ORANGE_01_KOZA.3ds</t>
  </si>
  <si>
    <t>Hebanowa szafa</t>
  </si>
  <si>
    <t>GS_VOB_WARDROBE_ORANGE_01_KOZA.3ds</t>
  </si>
  <si>
    <t>Hebanowa szafa 2</t>
  </si>
  <si>
    <t>GS_VOB_WARDROBE_ORANGE_02_KOZA.3ds</t>
  </si>
  <si>
    <t>Brzozowy regał z książkami</t>
  </si>
  <si>
    <t>Ten mebel brzozowy to najlepszy wybór dla każdego, kto ceni sobie solidność i prostotę.</t>
  </si>
  <si>
    <t>GS_CITY_BOOKSHELF_YELLOW_01_KOZA.3ds</t>
  </si>
  <si>
    <t>Brzozowa szafka</t>
  </si>
  <si>
    <t>GS_BOOKSHELF_OPEN_YELLOW_01_KOZA.3ds</t>
  </si>
  <si>
    <t>Brzozowa komoda</t>
  </si>
  <si>
    <t>GS_CITY_CUPBOARD_YELLOW_01_2_KOZA.3ds</t>
  </si>
  <si>
    <t>Brzozowa komoda 2</t>
  </si>
  <si>
    <t>GS_CITY_CUPBOARD_YELLOW_02_2_KOZA.3ds</t>
  </si>
  <si>
    <t>Brzozowy kredens</t>
  </si>
  <si>
    <t>GS_CITY_CUPBOARD_YELLOW_01_KOZA.3ds</t>
  </si>
  <si>
    <t>Brzozowy kredens 2</t>
  </si>
  <si>
    <t>GS_CITY_CUPBOARD_YELLOW_02_KOZA.3ds</t>
  </si>
  <si>
    <t>Brzozowy oszklony kredens</t>
  </si>
  <si>
    <t>GS_CITY_CUPBOARD_YELLOW_03_KOZA.3ds</t>
  </si>
  <si>
    <t>Wysoki brzozowy regał</t>
  </si>
  <si>
    <t>GS_SINGLE_OPEN_STORAGE_YELLOW_01_KOZA.3ds</t>
  </si>
  <si>
    <t>Brzozowa szafka nocna</t>
  </si>
  <si>
    <t>GS_VOB_BEDCASE_YELLOW_01_2_KOZA.3ds</t>
  </si>
  <si>
    <t>Brzozowa szafka nocna 2</t>
  </si>
  <si>
    <t>GS_VOB_BEDCASE_YELLOW_01_KOZA.3ds</t>
  </si>
  <si>
    <t>Brzozowa szafka nocna 3</t>
  </si>
  <si>
    <t>GS_VOB_BEDCASE_YELLOW_02_2_KOZA.3ds</t>
  </si>
  <si>
    <t>Brzozowa szafka nocna 4</t>
  </si>
  <si>
    <t>GS_VOB_BEDCASE_YELLOW_02_KOZA.3ds</t>
  </si>
  <si>
    <t>Brzozowy kredens z książkami</t>
  </si>
  <si>
    <t>GS_VOB_BOOKCASE_YELLOW_01_2_KOZA.3ds</t>
  </si>
  <si>
    <t>Brzozowy kredens z książkami 2</t>
  </si>
  <si>
    <t>GS_VOB_BOOKCASE_YELLOW_01_KOZA.3ds</t>
  </si>
  <si>
    <t>Brzozowy kredens z książkami 3</t>
  </si>
  <si>
    <t>GS_VOB_BOOKCASE_YELLOW_02_2_KOZA.3ds</t>
  </si>
  <si>
    <t>Brzozowy kredens z książkami 4</t>
  </si>
  <si>
    <t>GS_VOB_BOOKCASE_YELLOW_02_KOZA.3ds</t>
  </si>
  <si>
    <t>Brzozowa półka</t>
  </si>
  <si>
    <t>GS_VOB_COUNTER_YELLOW_01_KOZA.3ds</t>
  </si>
  <si>
    <t>Brzozowa półka z książkami</t>
  </si>
  <si>
    <t>GS_VOB_MERCHANT_BOOKSTAND_YELLOW_01_KOZA.3ds</t>
  </si>
  <si>
    <t>Brzozowy kredens z półkami</t>
  </si>
  <si>
    <t>GS_VOB_RICHSHELF_YELLOW_01_KOZA.3ds</t>
  </si>
  <si>
    <t>Brzozowa półka na ściane</t>
  </si>
  <si>
    <t>GS_VOB_SHELF_YELLOW_01_KOZA.3ds</t>
  </si>
  <si>
    <t>Brzozowa szafa</t>
  </si>
  <si>
    <t>GS_VOB_WARDROBE_YELLOW_01_KOZA.3ds</t>
  </si>
  <si>
    <t>Brzozowa szafa 2</t>
  </si>
  <si>
    <t>GS_VOB_WARDROBE_YELLOW_02_KOZA.3ds</t>
  </si>
  <si>
    <t>Mały kamień</t>
  </si>
  <si>
    <t>Maka paka.</t>
  </si>
  <si>
    <t>MIN_COB_STONE_V3_10</t>
  </si>
  <si>
    <t>MIN_COB_STONE_V3_10.3DS</t>
  </si>
  <si>
    <t>Średni kamień</t>
  </si>
  <si>
    <t>MIN_LOB_STONE_V1_30</t>
  </si>
  <si>
    <t>MIN_LOB_STONE_V1_30.3DS</t>
  </si>
  <si>
    <t>Duży kamień</t>
  </si>
  <si>
    <t>MIN_LOB_STONE_V2_30</t>
  </si>
  <si>
    <t>MIN_LOB_STONE_V2_30.3DS</t>
  </si>
  <si>
    <t>Drzewo owocowe</t>
  </si>
  <si>
    <t>Pyszne jabuszka.</t>
  </si>
  <si>
    <t>KM_VOB_APPLETREE</t>
  </si>
  <si>
    <t>KM_VOB_APPLETREE.3DS</t>
  </si>
  <si>
    <t>Drzewo wisielca</t>
  </si>
  <si>
    <t>A na drzewach wiszą Varańczycy.</t>
  </si>
  <si>
    <t>OW_FOREST_HANGHIM_TREE_V3</t>
  </si>
  <si>
    <t>OW_FOREST_HANGHIM_TREE_V3.3DS</t>
  </si>
  <si>
    <t>Spruchniałe drzewo</t>
  </si>
  <si>
    <t>Nieco stare i spruchaniałe.</t>
  </si>
  <si>
    <t>OW_LOB_TREE_ROOT_V2</t>
  </si>
  <si>
    <t>OW_LOB_TREE_ROOT_V2.3DS</t>
  </si>
  <si>
    <t>Młode drzewo</t>
  </si>
  <si>
    <t>Piękne i młode.</t>
  </si>
  <si>
    <t>NW_NATURE_SMALLTREE_79P</t>
  </si>
  <si>
    <t>NW_NATURE_SMALLTREE_79P.3DS</t>
  </si>
  <si>
    <t>Małe drzewko</t>
  </si>
  <si>
    <t>GS_NATURE_SMALLTREE_01</t>
  </si>
  <si>
    <t>GS_NATURE_SMALLTREE_01.3DS</t>
  </si>
  <si>
    <t>Małe drzewko 2</t>
  </si>
  <si>
    <t>GS_NATURE_SMALLTREE_02</t>
  </si>
  <si>
    <t>GS_NATURE_SMALLTREE_02.3DS</t>
  </si>
  <si>
    <t>Małe drzewko 3</t>
  </si>
  <si>
    <t>GS_NATURE_SMALLTREE_03</t>
  </si>
  <si>
    <t>GS_NATURE_SMALLTREE_03.3DS</t>
  </si>
  <si>
    <t>Małe drzewko 4</t>
  </si>
  <si>
    <t>GS_NATURE_SMALLTREE_04</t>
  </si>
  <si>
    <t>GS_NATURE_SMALLTREE_04.3DS</t>
  </si>
  <si>
    <t>Stalagmit</t>
  </si>
  <si>
    <t>Chwila a nie stalagnat?</t>
  </si>
  <si>
    <t>GS_NATURE_STALAG_03</t>
  </si>
  <si>
    <t>GS_NATURE_STALAG_03.3DS</t>
  </si>
  <si>
    <t>Grzyby jaskiniowe</t>
  </si>
  <si>
    <t>Smaczne grzybki.</t>
  </si>
  <si>
    <t>GS_NATURE_MUSHROOM_01_REMASTER.3DS</t>
  </si>
  <si>
    <t>Grzyby leśne</t>
  </si>
  <si>
    <t>GS_NATURE_MUSHROOM_06_GALI.3DS</t>
  </si>
  <si>
    <t>Grzyb</t>
  </si>
  <si>
    <t>GS_NATURE_MUSHROOM_03_GALI.3DS</t>
  </si>
  <si>
    <t>Grzyb 2</t>
  </si>
  <si>
    <t>GS_NATURE_MUSHROOM_04_GALI.3DS</t>
  </si>
  <si>
    <t>Grzyb 3</t>
  </si>
  <si>
    <t>GS_NATURE_MUSHROOM_02_GALI.3DS</t>
  </si>
  <si>
    <t>Grzyb 4</t>
  </si>
  <si>
    <t>GS_NATURE_MUSHROOM_01_GALI.3DS</t>
  </si>
  <si>
    <t>Ciało myśliwego</t>
  </si>
  <si>
    <t>Każdego spotka ten sam los.</t>
  </si>
  <si>
    <t>CORPSEPLUNDER_ALLAN.MDL</t>
  </si>
  <si>
    <t>CORPSEPLUNDER_ALLAN.ASC</t>
  </si>
  <si>
    <t>Ciało bezdomnego</t>
  </si>
  <si>
    <t>CORPSEPLUNDER_BESTHOMELESS.MDL</t>
  </si>
  <si>
    <t>CORPSEPLUNDER_BESTHOMELESS.ASC</t>
  </si>
  <si>
    <t>Ciała bezdomnego 2</t>
  </si>
  <si>
    <t>CORPSEPLUNDER_DRATWA.MDL</t>
  </si>
  <si>
    <t>CORPSEPLUNDER_DRATWA.ASC</t>
  </si>
  <si>
    <t>Ciało wartownika</t>
  </si>
  <si>
    <t>CORPSEPLUNDER_BANDIT_01.MDL</t>
  </si>
  <si>
    <t>CORPSEPLUNDER_BANDIT_01.ASC</t>
  </si>
  <si>
    <t>Ciało łowcy</t>
  </si>
  <si>
    <t>CORPSEPLUNDER_BANDIT_03.MDL</t>
  </si>
  <si>
    <t>CORPSEPLUNDER_BANDIT_03.ASC</t>
  </si>
  <si>
    <t>Ciało obywatela</t>
  </si>
  <si>
    <t>CORPSEPLUNDER_BLOODTRACE01.MDL</t>
  </si>
  <si>
    <t>CORPSEPLUNDER_BLOODTRACE01.ASC</t>
  </si>
  <si>
    <t>Ciało obywatela 2</t>
  </si>
  <si>
    <t>CORPSEPLUNDER_CITIZEN_02.MDL</t>
  </si>
  <si>
    <t>CORPSEPLUNDER_CITIZEN_02.ASC</t>
  </si>
  <si>
    <t>Ciało obywatela 3</t>
  </si>
  <si>
    <t>CORPSEPLUNDER_CITIZEN_01.MDL</t>
  </si>
  <si>
    <t>CORPSEPLUNDER_CITIZEN_01.ASC</t>
  </si>
  <si>
    <t>Ciało obywatela 4</t>
  </si>
  <si>
    <t>CORPSEPLUNDER_DAVIS.MDL</t>
  </si>
  <si>
    <t>CORPSEPLUNDER_DAVIS.ASC</t>
  </si>
  <si>
    <t>Ciało obywatela 5</t>
  </si>
  <si>
    <t>CORPSEPLUNDER_URS.MDL</t>
  </si>
  <si>
    <t>CORPSEPLUNDER_URS.ASC</t>
  </si>
  <si>
    <t>Ciało obywatelki</t>
  </si>
  <si>
    <t>CORPSEPLUNDER_BLOODTRACE02.MDL</t>
  </si>
  <si>
    <t>CORPSEPLUNDER_BLOODTRACE02.ASC</t>
  </si>
  <si>
    <t>Ciało obywatelki 2</t>
  </si>
  <si>
    <t>CORPSEPLUNDER_FLORA.MDL</t>
  </si>
  <si>
    <t>CORPSEPLUNDER_FLORA.ASC</t>
  </si>
  <si>
    <t>Ciało obywatelki 3</t>
  </si>
  <si>
    <t>CORPSEPLUNDER_MAIWEN.MDL</t>
  </si>
  <si>
    <t>CORPSEPLUNDER_MAIWEN.ASC</t>
  </si>
  <si>
    <t>Ciało rzeźnika</t>
  </si>
  <si>
    <t>CORPSEPLUNDER_DIMAMESSENGER.MDL</t>
  </si>
  <si>
    <t>CORPSEPLUNDER_DIMAMESSENGER.ASC</t>
  </si>
  <si>
    <t>Ciało pachoła</t>
  </si>
  <si>
    <t>CORPSEPLUNDER_MILITIA_03.MDL</t>
  </si>
  <si>
    <t>CORPSEPLUNDER_MILITIA_03.ASC</t>
  </si>
  <si>
    <t>Ciało strażnika</t>
  </si>
  <si>
    <t>CORPSEPLUNDER_MILITIA_02.MDL</t>
  </si>
  <si>
    <t>CORPSEPLUNDER_MILITIA_02.ASC</t>
  </si>
  <si>
    <t>Ciało nordmarczyka</t>
  </si>
  <si>
    <t>CORPSEPLUNDER_NORDMAR_01.MDL</t>
  </si>
  <si>
    <t>CORPSEPLUNDER_NORDMAR_01.ASC</t>
  </si>
  <si>
    <t>Ciało podróżnika</t>
  </si>
  <si>
    <t>CORPSEPLUNDER_TRAVELER_01.MDL</t>
  </si>
  <si>
    <t>CORPSEPLUNDER_TRAVELER_01.ASC</t>
  </si>
  <si>
    <t>Zakryte ciało</t>
  </si>
  <si>
    <t>CORPSEPLUNDER_NORMAN.MDL</t>
  </si>
  <si>
    <t>CORPSEPLUNDER_NORMAN.ASC</t>
  </si>
  <si>
    <t>Ciało psa</t>
  </si>
  <si>
    <t>KM_CITYONFIRE_CORPSE_DOGGO</t>
  </si>
  <si>
    <t>KM_CITYONFIRE_CORPSE_DOGGO.3DS</t>
  </si>
  <si>
    <t>Ciało kretoszczura</t>
  </si>
  <si>
    <t>KM_MOLERAT_CORPSE</t>
  </si>
  <si>
    <t>KM_MOLERAT_CORPSE.3DS</t>
  </si>
  <si>
    <t>Ciało ścierwojada</t>
  </si>
  <si>
    <t>KM_SCAVENGER_CORPSE</t>
  </si>
  <si>
    <t>KM_SCAVENGER_CORPSE.3DS</t>
  </si>
  <si>
    <t>Ciało zębacza</t>
  </si>
  <si>
    <t>CORPSEPLUNDER_SNAPPER.MDL</t>
  </si>
  <si>
    <t>CORPSEPLUNDER_SNAPPER.ASC</t>
  </si>
  <si>
    <t>Ciało wilka</t>
  </si>
  <si>
    <t>CORPSEPLUNDER_WOLF.MDL</t>
  </si>
  <si>
    <t>CORPSEPLUNDER_WOLF.ASC</t>
  </si>
  <si>
    <t>Szkielet</t>
  </si>
  <si>
    <t>CORPSEPLUNDER_SKELETON.MDL</t>
  </si>
  <si>
    <t>CORPSEPLUNDER_SKELETON.ASC</t>
  </si>
  <si>
    <t>Małe kolce</t>
  </si>
  <si>
    <t>Lepiej na nie nie nadepnąć.</t>
  </si>
  <si>
    <t>EVT_TPL_METALTHORNS_2X2X05M</t>
  </si>
  <si>
    <t>EVT_TPL_METALTHORNS_2X2X05M.3DS</t>
  </si>
  <si>
    <t>Duże kolce</t>
  </si>
  <si>
    <t>EVT_TPL_METALTHORNS_4X4X4M</t>
  </si>
  <si>
    <t>EVT_TPL_METALTHORNS_4X4X4M.3DS</t>
  </si>
  <si>
    <t>Starożytny pulpit</t>
  </si>
  <si>
    <t>Zawiera starożytną wiedze.</t>
  </si>
  <si>
    <t>BOOK_ADDON_STONEPLATE_01</t>
  </si>
  <si>
    <t>BOOK_ADDON_STONEPLATE_01.ASC</t>
  </si>
  <si>
    <t>Starożytny posąg</t>
  </si>
  <si>
    <t>Olbrzymi starożytny posąg.</t>
  </si>
  <si>
    <t>ADDON_LSTTEMP_STONEGUARDIAN_MEDIUM_01</t>
  </si>
  <si>
    <t>ADDON_LSTTEMP_STONEGUARDIAN_MEDIUM_01.3DS</t>
  </si>
  <si>
    <t>Posąg orka</t>
  </si>
  <si>
    <t>Olbrzymi orczy posąg.</t>
  </si>
  <si>
    <t>TPL_ORCSTATUE</t>
  </si>
  <si>
    <t>TPL_ORCSTATUE.3DS</t>
  </si>
  <si>
    <t>Posąg beliara</t>
  </si>
  <si>
    <t>Olbrzymi posąg beliara.</t>
  </si>
  <si>
    <t>ORC_STATUE_02</t>
  </si>
  <si>
    <t>ORC_STATUE_02.3DS</t>
  </si>
  <si>
    <t>Orczy namiot</t>
  </si>
  <si>
    <t>Całkiem przytulny jak na namiot.</t>
  </si>
  <si>
    <t>OW_ORCTENT_SMALL_01</t>
  </si>
  <si>
    <t>OW_ORCTENT_SMALL_01.3DS</t>
  </si>
  <si>
    <t>Piedestał</t>
  </si>
  <si>
    <t>Wygląda jak coś ważnego.</t>
  </si>
  <si>
    <t>OW_FOCUSPLATTFORM</t>
  </si>
  <si>
    <t>OW_FOCUSPLATTFORM.3DS</t>
  </si>
  <si>
    <t>Biedny namiot</t>
  </si>
  <si>
    <t>NW_MISC_POOR_HUT_01</t>
  </si>
  <si>
    <t>NW_MISC_POOR_HUT_01.3DS</t>
  </si>
  <si>
    <t>Magazyn z beczkami</t>
  </si>
  <si>
    <t>Prosty ale pojemny magazyn.</t>
  </si>
  <si>
    <t>KM_VOB_WAREHOUSE_02</t>
  </si>
  <si>
    <t>KM_VOB_WAREHOUSE_02.3DS</t>
  </si>
  <si>
    <t>Łódź</t>
  </si>
  <si>
    <t>Marzenie każdego rybaka.</t>
  </si>
  <si>
    <t>CORPSEPLUNDER_BOAT_ISLAND.MDL</t>
  </si>
  <si>
    <t>CORPSEPLUNDER_BOAT_ISLAND.ASC</t>
  </si>
  <si>
    <t>Drewniana brama 2</t>
  </si>
  <si>
    <t>Solidna brama.</t>
  </si>
  <si>
    <t>EVT_NC_MAINGATE01</t>
  </si>
  <si>
    <t>EVT_NC_MAINGATE01.3DS</t>
  </si>
  <si>
    <t>Drewniana brama 3</t>
  </si>
  <si>
    <t>EVT_OC_MAINGATE02_02</t>
  </si>
  <si>
    <t>EVT_OC_MAINGATE02_02.3DS</t>
  </si>
  <si>
    <t>Kraty kanałowe</t>
  </si>
  <si>
    <t>Odzielają jeden segment kanałów od drugich.</t>
  </si>
  <si>
    <t>GS_CITY_CANAL_DOOR_01_KOZA</t>
  </si>
  <si>
    <t>GS_CITY_CANAL_DOOR_01_KOZA.3DS</t>
  </si>
  <si>
    <t>Kraty kanałowe 2</t>
  </si>
  <si>
    <t>GS_CITY_CANAL_DOOR_03_KOZA</t>
  </si>
  <si>
    <t>GS_CITY_CANAL_DOOR_03_KOZA.3DS</t>
  </si>
  <si>
    <t>Drzwi kanałowe</t>
  </si>
  <si>
    <t>GS_CITY_CANAL_DOOR_02_KOZA</t>
  </si>
  <si>
    <t>GS_CITY_CANAL_DOOR_02_KOZA.3DS</t>
  </si>
  <si>
    <t>Rusztowanie</t>
  </si>
  <si>
    <t>Stworzone do pomocy robotnikom.</t>
  </si>
  <si>
    <t>GS_CITY_CONSTRUCTION_01</t>
  </si>
  <si>
    <t>GS_CITY_CONSTRUCTION_01.3DS</t>
  </si>
  <si>
    <t>Rusztowanie 2</t>
  </si>
  <si>
    <t>GS_CITY_CONSTRUCTION_02</t>
  </si>
  <si>
    <t>GS_CITY_CONSTRUCTION_02.3DS</t>
  </si>
  <si>
    <t>Miejsce na drzewo</t>
  </si>
  <si>
    <t>Nic tylko posadzić drzewo!</t>
  </si>
  <si>
    <t>GS_CITY_TREEEARTH_01</t>
  </si>
  <si>
    <t>GS_CITY_TREEEARTH_01.3DS</t>
  </si>
  <si>
    <t>Naostrzona bela</t>
  </si>
  <si>
    <t>Nieco większy płot.</t>
  </si>
  <si>
    <t>GS_MISC_PALISADE_02.3DS</t>
  </si>
  <si>
    <t>Drewniane przejście</t>
  </si>
  <si>
    <t>Widać ją z daleka.</t>
  </si>
  <si>
    <t>GS_MISC_WOODENGATE_02.3DS</t>
  </si>
  <si>
    <t>Palisada</t>
  </si>
  <si>
    <t>GS_MISC_PALISADE_01.3DS</t>
  </si>
  <si>
    <t>Brama z bel</t>
  </si>
  <si>
    <t>GS_MISC_PALISADE_GATE_01.3DS</t>
  </si>
  <si>
    <t>Kamienne schody w dół</t>
  </si>
  <si>
    <t>Zwykłe schody prowadzące w podziemia.</t>
  </si>
  <si>
    <t>GS_CITY_STAIRS_01_KOZA</t>
  </si>
  <si>
    <t>GS_CITY_STAIRS_01_KOZA.3DS</t>
  </si>
  <si>
    <t>Sauna</t>
  </si>
  <si>
    <t>Idealne miejsce do relaksu.</t>
  </si>
  <si>
    <t>GS_CITY_SAUNA_01_KOZA</t>
  </si>
  <si>
    <t>GS_CITY_SAUNA_01_KOZA.3DS</t>
  </si>
  <si>
    <t>Koło wodne</t>
  </si>
  <si>
    <t>Ciekawe czy kręci się w dobrą strone?</t>
  </si>
  <si>
    <t>GS_MECHANISM_WATERWHEEL_01_KWIATEK.3DS</t>
  </si>
  <si>
    <t>Dratwa</t>
  </si>
  <si>
    <t>Płyniemy w siną dal!</t>
  </si>
  <si>
    <t>GS_MISC_TRATWA_01_GALI.3DS</t>
  </si>
  <si>
    <t>Podpory</t>
  </si>
  <si>
    <t>Bez tego wszystko runie!</t>
  </si>
  <si>
    <t>GS_MINE_PLANKS_01.3ds</t>
  </si>
  <si>
    <t>Kamienne ruiny</t>
  </si>
  <si>
    <t>Uwaga na nieumarłych!</t>
  </si>
  <si>
    <t>GS_MISC_RUINS_01_KWIATEK.3DS</t>
  </si>
  <si>
    <t>Drewniana brama</t>
  </si>
  <si>
    <t>GS_MISC_WOODENGATE_01.3DS</t>
  </si>
  <si>
    <t>Varancki namiot</t>
  </si>
  <si>
    <t>GS_VARANT_TENT_01_GALI</t>
  </si>
  <si>
    <t>GS_VARANT_TENT_01_GALI.3DS</t>
  </si>
  <si>
    <t>Varancki namiot 2</t>
  </si>
  <si>
    <t>GS_VARANT_TENT_02_GALI</t>
  </si>
  <si>
    <t>GS_VARANT_TENT_02_GALI.3DS</t>
  </si>
  <si>
    <t>Varancki namiot 3</t>
  </si>
  <si>
    <t>GS_VARANT_TENT_03_GALI</t>
  </si>
  <si>
    <t>GS_VARANT_TENT_03_GALI.3DS</t>
  </si>
  <si>
    <t>Varancki namiot 4</t>
  </si>
  <si>
    <t>GS_VARANT_TENT_04_GALI</t>
  </si>
  <si>
    <t>GS_VARANT_TENT_04_GALI.3DS</t>
  </si>
  <si>
    <t>Varancki namiot 5</t>
  </si>
  <si>
    <t>GS_VARANT_TENT_05_GALI</t>
  </si>
  <si>
    <t>GS_VARANT_TENT_05_GALI.3DS</t>
  </si>
  <si>
    <t>Varancki namiot 6</t>
  </si>
  <si>
    <t>GS_VARANT_TENT_06_GALI</t>
  </si>
  <si>
    <t>GS_VARANT_TENT_06_GALI.3DS</t>
  </si>
  <si>
    <t>Varancki namiot 7</t>
  </si>
  <si>
    <t>GS_VARANT_TENT_07_GALI</t>
  </si>
  <si>
    <t>GS_VARANT_TENT_07_GALI.3DS</t>
  </si>
  <si>
    <t>Varancka chata</t>
  </si>
  <si>
    <t>Ochroni przed burzą piaskową.</t>
  </si>
  <si>
    <t>GS_VARANT_HOUSE_01_KWIATEK.3DS</t>
  </si>
  <si>
    <t>Przyczepna lina</t>
  </si>
  <si>
    <t>Do zaczepiania na niej wielu rzeczy.</t>
  </si>
  <si>
    <t>GS_VOB_RIBBONS_ROPE_9M</t>
  </si>
  <si>
    <t>GS_VOB_RIBBONS_ROPE_9M.3DS</t>
  </si>
  <si>
    <t>Przyczepna lina 2</t>
  </si>
  <si>
    <t>GS_VOB_RIBBONS_ROPE_10M</t>
  </si>
  <si>
    <t>GS_VOB_RIBBONS_ROPE_10M.3DS</t>
  </si>
  <si>
    <t>Przyczepna lina 3</t>
  </si>
  <si>
    <t>GS_VOB_RIBBONS_ROPE_12M</t>
  </si>
  <si>
    <t>GS_VOB_RIBBONS_ROPE_12M.3DS</t>
  </si>
  <si>
    <t>Znak ostrzegawczy</t>
  </si>
  <si>
    <t>Lepiej bój się tego co znajduje się za tym znakiem.</t>
  </si>
  <si>
    <t>KM_VOB_WARNING_SIGN_01</t>
  </si>
  <si>
    <t>KM_VOB_WARNING_SIGN_01.3DS</t>
  </si>
  <si>
    <t>Czerwony X</t>
  </si>
  <si>
    <t>Symbol pirackiego fachu.</t>
  </si>
  <si>
    <t>KM_X_SIGN</t>
  </si>
  <si>
    <t>KM_X_SIGN.3DS</t>
  </si>
  <si>
    <t>Snopy siana</t>
  </si>
  <si>
    <t>Farmerskie powołanie.</t>
  </si>
  <si>
    <t>NW_MISC_STRAW_GROUP_01</t>
  </si>
  <si>
    <t>NW_MISC_STRAW_GROUP_01.3DS</t>
  </si>
  <si>
    <t>Prosty płotek</t>
  </si>
  <si>
    <t>Całkiem niezły ten płot.</t>
  </si>
  <si>
    <t>GS_MISC_FENCE_01_KWIATEK.3DS</t>
  </si>
  <si>
    <t>Kamienne ogrodzenie</t>
  </si>
  <si>
    <t>GS_MISC_FENCE_03_KWIATEK.3DS</t>
  </si>
  <si>
    <t>Kamienne ogrodzenie 2</t>
  </si>
  <si>
    <t>GS_MISC_STONE_FENCE_01</t>
  </si>
  <si>
    <t>GS_MISC_STONE_FENCE_01.3DS</t>
  </si>
  <si>
    <t>Kamienne ogrodzenie 3</t>
  </si>
  <si>
    <t>GS_MISC_STONE_FENCE_02</t>
  </si>
  <si>
    <t>GS_MISC_STONE_FENCE_02.3DS</t>
  </si>
  <si>
    <t>Kamienne ogrodzenie 4</t>
  </si>
  <si>
    <t>GS_MISC_STONE_FENCE_03</t>
  </si>
  <si>
    <t>GS_MISC_STONE_FENCE_03.3DS</t>
  </si>
  <si>
    <t>Kamienne ogrodzenie 5</t>
  </si>
  <si>
    <t>GS_MISC_STONE_FENCE_04</t>
  </si>
  <si>
    <t>GS_MISC_STONE_FENCE_04.3DS</t>
  </si>
  <si>
    <t>Kamienne ogrodzenie 6</t>
  </si>
  <si>
    <t>GS_MISC_STONE_FENCE_05</t>
  </si>
  <si>
    <t>GS_MISC_STONE_FENCE_05.3DS</t>
  </si>
  <si>
    <t>Kamienne ogrodzenie 7</t>
  </si>
  <si>
    <t>GS_MISC_STONE_FENCE_06</t>
  </si>
  <si>
    <t>GS_MISC_STONE_FENCE_06.3DS</t>
  </si>
  <si>
    <t>Kamienne ogrodzenie 8</t>
  </si>
  <si>
    <t>GS_MISC_STONE_FENCE_07</t>
  </si>
  <si>
    <t>GS_MISC_STONE_FENCE_07.3DS</t>
  </si>
  <si>
    <t>Kamienne ogrodzenie 9</t>
  </si>
  <si>
    <t>GS_MISC_STONE_FENCE_08</t>
  </si>
  <si>
    <t>GS_MISC_STONE_FENCE_08.3DS</t>
  </si>
  <si>
    <t>Kamienne ogrodzenie 10</t>
  </si>
  <si>
    <t>GS_MISC_STONE_FENCE_09</t>
  </si>
  <si>
    <t>GS_MISC_STONE_FENCE_09.3DS</t>
  </si>
  <si>
    <t>Drewniany płot</t>
  </si>
  <si>
    <t>GS_MISC_FENCE_01.3DS</t>
  </si>
  <si>
    <t>Poniszczony płot</t>
  </si>
  <si>
    <t>GS_MISC_FENCE_02.3DS</t>
  </si>
  <si>
    <t>Wóz bez koła</t>
  </si>
  <si>
    <t>Chyba trafił na zły szlak.</t>
  </si>
  <si>
    <t>GS_MISC_CART_BROKEN_01.3DS</t>
  </si>
  <si>
    <t>Zdewastowany wóz</t>
  </si>
  <si>
    <t>GS_MISC_CART_BROKEN_02.3DS</t>
  </si>
  <si>
    <t>Zniszczony wózek</t>
  </si>
  <si>
    <t>GS_MISC_CART_BROKEN_03.3DS</t>
  </si>
  <si>
    <t>Koło</t>
  </si>
  <si>
    <t>Od czegoś zaczynał człowiek.</t>
  </si>
  <si>
    <t>GS_MISC_CARTWHEEL_01.3DS</t>
  </si>
  <si>
    <t>Powieszony facet</t>
  </si>
  <si>
    <t>Okrutny los.</t>
  </si>
  <si>
    <t>GS_MISC_HANGMAN_01_KWIATEK.3DS</t>
  </si>
  <si>
    <t>Przybita kobieta</t>
  </si>
  <si>
    <t>GS_MISC_WOMANBODY_01_KWIATEK.3DS</t>
  </si>
  <si>
    <t>Mała lampa</t>
  </si>
  <si>
    <t>W nocy wskaże ci drogę.</t>
  </si>
  <si>
    <t>FIREPLACE_LAMPA_GALI_01.ASC</t>
  </si>
  <si>
    <t>Mała lampa 2</t>
  </si>
  <si>
    <t>FIREPLACE_LAMPA_GALI_03.ASC</t>
  </si>
  <si>
    <t>Mała lampa 3</t>
  </si>
  <si>
    <t>FIREPLACE_LAMPA_GALI_04.ASC</t>
  </si>
  <si>
    <t>Lampa miejska</t>
  </si>
  <si>
    <t>FIREPLACE_LAMPA_GALI_02.ASC</t>
  </si>
  <si>
    <t>Dyby</t>
  </si>
  <si>
    <t>Osoba zakuta to idealny cel do rzucania pomidorami.</t>
  </si>
  <si>
    <t>GS_FURNITURE_HANGER_01.3DS</t>
  </si>
  <si>
    <t>Stos beczek</t>
  </si>
  <si>
    <t>Trochę się tych beczek nagromadziło.</t>
  </si>
  <si>
    <t>NW_HARBOUR_BARRELGROUP_02</t>
  </si>
  <si>
    <t>NW_HARBOUR_BARRELGROUP_02.3DS</t>
  </si>
  <si>
    <t>Stos skrzyń</t>
  </si>
  <si>
    <t>Trochę się tych skrzyń nagromadziło.</t>
  </si>
  <si>
    <t>AW_CRATEPILE_01</t>
  </si>
  <si>
    <t>AW_CRATEPILE_01.3DS</t>
  </si>
  <si>
    <t>Stos paczek</t>
  </si>
  <si>
    <t>Trochę się tych paczek nagromadziło.</t>
  </si>
  <si>
    <t>KM_VOB_PACKAGE_04</t>
  </si>
  <si>
    <t>KM_VOB_PACKAGE_04.3DS</t>
  </si>
  <si>
    <t>Sieci rybackie</t>
  </si>
  <si>
    <t>Służące do gromadzenia ryb.</t>
  </si>
  <si>
    <t>NW_HARBOUR_FISHINGNETBIG</t>
  </si>
  <si>
    <t>NW_HARBOUR_FISHINGNETBIG.3DS</t>
  </si>
  <si>
    <t>Koksownik</t>
  </si>
  <si>
    <t>Całkiem długo utrzymuje ogień.</t>
  </si>
  <si>
    <t>BRAZIER_FIRE.MDL</t>
  </si>
  <si>
    <t>BRAZIER_FIRE.ASC</t>
  </si>
  <si>
    <t>Tablica ogłoszeniowa</t>
  </si>
  <si>
    <t>Można na niej znaleźć kilka dochodowych kontraktów.</t>
  </si>
  <si>
    <t>BOOKSHELF_NEWSBOARD.MDL</t>
  </si>
  <si>
    <t>BOOKSHELF_NEWSBOARD.ASC</t>
  </si>
  <si>
    <t>Beczka pełna prochu</t>
  </si>
  <si>
    <t>Wybuchowa mieszanka</t>
  </si>
  <si>
    <t>EXPLOSION_BARREL.MDL</t>
  </si>
  <si>
    <t>EXPLOSION_BARREL.ASC</t>
  </si>
  <si>
    <t>Pług</t>
  </si>
  <si>
    <t>Jest tym na co wygląda.</t>
  </si>
  <si>
    <t>GS_FURNITURE_PLOW_01_KWIATEK.3DS</t>
  </si>
  <si>
    <t>Stół do tortur</t>
  </si>
  <si>
    <t>Lepiej go unikać szerokim łukiem.</t>
  </si>
  <si>
    <t>NW_DRAGONISLE_TORTURE_01</t>
  </si>
  <si>
    <t>NW_DRAGONISLE_TORTURE_01.3DS</t>
  </si>
  <si>
    <t>Stół do tortur 2</t>
  </si>
  <si>
    <t>NW_DRAGONISLE_TORTURE_02</t>
  </si>
  <si>
    <t>NW_DRAGONISLE_TORTURE_02.3DS</t>
  </si>
  <si>
    <t>Bela z piwem</t>
  </si>
  <si>
    <t>KM_VOB_VAT_02</t>
  </si>
  <si>
    <t>KM_VOB_VAT_02.3DS</t>
  </si>
  <si>
    <t>Elegancki płotek</t>
  </si>
  <si>
    <t>GS_MISC_FENCE_02_KWIATEK.3DS</t>
  </si>
  <si>
    <t>Słomiany wóz</t>
  </si>
  <si>
    <t>Wygląda całkiem porządnie.</t>
  </si>
  <si>
    <t>GS_MISC_CART_01.3DS</t>
  </si>
  <si>
    <t>Mały wozik</t>
  </si>
  <si>
    <t>GS_MISC_CART_02.3DS</t>
  </si>
  <si>
    <t>Gilotyna</t>
  </si>
  <si>
    <t>Zasmakowała krwi..</t>
  </si>
  <si>
    <t>GILOTYNA_GS_GALI.MDS</t>
  </si>
  <si>
    <t>Żelazna dziewica</t>
  </si>
  <si>
    <t>Uwaga, lekko kłuje.</t>
  </si>
  <si>
    <t>IRONMAIDEN_SOAINXGALI.MDS</t>
  </si>
  <si>
    <t>Armata</t>
  </si>
  <si>
    <t>Jeden strzał wystarczy.</t>
  </si>
  <si>
    <t>CANONFIRE_CANON.MDL</t>
  </si>
  <si>
    <t>CANONFIRE_CANON.ASC</t>
  </si>
  <si>
    <t>Kule armatnie</t>
  </si>
  <si>
    <t>Ciężkie jak cholera.</t>
  </si>
  <si>
    <t>NW_HARBOUR_CANONBALLS_02</t>
  </si>
  <si>
    <t>NW_HARBOUR_CANONBALLS_02.3DS</t>
  </si>
  <si>
    <t>Wózek górniczy</t>
  </si>
  <si>
    <t>Do przewożenia kruszcu.</t>
  </si>
  <si>
    <t>NW_MISC_DUMPTRUCK_01</t>
  </si>
  <si>
    <t>NW_MISC_DUMPTRUCK_01.3DS</t>
  </si>
  <si>
    <t>Kołowrotek</t>
  </si>
  <si>
    <t>Otworzy każdą brame.</t>
  </si>
  <si>
    <t>VWHEEL_1_OC.001</t>
  </si>
  <si>
    <t>VWHEEL_1_OC.MDS</t>
  </si>
  <si>
    <t>Zdewastowane naczynia</t>
  </si>
  <si>
    <t>Pozbijane naczynia.</t>
  </si>
  <si>
    <t>GS_MISC_SKORUPA_01_GALI</t>
  </si>
  <si>
    <t>GS_MISC_SKORUPA_01_GALI.3DS</t>
  </si>
  <si>
    <t>Zdewastowane naczynia 2</t>
  </si>
  <si>
    <t>GS_MISC_SKORUPA_02_GALI</t>
  </si>
  <si>
    <t>GS_MISC_SKORUPA_02_GALI.3DS</t>
  </si>
  <si>
    <t>Zdewastowane naczynia 3</t>
  </si>
  <si>
    <t>GS_MISC_SKORUPA_03_GALI</t>
  </si>
  <si>
    <t>GS_MISC_SKORUPA_03_GALI.3DS</t>
  </si>
  <si>
    <t>Zdewastowane naczynia 4</t>
  </si>
  <si>
    <t>GS_MISC_SKORUPA_04_GALI</t>
  </si>
  <si>
    <t>GS_MISC_SKORUPA_04_GALI.3DS</t>
  </si>
  <si>
    <t xml:space="preserve">Zdewastowane naczynia 5
</t>
  </si>
  <si>
    <t>GS_MISC_SKORUPA_05_GALI</t>
  </si>
  <si>
    <t>GS_MISC_SKORUPA_05_GALI.3DS</t>
  </si>
  <si>
    <t>Zdewastowane naczynia 6</t>
  </si>
  <si>
    <t>GS_MISC_SKORUPA_06_GALI</t>
  </si>
  <si>
    <t>GS_MISC_SKORUPA_06_GALI.3DS</t>
  </si>
  <si>
    <t>Amofra Crimsona</t>
  </si>
  <si>
    <t>Pyk pyk pyk.</t>
  </si>
  <si>
    <t>GS_MISC_AMFORACRIMSONA_GALI.3DS</t>
  </si>
  <si>
    <t>Butla gazowa Garounda</t>
  </si>
  <si>
    <t>Chrapanie Garounda</t>
  </si>
  <si>
    <t>GS_HOUSE_PODLASIE_GALI.3DS</t>
  </si>
  <si>
    <t>Fontanna młodości</t>
  </si>
  <si>
    <t>Ponoć może cię odłomodzić</t>
  </si>
  <si>
    <t>GS_MISC_FONTANNAMLODOSCI_GALI.3DS</t>
  </si>
  <si>
    <t>Kiełbasa</t>
  </si>
  <si>
    <t>Pożywny posiłek</t>
  </si>
  <si>
    <t>ITFO_SAUSAGE</t>
  </si>
  <si>
    <t>ITFO_SAUSAGE.3Ds</t>
  </si>
  <si>
    <t>Gulasz</t>
  </si>
  <si>
    <t>ITFO_STEW</t>
  </si>
  <si>
    <t>ITFO_STEW.3Ds</t>
  </si>
  <si>
    <t>Kawałek smażone mięso</t>
  </si>
  <si>
    <t>ITFOMUTTON</t>
  </si>
  <si>
    <t>ITFOMUTTON.3Ds</t>
  </si>
  <si>
    <t>Butelka wody</t>
  </si>
  <si>
    <t>Kawałek sera</t>
  </si>
  <si>
    <t>Butelka ginu</t>
  </si>
  <si>
    <t>ITFO_BOOZE</t>
  </si>
  <si>
    <t>ITFO_BOOZE.3Ds</t>
  </si>
  <si>
    <t>Bochenek chleba</t>
  </si>
  <si>
    <t>Zupa rybna</t>
  </si>
  <si>
    <t>ITFO_FISHSOUP</t>
  </si>
  <si>
    <t>ITFO_FISHSOUP.3Ds</t>
  </si>
  <si>
    <t>Pęk kluczy</t>
  </si>
  <si>
    <t>ITKE_LOCKPICK</t>
  </si>
  <si>
    <t>ITKE_LOCKPICK.3Ds</t>
  </si>
  <si>
    <t>Pusta patelnia</t>
  </si>
  <si>
    <t>ITMI_PAN</t>
  </si>
  <si>
    <t>ITMI_PAN.3Ds</t>
  </si>
  <si>
    <t>Patelnia z mięsem</t>
  </si>
  <si>
    <t>ITMI_PANFULL</t>
  </si>
  <si>
    <t>ITMI_PANFULL.3Ds</t>
  </si>
  <si>
    <t>Woreczek</t>
  </si>
  <si>
    <t>ITMI_POCKET</t>
  </si>
  <si>
    <t>ITMI_POCKET.3Ds</t>
  </si>
  <si>
    <t>Buteleczka wina</t>
  </si>
  <si>
    <t>KM_NEW_BOTTLE_01</t>
  </si>
  <si>
    <t>KM_NEW_BOTTLE_01.3Ds</t>
  </si>
  <si>
    <t>Butelka wina 2</t>
  </si>
  <si>
    <t>KM_NEW_BOTTLE_09</t>
  </si>
  <si>
    <t>KM_NEW_BOTTLE_09.3Ds</t>
  </si>
  <si>
    <t>Butelka z niecodziennym kształtem</t>
  </si>
  <si>
    <t>KM_NEW_BOTTLE_03</t>
  </si>
  <si>
    <t>KM_NEW_BOTTLE_03.3Ds</t>
  </si>
  <si>
    <t>Zielona butelka</t>
  </si>
  <si>
    <t>KM_NEW_BOTTLE_08</t>
  </si>
  <si>
    <t>KM_NEW_BOTTLE_08.3Ds</t>
  </si>
  <si>
    <t>Butelka z piwem</t>
  </si>
  <si>
    <t>KM_VOB_DARKBEER</t>
  </si>
  <si>
    <t>KM_VOB_DARKBEER.3Ds</t>
  </si>
  <si>
    <t>Taca z kieliszkami</t>
  </si>
  <si>
    <t>KM_VINETRAY</t>
  </si>
  <si>
    <t>KM_VINETRAY.3Ds</t>
  </si>
  <si>
    <t>Grób</t>
  </si>
  <si>
    <t>Nie można uciec przed swoją przyszłością, niestety.</t>
  </si>
  <si>
    <t>KM_VOB_CITY_GRAVE_01.3ds</t>
  </si>
  <si>
    <t>Nagrobek</t>
  </si>
  <si>
    <t>Groby są miejscem, gdzie ostatecznie zamykamy nasze życie, ale jednocześnie mogą być symbolem naszej wiecznej pamięci.</t>
  </si>
  <si>
    <t>NW_MISC_GRAVESTONE_02.3ds</t>
  </si>
  <si>
    <t>Trumna</t>
  </si>
  <si>
    <t>Poważna, z rzeźbionymi detalami, które szepczą historie minionych dni jej właściciela, oferująca ostatni spoczynek z godnością i szacunkiem.</t>
  </si>
  <si>
    <t>KM_VOB_COFFINCLOSE.3ds</t>
  </si>
  <si>
    <t>Rzeźbiony Nagrobek</t>
  </si>
  <si>
    <t>Rzeźba na nagrobku jest jak zapis historii - mówi nam, że ktoś tu był, ktoś kochał, ktoś cierpiał i ktoś umarł. To pamiątka po tym, co pozostanie z człowieka po odejściu z tego świata.</t>
  </si>
  <si>
    <t>KM_VOB_GRAVE_01.3ds</t>
  </si>
  <si>
    <t>Wielkie kościelene organy</t>
  </si>
  <si>
    <t>Cóż to za uroczystość bez gry!</t>
  </si>
  <si>
    <t>GS_MONASTERY_ORGANS_01_KOZA</t>
  </si>
  <si>
    <t>GS_MONASTERY_ORGANS_01_KOZA.3DS</t>
  </si>
  <si>
    <t>Średnie kościelne organy</t>
  </si>
  <si>
    <t>GS_MONASTERY_ORGANS_02_KOZA</t>
  </si>
  <si>
    <t>GS_MONASTERY_ORGANS_02_KOZA.3DS</t>
  </si>
  <si>
    <t>Małe kościelne organy</t>
  </si>
  <si>
    <t>GS_MONASTERY_ORGANS_03_KOZA</t>
  </si>
  <si>
    <t>GS_MONASTERY_ORGANS_03_KOZA.3DS</t>
  </si>
  <si>
    <t>Mała flaga Chevalier</t>
  </si>
  <si>
    <t>Flag_Chevalier_long.3ds</t>
  </si>
  <si>
    <t>Mała flaga Van Aelst</t>
  </si>
  <si>
    <t>Flag_van_Aelst_long.3ds</t>
  </si>
  <si>
    <t>Mała flaga De Vingemont</t>
  </si>
  <si>
    <t>Flag_de_Vingemont_long.3ds</t>
  </si>
  <si>
    <t>Mała flaga Van De Graff</t>
  </si>
  <si>
    <t>Flag_van_de_Graff_long.3ds</t>
  </si>
  <si>
    <t>Mała flaga De Aranda</t>
  </si>
  <si>
    <t>Flag_de_Aranda_long.3ds</t>
  </si>
  <si>
    <t>Mała flaga Wyndham</t>
  </si>
  <si>
    <t>Flag_Wyndham_long.3ds</t>
  </si>
  <si>
    <t>Mała flaga De Lara</t>
  </si>
  <si>
    <t>Flag_de_Lara_long.3ds</t>
  </si>
  <si>
    <t>Mała flaga De Clare</t>
  </si>
  <si>
    <t>Flag_de_Clare_long.3ds</t>
  </si>
  <si>
    <t>Mała flaga Myrtany</t>
  </si>
  <si>
    <t>GS_MYRTANA_LITTLEFLAG_01</t>
  </si>
  <si>
    <t>GS_MYRTANA_LITTLEFLAG_01.3DS</t>
  </si>
  <si>
    <t>Mała flaga Myrtany 2</t>
  </si>
  <si>
    <t>GS_MYRTANA_LITTLEFLAG_02</t>
  </si>
  <si>
    <t>GS_MYRTANA_LITTLEFLAG_02.3DS</t>
  </si>
  <si>
    <t>Zawieszana flaga Myrtany</t>
  </si>
  <si>
    <t>GS_MYRTANA_FLAG_01</t>
  </si>
  <si>
    <t>GS_MYRTANA_FLAG_01.3DS</t>
  </si>
  <si>
    <t>Zawieszana flaga Myrtany 2</t>
  </si>
  <si>
    <t>GS_MYRTANA_FLAG_02</t>
  </si>
  <si>
    <t>GS_MYRTANA_FLAG_02.3DS</t>
  </si>
  <si>
    <t>Zawieszana flaga Gothic Saga</t>
  </si>
  <si>
    <t>GS_MONASTERY_FLAG_SAGA_01</t>
  </si>
  <si>
    <t>GS_MONASTERY_FLAG_SAGA_01.3DS</t>
  </si>
  <si>
    <t>Flaga Chevalier</t>
  </si>
  <si>
    <t>Flag_Chevalier_short.3ds</t>
  </si>
  <si>
    <t>Flaga Van Aelst</t>
  </si>
  <si>
    <t>Flag_van_Aelst_short.3ds</t>
  </si>
  <si>
    <t>Flaga De Vingemont</t>
  </si>
  <si>
    <t>Flag_de_Vingemont_short.3ds</t>
  </si>
  <si>
    <t>Flaga Van De Graff</t>
  </si>
  <si>
    <t>Flag_van_de_Graff_short.3ds</t>
  </si>
  <si>
    <t>Flaga De Aranda</t>
  </si>
  <si>
    <t>Flag_de_Aranda_short.3ds</t>
  </si>
  <si>
    <t>Flaga Wyndham</t>
  </si>
  <si>
    <t>Flag_Wyndham_short.3ds</t>
  </si>
  <si>
    <t>Flaga De Lara</t>
  </si>
  <si>
    <t>Flag_de_Lara_short.3ds</t>
  </si>
  <si>
    <t>Flaga De Clare</t>
  </si>
  <si>
    <t>Flag_de_Clare_short.3ds</t>
  </si>
  <si>
    <t>Flaga Myrtany</t>
  </si>
  <si>
    <t>GS_MYRTANA_FLAG_STANDING_01</t>
  </si>
  <si>
    <t>GS_MYRTANA_FLAG_STANDING_01.3DS</t>
  </si>
  <si>
    <t>Flaga Myrtany 2</t>
  </si>
  <si>
    <t>GS_MYRTANA_FLAG_STANDING_02</t>
  </si>
  <si>
    <t>GS_MYRTANA_FLAG_STANDING_02.3DS</t>
  </si>
  <si>
    <t xml:space="preserve">Herbowa tarcza De Lare </t>
  </si>
  <si>
    <t>DE_LARE_SHIELD_IRON.3DS</t>
  </si>
  <si>
    <t>Herbowa tarcza De Clare</t>
  </si>
  <si>
    <t>DE_CLARE_SHIELD_IRON.3DS</t>
  </si>
  <si>
    <t>Herbowa tarcza De Wyndyham</t>
  </si>
  <si>
    <t>DE_WYNDYHAM_SHIELD_IRON.3DS</t>
  </si>
  <si>
    <t>Herbowa tarcza Van Aelst</t>
  </si>
  <si>
    <t>VAN_AELST_SHIELD_IRON.3DS</t>
  </si>
  <si>
    <t>Herbowa tarcza De Vingemont</t>
  </si>
  <si>
    <t>DE_VINGEMONT.3DS</t>
  </si>
  <si>
    <t>Herbowa tarcza Van De Graff</t>
  </si>
  <si>
    <t>VAN_DE_GRAFF_SHIELD_IRON.3DS</t>
  </si>
  <si>
    <t>Herbowa Chevalier Ed Noirval</t>
  </si>
  <si>
    <t>CHEVALIER_ED_NOIRVAL_SHIELD_IRON.3DS</t>
  </si>
  <si>
    <t>Herbowa tarcza De Aranda</t>
  </si>
  <si>
    <t>FLAG_DE_ARANDA_SHIELD_IRON.3DS</t>
  </si>
  <si>
    <t>Herbowa tarcza Van Moorendael</t>
  </si>
  <si>
    <t>VAN_MOORENDAEL_SHIELD_IRON</t>
  </si>
  <si>
    <t>VAN_MOORENDAEL_SHIELD_IRON.3DS</t>
  </si>
  <si>
    <t>Herbowa tarcza Von Bruckenthal</t>
  </si>
  <si>
    <t>VON_BRUCKENTHAL_SHIELD_IRON</t>
  </si>
  <si>
    <t>VON_BRUCKENTHAL_SHIELD_IRON.3DS</t>
  </si>
  <si>
    <t>Herbowa tarcza Von Falkenrot</t>
  </si>
  <si>
    <t>VON_FALKENROT_SHIELD_IRON</t>
  </si>
  <si>
    <t>VON_FALKENROT_SHIELD_IRON.3DS</t>
  </si>
  <si>
    <t>Herbowa tarcza Von Lindenthal</t>
  </si>
  <si>
    <t>VON_LINDENTHAL_SHIELD_IRON</t>
  </si>
  <si>
    <t>VON_LINDENTHAL_SHIELD_IRON.3DS</t>
  </si>
  <si>
    <t>Herbowa tarcza Van Aerendaal</t>
  </si>
  <si>
    <t>VAN_AERENDAAL_SHIELD_IRON</t>
  </si>
  <si>
    <t>VAN_AERENDAAL_SHIELD_IRON.3DS</t>
  </si>
  <si>
    <t>Herbowa tarcza De Fournelle</t>
  </si>
  <si>
    <t>DE_FOURNELLE_SHIELD_IRON</t>
  </si>
  <si>
    <t>DE_FOURNELLE_SHIELD_IRON.3DS</t>
  </si>
  <si>
    <t>Herbowa tarcza De Montreuil</t>
  </si>
  <si>
    <t>DE_MONTREUIL_SHIELD_IRON</t>
  </si>
  <si>
    <t>DE_MONTREUIL_SHIELD_IRON.3DS</t>
  </si>
  <si>
    <t>Herbowa tarcze De Rochefort</t>
  </si>
  <si>
    <t>DE_ROCHEFORT_SHIELD_IRON</t>
  </si>
  <si>
    <t>DE_ROCHEFORT_SHIELD_IRON.3DS</t>
  </si>
  <si>
    <t>Herbowa tarcza De Trevelez</t>
  </si>
  <si>
    <t>DE_TREVELEZ_SHIELD_IRON</t>
  </si>
  <si>
    <t>DE_TREVELEZ_SHIELD_IRON.3DS</t>
  </si>
  <si>
    <t>Herbowa tarcza Della Sorella</t>
  </si>
  <si>
    <t>DELLA_SORELLA_SHIELD_IRON</t>
  </si>
  <si>
    <t>DELLA_SORELLA_SHIELD_IRON.3DS</t>
  </si>
  <si>
    <t>Herbowa tarcza Di Rosavero</t>
  </si>
  <si>
    <t>DI_ROSAVERO_SHIELD_IRON</t>
  </si>
  <si>
    <t>DI_ROSAVERO_SHIELD_IRON.3DS</t>
  </si>
  <si>
    <t>Herbowa tarcza Du Marquant</t>
  </si>
  <si>
    <t>DU_MARQUANT_SHIELD_IRON</t>
  </si>
  <si>
    <t>DU_MARQUANT_SHIELD_IRON.3DS</t>
  </si>
  <si>
    <t>Herbowa tarcza De Brevillac</t>
  </si>
  <si>
    <t>DE_BREVILLAC_SHIELD_IRON</t>
  </si>
  <si>
    <t>DE_BREVILLAC_SHIELD_IRON.3DS</t>
  </si>
  <si>
    <t>Herbowa tarcza De Castroviejo</t>
  </si>
  <si>
    <t>DE_CASTROVIEJO_SHIELD_IRON</t>
  </si>
  <si>
    <t>DE_CASTROVIEJO_SHIELD_IRON.3DS</t>
  </si>
  <si>
    <t>Herbowa tarcza De Valcour</t>
  </si>
  <si>
    <t>DE_VALCOUR_SHIELD_IRON</t>
  </si>
  <si>
    <t>DE_VALCOUR_SHIELD_IRON.3DS</t>
  </si>
  <si>
    <t>Drzewo</t>
  </si>
  <si>
    <t>PLUNDERLOOPED_PNIACZEK_KOZA.ASC</t>
  </si>
  <si>
    <t>Stojak do skórowania zwierzyny START</t>
  </si>
  <si>
    <t>SKINNINGGS_TABLE2.ASC</t>
  </si>
  <si>
    <t>Pień do przerobu drewna START</t>
  </si>
  <si>
    <t>BAUMSAEGE_1.ASC</t>
  </si>
  <si>
    <t>Miodarka</t>
  </si>
  <si>
    <t>MIODARKA_1.MDS</t>
  </si>
  <si>
    <t>Piec runiczny</t>
  </si>
  <si>
    <t>SAGARMELTER_GALI_01.MDS</t>
  </si>
  <si>
    <t>Stół do zaklinania</t>
  </si>
  <si>
    <t>ENCHANTTABLE_GS_VOB_GALI.MDS</t>
  </si>
  <si>
    <t>Stół runiczny</t>
  </si>
  <si>
    <t>RMAKER_1.MDS</t>
  </si>
  <si>
    <t>Młyn</t>
  </si>
  <si>
    <t>GSWATERMILL_GALI.MDS</t>
  </si>
  <si>
    <t>Serowar</t>
  </si>
  <si>
    <t>CAULDRON2_SEROWAR_KOZA.MDS</t>
  </si>
  <si>
    <t>Hodowla zwierząt: kury</t>
  </si>
  <si>
    <t>NAKOLANO_KURA.ASC</t>
  </si>
  <si>
    <t>Hodowla zwierząt: owce</t>
  </si>
  <si>
    <t>NAKOLANO_OWCA.ASC</t>
  </si>
  <si>
    <t>Hodowla zwierząt: krowy</t>
  </si>
  <si>
    <t>NAKOLANO_KROWA.ASC</t>
  </si>
  <si>
    <t>Mielarz</t>
  </si>
  <si>
    <t>STOMPER_OM.MDS</t>
  </si>
  <si>
    <t>CHAIR_GS_FURNITURE_WOODPILE_02_KWIATEK.ASC</t>
  </si>
  <si>
    <t>Studnia</t>
  </si>
  <si>
    <t>WELL_GS_GALIDREWNIANASTUDNIA.mds</t>
  </si>
  <si>
    <t>Ognisko</t>
  </si>
  <si>
    <t>campfire_saga_gali.MDS</t>
  </si>
  <si>
    <t>Krzak jagód polnych</t>
  </si>
  <si>
    <t>BUSHCOLLECTING_JAGODYPOLNE_SZCZAWIK.ASC</t>
  </si>
  <si>
    <t>Jabłoń</t>
  </si>
  <si>
    <t>TREECOLLECTING_APPLETREE_KWIATEK.ASC</t>
  </si>
  <si>
    <t>Krzak jagód leśnych</t>
  </si>
  <si>
    <t>BUSHCOLLECTING_JAGODYLESNE_SZCZAWIK.ASC</t>
  </si>
  <si>
    <t>Gniazdo pająków</t>
  </si>
  <si>
    <t>GSNAWIJANIE_SPIDERNEST_KOZA_01.ASC</t>
  </si>
  <si>
    <t xml:space="preserve">Ul </t>
  </si>
  <si>
    <t>BEEHIVE_GALI_UL.ASC</t>
  </si>
  <si>
    <t>Łowisko</t>
  </si>
  <si>
    <t>LOWIENIE_SAGA_STANOWISKO.ASC</t>
  </si>
  <si>
    <t>Pień do przerobu drewna</t>
  </si>
  <si>
    <t>BAUMSAEGE_2.ASC</t>
  </si>
  <si>
    <t>Ruszt</t>
  </si>
  <si>
    <t>Ruszt - niezastąpione narzędzie przetrwania, pozwalające na przyrządzenie posiłków i ugruntowanie obozowiska.</t>
  </si>
  <si>
    <t>BARBQ_NW_MISC_SHEEP_01.MDS</t>
  </si>
  <si>
    <t>Zmywak</t>
  </si>
  <si>
    <t>WASHINGGS_BUCKET.ASC</t>
  </si>
  <si>
    <t>Patelnia nad ogniskiem</t>
  </si>
  <si>
    <t>Patelnia nad ogniskiem to serce ogniska, gdzie każdy posiłek nabiera smaku.</t>
  </si>
  <si>
    <t>PAN_OC.MDS</t>
  </si>
  <si>
    <t>Wiadro z wodą</t>
  </si>
  <si>
    <t>Wiadro wody to podstawowe narzędzie każdego kowala. Bez niego nie ma możliwości wykonania żadnej kowalskiej pracy.</t>
  </si>
  <si>
    <t>BSCOOL_OC.MDS</t>
  </si>
  <si>
    <t>Stół do patroszenia ryb</t>
  </si>
  <si>
    <t>Niezbędny dla każdegorybaka, który chce przyrządzić świeżo złowioną rybę.</t>
  </si>
  <si>
    <t>FISHTABLE_CITY.ASC</t>
  </si>
  <si>
    <t>Misa do wyciskania</t>
  </si>
  <si>
    <t>Drewniany skarb warsztatu, noszący ślady setek heblowań.</t>
  </si>
  <si>
    <t>SAGAHERB_01.ASC</t>
  </si>
  <si>
    <t>Stół do destylacji</t>
  </si>
  <si>
    <t>Stół do destylowania.</t>
  </si>
  <si>
    <t>GORZELNIA_KOZA.MDS</t>
  </si>
  <si>
    <t>Osełka</t>
  </si>
  <si>
    <t>Może wygląda to tylko jak zwykły kamień, ale dla każdego wojownika jest to skarb, który pozwala zachować ostrość ostrza.</t>
  </si>
  <si>
    <t>BSSHARP_OC.MDS</t>
  </si>
  <si>
    <t>Stojak do skórowania zwierzyny</t>
  </si>
  <si>
    <t>Stojak do skórowania to symbol naszej zdolnościi do przezwyciężenia dzikiej natury, przekształcając ją w coś wartościowego i użytecznego.</t>
  </si>
  <si>
    <t>SKINNINGGS_TABLE.ASC</t>
  </si>
  <si>
    <t>Stojak do garbowania skór</t>
  </si>
  <si>
    <t>Solidna beczułka, przesiąknięta nieprzyjemnym zapachem, w której syrowe skóry zmieniają właściwości na użyteczne materiały.</t>
  </si>
  <si>
    <t>DRYFRAME_GS_VOB_GALIDFRAME.ASC</t>
  </si>
  <si>
    <t>Warsztat do strzał</t>
  </si>
  <si>
    <t>Umiejętność wytwarzania strzał w warsztacie to nie tylko rzemieślnicza sztuka, ale także sztuka walki i przetrwania.</t>
  </si>
  <si>
    <t>BOWMAKING_NORMAL.ASC</t>
  </si>
  <si>
    <t>Stanowisko skryby</t>
  </si>
  <si>
    <t>Pewnie zapytacie się jak to być skrybą, czy dobrze, ot moim zdaniem, to nie ma tak, że dobrze albo niedobrze.</t>
  </si>
  <si>
    <t>WRITING_TABLE.ASC</t>
  </si>
  <si>
    <t>Biedna kuchenka</t>
  </si>
  <si>
    <t>Kuchenka jest równie ważna jak miecz - dobrze przygotowany posiłek może stanowić przewagę w walce z potworami czy wrogami.</t>
  </si>
  <si>
    <t>GALISTOVE_POOR_01.ASC</t>
  </si>
  <si>
    <t>Kocioł</t>
  </si>
  <si>
    <t>Kocioł to symbol wspólnoty, gdzie smaki i zapachy spotykają się w celu stworzenia wyjątkowych dań dla mieszkańców.</t>
  </si>
  <si>
    <t>cauldron2_saga_gali.mds</t>
  </si>
  <si>
    <t>Piec piekarski</t>
  </si>
  <si>
    <t>Piec piekarski to nie tylko miejsce wytwarzania pożywnego chleba, ale także źródło ważnych informacji, plotek i ploteczek, które krążą wokół miasta.</t>
  </si>
  <si>
    <t>BAKER_NORMAL_01.ASC</t>
  </si>
  <si>
    <t>Stół farmera</t>
  </si>
  <si>
    <t>Warszat na którym farmer wyrabia nasiona warzyw czy wytwarza podstawowe różnego rodzaju rzeczy.</t>
  </si>
  <si>
    <t>FARMER_TABLE.ASC</t>
  </si>
  <si>
    <t>Manekin - Krawiec</t>
  </si>
  <si>
    <t>Na manekinie najlepiej zobaczysz jaki strój najbardziej ci się podoba</t>
  </si>
  <si>
    <t>ARMORSTAND_PLATTNER.ASC</t>
  </si>
  <si>
    <t>Stół gorzelniczy</t>
  </si>
  <si>
    <t>W stole gorzelniczym, surowe składniki zamieniają się w wykwintne trunki o potężnych właściwościach, które mogą przynieść zarówno błogosławieństwo, jak i przekleństwo w rękach nieostrożnego.</t>
  </si>
  <si>
    <t>LAB_GORZELNICZY_KOZA.ASC</t>
  </si>
  <si>
    <t>Stojak do przerobu drewna</t>
  </si>
  <si>
    <t>Nieocenione znaczenie pieńka ma także dla rzemieślników i twórców, którzy w nich znajdują surowiec do produkcji oryginalnych i niepowtarzalnych dzieł sztuki.</t>
  </si>
  <si>
    <t>WOODCHOPPING_NORMAL.MDS</t>
  </si>
  <si>
    <t>WOODCHOPPIN_NORMAL.MDS</t>
  </si>
  <si>
    <t>Bogata kuchenka</t>
  </si>
  <si>
    <t>GALISTOVE_RICH_01.ASC</t>
  </si>
  <si>
    <t>Kowadło</t>
  </si>
  <si>
    <t>Kowadło to serce warsztatu kowalskiego. Bez niego nie byłoby możliwe wykonywanie żadnych prac metalowych.</t>
  </si>
  <si>
    <t>BSANVIL_OC.MDS</t>
  </si>
  <si>
    <t>Piec kowalski</t>
  </si>
  <si>
    <t>Piec kowalski to miejsce, w którym surowe metale przekształcają się w wartościowe przedmioty.</t>
  </si>
  <si>
    <t>BSFIRE_OC.MDS</t>
  </si>
  <si>
    <t>Manekin - Kuśnierz</t>
  </si>
  <si>
    <t>Na manekinie najlepiej zobaczysz jaki pancerz najbardziej ci się podoba</t>
  </si>
  <si>
    <t>ARMORINSPECT_CHAIN.ASC</t>
  </si>
  <si>
    <t>Stół płatnerza</t>
  </si>
  <si>
    <t>Stół płatnerski jest jak ołtarz dla rzemieślników. To na nim składaj swoje ofiary w postaci godzin pracy, cierpliwości i pasji, by w końcu otrzymać błogosławieństwo w postaci pięknej zbroi.</t>
  </si>
  <si>
    <t>WORKTABLE_ARMOR.ASC</t>
  </si>
  <si>
    <t>Krosno</t>
  </si>
  <si>
    <t>Tkanie na krosnach to sztuka, która przetrwała wieki i stanowi ważną część kultury ludzi</t>
  </si>
  <si>
    <t>WEBSTUHL_MESH.MDS</t>
  </si>
  <si>
    <t>WEBSTUHL_USE.MDS</t>
  </si>
  <si>
    <t>Warsztat łuczarza</t>
  </si>
  <si>
    <t>W Stole do wywtarzania łuków kryje się tajemnica łucznictwa - to miejsce, gdzie mistrzowie sztuki strzeleckiej tworzą swoje potężne łuki.</t>
  </si>
  <si>
    <t>bowsgs_bowcrafter.mds</t>
  </si>
  <si>
    <t>bowsgs_bowcrafter.MDS</t>
  </si>
  <si>
    <t>Stół alchemiczny</t>
  </si>
  <si>
    <t>Stół alchemiczny - miejsce, gdzie tajemnicze substancje i różne składniki łączą się, by stworzy potężne eliksiry i mikstury o niezwykłych właściwościach.</t>
  </si>
  <si>
    <t>LAB_PSI.ASC</t>
  </si>
  <si>
    <t>Piec hutniczy</t>
  </si>
  <si>
    <t>Piec hutniczy to serce przemysłu metalurgicznego, gdzie płoną ognie, a metal płynie niczym rzeka, gotowy do kucia w potężne miecze i zbroje.</t>
  </si>
  <si>
    <t>SAGABSMELTER_01.MDS</t>
  </si>
  <si>
    <t>Warsztat stolarza</t>
  </si>
  <si>
    <t>W warsztacie stolarza panuje specyficzny klimat, gdzie zapach żywicy miesza się z dźwiękiem piły i młota, a ręce rzemieślników tworzą jedne z najlepszych i najbardziej funkcjonalnych przedmiotów.</t>
  </si>
  <si>
    <t>SAEGEN_3.ASC</t>
  </si>
  <si>
    <t>Stół zbrojmistrza</t>
  </si>
  <si>
    <t>Stół miecznika to miejsce, gdzie stają się rzeczywistością marzenia o potężnej broni, gdzie surowe metale i stal ożywają w pięknych klingach i ostrzach.</t>
  </si>
  <si>
    <t>BSANVIL2_OC2.MDS</t>
  </si>
  <si>
    <t>Kusza myśliwska</t>
  </si>
  <si>
    <t>Chłopska kusza myśliwska, służąca głównie do przeganiania wilków</t>
  </si>
  <si>
    <t>ITEM_CAT_FF</t>
  </si>
  <si>
    <t>ITEM_FLAG_CROSSBOW</t>
  </si>
  <si>
    <t>Weapon</t>
  </si>
  <si>
    <t>Crossbow</t>
  </si>
  <si>
    <t>AdminWeaponCrossbow</t>
  </si>
  <si>
    <t>crossbows</t>
  </si>
  <si>
    <t>Itrw_Crossbow_Training</t>
  </si>
  <si>
    <t>ITRW_GS_CBOW_01</t>
  </si>
  <si>
    <t>KMCROSSBOW01.mms</t>
  </si>
  <si>
    <t>DAMAGE_POINT</t>
  </si>
  <si>
    <t>Kusza wprawionego myśliwego</t>
  </si>
  <si>
    <t>To broń dla doświadczonych łowców, którzy cenią sobie precyzję i siłę rażenia. Wykonana z najlepszych materiałów, umożliwia szybkie i ciche wystrzały, dzięki czemu myśliwy może zaskoczyć swoją ofiarę z zaskoczenia.</t>
  </si>
  <si>
    <t>Itrw_Crossbow_L_02_Normal</t>
  </si>
  <si>
    <t>ITRW_GS_CBOW_02</t>
  </si>
  <si>
    <t>CROSSBOW_BLACK_07.mms</t>
  </si>
  <si>
    <t>Zabójca nosorożców</t>
  </si>
  <si>
    <t>Podręczna kusza, którą często używają łowcy, czy podróżnicy, ze względu na jej praktyczność i łatwość przenoszenia.</t>
  </si>
  <si>
    <t>ITRW_CROSSBOW_08</t>
  </si>
  <si>
    <t>ITRW_GS_CBOW_03</t>
  </si>
  <si>
    <t>KM_CROSSBOW_CHING.mms</t>
  </si>
  <si>
    <t>Kusza najemnika</t>
  </si>
  <si>
    <t>Kompaktowa i łatwa do przenoszenia, co czyniło ją idealnym wyborem dla mobilnych i szybkich oddziałów najemnicznych.</t>
  </si>
  <si>
    <t>Itrw_Crossbow_01_Normal</t>
  </si>
  <si>
    <t>ITRW_GS_CBOW_04</t>
  </si>
  <si>
    <t>KMCROSSBOW03.mms</t>
  </si>
  <si>
    <t>Kusza bojowa</t>
  </si>
  <si>
    <t>Kusza bojowa to elegancka broń strzelecka zdobiona grawerunkiem, która pozwala na celny i skuteczny ostrzał wrogów.</t>
  </si>
  <si>
    <t>Itrw_Crossbow_06_Generate</t>
  </si>
  <si>
    <t>ITRW_GS_CBOW_05</t>
  </si>
  <si>
    <t>CROSSBOW_BLACK_02.mms</t>
  </si>
  <si>
    <t>Kusza nordmarczyka</t>
  </si>
  <si>
    <t>Wzmocniona kusza bojowa - kusza przeznaczona do walki, wyposażona w dodatkowe wzmocnienia, co pozwala jej na strzelanie mocniejszymi pociskami.</t>
  </si>
  <si>
    <t>Itrw_Crossbow_10</t>
  </si>
  <si>
    <t>ITRW_GS_CBOW_06</t>
  </si>
  <si>
    <t>CROSSBOW_BLACK_05.mms</t>
  </si>
  <si>
    <t>Wiatrołap</t>
  </si>
  <si>
    <t>Wiatrołap dzięki swojej niezwykłej precyzji i zasięgowi, doskonale nadaje się do polowań i walk na otwartej przestrzeni.</t>
  </si>
  <si>
    <t>Itrw_Crossbow_02</t>
  </si>
  <si>
    <t>ITRW_GS_CBOW_07</t>
  </si>
  <si>
    <t>KMCROSSBOW04.mms</t>
  </si>
  <si>
    <t>Kusza strzelca</t>
  </si>
  <si>
    <t>Kusza strzelca to potężna broń, która umożliwia precyzyjne trafienie z daleka.</t>
  </si>
  <si>
    <t>ITRW_MIL_CROSSBOW_GENERATE</t>
  </si>
  <si>
    <t>ITRW_GS_CBOW_08</t>
  </si>
  <si>
    <t>KM_ItRW_Crossbow_05.mms</t>
  </si>
  <si>
    <t>Krash Morra</t>
  </si>
  <si>
    <t>Zdobiona kusza to krótkie, lecz niezwykle wyrafinowane narzędzie strzeleckie, ozdobione ornamentami i rzeźbieniami, które dodają mu eleganckiego stylu.</t>
  </si>
  <si>
    <t>ITRW_CROSSBOW_ORC</t>
  </si>
  <si>
    <t>ITRW_GS_CBOW_09</t>
  </si>
  <si>
    <t>KM_ItRW_Crossbow_01.mms</t>
  </si>
  <si>
    <t>Ekstrawagancka kusza</t>
  </si>
  <si>
    <t>ITRW_VOLKERGUARD_CROSSBOW</t>
  </si>
  <si>
    <t>ITRW_GS_CBOW_10</t>
  </si>
  <si>
    <t>CROSSBOW_BLACK_06.mms</t>
  </si>
  <si>
    <t>Ciemiężyciel</t>
  </si>
  <si>
    <t>Często jest wykorzystywana przez łuczników o niezwykłych umiejętnościach, którzy potrafią skutecznie wykorzystać jej potencjał bojowy.</t>
  </si>
  <si>
    <t>Itrw_Crossbow_03_Normal</t>
  </si>
  <si>
    <t>ITRW_GS_CBOW_11</t>
  </si>
  <si>
    <t>CROSSBOW_BLACK_04.mms</t>
  </si>
  <si>
    <t>Kusza z Czarnodrzewu</t>
  </si>
  <si>
    <t>Kusza cechuje się wysoką wytrzymałością, elastycznością i stabilnością, co przekłada się na precyzję i siłę strzału.</t>
  </si>
  <si>
    <t>Itrw_Crossbow_07</t>
  </si>
  <si>
    <t>ITRW_GS_CBOW_12</t>
  </si>
  <si>
    <t>KM_ItRW_Crossbow_03.mms</t>
  </si>
  <si>
    <t>Kusza strażnicza</t>
  </si>
  <si>
    <t>Kusza strażnicza to ciężka i potężna broń dystansowa, używana przez strażników i żołnierzy do obrony miast i zamków.</t>
  </si>
  <si>
    <t>Itrw_Crossbow_04</t>
  </si>
  <si>
    <t>ITRW_GS_CBOW_13</t>
  </si>
  <si>
    <t>CROSSBOW_BLACK_01.mms</t>
  </si>
  <si>
    <t>Zdobiona kusza</t>
  </si>
  <si>
    <t>Ciężka kusza z charakterystycznym łukiem podwójnie prętowanym łukiem.</t>
  </si>
  <si>
    <t>itrw_Crossbow_05</t>
  </si>
  <si>
    <t>ITRW_GS_CBOW_14</t>
  </si>
  <si>
    <t>KM_ItRW_Crossbow_04.mms</t>
  </si>
  <si>
    <t>Cień Sendarczyków</t>
  </si>
  <si>
    <t>Wielowiekowe przekazy głoszą, że wystrzelone strzały zawsze nadlatywały od strony cienia.</t>
  </si>
  <si>
    <t>ITRW_CROSSBOW_09</t>
  </si>
  <si>
    <t>ITRW_GS_CBOW_15</t>
  </si>
  <si>
    <t>CROSSBOW_BLACK_03.mms</t>
  </si>
  <si>
    <t>Kusza oblężnicza</t>
  </si>
  <si>
    <t>Kusza oblężnicza to prawdziwy kolos, ale mimo swojej ciężkości wciąż jest praktyczna i łatwa do noszenia. Jej imponujące rozmiary pozwalają na mocne strzały z dużą celnością, a solidna konstrukcja zapewnia długotrwałą trwałość.</t>
  </si>
  <si>
    <t>Itrw_Crossbow_H_01_Normal</t>
  </si>
  <si>
    <t>ITRW_GS_CBOW_16</t>
  </si>
  <si>
    <t>KM_ItRW_Crossbow_02.mms</t>
  </si>
  <si>
    <t>Kusza łowcy smoków</t>
  </si>
  <si>
    <t>Łuk wykonany z magicznego drzewa dzięki któremu strzały wystrzelone potrafią zadać ogromne obrażenia, a jego wyjątkowa konstrukcja umożliwia precyzyjne celowanie nawet na duże odległości.</t>
  </si>
  <si>
    <t>Itrw_Crossbow_H_02</t>
  </si>
  <si>
    <t>ITRW_GS_CBOW_17</t>
  </si>
  <si>
    <t>Kusza z czarnej rudy</t>
  </si>
  <si>
    <t>Potężna kusza używana przez łowców smoków. Czarna ruda, osadzona w drewnie, dodaje mu dodatkowej siły i twardości.</t>
  </si>
  <si>
    <t>Itrw_Crossbow_M_01</t>
  </si>
  <si>
    <t>ITRW_GS_CBOW_18</t>
  </si>
  <si>
    <t>KMCROSSBOW02.mms</t>
  </si>
  <si>
    <t>Krótki łuk</t>
  </si>
  <si>
    <t>Krótki łuk to podstawowa broń, która jest łatwa w użyciu, ale zadaje niewielkie obrażenia.</t>
  </si>
  <si>
    <t>ITEM_FLAG_BOW</t>
  </si>
  <si>
    <t>Bow</t>
  </si>
  <si>
    <t>AdminWeaponBow</t>
  </si>
  <si>
    <t>bows</t>
  </si>
  <si>
    <t>ItRw_Bow_L_01</t>
  </si>
  <si>
    <t>ITRW_GS_BOW_01</t>
  </si>
  <si>
    <t>ITRW_BOW_L_VANILLA_01.mms</t>
  </si>
  <si>
    <t>Łuk myśliwski</t>
  </si>
  <si>
    <t>Klasyczny łuk myśliwski - idealny wybór dla tych, którzy preferują precyzję nad siłą.</t>
  </si>
  <si>
    <t>ITRW_BOW_L_01_B</t>
  </si>
  <si>
    <t>ITRW_GS_BOW_02</t>
  </si>
  <si>
    <t>KM_ItRW_bow_09.mms</t>
  </si>
  <si>
    <t>Łuk prosty</t>
  </si>
  <si>
    <t>Krótki łuk to podstawowa broń, które nie wymaga wielkich umiejętności, ale też nie zadaje zbyt dużych obrażeń.</t>
  </si>
  <si>
    <t>ITRW_BOW_L_02</t>
  </si>
  <si>
    <t>ITRW_GS_BOW_03</t>
  </si>
  <si>
    <t>KM_Bow_16.mms</t>
  </si>
  <si>
    <t>Łuk nowicjusza</t>
  </si>
  <si>
    <t>Prosty, ale skuteczny - łuk nowicjusza to idealny wybór dla początkujących łuczników.</t>
  </si>
  <si>
    <t>ITRW_SLD_BOW</t>
  </si>
  <si>
    <t>ITRW_GS_BOW_04</t>
  </si>
  <si>
    <t>KM_Bow_07.mms</t>
  </si>
  <si>
    <t>Łuk bukowy</t>
  </si>
  <si>
    <t>Krótki lecz gruby który charakteryzuje się silnym naciągiem cięciwy.</t>
  </si>
  <si>
    <t>ITRW_BOW_09_NORMAL</t>
  </si>
  <si>
    <t>ITRW_GS_BOW_05</t>
  </si>
  <si>
    <t>Zguba Orków</t>
  </si>
  <si>
    <t>Prosty i długi łuk, który był znany ze swojej skuteczności w zwalczaniu orków.</t>
  </si>
  <si>
    <t>ITRW_BOW_06_NORMAL</t>
  </si>
  <si>
    <t>ITRW_GS_BOW_06</t>
  </si>
  <si>
    <t>KM_ItRW_bow_06.mms</t>
  </si>
  <si>
    <t>Łuk brzozowy</t>
  </si>
  <si>
    <t>Łuk brzozowy to prosta, lekka broń łucznicza wykonana z drewna brzozy, często używana przez początkujących łuczników.</t>
  </si>
  <si>
    <t>ITRW_BOW_01_NORMAL</t>
  </si>
  <si>
    <t>ITRW_GS_BOW_07</t>
  </si>
  <si>
    <t>KM_ItRW_bow_01.mms</t>
  </si>
  <si>
    <t>Porządny łuk myśliwski</t>
  </si>
  <si>
    <t>Porządny łuk myśliwski to idealne narzędzie dla każdego, kto uwielbia polowanie.</t>
  </si>
  <si>
    <t>ITRW_BOW_M_04_NORMAL</t>
  </si>
  <si>
    <t>ITRW_GS_BOW_08</t>
  </si>
  <si>
    <t>KM_Bow_12.mms</t>
  </si>
  <si>
    <t>Łuk Khorinis</t>
  </si>
  <si>
    <t>Łuk Khorinis to prosta, lekka broń łucznicza wykonana z drewna brzozy, często używana przez początkujących łuczników.</t>
  </si>
  <si>
    <t>itrw_sld_bow_B</t>
  </si>
  <si>
    <t>ITRW_GS_BOW_09</t>
  </si>
  <si>
    <t>ITRW_SLD_BOW_VANILLA.mms</t>
  </si>
  <si>
    <t>Ciemny Łuk</t>
  </si>
  <si>
    <t>Ciemny łuk - prosta broń z ciemnego drewna, która nie rzuca się w oczy, ale jest wystarczająco skuteczna w walce.</t>
  </si>
  <si>
    <t>ItRw_Bow_M_02</t>
  </si>
  <si>
    <t>ITRW_GS_BOW_10</t>
  </si>
  <si>
    <t>ITRW_BOW_M_VANILLA_02.mms</t>
  </si>
  <si>
    <t>Łuk świerkowy</t>
  </si>
  <si>
    <t>Łuk wykonany z ciemnego drewna świerkowego, długi i elegancki w swej prostocie.</t>
  </si>
  <si>
    <t>ITRW_BOW_L_03</t>
  </si>
  <si>
    <t>ITRW_GS_BOW_11</t>
  </si>
  <si>
    <t>KM_Bow_08.mms</t>
  </si>
  <si>
    <t>Londramski Świst</t>
  </si>
  <si>
    <t>Długi łuk, który schemat przywędrował z wyspy Londram.</t>
  </si>
  <si>
    <t>ITRW_BOW_L_04</t>
  </si>
  <si>
    <t>ITRW_GS_BOW_12</t>
  </si>
  <si>
    <t>KM_Bow_09.mms</t>
  </si>
  <si>
    <t>Cieniostrzał</t>
  </si>
  <si>
    <t>Łuk smukłej i giętkiej konstrukcji, pozwalającej na szybkie i precyzyjne strzelanie z dużej odległości.</t>
  </si>
  <si>
    <t>ITRW_BOW_M_01_GENERATE</t>
  </si>
  <si>
    <t>ITRW_GS_BOW_13</t>
  </si>
  <si>
    <t>KM_Bow_10.mms</t>
  </si>
  <si>
    <t>Nimroder</t>
  </si>
  <si>
    <t>Długi, giętki łuk o czerwono-zółtym zabarwieniu. Jego nazwa może pochodzić od imienia mitycznego Nimroda, który był znany jako łowca i władca ziemi.</t>
  </si>
  <si>
    <t>ITRW_BOW_05_NORMAL</t>
  </si>
  <si>
    <t>ITRW_GS_BOW_14</t>
  </si>
  <si>
    <t>KM_ItRW_bow_05.mms</t>
  </si>
  <si>
    <t>Wilcze futro</t>
  </si>
  <si>
    <t>Wilcze futro to łuk zbudowany z drewna i wykończony skórzanymi paskami, który nawiązuje do natury i siły dzikiej bestii.</t>
  </si>
  <si>
    <t>ITRW_SKE_BOW_L_02</t>
  </si>
  <si>
    <t>ITRW_GS_BOW_15</t>
  </si>
  <si>
    <t>KM_ItRW_bow_04.mms</t>
  </si>
  <si>
    <t>Łuk dębowy</t>
  </si>
  <si>
    <t>Luźny debowy łuk o podstawowym kształcie i konstrukcji.</t>
  </si>
  <si>
    <t>ITRW_BOW_02_NORMAL</t>
  </si>
  <si>
    <t>ITRW_GS_BOW_16</t>
  </si>
  <si>
    <t>KM_ItRW_bow_02.mms</t>
  </si>
  <si>
    <t>Łuk koczownika</t>
  </si>
  <si>
    <t>Wyjątkowy łuk używany przez wędrownych łuczników i myśliwych.</t>
  </si>
  <si>
    <t>ITRW_BOW_08_NORMAL</t>
  </si>
  <si>
    <t>ITRW_GS_BOW_17</t>
  </si>
  <si>
    <t>KM_ItRW_bow_08.mms</t>
  </si>
  <si>
    <t>Łuk oficerski</t>
  </si>
  <si>
    <t>Łuk oficerski to elegancki i precyzyjny łuk, który był używany przez oficerów i arystokrację.</t>
  </si>
  <si>
    <t>itrw_bow_h_04</t>
  </si>
  <si>
    <t>ITRW_GS_BOW_18</t>
  </si>
  <si>
    <t>ITRW_BOW_H_VANILLA_04.mms</t>
  </si>
  <si>
    <t>Łuk strzelca</t>
  </si>
  <si>
    <t>Łuk Strzelca to łuk który dzięki swojej konstrukcji i zastosowaniu elastycznych materiałów, umożliwia szybkie i precyzyjne strzelanie z łuku.</t>
  </si>
  <si>
    <t>ITRW_BOW_07</t>
  </si>
  <si>
    <t>ITRW_GS_BOW_19</t>
  </si>
  <si>
    <t>KM_ItRW_bow_07.mms</t>
  </si>
  <si>
    <t>Łuk z wiązu</t>
  </si>
  <si>
    <t>Łuk z wiązu wykonany jest z elastycznej i trwałej wiązy, która zapewnia dobrą siłę naciągu i celność strzał.</t>
  </si>
  <si>
    <t>ITRW_BOW_H_03</t>
  </si>
  <si>
    <t>ITRW_GS_BOW_20</t>
  </si>
  <si>
    <t>ITRW_BOW_H_VANILLA_03.mms</t>
  </si>
  <si>
    <t>Łuk kompozytowy</t>
  </si>
  <si>
    <t>Łuk kompozytowy to łuk składający się z różnych materiałów. Dzięki zastosowaniu takiej konstrukcji, łuk jest bardziej wytrzymały, elastyczny i skuteczny w strzelaniu.</t>
  </si>
  <si>
    <t>ITRW_BOW_M_03</t>
  </si>
  <si>
    <t>ITRW_GS_BOW_21</t>
  </si>
  <si>
    <t>KM_Bow_11.mms</t>
  </si>
  <si>
    <t>Niszczyciel łbów</t>
  </si>
  <si>
    <t>Charakteryzuje się wyjątkowo dużymi rozmiarami, długim i wzmocnionym łukiem oraz silnym systemem napinania.</t>
  </si>
  <si>
    <t>ITRW_ADDON_MAGICBOW</t>
  </si>
  <si>
    <t>ITRW_GS_BOW_22</t>
  </si>
  <si>
    <t>KM_Bow_15.mms</t>
  </si>
  <si>
    <t>Ciężki łuk dębowy</t>
  </si>
  <si>
    <t>Potężna broń łucznicza wykonana z solidnego drewna dębowego. Jego wytrzymała konstrukcja i długie cięciwo pozwalają na oddawanie mocnych i celnych strzałów na znaczne odległości.</t>
  </si>
  <si>
    <t>ITRW_BOW_03</t>
  </si>
  <si>
    <t>ITRW_GS_BOW_23</t>
  </si>
  <si>
    <t>KM_ItRW_bow_03.mms</t>
  </si>
  <si>
    <t>Łuk z magicznego drzewa</t>
  </si>
  <si>
    <t>ITRW_BOW_H_02_NORMAL</t>
  </si>
  <si>
    <t>ITRW_GS_BOW_24</t>
  </si>
  <si>
    <t>KM_Bow_14.mms</t>
  </si>
  <si>
    <t>Łuk z czarnej rudy</t>
  </si>
  <si>
    <t>Łuk wykonany z magicznego drzewa dzięki któremu strzały wystrzelone potrafią zadać ogromne obrażenia, a jego wyjątkowa konstrukcja umożliwia precyzyjne celowanie nawet na duże odległości. Czarna ruda, osadzona w drewnie, dodaje mu dodatkowej siły i twardości.</t>
  </si>
  <si>
    <t>ITRW_BOW_H_01_NORMAL</t>
  </si>
  <si>
    <t>ITRW_GS_BOW_25</t>
  </si>
  <si>
    <t>KM_Bow_13.mms</t>
  </si>
  <si>
    <t>Strzała</t>
  </si>
  <si>
    <t>Podstawowa amunicja dla łuczników, skuteczna na średnie odległości.</t>
  </si>
  <si>
    <t>ITEM_CAT_MUN</t>
  </si>
  <si>
    <t>Projectile</t>
  </si>
  <si>
    <t>AdminProjectile</t>
  </si>
  <si>
    <t>projectile</t>
  </si>
  <si>
    <t>ITRW_ARROW</t>
  </si>
  <si>
    <t>ITRW_GS_ARROW_01</t>
  </si>
  <si>
    <t>ItRw_Arrow.3ds</t>
  </si>
  <si>
    <t>Bełt</t>
  </si>
  <si>
    <t>Ciężka amunicja dla kuszników, idealna do przebijania pancerzy i na dalekie odległości.</t>
  </si>
  <si>
    <t>ITRW_BOLT</t>
  </si>
  <si>
    <t>ITRW_GS_BOLT_01</t>
  </si>
  <si>
    <t>ItRw_Bolt.3ds</t>
  </si>
  <si>
    <t>Cięciwa</t>
  </si>
  <si>
    <t>Cięciwa to kluczowy element każdego łuku - to właśnie ona zapewnia siłę i prędkość strzału</t>
  </si>
  <si>
    <t>ITCR_SDRP_INGR_31</t>
  </si>
  <si>
    <t>ITMI_GS_MAT_126</t>
  </si>
  <si>
    <t>IT_BowString.3ds</t>
  </si>
  <si>
    <t>Wzmocniona cieciwa</t>
  </si>
  <si>
    <t>Wzmocniona cieciwa to element łuku, który zwiększa jego siłę i wytrzymałość.</t>
  </si>
  <si>
    <t>WZMOCNIONA_CIECIWA</t>
  </si>
  <si>
    <t>ITMI_GS_MAT_127</t>
  </si>
  <si>
    <t>WZMOCNIONA_CIECIWA.3ds</t>
  </si>
  <si>
    <t>Mistrzowska cięciwa</t>
  </si>
  <si>
    <t>Mistrzowska cięciwa to produkt o wysokiej jakości, który poprawia celność i siłę strzałów z łuku.</t>
  </si>
  <si>
    <t>MISTRZOWSKA_CIECIWA</t>
  </si>
  <si>
    <t>ITMI_GS_MAT_128</t>
  </si>
  <si>
    <t>MISTRZOWSKA_CIECIWA.3ds</t>
  </si>
  <si>
    <t>Cięciwa z włókna serca czarnego trolla.</t>
  </si>
  <si>
    <t>Cięciwa z włókna z serca czarnego trolla to wyjątkowy produkt który pozwoli Ci uzyskać maksymalną siłę i precyzję w strzelaniu.</t>
  </si>
  <si>
    <t>TROLLA_CIECIWA</t>
  </si>
  <si>
    <t>ITMI_GS_MAT_129</t>
  </si>
  <si>
    <t>TROLLA_CIECIWA.3ds</t>
  </si>
  <si>
    <t>Prosta rękojeść</t>
  </si>
  <si>
    <t>Rękojeść to element umożliwiający pewny chwyt i manipulowanie narzędziem lub przedmiotem.</t>
  </si>
  <si>
    <t>prosta_rekojesc</t>
  </si>
  <si>
    <t>ITMI_GS_MAT_130</t>
  </si>
  <si>
    <t>prosta_rekojesc.3ds</t>
  </si>
  <si>
    <t>Podstawowa rękojeść</t>
  </si>
  <si>
    <t>PODSTAWOWA_REKOJESC</t>
  </si>
  <si>
    <t>ITMI_GS_MAT_131</t>
  </si>
  <si>
    <t>PODSTAWOWA_REKOJESC.3ds</t>
  </si>
  <si>
    <t>Wzmocniona rękojeść</t>
  </si>
  <si>
    <t>WZMACNIANA_REKOJESC</t>
  </si>
  <si>
    <t>ITMI_GS_MAT_132</t>
  </si>
  <si>
    <t>WZMACNIANA_REKOJESC.3ds</t>
  </si>
  <si>
    <t>Solidna rękojeść</t>
  </si>
  <si>
    <t>SOLIDNA_REKOJESC</t>
  </si>
  <si>
    <t>ITMI_GS_MAT_133</t>
  </si>
  <si>
    <t>SOLIDNA_REKOJESC.3ds</t>
  </si>
  <si>
    <t>Mistrzowska rękojeść</t>
  </si>
  <si>
    <t>MISTRZOWSKA_REKOJESC</t>
  </si>
  <si>
    <t>ITMI_GS_MAT_134</t>
  </si>
  <si>
    <t>MISTRZOWSKA_REKOJESC.3ds</t>
  </si>
  <si>
    <t>Bojowy tulipan</t>
  </si>
  <si>
    <t>Broń admina</t>
  </si>
  <si>
    <t>ITEM_CAT_NF</t>
  </si>
  <si>
    <t>ITEM_FLAG_SWD</t>
  </si>
  <si>
    <t>OneHanded</t>
  </si>
  <si>
    <t>AdminWeaponOneHanded</t>
  </si>
  <si>
    <t>weapons1h</t>
  </si>
  <si>
    <t>gs_1h_tulipanadmina</t>
  </si>
  <si>
    <t>ITMW_GS_1H_ADMIN_01</t>
  </si>
  <si>
    <t>gs_1h_tulipanadmina.3ds</t>
  </si>
  <si>
    <t>DAMAGE_BLUNT</t>
  </si>
  <si>
    <t>Jednoręczny miecz treningowy</t>
  </si>
  <si>
    <t>Bezpieczna broń do ćwiczeń i sparingów, niegroźny w walce.</t>
  </si>
  <si>
    <t>ITMW_1H_WOOD_SWORD</t>
  </si>
  <si>
    <t>ITMW_GS_1H_01</t>
  </si>
  <si>
    <t>KM_vob_wood_sword_01.3ds</t>
  </si>
  <si>
    <t>Dwuręczny miecz treningowy</t>
  </si>
  <si>
    <t>TwoHanded</t>
  </si>
  <si>
    <t>AdminWeaponTwoHanded</t>
  </si>
  <si>
    <t>weapons2h</t>
  </si>
  <si>
    <t>ITMW_2H_WOOD_SWORD</t>
  </si>
  <si>
    <t>ITMW_GS_2H_01</t>
  </si>
  <si>
    <t>KM_vob_wood_sword_02.3ds</t>
  </si>
  <si>
    <t>Stępiony miecz</t>
  </si>
  <si>
    <t>ITMW_1H_MISC_SWORD</t>
  </si>
  <si>
    <t>ITMW_GS_1H_02</t>
  </si>
  <si>
    <t>ItMw_020_1h_sword_old_01.3ds</t>
  </si>
  <si>
    <t>DAMAGE_EDGE</t>
  </si>
  <si>
    <t>Krótki miecz</t>
  </si>
  <si>
    <t>Poręczny i szybki, doskonały w ciasnych przestrzeniach.</t>
  </si>
  <si>
    <t>ITMW_SHORTSWORD1</t>
  </si>
  <si>
    <t>ITMW_GS_1H_03</t>
  </si>
  <si>
    <t>ItMw_010_1h_Sword_short_01.3ds</t>
  </si>
  <si>
    <t>Szeroki miecz</t>
  </si>
  <si>
    <t>Solidny i masywny, zaprojektowany do mocnych cięć.</t>
  </si>
  <si>
    <t>ITMW_SHORTSWORD2</t>
  </si>
  <si>
    <t>ITMW_GS_1H_04</t>
  </si>
  <si>
    <t>ItMw_012_1h_Sword_short_02.3ds</t>
  </si>
  <si>
    <t>Miecz obywatela</t>
  </si>
  <si>
    <t>Prosta broń codzienna, dostępna i praktyczna w razie potrzeby.</t>
  </si>
  <si>
    <t>ITMW_SHORTSWORD3</t>
  </si>
  <si>
    <t>ITMW_GS_1H_05</t>
  </si>
  <si>
    <t>ItMw_016_1h_Sword_short_03.3ds</t>
  </si>
  <si>
    <t>Prosty miecz</t>
  </si>
  <si>
    <t>Minimalistyczny i skuteczny, bez zbędnych ozdobników.</t>
  </si>
  <si>
    <t>ITMW_SHORTSWORD5</t>
  </si>
  <si>
    <t>ITMW_GS_1H_06</t>
  </si>
  <si>
    <t>ItMw_025_1h_Sword_short_05.3ds</t>
  </si>
  <si>
    <t>Miecz paradny</t>
  </si>
  <si>
    <t>Bogato zdobiony, noszony dla prestiżu i pokazów.</t>
  </si>
  <si>
    <t>ITMW_SHORTSWORD4</t>
  </si>
  <si>
    <t>ITMW_GS_1H_07</t>
  </si>
  <si>
    <t>ItMw_020_1h_Sword_short_04.3ds</t>
  </si>
  <si>
    <t>Pospolity miecz</t>
  </si>
  <si>
    <t>Najzwyklejszy oręż, powszechnie spotykany w rękach najemników i żołnierzy</t>
  </si>
  <si>
    <t>ITMW_1H_COMMON_01</t>
  </si>
  <si>
    <t>ITMW_GS_1H_08</t>
  </si>
  <si>
    <t>ItMw_030_1h_Common_Sword_01.3ds</t>
  </si>
  <si>
    <t>Miecz Świstaka</t>
  </si>
  <si>
    <t>Krótkie ostrze broń ulubiona przez jej grawerunki.</t>
  </si>
  <si>
    <t>ITMW_SHORTSWORD5_B</t>
  </si>
  <si>
    <t>ITMW_GS_1H_09</t>
  </si>
  <si>
    <t>Miecz strażnika</t>
  </si>
  <si>
    <t>Solidny i niezawodny, ulubiona broń miejskich strażników.</t>
  </si>
  <si>
    <t>ITMW_1H_PAL_SWORD</t>
  </si>
  <si>
    <t>ITMW_GS_1H_10</t>
  </si>
  <si>
    <t>ItMw_030_1h_PAL_Sword_02.3ds</t>
  </si>
  <si>
    <t>Katowskie ostrze</t>
  </si>
  <si>
    <t>Ciężkie i precyzyjne, stworzone do wymierzania ostatecznego wyroku.</t>
  </si>
  <si>
    <t>ITMW_1H_TIMO_SWORD</t>
  </si>
  <si>
    <t>ITMW_GS_1H_11</t>
  </si>
  <si>
    <t>KM_sword_04.3ds</t>
  </si>
  <si>
    <t>Południowa maczeta</t>
  </si>
  <si>
    <t>Szerokie ostrze idealne do walki na otwartym terenie.</t>
  </si>
  <si>
    <t>ITMW_ADDON_HACKER_1H_02</t>
  </si>
  <si>
    <t>ITMW_GS_1H_12</t>
  </si>
  <si>
    <t>ItMw_1H_Machete_01.3ds</t>
  </si>
  <si>
    <t>Kiepski miecz półtoraręczny</t>
  </si>
  <si>
    <t>Nieco za ciężki, nieco za długi – ale wciąż zdolny do walki.</t>
  </si>
  <si>
    <t>ITMW_SCHWERT</t>
  </si>
  <si>
    <t>ITMW_GS_1H_13</t>
  </si>
  <si>
    <t>ItMw_030_1h_sword_long_01.3ds</t>
  </si>
  <si>
    <t>Lekki miecz</t>
  </si>
  <si>
    <t>Smukły i zwinny, idealny dla szybkich wojowników.</t>
  </si>
  <si>
    <t>ITMW_NONE_1H_SWORD_NORMAL</t>
  </si>
  <si>
    <t>ITMW_GS_1H_14</t>
  </si>
  <si>
    <t>KM_ItMw_1H_WonderSword_01.3ds</t>
  </si>
  <si>
    <t>Miecz cesarski</t>
  </si>
  <si>
    <t>Zdobiony i majestatyczny, godny władcy imperium</t>
  </si>
  <si>
    <t>ITMW_PATRON_FLASH</t>
  </si>
  <si>
    <t>ITMW_GS_1H_15</t>
  </si>
  <si>
    <t>KM_Rychu_sword_02.3ds</t>
  </si>
  <si>
    <t>Miecz krzyżowy</t>
  </si>
  <si>
    <t>Symbol wiary i siły, preferowany przez wojowników zakonnych.</t>
  </si>
  <si>
    <t>ITMW_NONE_1H_SWORD_NORMAL_B</t>
  </si>
  <si>
    <t>ITMW_GS_1H_16</t>
  </si>
  <si>
    <t>Miecz assasyna</t>
  </si>
  <si>
    <t>To lekka i szybka broń biała, często używana przez asasynów.</t>
  </si>
  <si>
    <t>ITMW_1H_SWORD_02_NORMAL</t>
  </si>
  <si>
    <t>ITMW_GS_1H_17</t>
  </si>
  <si>
    <t>KM_sword_05.3ds</t>
  </si>
  <si>
    <t>Klarowany miecz półtoraroczny</t>
  </si>
  <si>
    <t>Klarowny miecz półtroraręczny.</t>
  </si>
  <si>
    <t>ITMW_SCHWERT1</t>
  </si>
  <si>
    <t>ITMW_GS_1H_18</t>
  </si>
  <si>
    <t>ItMw_035_1h_Sword_04.3ds</t>
  </si>
  <si>
    <t>Miecz rycerski</t>
  </si>
  <si>
    <t>Dla kowala to honor tworzyć miecze które były przeznaczone dla rycerzy.</t>
  </si>
  <si>
    <t>ITMW_1H_PAL_SWORD_B</t>
  </si>
  <si>
    <t>ITMW_GS_1H_19</t>
  </si>
  <si>
    <t>Zdobiony miecz półtoraroczny</t>
  </si>
  <si>
    <t>Półtoraręczne ostrze z wieloma zdobieniami.</t>
  </si>
  <si>
    <t>ITMW_1H_MIL_SWORD_03</t>
  </si>
  <si>
    <t>ITMW_GS_1H_20</t>
  </si>
  <si>
    <t>KM_ItMw_1H_LeatherSword_01.3ds</t>
  </si>
  <si>
    <t>Karmazynowe ostrze</t>
  </si>
  <si>
    <t>Prawdziwe mistrzowskie ostrze.</t>
  </si>
  <si>
    <t>ITMW_PATRON_KUSHI</t>
  </si>
  <si>
    <t>ITMW_GS_1H_21</t>
  </si>
  <si>
    <t>KM_ItMw_1h_Sword_10.3ds</t>
  </si>
  <si>
    <t>Miecz króla goblinów</t>
  </si>
  <si>
    <t>Ciekawe kto wykuł dla tego króla miecz.</t>
  </si>
  <si>
    <t>ITMW_1H_ALENA_SWORD</t>
  </si>
  <si>
    <t>ITMW_GS_1H_22</t>
  </si>
  <si>
    <t>KM_ItMw_Rychu_1h_Sword_02.3ds</t>
  </si>
  <si>
    <t>Czarne ostrze</t>
  </si>
  <si>
    <t>Czarny chleb i czare ostrze, opętani w samotności.</t>
  </si>
  <si>
    <t>ITMW_1H_BLESSED_02_SARADOC</t>
  </si>
  <si>
    <t>ITMW_GS_1H_23</t>
  </si>
  <si>
    <t>ItMw_030_1h_PAL_sword_bastard_RAW_01.3ds</t>
  </si>
  <si>
    <t>Wężowe ostrze</t>
  </si>
  <si>
    <t>Falowane ostrze, przypominające węża.</t>
  </si>
  <si>
    <t>ITMW_PATRON_EKSAGNEM</t>
  </si>
  <si>
    <t>ITMW_GS_1H_24</t>
  </si>
  <si>
    <t>KM_ItMw_1h_Sword_12.3ds</t>
  </si>
  <si>
    <t>Kiepskie ostrze magiczne</t>
  </si>
  <si>
    <t>Ostrze doprawione szczyptą magii.</t>
  </si>
  <si>
    <t>ITMW_1H_FIRM_SWORD_STR</t>
  </si>
  <si>
    <t>ITMW_GS_1H_25</t>
  </si>
  <si>
    <t>ItMw_1H_SilverSword_02.3ds</t>
  </si>
  <si>
    <t>Betty</t>
  </si>
  <si>
    <t>Betty! Miła owieczko! Choć do tatusia!</t>
  </si>
  <si>
    <t>ITMW_ADDON_BETTY</t>
  </si>
  <si>
    <t>ITMW_GS_1H_26</t>
  </si>
  <si>
    <t>ItMw_065_1h_sword_bastard_03.3ds</t>
  </si>
  <si>
    <t>Ostrze z Mora Sul</t>
  </si>
  <si>
    <t>Potężny miecz jednoręczny, nazwany z szczacunku do Mora Sul.</t>
  </si>
  <si>
    <t>ITMW_ORKSCHLAECHTER</t>
  </si>
  <si>
    <t>ITMW_GS_1H_27</t>
  </si>
  <si>
    <t>ItMw_065_1h_sword_bastard_04.3ds</t>
  </si>
  <si>
    <t>Długi miecz krzyżowy</t>
  </si>
  <si>
    <t>Masywny jelec, grawerunek na ostrzu ulala...</t>
  </si>
  <si>
    <t>ITMW_RUNENSCHWERT</t>
  </si>
  <si>
    <t>ITMW_GS_1H_28</t>
  </si>
  <si>
    <t>ItMw_058_1h_Sword_Bastard_02.3ds</t>
  </si>
  <si>
    <t>Maczeta szaleńca</t>
  </si>
  <si>
    <t>Maczeta zakrapiona krwią, dla prawdziwych szaleńców.</t>
  </si>
  <si>
    <t>ITMW_ADDON_HACKER_1H_01</t>
  </si>
  <si>
    <t>ITMW_GS_1H_29</t>
  </si>
  <si>
    <t>ItMw_1H_Machete_02.3ds</t>
  </si>
  <si>
    <t>Turkusowiec</t>
  </si>
  <si>
    <t>Turkusowy - tylko baba odróżni</t>
  </si>
  <si>
    <t>ITMW_1HSTR_SWORDADDITIONAL_03</t>
  </si>
  <si>
    <t>ITMW_GS_1H_30</t>
  </si>
  <si>
    <t>KM_ItMw_Kedart_1h_Sword_01.3ds</t>
  </si>
  <si>
    <t>Miecz zakonnika</t>
  </si>
  <si>
    <t>Zrobić takie cudo to nie przelewki.</t>
  </si>
  <si>
    <t>ITMW_1H_LUTZ_SWORD</t>
  </si>
  <si>
    <t>ITMW_GS_1H_31</t>
  </si>
  <si>
    <t>KM_ItMw_1h_Sword_08.3ds</t>
  </si>
  <si>
    <t>Laga</t>
  </si>
  <si>
    <t>Cięższa i solidniejsza wersja zwykłej pałki.</t>
  </si>
  <si>
    <t>ITEM_FLAG_OBUCH</t>
  </si>
  <si>
    <t>ITMW_1H_BAU_MACE</t>
  </si>
  <si>
    <t>ITMW_GS_1H_32</t>
  </si>
  <si>
    <t>ItMw_010_1h_Club_01.3ds</t>
  </si>
  <si>
    <t>Laska</t>
  </si>
  <si>
    <t>Prosta i uniwersalna, idealna jako podpora i broń w razie potrzeby.</t>
  </si>
  <si>
    <t>ITMW_1H_VLK_MACE</t>
  </si>
  <si>
    <t>ITMW_GS_1H_33</t>
  </si>
  <si>
    <t>Itmw_008_1h_pole_01.3ds</t>
  </si>
  <si>
    <t>Maczuga z kolcami</t>
  </si>
  <si>
    <t>Niebezpieczna broń, łącząca brutalną siłę z ostrymi kolcami.</t>
  </si>
  <si>
    <t>ITMW_NAGELKNUEPPEL</t>
  </si>
  <si>
    <t>ITMW_GS_1H_34</t>
  </si>
  <si>
    <t>ItMw_012_1h_Nailmace_01.3ds</t>
  </si>
  <si>
    <t>Drewniana buława</t>
  </si>
  <si>
    <t>Prosta, lecz skuteczna broń z masywną głowicą, wykonana z twardego drewna.</t>
  </si>
  <si>
    <t>ITMW_PATRON_MACE</t>
  </si>
  <si>
    <t>ITMW_GS_1H_35</t>
  </si>
  <si>
    <t>KM_ItMw_1h_Mace_01.3ds</t>
  </si>
  <si>
    <t>Pałka</t>
  </si>
  <si>
    <t>Podstawowe narzędzie samoobrony, prosta, ale skuteczna.</t>
  </si>
  <si>
    <t>ITMW_1H_MACE_L_03</t>
  </si>
  <si>
    <t>ITMW_GS_1H_36</t>
  </si>
  <si>
    <t>ItMw_008_1h_mace_light_01.3ds</t>
  </si>
  <si>
    <t>Twarda laga</t>
  </si>
  <si>
    <t>Mocna i wytrzymała, stworzona do wytrzymania intensywnej walki.</t>
  </si>
  <si>
    <t>ITMW_1H_CULUS_MACE</t>
  </si>
  <si>
    <t>ITMW_GS_1H_37</t>
  </si>
  <si>
    <t>KM_ItMw_010_1H_Club_02.3ds</t>
  </si>
  <si>
    <t>Pałka z kolcami</t>
  </si>
  <si>
    <t>Zwiększa siłę uderzenia dzięki groźnym kolcom</t>
  </si>
  <si>
    <t>ITMW_NAGELKEULE</t>
  </si>
  <si>
    <t>ITMW_GS_1H_38</t>
  </si>
  <si>
    <t>ItMw_018_1h_Mace_01.3ds</t>
  </si>
  <si>
    <t>Stalowa maczuga</t>
  </si>
  <si>
    <t>Ciężka i niezawodna, stworzona do zadawania miażdżących uderzeń</t>
  </si>
  <si>
    <t>ITMW_1H_MACE_04_GENERATE</t>
  </si>
  <si>
    <t>ITMW_GS_1H_39</t>
  </si>
  <si>
    <t>KM_ItMw_1h_Mace_04.3ds</t>
  </si>
  <si>
    <t>Rozbijacz czerepów</t>
  </si>
  <si>
    <t>Brutalna broń, której nazwa mówi wszystko – nie daje szans przeciwnikowi.</t>
  </si>
  <si>
    <t>ITMW_SPICKER</t>
  </si>
  <si>
    <t>ITMW_GS_1H_40</t>
  </si>
  <si>
    <t>ItMw_035_1h_mace_03.3ds</t>
  </si>
  <si>
    <t>Obijacz</t>
  </si>
  <si>
    <t>Poręczna i skuteczna broń, idealna do szybkich i mocnych ciosów</t>
  </si>
  <si>
    <t>ITMW_PATRON_MACE_B</t>
  </si>
  <si>
    <t>ITMW_GS_1H_41</t>
  </si>
  <si>
    <t>Cierń</t>
  </si>
  <si>
    <t>Wyposażona w ostre wypustki, rani przy każdym uderzeniu.</t>
  </si>
  <si>
    <t>ITMW_KRIEGSKEULE</t>
  </si>
  <si>
    <t>ITMW_GS_1H_42</t>
  </si>
  <si>
    <t>ItMw_022_1h_mace_war_01.3ds</t>
  </si>
  <si>
    <t>Oskard</t>
  </si>
  <si>
    <t>Solidne narzędzie do walki i pracy, potrafi przebić nawet pancerz.</t>
  </si>
  <si>
    <t>ITMW_STEINBRECHER</t>
  </si>
  <si>
    <t>ITMW_GS_1H_43</t>
  </si>
  <si>
    <t>ItMw_035_1h_mace_war_02.3ds</t>
  </si>
  <si>
    <t>Piernacz</t>
  </si>
  <si>
    <t>Ciężki i masywny, idealny do miażdżenia wszelkich przeszkód na drodze.</t>
  </si>
  <si>
    <t>ITMW_1H_DEX_BLUNT_04</t>
  </si>
  <si>
    <t>ITMW_GS_1H_44</t>
  </si>
  <si>
    <t>KM_1h_blunt_dex_04.3ds</t>
  </si>
  <si>
    <t>Morgensztern</t>
  </si>
  <si>
    <t>To ciężka broń białą, składająca się z kuli z kolcami przymocowanej do łańcucha.</t>
  </si>
  <si>
    <t>ITMW_MORGENSTERN</t>
  </si>
  <si>
    <t>ITMW_GS_1H_45</t>
  </si>
  <si>
    <t>ItMW_045_1h_mace_04.3ds</t>
  </si>
  <si>
    <t>Kruczy dziób</t>
  </si>
  <si>
    <t>Dawniej stanowił symbol władzy u starszyzny.</t>
  </si>
  <si>
    <t>ITMW_RABENSCHNABEL</t>
  </si>
  <si>
    <t>ITMW_GS_1H_46</t>
  </si>
  <si>
    <t>ItMw_058_1h_warhammer_02.3ds</t>
  </si>
  <si>
    <t>Ciężki młot</t>
  </si>
  <si>
    <t>Prosty ale działa.</t>
  </si>
  <si>
    <t>ITMW_KRIEGSHAMMER1</t>
  </si>
  <si>
    <t>ITMW_GS_1H_47</t>
  </si>
  <si>
    <t>ItMw_028_1h_warhammer_01.3ds</t>
  </si>
  <si>
    <t>Inkwizytor</t>
  </si>
  <si>
    <t>Nikt nie spodziewał się Myrtańskiej inkwizycji.</t>
  </si>
  <si>
    <t>ITMW_INQUISITOR</t>
  </si>
  <si>
    <t>ITMW_GS_1H_48</t>
  </si>
  <si>
    <t>ItMw_060_1h_mace_war_04.3ds</t>
  </si>
  <si>
    <t>Masywny morgensztern</t>
  </si>
  <si>
    <t>Pierw masa potem rzeźba.</t>
  </si>
  <si>
    <t>ITMW_PATRON_SUBLI</t>
  </si>
  <si>
    <t>ITMW_GS_1H_49</t>
  </si>
  <si>
    <t>KM_1h_blunt_dex_01.3ds</t>
  </si>
  <si>
    <t>Fawor</t>
  </si>
  <si>
    <t>Ni to pałka ni to miecz...</t>
  </si>
  <si>
    <t>ITMW_1H_DEX_BLUNT_05</t>
  </si>
  <si>
    <t>ITMW_GS_1H_50</t>
  </si>
  <si>
    <t>KM_1h_blunt_dex_05.3ds</t>
  </si>
  <si>
    <t>Młot wojenny</t>
  </si>
  <si>
    <t>Ciężki młot idealny do kruszenia skał i łbów swoich wrogów.</t>
  </si>
  <si>
    <t>ITMW_KRIEGSHAMMER2</t>
  </si>
  <si>
    <t>ITMW_GS_1H_51</t>
  </si>
  <si>
    <t>ItMw_065_1h_warhammer_03.3ds</t>
  </si>
  <si>
    <t>Pacyfikator</t>
  </si>
  <si>
    <t>Ciekawe kto, a raczej co zostanie po spacyfikowanym</t>
  </si>
  <si>
    <t>ITMW_1H_MACE_02</t>
  </si>
  <si>
    <t>ITMW_GS_1H_52</t>
  </si>
  <si>
    <t>KM_ItMw_1h_Mace_02.3ds</t>
  </si>
  <si>
    <t>Chłód zimy</t>
  </si>
  <si>
    <t>Niby chłód a zrobiona w ogniu.</t>
  </si>
  <si>
    <t>ITMW_1H_DEX_BLUNT_02</t>
  </si>
  <si>
    <t>ITMW_GS_1H_53</t>
  </si>
  <si>
    <t>KM_1h_blunt_dex_02.3ds</t>
  </si>
  <si>
    <t>Pogrzebacz</t>
  </si>
  <si>
    <t>Proste narzędzie, które może służyć zarówno w kuźni, jak i w walce.</t>
  </si>
  <si>
    <t>ITMW_1H_MACE_L_01</t>
  </si>
  <si>
    <t>ITMW_GS_1H_54</t>
  </si>
  <si>
    <t>Itmw_005_1h_poker_01.3ds</t>
  </si>
  <si>
    <t>Sierp</t>
  </si>
  <si>
    <t>Zakrzywione ostrze, idealne do szybkich i precyzyjnych cięć, jak i do pracy w roli.</t>
  </si>
  <si>
    <t>ITMW_1H_BAU_AXE</t>
  </si>
  <si>
    <t>ITMW_GS_1H_55</t>
  </si>
  <si>
    <t>Itmw_007_1h_sickle_01.3ds</t>
  </si>
  <si>
    <t>Mała kosa</t>
  </si>
  <si>
    <t>Kompaktowa i zwinna, idealna dla tych, którzy preferują nietypową broń.</t>
  </si>
  <si>
    <t>ITMW_SENSE</t>
  </si>
  <si>
    <t>ITMW_GS_1H_56</t>
  </si>
  <si>
    <t>ItMw_012_1h_Scythe_01.3ds</t>
  </si>
  <si>
    <t>Siekierka</t>
  </si>
  <si>
    <t>Lekka, ale zabójcza – wszechstronne narzędzie.</t>
  </si>
  <si>
    <t>ITEM_FLAG_AXE</t>
  </si>
  <si>
    <t>ITMW_1H_VLK_AXE</t>
  </si>
  <si>
    <t>ITMW_GS_1H_57</t>
  </si>
  <si>
    <t>Itmw_010_1h_vlk_hatchet_01.3ds</t>
  </si>
  <si>
    <t>Pałasz</t>
  </si>
  <si>
    <t>Elegancka i skuteczna broń, idealna do cięć i pchnięć.</t>
  </si>
  <si>
    <t>ITMW_1H_VLK_SWORD</t>
  </si>
  <si>
    <t>ITMW_GS_1H_58</t>
  </si>
  <si>
    <t>ItMw_018_1h_SwordCane_01.3ds</t>
  </si>
  <si>
    <t>Toporek portowca</t>
  </si>
  <si>
    <t>Solidny i praktyczny, ulubiona broń twardych ludzi z nabrzeża.</t>
  </si>
  <si>
    <t>ITMW_ADDON_PIR1HAXE</t>
  </si>
  <si>
    <t>ITMW_GS_1H_59</t>
  </si>
  <si>
    <t>ItMw_030_1h_axe_01.3ds</t>
  </si>
  <si>
    <t>Estok</t>
  </si>
  <si>
    <t>Długie i smukłe ostrze, stworzone do przebijania średnich zbroi.</t>
  </si>
  <si>
    <t>ITMW_1H_VLK2_SWORD</t>
  </si>
  <si>
    <t>ITMW_GS_1H_60</t>
  </si>
  <si>
    <t>Wschodnie ostrze</t>
  </si>
  <si>
    <t>Egzotyczne i piękne, łączy lekkość z zabójczą skutecznością.</t>
  </si>
  <si>
    <t>ITMW_BELATEDPATRON_WEAPON01</t>
  </si>
  <si>
    <t>ITMW_GS_1H_61</t>
  </si>
  <si>
    <t>Kordelas</t>
  </si>
  <si>
    <t>Krótkie, zakrzywione ostrze, doskonałe do walki w zwarciu.</t>
  </si>
  <si>
    <t>ITMW_PIRATENSAEBEL</t>
  </si>
  <si>
    <t>ITMW_GS_1H_62</t>
  </si>
  <si>
    <t>ItMw_030_1h_sword_03.3ds</t>
  </si>
  <si>
    <t>Żelazny toporek</t>
  </si>
  <si>
    <t>Solidny i niezawodny, prosty w budowie, ale śmiertelny</t>
  </si>
  <si>
    <t>ITMW_BARTAXT</t>
  </si>
  <si>
    <t>ITMW_GS_1H_63</t>
  </si>
  <si>
    <t>ItMw_040_1h_axe_03.3ds</t>
  </si>
  <si>
    <t>Czarny rapier</t>
  </si>
  <si>
    <t>Zwinny i elegancki, z ciemnym wykończeniem, budzi respekt i strach.</t>
  </si>
  <si>
    <t>ITMW_1HDEX_SWORDADDITIONAL_03</t>
  </si>
  <si>
    <t>ITMW_GS_1H_64</t>
  </si>
  <si>
    <t>ItMw_1h_DexSword_04.3ds</t>
  </si>
  <si>
    <t>Krwista szabla</t>
  </si>
  <si>
    <t>Zakrzywione ostrze, czerwone od krwi licznych przeciwników.</t>
  </si>
  <si>
    <t>ITMW_1H_SPECIAL_01</t>
  </si>
  <si>
    <t>ITMW_GS_1H_65</t>
  </si>
  <si>
    <t>ItMw_045_1h_Sword_smith_02.3ds</t>
  </si>
  <si>
    <t>Szabla Varancka</t>
  </si>
  <si>
    <t>Wykonana przez mistrzów z Varantu, szybka i śmiercionośna.</t>
  </si>
  <si>
    <t>ITMW_1H_SWORD_03_GENERATE</t>
  </si>
  <si>
    <t>ITMW_GS_1H_66</t>
  </si>
  <si>
    <t>KM_sword_06.3ds</t>
  </si>
  <si>
    <t>Wielki topór</t>
  </si>
  <si>
    <t>Ogromna broń, wymagająca siły, by zmiażdżyć wszystko na swojej drodze</t>
  </si>
  <si>
    <t>ITMW_1H_AXE_01_NORMAL</t>
  </si>
  <si>
    <t>ITMW_GS_1H_67</t>
  </si>
  <si>
    <t>KM_Rychu_axe_01.3ds</t>
  </si>
  <si>
    <t>Zdobiony kordelas</t>
  </si>
  <si>
    <t>Jak niby tu przyozdobić?</t>
  </si>
  <si>
    <t>ITMW_1HDEX_SWORDADDITIONAL_04</t>
  </si>
  <si>
    <t>ITMW_GS_1H_68</t>
  </si>
  <si>
    <t>ItMw_1h_DexSword_02.3ds</t>
  </si>
  <si>
    <t>Rapier z Laran</t>
  </si>
  <si>
    <t>Ot rapier, na dodatek ciemny.</t>
  </si>
  <si>
    <t>ITMW_1HDEX_SWORDADDITIONAL_03_B</t>
  </si>
  <si>
    <t>ITMW_GS_1H_69</t>
  </si>
  <si>
    <t>Szabla Myrtańska</t>
  </si>
  <si>
    <t>Szabla z prosto ze schematów najlepszych kowali Myrtany.</t>
  </si>
  <si>
    <t>ITMW_1H_SWORD_08</t>
  </si>
  <si>
    <t>ITMW_GS_1H_70</t>
  </si>
  <si>
    <t>Myrtański rapier</t>
  </si>
  <si>
    <t>Rapier prosto ze schematów najlepszych kowali Myrtany.</t>
  </si>
  <si>
    <t>ITMW_1HDEX_SWORDADDITIONAL_02</t>
  </si>
  <si>
    <t>ITMW_GS_1H_71</t>
  </si>
  <si>
    <t>ItMw_1h_DexSword_05.3ds</t>
  </si>
  <si>
    <t>Topór katowski</t>
  </si>
  <si>
    <t>Stal, stal i jeszcze raz stal...</t>
  </si>
  <si>
    <t>ITMW_FOLTERAXT</t>
  </si>
  <si>
    <t>ITMW_GS_1H_72</t>
  </si>
  <si>
    <t>ItMw_065_2h_greataxe_01.3ds</t>
  </si>
  <si>
    <t>Grawerowany rapier</t>
  </si>
  <si>
    <t>Ozdobna broń biała, której rękojeść i głownia zdobią kunsztowne wzory, tworząc unikalne dzieło sztuki.</t>
  </si>
  <si>
    <t>ITMW_RAPIER</t>
  </si>
  <si>
    <t>ITMW_GS_1H_73</t>
  </si>
  <si>
    <t>ItMw_050_1h_Sword_Rapier_01.3ds</t>
  </si>
  <si>
    <t>Haraldski toporek</t>
  </si>
  <si>
    <t>Wykuty według Haraldskich zwyczajów, ciężki i zabójczy.</t>
  </si>
  <si>
    <t>ITMW_BARTAXT_GENERATE</t>
  </si>
  <si>
    <t>ITMW_GS_1H_74</t>
  </si>
  <si>
    <t>Południowy sejmitar</t>
  </si>
  <si>
    <t>Kunszt Południowej sztuki, z lekko zakrzywionym ostrzem.</t>
  </si>
  <si>
    <t>ITMW_PATRON_SYMITAR</t>
  </si>
  <si>
    <t>ITMW_GS_1H_75</t>
  </si>
  <si>
    <t>KM_ItMw_Rychu_1h_Sword_01.3ds</t>
  </si>
  <si>
    <t>Rodowy rapier</t>
  </si>
  <si>
    <t>Ciekawe dlaczego schematy są publiczne.</t>
  </si>
  <si>
    <t>ITMW_MEISTERDEGEN</t>
  </si>
  <si>
    <t>ITMW_GS_1H_76</t>
  </si>
  <si>
    <t>ItMw_065_1h_SwordCane_02.3ds</t>
  </si>
  <si>
    <t>Topór obusieczny</t>
  </si>
  <si>
    <t>Topór z ostrzami z dwóch stron.</t>
  </si>
  <si>
    <t>ITMW_DOPPELAXT</t>
  </si>
  <si>
    <t>ITMW_GS_1H_77</t>
  </si>
  <si>
    <t>ItMw_040_1h_Axe_02.3ds</t>
  </si>
  <si>
    <t>Szlachecka szabla</t>
  </si>
  <si>
    <t>Nie dla psa dla pana to!</t>
  </si>
  <si>
    <t>ITMW_1H_KESSEL_SWORD</t>
  </si>
  <si>
    <t>ITMW_GS_1H_78</t>
  </si>
  <si>
    <t>Rozpruwacz</t>
  </si>
  <si>
    <t>Rozpruje bebechy przeciwnika bez problemów.</t>
  </si>
  <si>
    <t>ITMW_1H_AXE_02</t>
  </si>
  <si>
    <t>ITMW_GS_1H_79</t>
  </si>
  <si>
    <t>KM_Rychu_axe_02.3ds</t>
  </si>
  <si>
    <t>Rubinowy estoc</t>
  </si>
  <si>
    <t>Lśni jak latarnia, a raczej powinna...</t>
  </si>
  <si>
    <t>ITMW_RUBINKLINGE</t>
  </si>
  <si>
    <t>ITMW_GS_1H_80</t>
  </si>
  <si>
    <t>ItMw_050_1h_sword_05.3ds</t>
  </si>
  <si>
    <t>Nóż kuchenny</t>
  </si>
  <si>
    <t>Na co dzień w kuchni, ale w rękach desperata staje się śmiercionośny</t>
  </si>
  <si>
    <t>ITEM_FLAG_DAG</t>
  </si>
  <si>
    <t>ITMW_1H_KITCHEN_KNIFE_01</t>
  </si>
  <si>
    <t>ITMW_GS_1H_81</t>
  </si>
  <si>
    <t>KM_ItMw_Lakomy_1h_Kitchen_Knife_01.3ds</t>
  </si>
  <si>
    <t>Lekki sztylet</t>
  </si>
  <si>
    <t>Mały, zwinny i łatwy do ukrycia, idealny dla szybkich ataków.</t>
  </si>
  <si>
    <t>ITMW_1H_VLK_DAGGER</t>
  </si>
  <si>
    <t>ITMW_GS_1H_82</t>
  </si>
  <si>
    <t>Itmw_005_1h_dagger_01.3ds</t>
  </si>
  <si>
    <t>Nóż na wilki</t>
  </si>
  <si>
    <t>Solidny i ostry, stworzony do obrony przed dzikimi bestiami.</t>
  </si>
  <si>
    <t>ITMW_1H_SWORD_L_03</t>
  </si>
  <si>
    <t>ITMW_GS_1H_83</t>
  </si>
  <si>
    <t>ItMw_012_1h_Knife_02.3ds</t>
  </si>
  <si>
    <t>Odcinacz sakiewek</t>
  </si>
  <si>
    <t>Krótki i precyzyjny, ulubione narzędzie złodziei i kieszonkowców.</t>
  </si>
  <si>
    <t>ITMW_1H_VLK_DAGGER_B</t>
  </si>
  <si>
    <t>ITMW_GS_1H_84</t>
  </si>
  <si>
    <t>Kris</t>
  </si>
  <si>
    <t>Egzotyczne ostrze o falistym kształcie, symbol mistrzowskiego rzemiosła.</t>
  </si>
  <si>
    <t>ITMW_1H_VLK_DAGGER_C</t>
  </si>
  <si>
    <t>ITMW_GS_1H_85</t>
  </si>
  <si>
    <t>Długi sztylet</t>
  </si>
  <si>
    <t>Dłuższy niż przeciętny, doskonały do walki w zwarciu i pchnięć.</t>
  </si>
  <si>
    <t>ITMW_1H_BAU_KNIFE</t>
  </si>
  <si>
    <t>ITMW_GS_1H_86</t>
  </si>
  <si>
    <t>KM_ItMw_Knife_01.3ds</t>
  </si>
  <si>
    <t>Kukri</t>
  </si>
  <si>
    <t>Nóż bojowy o wszechstronnym zastosowaniu.</t>
  </si>
  <si>
    <t>ITMW_1H_KITCHEN_KNIFE_02</t>
  </si>
  <si>
    <t>ITMW_GS_1H_87</t>
  </si>
  <si>
    <t>KM_ItMw_Lakomy_1h_Kitchen_Knife_02.3ds</t>
  </si>
  <si>
    <t>Sztylet zabójcy</t>
  </si>
  <si>
    <t>Cichy i śmiercionośny, ulubiona broń mistrzów skrytobójstwa.</t>
  </si>
  <si>
    <t>ITMW_1H_SKE_DAGGER</t>
  </si>
  <si>
    <t>ITMW_GS_1H_88</t>
  </si>
  <si>
    <t>Itmw_ske_1h_dagger_01.3ds</t>
  </si>
  <si>
    <t>Nóż łowiecki</t>
  </si>
  <si>
    <t>Nóż idealny do patroszenia jak i uśmiercania zwierzyny.</t>
  </si>
  <si>
    <t>ITMW_1H_BAU_KNIFE_B</t>
  </si>
  <si>
    <t>ITMW_GS_1H_89</t>
  </si>
  <si>
    <t>Obcinacz palców</t>
  </si>
  <si>
    <t>Lubiany sprzęt używany przez katów.</t>
  </si>
  <si>
    <t>ITMW_1H_KITCHEN_KNIFE_03</t>
  </si>
  <si>
    <t>ITMW_GS_1H_90</t>
  </si>
  <si>
    <t>KM_ItMw_Lakomy_1h_Kitchen_Knife_03.3ds</t>
  </si>
  <si>
    <t>Znak południa</t>
  </si>
  <si>
    <t>Ciekawe jakie tam na tym południu są bronie.</t>
  </si>
  <si>
    <t>ITMW_1H_DAGGER_02_NORMAL</t>
  </si>
  <si>
    <t>ITMW_GS_1H_91</t>
  </si>
  <si>
    <t>KM_Rychu_dagger_02.3ds</t>
  </si>
  <si>
    <t>Szpikulec</t>
  </si>
  <si>
    <t>Specjalnie wykonany do dźgnięć.</t>
  </si>
  <si>
    <t>ITMW_1H_KITCHEN_KNIFE_01_B</t>
  </si>
  <si>
    <t>ITMW_GS_1H_92</t>
  </si>
  <si>
    <t>Sztylet skrytobójcy</t>
  </si>
  <si>
    <t>Ciekawe jak był właściciel pożegnał się ze swym ostrzem...</t>
  </si>
  <si>
    <t>ITMW_1H_DAGGER_02_NORMAL_B</t>
  </si>
  <si>
    <t>ITMW_GS_1H_93</t>
  </si>
  <si>
    <t>Zimna śmierć</t>
  </si>
  <si>
    <t>Te zęby na ostrzu faktycznie rozprują nieszcześnika.</t>
  </si>
  <si>
    <t>ITMW_1H_DAGGER_02_NORMAL_C</t>
  </si>
  <si>
    <t>ITMW_GS_1H_94</t>
  </si>
  <si>
    <t>Czarny diament</t>
  </si>
  <si>
    <t>Usączony w kroplach trucizny, ukróci życie przeciwnika.</t>
  </si>
  <si>
    <t>ITMW_1H_DAGGER_01</t>
  </si>
  <si>
    <t>ITMW_GS_1H_95</t>
  </si>
  <si>
    <t>KM_Rychu_dagger_01.3ds</t>
  </si>
  <si>
    <t>Czeladniczy miecz dwuręczny</t>
  </si>
  <si>
    <t>Pierwszy miecz dwuręczny początkującego kowala.</t>
  </si>
  <si>
    <t>ITEM_FLAG_2HD_SWD</t>
  </si>
  <si>
    <t>ITMW_2H_WS_SWORD_RUST</t>
  </si>
  <si>
    <t>ITMW_GS_2H_02</t>
  </si>
  <si>
    <t>KM_ItMw_2h_WolfenSonSword_Old.3ds</t>
  </si>
  <si>
    <t>Dwuręczniak</t>
  </si>
  <si>
    <t>Solidny jak i prosty w konstrukcji.</t>
  </si>
  <si>
    <t>ITMW_2H_SLD_SWORD</t>
  </si>
  <si>
    <t>ITMW_GS_2H_03</t>
  </si>
  <si>
    <t>ItMw_035_2h_sld_sword_01.3ds</t>
  </si>
  <si>
    <t>Przecinak</t>
  </si>
  <si>
    <t>Ponoć może pzreciąć wszystko, choć pewnie to bujda.</t>
  </si>
  <si>
    <t>ITMW_ZWEIHAENDER1_GENERATE</t>
  </si>
  <si>
    <t>ITMW_GS_2H_04</t>
  </si>
  <si>
    <t>ItMw_032_2h_sword_light_01.3ds</t>
  </si>
  <si>
    <t>Długi miecz najemnika</t>
  </si>
  <si>
    <t>Długi miecz często znajdowany na plecach, pospolitych najemników.</t>
  </si>
  <si>
    <t>ITMW_2H_SPECIAL_01</t>
  </si>
  <si>
    <t>ITMW_GS_2H_05</t>
  </si>
  <si>
    <t>ItMw_050_2h_Sword_smith_02.3ds</t>
  </si>
  <si>
    <t>Kąsacz</t>
  </si>
  <si>
    <t>Nazwa wynika z małych kolców wystających z boków ostrza.</t>
  </si>
  <si>
    <t>ITMW_ZWEIHAENDER2_GENERATE</t>
  </si>
  <si>
    <t>ITMW_GS_2H_06</t>
  </si>
  <si>
    <t>ItMw_055_2h_sword_light_05.3ds</t>
  </si>
  <si>
    <t>Wilcza łapa</t>
  </si>
  <si>
    <t>Miecz zwykle używany na Archolos, przez Wilczych Synów.</t>
  </si>
  <si>
    <t>ITMW_2H_WS_SWORD_ULRYK</t>
  </si>
  <si>
    <t>ITMW_GS_2H_07</t>
  </si>
  <si>
    <t>KM_ItMw_2h_WolfenSonSword_Golden.3ds</t>
  </si>
  <si>
    <t>Pazur zębacza</t>
  </si>
  <si>
    <t>Broń ostra niczym pazur zębacza.</t>
  </si>
  <si>
    <t>ITMW_2H_WS_SWORD_DEVIR</t>
  </si>
  <si>
    <t>ITMW_GS_2H_08</t>
  </si>
  <si>
    <t>KM_ItMw_2h_WolfenSonSword.3ds</t>
  </si>
  <si>
    <t>Miecz żołnierza barona</t>
  </si>
  <si>
    <t>Ostrze zwykłego żołdaka.</t>
  </si>
  <si>
    <t>ITMW_2H_SPECIAL_02</t>
  </si>
  <si>
    <t>ITMW_GS_2H_09</t>
  </si>
  <si>
    <t>ItMw_070_2h_Sword_smith_03.3ds</t>
  </si>
  <si>
    <t>Ciężki miecz dwuręczny</t>
  </si>
  <si>
    <t>Miecz opatulony dodatkowym żelastwem.</t>
  </si>
  <si>
    <t>ITMW_ZWEIHAENDER4</t>
  </si>
  <si>
    <t>ITMW_GS_2H_10</t>
  </si>
  <si>
    <t>ItMw_2H_Oldsword_02.3ds</t>
  </si>
  <si>
    <t>Dwuręczny miecz straży</t>
  </si>
  <si>
    <t>Miecz często widziany na wyposażeniu straży.</t>
  </si>
  <si>
    <t>ITMW_2H_MIL_SWORD_LEWKO</t>
  </si>
  <si>
    <t>ITMW_GS_2H_11</t>
  </si>
  <si>
    <t>KM_ItMw_2H_LeatherSword_01.3ds</t>
  </si>
  <si>
    <t>Południowa dwuręczna maczeta</t>
  </si>
  <si>
    <t>Dwuręczna wersja maczety, nieco mniej poręczna.</t>
  </si>
  <si>
    <t>ITMW_ADDON_HACKER_2H_02</t>
  </si>
  <si>
    <t>ITMW_GS_2H_12</t>
  </si>
  <si>
    <t>ItMw_2H_Machete_01.3ds</t>
  </si>
  <si>
    <t>Miecz z ciemnej stali</t>
  </si>
  <si>
    <t>Czarne niczym zachodzące niebo.</t>
  </si>
  <si>
    <t>ITMW_2H_FAKEARTIFACT_DEATH</t>
  </si>
  <si>
    <t>ITMW_GS_2H_13</t>
  </si>
  <si>
    <t>KM_ItMw_2H_FakeArtefact_DeathsBreath.3ds</t>
  </si>
  <si>
    <t>Tygrys Varantu</t>
  </si>
  <si>
    <t>Broń z zakrzywionym ostrzem, bardzo trudno się przeciwko niej bronić.</t>
  </si>
  <si>
    <t>ITMW_2H_SWORD_10</t>
  </si>
  <si>
    <t>ITMW_GS_2H_14</t>
  </si>
  <si>
    <t>KM_ItMw_Rychu_2h_Sword_02.3ds</t>
  </si>
  <si>
    <t>Wielka maczeta szaleńca</t>
  </si>
  <si>
    <t>Powiększona, wytworzona z lepszej jakości stali.</t>
  </si>
  <si>
    <t>ITMW_ADDON_HACKER_2H_01</t>
  </si>
  <si>
    <t>ITMW_GS_2H_15</t>
  </si>
  <si>
    <t>ItMw_2H_Machete_02.3ds</t>
  </si>
  <si>
    <t>Królewskie ramie</t>
  </si>
  <si>
    <t>Stosowane przez królewskich gwardzistów.</t>
  </si>
  <si>
    <t>ITMW_2H_SWORD_07</t>
  </si>
  <si>
    <t>ITMW_GS_2H_16</t>
  </si>
  <si>
    <t>KM_ItMw_2h_Sword_01.3ds</t>
  </si>
  <si>
    <t>Długi klarowany miecz</t>
  </si>
  <si>
    <t>Miecz o dużym znaczeniu dla kolekcjonerów.</t>
  </si>
  <si>
    <t>ITMW_2H_PAL_SWORD</t>
  </si>
  <si>
    <t>ITMW_GS_2H_17</t>
  </si>
  <si>
    <t>ItMw_040_2h_PAL_Sword_03.3ds</t>
  </si>
  <si>
    <t>Mściciel</t>
  </si>
  <si>
    <t>Czy zemsta przynosi ulgę?</t>
  </si>
  <si>
    <t>ITMW_2H_SWORD_02</t>
  </si>
  <si>
    <t>ITMW_GS_2H_18</t>
  </si>
  <si>
    <t>KM_sword_02.3ds</t>
  </si>
  <si>
    <t>Siepacz</t>
  </si>
  <si>
    <t>Ponoć może ściąć trzy łby za jednym zamachem.</t>
  </si>
  <si>
    <t>ITMW_NONE_2H_SWORD2</t>
  </si>
  <si>
    <t>ITMW_GS_2H_19</t>
  </si>
  <si>
    <t>KM_ItMw_2H_DragonSword_01.3ds</t>
  </si>
  <si>
    <t>Ostrze runiczne</t>
  </si>
  <si>
    <t>Ostrze z wyrytami runami.</t>
  </si>
  <si>
    <t>ITMW_ZWEIHAENDER3</t>
  </si>
  <si>
    <t>ITMW_GS_2H_20</t>
  </si>
  <si>
    <t>ItMw_060_2h_sword_01.3ds</t>
  </si>
  <si>
    <t>Dwuręczny wężowy miecz</t>
  </si>
  <si>
    <t>Zakrzywione ostrze, bardzo niepokojące.</t>
  </si>
  <si>
    <t>ITMW_2H_SWORD_01</t>
  </si>
  <si>
    <t>ITMW_GS_2H_21</t>
  </si>
  <si>
    <t>KM_sword_01.3ds</t>
  </si>
  <si>
    <t>Pozłacane ostrze</t>
  </si>
  <si>
    <t>Miecz ozdiobiony małymi ilościami złota.</t>
  </si>
  <si>
    <t>ITMW_2H_SWORD_03_GENERATE</t>
  </si>
  <si>
    <t>ITMW_GS_2H_22</t>
  </si>
  <si>
    <t>KM_sword_03.3ds</t>
  </si>
  <si>
    <t>Święty kat</t>
  </si>
  <si>
    <t>Do walki z grzesznikami, przyda się zawrówno wiara jak i ta broń.</t>
  </si>
  <si>
    <t>ITMW_2H_BLESSED_03</t>
  </si>
  <si>
    <t>ITMW_GS_2H_23</t>
  </si>
  <si>
    <t>ItMw_040_2h_PAL_sword_heavy_RAW_01.3ds</t>
  </si>
  <si>
    <t>Kordelas abordażowy</t>
  </si>
  <si>
    <t>Wielki miecz, idealny do starć na morzu.</t>
  </si>
  <si>
    <t>ITMW_KRUMMSCHWERT</t>
  </si>
  <si>
    <t>ITMW_GS_2H_24</t>
  </si>
  <si>
    <t>ItMw_070_2h_sword_09.3ds</t>
  </si>
  <si>
    <t>Pijawka</t>
  </si>
  <si>
    <t>Po jej ostrzu, spływają krople posoki.</t>
  </si>
  <si>
    <t>ITMW_DRACHENSCHNEIDE</t>
  </si>
  <si>
    <t>ITMW_GS_2H_25</t>
  </si>
  <si>
    <t>itMw_080_2h_sword_heavy_04.3ds</t>
  </si>
  <si>
    <t>Ostrze burzy</t>
  </si>
  <si>
    <t>Poważny kawałek żelastwa.</t>
  </si>
  <si>
    <t>ITMW_STURMBRINGER</t>
  </si>
  <si>
    <t>ITMW_GS_2H_26</t>
  </si>
  <si>
    <t>ItMw_075_2h_sword_heavy_03.3ds</t>
  </si>
  <si>
    <t>Krzyk umierających</t>
  </si>
  <si>
    <t>A wówczas usłyszaj jeno przeraźliwy krzyk.</t>
  </si>
  <si>
    <t>ITMW_2H_SWORD_08</t>
  </si>
  <si>
    <t>ITMW_GS_2H_27</t>
  </si>
  <si>
    <t>KM_Rychu_big_sword_01.3ds</t>
  </si>
  <si>
    <t>Sihill</t>
  </si>
  <si>
    <t>Miecz z mroźnej krainy.</t>
  </si>
  <si>
    <t>ITMW_2HSTR_SWORDADDITIONAL_01</t>
  </si>
  <si>
    <t>ITMW_GS_2H_28</t>
  </si>
  <si>
    <t>ItMw_2H_SilverSword_02.3ds</t>
  </si>
  <si>
    <t>Okurtnik</t>
  </si>
  <si>
    <t>Ostrze obsadzone wielkim ametystem.</t>
  </si>
  <si>
    <t>ITMW_PATRON_NIGHTMARE</t>
  </si>
  <si>
    <t>ITMW_GS_2H_29</t>
  </si>
  <si>
    <t>KM_ItMw_2h_Sword_03.3ds</t>
  </si>
  <si>
    <t>Rubinowe ostrze</t>
  </si>
  <si>
    <t>Ostrze obsadzone wielkim rubinem.</t>
  </si>
  <si>
    <t>ITMW_2H_SPECIAL_04</t>
  </si>
  <si>
    <t>ITMW_GS_2H_30</t>
  </si>
  <si>
    <t>ItMw_110_2h_sword_smith_05.3ds</t>
  </si>
  <si>
    <t>Wędka</t>
  </si>
  <si>
    <t>Proste a jak potrzebne narzędzie</t>
  </si>
  <si>
    <t>ITEM_FLAG_2HD_OBUCH</t>
  </si>
  <si>
    <t>ITMW_SDRP_2H_OTH_01</t>
  </si>
  <si>
    <t>ITMW_GS_2H_31</t>
  </si>
  <si>
    <t>MALAWEDKA.3ds</t>
  </si>
  <si>
    <t>Łopata</t>
  </si>
  <si>
    <t>itmw_SDRP_2h_oth_07</t>
  </si>
  <si>
    <t>ITMW_GS_2H_32</t>
  </si>
  <si>
    <t>LOPATA2.3ds</t>
  </si>
  <si>
    <t>Kij sędziego</t>
  </si>
  <si>
    <t>Prosty kij, jakich wielu.</t>
  </si>
  <si>
    <t>ITMW_2H_SPEAR_15_NORMAL</t>
  </si>
  <si>
    <t>ITMW_GS_2H_33</t>
  </si>
  <si>
    <t>ItMw_020_2h_Nov_Staff_01.3ds</t>
  </si>
  <si>
    <t>Pika bojowa</t>
  </si>
  <si>
    <t>Wybierz miare prosty kij i na końcówkach wyrób żelazne obicia.</t>
  </si>
  <si>
    <t>ITMW_2H_SPEAR_06</t>
  </si>
  <si>
    <t>ITMW_GS_2H_34</t>
  </si>
  <si>
    <t>Ciężka laga</t>
  </si>
  <si>
    <t>Wytrzymalsza wersja standardowej lagi</t>
  </si>
  <si>
    <t>ITMW_ADDON_KEULE_1H_01</t>
  </si>
  <si>
    <t>ITMW_GS_2H_35</t>
  </si>
  <si>
    <t>ItMW_Club_1H_01.3ds</t>
  </si>
  <si>
    <t>Wzmocniona pika bojowa</t>
  </si>
  <si>
    <t>Wytrzymalsza i cięższa wersja piki.</t>
  </si>
  <si>
    <t>ITMW_2H_SPEAR_14</t>
  </si>
  <si>
    <t>ITMW_GS_2H_36</t>
  </si>
  <si>
    <t>ItMw_2h_spear_14.3ds</t>
  </si>
  <si>
    <t>Kolczasty kij</t>
  </si>
  <si>
    <t>Kij z zakończony zaostrzeniami.</t>
  </si>
  <si>
    <t>ITMW_STABKEULE_GENERATE</t>
  </si>
  <si>
    <t>ITMW_GS_2H_37</t>
  </si>
  <si>
    <t>ItMw_032_2h_staff_03.3ds</t>
  </si>
  <si>
    <t>Przebijak</t>
  </si>
  <si>
    <t>Wydłużona pałka wyposażona w małe gwoździe.</t>
  </si>
  <si>
    <t>ITMW_2H_SPEAR_09_NORMAL</t>
  </si>
  <si>
    <t>ITMW_GS_2H_38</t>
  </si>
  <si>
    <t>ItMw_2h_spear_09.3ds</t>
  </si>
  <si>
    <t>Wpieniacz</t>
  </si>
  <si>
    <t>Średniej wielkości młot, idealny dla poddenerwowanych poszukiwaczy przygód.</t>
  </si>
  <si>
    <t>ITMW_PATRON_SZPERLACZ</t>
  </si>
  <si>
    <t>ITMW_GS_2H_39</t>
  </si>
  <si>
    <t>KM_ItMw_1H_Hammer_03.3ds</t>
  </si>
  <si>
    <t>Sługa wichru</t>
  </si>
  <si>
    <t>Podczas uderzenia da się poczuć mocny podmuch wiatru.</t>
  </si>
  <si>
    <t>ITMW_ADDON_KEULE_2H_01</t>
  </si>
  <si>
    <t>ITMW_GS_2H_40</t>
  </si>
  <si>
    <t>ItMW_Club_2H_01.3ds</t>
  </si>
  <si>
    <t>Maczuga półświatku</t>
  </si>
  <si>
    <t>Ulubiona broń przestępców do rozkwaszania łbów.</t>
  </si>
  <si>
    <t>ITMW_2H_MACE_01_GENERATE</t>
  </si>
  <si>
    <t>ITMW_GS_2H_41</t>
  </si>
  <si>
    <t>KM_ItMw_2h_Mace_01.3ds</t>
  </si>
  <si>
    <t>Maczuga barbarzyńcy</t>
  </si>
  <si>
    <t>Żaden Thrall nie pogardziłby taką maczugą.</t>
  </si>
  <si>
    <t>ITMW_2H_FROGMACE</t>
  </si>
  <si>
    <t>ITMW_GS_2H_42</t>
  </si>
  <si>
    <t>KM_FrogMace.3ds</t>
  </si>
  <si>
    <t>Warchlak</t>
  </si>
  <si>
    <t>Mniejsza wersja Knura.</t>
  </si>
  <si>
    <t>ITMW_2H_MACE_02_NORMAL</t>
  </si>
  <si>
    <t>ITMW_GS_2H_43</t>
  </si>
  <si>
    <t>KM_ItMw_2h_Mace_02.3ds</t>
  </si>
  <si>
    <t>Kolczasta pałka</t>
  </si>
  <si>
    <t>Długa broń naostrzona kolcami.</t>
  </si>
  <si>
    <t>ITMW_2H_DEX_BLUNT_04</t>
  </si>
  <si>
    <t>ITMW_GS_2H_44</t>
  </si>
  <si>
    <t>KM_2h_blunt_dex_04.3ds</t>
  </si>
  <si>
    <t>Górski kaznodzieja</t>
  </si>
  <si>
    <t>Młot który ogłasza twoją rychłą zgube.</t>
  </si>
  <si>
    <t>ITMW_2H_DEX_BLUNT_03</t>
  </si>
  <si>
    <t>ITMW_GS_2H_45</t>
  </si>
  <si>
    <t>ItMw_2h_spear_12.3ds</t>
  </si>
  <si>
    <t>Stalowy młot</t>
  </si>
  <si>
    <t>Poteżny młot, ciekawe czy da sie nim kuć.</t>
  </si>
  <si>
    <t>ITMW_2H_DEX_BLUNT_02</t>
  </si>
  <si>
    <t>ITMW_GS_2H_46</t>
  </si>
  <si>
    <t>KM_2h_blunt_dex_02.3ds</t>
  </si>
  <si>
    <t>Poskramiacz zamieszek</t>
  </si>
  <si>
    <t>Służy do rozgramiania zamieszek, ale przy okazji może kogoś znokautować.</t>
  </si>
  <si>
    <t>ITMW_2H_DEX_BLUNT_05</t>
  </si>
  <si>
    <t>ITMW_GS_2H_47</t>
  </si>
  <si>
    <t>KM_2h_blunt_dex_03.3ds</t>
  </si>
  <si>
    <t>Knur</t>
  </si>
  <si>
    <t>Nieco większa wersja Warchlaka.</t>
  </si>
  <si>
    <t>ITMW_2H_DEX_BLUNT_01</t>
  </si>
  <si>
    <t>ITMW_GS_2H_48</t>
  </si>
  <si>
    <t>KM_2h_blunt_dex_01.3ds</t>
  </si>
  <si>
    <t>Stalowy gniew</t>
  </si>
  <si>
    <t>Ciężki i potężny młot.</t>
  </si>
  <si>
    <t>ITMW_2H_HAMMER_ILSE</t>
  </si>
  <si>
    <t>ITMW_GS_2H_49</t>
  </si>
  <si>
    <t>KM_ItMw_2H_Hammer_02.3ds</t>
  </si>
  <si>
    <t>Miazga</t>
  </si>
  <si>
    <t>Ta broń ma tylko jedno zadanie.</t>
  </si>
  <si>
    <t>ITMW_2H_HAMMER_05</t>
  </si>
  <si>
    <t>ITMW_GS_2H_50</t>
  </si>
  <si>
    <t>KM_ItMw_2H_Hammer_05.3ds</t>
  </si>
  <si>
    <t>Piorun</t>
  </si>
  <si>
    <t>Uderzy jak piorun z jasnego nieba.</t>
  </si>
  <si>
    <t>ITMW_2H_HAMMER_03</t>
  </si>
  <si>
    <t>ITMW_GS_2H_51</t>
  </si>
  <si>
    <t>KM_ItMw_1H_Hammer_04.3ds</t>
  </si>
  <si>
    <t>Mistrzowska zbrodnia</t>
  </si>
  <si>
    <t>Idealna do prawdziwych rozrób.</t>
  </si>
  <si>
    <t>ITMW_2H_HAMMER_BIGBEN</t>
  </si>
  <si>
    <t>ITMW_GS_2H_52</t>
  </si>
  <si>
    <t>KM_BigBen_Hammer.3ds</t>
  </si>
  <si>
    <t>Nordmarski młot</t>
  </si>
  <si>
    <t>Młot prosto z przepisu Nordmarskich kuźni.</t>
  </si>
  <si>
    <t>ITMW_2H_HAMMER_01_GENERATE</t>
  </si>
  <si>
    <t>ITMW_GS_2H_53</t>
  </si>
  <si>
    <t>KM_ItMw_1H_Hammer_01.3ds</t>
  </si>
  <si>
    <t>Wojownicza gracja</t>
  </si>
  <si>
    <t>Nazwa ma niewiele wspólnego z prawdą.</t>
  </si>
  <si>
    <t>ITMW_2H_HAMMER_06</t>
  </si>
  <si>
    <t>ITMW_GS_2H_54</t>
  </si>
  <si>
    <t>KM_ItMw_2H_Hammer_06.3ds</t>
  </si>
  <si>
    <t>Wyszczerbiony kij</t>
  </si>
  <si>
    <t>Zwykły naostrzony kij.</t>
  </si>
  <si>
    <t>ITEM_FLAG_SPEAR</t>
  </si>
  <si>
    <t>ITMW_PATRON_NETTLES</t>
  </si>
  <si>
    <t>ITMW_GS_2H_55</t>
  </si>
  <si>
    <t>ItMw_2h_spear_03.3ds</t>
  </si>
  <si>
    <t>Kilof</t>
  </si>
  <si>
    <t>ITMW_PATRON_VALBRYCHA</t>
  </si>
  <si>
    <t>ITMW_GS_2H_56</t>
  </si>
  <si>
    <t>ItMw_020_2h_Pickaxe_01.3ds</t>
  </si>
  <si>
    <t>Siekiera</t>
  </si>
  <si>
    <t>ITMW_2H_BAU_AXE</t>
  </si>
  <si>
    <t>ITMW_GS_2H_57</t>
  </si>
  <si>
    <t>ItMw_020_2h_Axe_Lumberjack_01.3ds</t>
  </si>
  <si>
    <t>Kosa</t>
  </si>
  <si>
    <t>Wyrafinowane narzędzie.</t>
  </si>
  <si>
    <t>ITMW_2H_BAU_SCYTHE</t>
  </si>
  <si>
    <t>ITMW_GS_2H_58</t>
  </si>
  <si>
    <t>KM_ItMw_2H_BAU_Scythe.3ds</t>
  </si>
  <si>
    <t>Prymitywna włócznia</t>
  </si>
  <si>
    <t>Żelazny grot wbity na zwykły kij.</t>
  </si>
  <si>
    <t>ITMW_2H_SPEAR_08_GENERATE</t>
  </si>
  <si>
    <t>ITMW_GS_2H_59</t>
  </si>
  <si>
    <t>ItMw_2h_spear_08.3ds</t>
  </si>
  <si>
    <t>Ciężki topór drwala</t>
  </si>
  <si>
    <t>Topór przystosowany do ścinania czegoś aniżeli drzewa.</t>
  </si>
  <si>
    <t>ITEM_FLAG_2HD_AXE</t>
  </si>
  <si>
    <t>ITMW_1H_MISC_AXE_Q304_02</t>
  </si>
  <si>
    <t>ITMW_GS_2H_60</t>
  </si>
  <si>
    <t>ItMw_025_2h_Misc_Axe_old_01.3ds</t>
  </si>
  <si>
    <t>Topór bojowy</t>
  </si>
  <si>
    <t>Topór przeznaczony do walki.</t>
  </si>
  <si>
    <t>ITMW_2H_SLD_AXE_Q304</t>
  </si>
  <si>
    <t>ITMW_GS_2H_61</t>
  </si>
  <si>
    <t>ItMw_035_2h_sld_axe_01.3ds</t>
  </si>
  <si>
    <t>Krwawy orzeł</t>
  </si>
  <si>
    <t>Nazwa sama nasuwa do czego służy ta broń.</t>
  </si>
  <si>
    <t>ITMW_HELLEBARDE</t>
  </si>
  <si>
    <t>ITMW_GS_2H_62</t>
  </si>
  <si>
    <t>itmw_028_2h_halberd_01.3ds</t>
  </si>
  <si>
    <t>Kostur sędziego</t>
  </si>
  <si>
    <t>Delikatnie zmodyfikowana włócznia.</t>
  </si>
  <si>
    <t>ITMW_RICHTSTAB</t>
  </si>
  <si>
    <t>ITMW_GS_2H_63</t>
  </si>
  <si>
    <t>ItMw_025_2h_Staff_02.3ds</t>
  </si>
  <si>
    <t>Lekki haraldski toporek</t>
  </si>
  <si>
    <t>Toporek niedoświadczonego Haraldczyka.</t>
  </si>
  <si>
    <t>ITMW_STREITAXT1_GENERATE</t>
  </si>
  <si>
    <t>ITMW_GS_2H_64</t>
  </si>
  <si>
    <t>ItMw_035_2h_Axe_light_03.3ds</t>
  </si>
  <si>
    <t>Wzmocniona włócznia</t>
  </si>
  <si>
    <t>Włócznia wzmocniona żelastwem.</t>
  </si>
  <si>
    <t>ITMW_2H_SPEAR_07_GENERATE</t>
  </si>
  <si>
    <t>ITMW_GS_2H_65</t>
  </si>
  <si>
    <t>ItMw_2h_spear_07.3ds</t>
  </si>
  <si>
    <t>Glewia</t>
  </si>
  <si>
    <t>Podstawowa broń drzewcowa, na wyposażeniu doświadczonej straży.</t>
  </si>
  <si>
    <t>ITMW_2H_SPEAR_11_NORMAL</t>
  </si>
  <si>
    <t>ITMW_GS_2H_66</t>
  </si>
  <si>
    <t>ItMw_2h_spear_11.3ds</t>
  </si>
  <si>
    <t>Dwuręczny Haraldski toporek</t>
  </si>
  <si>
    <t>Toporek doświadczonego Haraldczyka.</t>
  </si>
  <si>
    <t>ITMW_STREITAXT2</t>
  </si>
  <si>
    <t>ITMW_GS_2H_67</t>
  </si>
  <si>
    <t>ItMw_060_2h_axe_heavy_01.3ds</t>
  </si>
  <si>
    <t>Włócznia łowcy</t>
  </si>
  <si>
    <t>Włócznia idealnie stworzona wręcz do polowań.</t>
  </si>
  <si>
    <t>ITMW_2H_SPEAR_02_GENERATE</t>
  </si>
  <si>
    <t>ITMW_GS_2H_68</t>
  </si>
  <si>
    <t>ItMw_2h_spear_02.3ds</t>
  </si>
  <si>
    <t>Obrońca</t>
  </si>
  <si>
    <t>Długa i wyważona włócznia, nastawiona na defensywny styl walki.</t>
  </si>
  <si>
    <t>ITMW_PATRON_MELONIDAS</t>
  </si>
  <si>
    <t>ITMW_GS_2H_69</t>
  </si>
  <si>
    <t>ItMw_2h_spear_04.3ds</t>
  </si>
  <si>
    <t>Zguba Ragnara</t>
  </si>
  <si>
    <t>Zguba prawdziwego Haraldczyka.</t>
  </si>
  <si>
    <t>ITMW_PATRON_ARNI</t>
  </si>
  <si>
    <t>ITMW_GS_2H_70</t>
  </si>
  <si>
    <t>KM_Rychu_Axe_03.3ds</t>
  </si>
  <si>
    <t>Topór bersekera</t>
  </si>
  <si>
    <t>Broń której właściciel nie zważa na swoje rany podczas walki.</t>
  </si>
  <si>
    <t>ITMW_2H_NONE_AXE_03</t>
  </si>
  <si>
    <t>ITMW_GS_2H_71</t>
  </si>
  <si>
    <t>KM_ItMw_Rychu_2H_Axe_01.3ds</t>
  </si>
  <si>
    <t>Halabarda</t>
  </si>
  <si>
    <t>Halabarda jest dwuręczną bronią drzewcową, która łączy cechy topora, piki.</t>
  </si>
  <si>
    <t>ITMW_HALBERD</t>
  </si>
  <si>
    <t>ITMW_GS_2H_72</t>
  </si>
  <si>
    <t>KM_mw_halberd_01.3ds</t>
  </si>
  <si>
    <t>Topór dręczyciela</t>
  </si>
  <si>
    <t>Broń lubiana przez osoby które lubią pomęczyć swoich przeciwników.</t>
  </si>
  <si>
    <t>ITMW_2H_NONE_AXE_02_GENERATE</t>
  </si>
  <si>
    <t>ITMW_GS_2H_73</t>
  </si>
  <si>
    <t>KM_old_ax_01.3ds</t>
  </si>
  <si>
    <t>Oficerska włócznia</t>
  </si>
  <si>
    <t>Włócznia tworzona dla poważanych oficerów, lub utalentowanych wojowników.</t>
  </si>
  <si>
    <t>ITMW_2H_SPEAR_05_NORMAL</t>
  </si>
  <si>
    <t>ITMW_GS_2H_74</t>
  </si>
  <si>
    <t>ItMw_2h_spear_05.3ds</t>
  </si>
  <si>
    <t>Rzeźnik burzy</t>
  </si>
  <si>
    <t>ITMW_KM_2H_AXE_HEAVY_EVENT</t>
  </si>
  <si>
    <t>ITMW_GS_2H_75</t>
  </si>
  <si>
    <t>ItMw_KM_2H_Axe_Heavy_EVENT.3ds</t>
  </si>
  <si>
    <t>Varancki oszczep</t>
  </si>
  <si>
    <t>Oszczep szczególnie popularny na pustyniach Varantu.</t>
  </si>
  <si>
    <t>ITMW_2H_SPEAR_13</t>
  </si>
  <si>
    <t>ITMW_GS_2H_76</t>
  </si>
  <si>
    <t>ItMw_2h_spear_13.3ds</t>
  </si>
  <si>
    <t>Topór wichru</t>
  </si>
  <si>
    <t>Topór napędzający wszelkie wichry.</t>
  </si>
  <si>
    <t>ITMW_SCHLACHTAXT</t>
  </si>
  <si>
    <t>ITMW_GS_2H_77</t>
  </si>
  <si>
    <t>ItMw_070_2h_axe_heavy_03.3ds</t>
  </si>
  <si>
    <t>Poskramiacz trolli</t>
  </si>
  <si>
    <t>Włócznia stworzona po to aby poskromicz potężne bestie, na przykład trolle.</t>
  </si>
  <si>
    <t>ITMW_2H_SPEAR_10_VARDHAL</t>
  </si>
  <si>
    <t>ITMW_GS_2H_78</t>
  </si>
  <si>
    <t>ItMw_2h_spear_10.3ds</t>
  </si>
  <si>
    <t>Topór wodza</t>
  </si>
  <si>
    <t>Ten topór podnieść może jedynie najsliniejszy z wojowników.</t>
  </si>
  <si>
    <t>ITMW_2H_NONE_AXE_01</t>
  </si>
  <si>
    <t>ITMW_GS_2H_79</t>
  </si>
  <si>
    <t>KM_new_ax_01.3ds</t>
  </si>
  <si>
    <t>Włócznia słońca</t>
  </si>
  <si>
    <t>Pobłogosławiona przez boga ognia.</t>
  </si>
  <si>
    <t>ITMW_2H_SPEAR_ARCHOLOSMASTER</t>
  </si>
  <si>
    <t>ITMW_GS_2H_80</t>
  </si>
  <si>
    <t>ItMw_2h_spear_01.3ds</t>
  </si>
  <si>
    <t>Nordmarski topór</t>
  </si>
  <si>
    <t>Topór stworzony z myślą przez Nordmarskich kowali.</t>
  </si>
  <si>
    <t>ITMW_BERSERKERAXT</t>
  </si>
  <si>
    <t>ITMW_GS_2H_81</t>
  </si>
  <si>
    <t>ItMw_080_2h_axe_heavy_02.3ds</t>
  </si>
  <si>
    <t>Piła</t>
  </si>
  <si>
    <t>ITMI_SAW</t>
  </si>
  <si>
    <t>ITMI_GS_COM_13</t>
  </si>
  <si>
    <t>ItMi_Saw.3ds</t>
  </si>
  <si>
    <t>Młot kowalski</t>
  </si>
  <si>
    <t>Bez niego ani rusz...</t>
  </si>
  <si>
    <t>ITMW_1H_MACE_L_04</t>
  </si>
  <si>
    <t>ITMW_GS_1H_35_1</t>
  </si>
  <si>
    <t>ItMw_010_1h_sledgehammer_01.3ds</t>
  </si>
  <si>
    <t>Motyka</t>
  </si>
  <si>
    <t>ITMI_RAKE</t>
  </si>
  <si>
    <t>ITMI_GS_COM_14</t>
  </si>
  <si>
    <t>ItMi_Rake.3ds</t>
  </si>
  <si>
    <t>Młotek ciesielski</t>
  </si>
  <si>
    <t>Niezbędnik stolarza.</t>
  </si>
  <si>
    <t>ITMI_HAMMER</t>
  </si>
  <si>
    <t>ITMI_GS_COM_15</t>
  </si>
  <si>
    <t>ItMi_Hammer.3ds</t>
  </si>
  <si>
    <t>Nóż garbarski</t>
  </si>
  <si>
    <t>Nożyk z szeroką gamą możliwości do wykorzystania.</t>
  </si>
  <si>
    <t>ITMW_GS_1H_80_1</t>
  </si>
  <si>
    <t>Kołowrót</t>
  </si>
  <si>
    <t>Służący do rozdrabniania skał.</t>
  </si>
  <si>
    <t>KOLOWROT</t>
  </si>
  <si>
    <t>ITMI_GS_COM_16</t>
  </si>
  <si>
    <t>KOLOWROT.3ds</t>
  </si>
  <si>
    <t>Alembik</t>
  </si>
  <si>
    <t>Urządzenie służace do warzenia eliskirów a także pędzenia alkoholu.</t>
  </si>
  <si>
    <t>ITMI_GS_COM_17</t>
  </si>
  <si>
    <t>Nożyce</t>
  </si>
  <si>
    <t>Nożyczki, krawiec tego potrzebuje.</t>
  </si>
  <si>
    <t>ITMW_1H_NOZYCE</t>
  </si>
  <si>
    <t>ITMI_GS_COM_18</t>
  </si>
  <si>
    <t>ITMW_1H_NOZYCE_01.3ds</t>
  </si>
  <si>
    <t>Brzytwa</t>
  </si>
  <si>
    <t>Ostra brzytwa - narzędzie, które pozwala na precyzyjne skórowanie zwierzyny bez uszkodzenia skóry.</t>
  </si>
  <si>
    <t>ItMi_Stuff_Barbknife_01</t>
  </si>
  <si>
    <t>ITMI_GS_COM_19</t>
  </si>
  <si>
    <t>ItMi_Stuff_BarbKnife_01.3ds</t>
  </si>
  <si>
    <t>Łopatka do ciast</t>
  </si>
  <si>
    <t>Łopatka do wyciągania ciast z pieca.</t>
  </si>
  <si>
    <t>KM_VOB_BREADGIVER</t>
  </si>
  <si>
    <t>ITMI_GS_COM_20</t>
  </si>
  <si>
    <t>KM_VOB_BREADGIVER.3ds</t>
  </si>
  <si>
    <t>Żuwaczka</t>
  </si>
  <si>
    <t>Żelazne szczypce, które przeżyły więcej kłótni z kowalem niż jego własna żona.</t>
  </si>
  <si>
    <t>ITMI_PLIERS</t>
  </si>
  <si>
    <t>ITMI_GS_COM_21</t>
  </si>
  <si>
    <t>ItMi_Pliers.3ds</t>
  </si>
  <si>
    <t>Patelnia</t>
  </si>
  <si>
    <t>Patelnia to podstawowe narzędzie każdej kuchni, które umożliwia szybkie i smaczne smażenie potraw.</t>
  </si>
  <si>
    <t>ITMI_GS_COM_22</t>
  </si>
  <si>
    <t>ItMi_Pan.3ds</t>
  </si>
  <si>
    <t>Chochla</t>
  </si>
  <si>
    <t>Służąca głównie do nalewania zup.</t>
  </si>
  <si>
    <t>ITMI_SCOOP</t>
  </si>
  <si>
    <t>ITMI_GS_COM_23</t>
  </si>
  <si>
    <t>ItMi_Scoop.3ds</t>
  </si>
  <si>
    <t>Mały zestaw naprawczy</t>
  </si>
  <si>
    <t>Zestaw słuzący do naprawy podstawowych pancerzy, hełmów i broni (T1)</t>
  </si>
  <si>
    <t>ItMi_HerbPaket</t>
  </si>
  <si>
    <t>ITMI_GS_COM_24</t>
  </si>
  <si>
    <t>ItMi_Packet.3ds</t>
  </si>
  <si>
    <t>Średni zestaw naprawczy</t>
  </si>
  <si>
    <t>Zestaw słuzący do naprawy zaawansowanych pancerzy, hełmów i broni (T2-T3)</t>
  </si>
  <si>
    <t>KM_ITMI_PACKET_06</t>
  </si>
  <si>
    <t>ITMI_GS_COM_25</t>
  </si>
  <si>
    <t>KM_ITMI_PACKET_06.3ds</t>
  </si>
  <si>
    <t>Duży zestaw naprawczy</t>
  </si>
  <si>
    <t>Zestaw słuzący do naprawy mistrzowskich pancerzy, hełmów i broni (T4-T5)</t>
  </si>
  <si>
    <t>KM_ITMI_PACKET_05</t>
  </si>
  <si>
    <t>ITMI_GS_COM_26</t>
  </si>
  <si>
    <t>KM_ITMI_PACKET_05.3ds</t>
  </si>
  <si>
    <t>Kolczuga</t>
  </si>
  <si>
    <t>Wykonana z połączonych metalowych pierścieni, zapewniająca doskonałą ochronę przed cięciami i uderzeniami.</t>
  </si>
  <si>
    <t>KOLCZUGASRUDAS</t>
  </si>
  <si>
    <t>ITMI_GS_MAT_135</t>
  </si>
  <si>
    <t>KOLCZUGASRUDAS.3ds</t>
  </si>
  <si>
    <t>Żelazne elementy</t>
  </si>
  <si>
    <t>To mechanizm zabezpieczający skrzynie przed niepowołanym dostępem, często wyposażony w klucz lub kombinację.</t>
  </si>
  <si>
    <t>itcr_sdrp_ingr_13</t>
  </si>
  <si>
    <t>ITMI_GS_MAT_136</t>
  </si>
  <si>
    <t>JELEC.3ds</t>
  </si>
  <si>
    <t>Gwoździe</t>
  </si>
  <si>
    <t>To metalowe elementy służące do łączenia elementów drewnianych.</t>
  </si>
  <si>
    <t>ItSe_Olav</t>
  </si>
  <si>
    <t>ITMI_GS_MAT_137</t>
  </si>
  <si>
    <t>Nieuformowane żelazne ostrze</t>
  </si>
  <si>
    <t xml:space="preserve"> To kawałek żelaznego materiału, który nie został jeszcze ukształtowany w żadne konkretne ostrze.</t>
  </si>
  <si>
    <t>NIEUFORMOWANE_ZELAZNE_OSTRZE</t>
  </si>
  <si>
    <t>ITMI_GS_MAT_138</t>
  </si>
  <si>
    <t>NIEUFORMOWANE_ZELAZNE_OSTRZE.3ds</t>
  </si>
  <si>
    <t>Uformowane żelazne ostrze</t>
  </si>
  <si>
    <t>To kawałek żelaznego materiału, który został już ukształtowany w ostrze, ale nie został jeszcze naostrzony.</t>
  </si>
  <si>
    <t>UFORMOWANE_ZELAZNE_OSTRZE</t>
  </si>
  <si>
    <t>ITMI_GS_MAT_139</t>
  </si>
  <si>
    <t>UFORMOWANE_ZELAZNE_OSTRZE.3ds</t>
  </si>
  <si>
    <t>Nienaostrzone żelazne ostrze</t>
  </si>
  <si>
    <t>To ukształtowane żelazne ostrze, jeszcze nienaostrzone.</t>
  </si>
  <si>
    <t>NIENAOSTRZONE_ZELAZNE_OSTRZE</t>
  </si>
  <si>
    <t>ITMI_GS_MAT_140</t>
  </si>
  <si>
    <t>NIENAOSTRZONE_ZELAZNE_OSTRZE.3ds</t>
  </si>
  <si>
    <t>Żelazne ostrze</t>
  </si>
  <si>
    <t>To ukształtowane i naostrzone żelazne ostrze, gotowe do użycia.</t>
  </si>
  <si>
    <t>ZELAZNE_OSTRZE</t>
  </si>
  <si>
    <t>ITMI_GS_MAT_141</t>
  </si>
  <si>
    <t>ZELAZNE_OSTRZE.3ds</t>
  </si>
  <si>
    <t>Nieuformowane stalowe ostrze</t>
  </si>
  <si>
    <t xml:space="preserve"> To kawałek stalowego materiału, który nie został jeszcze ukształtowany w żadne konkretne ostrze.</t>
  </si>
  <si>
    <t>NIEUFORMOWANE_STALOWE_OSTRZE</t>
  </si>
  <si>
    <t>ITMI_GS_MAT_142</t>
  </si>
  <si>
    <t>NIEUFORMOWANE_STALOWE_OSTRZE.3ds</t>
  </si>
  <si>
    <t>Uformowane stalowe ostrze</t>
  </si>
  <si>
    <t>To kawałek stalowego materiału, który został już ukształtowany w ostrze, ale nie został jeszcze naostrzony.</t>
  </si>
  <si>
    <t>UFORMOWANE_STALOWE_OSTRZE</t>
  </si>
  <si>
    <t>ITMI_GS_MAT_143</t>
  </si>
  <si>
    <t>UFORMOWANE_STALOWE_OSTRZE.3ds</t>
  </si>
  <si>
    <t>Nienaostrzone stalowe ostrze</t>
  </si>
  <si>
    <t>To ukształtowane stalowe ostrze, jeszcze nienaostrzone.</t>
  </si>
  <si>
    <t>NIENAOSTRZONE_STALOWE_OSTRZE</t>
  </si>
  <si>
    <t>ITMI_GS_MAT_144</t>
  </si>
  <si>
    <t>NIENAOSTRZONE_STALOWE_OSTRZE.3ds</t>
  </si>
  <si>
    <t>Stalowe ostrze</t>
  </si>
  <si>
    <t>To ukształtowane i naostrzone stalowe ostrze, gotowe do użycia.</t>
  </si>
  <si>
    <t>STALOWE_OSTRZE</t>
  </si>
  <si>
    <t>ITMI_GS_MAT_145</t>
  </si>
  <si>
    <t>STALOWE_OSTRZE.3ds</t>
  </si>
  <si>
    <t>Nieuformowane ostrze z metorytowej stali</t>
  </si>
  <si>
    <t xml:space="preserve"> To kawałek meteorytowej stali, która nie została jeszcze ukształtowana w żadne konkretne ostrze.</t>
  </si>
  <si>
    <t>NIEUFORMOWANE_METEORYTOWE_OSTRZE</t>
  </si>
  <si>
    <t>ITMI_GS_MAT_146</t>
  </si>
  <si>
    <t>NIEUFORMOWANE_METEORYTOWE_OSTRZE.3ds</t>
  </si>
  <si>
    <t>Uformowane ostrze z metorytowej stali</t>
  </si>
  <si>
    <t>To kawałek meteorytowego materiału, który został już ukształtowany w ostrze, ale nie został jeszcze naostrzony.</t>
  </si>
  <si>
    <t>UFORMOWANE_METEORYTOWE_OSTRZE</t>
  </si>
  <si>
    <t>ITMI_GS_MAT_147</t>
  </si>
  <si>
    <t>UFORMOWANE_METEORYTOWE_OSTRZE.3ds</t>
  </si>
  <si>
    <t>Nienaostrzone ostrze z metorytowej stali</t>
  </si>
  <si>
    <t>To ukształtowane meteorytowe ostrze, jeszcze nienaostrzone.</t>
  </si>
  <si>
    <t>NIENAOSTRZONE_METEORYTOWE_OSTRZE</t>
  </si>
  <si>
    <t>ITMI_GS_MAT_148</t>
  </si>
  <si>
    <t>NIENAOSTRZONE_METEORYTOWE_OSTRZE.3ds</t>
  </si>
  <si>
    <t>Ostrze z metorytowej stali</t>
  </si>
  <si>
    <t>To ukształtowane i naostrzone meteorytowe ostrze, gotowe do użycia.</t>
  </si>
  <si>
    <t>METEORYTOWE_OSTRZE</t>
  </si>
  <si>
    <t>ITMI_GS_MAT_149</t>
  </si>
  <si>
    <t>METEORYTOWE_OSTRZE.3ds</t>
  </si>
  <si>
    <t>Nieuformowane ostrze z magicznej rudy</t>
  </si>
  <si>
    <t xml:space="preserve"> To kawałek magicznej stali, która nie została jeszcze ukształtowana w żadne konkretne ostrze.</t>
  </si>
  <si>
    <t>NIEUFORMOWANE_MAGICZNE_OSTRZE</t>
  </si>
  <si>
    <t>ITMI_GS_MAT_150</t>
  </si>
  <si>
    <t>NIEUFORMOWANE_MAGICZNE_OSTRZE.3ds</t>
  </si>
  <si>
    <t>Uformowane ostrze z magicznej rudy</t>
  </si>
  <si>
    <t>To kawałek magicznego materiału, który został już ukształtowany w ostrze, ale nie został jeszcze naostrzony.</t>
  </si>
  <si>
    <t>UFORMOWANE_MAGICZNE_OSTRZE</t>
  </si>
  <si>
    <t>ITMI_GS_MAT_151</t>
  </si>
  <si>
    <t>UFORMOWANE_MAGICZNE_OSTRZE.3ds</t>
  </si>
  <si>
    <t>Nienaostrzone ostrze z magicznej rudy</t>
  </si>
  <si>
    <t>To ukształtowane magiczne ostrze, jeszcze nienaostrzone.</t>
  </si>
  <si>
    <t>NIENAOSTRZONE_MAGICZNEJ_OSTRZE</t>
  </si>
  <si>
    <t>ITMI_GS_MAT_152</t>
  </si>
  <si>
    <t>NIENAOSTRZONE_MAGICZNEJ_OSTRZE.3ds</t>
  </si>
  <si>
    <t>Ostrze z magicznej rudy</t>
  </si>
  <si>
    <t>To ukształtowane i naostrzone magiczne ostrze, gotowe do użycia.</t>
  </si>
  <si>
    <t>MAGICZNE_OSTRZE</t>
  </si>
  <si>
    <t>ITMI_GS_MAT_153</t>
  </si>
  <si>
    <t>MAGICZNE_OSTRZE.3ds</t>
  </si>
  <si>
    <t>Nieuformowany żelazny pręt</t>
  </si>
  <si>
    <t>To kawałek żelaznego materiału, który nie został jeszcze ukształtowany w żadne konkretne narzędzie.</t>
  </si>
  <si>
    <t>NIEUFORMOWANY_ZELAZNY_PRET</t>
  </si>
  <si>
    <t>ITMI_GS_MAT_154</t>
  </si>
  <si>
    <t>NIEUFORMOWANY_ZELAZNY_PRET.3ds</t>
  </si>
  <si>
    <t>Uformowany żelazny pręt</t>
  </si>
  <si>
    <t>To kawałek żelaznego materiału, który został już ukształtowany w pręt, ale nie został jeszcze użyty do żadnego konkretnego celu.</t>
  </si>
  <si>
    <t>UFORMOWANY_ZELAZNY_PRET</t>
  </si>
  <si>
    <t>ITMI_GS_MAT_155</t>
  </si>
  <si>
    <t>UFORMOWANY_ZELAZNY_PRET.3ds</t>
  </si>
  <si>
    <t>Żelazny pręt</t>
  </si>
  <si>
    <t>To ukształtowany żelazny pręt, gotowy do użycia.</t>
  </si>
  <si>
    <t>ZELAZNY_PRET</t>
  </si>
  <si>
    <t>ITMI_GS_MAT_156</t>
  </si>
  <si>
    <t>ZELAZNY_PRET.3ds</t>
  </si>
  <si>
    <t>Nieuformowany stalowy pręt</t>
  </si>
  <si>
    <t xml:space="preserve"> To kawałek stalowego materiału, który nie został jeszcze ukształtowany w żadne konkretne narzędzie.</t>
  </si>
  <si>
    <t>NIEUFORMOWANY_STALOWY_PRET</t>
  </si>
  <si>
    <t>ITMI_GS_MAT_157</t>
  </si>
  <si>
    <t>NIEUFORMOWANY_STALOWY_PRET.3ds</t>
  </si>
  <si>
    <t>Uformowany stalowy pręt</t>
  </si>
  <si>
    <t>To kawałek stalowego materiału, który został już ukształtowany w pręt, ale nie został jeszcze użyty do żadnego konkretnego celu.</t>
  </si>
  <si>
    <t>UFORMOWANY_STALOWY_PRET</t>
  </si>
  <si>
    <t>ITMI_GS_MAT_158</t>
  </si>
  <si>
    <t>UFORMOWANY_STALOWY_PRET.3ds</t>
  </si>
  <si>
    <t>Stalowy pręt</t>
  </si>
  <si>
    <t xml:space="preserve"> To ukształtowany stalowy pręt, gotowy do użycia.</t>
  </si>
  <si>
    <t>STALOWY_PRET</t>
  </si>
  <si>
    <t>ITMI_GS_MAT_159</t>
  </si>
  <si>
    <t>STALOWY_PRET.3ds</t>
  </si>
  <si>
    <t>Nieuformowany pręt z metorytowej stali</t>
  </si>
  <si>
    <t>To kawałek meteorytowej stali, która nie została jeszcze ukształtowana w żadne konkretne narzędzie.</t>
  </si>
  <si>
    <t>NIEUFORMOWANY_METEORYTOWY_PRET</t>
  </si>
  <si>
    <t>ITMI_GS_MAT_160</t>
  </si>
  <si>
    <t>NIEUFORMOWANY_METEORYTOWY_PRET.3ds</t>
  </si>
  <si>
    <t>Uformowany pręt z metorytowej stali</t>
  </si>
  <si>
    <t>To kawałek stali meteorytowej, który został już ukształtowany w pręt, ale nie został jeszcze użyty do żadnego konkretnego celu.</t>
  </si>
  <si>
    <t>UFORMOWANY_METEORYTOWY_PRET</t>
  </si>
  <si>
    <t>ITMI_GS_MAT_161</t>
  </si>
  <si>
    <t>UFORMOWANY_METEORYTOWY_PRET.3ds</t>
  </si>
  <si>
    <t>Pręt z metorytowej stali</t>
  </si>
  <si>
    <t>To ukształtowany pręt z meteorytowej stali, gotowy do użycia.</t>
  </si>
  <si>
    <t>METEORYTOWY_PRET</t>
  </si>
  <si>
    <t>ITMI_GS_MAT_162</t>
  </si>
  <si>
    <t>METEORYTOWY_PRET.3ds</t>
  </si>
  <si>
    <t>Nieuformowany pręt z magicznej rudy</t>
  </si>
  <si>
    <t>To kawałek rudy z magicznymi właściwościami, który nie został jeszcze ukształtowany w żadne konkretne narzędzie.</t>
  </si>
  <si>
    <t>NIEUFORMOWANY_MAGICZNY_PRET</t>
  </si>
  <si>
    <t>ITMI_GS_MAT_163</t>
  </si>
  <si>
    <t>NIEUFORMOWANY_MAGICZNY_PRET.3ds</t>
  </si>
  <si>
    <t>Uformowany pręt z magicznej rudy</t>
  </si>
  <si>
    <t>To kawałek rudy z magicznymi właściwościami, który został już ukształtowany w pręt, ale nie został jeszcze użyty do żadnego konkretnego celu.</t>
  </si>
  <si>
    <t>UFORMOWANY_MAGICZNY_PRET</t>
  </si>
  <si>
    <t>ITMI_GS_MAT_164</t>
  </si>
  <si>
    <t>UFORMOWANY_MAGICZNY_PRET.3ds</t>
  </si>
  <si>
    <t>Pręt z magicznej rudy</t>
  </si>
  <si>
    <t>To ukształtowany pręt z magicznej rudy, gotowy do użycia.</t>
  </si>
  <si>
    <t>MAGICZNY_PRET</t>
  </si>
  <si>
    <t>ITMI_GS_MAT_165</t>
  </si>
  <si>
    <t>MAGICZNY_PRET.3ds</t>
  </si>
  <si>
    <t>Nieuformowane żelazo</t>
  </si>
  <si>
    <t xml:space="preserve"> To kawałek żelaznego materiału, który nie został jeszcze ukształtowany w żadne konkretne narzędzie.</t>
  </si>
  <si>
    <t>NIEUFORMOWANE_ZELAZO</t>
  </si>
  <si>
    <t>ITMI_GS_MAT_166</t>
  </si>
  <si>
    <t>NIEUFORMOWANE_ZELAZO.3ds</t>
  </si>
  <si>
    <t>Uformowane żelazo</t>
  </si>
  <si>
    <t xml:space="preserve"> To kawałek żelaznego materiału, który został już ukształtowany, ale nie został jeszcze użyty do żadnego konkretnego celu.</t>
  </si>
  <si>
    <t>UFORMOWANE_ZELAZO</t>
  </si>
  <si>
    <t>ITMI_GS_MAT_167</t>
  </si>
  <si>
    <t>UFORMOWANE_ZELAZO.3ds</t>
  </si>
  <si>
    <t>Żelazna blacha</t>
  </si>
  <si>
    <t>To płaski kawałek żelaznego materiału, gotowy do użycia.</t>
  </si>
  <si>
    <t>ZELAZNA_BLACHA</t>
  </si>
  <si>
    <t>ITMI_GS_MAT_168</t>
  </si>
  <si>
    <t>ZELAZNA_BLACHA.3ds</t>
  </si>
  <si>
    <t>Nieuformowana stal</t>
  </si>
  <si>
    <t>To kawałek stalowego materiału, który nie został jeszcze ukształtowany w żadne konkretne narzędzie.</t>
  </si>
  <si>
    <t>NIEUFORMOWANA_STAL</t>
  </si>
  <si>
    <t>ITMI_GS_MAT_169</t>
  </si>
  <si>
    <t>NIEUFORMOWANA_STAL.3ds</t>
  </si>
  <si>
    <t>Uformowane stal</t>
  </si>
  <si>
    <t>To kawałek stalowego materiału, który został już ukształtowany, ale nie został jeszcze użyty do żadnego konkretnego celu.</t>
  </si>
  <si>
    <t>UFURMOWANA_STAL</t>
  </si>
  <si>
    <t>ITMI_GS_MAT_170</t>
  </si>
  <si>
    <t>UFURMOWANA_STAL.3ds</t>
  </si>
  <si>
    <t>Stalowa blacha</t>
  </si>
  <si>
    <t xml:space="preserve"> To płaski kawałek stalowego materiału, gotowy do użycia.</t>
  </si>
  <si>
    <t>STALOWA_BLACHA</t>
  </si>
  <si>
    <t>ITMI_GS_MAT_171</t>
  </si>
  <si>
    <t>STALOWA_BLACHA.3ds</t>
  </si>
  <si>
    <t>Nieuformowana meteorytowa stal</t>
  </si>
  <si>
    <t>To kawałek stali pochodzącej z meteorytowej rudy, który nie został jeszcze ukształtowany w żadne konkretne narzędzie.</t>
  </si>
  <si>
    <t>NIEUFORMOWANY_METEORYT</t>
  </si>
  <si>
    <t>ITMI_GS_MAT_172</t>
  </si>
  <si>
    <t>NIEUFORMOWANY_METEORYT.3ds</t>
  </si>
  <si>
    <t>Uformowana meteorytowa stal</t>
  </si>
  <si>
    <t>To kawałek stali pochodzącej z meteorytowej rudy, który został już ukształtowany, ale nie został jeszcze użyty do żadnego konkretnego celu.</t>
  </si>
  <si>
    <t>UFURMOWANY_METEORYT</t>
  </si>
  <si>
    <t>ITMI_GS_MAT_173</t>
  </si>
  <si>
    <t>UFURMOWANY_METEORYT.3ds</t>
  </si>
  <si>
    <t>Blacha meteorytowej stali</t>
  </si>
  <si>
    <t>To płaski kawałek stali pochodzącej z meteorytowej rudy, gotowy do użycia.</t>
  </si>
  <si>
    <t>METEORYTOWA_BLACHA</t>
  </si>
  <si>
    <t>ITMI_GS_MAT_174</t>
  </si>
  <si>
    <t>METEORYTOWA_BLACHA.3ds</t>
  </si>
  <si>
    <t>Nieuformowana magiczna ruda</t>
  </si>
  <si>
    <t>NIEUFORMOWANA_MAGICZNA</t>
  </si>
  <si>
    <t>ITMI_GS_MAT_175</t>
  </si>
  <si>
    <t>NIEUFORMOWANA_MAGICZNA.3ds</t>
  </si>
  <si>
    <t>Uformowane magiczna ruda</t>
  </si>
  <si>
    <t xml:space="preserve"> To kawałek rudy z magicznymi właściwościami, który został już ukształtowany, ale nie został jeszcze użyty do żadnego konkretnego celu.</t>
  </si>
  <si>
    <t>UFURMOWANA_MAGICZNA</t>
  </si>
  <si>
    <t>ITMI_GS_MAT_176</t>
  </si>
  <si>
    <t>UFURMOWANA_MAGICZNA.3ds</t>
  </si>
  <si>
    <t>Blacha z magicznej rudy</t>
  </si>
  <si>
    <t xml:space="preserve"> To płaski kawałek rudy z magicznymi właściwościami, gotowy do użycia.</t>
  </si>
  <si>
    <t>MAGICZNA_BLACHA</t>
  </si>
  <si>
    <t>ITMI_GS_MAT_177</t>
  </si>
  <si>
    <t>MAGICZNA_BLACHA.3ds</t>
  </si>
  <si>
    <t>Tarczka</t>
  </si>
  <si>
    <t>Okrągła lub owalna płyta metalowa, używana jako ochrona przed bronią białą.</t>
  </si>
  <si>
    <t>TARCZKA</t>
  </si>
  <si>
    <t>ITMI_GS_MAT_178</t>
  </si>
  <si>
    <t>TARCZKA.3ds</t>
  </si>
  <si>
    <t>Napierśnik</t>
  </si>
  <si>
    <t>Część zbroi chroniąca klatkę piersiową.</t>
  </si>
  <si>
    <t>NAPIERSNIK</t>
  </si>
  <si>
    <t>ITMI_GS_MAT_179</t>
  </si>
  <si>
    <t>NAPIERSNIK.3ds</t>
  </si>
  <si>
    <t>Taszka</t>
  </si>
  <si>
    <t>Część zbroi, chroniąca dolną część ciała.</t>
  </si>
  <si>
    <t>TASZKA</t>
  </si>
  <si>
    <t>ITMI_GS_MAT_180</t>
  </si>
  <si>
    <t>TASZKA.3ds</t>
  </si>
  <si>
    <t>Wzmocnione rękawice</t>
  </si>
  <si>
    <t>To ochrona dłoni, często używane w sporcie, pracy lub podczas walki.</t>
  </si>
  <si>
    <t>KM_VOB_ARMORER_GLOVES_01</t>
  </si>
  <si>
    <t>ITMI_GS_MAT_181</t>
  </si>
  <si>
    <t>KM_VOB_ARMORER_GLOVES_01.3ds</t>
  </si>
  <si>
    <t>Płytowe trzewiki</t>
  </si>
  <si>
    <t>Część pancerza która chroni stopy wojownika</t>
  </si>
  <si>
    <t>PLYTOWE_TRZEWIKI</t>
  </si>
  <si>
    <t>ITMI_GS_MAT_182</t>
  </si>
  <si>
    <t>PLYTOWE_TRZEWIKI.3ds</t>
  </si>
  <si>
    <t>Toga awanturnika</t>
  </si>
  <si>
    <t>Lekki pancerz pozwalający na swobodne pływanie w wodzie, a także nie krępuje ruchów. Ponadto pancerz może być ubrany bez niczyjej pomocy. (Z krótką narracją!)</t>
  </si>
  <si>
    <t>ITEM_CAT_ARMOR</t>
  </si>
  <si>
    <t>ITEM_WEAR_TORSO</t>
  </si>
  <si>
    <t>Armor</t>
  </si>
  <si>
    <t>AdminArmor</t>
  </si>
  <si>
    <t>armors</t>
  </si>
  <si>
    <t>ITAR_SDRP_LTH_62</t>
  </si>
  <si>
    <t>ITAR_GS_STR_01</t>
  </si>
  <si>
    <t>Gladiatorchyba.asc</t>
  </si>
  <si>
    <t>Pancerz szkodnika</t>
  </si>
  <si>
    <t>ITAR_SDRP_LTH_89</t>
  </si>
  <si>
    <t>ITAR_GS_STR_02</t>
  </si>
  <si>
    <t>ARMOR_KARES_T1.asc</t>
  </si>
  <si>
    <t>Prosta kolczuga</t>
  </si>
  <si>
    <t>itar_km_leather_m</t>
  </si>
  <si>
    <t>ITAR_GS_STR_03</t>
  </si>
  <si>
    <t>KM_ARX_A1.asc</t>
  </si>
  <si>
    <t>Pancerz rekruta</t>
  </si>
  <si>
    <t>itar_chain_l</t>
  </si>
  <si>
    <t>ITAR_GS_STR_04</t>
  </si>
  <si>
    <t>KM_CH_ARMOR.asc</t>
  </si>
  <si>
    <t>Pancerz giermka</t>
  </si>
  <si>
    <t>ARMOR_VAMP_FIST_1</t>
  </si>
  <si>
    <t>ITAR_GS_STR_05</t>
  </si>
  <si>
    <t>ARMOR_VAMP_FIST_1.asc</t>
  </si>
  <si>
    <t>Pancerz podróżnika</t>
  </si>
  <si>
    <t>HUM_DHT1_ARMOR</t>
  </si>
  <si>
    <t>ITAR_GS_STR_06</t>
  </si>
  <si>
    <t>HUM_DHT1_ARMOR.asc</t>
  </si>
  <si>
    <t>Pancerz nierzeszonego rekruta</t>
  </si>
  <si>
    <t>ITAR_SDRP_LTH_06</t>
  </si>
  <si>
    <t>ITAR_GS_STR_07</t>
  </si>
  <si>
    <t>guard_L_A_black.asc</t>
  </si>
  <si>
    <t>Lekki pancerz południowca</t>
  </si>
  <si>
    <t>ITAR_STH_L</t>
  </si>
  <si>
    <t>ITAR_GS_UN_01</t>
  </si>
  <si>
    <t>KM_STHR_L.asc</t>
  </si>
  <si>
    <t>Strój rabusia</t>
  </si>
  <si>
    <t>ITAR_SDRP_LTH_34</t>
  </si>
  <si>
    <t>ITAR_GS_DEX_01</t>
  </si>
  <si>
    <t>ARMOR_RABUS.asc</t>
  </si>
  <si>
    <t>Kobiecy futrzany pancerz</t>
  </si>
  <si>
    <t>itar_sg_bab_07</t>
  </si>
  <si>
    <t>ITAR_GS_DEX_02</t>
  </si>
  <si>
    <t>ARMOR_BAB_PRAVEN_L.asc</t>
  </si>
  <si>
    <t>Futrzany kobiecy pancerz</t>
  </si>
  <si>
    <t>itar_sg_bab_06</t>
  </si>
  <si>
    <t>ITAR_GS_DEX_03</t>
  </si>
  <si>
    <t>ARMOR_BAB_BDTL_L.asc</t>
  </si>
  <si>
    <t>Ciemny futrzany kobiecy pancerz</t>
  </si>
  <si>
    <t>itar_sg_bab_01</t>
  </si>
  <si>
    <t>ITAR_GS_DEX_04</t>
  </si>
  <si>
    <t>SYN_ARMOR_BABE_BLACKSZKODNIK.asc</t>
  </si>
  <si>
    <t>Skórzany pancerz</t>
  </si>
  <si>
    <t>ITAR_LEATHER_L</t>
  </si>
  <si>
    <t>ITAR_GS_DEX_05</t>
  </si>
  <si>
    <t>Armor_Leather_L.asc</t>
  </si>
  <si>
    <t>Lekki ciemny pancerz koczownika</t>
  </si>
  <si>
    <t>ARMOR_ASASYN_VAR_03</t>
  </si>
  <si>
    <t>ITAR_GS_UN_01_1</t>
  </si>
  <si>
    <t>ARMOR_ASASYN_VAR_03.asc</t>
  </si>
  <si>
    <t>Lekki jasny pancerz koczownika</t>
  </si>
  <si>
    <t>ARMOR_ASASYN_VAR_04</t>
  </si>
  <si>
    <t>ITAR_GS_UN_01_2</t>
  </si>
  <si>
    <t>ARMOR_ASASYN_VAR_04.asc</t>
  </si>
  <si>
    <t>Lekka skórzana zbroja myśliwego</t>
  </si>
  <si>
    <t>itar_km_leather_l</t>
  </si>
  <si>
    <t>ITAR_GS_DEX_06</t>
  </si>
  <si>
    <t>KM_arm_arx_l2.asc</t>
  </si>
  <si>
    <t>Futrzana zbroja</t>
  </si>
  <si>
    <t>ITAR_SDRP_LTH_29</t>
  </si>
  <si>
    <t>ITAR_GS_DEX_07</t>
  </si>
  <si>
    <t>ZRP26.asc</t>
  </si>
  <si>
    <t>Ubranie kata</t>
  </si>
  <si>
    <t>ITAR_SDRP_HYBRYD_25</t>
  </si>
  <si>
    <t>ITAR_GS_DEX_08</t>
  </si>
  <si>
    <t>TESMAGE.asc</t>
  </si>
  <si>
    <t>Pancerz nadzorcy</t>
  </si>
  <si>
    <t>Pancerz pomiędzy lekkim a średnim, pozwalający na swobodne pływanie w wodzie, a także delikatnie krępujący ruchów.  Ponadto pancerz może być ubrany bez niczyjej pomocy, wręcz natychmiastowo (Wymagana narracja)</t>
  </si>
  <si>
    <t>ITAR_GS_CUSTOM_26</t>
  </si>
  <si>
    <t>ITAR_GS_STR_08</t>
  </si>
  <si>
    <t>gs_piraty_t2.asc</t>
  </si>
  <si>
    <t>Pancerz gońca</t>
  </si>
  <si>
    <t>ITAR_ARX_B_SUNDER</t>
  </si>
  <si>
    <t>ITAR_GS_STR_09</t>
  </si>
  <si>
    <t>KM_ARX_B.asc</t>
  </si>
  <si>
    <t>Wyprawowa zbroja</t>
  </si>
  <si>
    <t>ITAR_SDRP_HYBRYD_23</t>
  </si>
  <si>
    <t>ITAR_GS_STR_10</t>
  </si>
  <si>
    <t>MITTLEREFREIESOELDNERRUESTUNG.asc</t>
  </si>
  <si>
    <t>Pancerz wartownika</t>
  </si>
  <si>
    <t>itar_chain_l_tier2</t>
  </si>
  <si>
    <t>ITAR_GS_STR_11</t>
  </si>
  <si>
    <t>KM_HCH_ARMOR.asc</t>
  </si>
  <si>
    <t>Pancerz ogara</t>
  </si>
  <si>
    <t>ITAR_SDRP_LTH_01</t>
  </si>
  <si>
    <t>ITAR_GS_STR_12</t>
  </si>
  <si>
    <t>ARMOR_OGAR.asc</t>
  </si>
  <si>
    <t xml:space="preserve">Panerz dziesiętnika </t>
  </si>
  <si>
    <t>ITAR_CHAIN_DETLOW</t>
  </si>
  <si>
    <t>ITAR_GS_STR_13</t>
  </si>
  <si>
    <t>KM_CH_DETLOW_ARMOR.asc</t>
  </si>
  <si>
    <t>Kobiecy pancerz Varantczyka</t>
  </si>
  <si>
    <t>ITAR_GS_UN_02</t>
  </si>
  <si>
    <t>FRN_FAC_T12.asc</t>
  </si>
  <si>
    <t>Pancerz Varantczyka</t>
  </si>
  <si>
    <t>ITAR_GS_UN_03</t>
  </si>
  <si>
    <t>FRN_AC_T12.asc</t>
  </si>
  <si>
    <t>Pancerz południowca</t>
  </si>
  <si>
    <t>ITAR_STH_H</t>
  </si>
  <si>
    <t>ITAR_GS_UN_06</t>
  </si>
  <si>
    <t>KM_STH_H.asc</t>
  </si>
  <si>
    <t>Pancerz rabusia</t>
  </si>
  <si>
    <t>ARMOR_RANGERIST</t>
  </si>
  <si>
    <t>ITAR_GS_DEX_09</t>
  </si>
  <si>
    <t>ARMOR_RANGERIST.asc</t>
  </si>
  <si>
    <t>Pancerz gildijny</t>
  </si>
  <si>
    <t>ITAR_ARX_R</t>
  </si>
  <si>
    <t>ITAR_GS_DEX_10</t>
  </si>
  <si>
    <t>KM_ARX_M.asc</t>
  </si>
  <si>
    <t>Pancerz doświadczonego łowcy</t>
  </si>
  <si>
    <t>ITAR_SDRP_LTH_33</t>
  </si>
  <si>
    <t>ITAR_GS_DEX_11</t>
  </si>
  <si>
    <t>Pir_Mar_H.asc</t>
  </si>
  <si>
    <t>Wzmocniony skórzany pancerz</t>
  </si>
  <si>
    <t>ITAR_SDRP_LTH_32</t>
  </si>
  <si>
    <t>ITAR_GS_DEX_12</t>
  </si>
  <si>
    <t>ARMOR_LEATHER_L_GRD5.asc</t>
  </si>
  <si>
    <t xml:space="preserve">Wzmocniony strój marynarza </t>
  </si>
  <si>
    <t>ITAR_SDRP_LTH_13</t>
  </si>
  <si>
    <t>ITAR_GS_DEX_13</t>
  </si>
  <si>
    <t>ARMOR_SCHATTEN_M_NEW.asc</t>
  </si>
  <si>
    <t>Jasny pancerz koczownika</t>
  </si>
  <si>
    <t>ARMOR_ASASYN_VAR_06</t>
  </si>
  <si>
    <t>ITAR_GS_UN_06_1</t>
  </si>
  <si>
    <t>ARMOR_ASASYN_VAR_06.asc</t>
  </si>
  <si>
    <t>Ciemny pancerz koczownika</t>
  </si>
  <si>
    <t>ARMOR_ASASYN_VAR_05</t>
  </si>
  <si>
    <t>ITAR_GS_UN_06_2</t>
  </si>
  <si>
    <t>ARMOR_ASASYN_VAR_05.asc</t>
  </si>
  <si>
    <t>Zbroja podróżnika</t>
  </si>
  <si>
    <t>ITAR_FAKE_RANGER</t>
  </si>
  <si>
    <t>ITAR_GS_DEX_14</t>
  </si>
  <si>
    <t>Armor_Ranger_ADDON.asc</t>
  </si>
  <si>
    <t>Lekki pancerz najemnika</t>
  </si>
  <si>
    <t>ITAR_SLD_L</t>
  </si>
  <si>
    <t>ITAR_GS_DEX_15</t>
  </si>
  <si>
    <t>Armor_Sld_L.asc</t>
  </si>
  <si>
    <t>Wzmocniony czarny strój</t>
  </si>
  <si>
    <t>ITAR_SDRP_LTH_39</t>
  </si>
  <si>
    <t>ITAR_GS_DEX_16</t>
  </si>
  <si>
    <t>ORG_M_02_black.asc</t>
  </si>
  <si>
    <t>Pancerz ze wzmocnionej skóry</t>
  </si>
  <si>
    <t>ITAR_SDRP_LTH_86</t>
  </si>
  <si>
    <t>ITAR_GS_DEX_17</t>
  </si>
  <si>
    <t>ARMOR_LEATHER_L_GRD1.asc</t>
  </si>
  <si>
    <t>Pancerz pustynnego łowcy</t>
  </si>
  <si>
    <t>ITAR_SDRP_LTH_52</t>
  </si>
  <si>
    <t>ITAR_GS_DEX_18</t>
  </si>
  <si>
    <t>RB_MK_CIENIOSTWOR.asc</t>
  </si>
  <si>
    <t>Pancerz zbója</t>
  </si>
  <si>
    <t>itar_km_bandit2</t>
  </si>
  <si>
    <t>ITAR_GS_DEX_19</t>
  </si>
  <si>
    <t>KM_Bandit_Armor_M.asc</t>
  </si>
  <si>
    <t>Pancerz z płytek pełzacza</t>
  </si>
  <si>
    <t>Pancerz średni, nie pozwalający na swobodne pływanie w wodzie, a także krępujący ruchy.  Pancerz może być ubrany bez niczyjej pomocy, lecz wymaga to trochę wysiłku. (Wymagają stosownie szczegółowej narracji)</t>
  </si>
  <si>
    <t>ITAR_SDRP_HYBRYD_34</t>
  </si>
  <si>
    <t>ITAR_GS_STR_14</t>
  </si>
  <si>
    <t>Armor_wache_dmh.asc</t>
  </si>
  <si>
    <t>Pancerz najemnika</t>
  </si>
  <si>
    <t>ITAR_SDRP_HYBRYD_13</t>
  </si>
  <si>
    <t>ITAR_GS_STR_15</t>
  </si>
  <si>
    <t>Najemnik_m.asc</t>
  </si>
  <si>
    <t>Pancerz cyklopa</t>
  </si>
  <si>
    <t>Pancerz pomiędzy średnim a ciężkim, nie pozwalający pływanie w wodzie, a także konkretnie krępujący ruchy. Pancerz może być ubrany bez niczyjej pomocy, lecz wymaga to dużego wysiłku, najlepiej poprosić kogoś o pomoc z założeniem go. (Wymagają stosownie szczegółowej narracji)</t>
  </si>
  <si>
    <t>ITAR_SDRP_LTH_02</t>
  </si>
  <si>
    <t>ITAR_GS_STR_16</t>
  </si>
  <si>
    <t>ARMOR_CYKLOP.asc</t>
  </si>
  <si>
    <t>Zbroja świtu</t>
  </si>
  <si>
    <t>ITAR_SDRP_LTH_17</t>
  </si>
  <si>
    <t>ITAR_GS_STR_17</t>
  </si>
  <si>
    <t>ARMOR_RAVON_CIEZKI_BLUE.asc</t>
  </si>
  <si>
    <t>Ciężka kobieca zbroja najemniczki</t>
  </si>
  <si>
    <t>itar_sg_bab_02</t>
  </si>
  <si>
    <t>ITAR_GS_STR_18</t>
  </si>
  <si>
    <t>MK_BAB_SLD_H.asc</t>
  </si>
  <si>
    <t>Ciężki pancerz wartownika</t>
  </si>
  <si>
    <t>ITAR_SDRP_HYBRYD_110</t>
  </si>
  <si>
    <t>ITAR_GS_STR_19</t>
  </si>
  <si>
    <t>ARMOR_STARSZY_STRAZNIK.asc</t>
  </si>
  <si>
    <t>Magncaki kirys</t>
  </si>
  <si>
    <t>ITAR_SDRP2_HYBRYD_06</t>
  </si>
  <si>
    <t>ITAR_GS_STR_20</t>
  </si>
  <si>
    <t>dragomir.asc</t>
  </si>
  <si>
    <t>Ciężki pancerz najemnika</t>
  </si>
  <si>
    <t>ARMOR_SLD_H</t>
  </si>
  <si>
    <t>ITAR_GS_STR_21</t>
  </si>
  <si>
    <t>ARMOR_SLD_H.asc</t>
  </si>
  <si>
    <t>Pikowany pancerz strażnika</t>
  </si>
  <si>
    <t>ITAR_SDRP_LTH_59</t>
  </si>
  <si>
    <t>ITAR_GS_STR_22</t>
  </si>
  <si>
    <t>tramis_guard.asc</t>
  </si>
  <si>
    <t>Ciężki pancerz południowca</t>
  </si>
  <si>
    <t>HUM_ASSA_ARMOR</t>
  </si>
  <si>
    <t>ITAR_GS_UN_08</t>
  </si>
  <si>
    <t>HUM_ASSA_ARMOR.asc</t>
  </si>
  <si>
    <t>Pancerz Skrytobójcy</t>
  </si>
  <si>
    <t>DB_PRI_ARMOR_L</t>
  </si>
  <si>
    <t>ITAR_GS_UN_09</t>
  </si>
  <si>
    <t>DB_PRI_ARMOR_L.asc</t>
  </si>
  <si>
    <t>Pancerz lamelkowy</t>
  </si>
  <si>
    <t>ARMOR_SOILDER</t>
  </si>
  <si>
    <t>ITAR_GS_DEX_20</t>
  </si>
  <si>
    <t>ARMOR_SOILDER.asc</t>
  </si>
  <si>
    <t>Kasztanowy pancerz</t>
  </si>
  <si>
    <t>ARMOR_SLD_DEX1</t>
  </si>
  <si>
    <t>ITAR_GS_DEX_21</t>
  </si>
  <si>
    <t>ARMOR_SLD_DEX1.asc</t>
  </si>
  <si>
    <t>Pancerz łowcy</t>
  </si>
  <si>
    <t>ARMOR_SLD_H_TOP</t>
  </si>
  <si>
    <t>ITAR_GS_DEX_22</t>
  </si>
  <si>
    <t>ARMOR_SLD_H_TOP.asc</t>
  </si>
  <si>
    <t>Pancerz tropiciela</t>
  </si>
  <si>
    <t>ITAR_ARX_H1</t>
  </si>
  <si>
    <t>ITAR_GS_DEX_23</t>
  </si>
  <si>
    <t>KM_ARX_H1.asc</t>
  </si>
  <si>
    <t>Zielony pancerz najemnika</t>
  </si>
  <si>
    <t>ITAR_USM_L</t>
  </si>
  <si>
    <t>ITAR_GS_DEX_24</t>
  </si>
  <si>
    <t>KM_USM_L.asc</t>
  </si>
  <si>
    <t>Zielony pancerz najemniczki</t>
  </si>
  <si>
    <t>ITAR_GS_CUSTOM_01</t>
  </si>
  <si>
    <t>ITAR_GS_DEX_25</t>
  </si>
  <si>
    <t>SYN_KM_VOL_BABSKO_01.asc</t>
  </si>
  <si>
    <t>Ciężki jasny pancerz koczownika</t>
  </si>
  <si>
    <t>ARMOR_ASASYN_VAR_02</t>
  </si>
  <si>
    <t>ITAR_GS_UN_11_3</t>
  </si>
  <si>
    <t>ARMOR_ASASYN_VAR_02.asc</t>
  </si>
  <si>
    <t>Ciężki ciemny pancerz koczownika</t>
  </si>
  <si>
    <t>ARMOR_ASASYN_VAR_01</t>
  </si>
  <si>
    <t>ITAR_GS_UN_11_4</t>
  </si>
  <si>
    <t>ARMOR_ASASYN_VAR_01.asc</t>
  </si>
  <si>
    <t>Pancerz assasyna</t>
  </si>
  <si>
    <t>VAR_ASASINO_03</t>
  </si>
  <si>
    <t>ITAR_GS_UN_11_5</t>
  </si>
  <si>
    <t>VAR_ASASINO_03.asc</t>
  </si>
  <si>
    <t>Pancerz assasyna 2</t>
  </si>
  <si>
    <t>VAR_ASASINO_04</t>
  </si>
  <si>
    <t>ITAR_GS_UN_11_6</t>
  </si>
  <si>
    <t>VAR_ASASINO_04.asc</t>
  </si>
  <si>
    <t>Czarny pancerz najemnika</t>
  </si>
  <si>
    <t>ITAR_USM_B</t>
  </si>
  <si>
    <t>ITAR_GS_DEX_26</t>
  </si>
  <si>
    <t>KM_USM_B.asc</t>
  </si>
  <si>
    <t>Zbroja z pancerzy pełzaczy</t>
  </si>
  <si>
    <t>ITAR_DJG_CRAWLER</t>
  </si>
  <si>
    <t>ITAR_GS_DEX_27</t>
  </si>
  <si>
    <t>Armor_Djg_Crawler.asc</t>
  </si>
  <si>
    <t>Pancerz portowego wilka</t>
  </si>
  <si>
    <t>ITAR_SDRP2_LTH_02</t>
  </si>
  <si>
    <t>ITAR_GS_DEX_28</t>
  </si>
  <si>
    <t>tramnis_szkoh.asc</t>
  </si>
  <si>
    <t>Zbroja mrocznego wojownika</t>
  </si>
  <si>
    <t>ITAR_GS_SABAT_03</t>
  </si>
  <si>
    <t>ITAR_GS_DEX_29</t>
  </si>
  <si>
    <t>GS_ARMOR_SABAT_03.asc</t>
  </si>
  <si>
    <t>Pancerz Nordmarczyka</t>
  </si>
  <si>
    <t>ITAR_NORDMAR</t>
  </si>
  <si>
    <t>ITAR_GS_UN_12</t>
  </si>
  <si>
    <t>KM_Nordmar_armor.asc</t>
  </si>
  <si>
    <t>Zbroja zabójcy</t>
  </si>
  <si>
    <t>ITAR_SDRP_LTH_23</t>
  </si>
  <si>
    <t>ITAR_GS_UN_13</t>
  </si>
  <si>
    <t>ASSKILL_ARMOR_M.asc</t>
  </si>
  <si>
    <t>Zbroja z kolczugą</t>
  </si>
  <si>
    <t>ITAR_SDRP_SHT_26</t>
  </si>
  <si>
    <t>ITAR_GS_STR_23</t>
  </si>
  <si>
    <t>Neutral_pal_m.asc</t>
  </si>
  <si>
    <t>Pancerz królewskiego zwiadowcy</t>
  </si>
  <si>
    <t>ARMOR_RSCOUT_LEGEND</t>
  </si>
  <si>
    <t>ITAR_GS_STR_24</t>
  </si>
  <si>
    <t>ARMOR_RSCOUT_LEGEND.asc</t>
  </si>
  <si>
    <t>Pancerz szermierza</t>
  </si>
  <si>
    <t>FER_H_ARMOR_01</t>
  </si>
  <si>
    <t>ITAR_GS_STR_25</t>
  </si>
  <si>
    <t>FER_H_ARMOR_01.asc</t>
  </si>
  <si>
    <t>Pancerz przywódcy najemników</t>
  </si>
  <si>
    <t>ITAR_SDRP2_HYBRYD_01</t>
  </si>
  <si>
    <t>ITAR_GS_STR_26</t>
  </si>
  <si>
    <t>LiderKWN.asc</t>
  </si>
  <si>
    <t>Brązowa zbroja płytowa</t>
  </si>
  <si>
    <t>itar_sdrp_sht_11</t>
  </si>
  <si>
    <t>ITAR_GS_STR_27</t>
  </si>
  <si>
    <t>oldarmor.asc</t>
  </si>
  <si>
    <t>Brązowy tabard</t>
  </si>
  <si>
    <t>ITAR_SDRP_HYBRYD_29</t>
  </si>
  <si>
    <t>ITAR_GS_STR_28</t>
  </si>
  <si>
    <t>armourv6.asc</t>
  </si>
  <si>
    <t>Toga wojownika</t>
  </si>
  <si>
    <t>ITAR_SDRP_SHT_20</t>
  </si>
  <si>
    <t>ITAR_GS_STR_29</t>
  </si>
  <si>
    <t>RP_SIERZANT2.asc</t>
  </si>
  <si>
    <t>Ciężki pancerz banity</t>
  </si>
  <si>
    <t>ITAR_SDRP_SHT_33</t>
  </si>
  <si>
    <t>ITAR_GS_STR_30</t>
  </si>
  <si>
    <t>ARMOR_SLD_G3.asc</t>
  </si>
  <si>
    <t>Niebieski tabard</t>
  </si>
  <si>
    <t>ITAR_SDRP_SHT_24</t>
  </si>
  <si>
    <t>ITAR_GS_STR_31</t>
  </si>
  <si>
    <t>niebieski_tabard.asc</t>
  </si>
  <si>
    <t>Ciężki pancerz wodnego kręgu</t>
  </si>
  <si>
    <t>ITAR_COW_HA</t>
  </si>
  <si>
    <t>ITAR_GS_STR_32</t>
  </si>
  <si>
    <t>KM_COW_HA.asc</t>
  </si>
  <si>
    <t>Pancerz zakapiora</t>
  </si>
  <si>
    <t>ARMOR_THORUS_ADDON</t>
  </si>
  <si>
    <t>ITAR_GS_STR_33</t>
  </si>
  <si>
    <t>ARMOR_THORUS_ADDON.asc</t>
  </si>
  <si>
    <t>Pancerz powiernika</t>
  </si>
  <si>
    <t>ITAR_SDRP_SHT_21</t>
  </si>
  <si>
    <t>ITAR_GS_STR_34</t>
  </si>
  <si>
    <t>ARMOR_ADEPTUS.asc</t>
  </si>
  <si>
    <t>Pancerz z blach orka elity</t>
  </si>
  <si>
    <t>ITAR_SDRP_SHT_13</t>
  </si>
  <si>
    <t>ITAR_GS_STR_35</t>
  </si>
  <si>
    <t>RAVEN_ORC_ELITE.asc</t>
  </si>
  <si>
    <t>Pancerz ze skóry trolla</t>
  </si>
  <si>
    <t>FER_TROLL_ARMOR_01</t>
  </si>
  <si>
    <t>ITAR_GS_DEX_30</t>
  </si>
  <si>
    <t>FER_TROLL_ARMOR_01.asc</t>
  </si>
  <si>
    <t>Pancerz rozbójnika</t>
  </si>
  <si>
    <t>HUM_DHT3_ARMOR</t>
  </si>
  <si>
    <t>ITAR_GS_DEX_31</t>
  </si>
  <si>
    <t>HUM_DHT3_ARMOR.asc</t>
  </si>
  <si>
    <t>Pancerz zwiadowcy</t>
  </si>
  <si>
    <t>PIRANHA_PALADIUM</t>
  </si>
  <si>
    <t>ITAR_GS_DEX_32</t>
  </si>
  <si>
    <t>PIRANHA_PALADIUM.asc</t>
  </si>
  <si>
    <t>Pancerz gildii araxos</t>
  </si>
  <si>
    <t>ITAR_ARX_H2</t>
  </si>
  <si>
    <t>ITAR_GS_DEX_33</t>
  </si>
  <si>
    <t>KM_ARX_H2.asc</t>
  </si>
  <si>
    <t>Elitarny brązowy pancerz koczownika</t>
  </si>
  <si>
    <t>ARMOR_KOCZOWNIK_VAR_03</t>
  </si>
  <si>
    <t>ITAR_GS_UN_23</t>
  </si>
  <si>
    <t>ARMOR_KOCZOWNIK_VAR_03.asc</t>
  </si>
  <si>
    <t>Elitarny ciemny pancerz koczownika</t>
  </si>
  <si>
    <t>ARMOR_KOCZOWNIK_VAR_02</t>
  </si>
  <si>
    <t>ITAR_GS_UN_24</t>
  </si>
  <si>
    <t>ARMOR_KOCZOWNIK_VAR_02.asc</t>
  </si>
  <si>
    <t>Elitarny zielony pancerz koczownika</t>
  </si>
  <si>
    <t>ARMOR_KOCZOWNIK_VAR_01</t>
  </si>
  <si>
    <t>ITAR_GS_UN_25</t>
  </si>
  <si>
    <t>ARMOR_KOCZOWNIK_VAR_01.asc</t>
  </si>
  <si>
    <t>Ciężki pancerz assasyna</t>
  </si>
  <si>
    <t>VAR_ASASINO_02</t>
  </si>
  <si>
    <t>ITAR_GS_UN_26</t>
  </si>
  <si>
    <t>VAR_ASASINO_02.asc</t>
  </si>
  <si>
    <t>Ciężki pancerz assasyna 2</t>
  </si>
  <si>
    <t>VAR_ASASINO_01</t>
  </si>
  <si>
    <t>ITAR_GS_UN_27</t>
  </si>
  <si>
    <t>VAR_ASASINO_01.asc</t>
  </si>
  <si>
    <t>Pikowany pancerz myśliwego</t>
  </si>
  <si>
    <t>ITAR_SDRP_HYBRYD_26</t>
  </si>
  <si>
    <t>ITAR_GS_DEX_34</t>
  </si>
  <si>
    <t>Neut_iorweth.asc</t>
  </si>
  <si>
    <t>Zbroja elitarnego myśliwego</t>
  </si>
  <si>
    <t>ITAR_SDRP_LTH_53</t>
  </si>
  <si>
    <t>ITAR_GS_DEX_35</t>
  </si>
  <si>
    <t>RB_MK_H1.asc</t>
  </si>
  <si>
    <t>Pancerz kultysty</t>
  </si>
  <si>
    <t>ITAR_GS_CUSTOM_29</t>
  </si>
  <si>
    <t>ITAR_GS_DEX_36</t>
  </si>
  <si>
    <t>gs_piraty_t5.asc</t>
  </si>
  <si>
    <t>Pancerz królewskiego szermierza</t>
  </si>
  <si>
    <t>Ciężki pancerz, nie pozwalający pływanie w wodzie, a także bardzo mocno krępujący ruchy, utrudniający proste ruchy lecz zapewniający najlepszą możliwą ochrone. Pancerz nie może być ubrany bez pomocy, wymaga to wielkiego wysiłku. (Wymagają stosownie szczegółowej narracji)</t>
  </si>
  <si>
    <t>ARMOR_OLDMYRTANASMITHING</t>
  </si>
  <si>
    <t>ITAR_GS_STR_36</t>
  </si>
  <si>
    <t>ARMOR_OLDMYRTANASMITHING.asc</t>
  </si>
  <si>
    <t>Zbroja Kręgu Ognia</t>
  </si>
  <si>
    <t>ITAR_SDRP_SHT_16</t>
  </si>
  <si>
    <t>ITAR_GS_STR_37</t>
  </si>
  <si>
    <t>Neutral_Pal_H.asc</t>
  </si>
  <si>
    <t>Rycerska zbroja</t>
  </si>
  <si>
    <t>ITAR_knightarmor</t>
  </si>
  <si>
    <t>ITAR_GS_STR_38</t>
  </si>
  <si>
    <t>KM_KNIGHT_ARMOR.asc</t>
  </si>
  <si>
    <t>Ciężka zbroja płytowa</t>
  </si>
  <si>
    <t>ITAR_SDRP_SHT_12</t>
  </si>
  <si>
    <t>ITAR_GS_STR_39</t>
  </si>
  <si>
    <t>PANCERZ_ZAKONNIKA.asc</t>
  </si>
  <si>
    <t>Zbroja szychy</t>
  </si>
  <si>
    <t>ITAR_SDRP_HYBRYD_61</t>
  </si>
  <si>
    <t>ITAR_GS_STR_40</t>
  </si>
  <si>
    <t>Armor_LEE_ADDON.asc</t>
  </si>
  <si>
    <t>Strój ze skóry czarnego trolla</t>
  </si>
  <si>
    <t>ITAR_SDRP_LTH_25</t>
  </si>
  <si>
    <t>ITAR_GS_DEX_37</t>
  </si>
  <si>
    <t>FER_BLACKTROLL_ARMOR_01.asc</t>
  </si>
  <si>
    <t>Brygantyna herszta najemców</t>
  </si>
  <si>
    <t>ITAR_SDRP_LTH_19</t>
  </si>
  <si>
    <t>ITAR_GS_DEX_38</t>
  </si>
  <si>
    <t>ARMOR_RAVON_DOWO.asc</t>
  </si>
  <si>
    <t>Pancerz żołnierza</t>
  </si>
  <si>
    <t>ITAR_SDRP_LTH_48</t>
  </si>
  <si>
    <t>ITAR_GS_DEX_39</t>
  </si>
  <si>
    <t>ZRP50.asc</t>
  </si>
  <si>
    <t>Ciemny pancerz</t>
  </si>
  <si>
    <t>ITAR_SDRP_HYBRYD_36</t>
  </si>
  <si>
    <t>ITAR_GS_DEX_40</t>
  </si>
  <si>
    <t>Armor_Vaatu.asc</t>
  </si>
  <si>
    <t>Pancerz mrocznego rycerza</t>
  </si>
  <si>
    <t>ITAR_SDRP_SHT_18</t>
  </si>
  <si>
    <t>ITAR_GS_DEX_41</t>
  </si>
  <si>
    <t>PANCERZ_VENDERA_1.asc</t>
  </si>
  <si>
    <t>Zbroja rekruta Geldern</t>
  </si>
  <si>
    <t>MIL_GELDERN_P</t>
  </si>
  <si>
    <t>MIL_GELDERN_P.asc</t>
  </si>
  <si>
    <t>Zbroja rekruta medyka Geldern</t>
  </si>
  <si>
    <t>MIL_GELDERN_PM</t>
  </si>
  <si>
    <t>MIL_GELDERN_PM.asc</t>
  </si>
  <si>
    <t>Zbroja strażnika Geldern</t>
  </si>
  <si>
    <t>MIL_GELDERN_S_KOZA</t>
  </si>
  <si>
    <t>MIL_GELDERN_S_KOZA.asc</t>
  </si>
  <si>
    <t>Zbroja strażnika Myrtany</t>
  </si>
  <si>
    <t>MIL_MYRTANA_S_KOZA</t>
  </si>
  <si>
    <t>MIL_MYRTANA_S_KOZA.asc</t>
  </si>
  <si>
    <t>Zbroja starszego strażnika Geldern</t>
  </si>
  <si>
    <t>MIL_GELDERN_ST_KOZA</t>
  </si>
  <si>
    <t>MIL_GELDERN_ST_KOZA.asc</t>
  </si>
  <si>
    <t>Zbroja starszego strażnika Geldern 2</t>
  </si>
  <si>
    <t>MIL_GELDERN_ST_BLACK_KOZA</t>
  </si>
  <si>
    <t>MIL_GELDERN_ST_BLACK_KOZA.asc</t>
  </si>
  <si>
    <t>Zbroja młodszego zwiadowcy Geldern</t>
  </si>
  <si>
    <t>MIL_GELDERN_ST2_KOZA</t>
  </si>
  <si>
    <t>MIL_GELDERN_ST2_KOZA.asc</t>
  </si>
  <si>
    <t>Zbroja młodszego zwiadowcy Geldern 2</t>
  </si>
  <si>
    <t>MIL_GELDERN_ST2_BLACK_KOZA</t>
  </si>
  <si>
    <t>MIL_GELDERN_ST2_BLACK_KOZA.asc</t>
  </si>
  <si>
    <t>Zbroja młodszego wartownika Geldern</t>
  </si>
  <si>
    <t>MIL_GELDERN_ST3_KOZA</t>
  </si>
  <si>
    <t>MIL_GELDERN_ST3_KOZA.asc</t>
  </si>
  <si>
    <t>Zbroja młodszego wartownika Geldern 2</t>
  </si>
  <si>
    <t>MIL_GELDERN_ST3_BLACK_KOZA</t>
  </si>
  <si>
    <t>MIL_GELDERN_ST3_BLACK_KOZA.asc</t>
  </si>
  <si>
    <t>Czarna zbroja zwierchnika Geldern</t>
  </si>
  <si>
    <t>MIL_GELDERN_ZW_KOZA</t>
  </si>
  <si>
    <t>MIL_GELDERN_ZW_KOZA.asc</t>
  </si>
  <si>
    <t>Czerwona zbroja zwierchnika Geldern</t>
  </si>
  <si>
    <t>MIL_GELDERN_ZW2_KOZA</t>
  </si>
  <si>
    <t>MIL_GELDERN_ZW2_KOZA.asc</t>
  </si>
  <si>
    <t>Zbroja wartownika Geldern</t>
  </si>
  <si>
    <t>MIL_GELDERN_W_KOZA</t>
  </si>
  <si>
    <t>MIL_GELDERN_W_KOZA.asc</t>
  </si>
  <si>
    <t>Zbroja zwiadowcy Geldern</t>
  </si>
  <si>
    <t>MIL_GELDERN_Z_KOZA</t>
  </si>
  <si>
    <t>MIL_GELDERN_Z_KOZA.asc</t>
  </si>
  <si>
    <t>Zbroja oficera wartowników Geldern</t>
  </si>
  <si>
    <t>MIL_GELDERN_O_KOZA.asc</t>
  </si>
  <si>
    <t>Zbroja oficerów zwiadowców Geldern</t>
  </si>
  <si>
    <t>MIL_GELDERN_Z2_KOZA</t>
  </si>
  <si>
    <t>MIL_GELDERN_Z2_KOZA.asc</t>
  </si>
  <si>
    <t>Zbroja rekruta Silden</t>
  </si>
  <si>
    <t>MIL_SILDEN_P</t>
  </si>
  <si>
    <t>MIL_SILDEN_P.asc</t>
  </si>
  <si>
    <t>Zbroja strażnika Silden</t>
  </si>
  <si>
    <t>MIL_SILDEN_S_KOZA</t>
  </si>
  <si>
    <t>MIL_SILDEN_S_KOZA.asc</t>
  </si>
  <si>
    <t>Czarna zbroja zwierchnika Silden</t>
  </si>
  <si>
    <t>MIL_SILDEN_ZW_KOZA</t>
  </si>
  <si>
    <t>MIL_SILDEN_ZW_KOZA.asc</t>
  </si>
  <si>
    <t>Czerwona zbroja sołtysa Silden</t>
  </si>
  <si>
    <t>MIL_GELDERN_SO_KOZA</t>
  </si>
  <si>
    <t>MIL_GELDERN_SO_KOZA.asc</t>
  </si>
  <si>
    <t>Niebieska zbroja sołtysa Silden</t>
  </si>
  <si>
    <t>MIL_SILDEN_SO_KOZA.asc</t>
  </si>
  <si>
    <t>Zbroja zwiadowcy Silden</t>
  </si>
  <si>
    <t>MIL_SILDEN_Z_KOZA</t>
  </si>
  <si>
    <t>MIL_SILDEN_Z_KOZA.asc</t>
  </si>
  <si>
    <t>Zbroja wartownika Silden</t>
  </si>
  <si>
    <t>MIL_SILDEN_W_KOZA</t>
  </si>
  <si>
    <t>MIL_SILDEN_W_KOZA.asc</t>
  </si>
  <si>
    <t>Zbroja oficerów zwiadowców Silden</t>
  </si>
  <si>
    <t>MIL_SILDEN_Z2_KOZA</t>
  </si>
  <si>
    <t>MIL_SILDEN_Z2_KOZA.asc</t>
  </si>
  <si>
    <t>Decha do obrony</t>
  </si>
  <si>
    <t>ITEM_FLAG_SHIELD</t>
  </si>
  <si>
    <t>Shield</t>
  </si>
  <si>
    <t>AdminShield</t>
  </si>
  <si>
    <t>shields</t>
  </si>
  <si>
    <t>ITSH_DIV_SHIELD_WOOD_VERBESSERT_01</t>
  </si>
  <si>
    <t>ITSH_GS_24</t>
  </si>
  <si>
    <t>ITSH_DIV_SHIELD_WOOD_VERBESSERT_01.3ds</t>
  </si>
  <si>
    <t>Tarcze De Lare</t>
  </si>
  <si>
    <t>Drewniana tarcze De Lare</t>
  </si>
  <si>
    <t>DE_LARE_SHIELD_WODDEN</t>
  </si>
  <si>
    <t>ITSH_GS_24_1</t>
  </si>
  <si>
    <t>DE_LARE_SHIELD_WODDEN.3ds</t>
  </si>
  <si>
    <t>Tarcza De Clare</t>
  </si>
  <si>
    <t>Drewniana tarcza De Clare</t>
  </si>
  <si>
    <t>DE_CLARE_SHIELD_WODDEN</t>
  </si>
  <si>
    <t>ITSH_GS_24_2</t>
  </si>
  <si>
    <t>DE_CLARE_SHIELD_WODDEN.3ds</t>
  </si>
  <si>
    <t>Tarcza Wyndham</t>
  </si>
  <si>
    <t>Drewniana tarcza Wyndham</t>
  </si>
  <si>
    <t>ITSH_GS_25</t>
  </si>
  <si>
    <t>ITSH_SHIELD_WYNDHAM.3ds</t>
  </si>
  <si>
    <t>Tarcza Van Moorendael</t>
  </si>
  <si>
    <t>Drewniana tarcza Van Moorendael</t>
  </si>
  <si>
    <t>VAN_MOORENDAEL_SHIELD_WODDEN</t>
  </si>
  <si>
    <t>VAN_MOORENDAEL_SHIELD_WODDEN.3DS</t>
  </si>
  <si>
    <t>Tarcza Von Bruckenthal</t>
  </si>
  <si>
    <t>Drewniana tarcza Von Bruckenthal</t>
  </si>
  <si>
    <t>VON_BRUCKENTHAL_SHIELD_WODDEN</t>
  </si>
  <si>
    <t>VON_BRUCKENTHAL_SHIELD_WODDEN.3DS</t>
  </si>
  <si>
    <t>Tarcza Van de Graff</t>
  </si>
  <si>
    <t>Drewniana tarcza Van de Graff</t>
  </si>
  <si>
    <t>ITSH_GS_26</t>
  </si>
  <si>
    <t>ITSH_SHIELD_VAN_DE_GRAFF.3ds</t>
  </si>
  <si>
    <t>Tarcza Von Falkenrot</t>
  </si>
  <si>
    <t>Drewniana tarcza Von Falkenrot</t>
  </si>
  <si>
    <t>VON_FALKENROT_SHIELD_WODDEN</t>
  </si>
  <si>
    <t>VON_FALKENROT_SHIELD_WODDEN.3DS</t>
  </si>
  <si>
    <t>Tarcza Von Lindenthal</t>
  </si>
  <si>
    <t>Drewniana tarcza Von Lindenthal</t>
  </si>
  <si>
    <t>VON_LINDENTHAL_SHIELD_WODDEN</t>
  </si>
  <si>
    <t>VON_LINDENTHAL_SHIELD_WODDEN.3DS</t>
  </si>
  <si>
    <t>Tarcza Van Aelst</t>
  </si>
  <si>
    <t>Drewniana tarcza Van Aelst</t>
  </si>
  <si>
    <t>ITSH_GS_27</t>
  </si>
  <si>
    <t>ITSH_SHIELD_VAN_AELST.3ds</t>
  </si>
  <si>
    <t>Tarcza Van Aerendaal</t>
  </si>
  <si>
    <t>Drewniana tarcza Van Aerendaal</t>
  </si>
  <si>
    <t>VAN_AERENDAAL_SHIELD_WODDEN</t>
  </si>
  <si>
    <t>VAN_AERENDAAL_SHIELD_WODDEN.3DS</t>
  </si>
  <si>
    <t>Tarcza De Fournelle</t>
  </si>
  <si>
    <t>Drewniana tarcza De Fournelle</t>
  </si>
  <si>
    <t>DE_FOURNELLE_SHIELD_WODDEN</t>
  </si>
  <si>
    <t>DE_FOURNELLE_SHIELD_WODDEN.3DS</t>
  </si>
  <si>
    <t>Tarcza De Vingemont</t>
  </si>
  <si>
    <t>Drewniana tarcza De Vingemont</t>
  </si>
  <si>
    <t>ITSH_GS_28</t>
  </si>
  <si>
    <t>ITSH_SHIELD_DE_VINGEMONT.3ds</t>
  </si>
  <si>
    <t>Tarcza De Montreuil</t>
  </si>
  <si>
    <t>Drewniana tarcza De Montreuil</t>
  </si>
  <si>
    <t>DE_MONTREUIL_SHIELD_WODDEN</t>
  </si>
  <si>
    <t>DE_MONTREUIL_SHIELD_WODDEN.3DS</t>
  </si>
  <si>
    <t>Tarcze De Rochefort</t>
  </si>
  <si>
    <t>Drewniana tarcze De Rochefort</t>
  </si>
  <si>
    <t>DE_ROCHEFORT_SHIELD_WODDEN</t>
  </si>
  <si>
    <t>DE_ROCHEFORT_SHIELD_WODDEN.3DS</t>
  </si>
  <si>
    <t>Tarcza De Aranda</t>
  </si>
  <si>
    <t>Drewniana tarcza De Aranda</t>
  </si>
  <si>
    <t>ITSH_GS_29</t>
  </si>
  <si>
    <t>ITSH_SHIELD_DE_ARANDE.3ds</t>
  </si>
  <si>
    <t>Tarcza De Trevelez</t>
  </si>
  <si>
    <t>Drewniana tarcza De Trevelez</t>
  </si>
  <si>
    <t>DE_TREVELEZ_SHIELD_WODDEN</t>
  </si>
  <si>
    <t>DE_TREVELEZ_SHIELD_WODDEN.3DS</t>
  </si>
  <si>
    <t>Tarcza Della Sorella</t>
  </si>
  <si>
    <t>Drewniana tarcza Della Sorella</t>
  </si>
  <si>
    <t>DELLA_SORELLA_SHIELD_WODDEN</t>
  </si>
  <si>
    <t>DELLA_SORELLA_SHIELD_WODDEN.3DS</t>
  </si>
  <si>
    <t>Tarcza Chevalier de Noirval</t>
  </si>
  <si>
    <t>Drewniana tarcza Chevalier de Noirval</t>
  </si>
  <si>
    <t>ITSH_GS_30</t>
  </si>
  <si>
    <t>ITSH_SHIELD_CHEVALIER_DE_NOIVRAL.3ds</t>
  </si>
  <si>
    <t>Tarcza Di Rosavero</t>
  </si>
  <si>
    <t>Drewniana tarcza Di Rosavero</t>
  </si>
  <si>
    <t>DI_ROSAVERO_SHIELD_WODDEN</t>
  </si>
  <si>
    <t>DI_ROSAVERO_SHIELD_WODDEN.3DS</t>
  </si>
  <si>
    <t>Tarcza Du Marquant</t>
  </si>
  <si>
    <t>Drewniana tarcza Du Marquant</t>
  </si>
  <si>
    <t>DU_MARQUANT_SHIELD_WODDEN</t>
  </si>
  <si>
    <t>DU_MARQUANT_SHIELD_WODDEN.3DS</t>
  </si>
  <si>
    <t>Tarcza Conto di Falconi</t>
  </si>
  <si>
    <t>Drewniana tarcza Conto di Falconi</t>
  </si>
  <si>
    <t>ITSH_GS_31</t>
  </si>
  <si>
    <t>ITSH_SHIELD_CONTO_DI_FALCONI.3ds</t>
  </si>
  <si>
    <t>Tarcza De Brevillac</t>
  </si>
  <si>
    <t>Drewniana tarcza De Brevillac</t>
  </si>
  <si>
    <t>DE_BREVILLAC_SHIELD_WODDEN</t>
  </si>
  <si>
    <t>DE_BREVILLAC_SHIELD_WODDEN.3DS</t>
  </si>
  <si>
    <t>Tarcza De Castroviejo</t>
  </si>
  <si>
    <t>Drewniana tarcza De Castroviejo</t>
  </si>
  <si>
    <t>DE_CASTROVIEJO_SHIELD_WODDEN</t>
  </si>
  <si>
    <t>DE_CASTROVIEJO_SHIELD_WODDEN.3DS</t>
  </si>
  <si>
    <t>Tarcza De Valcour</t>
  </si>
  <si>
    <t>Drewniana tarcza De Valcour</t>
  </si>
  <si>
    <t>DE_VALCOUR_SHIELD_WODDEN</t>
  </si>
  <si>
    <t>DE_VALCOUR_SHIELD_WODDEN.3DS</t>
  </si>
  <si>
    <t>Tarcza do pogromów</t>
  </si>
  <si>
    <t>ITSH_DIV_SHIELD_TURMSCHILD_01</t>
  </si>
  <si>
    <t>ITSH_GS_32</t>
  </si>
  <si>
    <t>ITSH_DIV_SHIELD_TURMSCHILD_01.3ds</t>
  </si>
  <si>
    <t>Księżycowa tarcza</t>
  </si>
  <si>
    <t>ITSH_SHIELD_A_FENCING</t>
  </si>
  <si>
    <t>ITSH_GS_33</t>
  </si>
  <si>
    <t>ITSH_SHIELD_A_FENCING.3ds</t>
  </si>
  <si>
    <t>Stara tarcza paladyna</t>
  </si>
  <si>
    <t>ITSH_SHIELD_A_PALADIN_OLD</t>
  </si>
  <si>
    <t>ITSH_GS_34</t>
  </si>
  <si>
    <t>ITSH_SHIELD_A_PALADIN_OLD.3ds</t>
  </si>
  <si>
    <t>Stalowa tarcza De Lare</t>
  </si>
  <si>
    <t>DE_LARE_SHIELD_IRON</t>
  </si>
  <si>
    <t>ITSH_GS_35</t>
  </si>
  <si>
    <t>DE_LARE_SHIELD_IRON.3ds</t>
  </si>
  <si>
    <t>Stalowa tarcza De Clare</t>
  </si>
  <si>
    <t>DE_CLARE_SHIELD_IRON</t>
  </si>
  <si>
    <t>ITSH_GS_36</t>
  </si>
  <si>
    <t>DE_CLARE_SHIELD_IRON.3ds</t>
  </si>
  <si>
    <t>Stalowa tarcza De Wyndyham</t>
  </si>
  <si>
    <t>DE_WYNDYHAM_SHIELD_IRON</t>
  </si>
  <si>
    <t>ITSH_GS_37</t>
  </si>
  <si>
    <t>DE_WYNDYHAM_SHIELD_IRON.3ds</t>
  </si>
  <si>
    <t>Stalowa tarcza Van Aelst</t>
  </si>
  <si>
    <t>VAN_AELST_SHIELD_IRON</t>
  </si>
  <si>
    <t>ITSH_GS_38</t>
  </si>
  <si>
    <t>VAN_AELST_SHIELD_IRON.3ds</t>
  </si>
  <si>
    <t>Stalowa tarcza De Vingemont</t>
  </si>
  <si>
    <t>DE_VINGEMONT</t>
  </si>
  <si>
    <t>ITSH_GS_39</t>
  </si>
  <si>
    <t>DE_VINGEMONT.3ds</t>
  </si>
  <si>
    <t>Stalowa tarcza Van De Graff</t>
  </si>
  <si>
    <t>VAN_DE_GRAFF_SHIELD_IRON</t>
  </si>
  <si>
    <t>ITSH_GS_40</t>
  </si>
  <si>
    <t>VAN_DE_GRAFF_SHIELD_IRON.3ds</t>
  </si>
  <si>
    <t>Stalowa tarcza Chevalier Ed Noirval</t>
  </si>
  <si>
    <t>CHEVALIER_ED_NOIRVAL_SHIELD_IRON</t>
  </si>
  <si>
    <t>ITSH_GS_41</t>
  </si>
  <si>
    <t>CHEVALIER_ED_NOIRVAL_SHIELD_IRON.3ds</t>
  </si>
  <si>
    <t>Stalowa tarcza De Aranda</t>
  </si>
  <si>
    <t>FLAG_DE_ARANDA_SHIELD_IRON</t>
  </si>
  <si>
    <t>ITSH_GS_42</t>
  </si>
  <si>
    <t>FLAG_DE_ARANDA_SHIELD_IRON.3ds</t>
  </si>
  <si>
    <t>Stalowa tarcza Van Moorendael</t>
  </si>
  <si>
    <t>Stalowa tarcza Von Bruckenthal</t>
  </si>
  <si>
    <t>Stalowa tarcza Von Falkenrot</t>
  </si>
  <si>
    <t>Stalowa tarcza Von Lindenthal</t>
  </si>
  <si>
    <t>Stalowa tarcza Van Aerendaal</t>
  </si>
  <si>
    <t>Stalowa tarcza De Fournelle</t>
  </si>
  <si>
    <t>Stalowa tarcza De Montreuil</t>
  </si>
  <si>
    <t>Stalowa tarcze De Rochefort</t>
  </si>
  <si>
    <t>Stalowa tarcza De Trevelez</t>
  </si>
  <si>
    <t>Stalowa tarcza Della Sorella</t>
  </si>
  <si>
    <t>Stalowa tarcza Di Rosavero</t>
  </si>
  <si>
    <t>Stalowa tarcza Du Marquant</t>
  </si>
  <si>
    <t>Stalowa tarcza De Brevillac</t>
  </si>
  <si>
    <t>Stalowa tarcza De Castroviejo</t>
  </si>
  <si>
    <t>Stalowa tarcza De Valcour</t>
  </si>
  <si>
    <t>Drewniane umbo</t>
  </si>
  <si>
    <t>Zwykła drewniana tarcza</t>
  </si>
  <si>
    <t>ITAR_NEWSHIELD_01</t>
  </si>
  <si>
    <t>ITSH_GS_01</t>
  </si>
  <si>
    <t>ITAR_NEWSHIELD_01.3ds</t>
  </si>
  <si>
    <t>Drewniana tarcza najemnika</t>
  </si>
  <si>
    <t>ITSH_SHIELD_A_WOODEN_ROUND</t>
  </si>
  <si>
    <t>ITSH_GS_02</t>
  </si>
  <si>
    <t>ITSH_SHIELD_A_WOODEN_ROUND.3ds</t>
  </si>
  <si>
    <t>Drewniana tarcza</t>
  </si>
  <si>
    <t>ITAR_NEWSHIELD_01R</t>
  </si>
  <si>
    <t>ITSH_GS_03</t>
  </si>
  <si>
    <t>ITAR_NEWSHIELD_01R.3ds</t>
  </si>
  <si>
    <t>Prosty puklerz</t>
  </si>
  <si>
    <t>ITAR_NEWSHIELD_04R</t>
  </si>
  <si>
    <t>ITSH_GS_04</t>
  </si>
  <si>
    <t>ITAR_NEWSHIELD_04R.3ds</t>
  </si>
  <si>
    <t>Prowizoryczna tarcza</t>
  </si>
  <si>
    <t>Prowizoryczna okrągła drewniana tarcza.</t>
  </si>
  <si>
    <t>SHIELD_04</t>
  </si>
  <si>
    <t>ITSH_GS_05</t>
  </si>
  <si>
    <t>SHIELD_04.3ds</t>
  </si>
  <si>
    <t>Skórzany puklerz</t>
  </si>
  <si>
    <t>Nadal drewniane choć troszke lepsze.</t>
  </si>
  <si>
    <t>ITAR_NEWSHIELD_04</t>
  </si>
  <si>
    <t>ITSH_GS_06</t>
  </si>
  <si>
    <t>ITAR_NEWSHIELD_04.3ds</t>
  </si>
  <si>
    <t>Wzmocniona drewniana tarcza</t>
  </si>
  <si>
    <t>ITAR_NEWSHIELD_03</t>
  </si>
  <si>
    <t>ITSH_GS_07</t>
  </si>
  <si>
    <t>ITAR_NEWSHIELD_03.3ds</t>
  </si>
  <si>
    <t>Haraldska tarcza</t>
  </si>
  <si>
    <t>ITSH_SHIELD_A_WOLF</t>
  </si>
  <si>
    <t>ITSH_GS_08</t>
  </si>
  <si>
    <t>ITSH_SHIELD_A_WOLF.3ds</t>
  </si>
  <si>
    <t>Myrtańska tarcza</t>
  </si>
  <si>
    <t>ITAR_SHIELD_07_02</t>
  </si>
  <si>
    <t>ITSH_GS_09</t>
  </si>
  <si>
    <t>ITAR_SHIELD_07_02.3ds</t>
  </si>
  <si>
    <t>Mniejsza wzmocniona tarcza</t>
  </si>
  <si>
    <t>MIL_SHIELD_NEW</t>
  </si>
  <si>
    <t>ITSH_GS_10</t>
  </si>
  <si>
    <t>MIL_SHIELD_NEW.3ds</t>
  </si>
  <si>
    <t>Kolczasta tarcza</t>
  </si>
  <si>
    <t>Okrągła tarcza z zamontowanymi kolcami.</t>
  </si>
  <si>
    <t>ITAR_NEWSHIELD_02</t>
  </si>
  <si>
    <t>ITSH_GS_11</t>
  </si>
  <si>
    <t>ITAR_NEWSHIELD_02.3ds</t>
  </si>
  <si>
    <t>Tarcza nordmarczyka</t>
  </si>
  <si>
    <t>Blaszana tarcza z grawerunkiem.</t>
  </si>
  <si>
    <t>SHIELD_SLD</t>
  </si>
  <si>
    <t>ITSH_GS_12</t>
  </si>
  <si>
    <t>SHIELD_SLD.3ds</t>
  </si>
  <si>
    <t>Tarcza najemcy</t>
  </si>
  <si>
    <t>Tarcza najemcy to symbol niezależności i wolności - ci, którzy ją noszą, niezależnie od tego, dla kogo pracują, mają zawsze swój własny interes na pierwszym miejscu.</t>
  </si>
  <si>
    <t>ITAR_SHIELD_04_NEW</t>
  </si>
  <si>
    <t>ITSH_GS_13</t>
  </si>
  <si>
    <t>ITAR_SHIELD_04_NEW.3ds</t>
  </si>
  <si>
    <t>Ciężka tarcza Haraldczyka</t>
  </si>
  <si>
    <t>Niebieska tarcza to symbol siły i stabilności - jej kolor nawiązuje do spokojnego nieba, co czyni z niej idealną ochronę przed nieprzyjacielskimi atakami.</t>
  </si>
  <si>
    <t>ITAR_SHIELD_05</t>
  </si>
  <si>
    <t>ITSH_GS_14</t>
  </si>
  <si>
    <t>ITAR_SHIELD_05.3ds</t>
  </si>
  <si>
    <t>Niebieska tarcza</t>
  </si>
  <si>
    <t>Duża drewniana tarcza wzmocniona metalowymi obręczami oraz płytami, a także ozdobiona rzeźbieniami.</t>
  </si>
  <si>
    <t>ITSH_SHIELD_A_KORSHAN</t>
  </si>
  <si>
    <t>ITSH_GS_15</t>
  </si>
  <si>
    <t>ITSH_SHIELD_A_KORSHAN.3ds</t>
  </si>
  <si>
    <t>Pawęż</t>
  </si>
  <si>
    <t>ITSH_SHIELD_A_LONG</t>
  </si>
  <si>
    <t>ITSH_GS_16</t>
  </si>
  <si>
    <t>ITSH_SHIELD_A_LONG.3ds</t>
  </si>
  <si>
    <t>Królewski obrońca</t>
  </si>
  <si>
    <t>Niech żyje król!</t>
  </si>
  <si>
    <t>ITSH_SHIELD_A_WASP</t>
  </si>
  <si>
    <t>ITSH_GS_17</t>
  </si>
  <si>
    <t>ITSH_SHIELD_A_WASP.3ds</t>
  </si>
  <si>
    <t>Toporny konstrukt</t>
  </si>
  <si>
    <t>Co prawda to prawda, toporna konstrukcja.</t>
  </si>
  <si>
    <t>ITAR_SHIELD_05_NEW</t>
  </si>
  <si>
    <t>ITSH_GS_18</t>
  </si>
  <si>
    <t>ITAR_SHIELD_05_NEW.3ds</t>
  </si>
  <si>
    <t>Rycerska tarcza</t>
  </si>
  <si>
    <t>Tarcza rycerska to nie tylko narzędzie obrony, ale także wyraz klasy i elegancji - jej piękny wygląd przyciąga uwagę i wywołuje podziw u innych wojowników.</t>
  </si>
  <si>
    <t>SHIELD_01</t>
  </si>
  <si>
    <t>ITSH_GS_19</t>
  </si>
  <si>
    <t>SHIELD_01.3ds</t>
  </si>
  <si>
    <t>Wzmocniony pawęż</t>
  </si>
  <si>
    <t>Noszenie ciężkiej tarczy wymaga ogromnej siły i wytrzymałości</t>
  </si>
  <si>
    <t>SHIELD_02</t>
  </si>
  <si>
    <t>ITSH_GS_20</t>
  </si>
  <si>
    <t>SHIELD_02.3ds</t>
  </si>
  <si>
    <t>Ciężka tarcza</t>
  </si>
  <si>
    <t>ITAR_SHIELD_GOD</t>
  </si>
  <si>
    <t>ITSH_GS_21</t>
  </si>
  <si>
    <t>ITAR_SHIELD_GOD.3ds</t>
  </si>
  <si>
    <t>Tarcza herbowa</t>
  </si>
  <si>
    <t>Tarcza Myrtany to nie tylko narzędzie obrony, ale także wyraz honoru i dumy.</t>
  </si>
  <si>
    <t>ITSH_SHIELD_A_OCEAN</t>
  </si>
  <si>
    <t>ITSH_GS_22</t>
  </si>
  <si>
    <t>ITSH_SHIELD_A_OCEAN.3ds</t>
  </si>
  <si>
    <t>Lwia tarcza</t>
  </si>
  <si>
    <t>Stylowa i ozdobna tarcza z wygrawerowanym oraz pomalowanym lwem.</t>
  </si>
  <si>
    <t>SHIELD_A_PALADIN_DECO</t>
  </si>
  <si>
    <t>ITSH_GS_23</t>
  </si>
  <si>
    <t>SHIELD_A_PALADIN_DECO.3ds</t>
  </si>
  <si>
    <t>Pas żołnierza</t>
  </si>
  <si>
    <t>Typowy pas, na wyposażeniu armii.</t>
  </si>
  <si>
    <t>ITEM_CAT_BELTS</t>
  </si>
  <si>
    <t>ITEM_FLAG_BELTS</t>
  </si>
  <si>
    <t>Belt</t>
  </si>
  <si>
    <t>AdminBelt</t>
  </si>
  <si>
    <t>gothic_belt</t>
  </si>
  <si>
    <t>ITBE_ADDON_MIL_01</t>
  </si>
  <si>
    <t>ITBE_GS_01</t>
  </si>
  <si>
    <t>ItMi_Belt_03.3ds</t>
  </si>
  <si>
    <t>Pas dzika</t>
  </si>
  <si>
    <t>Czyni cię choć w małym stopniu odpornym na obuchy jak dzik.</t>
  </si>
  <si>
    <t>ITBE_ADDON_LEATHER_01</t>
  </si>
  <si>
    <t>ITBE_GS_02</t>
  </si>
  <si>
    <t>ItMI_Belt_06.3ds</t>
  </si>
  <si>
    <t>Pas żółwia</t>
  </si>
  <si>
    <t>Skorupa żółwia jest odporna na wiele potężnych ostrzy.</t>
  </si>
  <si>
    <t>ITBE_ADDON_SLD_01</t>
  </si>
  <si>
    <t>ITBE_GS_03</t>
  </si>
  <si>
    <t>ItMi_Belt_05.3ds</t>
  </si>
  <si>
    <t>Szarfa ochronna maga</t>
  </si>
  <si>
    <t>Specjalnie zaprojektowana tak aby nie zawadzała magom.</t>
  </si>
  <si>
    <t>ITBE_ADDON_PROT_EDGPOI</t>
  </si>
  <si>
    <t>ITBE_GS_04</t>
  </si>
  <si>
    <t>ItMi_Belt_02.3ds</t>
  </si>
  <si>
    <t>Pas zębacza</t>
  </si>
  <si>
    <t>Czyni cię choć w małym stopniu odpornym na ostrza jak zębacz.</t>
  </si>
  <si>
    <t>ITBE_GS_05</t>
  </si>
  <si>
    <t>Pas pełzacza</t>
  </si>
  <si>
    <t>Czyni cię choć w małym stopniu odpornym na obuchy jak pełzacz.</t>
  </si>
  <si>
    <t>ITBE_GS_06</t>
  </si>
  <si>
    <t>Pas cieniostwora</t>
  </si>
  <si>
    <t>Pomocny zarówno przeciw walcę z bronią ciętą jak i obuchową.</t>
  </si>
  <si>
    <t>ITBE_GS_07</t>
  </si>
  <si>
    <t>Pas niedźwiedzia</t>
  </si>
  <si>
    <t>ITBE_GS_08</t>
  </si>
  <si>
    <t>Pas trolla</t>
  </si>
  <si>
    <t>Chroni cię we wszystkich aspektach walki.</t>
  </si>
  <si>
    <t>ITBE_GS_09</t>
  </si>
  <si>
    <t>Pas smoczego zębacza</t>
  </si>
  <si>
    <t>ITBE_GS_10</t>
  </si>
  <si>
    <t>Hełm z pełzacza</t>
  </si>
  <si>
    <t>ITEM_WEAR_HEAD</t>
  </si>
  <si>
    <t>Helmet</t>
  </si>
  <si>
    <t>AdminHelmet</t>
  </si>
  <si>
    <t>helmets</t>
  </si>
  <si>
    <t>ITHE_SDRP_HLM_42</t>
  </si>
  <si>
    <t>ITHE_GS_97</t>
  </si>
  <si>
    <t>BS_CRW_HELM.3ds</t>
  </si>
  <si>
    <t>Maska śniącego</t>
  </si>
  <si>
    <t>ITHE_SDRP_HLM_46</t>
  </si>
  <si>
    <t>ITHE_GS_98</t>
  </si>
  <si>
    <t>SLEEPER_HELM.3ds</t>
  </si>
  <si>
    <t>Hełm paladyna</t>
  </si>
  <si>
    <t>ITHE_SDRP_HLM_15</t>
  </si>
  <si>
    <t>ITHE_GS_99</t>
  </si>
  <si>
    <t>ItAr_Pal_Helm.3ds</t>
  </si>
  <si>
    <t>Barania Barbuta</t>
  </si>
  <si>
    <t>ITHE_SDRP_HLM_12</t>
  </si>
  <si>
    <t>ITHE_GS_100</t>
  </si>
  <si>
    <t>Wiking6.3ds</t>
  </si>
  <si>
    <t>Poniszczona Barbuta</t>
  </si>
  <si>
    <t>ITHE_SDRP_HLM_09</t>
  </si>
  <si>
    <t>ITHE_GS_101</t>
  </si>
  <si>
    <t>Wiking3.3ds</t>
  </si>
  <si>
    <t>Maska doktora plagi</t>
  </si>
  <si>
    <t>ITHE_KOZA_CAP_02</t>
  </si>
  <si>
    <t>ITHE_GS_102</t>
  </si>
  <si>
    <t>KOZA_DOKTOR_PLAGUE_01.3ds</t>
  </si>
  <si>
    <t>Diadem z akwamarynem</t>
  </si>
  <si>
    <t>ITHE_SDRP_HLM_29</t>
  </si>
  <si>
    <t>ITHE_GS_103</t>
  </si>
  <si>
    <t>It_Korona_Victora.3ds</t>
  </si>
  <si>
    <t>Srebrna korona</t>
  </si>
  <si>
    <t>ITHE_SDRP_HLM_30</t>
  </si>
  <si>
    <t>ITHE_GS_104</t>
  </si>
  <si>
    <t>ITHL_CROWN_G3_CRONE_01.3ds</t>
  </si>
  <si>
    <t>Złota korona</t>
  </si>
  <si>
    <t>ITHE_SDRP_HLM_54</t>
  </si>
  <si>
    <t>ITHE_GS_105</t>
  </si>
  <si>
    <t>ITHL_CROWN_S_CIRCLET.3ds</t>
  </si>
  <si>
    <t>Hełm Gwardzisty</t>
  </si>
  <si>
    <t>ITHE_SDRP_HLM_25</t>
  </si>
  <si>
    <t>ITHE_GS_106</t>
  </si>
  <si>
    <t>GRD_HELM_01.3ds</t>
  </si>
  <si>
    <t>Czarny hełm</t>
  </si>
  <si>
    <t>ITHE_SDRP_HLM_21</t>
  </si>
  <si>
    <t>ITHE_GS_107</t>
  </si>
  <si>
    <t>ITHL_HELMET_S_STORMCLOAKS.3ds</t>
  </si>
  <si>
    <t>Łebka z zasłoną</t>
  </si>
  <si>
    <t>ITHE_SDRP_HLM_11</t>
  </si>
  <si>
    <t>ITHE_GS_108</t>
  </si>
  <si>
    <t>Wiking5.3ds</t>
  </si>
  <si>
    <t>Maska doktora plagi 2</t>
  </si>
  <si>
    <t>ITHE_GS_109</t>
  </si>
  <si>
    <t>GALI_MASKA_PLAGI.3ds</t>
  </si>
  <si>
    <t>Kapalin</t>
  </si>
  <si>
    <t>Zwykly kapalin</t>
  </si>
  <si>
    <t>ITHE_SDRP_HLM_06</t>
  </si>
  <si>
    <t>ITHE_GS_01</t>
  </si>
  <si>
    <t>Rycerz9.3ds</t>
  </si>
  <si>
    <t>Kapalin z wizurą</t>
  </si>
  <si>
    <t>ITHE_SDRP_HLM_05</t>
  </si>
  <si>
    <t>ITHE_GS_02</t>
  </si>
  <si>
    <t>Rycerz8.3ds</t>
  </si>
  <si>
    <t>Kaptur kolczy</t>
  </si>
  <si>
    <t>Skórzany kaptur kolczy</t>
  </si>
  <si>
    <t>ITHE_SDRP_HLM_44</t>
  </si>
  <si>
    <t>ITHE_GS_03</t>
  </si>
  <si>
    <t>ORE_HELM.3ds</t>
  </si>
  <si>
    <t>Barbute</t>
  </si>
  <si>
    <t>Zdobiony hełm.</t>
  </si>
  <si>
    <t>ITHE_SDRP_HLM_18</t>
  </si>
  <si>
    <t>ITHE_GS_04</t>
  </si>
  <si>
    <t>ITHL_HELMET_R_SENTINEL.3ds</t>
  </si>
  <si>
    <t>Hełm imperialny</t>
  </si>
  <si>
    <t>Hełm z rubinem to nie tylko element ochronny, ale także wyraz stylu i elegancji - jego kunsztowny wygląd przyciąga uwagę i wywołuje podziw u innych wojowników.</t>
  </si>
  <si>
    <t>ITHE_SDRP_HLM_08</t>
  </si>
  <si>
    <t>ITHE_GS_05</t>
  </si>
  <si>
    <t>Wiking2.3ds</t>
  </si>
  <si>
    <t>Hełm łucznika</t>
  </si>
  <si>
    <t>Skórzany okuty hełm.</t>
  </si>
  <si>
    <t>ITHE_SDRP_HLM_20</t>
  </si>
  <si>
    <t>ITHE_GS_06</t>
  </si>
  <si>
    <t>ITHL_MAKEDHELMET1_AS_THORNIARA_ROBE.3ds</t>
  </si>
  <si>
    <t>Skórzana Salada</t>
  </si>
  <si>
    <t>Skórzana Salada.</t>
  </si>
  <si>
    <t>ITHE_SDRP_HLM_41</t>
  </si>
  <si>
    <t>ITHE_GS_07</t>
  </si>
  <si>
    <t>ITHL_HELMET_G3_ORIENT_01_LEATHER.3ds</t>
  </si>
  <si>
    <t>Lekki żelazny hełm</t>
  </si>
  <si>
    <t>Wykonany w całości z kolczug.</t>
  </si>
  <si>
    <t>ITHE_SDRP_HLM_27</t>
  </si>
  <si>
    <t>ITHE_GS_08</t>
  </si>
  <si>
    <t>ITHL_MAKEDHELMET4_S_STEELLIGHT.3ds</t>
  </si>
  <si>
    <t>Kapalin z kołnierzem kolczym NIEBIESKI</t>
  </si>
  <si>
    <t>ITHE_SDRP_HLM_48</t>
  </si>
  <si>
    <t>ITHE_GS_09</t>
  </si>
  <si>
    <t>kapalin_2.3ds</t>
  </si>
  <si>
    <t>Kapalin z kołnierzem kolczym CZERWONY</t>
  </si>
  <si>
    <t>ITHE_SDRP_HLM_49</t>
  </si>
  <si>
    <t>ITHE_GS_10</t>
  </si>
  <si>
    <t>kapalin_3.3ds</t>
  </si>
  <si>
    <t>Kapalin z kołnierzem kolczym ZIELONY</t>
  </si>
  <si>
    <t>ITHE_SDRP_HLM_50</t>
  </si>
  <si>
    <t>ITHE_GS_11</t>
  </si>
  <si>
    <t>kapalin_4.3ds</t>
  </si>
  <si>
    <t>Hełm wilczego wojownika</t>
  </si>
  <si>
    <t>ITHE_SDRP_HLM_40</t>
  </si>
  <si>
    <t>ITHE_GS_12</t>
  </si>
  <si>
    <t>Clegane.3ds</t>
  </si>
  <si>
    <t>Podłużny hełm</t>
  </si>
  <si>
    <t>ITHE_SDRP_HLM_01</t>
  </si>
  <si>
    <t>ITHE_GS_13</t>
  </si>
  <si>
    <t>ITHL_HELMET_S_DAWNGUARD.3ds</t>
  </si>
  <si>
    <t>Niedźwiedzi hełm</t>
  </si>
  <si>
    <t>Hełm w płytek pełzacza</t>
  </si>
  <si>
    <t>ITHE_SDRP_HLM_03</t>
  </si>
  <si>
    <t>ITHE_GS_14</t>
  </si>
  <si>
    <t>ITHL_HELMET_S_SONS_OF_TALOS.3ds</t>
  </si>
  <si>
    <t>Garnczkowy hełm</t>
  </si>
  <si>
    <t>Ten też jest wykonany z płytek pełazacza... Zaraza...</t>
  </si>
  <si>
    <t>ITHE_SDRP_HLM_26</t>
  </si>
  <si>
    <t>ITHE_GS_15</t>
  </si>
  <si>
    <t>GREATHELM.3ds</t>
  </si>
  <si>
    <t>Solidny armet</t>
  </si>
  <si>
    <t>Z daleka wygląda jak garnek</t>
  </si>
  <si>
    <t>ITHE_SDRP_HLM_51</t>
  </si>
  <si>
    <t>ITHE_GS_16</t>
  </si>
  <si>
    <t>helm_tytana.3ds</t>
  </si>
  <si>
    <t>Hełm łowców</t>
  </si>
  <si>
    <t>Skoro jest napisane, że soldiny to trzeba solidnie go zrobić.</t>
  </si>
  <si>
    <t>ITHE_SDRP_HLM_17</t>
  </si>
  <si>
    <t>ITHE_GS_17</t>
  </si>
  <si>
    <t>ItAr_DJG_Helm.3ds</t>
  </si>
  <si>
    <t>Okuty łeb</t>
  </si>
  <si>
    <t>Czorny jak śmierć, ciekawe na co polowali.</t>
  </si>
  <si>
    <t>ITHE_SDRP_HLM_02</t>
  </si>
  <si>
    <t>ITHE_GS_18</t>
  </si>
  <si>
    <t>ITHL_HELMET_S_DAWNGUARDFULL.3ds</t>
  </si>
  <si>
    <t>Hełm gladiatora</t>
  </si>
  <si>
    <t>Gladiata... gladiata...</t>
  </si>
  <si>
    <t>ITHE_SDRP_HLM_56</t>
  </si>
  <si>
    <t>ITHE_GS_19</t>
  </si>
  <si>
    <t>helmlowcow2.3ds</t>
  </si>
  <si>
    <t>Hełm krzyżowca</t>
  </si>
  <si>
    <t>Ciekawie tam mają...</t>
  </si>
  <si>
    <t>ITHE_SDRP_HLM_16</t>
  </si>
  <si>
    <t>ITHE_GS_20</t>
  </si>
  <si>
    <t>ITAR_ZPZ_HELMET_02.3ds</t>
  </si>
  <si>
    <t>Skrzydlaty hełm</t>
  </si>
  <si>
    <t>Dorodnie wygląda z tymi skrzydłami po bokach.</t>
  </si>
  <si>
    <t>ITHE_SDRP_HLM_35</t>
  </si>
  <si>
    <t>ITHE_GS_21</t>
  </si>
  <si>
    <t>Rycerz3.3ds</t>
  </si>
  <si>
    <t>Niebiański hełm</t>
  </si>
  <si>
    <t>Uważać, by przyszły właściciel nie odleciał bez płacenia.</t>
  </si>
  <si>
    <t>ITHE_SDRP_HLM_14</t>
  </si>
  <si>
    <t>ITHE_GS_22</t>
  </si>
  <si>
    <t>HELMETNORD2.3ds</t>
  </si>
  <si>
    <t>Dywan z wilka</t>
  </si>
  <si>
    <t>ITAT_BOSSWOLFFUR</t>
  </si>
  <si>
    <t>ITAT_BOSSWOLFFUR.3DS</t>
  </si>
  <si>
    <t>Dywan</t>
  </si>
  <si>
    <t>Dywan to element dekoracyjny, który może zmienić wystrój całego pomieszczenia, dodając mu elegancji i wyjątkowego stylu.</t>
  </si>
  <si>
    <t>NW_CITY_CARPET_03</t>
  </si>
  <si>
    <t>NW_CITY_CARPET_03.3DS</t>
  </si>
  <si>
    <t>Dywan 2</t>
  </si>
  <si>
    <t>NW_CITY_CARPET_01</t>
  </si>
  <si>
    <t>NW_CITY_CARPET_01.3DS</t>
  </si>
  <si>
    <t>Dywan 3</t>
  </si>
  <si>
    <t>NW_CITY_CARPET_02</t>
  </si>
  <si>
    <t>NW_CITY_CARPET_02.3DS</t>
  </si>
  <si>
    <t>Dywan podłogowy 1</t>
  </si>
  <si>
    <t>KM_VOB_CARPET_03</t>
  </si>
  <si>
    <t>KM_VOB_CARPET_03.3DS</t>
  </si>
  <si>
    <t>Dywan podłogowy 2</t>
  </si>
  <si>
    <t>KM_VOB_CARPET_06</t>
  </si>
  <si>
    <t>KM_VOB_CARPET_06.3DS</t>
  </si>
  <si>
    <t>Dywan podłogowy 3</t>
  </si>
  <si>
    <t>KM_VOB_CARPET_08</t>
  </si>
  <si>
    <t>KM_VOB_CARPET_08.3DS</t>
  </si>
  <si>
    <t>Pasiasty dywan</t>
  </si>
  <si>
    <t>GS_FURNITURE_VARANT_CARPET_07_KWIATEK.3DS</t>
  </si>
  <si>
    <t>Wzorkowy dywan</t>
  </si>
  <si>
    <t>GS_FURNITURE_VARANT_CARPET_08_KWIATEK.3DS</t>
  </si>
  <si>
    <t>Okrągły czerwony dywan</t>
  </si>
  <si>
    <t>GS_FURNITURE_VARANT_CARPET_01_KWIATEK.3DS</t>
  </si>
  <si>
    <t>Okrągły fioletowy dywan</t>
  </si>
  <si>
    <t>GS_FURNITURE_VARANT_CARPET_02_KWIATEK.3DS</t>
  </si>
  <si>
    <t>Okrągły pomarańczowy dywan</t>
  </si>
  <si>
    <t>GS_FURNITURE_VARANT_CARPET_03_KWIATEK.3DS</t>
  </si>
  <si>
    <t>Okrągły żółtawy dywan</t>
  </si>
  <si>
    <t>GS_FURNITURE_VARANT_CARPET_04_KWIATEK.3DS</t>
  </si>
  <si>
    <t>Mała czerwona kurtyna</t>
  </si>
  <si>
    <t>Idealna po to aby zakryć to czego gość nie powinien widzieć.</t>
  </si>
  <si>
    <t>GS_VOB_LITTLECURTAIN_01</t>
  </si>
  <si>
    <t>GS_VOB_LITTLECURTAIN_01.3DS</t>
  </si>
  <si>
    <t>Mała czerwona kurtyna 2</t>
  </si>
  <si>
    <t>GS_VOB_LITTLECURTAIN_02</t>
  </si>
  <si>
    <t>GS_VOB_LITTLECURTAIN_02.3DS</t>
  </si>
  <si>
    <t>Mała niebieska kurtyna</t>
  </si>
  <si>
    <t>GS_VOB_LITTLECURTAIN_03</t>
  </si>
  <si>
    <t>GS_VOB_LITTLECURTAIN_03.3DS</t>
  </si>
  <si>
    <t>Mała niebieska kurtyna 2</t>
  </si>
  <si>
    <t>GS_VOB_LITTLECURTAIN_04</t>
  </si>
  <si>
    <t>GS_VOB_LITTLECURTAIN_04.3DS</t>
  </si>
  <si>
    <t>Mała żółta kurtyna</t>
  </si>
  <si>
    <t>GS_VOB_LITTLECURTAIN_05</t>
  </si>
  <si>
    <t>GS_VOB_LITTLECURTAIN_05.3DS</t>
  </si>
  <si>
    <t>Mała żółta kurtyna 2</t>
  </si>
  <si>
    <t>GS_VOB_LITTLECURTAIN_06</t>
  </si>
  <si>
    <t>GS_VOB_LITTLECURTAIN_06.3DS</t>
  </si>
  <si>
    <t>Varancki czerwony dywan</t>
  </si>
  <si>
    <t>GS_FURNITURE_VARANT_CARPET_05_KWIATEK.3DS</t>
  </si>
  <si>
    <t>Varancki zielony dywan</t>
  </si>
  <si>
    <t>GS_FURNITURE_VARANT_CARPET_06_KWIATEK.3DS</t>
  </si>
  <si>
    <t xml:space="preserve">Lewa fioletowa kurtyna </t>
  </si>
  <si>
    <t>Ładnie komponuje się wraz z jasnymi ścianami.</t>
  </si>
  <si>
    <t>GS_MONASTERY_CURTAIN_01L_PURPLE_KOZA</t>
  </si>
  <si>
    <t>GS_MONASTERY_CURTAIN_01L_PURPLE_KOZA.3DS</t>
  </si>
  <si>
    <t>Lewa fioletowa kurtyna 2</t>
  </si>
  <si>
    <t>GS_MONASTERY_CURTAIN_02L_PURPLE_KOZA</t>
  </si>
  <si>
    <t>GS_MONASTERY_CURTAIN_02L_PURPLE_KOZA.3DS</t>
  </si>
  <si>
    <t>Lewa fioletowa kurtyna 3</t>
  </si>
  <si>
    <t>GS_MONASTERY_CURTAIN_03L_PURPLE_KOZA</t>
  </si>
  <si>
    <t>GS_MONASTERY_CURTAIN_03L_PURPLE_KOZA.3DS</t>
  </si>
  <si>
    <t>Prawa fioletowa kurtyna</t>
  </si>
  <si>
    <t>GS_MONASTERY_CURTAIN_01R_PURPLE_KOZA</t>
  </si>
  <si>
    <t>GS_MONASTERY_CURTAIN_01R_PURPLE_KOZA.3DS</t>
  </si>
  <si>
    <t>Prawa fioletowa kurtyna 2</t>
  </si>
  <si>
    <t>GS_MONASTERY_CURTAIN_02R_PURPLE_KOZA</t>
  </si>
  <si>
    <t>GS_MONASTERY_CURTAIN_02R_PURPLE_KOZA.3DS</t>
  </si>
  <si>
    <t>Prawa fioletowa kurtyna 3</t>
  </si>
  <si>
    <t>GS_MONASTERY_CURTAIN_03R_PURPLE_KOZA</t>
  </si>
  <si>
    <t>GS_MONASTERY_CURTAIN_03R_PURPLE_KOZA.3DS</t>
  </si>
  <si>
    <t>Lewa czerwona kurtyna</t>
  </si>
  <si>
    <t>Ładnie komponuje się wraz z cienymi ścianami.</t>
  </si>
  <si>
    <t>GS_MONASTERY_CURTAIN_01L_RED_KOZA</t>
  </si>
  <si>
    <t>GS_MONASTERY_CURTAIN_01L_RED_KOZA.3DS</t>
  </si>
  <si>
    <t>Lewa czerwona kurtyna 2</t>
  </si>
  <si>
    <t>GS_MONASTERY_CURTAIN_02L_RED_KOZA</t>
  </si>
  <si>
    <t>GS_MONASTERY_CURTAIN_02L_RED_KOZA.3DS</t>
  </si>
  <si>
    <t>Lewa czerwona kurtyna 3</t>
  </si>
  <si>
    <t>GS_MONASTERY_CURTAIN_03L_RED_KOZA</t>
  </si>
  <si>
    <t>GS_MONASTERY_CURTAIN_03L_RED_KOZA.3DS</t>
  </si>
  <si>
    <t>Prawa czerwona kurtyna</t>
  </si>
  <si>
    <t>GS_MONASTERY_CURTAIN_01R_RED_KOZA</t>
  </si>
  <si>
    <t>GS_MONASTERY_CURTAIN_01R_RED_KOZA.3DS</t>
  </si>
  <si>
    <t>Prawa czerwona kurtyna 2</t>
  </si>
  <si>
    <t>GS_MONASTERY_CURTAIN_02R_RED_KOZA</t>
  </si>
  <si>
    <t>GS_MONASTERY_CURTAIN_02R_RED_KOZA.3DS</t>
  </si>
  <si>
    <t>Prawa czerwona kurtyna 3</t>
  </si>
  <si>
    <t>GS_MONASTERY_CURTAIN_03R_RED_KOZA</t>
  </si>
  <si>
    <t>GS_MONASTERY_CURTAIN_03R_RED_KOZA.3DS</t>
  </si>
  <si>
    <t>Czarny dywan z niedźwiedzia</t>
  </si>
  <si>
    <t>Łatwo skóry nie sprzedał.</t>
  </si>
  <si>
    <t>GS_CITY_BEAR_CARPET_BLACK_01</t>
  </si>
  <si>
    <t>GS_CITY_BEAR_CARPET_BLACK_01.3DS</t>
  </si>
  <si>
    <t>Brązowy dywan z niedźwiedzia</t>
  </si>
  <si>
    <t>GS_CITY_BEAR_CARPET_BROWN_01</t>
  </si>
  <si>
    <t>GS_CITY_BEAR_CARPET_BROWN_01.3DS</t>
  </si>
  <si>
    <t>Zielony dywan z niedźwiedzia</t>
  </si>
  <si>
    <t>GS_CITY_BEAR_CARPET_GREEN_01</t>
  </si>
  <si>
    <t>GS_CITY_BEAR_CARPET_GREEN_01.3DS</t>
  </si>
  <si>
    <t>Czerwony dywan z niedźwiedzia</t>
  </si>
  <si>
    <t>GS_CITY_BEAR_CARPET_RED_01</t>
  </si>
  <si>
    <t>GS_CITY_BEAR_CARPET_RED_01.3DS</t>
  </si>
  <si>
    <t>Biały dywan z niedźwiedzia</t>
  </si>
  <si>
    <t>GS_CITY_BEAR_CARPET_WHITE_01</t>
  </si>
  <si>
    <t>GS_CITY_BEAR_CARPET_WHITE_01.3DS</t>
  </si>
  <si>
    <t>Tkanina</t>
  </si>
  <si>
    <t xml:space="preserve"> Materiał tkany z Lnu, używany do produkcji odzieży i innych przedmiotów.</t>
  </si>
  <si>
    <t>ITCR_SDRP_INGR_32</t>
  </si>
  <si>
    <t>ITMI_GS_MAT_183</t>
  </si>
  <si>
    <t>IT_Fabric.3ds</t>
  </si>
  <si>
    <t>Nici</t>
  </si>
  <si>
    <t>Cienkie włókna używane do szycia i tkania.</t>
  </si>
  <si>
    <t>ITCR_SDRP_INGR_33</t>
  </si>
  <si>
    <t>ITMI_GS_MAT_184</t>
  </si>
  <si>
    <t>IT_Thread.3ds</t>
  </si>
  <si>
    <t>Wełniana tkanina</t>
  </si>
  <si>
    <t>Tkanina wykonana z wełny, ciepła i miękka w dotyku.</t>
  </si>
  <si>
    <t>TKANINA_WELNA</t>
  </si>
  <si>
    <t>ITMI_GS_MAT_185</t>
  </si>
  <si>
    <t>TKANINA_WELNA.3ds</t>
  </si>
  <si>
    <t>Koszula</t>
  </si>
  <si>
    <t>Podstawowy element garderoby, idealny do noszenia na co dzień.</t>
  </si>
  <si>
    <t>ITAR_BAU_L_03</t>
  </si>
  <si>
    <t>ITMI_GS_MAT_186</t>
  </si>
  <si>
    <t>ITAR_BAU_L_03.3ds</t>
  </si>
  <si>
    <t>Opaska nowicjusza</t>
  </si>
  <si>
    <t>Opaska podpowiadająca iż osoba w nią odziana, zaczyna nowy roździał w swoim życiu.</t>
  </si>
  <si>
    <t>ITHE_SDRP_CAP_46</t>
  </si>
  <si>
    <t>ITMI_GS_MAT_187</t>
  </si>
  <si>
    <t>OpaskaOczy.3ds</t>
  </si>
  <si>
    <t>Luźna suknia</t>
  </si>
  <si>
    <t>Komfortowa i swobodna suknia.</t>
  </si>
  <si>
    <t>LUZNA_SUKNIA</t>
  </si>
  <si>
    <t>ITMI_GS_MAT_188</t>
  </si>
  <si>
    <t>LUZNA_SUKNIA.3ds</t>
  </si>
  <si>
    <t>Habit</t>
  </si>
  <si>
    <t>Część stroju, noszona przez osoby zakonne.</t>
  </si>
  <si>
    <t>ITAR_NOV_FIRE</t>
  </si>
  <si>
    <t>ITMI_GS_MAT_189</t>
  </si>
  <si>
    <t>ITAR_NOV_FIRE.3ds</t>
  </si>
  <si>
    <t>Kamizelka</t>
  </si>
  <si>
    <t>Dodatek do garderoby, dodający nieco ciepła.</t>
  </si>
  <si>
    <t>ITAR_KM_VLK_05</t>
  </si>
  <si>
    <t>ITMI_GS_MAT_190</t>
  </si>
  <si>
    <t>ITAR_KM_VLK_05.3ds</t>
  </si>
  <si>
    <t>Szykowna suknia</t>
  </si>
  <si>
    <t>Piękna i dodająca szyku suknia.</t>
  </si>
  <si>
    <t>SZYKOWNA_SUKNIA</t>
  </si>
  <si>
    <t>ITMI_GS_MAT_191</t>
  </si>
  <si>
    <t>SZYKOWNA_SUKNIA.3ds</t>
  </si>
  <si>
    <t>Rękawice</t>
  </si>
  <si>
    <t>Zwyklę noszone podczas zimy, dodaje wdzięku.</t>
  </si>
  <si>
    <t>KM_VOB_ARMORER_GLOVES_02</t>
  </si>
  <si>
    <t>ITMI_GS_MAT_192</t>
  </si>
  <si>
    <t>KM_VOB_ARMORER_GLOVES_02.3ds</t>
  </si>
  <si>
    <t>Ornat</t>
  </si>
  <si>
    <t>Szata noszona, przez osoby zakonne.</t>
  </si>
  <si>
    <t>ITAR_KDF_L_KM</t>
  </si>
  <si>
    <t>ITMI_GS_MAT_193</t>
  </si>
  <si>
    <t>ITAR_KDF_L_KM.3ds</t>
  </si>
  <si>
    <t>Płaszcz</t>
  </si>
  <si>
    <t>Okrycie wierzchnie, które chroni przed zimnem i wiatrem.</t>
  </si>
  <si>
    <t>ITAR_KM_VLK_04</t>
  </si>
  <si>
    <t>ITMI_GS_MAT_194</t>
  </si>
  <si>
    <t>ITAR_KM_VLK_04.3ds</t>
  </si>
  <si>
    <t>Elegancka suknia</t>
  </si>
  <si>
    <t>Piękna i stylowa suknia, idealna na ważne wydarzenia.</t>
  </si>
  <si>
    <t>ITAR_VLKBABE</t>
  </si>
  <si>
    <t>ITMI_GS_MAT_195</t>
  </si>
  <si>
    <t>ITAR_VLKBABE.3ds</t>
  </si>
  <si>
    <t>Kaftan</t>
  </si>
  <si>
    <t>Tradycyjny strój noszony w niektórych kulturach.</t>
  </si>
  <si>
    <t>ITAR_KM_VLK_02</t>
  </si>
  <si>
    <t>ITMI_GS_MAT_196</t>
  </si>
  <si>
    <t>ITAR_KM_VLK_02.3ds</t>
  </si>
  <si>
    <t>Biedny szmaciany strój</t>
  </si>
  <si>
    <t>Szmaty zakrywające najważniejsze elementy ciała. Nie zapewniające ochrony przed zimnem, a także innymi nieprzyjaznymi warunkami.</t>
  </si>
  <si>
    <t>Clothes</t>
  </si>
  <si>
    <t>ITAR_SDRP_CLH_18</t>
  </si>
  <si>
    <t>ITAR_GS_CLH_01</t>
  </si>
  <si>
    <t>KOP_SMAC_KOSZ.asc</t>
  </si>
  <si>
    <t>Szmaciany strój</t>
  </si>
  <si>
    <t>ITAR_GS_CLH_02</t>
  </si>
  <si>
    <t>GS_Armor_BAU_L_01.asc</t>
  </si>
  <si>
    <t>Biedny szmaciany strój z kapturem</t>
  </si>
  <si>
    <t>ITAR_SDRP_CLH_17</t>
  </si>
  <si>
    <t>ITAR_GS_CLH_03</t>
  </si>
  <si>
    <t>KAPTURREK_KOPACZA.asc</t>
  </si>
  <si>
    <t>Spodnie kopacza</t>
  </si>
  <si>
    <t>Spodnie nie zapewniającego ochrony przed zimnem, a także odkrywający gołe ciało, narażone wszelkiego rodzaju muszki.</t>
  </si>
  <si>
    <t>ITAR_SDRP_CLH_02</t>
  </si>
  <si>
    <t>ITAR_GS_CLH_04</t>
  </si>
  <si>
    <t>Sc_kopacz.asc</t>
  </si>
  <si>
    <t>Spodnie kopacza z przepaską</t>
  </si>
  <si>
    <t>ITAR_SDRP_CLH_01</t>
  </si>
  <si>
    <t>ITAR_GS_CLH_05</t>
  </si>
  <si>
    <t>Sc_kopacz_H.asc</t>
  </si>
  <si>
    <t>Szmaciane spodnie</t>
  </si>
  <si>
    <t>ITAR_SDRP_CLH_30</t>
  </si>
  <si>
    <t>ITAR_GS_CLH_06</t>
  </si>
  <si>
    <t>latane_spodnie1.asc</t>
  </si>
  <si>
    <t>Szare spodnie</t>
  </si>
  <si>
    <t>ITAR_SDRP_KM_07</t>
  </si>
  <si>
    <t>ITAR_GS_CLH_07</t>
  </si>
  <si>
    <t>KM_PANTS_07.asc</t>
  </si>
  <si>
    <t>Pozszywane spodnie</t>
  </si>
  <si>
    <t>ITAR_SDRP_KM_06</t>
  </si>
  <si>
    <t>ITAR_GS_CLH_08</t>
  </si>
  <si>
    <t>KM_PANTS_06.asc</t>
  </si>
  <si>
    <t>Łatane spodnie</t>
  </si>
  <si>
    <t>ITAR_SDRP_KM_05</t>
  </si>
  <si>
    <t>ITAR_GS_CLH_09</t>
  </si>
  <si>
    <t>KM_PANTS_05.asc</t>
  </si>
  <si>
    <t>Brązowe pozszywane spodnie</t>
  </si>
  <si>
    <t>ITAR_SDRP_KM_04</t>
  </si>
  <si>
    <t>ITAR_GS_CLH_10</t>
  </si>
  <si>
    <t>KM_PANTS_04.asc</t>
  </si>
  <si>
    <t>Brązowe spodnie</t>
  </si>
  <si>
    <t>ITAR_SDRP_KM_03</t>
  </si>
  <si>
    <t>ITAR_GS_CLH_11</t>
  </si>
  <si>
    <t>KM_PANTS_03.asc</t>
  </si>
  <si>
    <t>Zszywane spodnie</t>
  </si>
  <si>
    <t>ITAR_SDRP_KM_02</t>
  </si>
  <si>
    <t>ITAR_GS_CLH_12</t>
  </si>
  <si>
    <t>KM_PANTS_02.asc</t>
  </si>
  <si>
    <t>Płocienne spodnie</t>
  </si>
  <si>
    <t>ITAR_SDRP_KM_01</t>
  </si>
  <si>
    <t>ITAR_GS_CLH_13</t>
  </si>
  <si>
    <t>KM_PANTS_01.asc</t>
  </si>
  <si>
    <t>Ręcznik</t>
  </si>
  <si>
    <t>Ręcznik idealnie nadający się do łaźni. Nie zapewnia żadnej ochrony przed zimnem, a także innymi nieprzyjaznimi warunkami.</t>
  </si>
  <si>
    <t>ITAR_KM_VLK_BATH</t>
  </si>
  <si>
    <t>ITAR_GS_CLH_14</t>
  </si>
  <si>
    <t>KM_VLK_BATH.asc</t>
  </si>
  <si>
    <t>Strój robotnika</t>
  </si>
  <si>
    <t>Nieźle uszyty strój, zapewniający niewielką ochronę przed zimnem, deszczami czy innymi aspektami pogody.</t>
  </si>
  <si>
    <t>ITAR_GS_CLH_15</t>
  </si>
  <si>
    <t>GS_Armor_BAU_L_02.asc</t>
  </si>
  <si>
    <t>Strój posłańca</t>
  </si>
  <si>
    <t>ITAR_SDRP2_RB_05</t>
  </si>
  <si>
    <t>ITAR_GS_CLH_16</t>
  </si>
  <si>
    <t>SZKODNIK_SABAT.asc</t>
  </si>
  <si>
    <t>Niebieska porządna koszula</t>
  </si>
  <si>
    <t>ITAR_SDRP_KM_21</t>
  </si>
  <si>
    <t>ITAR_GS_CLH_17</t>
  </si>
  <si>
    <t>SDRP_OSADA_PRACOWNIK.asc</t>
  </si>
  <si>
    <t>Czarna porządna koszula</t>
  </si>
  <si>
    <t>ITAR_SDRP_KM_15</t>
  </si>
  <si>
    <t>ITAR_GS_CLH_18</t>
  </si>
  <si>
    <t>KM_SAILOR_04.asc</t>
  </si>
  <si>
    <t>Żółtawa porządna koszula</t>
  </si>
  <si>
    <t>ITAR_SDRP_KM_14</t>
  </si>
  <si>
    <t>ITAR_GS_CLH_19</t>
  </si>
  <si>
    <t>KM_SAILOR_03.asc</t>
  </si>
  <si>
    <t>Turkusowa porządna koszula</t>
  </si>
  <si>
    <t>ITAR_SDRP_KM_13</t>
  </si>
  <si>
    <t>ITAR_GS_CLH_20</t>
  </si>
  <si>
    <t>KM_SAILOR_02.asc</t>
  </si>
  <si>
    <t>Kobieca porządna koszula</t>
  </si>
  <si>
    <t>ITAR_SDRP_KM_22</t>
  </si>
  <si>
    <t>ITAR_GS_CLH_21</t>
  </si>
  <si>
    <t>SDRP_OSADA_PRACOWNICZKA.asc</t>
  </si>
  <si>
    <t>Zielona porządna koszula</t>
  </si>
  <si>
    <t>ITAR_SDRP_KM_12</t>
  </si>
  <si>
    <t>ITAR_GS_CLH_22</t>
  </si>
  <si>
    <t>KM_SAILOR_01.asc</t>
  </si>
  <si>
    <t>Biały fartuch rzeźnika</t>
  </si>
  <si>
    <t>ITAR_KM_SMITH_JOE</t>
  </si>
  <si>
    <t>ITAR_GS_CLH_23</t>
  </si>
  <si>
    <t>Armor_Smith_Joe.asc</t>
  </si>
  <si>
    <t>Brązowy fartuch kowala</t>
  </si>
  <si>
    <t>ITAR_KM_SMITH_03</t>
  </si>
  <si>
    <t>ITAR_GS_CLH_24</t>
  </si>
  <si>
    <t>DK_ARMOR_CITIZEN_BLACKSMITH_01.asc</t>
  </si>
  <si>
    <t>Fartuch karczmarza</t>
  </si>
  <si>
    <t>ITAR_KM_SMITH_02</t>
  </si>
  <si>
    <t>ITAR_GS_CLH_25</t>
  </si>
  <si>
    <t>Armor_KM_Smith_02.asc</t>
  </si>
  <si>
    <t>Zielony fartuch</t>
  </si>
  <si>
    <t>ITAR_KM_SMITH_01</t>
  </si>
  <si>
    <t>ITAR_GS_CLH_26</t>
  </si>
  <si>
    <t>Armor_KM_Smith_01.asc</t>
  </si>
  <si>
    <t>Fartuch rzeźnika</t>
  </si>
  <si>
    <t>ITAR_SDRP_CLH_32</t>
  </si>
  <si>
    <t>ITAR_GS_CLH_27</t>
  </si>
  <si>
    <t>N34.asc</t>
  </si>
  <si>
    <t>Pomarańczowy fartuch</t>
  </si>
  <si>
    <t>ITAR_SDRP_CLH_28</t>
  </si>
  <si>
    <t>ITAR_GS_CLH_28</t>
  </si>
  <si>
    <t>KowalA.asc</t>
  </si>
  <si>
    <t>Fartuch kowala</t>
  </si>
  <si>
    <t>ITAR_SDRP_CLH_19</t>
  </si>
  <si>
    <t>ITAR_GS_CLH_29</t>
  </si>
  <si>
    <t>kowalik1.asc</t>
  </si>
  <si>
    <t>Zielony strój farmera</t>
  </si>
  <si>
    <t>itar_bau_l_02</t>
  </si>
  <si>
    <t>ITAR_GS_CLH_30</t>
  </si>
  <si>
    <t>KM_BAU_L_02.asc</t>
  </si>
  <si>
    <t>Niebieski strój farmera</t>
  </si>
  <si>
    <t>itar_bau_l_01</t>
  </si>
  <si>
    <t>ITAR_GS_CLH_31</t>
  </si>
  <si>
    <t>KM_BAU_L_01.asc</t>
  </si>
  <si>
    <t>Szary strój farmera</t>
  </si>
  <si>
    <t>itar_bau_l_jorn</t>
  </si>
  <si>
    <t>ITAR_GS_CLH_32</t>
  </si>
  <si>
    <t>KM_BAU_L_JORN.asc</t>
  </si>
  <si>
    <t>Brązowy strój farmera</t>
  </si>
  <si>
    <t>ITAR_BAU_L</t>
  </si>
  <si>
    <t>ITAR_GS_CLH_33</t>
  </si>
  <si>
    <t>Armor_Bau_L.asc</t>
  </si>
  <si>
    <t>Damski strój górniczy</t>
  </si>
  <si>
    <t>itar_sg_bab_05</t>
  </si>
  <si>
    <t>ITAR_GS_CLH_34</t>
  </si>
  <si>
    <t>UBRANIE_BAB_01.asc</t>
  </si>
  <si>
    <t>Biała koszula</t>
  </si>
  <si>
    <t>ITAR_SDRP_CLH_22</t>
  </si>
  <si>
    <t>ITAR_GS_CLH_35</t>
  </si>
  <si>
    <t>KOSZULA_SPODNIE.asc</t>
  </si>
  <si>
    <t>Czerwona koszula</t>
  </si>
  <si>
    <t>ITAR_SDRP_CLH_11</t>
  </si>
  <si>
    <t>ITAR_GS_CLH_36</t>
  </si>
  <si>
    <t>Koszula_czerwona.asc</t>
  </si>
  <si>
    <t>Czarna koszula</t>
  </si>
  <si>
    <t>ITAR_SDRP_CLH_10</t>
  </si>
  <si>
    <t>ITAR_GS_CLH_37</t>
  </si>
  <si>
    <t>Koszula_czarna.asc</t>
  </si>
  <si>
    <t>Żółta koszula</t>
  </si>
  <si>
    <t>ITAR_SDRP_CLH_08</t>
  </si>
  <si>
    <t>ITAR_GS_CLH_38</t>
  </si>
  <si>
    <t>Koszula_zolta.asc</t>
  </si>
  <si>
    <t>Zielona koszula</t>
  </si>
  <si>
    <t>ITAR_SDRP_CLH_07</t>
  </si>
  <si>
    <t>ITAR_GS_CLH_39</t>
  </si>
  <si>
    <t>Koszula_zielona.asc</t>
  </si>
  <si>
    <t>Szara koszula</t>
  </si>
  <si>
    <t>ITAR_SDRP_CLH_06</t>
  </si>
  <si>
    <t>ITAR_GS_CLH_40</t>
  </si>
  <si>
    <t>Koszula_szara.asc</t>
  </si>
  <si>
    <t>Pomarańczowa koszula</t>
  </si>
  <si>
    <t>ITAR_SDRP_CLH_05</t>
  </si>
  <si>
    <t>ITAR_GS_CLH_41</t>
  </si>
  <si>
    <t>Koszula_pomarancz.asc</t>
  </si>
  <si>
    <t>Niebieska koszula</t>
  </si>
  <si>
    <t>ITAR_SDRP_CLH_04</t>
  </si>
  <si>
    <t>ITAR_GS_CLH_42</t>
  </si>
  <si>
    <t>Koszula_navy.asc</t>
  </si>
  <si>
    <t>Strój kelnerki</t>
  </si>
  <si>
    <t>ITAR_WAITRESS</t>
  </si>
  <si>
    <t>ITAR_GS_CLH_43</t>
  </si>
  <si>
    <t>KM_Waitress.asc</t>
  </si>
  <si>
    <t>Beżowa koszula pospólstwa</t>
  </si>
  <si>
    <t>GS_SLAV_VLK_02_KOZA</t>
  </si>
  <si>
    <t>ITAR_GS_CLH_44</t>
  </si>
  <si>
    <t>GS_SLAV_VLK_02_KOZA.asc</t>
  </si>
  <si>
    <t>Beżowa koszula pospólstwa 2</t>
  </si>
  <si>
    <t>GS_SLAV_VLK_01_KOZA</t>
  </si>
  <si>
    <t>ITAR_GS_CLH_45</t>
  </si>
  <si>
    <t>GS_SLAV_VLK_01_KOZA.asc</t>
  </si>
  <si>
    <t>Beżowa koszula pospólstwa 3</t>
  </si>
  <si>
    <t>GS_SLAV_VLK_01_1_KOZA</t>
  </si>
  <si>
    <t>ITAR_GS_CLH_46</t>
  </si>
  <si>
    <t>GS_SLAV_VLK_01_1_KOZA.asc</t>
  </si>
  <si>
    <t>Beżowa koszula pospólstwa 4</t>
  </si>
  <si>
    <t>GS_SLAV_VLK_02_1_KOZA</t>
  </si>
  <si>
    <t>ITAR_GS_CLH_47</t>
  </si>
  <si>
    <t>GS_SLAV_VLK_02_1_KOZA.asc</t>
  </si>
  <si>
    <t>Zielona koszula pospólstwa</t>
  </si>
  <si>
    <t>GS_SLAV_VLK_01_2_KOZA.</t>
  </si>
  <si>
    <t>ITAR_GS_CLH_48</t>
  </si>
  <si>
    <t>GS_SLAV_VLK_01_2_KOZA.asc</t>
  </si>
  <si>
    <t>Zielona koszula pospólstwa 2</t>
  </si>
  <si>
    <t>GS_SLAV_VLK_02_2_KOZA</t>
  </si>
  <si>
    <t>ITAR_GS_CLH_49</t>
  </si>
  <si>
    <t>GS_SLAV_VLK_02_2_KOZA.asc</t>
  </si>
  <si>
    <t>Czerwona koszula pospólstwa</t>
  </si>
  <si>
    <t>GS_SLAV_VLK_01_4_KOZA</t>
  </si>
  <si>
    <t>ITAR_GS_CLH_50</t>
  </si>
  <si>
    <t>GS_SLAV_VLK_01_4_KOZA.asc</t>
  </si>
  <si>
    <t>GS_SLAV_VLK_02_4_KOZA</t>
  </si>
  <si>
    <t>ITAR_GS_CLH_51</t>
  </si>
  <si>
    <t>GS_SLAV_VLK_02_4_KOZA.asc</t>
  </si>
  <si>
    <t>Czarna koszula pospólstwa</t>
  </si>
  <si>
    <t>GS_SLAV_VLK_01_3_KOZA</t>
  </si>
  <si>
    <t>ITAR_GS_CLH_52</t>
  </si>
  <si>
    <t>GS_SLAV_VLK_01_3_KOZA.asc</t>
  </si>
  <si>
    <t>Czarna koszula pospólstwa 2</t>
  </si>
  <si>
    <t>GS_SLAV_VLK_02_3_KOZA</t>
  </si>
  <si>
    <t>ITAR_GS_CLH_53</t>
  </si>
  <si>
    <t>GS_SLAV_VLK_02_3_KOZA.asc</t>
  </si>
  <si>
    <t>Lawendowa suknia pospólstwa</t>
  </si>
  <si>
    <t>ITAR_BAUBABE_L1</t>
  </si>
  <si>
    <t>ITAR_GS_CLH_54</t>
  </si>
  <si>
    <t>ARMOR_BAUBABE_L1.asc</t>
  </si>
  <si>
    <t>Beżowa suknia pospólstwa</t>
  </si>
  <si>
    <t>ITAR_BAUBABE_L2</t>
  </si>
  <si>
    <t>ITAR_GS_CLH_55</t>
  </si>
  <si>
    <t>ARMOR_BAUBABE_L2.asc</t>
  </si>
  <si>
    <t>Zielonkawa suknia pospólstwa</t>
  </si>
  <si>
    <t>ITAR_BAUBABE_L3</t>
  </si>
  <si>
    <t>ITAR_GS_CLH_56</t>
  </si>
  <si>
    <t>ARMOR_BAUBABE_L3.asc</t>
  </si>
  <si>
    <t>Czerwonawa suknia pospólstwa</t>
  </si>
  <si>
    <t>ITAR_BAUBABE_L4</t>
  </si>
  <si>
    <t>ITAR_GS_CLH_57</t>
  </si>
  <si>
    <t>ARMOR_BAUBABE_L4.asc</t>
  </si>
  <si>
    <t>Szara suknia pospólstwa</t>
  </si>
  <si>
    <t>ITAR_BAUBABE_L5</t>
  </si>
  <si>
    <t>ITAR_GS_CLH_58</t>
  </si>
  <si>
    <t>ARMOR_BAUBABE_L5.asc</t>
  </si>
  <si>
    <t>Biała sukienka</t>
  </si>
  <si>
    <t>ITAR_VLKBABE_M</t>
  </si>
  <si>
    <t>ITAR_GS_CLH_59</t>
  </si>
  <si>
    <t>Armor_VlkBabe_M.asc</t>
  </si>
  <si>
    <t>Jaskrawa suknia farmerki</t>
  </si>
  <si>
    <t>ITAR_BAUBABE_L</t>
  </si>
  <si>
    <t>ITAR_GS_CLH_60</t>
  </si>
  <si>
    <t>Armor_BauBabe_L.asc</t>
  </si>
  <si>
    <t>Trawiasta suknia farmerki</t>
  </si>
  <si>
    <t>ITAR_BAUBABE_M</t>
  </si>
  <si>
    <t>ITAR_GS_CLH_61</t>
  </si>
  <si>
    <t>Armor_BauBabe_M.asc</t>
  </si>
  <si>
    <t>Czarna suknia farmerki</t>
  </si>
  <si>
    <t>itar_km_babe_vlk_03</t>
  </si>
  <si>
    <t>ITAR_GS_CLH_62</t>
  </si>
  <si>
    <t>ARMOR_KM_VLKBABE_03.asc</t>
  </si>
  <si>
    <t>Beżowa suknia farmerki</t>
  </si>
  <si>
    <t>itar_km_babe_vlk_04</t>
  </si>
  <si>
    <t>ITAR_GS_CLH_63</t>
  </si>
  <si>
    <t>ARMOR_KM_VLKBABE_04.asc</t>
  </si>
  <si>
    <t>Varanckie przebranie</t>
  </si>
  <si>
    <t>Dobrze uszyty strój, zapewniający niezłą ochronę przed zimnem, deszczami czy innymi aspektami pogody.</t>
  </si>
  <si>
    <t>DB_AKO_ARMOR_M</t>
  </si>
  <si>
    <t>ITAR_GS_UN_05</t>
  </si>
  <si>
    <t>DB_AKO_ARMOR_M.asc</t>
  </si>
  <si>
    <t>Brązowy strój kupca</t>
  </si>
  <si>
    <t>ITAR_GS_CLH_64</t>
  </si>
  <si>
    <t>GS_ARMOR_LEATHER_L_01.asc</t>
  </si>
  <si>
    <t>Szary strój kupca</t>
  </si>
  <si>
    <t>ITAR_GS_CLH_65</t>
  </si>
  <si>
    <t>GS_ARMOR_LEATHER_L_02.asc</t>
  </si>
  <si>
    <t>Brązowy strój marynarza</t>
  </si>
  <si>
    <t>ITAR_GS_CLH_66</t>
  </si>
  <si>
    <t>GS_ARMOR_PIR_L_ADDON_01.asc</t>
  </si>
  <si>
    <t>Niebieski strój marynarza</t>
  </si>
  <si>
    <t>ITAR_GS_CLH_67</t>
  </si>
  <si>
    <t>GS_ARMOR_PIR_L_ADDON_02.asc</t>
  </si>
  <si>
    <t>Szary kaftan</t>
  </si>
  <si>
    <t>ARMOR_GERALT_ADDON_GRD1</t>
  </si>
  <si>
    <t>ITAR_GS_CLH_68</t>
  </si>
  <si>
    <t>ARMOR_GERALT_ADDON_GRD1.asc</t>
  </si>
  <si>
    <t>Czarne pirackie ubranie</t>
  </si>
  <si>
    <t>ITAR_GS_CUSTOM_23</t>
  </si>
  <si>
    <t>ITAR_GS_CLH_69</t>
  </si>
  <si>
    <t>KM_PIR_L.asc</t>
  </si>
  <si>
    <t>Pirackie ubranie</t>
  </si>
  <si>
    <t>ITAR_PIR_L_ADDON</t>
  </si>
  <si>
    <t>ITAR_GS_CLH_70</t>
  </si>
  <si>
    <t>Armor_Pir_L_Addon.asc</t>
  </si>
  <si>
    <t>Pozszywany strój obywatela</t>
  </si>
  <si>
    <t>itar_km_vlk_01</t>
  </si>
  <si>
    <t>ITAR_GS_CLH_71</t>
  </si>
  <si>
    <t>ARMOR_KM_VLK_01.asc</t>
  </si>
  <si>
    <t>Szary płaszcz podróżnika</t>
  </si>
  <si>
    <t>ITAR_SDRP_KM_20</t>
  </si>
  <si>
    <t>ITAR_GS_CLH_72</t>
  </si>
  <si>
    <t>KM_TRAVELER_COAT_04.asc</t>
  </si>
  <si>
    <t>Brązowy płaszcz podróżnika</t>
  </si>
  <si>
    <t>ITAR_SDRP_KM_19</t>
  </si>
  <si>
    <t>ITAR_GS_CLH_73</t>
  </si>
  <si>
    <t>KM_TRAVELER_COAT_03.asc</t>
  </si>
  <si>
    <t>Niebieski płaszcz podróżnika</t>
  </si>
  <si>
    <t>ITAR_SDRP_KM_18</t>
  </si>
  <si>
    <t>ITAR_GS_CLH_74</t>
  </si>
  <si>
    <t>KM_TRAVELER_COAT_02.asc</t>
  </si>
  <si>
    <t>Zielonkawy płaszcz podróżnika</t>
  </si>
  <si>
    <t>ITAR_SDRP_KM_17</t>
  </si>
  <si>
    <t>ITAR_GS_CLH_75</t>
  </si>
  <si>
    <t>KM_TRAVELER_COAT_01.asc</t>
  </si>
  <si>
    <t>Brązowe biedne ubranie</t>
  </si>
  <si>
    <t>ITAR_KM_VLK_08</t>
  </si>
  <si>
    <t>ITAR_GS_CLH_76</t>
  </si>
  <si>
    <t>ARMOR_KM_VLK_08.asc</t>
  </si>
  <si>
    <t>Jasne pozszywane ubranie obywatela</t>
  </si>
  <si>
    <t>ITAR_KM_VLK_06</t>
  </si>
  <si>
    <t>ITAR_GS_CLH_77</t>
  </si>
  <si>
    <t>ARMOR_KM_VLK_06.asc</t>
  </si>
  <si>
    <t>Ciemne pozszywane ubranie obywatela</t>
  </si>
  <si>
    <t>ITAR_GS_CLH_78</t>
  </si>
  <si>
    <t>ARMOR_KM_VLK_05.asc</t>
  </si>
  <si>
    <t>Szary Strój Starszyzny</t>
  </si>
  <si>
    <t>ITAR_BAU_M_03</t>
  </si>
  <si>
    <t>ITAR_GS_CLH_79</t>
  </si>
  <si>
    <t>Armor_Bau_M_03.asc</t>
  </si>
  <si>
    <t>Niebieski Strój Starszyzny</t>
  </si>
  <si>
    <t>ITAR_BAU_M_02</t>
  </si>
  <si>
    <t>ITAR_GS_CLH_80</t>
  </si>
  <si>
    <t>Armor_Bau_M_02.asc</t>
  </si>
  <si>
    <t>Brązowy Strój Starszyzny</t>
  </si>
  <si>
    <t>ITAR_BAU_M_01</t>
  </si>
  <si>
    <t>ITAR_GS_CLH_81</t>
  </si>
  <si>
    <t>Armor_Bau_M_01.asc</t>
  </si>
  <si>
    <t>Zielony Strój Starszyzny</t>
  </si>
  <si>
    <t>ITAR_BAU_M</t>
  </si>
  <si>
    <t>ITAR_GS_CLH_82</t>
  </si>
  <si>
    <t>Armor_Bau_M.asc</t>
  </si>
  <si>
    <t>Czarny strój obywatela</t>
  </si>
  <si>
    <t>Starannie uszyty strój, zapewniający dobrą ochronę przed zimnem, deszczami czy innymi aspektami pogody.</t>
  </si>
  <si>
    <t>itar_km_vlk_10</t>
  </si>
  <si>
    <t>ITAR_GS_CLH_83</t>
  </si>
  <si>
    <t>ARMOR_KM_VLK_10.asc</t>
  </si>
  <si>
    <t>Czerwony strój obywatela</t>
  </si>
  <si>
    <t>itar_km_vlk_11</t>
  </si>
  <si>
    <t>ITAR_GS_CLH_84</t>
  </si>
  <si>
    <t>ARMOR_KM_VLK_11.asc</t>
  </si>
  <si>
    <t>Szary strój obywatela</t>
  </si>
  <si>
    <t>itar_km_vlk_09</t>
  </si>
  <si>
    <t>ITAR_GS_CLH_85</t>
  </si>
  <si>
    <t>ARMOR_KM_VLK_09.asc</t>
  </si>
  <si>
    <t>Barwne ubranie obywatela</t>
  </si>
  <si>
    <t>itar_km_vlk_03</t>
  </si>
  <si>
    <t>ITAR_GS_CLH_86</t>
  </si>
  <si>
    <t>ARMOR_KM_VLK_03.asc</t>
  </si>
  <si>
    <t>Czarna ubranie obywatela</t>
  </si>
  <si>
    <t>itar_km_vlk_02</t>
  </si>
  <si>
    <t>ITAR_GS_CLH_87</t>
  </si>
  <si>
    <t>ARMOR_KM_VLK_02.asc</t>
  </si>
  <si>
    <t>Zwykłe ubranie obywatela</t>
  </si>
  <si>
    <t>ITAR_GS_CLH_88</t>
  </si>
  <si>
    <t>ARMOR_KM_VLK_04.asc</t>
  </si>
  <si>
    <t>Brązowy strój obywatela</t>
  </si>
  <si>
    <t>ITAR_VLK_L</t>
  </si>
  <si>
    <t>ITAR_GS_CLH_89</t>
  </si>
  <si>
    <t>Armor_Vlk_L.asc</t>
  </si>
  <si>
    <t>Jaskrawy strój obywatela</t>
  </si>
  <si>
    <t>ITAR_VLK_H</t>
  </si>
  <si>
    <t>ITAR_GS_CLH_90</t>
  </si>
  <si>
    <t>Armor_Vlk_H.asc</t>
  </si>
  <si>
    <t>Strój alchemika</t>
  </si>
  <si>
    <t>ITAR_SDRP_CLH_31</t>
  </si>
  <si>
    <t>ITAR_GS_CLH_91</t>
  </si>
  <si>
    <t>AlchemikB.asc</t>
  </si>
  <si>
    <t>Czarny kaftan</t>
  </si>
  <si>
    <t>ITAR_SDRP_CLH_21</t>
  </si>
  <si>
    <t>ITAR_GS_CLH_92</t>
  </si>
  <si>
    <t>ARMOR_WMA_ALHMAbbys.asc</t>
  </si>
  <si>
    <t>Zielony strój obywatela</t>
  </si>
  <si>
    <t>ITAR_KM_VLK_07</t>
  </si>
  <si>
    <t>ITAR_GS_CLH_93</t>
  </si>
  <si>
    <t>ARMOR_KM_VLK_07.asc</t>
  </si>
  <si>
    <t>Elegancki strój obywatela</t>
  </si>
  <si>
    <t>ITAR_SDRP_CLH_23</t>
  </si>
  <si>
    <t>ITAR_GS_CLH_94</t>
  </si>
  <si>
    <t>OBYW_CZARNBIAL_DLUGAA1.asc</t>
  </si>
  <si>
    <t>Smukły kaftan</t>
  </si>
  <si>
    <t>ARMOR_HER_N</t>
  </si>
  <si>
    <t>ITAR_GS_CLH_95</t>
  </si>
  <si>
    <t>ARMOR_HER_N.asc</t>
  </si>
  <si>
    <t>Kurtka Handlarza</t>
  </si>
  <si>
    <t>ITAR_SDRP_CLH_26</t>
  </si>
  <si>
    <t>ITAR_GS_CLH_96</t>
  </si>
  <si>
    <t>ARMOR_WMA_ALHM.asc</t>
  </si>
  <si>
    <t>Szmaragdowa suknia</t>
  </si>
  <si>
    <t>ITAR_VLKBABE_H2</t>
  </si>
  <si>
    <t>ITAR_GS_CLH_97</t>
  </si>
  <si>
    <t>ARMOR_VLKBABE_H2.asc</t>
  </si>
  <si>
    <t>Czarna suknia</t>
  </si>
  <si>
    <t>ITAR_VLKBABE_H</t>
  </si>
  <si>
    <t>ITAR_GS_CLH_98</t>
  </si>
  <si>
    <t>Armor_VlkBabe_H.asc</t>
  </si>
  <si>
    <t>Lawendowa suknia obywatelki</t>
  </si>
  <si>
    <t>itar_baubabe_m3</t>
  </si>
  <si>
    <t>ITAR_GS_CLH_99</t>
  </si>
  <si>
    <t>ARMOR_BAUBABE_M3.asc</t>
  </si>
  <si>
    <t>Czerwona suknia obywatelki</t>
  </si>
  <si>
    <t>itar_baubabe_m2</t>
  </si>
  <si>
    <t>ITAR_GS_CLH_100</t>
  </si>
  <si>
    <t>ARMOR_BAUBABE_M2.asc</t>
  </si>
  <si>
    <t>Turkusowa suknia obywatelki</t>
  </si>
  <si>
    <t>itar_baubabe_m1</t>
  </si>
  <si>
    <t>ITAR_GS_CLH_101</t>
  </si>
  <si>
    <t>ARMOR_BAUBABE_M1.asc</t>
  </si>
  <si>
    <t>Strój obywatelki</t>
  </si>
  <si>
    <t>ITAR_VLKBABE_L</t>
  </si>
  <si>
    <t>ITAR_GS_CLH_102</t>
  </si>
  <si>
    <t>Armor_VlkBabe_L.asc</t>
  </si>
  <si>
    <t>Zielona pełna suknia</t>
  </si>
  <si>
    <t>ITAR_KM_BABE_VLK_02</t>
  </si>
  <si>
    <t>ITAR_GS_CLH_103</t>
  </si>
  <si>
    <t>ARMOR_KM_VLKBABE_02.asc</t>
  </si>
  <si>
    <t>Suknia ślubna</t>
  </si>
  <si>
    <t>ITAR_KM_BABE_VLK_01</t>
  </si>
  <si>
    <t>ITAR_GS_CLH_104</t>
  </si>
  <si>
    <t>ARMOR_KM_VLKBABE_01.asc</t>
  </si>
  <si>
    <t>Fioletowa suknia</t>
  </si>
  <si>
    <t>ITAR_GS_CLH_105</t>
  </si>
  <si>
    <t>WG_ARMOR_DRESS_PURPLE_01.asc</t>
  </si>
  <si>
    <t>Czerwona suknia</t>
  </si>
  <si>
    <t>ITAR_SDRP_CLH_33</t>
  </si>
  <si>
    <t>ITAR_GS_CLH_106</t>
  </si>
  <si>
    <t>SUKNIAN.asc</t>
  </si>
  <si>
    <t>Niebieska suknia</t>
  </si>
  <si>
    <t>ITAR_GS_CLH_107</t>
  </si>
  <si>
    <t>WG_ARMOR_DRESS_BLUE_01.asc</t>
  </si>
  <si>
    <t>Czerwony strój podróżniczki</t>
  </si>
  <si>
    <t>ITAR_GS_CLH_108</t>
  </si>
  <si>
    <t>GS_SLAV_BABE_02_KOZA.asc</t>
  </si>
  <si>
    <t>Czarny strój podróżniczki</t>
  </si>
  <si>
    <t>ITAR_GS_CLH_109</t>
  </si>
  <si>
    <t>GS_SLAV_BABE_03_KOZA.asc</t>
  </si>
  <si>
    <t>Fioletowy strój podróżniczki</t>
  </si>
  <si>
    <t>ITAR_GS_CLH_110</t>
  </si>
  <si>
    <t>GS_SLAV_BABE_04_KOZA.asc</t>
  </si>
  <si>
    <t>Zielony strój podróżniczki</t>
  </si>
  <si>
    <t>ITAR_GS_CLH_111</t>
  </si>
  <si>
    <t>GS_SLAV_BABE_05_KOZA.asc</t>
  </si>
  <si>
    <t>Pomarańczowy elegancki strój obywatela</t>
  </si>
  <si>
    <t>Znakomicie uszyty strój, zapewniający bardzo dobrą ochronę przed zimnem, deszczami czy innymi aspektami pogody.</t>
  </si>
  <si>
    <t>ITAR_GS_CLH_112</t>
  </si>
  <si>
    <t>WG_ARMOR_ELEGANT_CITIZEN_01.asc</t>
  </si>
  <si>
    <t>Jaskrawy elegancki strój obywatela</t>
  </si>
  <si>
    <t>ITAR_GS_CLH_113</t>
  </si>
  <si>
    <t>WG_ARMOR_ELEGANT_CITIZEN_02.asc</t>
  </si>
  <si>
    <t>Brązowy elegancki strój obywatela</t>
  </si>
  <si>
    <t>ITAR_GS_CLH_114</t>
  </si>
  <si>
    <t>WG_ARMOR_ELEGANT_CITIZEN_03.asc</t>
  </si>
  <si>
    <t>Biały elegancki strój obywatela</t>
  </si>
  <si>
    <t>ITAR_GS_CLH_115</t>
  </si>
  <si>
    <t>WG_ARMOR_ELEGANT_CITIZEN_04.asc</t>
  </si>
  <si>
    <t>Czarny elegancki strój obywatela</t>
  </si>
  <si>
    <t>ITAR_GS_CLH_116</t>
  </si>
  <si>
    <t>WG_ARMOR_ELEGANT_CITIZEN_05.asc</t>
  </si>
  <si>
    <t>Zielonkawy elegancki strój obywatela</t>
  </si>
  <si>
    <t>ITAR_GS_CLH_117</t>
  </si>
  <si>
    <t>WG_ARMOR_ELEGANT_CITIZEN_06.asc</t>
  </si>
  <si>
    <t>Kobiecy czerwonawy schludny strój</t>
  </si>
  <si>
    <t>itar_gs_women_08</t>
  </si>
  <si>
    <t>ITAR_GS_CLH_118</t>
  </si>
  <si>
    <t>KM_IVY_ARMOR_03.asc</t>
  </si>
  <si>
    <t>Kobiecy kruczy schludny strój</t>
  </si>
  <si>
    <t>itar_gs_women_06</t>
  </si>
  <si>
    <t>ITAR_GS_CLH_119</t>
  </si>
  <si>
    <t>HUM_ARMOR_IVY_REMADE.asc</t>
  </si>
  <si>
    <t>Kobiecy schludny różowy strój</t>
  </si>
  <si>
    <t>itar_gs_women_05</t>
  </si>
  <si>
    <t>ITAR_GS_CLH_120</t>
  </si>
  <si>
    <t>STROJ_KOBIECY_ROZOWY_01.asc</t>
  </si>
  <si>
    <t>Kobiecy schludny czerwony strój</t>
  </si>
  <si>
    <t>itar_gs_women_03</t>
  </si>
  <si>
    <t>ITAR_GS_CLH_121</t>
  </si>
  <si>
    <t>STROJ_KOBIECY_CZERWONY_01.asc</t>
  </si>
  <si>
    <t>Kobiecy schludny czarny strój</t>
  </si>
  <si>
    <t>itar_gs_women_02</t>
  </si>
  <si>
    <t>ITAR_GS_CLH_122</t>
  </si>
  <si>
    <t>STROJ_KOBIECY_CZARNY_01.asc</t>
  </si>
  <si>
    <t>Kobiecy schludny brązowy strój</t>
  </si>
  <si>
    <t>itar_gs_women_01</t>
  </si>
  <si>
    <t>ITAR_GS_CLH_123</t>
  </si>
  <si>
    <t>STROJ_KOBIECY_BRAZOWY_01.asc</t>
  </si>
  <si>
    <t>Szary elegancki płaszcz</t>
  </si>
  <si>
    <t>itar_gs_custom_15</t>
  </si>
  <si>
    <t>ITAR_GS_CLH_124</t>
  </si>
  <si>
    <t>ZBROJA_SKYRIM_SZARY_01.asc</t>
  </si>
  <si>
    <t>Fioletowy elegancki płaszcz</t>
  </si>
  <si>
    <t>itar_gs_custom_14</t>
  </si>
  <si>
    <t>ITAR_GS_CLH_125</t>
  </si>
  <si>
    <t>ZBROJA_SKYRIM_FIOLETOWY_01.asc</t>
  </si>
  <si>
    <t>Czarny elegancki płaszcz</t>
  </si>
  <si>
    <t>itar_gs_custom_13</t>
  </si>
  <si>
    <t>ITAR_GS_CLH_126</t>
  </si>
  <si>
    <t>ZBROJA_SKYRIM_CZORNY_01.asc</t>
  </si>
  <si>
    <t>Czerwony elegancki płaszcz</t>
  </si>
  <si>
    <t>itar_gs_custom_12</t>
  </si>
  <si>
    <t>ITAR_GS_CLH_127</t>
  </si>
  <si>
    <t>ZBROJA_SKYRIM_CZERWONY_01.asc</t>
  </si>
  <si>
    <t>Brązowy elegancki płaszcz</t>
  </si>
  <si>
    <t>itar_gs_custom_11</t>
  </si>
  <si>
    <t>ITAR_GS_CLH_128</t>
  </si>
  <si>
    <t>ZBROJA_SKYRIM_BRAZ_01.asc</t>
  </si>
  <si>
    <t>Zdobiony elegancki strój</t>
  </si>
  <si>
    <t>ITAR_SDRP_CLH_24</t>
  </si>
  <si>
    <t>ITAR_GS_CLH_129</t>
  </si>
  <si>
    <t>ROTCHARD_RUSSEL.asc</t>
  </si>
  <si>
    <t>Różany bogaty strój</t>
  </si>
  <si>
    <t>ITAR_GS_CUSTOM_21</t>
  </si>
  <si>
    <t>ITAR_GS_CLH_130</t>
  </si>
  <si>
    <t>HUM_ARMOR_RICH_MERCHANT_05.asc</t>
  </si>
  <si>
    <t>Pomarańczowy bogaty strój</t>
  </si>
  <si>
    <t>ITAR_GS_CUSTOM_20</t>
  </si>
  <si>
    <t>ITAR_GS_CLH_131</t>
  </si>
  <si>
    <t>HUM_ARMOR_RICH_MERCHANT_04.asc</t>
  </si>
  <si>
    <t>Niebieski bogaty strój</t>
  </si>
  <si>
    <t>ITAR_KM_RM_NOHAT_02</t>
  </si>
  <si>
    <t>ITAR_GS_CLH_132</t>
  </si>
  <si>
    <t>KM_RM_NOHAT_02.asc</t>
  </si>
  <si>
    <t>Czerwony bogaty strój</t>
  </si>
  <si>
    <t>ITAR_KM_RM_NOHAT_03</t>
  </si>
  <si>
    <t>ITAR_GS_CLH_133</t>
  </si>
  <si>
    <t>KM_RM_NOHAT_03.asc</t>
  </si>
  <si>
    <t>Zielony bogaty strój</t>
  </si>
  <si>
    <t>ITAR_KM_RM_NOHAT_01</t>
  </si>
  <si>
    <t>ITAR_GS_CLH_134</t>
  </si>
  <si>
    <t>KM_RM_NOHAT_01.asc</t>
  </si>
  <si>
    <t>Czarne ubranie kapitana</t>
  </si>
  <si>
    <t>ITAR_GS_CUSTOM_22</t>
  </si>
  <si>
    <t>ITAR_GS_CLH_135</t>
  </si>
  <si>
    <t>KM_PIR_H.asc</t>
  </si>
  <si>
    <t>Ubranie kapitana</t>
  </si>
  <si>
    <t>ITAR_PIR_H_ADDON</t>
  </si>
  <si>
    <t>ITAR_GS_CLH_136</t>
  </si>
  <si>
    <t>Armor_PIR_H_ADDON.asc</t>
  </si>
  <si>
    <t>Różana modna skracana suknia</t>
  </si>
  <si>
    <t>Wspaniale uszyty strój, zapewniający znakomitą ochronę przed zimnem, deszczami czy innymi aspektami pogody.</t>
  </si>
  <si>
    <t>itar_km_babe_rich_vlk_02</t>
  </si>
  <si>
    <t>ITAR_GS_CLH_137</t>
  </si>
  <si>
    <t>KM_DRESS_02.asc</t>
  </si>
  <si>
    <t>Trawiasta modna skracana suknia</t>
  </si>
  <si>
    <t>itar_km_babe_rich_vlk_03</t>
  </si>
  <si>
    <t>ITAR_GS_CLH_138</t>
  </si>
  <si>
    <t>KM_DRESS_03.asc</t>
  </si>
  <si>
    <t>Czarna modna skracana suknia</t>
  </si>
  <si>
    <t>itar_gs_custom_16</t>
  </si>
  <si>
    <t>ITAR_GS_CLH_139</t>
  </si>
  <si>
    <t>KM_DRESS_05.asc</t>
  </si>
  <si>
    <t>Niebieska modna skracana suknia</t>
  </si>
  <si>
    <t>ITAR_GS_CUSTOM_17</t>
  </si>
  <si>
    <t>ITAR_GS_CLH_140</t>
  </si>
  <si>
    <t>HUM_ARMOR_DRESS_05.asc</t>
  </si>
  <si>
    <t>Fiołkowa modna skracana suknia</t>
  </si>
  <si>
    <t>ITAR_GS_CUSTOM_18</t>
  </si>
  <si>
    <t>ITAR_GS_CLH_141</t>
  </si>
  <si>
    <t>HUM_ARMOR_DRESS_06.asc</t>
  </si>
  <si>
    <t>Karmazynowa modna skracana suknia</t>
  </si>
  <si>
    <t>ITAR_GS_CUSTOM_19</t>
  </si>
  <si>
    <t>ITAR_GS_CLH_142</t>
  </si>
  <si>
    <t>HUM_ARMOR_DRESS_07.asc</t>
  </si>
  <si>
    <t>Fioletowa modna skracana suknia</t>
  </si>
  <si>
    <t>itar_km_babe_rich_vlk_01</t>
  </si>
  <si>
    <t>ITAR_GS_CLH_143</t>
  </si>
  <si>
    <t>KM_DRESS_01.asc</t>
  </si>
  <si>
    <t>Purpurowy szlachecki strój</t>
  </si>
  <si>
    <t>ITAR_KM_RICH_MERCHANT_NOHAT_04</t>
  </si>
  <si>
    <t>ITAR_GS_CLH_144</t>
  </si>
  <si>
    <t>KM_RICH_MERCHANT_NOHAT_04.asc</t>
  </si>
  <si>
    <t>Niebieski szlachecki strój</t>
  </si>
  <si>
    <t>ITAR_KM_RICH_MERCHANT_NOHAT_03</t>
  </si>
  <si>
    <t>ITAR_GS_CLH_145</t>
  </si>
  <si>
    <t>KM_RICH_MERCHANT_NOHAT_03.asc</t>
  </si>
  <si>
    <t>Czerwony szlachecki strój</t>
  </si>
  <si>
    <t>ITAR_KM_RICH_MERCHANT_NOHAT_02</t>
  </si>
  <si>
    <t>ITAR_GS_CLH_146</t>
  </si>
  <si>
    <t>KM_RICH_MERCHANT_NOHAT_02.asc</t>
  </si>
  <si>
    <t>Pomarańczowy szlachecki strój</t>
  </si>
  <si>
    <t>ITAR_KM_RICH_MERCHANT_NOHAT_01</t>
  </si>
  <si>
    <t>ITAR_GS_CLH_147</t>
  </si>
  <si>
    <t>KM_RICH_MERCHANT_NOHAT_01.asc</t>
  </si>
  <si>
    <t>Szata sędziego</t>
  </si>
  <si>
    <t>ITAR_JUDGE</t>
  </si>
  <si>
    <t>ITAR_GS_CLH_148</t>
  </si>
  <si>
    <t>Armor_Judge.asc</t>
  </si>
  <si>
    <t>Kaftan gubernatora</t>
  </si>
  <si>
    <t>ITAR_GOVERNOR</t>
  </si>
  <si>
    <t>ITAR_GS_CLH_149</t>
  </si>
  <si>
    <t>Armor_Governor.asc</t>
  </si>
  <si>
    <t>Toga nowicjusza ognia</t>
  </si>
  <si>
    <t>Ubranie która wskazuje iż należysz do społeczności magów ognia.</t>
  </si>
  <si>
    <t>ITAR_SDRP_RB_04</t>
  </si>
  <si>
    <t>ITAR_GS_CLH_163</t>
  </si>
  <si>
    <t>NOGIEN1_WINTER.asc</t>
  </si>
  <si>
    <t>Toga adepta ognia</t>
  </si>
  <si>
    <t>ITAR_SDRP_RB_05</t>
  </si>
  <si>
    <t>ITAR_GS_CLH_164</t>
  </si>
  <si>
    <t>NOGIEN2_WINTER.asc</t>
  </si>
  <si>
    <t>Szata maga ognia</t>
  </si>
  <si>
    <t>ITAR_KDF_L</t>
  </si>
  <si>
    <t>ITAR_GS_CLH_165</t>
  </si>
  <si>
    <t>Armor_Kdf_L.asc</t>
  </si>
  <si>
    <t>Szata maga ognia 2</t>
  </si>
  <si>
    <t>OGIEN_T3_01</t>
  </si>
  <si>
    <t>ITAR_GS_CLH_164_1</t>
  </si>
  <si>
    <t>OGIEN_T3_01.asc</t>
  </si>
  <si>
    <t>Szata maga ognia 3</t>
  </si>
  <si>
    <t>OGIEN_T3_02</t>
  </si>
  <si>
    <t>ITAR_GS_CLH_164_2</t>
  </si>
  <si>
    <t>OGIEN_T3_02.asc</t>
  </si>
  <si>
    <t>Poniszczona szata maga ognia</t>
  </si>
  <si>
    <t>FIREMAGE</t>
  </si>
  <si>
    <t>ITAR_GS_UN_11</t>
  </si>
  <si>
    <t>FIREMAGE.asc</t>
  </si>
  <si>
    <t>Szata doświadczonego maga ognia</t>
  </si>
  <si>
    <t>ITAR_KDF_H</t>
  </si>
  <si>
    <t>ITAR_GS_CLH_166</t>
  </si>
  <si>
    <t>Armor_Kdf_H.asc</t>
  </si>
  <si>
    <t>Szata doświadczonego maga ognia 2</t>
  </si>
  <si>
    <t>OGIEN_T4_01</t>
  </si>
  <si>
    <t>ITAR_GS_CLH_166_1</t>
  </si>
  <si>
    <t>OGIEN_T4_01.asc</t>
  </si>
  <si>
    <t>Szata doświadczonego maga ognia 3</t>
  </si>
  <si>
    <t>OGIEN_T4_02</t>
  </si>
  <si>
    <t>ITAR_GS_CLH_166_2</t>
  </si>
  <si>
    <t>OGIEN_T4_02.asc</t>
  </si>
  <si>
    <t>Szata doświadczonego maga ognia 4</t>
  </si>
  <si>
    <t>OGIEN_T4_EVENT_01</t>
  </si>
  <si>
    <t>ITAR_GS_UN_22</t>
  </si>
  <si>
    <t>OGIEN_T4_EVENT_01.asc</t>
  </si>
  <si>
    <t>Szata arcymistrza kręgu ognia</t>
  </si>
  <si>
    <t>OGIEN_T5_EVENT_01</t>
  </si>
  <si>
    <t>ITAR_GS_UN_28</t>
  </si>
  <si>
    <t>OGIEN_T5_EVENT_01.asc</t>
  </si>
  <si>
    <t>Szata arcymistrza magów ognia</t>
  </si>
  <si>
    <t>ARMOR_KDF_Q</t>
  </si>
  <si>
    <t>ITAR_GS_CLH_167</t>
  </si>
  <si>
    <t>ARMOR_KDF_Q.asc</t>
  </si>
  <si>
    <t>Szata arcymistrza magów ognia 2</t>
  </si>
  <si>
    <t>OGIEN_T5_01</t>
  </si>
  <si>
    <t>ITAR_GS_CLH_167_1</t>
  </si>
  <si>
    <t>OGIEN_T5_01.asc</t>
  </si>
  <si>
    <t>Szata arcymistrza magów ognia 3</t>
  </si>
  <si>
    <t>OGIEN_T5_02</t>
  </si>
  <si>
    <t>ITAR_GS_CLH_167_2</t>
  </si>
  <si>
    <t>OGIEN_T5_02.asc</t>
  </si>
  <si>
    <t>Toga nowicjusza wody</t>
  </si>
  <si>
    <t>Ubranie która wskazuje iż należysz do społeczności magów wody.</t>
  </si>
  <si>
    <t>ITAR_SDRP_RB_26</t>
  </si>
  <si>
    <t>ITAR_GS_CLH_154</t>
  </si>
  <si>
    <t>NWODA1_WINTER.asc</t>
  </si>
  <si>
    <t>Toga adepta wody</t>
  </si>
  <si>
    <t>ITAR_SDRP_RB_27</t>
  </si>
  <si>
    <t>ITAR_GS_CLH_155</t>
  </si>
  <si>
    <t>NWODA2_WINTER.asc</t>
  </si>
  <si>
    <t>Szata maga wody</t>
  </si>
  <si>
    <t>ITAR_KDW_L_ADDON</t>
  </si>
  <si>
    <t>ITAR_GS_CLH_156</t>
  </si>
  <si>
    <t>Armor_KDW_L_ADDON.asc</t>
  </si>
  <si>
    <t>Szata maga wody 2</t>
  </si>
  <si>
    <t>WODA_T3_01</t>
  </si>
  <si>
    <t>ITAR_GS_CLH_156_1</t>
  </si>
  <si>
    <t>WODA_T3_01.asc</t>
  </si>
  <si>
    <t>Szata maga wody 3</t>
  </si>
  <si>
    <t>WODA_T3_02</t>
  </si>
  <si>
    <t>ITAR_GS_CLH_156_2</t>
  </si>
  <si>
    <t>WODA_T3_02.asc</t>
  </si>
  <si>
    <t>Poniszczona szata maga wody</t>
  </si>
  <si>
    <t>ARMOR_WATERMAGES_L</t>
  </si>
  <si>
    <t>ITAR_GS_UN_10</t>
  </si>
  <si>
    <t>ARMOR_WATERMAGES_L.asc</t>
  </si>
  <si>
    <t>Poniszczona szata maga wody 2</t>
  </si>
  <si>
    <t>WODA_T3_EVENT_02</t>
  </si>
  <si>
    <t>ITAR_GS_UN_10_1</t>
  </si>
  <si>
    <t>WODA_T3_EVENT_02.asc</t>
  </si>
  <si>
    <t>Szata maga wody 4</t>
  </si>
  <si>
    <t>WODA_T3_EVENT_01</t>
  </si>
  <si>
    <t>ITAR_GS_UN_11_1</t>
  </si>
  <si>
    <t>WODA_T3_EVENT_01.asc</t>
  </si>
  <si>
    <t>Szata maga wody 5</t>
  </si>
  <si>
    <t>ITAR_GS_UN_11_2</t>
  </si>
  <si>
    <t>WODA_T3_EVENT_02V2.asc</t>
  </si>
  <si>
    <t>Szata doświadczonego maga wody 4</t>
  </si>
  <si>
    <t>WODA_T4_EVENT_01</t>
  </si>
  <si>
    <t>ITAR_GS_UN_18</t>
  </si>
  <si>
    <t>WODA_T4_EVENT_01.asc</t>
  </si>
  <si>
    <t>Poniszczona szata maga wody 3</t>
  </si>
  <si>
    <t>WODA_T4_EVENT_02</t>
  </si>
  <si>
    <t>ITAR_GS_UN_19</t>
  </si>
  <si>
    <t>WODA_T4_EVENT_02.asc</t>
  </si>
  <si>
    <t>Poniszczona szata maga wody 4</t>
  </si>
  <si>
    <t>WODA_T4_EVENT_03</t>
  </si>
  <si>
    <t>ITAR_GS_UN_20</t>
  </si>
  <si>
    <t>WODA_T4_EVENT_03.asc</t>
  </si>
  <si>
    <t>Poniszczona szata maga wody 5</t>
  </si>
  <si>
    <t>WODA_T4_EVENT_04</t>
  </si>
  <si>
    <t>ITAR_GS_UN_21</t>
  </si>
  <si>
    <t>WODA_T4_EVENT_04.asc</t>
  </si>
  <si>
    <t>Szata doświadczonego maga wody</t>
  </si>
  <si>
    <t>ITAR_KDW_H</t>
  </si>
  <si>
    <t>ITAR_GS_CLH_157</t>
  </si>
  <si>
    <t>Armor_KdW_H.asc</t>
  </si>
  <si>
    <t>Szata doświadczonego maga wody 2</t>
  </si>
  <si>
    <t>WODA_T4_01</t>
  </si>
  <si>
    <t>ITAR_GS_CLH_157_1</t>
  </si>
  <si>
    <t>WODA_T4_01.asc</t>
  </si>
  <si>
    <t>Szata doświadczonego maga wody 3</t>
  </si>
  <si>
    <t>WODA_T4_02</t>
  </si>
  <si>
    <t>ITAR_GS_CLH_157_2</t>
  </si>
  <si>
    <t>WODA_T4_02.asc</t>
  </si>
  <si>
    <t>Szata arcymistrza magów wody</t>
  </si>
  <si>
    <t>ARMOR_WATERARCHMAGE</t>
  </si>
  <si>
    <t>ITAR_GS_CLH_158</t>
  </si>
  <si>
    <t>ARMOR_WATERARCHMAGE.asc</t>
  </si>
  <si>
    <t>Szata arcymistrza magów wody 2</t>
  </si>
  <si>
    <t>WODA_T5_01</t>
  </si>
  <si>
    <t>ITAR_GS_CLH_158_1</t>
  </si>
  <si>
    <t>WODA_T5_01.asc</t>
  </si>
  <si>
    <t>Szata arcymistrza magów wody 3</t>
  </si>
  <si>
    <t>WODA_T5_02</t>
  </si>
  <si>
    <t>ITAR_GS_CLH_158_2</t>
  </si>
  <si>
    <t>WODA_T5_02.asc</t>
  </si>
  <si>
    <t>Toga nowicjusza druidów</t>
  </si>
  <si>
    <t>Ubranie która wskazuje iż należysz do społeczności druidów.</t>
  </si>
  <si>
    <t>ITAR_GS_CLH_159</t>
  </si>
  <si>
    <t>Armor_SHM_B.asc</t>
  </si>
  <si>
    <t>Toga adepta druidów</t>
  </si>
  <si>
    <t>ITAR_GS_CLH_160</t>
  </si>
  <si>
    <t>Armor_SHM_L.asc</t>
  </si>
  <si>
    <t>Szata druida</t>
  </si>
  <si>
    <t>ITAR_GS_CLH_161</t>
  </si>
  <si>
    <t>Armor_SHM_M.asc</t>
  </si>
  <si>
    <t>Szata druida 2</t>
  </si>
  <si>
    <t>DROID_T3_01</t>
  </si>
  <si>
    <t>ITAR_GS_CLH_161_1</t>
  </si>
  <si>
    <t>DROID_T3_01.asc</t>
  </si>
  <si>
    <t>Szata doświadczonego druida</t>
  </si>
  <si>
    <t>DROID_T4_01</t>
  </si>
  <si>
    <t>ITAR_GS_CLH_161_2</t>
  </si>
  <si>
    <t>DROID_T4_01.asc</t>
  </si>
  <si>
    <t>Szata arcymistrza druidów</t>
  </si>
  <si>
    <t>ITAR_GS_CLH_162</t>
  </si>
  <si>
    <t>Armor_SHM_H.asc</t>
  </si>
  <si>
    <t>Toga adepta mroku</t>
  </si>
  <si>
    <t>Ubranie która wskazuje iż należysz do społeczności magów mroku.</t>
  </si>
  <si>
    <t>SZKLANKA1</t>
  </si>
  <si>
    <t>ITAR_GS_CLH_150</t>
  </si>
  <si>
    <t>SZKLANKA1.asc</t>
  </si>
  <si>
    <t>Szata maga mroku</t>
  </si>
  <si>
    <t>ARMOR_DS_DARKMAG_02</t>
  </si>
  <si>
    <t>ITAR_GS_CLH_151</t>
  </si>
  <si>
    <t>ARMOR_DS_DARKMAG_02.asc</t>
  </si>
  <si>
    <t>Szata maga mroku 2</t>
  </si>
  <si>
    <t>MROK_T3_01</t>
  </si>
  <si>
    <t>ITAR_GS_CLH_151_1</t>
  </si>
  <si>
    <t>MROK_T3_01.asc</t>
  </si>
  <si>
    <t>Szata maga mroku 3</t>
  </si>
  <si>
    <t>MROK_T3_02</t>
  </si>
  <si>
    <t>ITAR_GS_CLH_151_2</t>
  </si>
  <si>
    <t>MROK_T3_02.asc</t>
  </si>
  <si>
    <t>Szata doświadczonego maga mroku</t>
  </si>
  <si>
    <t>ARMOR_CULTIST</t>
  </si>
  <si>
    <t>ITAR_GS_CLH_152</t>
  </si>
  <si>
    <t>ARMOR_CULTIST.asc</t>
  </si>
  <si>
    <t>Szata doświadczonego maga mroku 2</t>
  </si>
  <si>
    <t>MROK_T4_01</t>
  </si>
  <si>
    <t>ITAR_GS_CLH_152_1</t>
  </si>
  <si>
    <t>MROK_T4_01.asc</t>
  </si>
  <si>
    <t>Szata doświadczonego maga mroku 3</t>
  </si>
  <si>
    <t>MROK_T4_02</t>
  </si>
  <si>
    <t>ITAR_GS_CLH_152_2</t>
  </si>
  <si>
    <t>MROK_T4_02.asc</t>
  </si>
  <si>
    <t>Szata arcymistrza magów mroku</t>
  </si>
  <si>
    <t>ARCHMAGE_ROBE_NECR</t>
  </si>
  <si>
    <t>ITAR_GS_CLH_153</t>
  </si>
  <si>
    <t>ARCHMAGE_ROBE_NECR.asc</t>
  </si>
  <si>
    <t>Szata arcymistrza magów mroku 2</t>
  </si>
  <si>
    <t>MROK_T5_01</t>
  </si>
  <si>
    <t>ITAR_GS_CLH_153_1</t>
  </si>
  <si>
    <t>MROK_T5_01.asc</t>
  </si>
  <si>
    <t>Szata arcymistrza magów mroku 3</t>
  </si>
  <si>
    <t>MROK_T5_02</t>
  </si>
  <si>
    <t>ITAR_GS_CLH_153_2</t>
  </si>
  <si>
    <t>MROK_T5_02.asc</t>
  </si>
  <si>
    <t>Szata Varanckiego nowicjusza</t>
  </si>
  <si>
    <t>ITAR_GS_UN_04</t>
  </si>
  <si>
    <t>FRN_BNW_01.asc</t>
  </si>
  <si>
    <t>Szata Varanckiego maga</t>
  </si>
  <si>
    <t>ITAR_GS_UN_07</t>
  </si>
  <si>
    <t>FRN_BMG_01.asc</t>
  </si>
  <si>
    <t>Poniszczona magiczna szata</t>
  </si>
  <si>
    <t>EVENT_01</t>
  </si>
  <si>
    <t>ITAR_GS_UN_14</t>
  </si>
  <si>
    <t>MAG_EVENT_01.asc</t>
  </si>
  <si>
    <t xml:space="preserve">Varancka magiczna szata </t>
  </si>
  <si>
    <t>EVENT_02</t>
  </si>
  <si>
    <t>ITAR_GS_UN_15</t>
  </si>
  <si>
    <t>MAG_EVENT_02.asc</t>
  </si>
  <si>
    <t>Szata odmieńca</t>
  </si>
  <si>
    <t>EVENT_03</t>
  </si>
  <si>
    <t>ITAR_GS_UN_16</t>
  </si>
  <si>
    <t>MAG_EVENT_03.asc</t>
  </si>
  <si>
    <t>Cesarska szata</t>
  </si>
  <si>
    <t>EVENT_04</t>
  </si>
  <si>
    <t>ITAR_GS_UN_17</t>
  </si>
  <si>
    <t>MAG_EVENT_04.asc</t>
  </si>
  <si>
    <t>Skórzane trzewiki</t>
  </si>
  <si>
    <t>Wytrzymałe buty, niezbędne do każdego stroju, lub pancerza.</t>
  </si>
  <si>
    <t>ITMI_SOAKED_BOOTS</t>
  </si>
  <si>
    <t>ITMI_GS_MAT_197</t>
  </si>
  <si>
    <t>ITMI_SOAKED_BOOTS.3ds</t>
  </si>
  <si>
    <t>Skórzane spodnie</t>
  </si>
  <si>
    <t>Klasyczne spodnie, pasujące do każdego stroju.</t>
  </si>
  <si>
    <t>ITAR_PRISONER_KM</t>
  </si>
  <si>
    <t>ITMI_GS_MAT_198</t>
  </si>
  <si>
    <t>ITAR_PRISONER_KM.3ds</t>
  </si>
  <si>
    <t>Koraliki z pereł</t>
  </si>
  <si>
    <t xml:space="preserve"> Klasyczne i eleganckie koraliki, dodające szyku każdej stylizacji.</t>
  </si>
  <si>
    <t>NASZYJNIK_BIALE_PERLY</t>
  </si>
  <si>
    <t>ITMI_GS_MAT_199</t>
  </si>
  <si>
    <t>NASZYJNIK_BIALE_PERLY.3ds</t>
  </si>
  <si>
    <t>Koraliki z czarnych pereł</t>
  </si>
  <si>
    <t>Zwykłę jak i czarne korale, idealne do bogatych strojów.</t>
  </si>
  <si>
    <t>NASZYJNIK_CZARNE_PERLY</t>
  </si>
  <si>
    <t>ITMI_GS_MAT_200</t>
  </si>
  <si>
    <t>NASZYJNIK_CZARNE_PERLY.3ds</t>
  </si>
  <si>
    <t>Zestaw do szycia.</t>
  </si>
  <si>
    <t>Zestaw do naprawy ubrań (T0 i T1) jak i innych podstawowych komponentów.</t>
  </si>
  <si>
    <t>KM_ITMI_PACKET_02</t>
  </si>
  <si>
    <t>ITMI_GS_MAT_201</t>
  </si>
  <si>
    <t>KM_ITMI_PACKET_02.3ds</t>
  </si>
  <si>
    <t>Wełniany zestaw do szycia</t>
  </si>
  <si>
    <t>Zestaw do naprawy ubrań (T2 i T5) jak i innych bardziej zaawansowaynch komponentów.</t>
  </si>
  <si>
    <t>KM_ITMI_PACKET_01</t>
  </si>
  <si>
    <t>ITMI_GS_MAT_202</t>
  </si>
  <si>
    <t>KM_ITMI_PACKET_01.3ds</t>
  </si>
  <si>
    <t xml:space="preserve">Skórzany pasek </t>
  </si>
  <si>
    <t>Zwyczajny pasek, który który spełnia swoje zadanie.</t>
  </si>
  <si>
    <t>ITMI_BELT_05</t>
  </si>
  <si>
    <t>ITMI_GS_MAT_203</t>
  </si>
  <si>
    <t>ITMI_BELT_05.3ds</t>
  </si>
  <si>
    <t>Szarfa początkującego maga</t>
  </si>
  <si>
    <t xml:space="preserve"> Symbol rozpoczynającej się drogi w magicznym świecie.</t>
  </si>
  <si>
    <t>ITMI_BELT_10</t>
  </si>
  <si>
    <t>ITMI_GS_MAT_204</t>
  </si>
  <si>
    <t>ITMI_BELT_10.3ds</t>
  </si>
  <si>
    <t>Pospolity pasek</t>
  </si>
  <si>
    <t>Prosty i wytrzymały pasek, idealny do codziennego użytku.</t>
  </si>
  <si>
    <t>ITMI_BELT_08</t>
  </si>
  <si>
    <t>ITMI_GS_MAT_205</t>
  </si>
  <si>
    <t>ITMI_BELT_08.3ds</t>
  </si>
  <si>
    <t>Szarfa maga ognia</t>
  </si>
  <si>
    <t>Szarfa symbolizująca studiowanie nauk Innosa.</t>
  </si>
  <si>
    <t>KM_BELT_07</t>
  </si>
  <si>
    <t>ITMI_GS_MAT_206</t>
  </si>
  <si>
    <t>KM_BELT_07.3ds</t>
  </si>
  <si>
    <t>Szarfa maga wody</t>
  </si>
  <si>
    <t>Szarfa symbolizująca studiowanie nauk Boga równowagi.</t>
  </si>
  <si>
    <t>KM_BELT_15</t>
  </si>
  <si>
    <t>ITMI_GS_MAT_207</t>
  </si>
  <si>
    <t>KM_BELT_15.3ds</t>
  </si>
  <si>
    <t>Szarfa druida</t>
  </si>
  <si>
    <t>KM_BELT_16</t>
  </si>
  <si>
    <t>ITMI_GS_MAT_208</t>
  </si>
  <si>
    <t>KM_BELT_16.3ds</t>
  </si>
  <si>
    <t>Szarfa maga nekromanty</t>
  </si>
  <si>
    <t>Szarfa symbolizująca studiowanie tajemnych arkan.</t>
  </si>
  <si>
    <t>KM_BELT_17</t>
  </si>
  <si>
    <t>ITMI_GS_MAT_209</t>
  </si>
  <si>
    <t>KM_BELT_17.3ds</t>
  </si>
  <si>
    <t>Porządny pasek</t>
  </si>
  <si>
    <t>Solidny i trwały pasek, który posłuży przez długie lata.</t>
  </si>
  <si>
    <t>KM_BELT_02</t>
  </si>
  <si>
    <t>ITMI_GS_MAT_210</t>
  </si>
  <si>
    <t>KM_BELT_02.3ds</t>
  </si>
  <si>
    <t>Szarfa doświadczonego maga ognia</t>
  </si>
  <si>
    <t>Szarfa o ciepłych barwach, wskazuje na doświadczenie maga.</t>
  </si>
  <si>
    <t>KM_BELT_18</t>
  </si>
  <si>
    <t>ITMI_GS_MAT_211</t>
  </si>
  <si>
    <t>KM_BELT_18.3ds</t>
  </si>
  <si>
    <t>Szarfa doświadczonego maga wody</t>
  </si>
  <si>
    <t>Szarfa o chłodnych barwach, wskazje na doświadczenie maga.</t>
  </si>
  <si>
    <t>ITMI_BELT_02</t>
  </si>
  <si>
    <t>ITMI_GS_MAT_212</t>
  </si>
  <si>
    <t>ITMI_BELT_02.3ds</t>
  </si>
  <si>
    <t>Szarfa doświadczonego druida</t>
  </si>
  <si>
    <t>ITMI_GS_MAT_213</t>
  </si>
  <si>
    <t>Szarfa doświadczonego maga nekromanty</t>
  </si>
  <si>
    <t>Szarfa o chłodnych barwach z odcieniami fioletu, wskazje na doświadczenie maga.</t>
  </si>
  <si>
    <t>ITMI_GS_MAT_214</t>
  </si>
  <si>
    <t>Wytworny pasek</t>
  </si>
  <si>
    <t>Elegancki i stylowy pasek, który dodaje szyku każdej stylizacji.</t>
  </si>
  <si>
    <t>KM_BELT_01</t>
  </si>
  <si>
    <t>ITMI_GS_MAT_215</t>
  </si>
  <si>
    <t>KM_BELT_01.3ds</t>
  </si>
  <si>
    <t>Szarfa arcymaga ognia</t>
  </si>
  <si>
    <t>Szarfa ozdobiona perłami i promieniującymi kamieniami o ciepłej barwie.</t>
  </si>
  <si>
    <t>KM_BELT_14</t>
  </si>
  <si>
    <t>ITMI_GS_MAT_216</t>
  </si>
  <si>
    <t>KM_BELT_14.3ds</t>
  </si>
  <si>
    <t>Szarfa arcymaga wody</t>
  </si>
  <si>
    <t>Szarfa ozdobiona perłami i promieniującymi kamieniami o chłodnej barwie.</t>
  </si>
  <si>
    <t>KM_BELT_13</t>
  </si>
  <si>
    <t>ITMI_GS_MAT_217</t>
  </si>
  <si>
    <t>KM_BELT_13.3ds</t>
  </si>
  <si>
    <t>Szarfa arcymaga druidów</t>
  </si>
  <si>
    <t>KM_BELT_20</t>
  </si>
  <si>
    <t>ITMI_GS_MAT_218</t>
  </si>
  <si>
    <t>KM_BELT_20.3ds</t>
  </si>
  <si>
    <t>Szarfa arcymaga nekromanty</t>
  </si>
  <si>
    <t>Szarfa ozdobiona perłami i kamieniami pozbawionymi blasku.</t>
  </si>
  <si>
    <t>KM_BELT_19</t>
  </si>
  <si>
    <t>ITMI_GS_MAT_219</t>
  </si>
  <si>
    <t>KM_BELT_19.3ds</t>
  </si>
  <si>
    <t>Żółty turban z piórkiem</t>
  </si>
  <si>
    <t>Standardowy wybór dla każdego, kto chce wyglądać na szanowanego kupca, a nie zwykłego żebrka.</t>
  </si>
  <si>
    <t>nakrycia_glowy</t>
  </si>
  <si>
    <t>HELMET_VARANT_01</t>
  </si>
  <si>
    <t>ITHE_GS_117</t>
  </si>
  <si>
    <t>HELMET_VARANT_01.3ds</t>
  </si>
  <si>
    <t>Brązowy turban z piórkiem</t>
  </si>
  <si>
    <t>HELMET_VARANT_02</t>
  </si>
  <si>
    <t>ITHE_GS_118</t>
  </si>
  <si>
    <t>HELMET_VARANT_02.3ds</t>
  </si>
  <si>
    <t>Brązowy turban z piórem</t>
  </si>
  <si>
    <t>Brązowy turban z ozdobnym piórem – idealny dla kupców z dalekiego południa.</t>
  </si>
  <si>
    <t>HELMET_VARANT_03</t>
  </si>
  <si>
    <t>ITHE_GS_119</t>
  </si>
  <si>
    <t>HELMET_VARANT_03.3ds</t>
  </si>
  <si>
    <t>Żółty tubran z piórem</t>
  </si>
  <si>
    <t>Żółty turban z ozdobnym piórem – idealny dla kupców z dalekiego południa.</t>
  </si>
  <si>
    <t>HELMET_VARANT_04</t>
  </si>
  <si>
    <t>ITHE_GS_120</t>
  </si>
  <si>
    <t>HELMET_VARANT_04.3ds</t>
  </si>
  <si>
    <t>Elegancki turban</t>
  </si>
  <si>
    <t>Podobno kiedyś nosili je magowie wody. Dziś to znak, że masz pieniądze na coś więcej niż tylko gnijące warzywa.</t>
  </si>
  <si>
    <t>HELMET_VARANT_05</t>
  </si>
  <si>
    <t>ITHE_GS_121</t>
  </si>
  <si>
    <t>HELMET_VARANT_05.3ds</t>
  </si>
  <si>
    <t>Worek na głowę</t>
  </si>
  <si>
    <t>Prosty jutowy worek – czasem noszony dla żartu, częściej przez więźniów.</t>
  </si>
  <si>
    <t>ITHE_SDRP_MASK_14</t>
  </si>
  <si>
    <t>ITHE_GS_23</t>
  </si>
  <si>
    <t>Torba_helm.3ds</t>
  </si>
  <si>
    <t>Opaska na oczy</t>
  </si>
  <si>
    <t>Zakładana przez tych, którzy nie chcą widzieć zła tego świata – lub przez rzemieślników w trakcie snu.</t>
  </si>
  <si>
    <t>ITHE_GS_24</t>
  </si>
  <si>
    <t>Szara opaska na czoło</t>
  </si>
  <si>
    <t>Praktyczna, by pot nie zalewał oczu podczas kopania w kopalni. Albo gdy uciekasz przed cieniostworem</t>
  </si>
  <si>
    <t>ITHE_SDRP_CAP_39</t>
  </si>
  <si>
    <t>ITHE_GS_25</t>
  </si>
  <si>
    <t>Opaska3.3ds</t>
  </si>
  <si>
    <t>Niebieska opaska na czoło</t>
  </si>
  <si>
    <t>ITHE_SDRP_CAP_38</t>
  </si>
  <si>
    <t>ITHE_GS_26</t>
  </si>
  <si>
    <t>Opaska2.3ds</t>
  </si>
  <si>
    <t>Żółta opaska na czoło</t>
  </si>
  <si>
    <t>ITHE_SDRP_CAP_40</t>
  </si>
  <si>
    <t>ITHE_GS_27</t>
  </si>
  <si>
    <t>Opaska4.3ds</t>
  </si>
  <si>
    <t>Czarna opaska na czoło</t>
  </si>
  <si>
    <t>ITHE_SDRP_CAP_37</t>
  </si>
  <si>
    <t>ITHE_GS_28</t>
  </si>
  <si>
    <t>Opaska.3ds</t>
  </si>
  <si>
    <t>Słomiany kapelusz</t>
  </si>
  <si>
    <t>Chronił przed słońcem, gdy Myrtana była jeszcze krainą rolników. Dziś to bardziej pamiątka po lepszych czasach.</t>
  </si>
  <si>
    <t>ITHE_SDRP_CAP_01</t>
  </si>
  <si>
    <t>ITHE_GS_29</t>
  </si>
  <si>
    <t>SLOMIANY_KAP1.3ds</t>
  </si>
  <si>
    <t>Wioskowy kapelutek</t>
  </si>
  <si>
    <t>Wygląda, jakbyś go zrobił z tego, co znalazłeś w szopie. I pewnie tak właśnie było.</t>
  </si>
  <si>
    <t>ITHE_KOZA_CAP_04</t>
  </si>
  <si>
    <t>ITHE_GS_30</t>
  </si>
  <si>
    <t>KOZA_KAPELUSZ_01.3ds</t>
  </si>
  <si>
    <t>Czepiec</t>
  </si>
  <si>
    <t>Na bełt za cienki, ale fryz trzyma jak zbroja.</t>
  </si>
  <si>
    <t>ITHE_SDRP_CAP_14</t>
  </si>
  <si>
    <t>ITHE_GS_31</t>
  </si>
  <si>
    <t>CZEPIEC.3ds</t>
  </si>
  <si>
    <t>Czapka kucharza</t>
  </si>
  <si>
    <t>Jedyny sposób, żeby ludzie w gospodzie myśleli, że wiesz, co robisz. Ale nadal nie powstrzyma cię przed przypaleniem gulaszu.</t>
  </si>
  <si>
    <t>ITHE_SDRP_CAP_16</t>
  </si>
  <si>
    <t>ITHE_GS_32</t>
  </si>
  <si>
    <t>KAPELUSZ_KUCHARZA.3ds</t>
  </si>
  <si>
    <t>Czapka majtka</t>
  </si>
  <si>
    <t>Pachnie rybami i morską bryzą. I nie, to nie jest zapach czystej bielizny.</t>
  </si>
  <si>
    <t>ITHE_SDRP_CAP_17</t>
  </si>
  <si>
    <t>ITHE_GS_33</t>
  </si>
  <si>
    <t>Czapka1_FIX.3ds</t>
  </si>
  <si>
    <t>Wianek z kwiatów</t>
  </si>
  <si>
    <t xml:space="preserve">Romantyczny dodatek dla tych, którzy jeszcze wierzą w sielankę... </t>
  </si>
  <si>
    <t>GS_RUCHADELKA_WIANEK</t>
  </si>
  <si>
    <t>ITHE_GS_34</t>
  </si>
  <si>
    <t>K7_HAT_WIANEK_01.3ds</t>
  </si>
  <si>
    <t>Czapka ze szczura</t>
  </si>
  <si>
    <t>Ktoś musiał to wymyślić. I tak, śmierdzi. Ale przynajmniej wiesz, że nikt ci jej nie ukradnie.</t>
  </si>
  <si>
    <t>ITHE_SDRP_CAP_26</t>
  </si>
  <si>
    <t>ITHE_GS_35</t>
  </si>
  <si>
    <t>HelmSzczur.3ds</t>
  </si>
  <si>
    <t>Zielonkawy kapelutek</t>
  </si>
  <si>
    <t>Kolor wskazuje, że leżał zbyt długo w wilgotnej jaskini. Albo że jego właściciel jest od alchemii.</t>
  </si>
  <si>
    <t>ITHE_SDRP_CAP_06</t>
  </si>
  <si>
    <t>ITHE_GS_36</t>
  </si>
  <si>
    <t>KAPELUSZ_WIEJSKI.3ds</t>
  </si>
  <si>
    <t>Wieśniacza czapka</t>
  </si>
  <si>
    <t>Praktyczna i prosta. Tak prosta, że nikt nawet nie spojrzy na ciebie dwa razy. Idealna do wtapiania się w tłum.</t>
  </si>
  <si>
    <t>ITHE_SDRP_CAP_20</t>
  </si>
  <si>
    <t>ITHE_GS_37</t>
  </si>
  <si>
    <t>Czapka.3ds</t>
  </si>
  <si>
    <t>Szary szeroki beret</t>
  </si>
  <si>
    <t>Dla tych, którzy chcą wyglądać na artystów, ale jedyne co to malują krwią.</t>
  </si>
  <si>
    <t>ITHE_KOZA_CAP_01</t>
  </si>
  <si>
    <t>ITHE_GS_38</t>
  </si>
  <si>
    <t>KOZA_BIEDACKI_01.3ds</t>
  </si>
  <si>
    <t>Szary beret</t>
  </si>
  <si>
    <t>Uniwersalny. Pasuje do każdego stroju, niezależnie od tego, czy idziesz do tawerny, czy na polowanie na orków.</t>
  </si>
  <si>
    <t>ITHE_KOZA_BERET_GREY</t>
  </si>
  <si>
    <t>ITHE_GS_39</t>
  </si>
  <si>
    <t>HK_BERET_GREY.3ds</t>
  </si>
  <si>
    <t>Zielony beret</t>
  </si>
  <si>
    <t>Pewnie należał do jakiegoś myśliwego, który nie dożył poranka. Teraz może być twój!</t>
  </si>
  <si>
    <t>ITHE_KOZA_BERET_GREEN</t>
  </si>
  <si>
    <t>ITHE_GS_40</t>
  </si>
  <si>
    <t>HK_BERET_GREEN.3ds</t>
  </si>
  <si>
    <t>Brązowy beret</t>
  </si>
  <si>
    <t>Solidny i niezawodny. Podobnie jak kopalniany kilof, ale ten nosisz na głowie.</t>
  </si>
  <si>
    <t>ITHE_KOZA_BERET_BROWN</t>
  </si>
  <si>
    <t>ITHE_GS_41</t>
  </si>
  <si>
    <t>HK_BERET_BROWN.3ds</t>
  </si>
  <si>
    <t>Niebieski beret</t>
  </si>
  <si>
    <t>Może cię pomylą z magiem wody? Szanse niewielkie, ale zawsze jest nadzieja.</t>
  </si>
  <si>
    <t>ITHE_KOZA_BERET_BLUE</t>
  </si>
  <si>
    <t>ITHE_GS_42</t>
  </si>
  <si>
    <t>HK_BERET_BLUE.3ds</t>
  </si>
  <si>
    <t>Czarny beret</t>
  </si>
  <si>
    <t>Klasyka. Dyskretny, tajemniczy... albo po prostu brudny. Zależy od właściciela.</t>
  </si>
  <si>
    <t>ITHE_KOZA_BERET_BLACK</t>
  </si>
  <si>
    <t>ITHE_GS_43</t>
  </si>
  <si>
    <t>HK_BERET_BLACK.3ds</t>
  </si>
  <si>
    <t>Chusta patrioty</t>
  </si>
  <si>
    <t>Wypijcie zdrowie kurwiego syna Vernona Roche'a!</t>
  </si>
  <si>
    <t>ITHE_SDRP_CAP_12</t>
  </si>
  <si>
    <t>ITHE_GS_44</t>
  </si>
  <si>
    <t>DZIWNA_CHUSTA.3ds</t>
  </si>
  <si>
    <t>Trikorn</t>
  </si>
  <si>
    <t>Kapelusz piratów i awanturników. Jeśli go nosisz, pewnie niedługo będziesz szukał skarbu... albo ukrywał się przed strażą.</t>
  </si>
  <si>
    <t>ITHE_SDRP_CAP_04</t>
  </si>
  <si>
    <t>ITHE_GS_45</t>
  </si>
  <si>
    <t>ITAR_HEM_PIRATE.3ds</t>
  </si>
  <si>
    <t>Stylowy kapelusz</t>
  </si>
  <si>
    <t>Nie chroni przed ciosami, ale za to sprawia, że wyglądasz, jakbyś miał klasę. Dopóki nie zaczniesz biegać po bagnach.</t>
  </si>
  <si>
    <t>ITHE_SDRP_CAP_03</t>
  </si>
  <si>
    <t>ITHE_GS_46</t>
  </si>
  <si>
    <t>DAVENSTEIN_KAPELUSZ.3ds</t>
  </si>
  <si>
    <t>Pomarańczowa czapka burżuja</t>
  </si>
  <si>
    <t>Jeśli ją nosisz, albo jesteś bogaty, albo próbujesz desperacko udawać. Kolor krzyczy: 'Popatrzcie, jestem kimś!</t>
  </si>
  <si>
    <t>ITHE_SDRP_CAP_15</t>
  </si>
  <si>
    <t>ITHE_GS_47</t>
  </si>
  <si>
    <t>CZAPKA_MALARZA.3ds</t>
  </si>
  <si>
    <t>Czerwony kapelusz burżuja</t>
  </si>
  <si>
    <t>Bardziej krzykliwy niż pomarańczowy. Prawdopodobnie kupiony za cenę trzech dniówek w kopalni.</t>
  </si>
  <si>
    <t>ITHE_SDRP_CAP_05</t>
  </si>
  <si>
    <t>ITHE_GS_48</t>
  </si>
  <si>
    <t>ZDOBIONY_KAPELUSZ.3ds</t>
  </si>
  <si>
    <t>Żółta czapka z rondem</t>
  </si>
  <si>
    <t>Praktyczna na słońce i do ukrywania twarzy przed natrętnymi żebrakami. Żółć dodaje jej 'radości'.</t>
  </si>
  <si>
    <t>ITHE_SDRP_CAP_10</t>
  </si>
  <si>
    <t>ITHE_GS_49</t>
  </si>
  <si>
    <t>KAPELUSZ_BOGACZA.3ds</t>
  </si>
  <si>
    <t>Niebieska czapka z rondem</t>
  </si>
  <si>
    <t>Wypatrzysz w niej statek na horyzoncie. Albo strażnika, który patrzy na ciebie podejrzliwie.</t>
  </si>
  <si>
    <t>ITHE_SDRP_CAP_13</t>
  </si>
  <si>
    <t>ITHE_GS_50</t>
  </si>
  <si>
    <t>DUZY_KAPELUSZ.3ds</t>
  </si>
  <si>
    <t>Kapelusz szlachcica</t>
  </si>
  <si>
    <t>Pokazuje, że masz pieniądze i zero pojęcia o pracy fizycznej. Idealny do przechadzania się po mieście i wyzywania na pojedynki.</t>
  </si>
  <si>
    <t>ITHE_SDRP_CAP_07</t>
  </si>
  <si>
    <t>ITHE_GS_51</t>
  </si>
  <si>
    <t>KAPELUSZ_SZLACHCICA.3ds</t>
  </si>
  <si>
    <t>Czapka z dzika</t>
  </si>
  <si>
    <t>Pamiątka po udanym polowaniu... albo po spotkaniu z dzikiem, które skończyło się, eee, jednostronnym zwycięstwem.</t>
  </si>
  <si>
    <t>ITHE_SDRP_CAP_27</t>
  </si>
  <si>
    <t>ITHE_GS_52</t>
  </si>
  <si>
    <t>HelmDzik.3ds</t>
  </si>
  <si>
    <t>Kapelusz maga ognia</t>
  </si>
  <si>
    <t>Jeśli nie potrafisz rzucać kulami ognia, to i tak wygląda, jakbyś potrafił. Magowie ognia lubią czerwony, bo to kolor... ognia.</t>
  </si>
  <si>
    <t>ITHE_SDRP_CAP_33</t>
  </si>
  <si>
    <t>ITHE_GS_53</t>
  </si>
  <si>
    <t>Merlinhut_kdf_m.3ds</t>
  </si>
  <si>
    <t>Kapelusz maga wody</t>
  </si>
  <si>
    <t>Błękitny i spokojny. Nosząc go, możesz poczuć, jakbyś miał kontrolę nad deszczem... albo przynajmniej nad kałużą.</t>
  </si>
  <si>
    <t>ITHE_SDRP_CAP_34</t>
  </si>
  <si>
    <t>ITHE_GS_54</t>
  </si>
  <si>
    <t>Merlinhut_kdw.3ds</t>
  </si>
  <si>
    <t>Czarna czapka czarodzieja</t>
  </si>
  <si>
    <t>Klasyka gatunku. Im dłuższy szpiczasty koniec, tym większe prawdopodobieństwo, że jesteś kimś ważnym... albo po prostu dziwakiem.</t>
  </si>
  <si>
    <t>ITHE_SDRP_CAP_31</t>
  </si>
  <si>
    <t>ITHE_GS_55</t>
  </si>
  <si>
    <t>Merlinhut_dmbm.3ds</t>
  </si>
  <si>
    <t>Kapelusz muszkietera</t>
  </si>
  <si>
    <t>Dla tych, co marzą o pojedynkach na śmierć i życie, ale najczęściej trafiają w płot. Piórko dodaje stylu.</t>
  </si>
  <si>
    <t>ITHE_SDRP_CAP_08</t>
  </si>
  <si>
    <t>ITHE_GS_56</t>
  </si>
  <si>
    <t>KAPELUSZ_MUSZKIETERA.3ds</t>
  </si>
  <si>
    <t>Nakrycie z warga</t>
  </si>
  <si>
    <t>Jeśli masz na to ochotę, proszę bardzo. Ale nie dziw się, że psy cię ścigają.</t>
  </si>
  <si>
    <t>ITHE_SDRP_CAP_25</t>
  </si>
  <si>
    <t>ITHE_GS_57</t>
  </si>
  <si>
    <t>HelmWilk.3ds</t>
  </si>
  <si>
    <t>Kapelusz kapitana</t>
  </si>
  <si>
    <t>Noszą go ci, którzy wydają rozkazy. I ci, którzy myślą, że je wydają, a tak naprawdę tylko głośno krzyczą.</t>
  </si>
  <si>
    <t>ITHE_SDRP_CAP_02</t>
  </si>
  <si>
    <t>ITHE_GS_58</t>
  </si>
  <si>
    <t>ITHL_PIRATEHAT.3ds</t>
  </si>
  <si>
    <t>Kapelusz pirata z południowych mórz</t>
  </si>
  <si>
    <t>Prawdopodobnie skradziony. Pachnie rumem i desperacją. Idealny, jeśli planujesz zostać legendą... albo powiesić się na rei.</t>
  </si>
  <si>
    <t>ITHE_SDRP_CAP_35</t>
  </si>
  <si>
    <t>ITHE_GS_59</t>
  </si>
  <si>
    <t>piratenhut.3ds</t>
  </si>
  <si>
    <t>Zielona bogata czapka</t>
  </si>
  <si>
    <t>Zielony to kolor natury i... bogaczy, którzy chcą być postrzegani jako 'bliżej ludu'. Przez złodziei.</t>
  </si>
  <si>
    <t>ITHE_SDRP_CAP_47</t>
  </si>
  <si>
    <t>ITHE_GS_60</t>
  </si>
  <si>
    <t>HAT_ARMOR_MERCHANT_01.3ds</t>
  </si>
  <si>
    <t>Niebieska bogata czapka</t>
  </si>
  <si>
    <t>Pewnie należała do jakiegoś kupca, który zbankrutował. Teraz możesz błyszczeć... w nocy.</t>
  </si>
  <si>
    <t>ITHE_SDRP_CAP_48</t>
  </si>
  <si>
    <t>ITHE_GS_61</t>
  </si>
  <si>
    <t>HAT_ARMOR_MERCHANT_02.3ds</t>
  </si>
  <si>
    <t>Czerwona bogata czapka</t>
  </si>
  <si>
    <t>Krzyczy 'Mam pieniądze!' tak głośno, że słychać ją w obozie bandytów. Gratuluję wyboru.</t>
  </si>
  <si>
    <t>ITHE_SDRP_CAP_49</t>
  </si>
  <si>
    <t>ITHE_GS_62</t>
  </si>
  <si>
    <t>HAT_ARMOR_MERCHANT_03.3ds</t>
  </si>
  <si>
    <t>Biały kapelusz z wielkim piórem</t>
  </si>
  <si>
    <t>Większe pióro, większe ego. Szlachcice uwielbiają ten styl, zwłaszcza gdy mają z czego się popisywać.</t>
  </si>
  <si>
    <t>ITHE_KOZA_CAP_09</t>
  </si>
  <si>
    <t>ITHE_GS_63</t>
  </si>
  <si>
    <t>KOZA_KAPELUSZ_06.3ds</t>
  </si>
  <si>
    <t>Duży czerwony kapelusz</t>
  </si>
  <si>
    <t>Jeśli chcesz być widoczny z daleka, to jest to. Idealny dla kogoś, kto chce przyciągnąć uwagę.</t>
  </si>
  <si>
    <t>ITHE_SDRP_CAP_36</t>
  </si>
  <si>
    <t>ITHE_GS_64</t>
  </si>
  <si>
    <t>duzykapelusz2.3ds</t>
  </si>
  <si>
    <t>Kapelusz z rondem</t>
  </si>
  <si>
    <t>Uniwersalny i praktyczny. Znak, że cenisz sobie cień, a nie tylko wygląd. Chyba że rondo jest tak duże, że zasłania ci widok.</t>
  </si>
  <si>
    <t>ITHE_KOZA_CAP_07</t>
  </si>
  <si>
    <t>ITHE_GS_65</t>
  </si>
  <si>
    <t>KOZA_KAPELUSZ_04.3ds</t>
  </si>
  <si>
    <t>Wysoki szary kapelusz</t>
  </si>
  <si>
    <t>Dla tych, co chcą być wyżsi, ale bez obcasów. Albo dla magów, którzy zgubili szpiczasty kapelusz.</t>
  </si>
  <si>
    <t>ITHE_KOZA_CAP_08</t>
  </si>
  <si>
    <t>ITHE_GS_66</t>
  </si>
  <si>
    <t>KOZA_KAPELUSZ_05.3ds</t>
  </si>
  <si>
    <t>Biała wysoka fedora z wielkim piórem</t>
  </si>
  <si>
    <t>Elegancja z odrobiną kiczu. Wygląda, jakbyś właśnie zszedł z pokładu statku... albo z burdelu.</t>
  </si>
  <si>
    <t>ITHE_KOZA_CAP_10</t>
  </si>
  <si>
    <t>ITHE_GS_67</t>
  </si>
  <si>
    <t>KOZA_KAPELUSZ_07.3ds</t>
  </si>
  <si>
    <t>Czarny kapelusz poety</t>
  </si>
  <si>
    <t>Podobno dodaje inspiracji. Ale raczej nie do pisania poezji, a do narzekania na ciężkie życie.</t>
  </si>
  <si>
    <t>ITHE_KOZA_CAP_13</t>
  </si>
  <si>
    <t>ITHE_GS_68</t>
  </si>
  <si>
    <t>KOZA_KAPELUSZ_02_BLACK.3ds</t>
  </si>
  <si>
    <t>Brązowy kapelusz poety</t>
  </si>
  <si>
    <t>Taki sam jak czarny, tylko mniej pretensjonalny. Idealny do siedzenia w karczmie i udawania, że jesteś artystą.</t>
  </si>
  <si>
    <t>ITHE_KOZA_CAP_05</t>
  </si>
  <si>
    <t>ITHE_GS_69</t>
  </si>
  <si>
    <t>KOZA_KAPELUSZ_02.3ds</t>
  </si>
  <si>
    <t>Czapka z niedźwiedzia</t>
  </si>
  <si>
    <t>Ktoś to nosi? Chyba tylko ktoś, kto naprawdę nie lubi, gdy ludzie się do niego zbliżają. I kto ma spore problemy z higieną.</t>
  </si>
  <si>
    <t>ithe_hk_cap_64</t>
  </si>
  <si>
    <t>ITHE_GS_70</t>
  </si>
  <si>
    <t>HK_CAP_BEAR_01.3ds</t>
  </si>
  <si>
    <t>Koczowniczy biały kaptur</t>
  </si>
  <si>
    <t>Chronił przed słońcem na pustyni. Tutaj chroni przed wścibskimi spojrzeniami. I ewentualnie lekkim deszczem.</t>
  </si>
  <si>
    <t>HELMET_BANDAGE_07</t>
  </si>
  <si>
    <t>ITHE_GS_110</t>
  </si>
  <si>
    <t>HELMET_BANDAGE_07.3ds</t>
  </si>
  <si>
    <t>Koczowniczy szary kaptur</t>
  </si>
  <si>
    <t>Uniwersalny, brudny i nie rzuca się w oczy. Idealny dla tych, co wolą pozostać anonimowi... albo ukryć swoją tożsamość.</t>
  </si>
  <si>
    <t>HELMET_BANDAGE_06</t>
  </si>
  <si>
    <t>ITHE_GS_111</t>
  </si>
  <si>
    <t>HELMET_BANDAGE_06.3ds</t>
  </si>
  <si>
    <t>Koczowniczy fioletowy kaptur</t>
  </si>
  <si>
    <t>Fiolet? Ktoś musiał mieć naprawdę dużo barwników. Chyba że to koczownik ze smykałką do alchemii.</t>
  </si>
  <si>
    <t>HELMET_BANDAGE_05</t>
  </si>
  <si>
    <t>ITHE_GS_112</t>
  </si>
  <si>
    <t>HELMET_BANDAGE_05.3ds</t>
  </si>
  <si>
    <t>Koczowniczy żółty kaptur</t>
  </si>
  <si>
    <t>Podkreśla twoją koczowniczą duszę... albo po prostu fakt, że użyłeś do barwy starej cebuli.</t>
  </si>
  <si>
    <t>HELMET_BANDAGE_04</t>
  </si>
  <si>
    <t>ITHE_GS_113</t>
  </si>
  <si>
    <t>HELMET_BANDAGE_04.3ds</t>
  </si>
  <si>
    <t>Koczowniczy niebieski kaptur</t>
  </si>
  <si>
    <t>Może i nie chroni od zimna, ale za to wygląda, jakbyś miał jakieś magiczne inklinacje. Albo po prostu lubisz niebieski.</t>
  </si>
  <si>
    <t>HELMET_BANDAGE_03</t>
  </si>
  <si>
    <t>ITHE_GS_114</t>
  </si>
  <si>
    <t>HELMET_BANDAGE_03.3ds</t>
  </si>
  <si>
    <t>Koczowniczy zielony kaptur</t>
  </si>
  <si>
    <t>Idealny do ukrycia się w lesie. A także do udawania, że jesteś częścią natury, a nie jej niszczycielem.</t>
  </si>
  <si>
    <t>HELMET_BANDAGE_02</t>
  </si>
  <si>
    <t>ITHE_GS_115</t>
  </si>
  <si>
    <t>HELMET_BANDAGE_02.3ds</t>
  </si>
  <si>
    <t>Koczowniczy czerwony kaptur</t>
  </si>
  <si>
    <t>Dla tych, co lubią rzucać się w oczy, nawet jeśli są koczownikami. Albo dla tych, co chcą udawać groźnych.</t>
  </si>
  <si>
    <t>HELMET_BANDAGE_01</t>
  </si>
  <si>
    <t>ITHE_GS_116</t>
  </si>
  <si>
    <t>HELMET_BANDAGE_01.3ds</t>
  </si>
  <si>
    <t>Brązowy kaptur</t>
  </si>
  <si>
    <t>Podstawowy, praktyczny i... brudny. Idealny, gdy nie masz nic lepszego, a słońce pali.</t>
  </si>
  <si>
    <t>ITHE_SDRP_HOOD_01</t>
  </si>
  <si>
    <t>ITHE_GS_71</t>
  </si>
  <si>
    <t>HUM_HELM_2BR.3ds</t>
  </si>
  <si>
    <t>Czerwony kaptur</t>
  </si>
  <si>
    <t>Świetny, by wyróżniać się w tłumie. 'To ja, ten w czerwonym kapturze, co właśnie skradł twój portfel!</t>
  </si>
  <si>
    <t>ITHE_SDRP_HOOD_02</t>
  </si>
  <si>
    <t>ITHE_GS_72</t>
  </si>
  <si>
    <t>HUM_HELM_2CZ.3ds</t>
  </si>
  <si>
    <t>Czarny kaptur</t>
  </si>
  <si>
    <t>Klasyka dla złodziei i skrytobójców. Niewidzialny w nocy... chyba że jest pełnia.</t>
  </si>
  <si>
    <t>ITHE_SDRP_HOOD_03</t>
  </si>
  <si>
    <t>ITHE_GS_73</t>
  </si>
  <si>
    <t>HUM_HELM_2CZAR.3ds</t>
  </si>
  <si>
    <t>Fioletowy kaptur</t>
  </si>
  <si>
    <t>Jeśli chcesz wyglądać na maga, ale jedyne, co potrafisz, to rzucać kamieniami. Albo po prostu lubisz ten kolor.</t>
  </si>
  <si>
    <t>ITHE_SDRP_HOOD_04</t>
  </si>
  <si>
    <t>ITHE_GS_74</t>
  </si>
  <si>
    <t>HUM_HELM_2FIOL.3ds</t>
  </si>
  <si>
    <t>Jasnoczerwony kaptur</t>
  </si>
  <si>
    <t>Bardziej rzuca się w oczy niż zwykły czerwony. Idealny, gdy chcesz być zauważony, zanim zginiesz.</t>
  </si>
  <si>
    <t>ITHE_SDRP_HOOD_05</t>
  </si>
  <si>
    <t>ITHE_GS_75</t>
  </si>
  <si>
    <t>HUM_HELM_2JCZ.3ds</t>
  </si>
  <si>
    <t>Niebieski kaptur</t>
  </si>
  <si>
    <t>ITHE_SDRP_HOOD_06</t>
  </si>
  <si>
    <t>ITHE_GS_76</t>
  </si>
  <si>
    <t>HUM_HELM_2Nie.3ds</t>
  </si>
  <si>
    <t>Różowy kaptur</t>
  </si>
  <si>
    <t>Tylko dla odważnych... albo dla tych, którzy przegrali zakład. Przyciąga wzrok każdego.</t>
  </si>
  <si>
    <t>ITHE_SDRP_HOOD_08</t>
  </si>
  <si>
    <t>ITHE_GS_77</t>
  </si>
  <si>
    <t>HUM_HELM_2ROZ.3ds</t>
  </si>
  <si>
    <t>Bagnisto-zielony kaptur</t>
  </si>
  <si>
    <t>Pachnie jak bagno i wygląda jak bagno. Idealny, jeśli chcesz się zamaskować... w bagnie.</t>
  </si>
  <si>
    <t>ITHE_SDRP_HOOD_09</t>
  </si>
  <si>
    <t>ITHE_GS_78</t>
  </si>
  <si>
    <t>HUM_HELM_2SRA.3ds</t>
  </si>
  <si>
    <t>Zielony kaptur</t>
  </si>
  <si>
    <t>Dla myśliwych i tych, co chcą zniknąć w lesie. Albo dla tych, co nie znoszą słońca.</t>
  </si>
  <si>
    <t>ITHE_SDRP_HOOD_10</t>
  </si>
  <si>
    <t>ITHE_GS_79</t>
  </si>
  <si>
    <t>HUM_HELM_2ZIEL.3ds</t>
  </si>
  <si>
    <t>Szary kaptur</t>
  </si>
  <si>
    <t>Podstawowy wybór dla każdego, kto chce być anonimowy. Albo po prostu nie stać go na nic lepszego.</t>
  </si>
  <si>
    <t>ITHE_SDRP_HOOD_11</t>
  </si>
  <si>
    <t>ITHE_GS_80</t>
  </si>
  <si>
    <t>HUM_HELM_2ZOL.3ds</t>
  </si>
  <si>
    <t>Ciemny skórzany kaptur</t>
  </si>
  <si>
    <t>Praktyczny i wytrzymały. I prawdopodobnie noszony przez kogoś, kto ma coś do ukrycia.</t>
  </si>
  <si>
    <t>ITHE_SDRP_HOOD_32</t>
  </si>
  <si>
    <t>ITHE_GS_81</t>
  </si>
  <si>
    <t>SYN_HOOD_04.3ds</t>
  </si>
  <si>
    <t>Ciemny futrzany kaptur</t>
  </si>
  <si>
    <t>Ciepły i wygodny. Jeśli jesteś zimoródkiem, to jest to dla ciebie. I śmierdzi zwierzęciem.</t>
  </si>
  <si>
    <t>ITHE_SDRP_HOOD_30</t>
  </si>
  <si>
    <t>ITHE_GS_82</t>
  </si>
  <si>
    <t>SYN_HOOD_02.3ds</t>
  </si>
  <si>
    <t>Skórzany kaptur</t>
  </si>
  <si>
    <t>Wytrzymały i zapewnia podstawową ochronę. Ale nie przed orkami.</t>
  </si>
  <si>
    <t>ITHE_SDRP_HOOD_31</t>
  </si>
  <si>
    <t>ITHE_GS_83</t>
  </si>
  <si>
    <t>SYN_HOOD_03.3ds</t>
  </si>
  <si>
    <t>Futrzany kaptur</t>
  </si>
  <si>
    <t>Futrzany kapturZapewnia ciepło w zimie. Ale także sprawia, że wyglądasz, jakbyś właśnie wyszedł z jaskini.</t>
  </si>
  <si>
    <t>ITHE_SDRP_HOOD_29</t>
  </si>
  <si>
    <t>ITHE_GS_84</t>
  </si>
  <si>
    <t>SYN_HOOD_01.3ds</t>
  </si>
  <si>
    <t>Kaptur kata</t>
  </si>
  <si>
    <t>Nie ma lepszego sposobu, by ludzie trzymali się od ciebie z daleka. Prawdopodobnie nadal pachnie krwią.</t>
  </si>
  <si>
    <t>ITHE_SDRP_HOOD_28</t>
  </si>
  <si>
    <t>ITHE_GS_85</t>
  </si>
  <si>
    <t>Kat.3ds</t>
  </si>
  <si>
    <t>Zwyczajny kaptur</t>
  </si>
  <si>
    <t>Właśnie to. Zwyczajny. Nie wyróżnia się. I pewnie dlatego go masz.</t>
  </si>
  <si>
    <t>ITHE_SDRP_HOOD_26</t>
  </si>
  <si>
    <t>ITHE_GS_86</t>
  </si>
  <si>
    <t>ITHL_HOOD_S_THIEVESGUILD_MASTER.3ds</t>
  </si>
  <si>
    <t>Kaptur gildii</t>
  </si>
  <si>
    <t>Pokaż przynależność! Ale uważaj, bo nie wszyscy lubią twoją gildię.</t>
  </si>
  <si>
    <t>ITHE_SDRP_HOOD_25</t>
  </si>
  <si>
    <t>ITHE_GS_87</t>
  </si>
  <si>
    <t>kapturgildii.3ds</t>
  </si>
  <si>
    <t>Długi czerwony kaptur</t>
  </si>
  <si>
    <t>Dla tych, co lubią dramatyzm. I chcą, żeby wszyscy widzieli ich z daleka. Idealny do rzucania uroków.</t>
  </si>
  <si>
    <t>ITHE_SDRP_HOOD_27</t>
  </si>
  <si>
    <t>ITHE_GS_88</t>
  </si>
  <si>
    <t>Giermek.3ds</t>
  </si>
  <si>
    <t>Brązowa chusta</t>
  </si>
  <si>
    <t>Podstawowa ochrona przed kurzem i słońcem. Albo przed rozpoznaniem.</t>
  </si>
  <si>
    <t>ITEM_CAT_MASK</t>
  </si>
  <si>
    <t>Mask</t>
  </si>
  <si>
    <t>AdminMask</t>
  </si>
  <si>
    <t>mask</t>
  </si>
  <si>
    <t>ITHE_SDRP_MASK_01</t>
  </si>
  <si>
    <t>ITAC_GS_MASK_01</t>
  </si>
  <si>
    <t>CHUSTA_BR.3ds</t>
  </si>
  <si>
    <t>Czerwona chusta</t>
  </si>
  <si>
    <t>Dla tych, co lubią dodawać koloru do swojego życia. Nawet jeśli to tylko kawałek materiału.</t>
  </si>
  <si>
    <t>ITHE_SDRP_MASK_02</t>
  </si>
  <si>
    <t>ITAC_GS_MASK_02</t>
  </si>
  <si>
    <t>CHUSTA_CZ.3ds</t>
  </si>
  <si>
    <t>Czarna chusta</t>
  </si>
  <si>
    <t>Dyskretna i tajemnicza. Idealna dla tych, co nie chcą, by ich twarz była widoczna.</t>
  </si>
  <si>
    <t>ITHE_SDRP_MASK_03</t>
  </si>
  <si>
    <t>ITAC_GS_MASK_03</t>
  </si>
  <si>
    <t>CHUSTA_CZAR.3ds</t>
  </si>
  <si>
    <t>Fioletowa chusta</t>
  </si>
  <si>
    <t>Może i wygląda dziwnie, ale przynajmniej wyróżnia się. Ktoś musiał ją ukraść od maga.</t>
  </si>
  <si>
    <t>ITHE_SDRP_MASK_04</t>
  </si>
  <si>
    <t>ITAC_GS_MASK_04</t>
  </si>
  <si>
    <t>CHUSTA_FIOL.3ds</t>
  </si>
  <si>
    <t>Jasnoczerwona chusta</t>
  </si>
  <si>
    <t>Krzyczy 'Jestem tutaj!' Idealna dla tych, co chcą zaimponować... albo paść ofiarą bandytów.</t>
  </si>
  <si>
    <t>ITHE_SDRP_MASK_05</t>
  </si>
  <si>
    <t>ITAC_GS_MASK_05</t>
  </si>
  <si>
    <t>CHUSTA_JCZ.3ds</t>
  </si>
  <si>
    <t>Niebieska chusta</t>
  </si>
  <si>
    <t>Dla tych, co tęskni za morzem. Albo po prostu lubią niebieski.</t>
  </si>
  <si>
    <t>ITHE_SDRP_MASK_06</t>
  </si>
  <si>
    <t>ITAC_GS_MASK_06</t>
  </si>
  <si>
    <t>CHUSTA_NIE.3ds</t>
  </si>
  <si>
    <t>Różowa chusta</t>
  </si>
  <si>
    <t>Odwaga, by ją nosić w Myrtanie, jest godna podziwu. Albo szaleństwo.</t>
  </si>
  <si>
    <t>ITHE_SDRP_MASK_08</t>
  </si>
  <si>
    <t>ITAC_GS_MASK_07</t>
  </si>
  <si>
    <t>CHUSTA_ROZ.3ds</t>
  </si>
  <si>
    <t>Bagnisto-zielona chusta</t>
  </si>
  <si>
    <t>Wygląda, jakbyś ją wyciągnął z bagna. I pewnie tak było.</t>
  </si>
  <si>
    <t>ITHE_SDRP_MASK_24</t>
  </si>
  <si>
    <t>ITAC_GS_MASK_08</t>
  </si>
  <si>
    <t>CHUSTA_SRA.3ds</t>
  </si>
  <si>
    <t>Zielona chusta</t>
  </si>
  <si>
    <t>Dla myśliwych i tych, co chcą zniknąć w lesie. Albo po prostu lubią zieleń.</t>
  </si>
  <si>
    <t>ITHE_SDRP_MASK_26</t>
  </si>
  <si>
    <t>ITAC_GS_MASK_09</t>
  </si>
  <si>
    <t>CHUSTA_ZIEL.3ds</t>
  </si>
  <si>
    <t>Szara chusta</t>
  </si>
  <si>
    <t>Uniwersalna i nudna. Ale przynajmniej spełnia swoje zadanie.</t>
  </si>
  <si>
    <t>ITHE_SDRP_MASK_25</t>
  </si>
  <si>
    <t>ITAC_GS_MASK_10</t>
  </si>
  <si>
    <t>CHUSTA_SZ.3ds</t>
  </si>
  <si>
    <t>Brązowa maska z kapturem</t>
  </si>
  <si>
    <t>Ukrywa twarz i dodaje tajemniczości. Idealna, gdy chcesz działać w cieniu.</t>
  </si>
  <si>
    <t>ITHE_SDRP_HOOD_13</t>
  </si>
  <si>
    <t>ITHE_GS_89</t>
  </si>
  <si>
    <t>MASK_BR.3ds</t>
  </si>
  <si>
    <t>Czerwona maska z kapturem</t>
  </si>
  <si>
    <t>Dla tych, co lubią wyglądać groźnie i nie boją się rzucać w oczy. Albo dla tych, co uciekają przed prawem.</t>
  </si>
  <si>
    <t>ITHE_SDRP_HOOD_14</t>
  </si>
  <si>
    <t>ITHE_GS_90</t>
  </si>
  <si>
    <t>MASK_CZ.3ds</t>
  </si>
  <si>
    <t>Czarna maska z kapturem</t>
  </si>
  <si>
    <t>Klasyka dla złodziei i skrytobójców. Niewidzialna w nocy... prawie.</t>
  </si>
  <si>
    <t>ITHE_SDRP_HOOD_15</t>
  </si>
  <si>
    <t>ITHE_GS_91</t>
  </si>
  <si>
    <t>MASK_CZAR.3ds</t>
  </si>
  <si>
    <t>Fioletowa maska z kapturem</t>
  </si>
  <si>
    <t>Dla tych, co chcą wyglądać magicznie, nawet jeśli jedyne, co potrafią, to splunąć.</t>
  </si>
  <si>
    <t>ITHE_SDRP_HOOD_16</t>
  </si>
  <si>
    <t>ITHE_GS_92</t>
  </si>
  <si>
    <t>MASK_FIOL.3ds</t>
  </si>
  <si>
    <t>Jasnoczerwona maska maska z kapturem</t>
  </si>
  <si>
    <t>Jeśli chcesz być zauważony, zanim zginiesz, to jest to. Wygląda, jakbyś właśnie wyszedł z masakry.</t>
  </si>
  <si>
    <t>ITHE_SDRP_HOOD_17</t>
  </si>
  <si>
    <t>ITHE_GS_93</t>
  </si>
  <si>
    <t>MASK_JCZ.3ds</t>
  </si>
  <si>
    <t>Różowa maska maska z kapturem</t>
  </si>
  <si>
    <t>Albo masz niesamowite poczucie humoru, albo naprawdę nie zależy ci na tym, żeby brać cię na poważnie.</t>
  </si>
  <si>
    <t>ITHE_SDRP_HOOD_20</t>
  </si>
  <si>
    <t>ITHE_GS_94</t>
  </si>
  <si>
    <t>MASK_ROZ.3ds</t>
  </si>
  <si>
    <t>Bagnisto-zielona maska maska z kapturem</t>
  </si>
  <si>
    <t>Wygląda, jakbyś właśnie wyszedł z bagna i zabrał sobie kawałek mchu na twarz. Idealna do maskowania zapachu.</t>
  </si>
  <si>
    <t>ITHE_SDRP_HOOD_21</t>
  </si>
  <si>
    <t>ITHE_GS_95</t>
  </si>
  <si>
    <t>MASK_SRA.3ds</t>
  </si>
  <si>
    <t>Szara maska maska z kapturem</t>
  </si>
  <si>
    <t>Nudna, ale skuteczna. Idealna do wtapiania się w tłum. I do ukrywania, że właśnie zjadłeś śniadanie ze szczura.</t>
  </si>
  <si>
    <t>ITHE_SDRP_HOOD_22</t>
  </si>
  <si>
    <t>ITHE_GS_96</t>
  </si>
  <si>
    <t>MASK_SZ.3ds</t>
  </si>
  <si>
    <t>Kosz z zielem</t>
  </si>
  <si>
    <t>Dla zielarzy i tych, co zbierają grzyby. Prawdopodobnie ma w środku coś bardzo podejrzanego.</t>
  </si>
  <si>
    <t>Backpack</t>
  </si>
  <si>
    <t>AdminBackpack</t>
  </si>
  <si>
    <t>backpack</t>
  </si>
  <si>
    <t>ITUS_SDRP_ACS_02</t>
  </si>
  <si>
    <t>ITAC_GS_BP_01</t>
  </si>
  <si>
    <t>STATIC_kosz_ziele1.3ds</t>
  </si>
  <si>
    <t>Koszyk górnika</t>
  </si>
  <si>
    <t>Solidny i wytrzymały. Idealny do przenoszenia rudy... albo kilku butelek piwa.</t>
  </si>
  <si>
    <t>ITUS_SDRP_ACS_03</t>
  </si>
  <si>
    <t>ITAC_GS_BP_02</t>
  </si>
  <si>
    <t>STATIC_kosz_gornika.3ds</t>
  </si>
  <si>
    <t>Kosz na ryby</t>
  </si>
  <si>
    <t>Pachnie rybami, nawet jeśli jest pusty. Znak, że ktoś próbuje przeżyć z tego, co da morze.</t>
  </si>
  <si>
    <t>ITUS_SDRP_ACS_15</t>
  </si>
  <si>
    <t>ITAC_GS_BP_03</t>
  </si>
  <si>
    <t>STATIC_kryby_fix.3ds</t>
  </si>
  <si>
    <t>Plecak z drewnem</t>
  </si>
  <si>
    <t>Dla drwali i tych, co próbują się ogrzać w nocy. Ciężki i niewygodny, jak życie w Myrtanie.</t>
  </si>
  <si>
    <t>ITUS_SDRP_ACS_21</t>
  </si>
  <si>
    <t>ITAC_GS_BP_04</t>
  </si>
  <si>
    <t>STATIC_PLECAKDREWNO.3ds</t>
  </si>
  <si>
    <t>Nie do noszenia na plecach, ale do zarabiania na życie. Albo do łapania orków w pułapki, jeśli masz fantazję.</t>
  </si>
  <si>
    <t>ITUS_SDRP_ACS_34</t>
  </si>
  <si>
    <t>ITAC_GS_BP_05</t>
  </si>
  <si>
    <t>STATIC_Sieci.3ds</t>
  </si>
  <si>
    <t>Skórzana torba</t>
  </si>
  <si>
    <t>Solidna i niezawodna. Pomieści wszystkie twoje skarby... dopóki ktoś ci jej nie ukradnie.</t>
  </si>
  <si>
    <t>ITEM_CAT_BAG</t>
  </si>
  <si>
    <t>Bag</t>
  </si>
  <si>
    <t>AdminBag</t>
  </si>
  <si>
    <t>bag</t>
  </si>
  <si>
    <t>ITUS_SDRP_ACS_04</t>
  </si>
  <si>
    <t>ITAC_GS_BAG_01</t>
  </si>
  <si>
    <t>STATIC_TORBA_SZMATA.3ds</t>
  </si>
  <si>
    <t>Mieszki</t>
  </si>
  <si>
    <t>Na złoto i cenne drobiazgi. Tylko nie pakuj do nich za dużo, bo wtedy nikt nie będzie miał wątpliwości, że jesteś bogaty.</t>
  </si>
  <si>
    <t>ITEM_CAT_BELT</t>
  </si>
  <si>
    <t>Waist</t>
  </si>
  <si>
    <t>ap_belt</t>
  </si>
  <si>
    <t>ITUS_SDRP_ACS_10</t>
  </si>
  <si>
    <t>ITAC_GS_BELT_01</t>
  </si>
  <si>
    <t>STATIC_mieszki_fix.3ds</t>
  </si>
  <si>
    <t>Plecak</t>
  </si>
  <si>
    <t>Podstawowy model dla każdego wędrowca. Pomieści wszystko, co ważne... i kilka niepotrzebnych rzeczy, które znajdziesz po drodze.</t>
  </si>
  <si>
    <t>ITUS_SDRP_ACS_29</t>
  </si>
  <si>
    <t>ITAC_GS_BP_06</t>
  </si>
  <si>
    <t>STATIC_Plecak1.3ds</t>
  </si>
  <si>
    <t>Plecak kopacza</t>
  </si>
  <si>
    <t>Wzmocniony i brudny od pyłu. Nosił go ktoś, kto spędził życie w tunelach. I pewnie nadal śmierdzi pyłem.</t>
  </si>
  <si>
    <t>ITUS_SDRP_ACS_01</t>
  </si>
  <si>
    <t>ITAC_GS_BP_07</t>
  </si>
  <si>
    <t>STATIC_KOSZYKORIGIN.3ds</t>
  </si>
  <si>
    <t>Plecak misjonarza</t>
  </si>
  <si>
    <t>Lekki i zapewne zawiera jakieś święte księgi. I parę sucharów na drogę.</t>
  </si>
  <si>
    <t>ITUS_SDRP_ACS_32</t>
  </si>
  <si>
    <t>ITAC_GS_BP_08</t>
  </si>
  <si>
    <t>STATIC_Plecak4.3ds</t>
  </si>
  <si>
    <t>Plecak wędrowca</t>
  </si>
  <si>
    <t>Stary, ale solidny. Pamięta wiele dróg i wiele niebezpieczeństw. Idealny dla tych, co lubią się gubić.</t>
  </si>
  <si>
    <t>ITUS_SDRP_ACS_09</t>
  </si>
  <si>
    <t>ITAC_GS_BP_09</t>
  </si>
  <si>
    <t>STATIC_Plecak2_fix.3ds</t>
  </si>
  <si>
    <t>Plecak pielgrzyma</t>
  </si>
  <si>
    <t>Wygląda na to, że widział już wiele. Idealny, jeśli szukasz oświecenia... albo po prostu chcesz zwiedzić świątynie.</t>
  </si>
  <si>
    <t>ITUS_SDRP_ACS_08</t>
  </si>
  <si>
    <t>ITAC_GS_BP_10</t>
  </si>
  <si>
    <t>STATIC_Plecak3.3ds</t>
  </si>
  <si>
    <t>Plecak podróżnika</t>
  </si>
  <si>
    <t>Nieco większy i bardziej pojemny. Idealny na dłuższą wyprawę... albo na ucieczkę przed smokiem.</t>
  </si>
  <si>
    <t>ITUS_SDRP_ACS_31</t>
  </si>
  <si>
    <t>ITAC_GS_BP_11</t>
  </si>
  <si>
    <t>STATIC_Plecak_fix.3ds</t>
  </si>
  <si>
    <t>Kołczan</t>
  </si>
  <si>
    <t>Na strzały. Jeśli go nosisz, to znaczy, że wiesz, jak się nim posługiwać. Albo że właśnie zgubiłeś łuk.</t>
  </si>
  <si>
    <t>ITAC_GS_BOLTS_01</t>
  </si>
  <si>
    <t>STATIC_kolczan.3ds</t>
  </si>
  <si>
    <t>Pojemnik na bełty</t>
  </si>
  <si>
    <t>Na bełty do kuszy. Jeśli masz kuszę, to jest to niezbędne. Jeśli nie, to nadal możesz udawać, że ją masz.</t>
  </si>
  <si>
    <t>ITEM_CAT_BELTY</t>
  </si>
  <si>
    <t>Bolts</t>
  </si>
  <si>
    <t>bolts</t>
  </si>
  <si>
    <t>ITAC_GS_BOLTS_02</t>
  </si>
  <si>
    <t>STATIC_belty_kolczan.3ds</t>
  </si>
  <si>
    <t>Torba z kotem</t>
  </si>
  <si>
    <t>Glonek.</t>
  </si>
  <si>
    <t>GS_DINGUS</t>
  </si>
  <si>
    <t>Ciemna torba</t>
  </si>
  <si>
    <t>Dyskretna i praktyczna. Idealna do przenoszenia łupów bez wzbudzania podejrzeń. Lub brudnych ubrań.</t>
  </si>
  <si>
    <t>ITUS_SDRP_ACS_05</t>
  </si>
  <si>
    <t>ITAC_GS_BAG_02</t>
  </si>
  <si>
    <t>STATIC_torbamax.3ds</t>
  </si>
  <si>
    <t>Baryłka piwa</t>
  </si>
  <si>
    <t>Niezbędna dla każdego, kto ceni sobie dobre piwo. I nie chce dzielić się z innymi.</t>
  </si>
  <si>
    <t>ITUS_SDRP_ACS_28</t>
  </si>
  <si>
    <t>ITAC_GS_BELT_02</t>
  </si>
  <si>
    <t>STATIC_Piwo.3ds</t>
  </si>
  <si>
    <t>Brązowa torba</t>
  </si>
  <si>
    <t>Podstawowa torba. Pomieści wszystko, co nie mieści się w kieszeniach. Albo co śmierdzi.</t>
  </si>
  <si>
    <t>ITUS_SDRP_ACS_06</t>
  </si>
  <si>
    <t>ITAC_GS_BAG_03</t>
  </si>
  <si>
    <t>STATIC_TORBA_02.3ds</t>
  </si>
  <si>
    <t>Torba posłańca</t>
  </si>
  <si>
    <t>Lekka i szybka. Idealna do przenoszenia ważnych wiadomości... albo do ucieczki z pustą torbą.</t>
  </si>
  <si>
    <t>ITUS_SDRP_ACS_19</t>
  </si>
  <si>
    <t>ITAC_GS_BAG_04</t>
  </si>
  <si>
    <t>STATIC_TORBA_PRZEKLETAZBROJA.3ds</t>
  </si>
  <si>
    <t>Przybory maga</t>
  </si>
  <si>
    <t>Słoiczki, fiolki, zwoje... wszystko, co potrzebne, by rzucać czary. I pewnie kilka dziwnych rzeczy, które nikt nie wie, do czego służą.</t>
  </si>
  <si>
    <t>ITUS_SDRP_ACS_12</t>
  </si>
  <si>
    <t>ITAC_GS_BELT_03</t>
  </si>
  <si>
    <t>STATIC_Fiolki_Brazowa_fix.3ds</t>
  </si>
  <si>
    <t>Przybory maga ognia</t>
  </si>
  <si>
    <t>Pewnie zawierają trochę prochu i kilka amuletów ognia. I prawdopodobnie coś, co eksploduje, jeśli upuścisz.</t>
  </si>
  <si>
    <t>ITUS_SDRP_ACS_11</t>
  </si>
  <si>
    <t>ITAC_GS_BELT_04</t>
  </si>
  <si>
    <t>STATIC_fiolki_fix.3ds</t>
  </si>
  <si>
    <t>Przybory maga wody</t>
  </si>
  <si>
    <t>Flakoniki z wodą, muszelki i kilka dziwnych kryształów. I pewnie coś, co pachnie jak ryby.</t>
  </si>
  <si>
    <t>ITUS_SDRP_ACS_13</t>
  </si>
  <si>
    <t>ITAC_GS_BELT_05</t>
  </si>
  <si>
    <t>STATIC_Fiolki_Niebieska_fix.3ds</t>
  </si>
  <si>
    <t>Przybory nekromanty</t>
  </si>
  <si>
    <t>Kości, wysuszone zioła i kilka strasznych składników. Lepiej nie pytaj, do czego służą.</t>
  </si>
  <si>
    <t>ITUS_SDRP_ACS_14</t>
  </si>
  <si>
    <t>ITAC_GS_BELT_06</t>
  </si>
  <si>
    <t>STATIC_Fiolki_Fioletowa_fix.3ds</t>
  </si>
  <si>
    <t>Skórzane płaty</t>
  </si>
  <si>
    <t>Skórzane części, stanowiące podstawę w pancerzu.</t>
  </si>
  <si>
    <t>SKÓRZANE_PLATY</t>
  </si>
  <si>
    <t>ITMI_GS_MAT_220</t>
  </si>
  <si>
    <t>SKORZANE_PLATY.3ds</t>
  </si>
  <si>
    <t>Skórzany napierśnik</t>
  </si>
  <si>
    <t>Elementy ochronne, chroniące przed urazami i otarciami.</t>
  </si>
  <si>
    <t>ITAR_KM_LEATHER_L</t>
  </si>
  <si>
    <t>ITMI_GS_MAT_221</t>
  </si>
  <si>
    <t>ITAR_KM_LEATHER_L.3ds</t>
  </si>
  <si>
    <t>Skórzane pasy</t>
  </si>
  <si>
    <t xml:space="preserve"> Wytrzymałe pasy wykonane ze skóry, używane do wiązania i mocowania.</t>
  </si>
  <si>
    <t>ITMI_GS_MAT_222</t>
  </si>
  <si>
    <t>Skórzane rękawice</t>
  </si>
  <si>
    <t>Rękawice wykonane ze skóry.</t>
  </si>
  <si>
    <t>ITMI_GS_MAT_223</t>
  </si>
  <si>
    <t>Skórzane wzmocnienia</t>
  </si>
  <si>
    <t xml:space="preserve"> Dodatki ze skóry, zwiększające wytrzymałość i odporność na uszkodzenia.</t>
  </si>
  <si>
    <t>SKORZANE_WZMOCNIENIE</t>
  </si>
  <si>
    <t>ITMI_GS_MAT_224</t>
  </si>
  <si>
    <t>SKORZANE_WZMOCNIENIE.3ds</t>
  </si>
  <si>
    <t>Leczenie lekkich ran</t>
  </si>
  <si>
    <t>Subtelnie lśniąca energią, której dotyk przynosi ulgę, zamykając lekkie rany.</t>
  </si>
  <si>
    <t>ITEM_CAT_RUNE</t>
  </si>
  <si>
    <t>Rune</t>
  </si>
  <si>
    <t>AdminRunes</t>
  </si>
  <si>
    <t>runes</t>
  </si>
  <si>
    <t>ItRu_LightHeal</t>
  </si>
  <si>
    <t>ItRu_LightHeal.3ds</t>
  </si>
  <si>
    <t>DAMAGE_MAGIC</t>
  </si>
  <si>
    <t>WIP</t>
  </si>
  <si>
    <t>Mała błyskawica</t>
  </si>
  <si>
    <t>Z delikatnym blaskiem migoczącym w jej wnętrzu, która potrafi uwolnić błyskawicę.</t>
  </si>
  <si>
    <t>ItRu_Zap</t>
  </si>
  <si>
    <t>ItRu_Zap.3DS</t>
  </si>
  <si>
    <t>Ognista strzała</t>
  </si>
  <si>
    <t>Żarząca się ciepłym blaskiem i gotowa przeszyć powietrze płomiennym świstem.</t>
  </si>
  <si>
    <t>ItRu_FireBolt</t>
  </si>
  <si>
    <t>ItRu_FireBolt.3DS</t>
  </si>
  <si>
    <t>DAMAGE_FIRE</t>
  </si>
  <si>
    <t>Lodowa strzała</t>
  </si>
  <si>
    <t>Zimna w dotyku i migocząca lodowym blaskiem i zdolna przeszyć powietrze mroźnym świstem.</t>
  </si>
  <si>
    <t>ItRu_Icebolt</t>
  </si>
  <si>
    <t>ItRu_Icebolt.3ds</t>
  </si>
  <si>
    <t>Światło</t>
  </si>
  <si>
    <t>Delikatnie pulsująca ciepłym blaskiem, rozświetlając otoczenie jasnym światłem.</t>
  </si>
  <si>
    <t>ItRu_Light</t>
  </si>
  <si>
    <t>ItRu_Light.3ds</t>
  </si>
  <si>
    <t>Tworzenie szkieletu goblina</t>
  </si>
  <si>
    <t>Spowita mroczną aurą formująca kości z cienia i magii.</t>
  </si>
  <si>
    <t>ItRu_SumGobSkel</t>
  </si>
  <si>
    <t>ItRu_SumGobSkel.3DS</t>
  </si>
  <si>
    <t>Kula ognia</t>
  </si>
  <si>
    <t>Żarząca się wewnętrznym płomieniem gotowym eksplodować w płomiennym wybuchu.</t>
  </si>
  <si>
    <t>ItRu_InstantFireBall</t>
  </si>
  <si>
    <t>ItRu_InstantFireball.3DS</t>
  </si>
  <si>
    <t>Lodowa lanca</t>
  </si>
  <si>
    <t>Chłodna w dotyku  zdolna przebić każdy cel lodowym ostrzem.</t>
  </si>
  <si>
    <t>ItRu_Icelance</t>
  </si>
  <si>
    <t>ItRu_Water04.3DS</t>
  </si>
  <si>
    <t>Pięść wichru</t>
  </si>
  <si>
    <t>Niewidzialna siła, która zgina drzewa i zmiata przeciwników z nóg, towarzyszy jej świst przyspieszonego powietrza</t>
  </si>
  <si>
    <t>ItRu_WindFist</t>
  </si>
  <si>
    <t>ItRu_Windfist.3ds</t>
  </si>
  <si>
    <t>Wir</t>
  </si>
  <si>
    <t>Zawirowanie magicznej energii, wciągające wszystko w swój oślepiający tan, jakby sama przestrzeń się zaginała</t>
  </si>
  <si>
    <t>itru_whirlwind</t>
  </si>
  <si>
    <t>ItRu_Water02.3DS</t>
  </si>
  <si>
    <t>Sen</t>
  </si>
  <si>
    <t>Aksamitny półmrok, który otula umysł, kładąc na powieki ciężar nie do uniesienia. Tylko szept marzeń pozostaje</t>
  </si>
  <si>
    <t>ItRu_Sleep</t>
  </si>
  <si>
    <t>ItRu_Sleep.3ds</t>
  </si>
  <si>
    <t>Kradzież energii</t>
  </si>
  <si>
    <t>Mroczny błysk, który wysysa siłę życiową, pozostawiając ofiarę osłabioną, a ciebie napełniając palącą mocą.</t>
  </si>
  <si>
    <t>Itru_SuckEnergy</t>
  </si>
  <si>
    <t>ItRu_Beliar01.3DS</t>
  </si>
  <si>
    <t>Wodna pięść</t>
  </si>
  <si>
    <t>Skupiona w dłoni woda uderza z siłą oceanicznego przypływu, miażdżąc wszystko na swojej drodze ciśnieniem głębin.</t>
  </si>
  <si>
    <t>ItRu_Waterfist</t>
  </si>
  <si>
    <t>ItRu_Water03.3DS</t>
  </si>
  <si>
    <t xml:space="preserve">Przyzwanie wilka </t>
  </si>
  <si>
    <t>Z mgły wyłania się cień o złowieszczo świecących oczach. Wilk przybywa na wezwanie – wierny, śmiertelnie niebezpieczny i gotowy do walki.</t>
  </si>
  <si>
    <t>ItRu_SumWolf</t>
  </si>
  <si>
    <t>ItRu_SumWolf.3DS</t>
  </si>
  <si>
    <t>Gejzer</t>
  </si>
  <si>
    <t>Ziemia drży, a spod stóp wystrzela wrzący strumień wody i pary, parząc wszystko wokół gorącym oddechem głębin</t>
  </si>
  <si>
    <t>itru_Geyser</t>
  </si>
  <si>
    <t>ItRu_Water01.3DS</t>
  </si>
  <si>
    <t>Duża kula ognia</t>
  </si>
  <si>
    <t>Ogromna, wirująca kula płomieni, która huczy jak piekielny sztorm, gotowa pochłonąć całą przestrzeń w ognistej pożodze.</t>
  </si>
  <si>
    <t>ItRu_ChargeFireball</t>
  </si>
  <si>
    <t>ItRu_ChargeFireball.3DS</t>
  </si>
  <si>
    <t>Leczenie średnich ran</t>
  </si>
  <si>
    <t>Promieniująca łagodnym, złotym blaskiem, której moc przynosi uzdrowienie i przywrócenie sił.</t>
  </si>
  <si>
    <t>ItRu_MediumHeal</t>
  </si>
  <si>
    <t>ItRu_MediumHeal.3ds</t>
  </si>
  <si>
    <t>Mała burza ognista</t>
  </si>
  <si>
    <t>Chmura iskier i skwierczących płomieni, tańcząca w powietrzu, siejąc chaos drobnymi, lecz bolesnymi oparzeniami.</t>
  </si>
  <si>
    <t>ItRu_Firestorm</t>
  </si>
  <si>
    <t>ItRu_Firestorm.3ds</t>
  </si>
  <si>
    <t>Piorun kulisty</t>
  </si>
  <si>
    <t>Błękitna, pulsująca kula energii, która wisi w powietrzu, by nagle eksplodować gromowym grzmotem, rażąc wszystko wokół.</t>
  </si>
  <si>
    <t>itru_thunderball</t>
  </si>
  <si>
    <t>ItRu_ThunderBall.3ds</t>
  </si>
  <si>
    <t>Korzeń</t>
  </si>
  <si>
    <t>Spod ziemi wypełzają twarde jak stal pnącza, oplatając nogi ofiar i wciągając je w pułapkę żywiołu ziemi.</t>
  </si>
  <si>
    <t>ITRu_GreenTentacle</t>
  </si>
  <si>
    <t>ItRu_Beliar03.3DS</t>
  </si>
  <si>
    <t>Stworzenie strażnika</t>
  </si>
  <si>
    <t>Materializuje się postać z kamiennego strążnika.</t>
  </si>
  <si>
    <t>ItRu_SummonGuardian</t>
  </si>
  <si>
    <t>ItRu_Beliar06.3DS</t>
  </si>
  <si>
    <t>Strach</t>
  </si>
  <si>
    <t>Mrok, który przybiera kształt najgorszych koszmarów ofiary, zmuszając serce do szalonego pędu, a nogi do ucieczki.</t>
  </si>
  <si>
    <t>ItRu_Fear</t>
  </si>
  <si>
    <t>ItRu_Fear.3DS</t>
  </si>
  <si>
    <t>Pocisk nieprzytomności</t>
  </si>
  <si>
    <t>Niewidzialny cios w skroń, który rozmywa świadomość jak atrament w wodzie, pozostawiając tylko pustkę w umyśle.</t>
  </si>
  <si>
    <t>ItRu_Concussionbolt</t>
  </si>
  <si>
    <t>ItRu_PalRepelEvil.3DS</t>
  </si>
  <si>
    <t>Tworzenie szkieletu</t>
  </si>
  <si>
    <t>Z prochów i cieni wyłaniają się kości, składając się w posłusznego, chrzęszczącego sługę, gotowego na każde skinienie.</t>
  </si>
  <si>
    <t>ItRu_SumSkel</t>
  </si>
  <si>
    <t>ItRu_SumSkel.3DS</t>
  </si>
  <si>
    <t>Błyskawica</t>
  </si>
  <si>
    <t>Wściekły prąd rozdzierający niebo białym szwem, pozostawiający w powietrzu zapach spalonej ozonu i głuchy grzmot, który wstrząsa kośćmi.</t>
  </si>
  <si>
    <t>ItRu_LightningFlash</t>
  </si>
  <si>
    <t>ItRu_LightningFlash.3DS</t>
  </si>
  <si>
    <t>Szał Beliara</t>
  </si>
  <si>
    <t>Krwawo-czerwona magia wypływająca z czeluści piekła, która zamienia rozsądek w dziką furię, a oczy w żarzące się węgle.</t>
  </si>
  <si>
    <t>ITRu_BeliarsRage</t>
  </si>
  <si>
    <t>ItRu_Beliar04.3DS</t>
  </si>
  <si>
    <t>Obudzenie golema</t>
  </si>
  <si>
    <t>Kamienne powieki otwierają się z głuchym zgrzytem, a spękana glina ożywa pod dotykiem magii, formując posłusznego kolosa.</t>
  </si>
  <si>
    <t>ItRu_SumGol</t>
  </si>
  <si>
    <t>ItRu_SumGol.3DS</t>
  </si>
  <si>
    <t>Przyzwanie zombie</t>
  </si>
  <si>
    <t>Ziemia pęka, uwalniając zgniły odór rozkładu i sine dłonie, które bezmyślnie chwytają za broń.</t>
  </si>
  <si>
    <t>itru_SummonZombie</t>
  </si>
  <si>
    <t>ItRu_Beliar07.3DS</t>
  </si>
  <si>
    <t>Zniszczenie ożywieńca</t>
  </si>
  <si>
    <t>Święty blask rozrywa nieczyste więzy magii, zmuszając nieumarłe ciała do rozpadu w chmurze dymu i skruszonych kości.</t>
  </si>
  <si>
    <t>ItRu_HarmUndead</t>
  </si>
  <si>
    <t>ItRu_HarmUndead.3DS</t>
  </si>
  <si>
    <t>Święty pocisk</t>
  </si>
  <si>
    <t>Biały płomień czystej wiary, który wypala nieczystości, pozostawiając na skórze wrażenie ciepłego dotyku bogów.</t>
  </si>
  <si>
    <t>itru_masterofdisaster</t>
  </si>
  <si>
    <t>ItRu_MasterOfDesaster.3DS</t>
  </si>
  <si>
    <t>Bryła lodu</t>
  </si>
  <si>
    <t>Ogromny głaz lodu o ostrzach jak sztylety, który zamarza w locie, by roztrzaskać się z dźwiękiem kruszącego się szkła.</t>
  </si>
  <si>
    <t>ItRu_IceCube</t>
  </si>
  <si>
    <t>ItRu_IceCube.3ds</t>
  </si>
  <si>
    <t>Duża burza ognista</t>
  </si>
  <si>
    <t>ItRu_Pyrokinesis</t>
  </si>
  <si>
    <t>ItRu_Pyrokinesis.3ds</t>
  </si>
  <si>
    <t>Leczenie ciężkich ran</t>
  </si>
  <si>
    <t>Złocista aura wnika w rany, zasklepiając mięśnie i kości, podczas gdy pacjent czuje gorący przypływ życia.</t>
  </si>
  <si>
    <t>itru_fullheal</t>
  </si>
  <si>
    <t>ItRu_FullHeal.3ds</t>
  </si>
  <si>
    <t>Grom</t>
  </si>
  <si>
    <t>Przerażający huk, który poprzedza oślepiający rozbłysk - siła zdolna powalić nawet najtwardszych wojowników.</t>
  </si>
  <si>
    <t>itru_thunderstorm</t>
  </si>
  <si>
    <t>ItRu_Water05.3DS</t>
  </si>
  <si>
    <t>Lodowa fala</t>
  </si>
  <si>
    <t>Mroźny podmuch zamienia powietrze w lodowatą powódź, która krzepnie w postaci spiętrzonych kryształowych szczytów.</t>
  </si>
  <si>
    <t>ItRu_IceWave</t>
  </si>
  <si>
    <t>ItRu_IceWave.3ds</t>
  </si>
  <si>
    <t>Tchnienie śmierci</t>
  </si>
  <si>
    <t>Szept zimniejszy niż grób, który wyciąga życie ustami ofiary w postaci sinej mgiełki.</t>
  </si>
  <si>
    <t>ItRu_BreathOfDeath</t>
  </si>
  <si>
    <t>ItRu_BreathOfDeath.3ds</t>
  </si>
  <si>
    <t>Pocisk śmierci</t>
  </si>
  <si>
    <t>Czarna strzała z czystej nicości, która pozostawia po sobie tylko zimne, szare zwłoki pozbawione duszy.</t>
  </si>
  <si>
    <t>ItRu_Deathbolt</t>
  </si>
  <si>
    <t>Przyzwanie demona</t>
  </si>
  <si>
    <t>Ziemia pęka, uwalniając smolisty opar i parę żółtych oczu - piekielny sługa przybywa, ale każda jego przysługa ma swoją cenę.</t>
  </si>
  <si>
    <t>ItRu_SumDemon</t>
  </si>
  <si>
    <t>ItRu_SumDemon.3DS</t>
  </si>
  <si>
    <t>Armia ciemności</t>
  </si>
  <si>
    <t>Cienie nabierają kształtów, a ziemia wyrzuca dziesiątki uzbrojonych szkieletów - każdy z nich pamięta wojnę sprzed wieków.</t>
  </si>
  <si>
    <t>ItRu_ArmyOfDarkness</t>
  </si>
  <si>
    <t>ItRu_ArmyOfDarkness.3DS</t>
  </si>
  <si>
    <t>Deszcz ognia</t>
  </si>
  <si>
    <t>Niebo krwawi płomieniami, z których kapią gęste, żarzące się krople, wypalając dziury w ziemi i ciałach.</t>
  </si>
  <si>
    <t>ItRu_FireRain</t>
  </si>
  <si>
    <t>ItRu_Firerain.3ds</t>
  </si>
  <si>
    <t>Śmiertelna fala</t>
  </si>
  <si>
    <t>Fioletowa energia rozchodzi się kręgiem, a wszystko, czego dotknie, obumiera - trawa czernieje, a zwierzęta padają bez dźwięku.</t>
  </si>
  <si>
    <t>ItRu_MassDeath</t>
  </si>
  <si>
    <t>ItRu_MassDeath.3ds</t>
  </si>
  <si>
    <t xml:space="preserve"> Pomniejsza pusta runa</t>
  </si>
  <si>
    <t>Pomniejsza runa</t>
  </si>
  <si>
    <t>ITMI_RUNEBLANK</t>
  </si>
  <si>
    <t>ITMI_GS_MAT_225</t>
  </si>
  <si>
    <t>ItMi_RuneBlank.3ds</t>
  </si>
  <si>
    <t xml:space="preserve"> Pusta Runa</t>
  </si>
  <si>
    <t>Zwykła runa</t>
  </si>
  <si>
    <t>ITMI_GS_MAT_226</t>
  </si>
  <si>
    <t>Większa pusta runa</t>
  </si>
  <si>
    <t>ITMI_GS_MAT_227</t>
  </si>
  <si>
    <t>Pióro do pisania</t>
  </si>
  <si>
    <t>ITCR_SDRP_DROP_20</t>
  </si>
  <si>
    <t>ITMI_GS_MAT_228</t>
  </si>
  <si>
    <t>FEDERV6.3ds</t>
  </si>
  <si>
    <t>Ognista strzała (Zwój)</t>
  </si>
  <si>
    <t>ITEM_CAT_MAGIC</t>
  </si>
  <si>
    <t>ITSC_FIREBOLT</t>
  </si>
  <si>
    <t>ItSc_Firebolt.3DS</t>
  </si>
  <si>
    <t>Lodowa strzała (Zwój)</t>
  </si>
  <si>
    <t>ITSC_ICEBOLT</t>
  </si>
  <si>
    <t>ItSc_Icebolt.3DS</t>
  </si>
  <si>
    <t>Światło (Zwój)</t>
  </si>
  <si>
    <t>Z subtelnym rysunkiem skrzydła.</t>
  </si>
  <si>
    <t>ITSC_LIGHT</t>
  </si>
  <si>
    <t>ItSc_Light.3DS</t>
  </si>
  <si>
    <t>Mała błyskawica (Zwój)</t>
  </si>
  <si>
    <t>ITSC_ZAP</t>
  </si>
  <si>
    <t>ItSc_Zap.3DS</t>
  </si>
  <si>
    <t>Leczenie lekkich ran (Zwój)</t>
  </si>
  <si>
    <t>ITSC_LightHeal</t>
  </si>
  <si>
    <t>ItSc_LightHeal.3DS</t>
  </si>
  <si>
    <t>Przyzwanie goblina (Zwój)</t>
  </si>
  <si>
    <t>ITSC_SUMGOBSKEL</t>
  </si>
  <si>
    <t>ItSc_SumGobSkel.3DS</t>
  </si>
  <si>
    <t>Przyzwanie wilka (Zwój)</t>
  </si>
  <si>
    <t>ITSC_SUMWOLF</t>
  </si>
  <si>
    <t>ItSc_SumWolf.3DS</t>
  </si>
  <si>
    <t>Kula ognia (Zwój)</t>
  </si>
  <si>
    <t>ITSC_INSTANTFIREBALL</t>
  </si>
  <si>
    <t>ItSc_InstantFireball.3DS</t>
  </si>
  <si>
    <t>Lodowa lanca (Zwój)</t>
  </si>
  <si>
    <t>ITSC_ICELANCE</t>
  </si>
  <si>
    <t>ItSc_Water04.3DS</t>
  </si>
  <si>
    <t>Wir (Zwój)</t>
  </si>
  <si>
    <t>ITSC_WHIRLWIND</t>
  </si>
  <si>
    <t>ItSc_Water02.3DS</t>
  </si>
  <si>
    <t>Wodna pięść (Zwój)</t>
  </si>
  <si>
    <t>ITSC_WATERFIST</t>
  </si>
  <si>
    <t>ItSc_Water03.3DS</t>
  </si>
  <si>
    <t>Pięść wichru (Zwój)</t>
  </si>
  <si>
    <t>ITSC_WINDFIST</t>
  </si>
  <si>
    <t>ItSc_Windfist.3DS</t>
  </si>
  <si>
    <t>Sen (Zwój)</t>
  </si>
  <si>
    <t>ITSC_SLEEP</t>
  </si>
  <si>
    <t>ItSc_Sleep.3DS</t>
  </si>
  <si>
    <t>Strach (Zwój)</t>
  </si>
  <si>
    <t>ITSC_FEAR</t>
  </si>
  <si>
    <t>ItSc_Fear.3DS</t>
  </si>
  <si>
    <t>Leczenie średnich ran (Zwój)</t>
  </si>
  <si>
    <t>ITSC_PALMEDIUMHEAL</t>
  </si>
  <si>
    <t>ItSc_PalMediumHeal.3DS</t>
  </si>
  <si>
    <t>Gejzer (Zwój)</t>
  </si>
  <si>
    <t>ITSC_GEYSER</t>
  </si>
  <si>
    <t>ItSc_Water01.3DS</t>
  </si>
  <si>
    <t>Piorun kulisty (Zwój)</t>
  </si>
  <si>
    <t>ITSC_THUNDERBALL</t>
  </si>
  <si>
    <t>ItSc_ThunderBall.3DS</t>
  </si>
  <si>
    <t>Duża kula ognia (Zwój)</t>
  </si>
  <si>
    <t>ITSC_CHARGEFIREBALL</t>
  </si>
  <si>
    <t>ItSc_ChargeFireball.3DS</t>
  </si>
  <si>
    <t>Mała burza ognista (Zwój)</t>
  </si>
  <si>
    <t>ITSC_FIRESTORM</t>
  </si>
  <si>
    <t>ItSc_Firestorm.3DS</t>
  </si>
  <si>
    <t>Przyzwanie szkieletów (Zwój)</t>
  </si>
  <si>
    <t>ITSC_SUMSKEL</t>
  </si>
  <si>
    <t>ItSc_SumSkel.3DS</t>
  </si>
  <si>
    <t>Obudzenie golema (Zwój)</t>
  </si>
  <si>
    <t>ITSC_SUMGOL</t>
  </si>
  <si>
    <t>ItSc_SumGol.3DS</t>
  </si>
  <si>
    <t>Bryła lodu (Zwój)</t>
  </si>
  <si>
    <t>ITSC_ICECUBE</t>
  </si>
  <si>
    <t>ItSc_IceCube.3DS</t>
  </si>
  <si>
    <t>Zniszczenie ożywieńca (Zwój)</t>
  </si>
  <si>
    <t>ITSC_HARMUNDEAD</t>
  </si>
  <si>
    <t>ItSc_HarmUndead.3DS</t>
  </si>
  <si>
    <t>Błyskawica (Zwój)</t>
  </si>
  <si>
    <t>ITSC_LIGHTNINGFLASH</t>
  </si>
  <si>
    <t>ItSc_LightningFlash.3DS</t>
  </si>
  <si>
    <t>Duża burza ognista (Zwój)</t>
  </si>
  <si>
    <t>ITSC_PYROKINESIS</t>
  </si>
  <si>
    <t>ItSc_Pyrokinesis.3DS</t>
  </si>
  <si>
    <t>Tchnienie śmierci (Zwój)</t>
  </si>
  <si>
    <t>ITSC_BREATHOFDEATH</t>
  </si>
  <si>
    <t>ItSc_BreathOfDeath.3ds</t>
  </si>
  <si>
    <t>Lodowa fala (Zwój)</t>
  </si>
  <si>
    <t>ITSC_ICEWAVE</t>
  </si>
  <si>
    <t>ItSc_IceWave.3DS</t>
  </si>
  <si>
    <t>Deszcz ognia (Zwój)</t>
  </si>
  <si>
    <t>ITSC_FIRERAIN</t>
  </si>
  <si>
    <t>ItSc_Firerain.3DS</t>
  </si>
  <si>
    <t>Śmiertelna fala (Zwój)</t>
  </si>
  <si>
    <t>Fioletowa energia rozchodzi się kręgiem, a wszystko, czego dotknie, obumiera trawa czernieje, a zwierzęta padają bez dźwięku.</t>
  </si>
  <si>
    <t>ITSC_MASSDEATH</t>
  </si>
  <si>
    <t>ItSc_MassDeath.3ds</t>
  </si>
  <si>
    <t>Grom (Zwój)</t>
  </si>
  <si>
    <t>Grom z jasnego nieba.</t>
  </si>
  <si>
    <t>ITSC_THUNDERSTORM</t>
  </si>
  <si>
    <t>ItSc_Water05.3DS</t>
  </si>
  <si>
    <t>Kij z zaklętego drewna</t>
  </si>
  <si>
    <t>Wytnij z drewna kształt odpowiedni do stworzenia kija, a następnie dzięki narzędziom uformuj kij.</t>
  </si>
  <si>
    <t>itmw_SDRP_staff_06</t>
  </si>
  <si>
    <t>ITMI_GS_MAT_229</t>
  </si>
  <si>
    <t>2H_STAFF_03.3ds</t>
  </si>
  <si>
    <t>Kij z magicznego drewna</t>
  </si>
  <si>
    <t>ITMI_GS_MAT_230</t>
  </si>
  <si>
    <t>Zaklęte drewno</t>
  </si>
  <si>
    <t>Dodaj kruszoną rudę do atramentu i dokładnie wymieszaj. Następnie za pomocą pióra rozrysuj na deskach wzór inkantacji i za pomocą szczypiec umieść je na środku pola runicznego.</t>
  </si>
  <si>
    <t>ITMI_GS_MAT_231</t>
  </si>
  <si>
    <t>Okuty kostur</t>
  </si>
  <si>
    <t>Drewno wzmocnione metalem – bardziej wytrzymały, mniej magiczny.</t>
  </si>
  <si>
    <t>ITEM_FLAG_ROD</t>
  </si>
  <si>
    <t>ITMW_GS_STAFF_01</t>
  </si>
  <si>
    <t>Kostur adepta ognia</t>
  </si>
  <si>
    <t>Czerwone runy jarzą się w rytm serca użytkownika.</t>
  </si>
  <si>
    <t>G3_WEAPON_STAFF_FIREMAGE_01</t>
  </si>
  <si>
    <t>ITMW_GS_STAFF_02</t>
  </si>
  <si>
    <t>G3_WEAPON_STAFF_FIREMAGE_01.3ds</t>
  </si>
  <si>
    <t>Kostur adepta wody</t>
  </si>
  <si>
    <t>Chłodny w dotyku, jakby w środku płynął strumień.</t>
  </si>
  <si>
    <t>G3_WEAPON_STAFF_WATERMAGE_01</t>
  </si>
  <si>
    <t>ITMW_GS_STAFF_03</t>
  </si>
  <si>
    <t>G3_WEAPON_STAFF_WATERMAGE_01.3ds</t>
  </si>
  <si>
    <t>Kostur młodego druida</t>
  </si>
  <si>
    <t>Z żywego drewna, pachnie lasem i porostami.</t>
  </si>
  <si>
    <t>G3_WEAPON_STAFF_MANA_01</t>
  </si>
  <si>
    <t>ITMW_GS_STAFF_04</t>
  </si>
  <si>
    <t>G3_WEAPON_STAFF_MANA_01.3ds</t>
  </si>
  <si>
    <t>Kostur młodego okultysty</t>
  </si>
  <si>
    <t>Pokryty symbolami, których znaczenia nie zna nawet jego właściciel.</t>
  </si>
  <si>
    <t>G3_WEAPON_STAFF_PROT_01</t>
  </si>
  <si>
    <t>ITMW_GS_STAFF_05</t>
  </si>
  <si>
    <t>G3_WEAPON_STAFF_PROT_01.3ds</t>
  </si>
  <si>
    <t>Kostur wędrowcy</t>
  </si>
  <si>
    <t>Dla tych, co kroczą między światami, lecz do żadnego nie należą</t>
  </si>
  <si>
    <t>ITMW_2H_STAFF_L_CRYSTAL</t>
  </si>
  <si>
    <t>ITMW_GS_STAFF_06</t>
  </si>
  <si>
    <t>ITMW_2H_STAFF_L_CRYSTAL.3ds</t>
  </si>
  <si>
    <t>Kostur maga ognia</t>
  </si>
  <si>
    <t>Rozżarzone sploty magii wiją się wokół ognistego kryształu.</t>
  </si>
  <si>
    <t>G3_WEAPON_STAFF_FIREMAGE_02</t>
  </si>
  <si>
    <t>ITMW_GS_STAFF_07</t>
  </si>
  <si>
    <t>G3_WEAPON_STAFF_FIREMAGE_02.3ds</t>
  </si>
  <si>
    <t>Kostur maga wody</t>
  </si>
  <si>
    <t>Wyważony i elegancki – zdaje się płynąć przez powietrze.</t>
  </si>
  <si>
    <t>G3_WEAPON_STAFF_WATERMAGE_02</t>
  </si>
  <si>
    <t>ITMW_GS_STAFF_08</t>
  </si>
  <si>
    <t>G3_WEAPON_STAFF_WATERMAGE_02.3ds</t>
  </si>
  <si>
    <t>Kostur druida</t>
  </si>
  <si>
    <t>Fzeźbiony w kształty zwierząt – słychać w nim głos puszczy.</t>
  </si>
  <si>
    <t>ITMW_STAFF_DRUID_01</t>
  </si>
  <si>
    <t>ITMW_GS_STAFF_09</t>
  </si>
  <si>
    <t>ITMW_STAFF_DRUID_01.3ds</t>
  </si>
  <si>
    <t>Kostur okultysty</t>
  </si>
  <si>
    <t>Nosi ślady krwi – ciemna moc tli się w jego runach.</t>
  </si>
  <si>
    <t>G3_WEAPON_STAFF_PROT_02</t>
  </si>
  <si>
    <t>ITMW_GS_STAFF_10</t>
  </si>
  <si>
    <t>G3_WEAPON_STAFF_PROT_02.3ds</t>
  </si>
  <si>
    <t>Rytualny kostur z Laran</t>
  </si>
  <si>
    <t>Stary kij ceremonialny, pokryty wyblakłymi runami. Pamięta czasy, gdy magowie Laran jeszcze praktykowali swoje obrzędy.</t>
  </si>
  <si>
    <t>ITMW_2H_SERPENTSTAFF</t>
  </si>
  <si>
    <t>ITMW_GS_STAFF_11</t>
  </si>
  <si>
    <t>ITMW_2H_SERPENTSTAFF.3ds</t>
  </si>
  <si>
    <t>Kostur rytualny</t>
  </si>
  <si>
    <t>Wygładzone drewno nosi ślady niezliczonych ceremonii. Pachnie kadzidłem.</t>
  </si>
  <si>
    <t>ITMW_2H_KMR_DAEMONSTAFF_01</t>
  </si>
  <si>
    <t>ITMW_GS_STAFF_12</t>
  </si>
  <si>
    <t>ITMW_2H_KMR_DAEMONSTAFF_01.3ds</t>
  </si>
  <si>
    <t>Kostur z ostrzem</t>
  </si>
  <si>
    <t>Dla tych, którzy nie tylko czarują, ale i walczą.</t>
  </si>
  <si>
    <t>G3_WEAPON_STAFF_BLADESTAFF_01</t>
  </si>
  <si>
    <t>ITMW_GS_STAFF_13</t>
  </si>
  <si>
    <t>G3_WEAPON_STAFF_BLADESTAFF_01.3ds</t>
  </si>
  <si>
    <t>Ognisty kostur</t>
  </si>
  <si>
    <t>Ze smoczą głową u trzonu.</t>
  </si>
  <si>
    <t>ITMW_2H_KMR_BLACKSTAFF_01</t>
  </si>
  <si>
    <t>ITMW_GS_STAFF_14</t>
  </si>
  <si>
    <t>ITMW_2H_KMR_BLACKSTAFF_01.3ds</t>
  </si>
  <si>
    <t>Kostur Albedo</t>
  </si>
  <si>
    <t>Miejscami ma popękane drewno, ale wciąż piękne w swojej prostocie.</t>
  </si>
  <si>
    <t>AZGALOR_STAFF</t>
  </si>
  <si>
    <t>ITMW_GS_STAFF_15</t>
  </si>
  <si>
    <t>AZGALOR_STAFF.3ds</t>
  </si>
  <si>
    <t>Kostur krwii</t>
  </si>
  <si>
    <t>Czerwonawe smugi na ciemnym drewnie wyglądają zbyt realistycznie, by było to dzieło przypadku.</t>
  </si>
  <si>
    <t>BLOOD_STAFF</t>
  </si>
  <si>
    <t>ITMW_GS_STAFF_16</t>
  </si>
  <si>
    <t>BLOOD_STAFF.3ds</t>
  </si>
  <si>
    <t>Kostur chaosu</t>
  </si>
  <si>
    <t>Drewno wykrzywione w nienaturalny sposób, jakby rosło w miejscu pełnym magii. Nieprzyjemnie wibruje w dłoni.</t>
  </si>
  <si>
    <t>CHAOSSTAFF</t>
  </si>
  <si>
    <t>ITMW_GS_STAFF_17</t>
  </si>
  <si>
    <t>CHAOSSTAFF.3ds</t>
  </si>
  <si>
    <t>Zew wulkanu</t>
  </si>
  <si>
    <t>Ciężki kij z czarnego bazaltu. Nagrzewa się w słońcu i długo trzyma ciepło.</t>
  </si>
  <si>
    <t>G3_WEAPON_STAFF_MANA_04</t>
  </si>
  <si>
    <t>ITMW_GS_STAFF_18</t>
  </si>
  <si>
    <t>G3_WEAPON_STAFF_MANA_04.3ds</t>
  </si>
  <si>
    <t>Kostur równowagi</t>
  </si>
  <si>
    <t>Zbalansowany między żywiołami – noszony przez tych, którzy nie opowiedzieli się po żadnej stronie.</t>
  </si>
  <si>
    <t>G3_WEAPON_STAFF_SCEPTREOFVARANT_02</t>
  </si>
  <si>
    <t>ITMW_GS_STAFF_19</t>
  </si>
  <si>
    <t>G3_WEAPON_STAFF_SCEPTREOFVARANT_02.3ds</t>
  </si>
  <si>
    <t>Kostur mocy</t>
  </si>
  <si>
    <t>Zwykły z wyglądu, ale gdy się go chwyci, czuje się w nim ukrytą siłę.</t>
  </si>
  <si>
    <t>STALHIRMSTAFF</t>
  </si>
  <si>
    <t>ITMW_GS_STAFF_20</t>
  </si>
  <si>
    <t>STALHIRMSTAFF.3ds</t>
  </si>
  <si>
    <t>Starożytny kostur</t>
  </si>
  <si>
    <t>Relikt sprzed ery ludzi – runy świecą same z siebie.</t>
  </si>
  <si>
    <t>ITMW_2H_BLOODSTAFF_01</t>
  </si>
  <si>
    <t>ITMW_GS_STAFF_21</t>
  </si>
  <si>
    <t>ITMW_2H_BLOODSTAFF_01.3ds</t>
  </si>
  <si>
    <t>Kostur doświadczonego maga ognia</t>
  </si>
  <si>
    <t>Ogień zdaje się tańczyć na jego końcu.</t>
  </si>
  <si>
    <t>G3_WEAPON_STAFF_FIREMAGE_03</t>
  </si>
  <si>
    <t>ITMW_GS_STAFF_22</t>
  </si>
  <si>
    <t>G3_WEAPON_STAFF_FIREMAGE_03.3ds</t>
  </si>
  <si>
    <t>Kostur doświadczonego maga wody</t>
  </si>
  <si>
    <t>Szum morza ukryty w jego wnętrzu.</t>
  </si>
  <si>
    <t>G3_WEAPON_STAFF_WATERMAGE_03</t>
  </si>
  <si>
    <t>ITMW_GS_STAFF_23</t>
  </si>
  <si>
    <t>G3_WEAPON_STAFF_WATERMAGE_03.3ds</t>
  </si>
  <si>
    <t>Kostur starego druida</t>
  </si>
  <si>
    <t>Pokryty mchem, ciężki od lat i mądrości.</t>
  </si>
  <si>
    <t>G3_WEAPON_STAFF_MANA_03</t>
  </si>
  <si>
    <t>ITMW_GS_STAFF_24</t>
  </si>
  <si>
    <t>G3_WEAPON_STAFF_MANA_03.3ds</t>
  </si>
  <si>
    <t>Kostur doświadczonego okultysty</t>
  </si>
  <si>
    <t>Rzadko używany – zbyt potężny dla zwykłych magów.</t>
  </si>
  <si>
    <t>G3_WEAPON_STAFF_PROT_03</t>
  </si>
  <si>
    <t>ITMW_GS_STAFF_25</t>
  </si>
  <si>
    <t>G3_WEAPON_STAFF_PROT_03.3ds</t>
  </si>
  <si>
    <t>Kostur arcymistrza ognia</t>
  </si>
  <si>
    <t>Płonie nawet bez dotyku – ostrzeżenie i znak zarazem.</t>
  </si>
  <si>
    <t>Wulwryk_staff_v9</t>
  </si>
  <si>
    <t>ITMW_GS_STAFF_26</t>
  </si>
  <si>
    <t>Wulwryk_staff_v9.3ds</t>
  </si>
  <si>
    <t>Kostur arcymistrza wody</t>
  </si>
  <si>
    <t>Tworzy iluzję wody nawet w powietrzu.</t>
  </si>
  <si>
    <t>WATER_STAFF</t>
  </si>
  <si>
    <t>ITMW_GS_STAFF_27</t>
  </si>
  <si>
    <t>WATER_STAFF.3ds</t>
  </si>
  <si>
    <t>Kostur arcymistrza druidów</t>
  </si>
  <si>
    <t>Spleciony z gałęzi Drzewa Świata – nie nosi się go, a prowadzi.</t>
  </si>
  <si>
    <t>ITMW_STAFF_DRUID_03</t>
  </si>
  <si>
    <t>ITMW_GS_STAFF_28</t>
  </si>
  <si>
    <t>ITMW_STAFF_DRUID_03.3ds</t>
  </si>
  <si>
    <t>Kostur najwyższego okultysty</t>
  </si>
  <si>
    <t>Każde użycie kosztuje fragment duszy.</t>
  </si>
  <si>
    <t>IT_WPN_STAFF_DRUID</t>
  </si>
  <si>
    <t>ITMW_GS_STAFF_29</t>
  </si>
  <si>
    <t>IT_WPN_STAFF_DRUID.3ds</t>
  </si>
  <si>
    <t>Czarny kostur</t>
  </si>
  <si>
    <t>Wygładzone do połysku drewno wchłania światło. Zimny w dotyku, nawet w upalny dzień.</t>
  </si>
  <si>
    <t>STAFF_BELIAR</t>
  </si>
  <si>
    <t>ITMW_GS_STAFF_30</t>
  </si>
  <si>
    <t>STAFF_BELIAR.3ds</t>
  </si>
  <si>
    <t>Pierścień żelaznej skóry</t>
  </si>
  <si>
    <t>Skóra twardnieje pod jego wpływem, jakby pokryła się stalową łuską.</t>
  </si>
  <si>
    <t>ITEM_CAT_RINGLEFT</t>
  </si>
  <si>
    <t>RingLeft</t>
  </si>
  <si>
    <t>rings</t>
  </si>
  <si>
    <t>ITRI_PROT_EDGE_02</t>
  </si>
  <si>
    <t>ITAC_GS_RINGLEFT_01</t>
  </si>
  <si>
    <t>ItRi_Prot_Edge_02.3ds</t>
  </si>
  <si>
    <t>Pierścień drewnianej skóry</t>
  </si>
  <si>
    <t>Skóra twardnieje pod jego wpływem, jakby pokryła się drewnianą skorupą.</t>
  </si>
  <si>
    <t>ITAC_GS_RINGLEFT_02</t>
  </si>
  <si>
    <t>Pierścień ochrony przed ogniem</t>
  </si>
  <si>
    <t>Jakby mała niewidoczna ognista bariera, oplatała twoje ciało.</t>
  </si>
  <si>
    <t>ITAC_GS_RINGLEFT_03</t>
  </si>
  <si>
    <t>Pierścień ducha</t>
  </si>
  <si>
    <t>Po założeniu go czujesz ochronę przed złymi mocami.</t>
  </si>
  <si>
    <t>ITEM_CAT_RINGRIGHT</t>
  </si>
  <si>
    <t>RingRight</t>
  </si>
  <si>
    <t>ITRI_MANA_01</t>
  </si>
  <si>
    <t>ITAC_GS_RINGRIGHT_01</t>
  </si>
  <si>
    <t>ItRi_Mana_01.3ds</t>
  </si>
  <si>
    <t>Pierścień życia</t>
  </si>
  <si>
    <t>Ciepło bije od niego, jak drugie tętno.</t>
  </si>
  <si>
    <t>ITRI_HP_01</t>
  </si>
  <si>
    <t>ITAC_GS_RINGRIGHT_02</t>
  </si>
  <si>
    <t>ItRi_Hp_01.3ds</t>
  </si>
  <si>
    <t>Pierścień magii</t>
  </si>
  <si>
    <t>Magia płynie przez niego swobodniej, jak rzeka znosząca tamę.</t>
  </si>
  <si>
    <t>ITRI_ADDON_MANA_02</t>
  </si>
  <si>
    <t>ITAC_GS_RINGRIGHT_03</t>
  </si>
  <si>
    <t>ItRi_Prot_Total_01.3ds</t>
  </si>
  <si>
    <t>Pierścień mocy (typ pierwszy)</t>
  </si>
  <si>
    <t>Prosta obrączka, w której czuć skupioną siłę.</t>
  </si>
  <si>
    <t>ITRI_PROT_POINT_01_MIS</t>
  </si>
  <si>
    <t>ITAC_GS_RINGRIGHT_04</t>
  </si>
  <si>
    <t>ItRi_Prot_Point_01.3ds</t>
  </si>
  <si>
    <t>Pierścień zdolności</t>
  </si>
  <si>
    <t>Dłoń z nim zwinniejsza, umysł bystrzejszy.</t>
  </si>
  <si>
    <t>ITAC_GS_RINGRIGHT_05</t>
  </si>
  <si>
    <t>Pierścień magicznego pancerza</t>
  </si>
  <si>
    <t>Niewidzialna zbroja otacza noszącego, tłumiąc ciosy.</t>
  </si>
  <si>
    <t>ITAC_GS_RINGLEFT_04</t>
  </si>
  <si>
    <t>Pierścień kamiennej skóry</t>
  </si>
  <si>
    <t>ITAC_GS_RINGLEFT_05</t>
  </si>
  <si>
    <t>Pierścień ognia</t>
  </si>
  <si>
    <t>Żar krąży w żyłach.</t>
  </si>
  <si>
    <t>ITRI_PROT_FIRE_02</t>
  </si>
  <si>
    <t>ITAC_GS_RINGLEFT_06</t>
  </si>
  <si>
    <t>ItRi_Prot_Fire_02.3ds</t>
  </si>
  <si>
    <t xml:space="preserve">Pierścień obrony </t>
  </si>
  <si>
    <t>Stare runy mówią: "Niech wróg złamie zęby o twój opór."</t>
  </si>
  <si>
    <t>ITAC_GS_RINGLEFT_07</t>
  </si>
  <si>
    <t>Pierścień żywotności</t>
  </si>
  <si>
    <t>ITRI_HP_02</t>
  </si>
  <si>
    <t>ITAC_GS_RINGRIGHT_06</t>
  </si>
  <si>
    <t>ItRi_Hp_02.3ds</t>
  </si>
  <si>
    <t>Pierścień gwiezdnej mocy</t>
  </si>
  <si>
    <t>Gdy noc zapada, czuć w nim pulsowanie odległych konstelacji</t>
  </si>
  <si>
    <t>ITRI_MANA_02</t>
  </si>
  <si>
    <t>ITAC_GS_RINGRIGHT_07</t>
  </si>
  <si>
    <t>ItRi_Mana_02.3ds</t>
  </si>
  <si>
    <t>Pierścień oświecenia</t>
  </si>
  <si>
    <t>Mgła w umyśle rozwiewa się, gdy go nosisz.</t>
  </si>
  <si>
    <t>ITRI_HP_MANA_01</t>
  </si>
  <si>
    <t>ITAC_GS_RINGRIGHT_08</t>
  </si>
  <si>
    <t>ItRi_Hp_Mana_01.3ds</t>
  </si>
  <si>
    <t>Pierścień siły</t>
  </si>
  <si>
    <t>ITRI_STR_02</t>
  </si>
  <si>
    <t>ITAC_GS_RINGRIGHT_09</t>
  </si>
  <si>
    <t>ItRi_Str_02.3ds</t>
  </si>
  <si>
    <t>Pierścień zręczności</t>
  </si>
  <si>
    <t>ITAC_GS_RINGRIGHT_10</t>
  </si>
  <si>
    <t>Pierścień mocy (typ drugi)</t>
  </si>
  <si>
    <t>ITRI_ADDON_STR_02</t>
  </si>
  <si>
    <t>ITAC_GS_RINGRIGHT_11</t>
  </si>
  <si>
    <t>ItRi_Prot_Total_02.3ds</t>
  </si>
  <si>
    <t>Amulet pancerza</t>
  </si>
  <si>
    <t>Stary wojownik szepnął: "Lepszy niż kolczuga, lżejszy niż powietrze."</t>
  </si>
  <si>
    <t>ITEM_CAT_NECKLACE</t>
  </si>
  <si>
    <t>Necklace</t>
  </si>
  <si>
    <t>amulets</t>
  </si>
  <si>
    <t>ITAM_PROT_EDGE_01</t>
  </si>
  <si>
    <t>ITAC_GS_NECK_01</t>
  </si>
  <si>
    <t>ItAm_Prot_Edge_01.3ds</t>
  </si>
  <si>
    <t>Amulet dębowej skóry</t>
  </si>
  <si>
    <t>Dąb nieugięty, tak jak ten, kto nosi ten amulet.</t>
  </si>
  <si>
    <t>ITAM_PROT_POINT_01</t>
  </si>
  <si>
    <t>ITAC_GS_NECK_02</t>
  </si>
  <si>
    <t>ItAm_Prot_Point_01.3ds</t>
  </si>
  <si>
    <t>Amulet ognia</t>
  </si>
  <si>
    <t>Ochroni cię przed płomieniem</t>
  </si>
  <si>
    <t>ITAM_PROT_TOTAL_01</t>
  </si>
  <si>
    <t>ITAC_GS_NECK_03</t>
  </si>
  <si>
    <t>ItAm_Prot_Total_01.3ds</t>
  </si>
  <si>
    <t>Amulet duchowej siły</t>
  </si>
  <si>
    <t>Daje odporność na mroczne zaklęcia.</t>
  </si>
  <si>
    <t>ITAM_MANA_01</t>
  </si>
  <si>
    <t>ITAC_GS_NECK_04</t>
  </si>
  <si>
    <t>ItAm_Mana_01.3ds</t>
  </si>
  <si>
    <t>Amulet siły</t>
  </si>
  <si>
    <t>ITAM_STRG_01</t>
  </si>
  <si>
    <t>ITAC_GS_NECK_05</t>
  </si>
  <si>
    <t>ItAm_Strg_01.3ds</t>
  </si>
  <si>
    <t>Amulet zwinności</t>
  </si>
  <si>
    <t>Cień jest mniej zwinnym złodziejem niż ty z tym amuletem.</t>
  </si>
  <si>
    <t>ITAM_HP_MANA_01</t>
  </si>
  <si>
    <t>ITAC_GS_NECK_06</t>
  </si>
  <si>
    <t>ItAm_Hp_Mana_01.3ds</t>
  </si>
  <si>
    <t>Pierścień wiecznych zwycięstw</t>
  </si>
  <si>
    <t>Nosi go tylko ten, kto nigdy nie uznał porażki.</t>
  </si>
  <si>
    <t>ITRI_PROT_TOTAL_01</t>
  </si>
  <si>
    <t>ITAC_GS_RINGLEFT_08</t>
  </si>
  <si>
    <t>Amulet mocy</t>
  </si>
  <si>
    <t>Mięśnie same napinają się gdy go założysz.</t>
  </si>
  <si>
    <t>ITAC_GS_NECK_07</t>
  </si>
  <si>
    <t>Amulet magicznego pancerza</t>
  </si>
  <si>
    <t>Niewidzialna zbroja, która nie dzwoni, nie rdzewieje i nie zdradza.</t>
  </si>
  <si>
    <t>ITAC_GS_NECK_08</t>
  </si>
  <si>
    <t>Paczka z bronią</t>
  </si>
  <si>
    <t>NW_CITY_WEAPON_BAG_01.3ds</t>
  </si>
  <si>
    <t>Zwinięte ciało</t>
  </si>
  <si>
    <t>ITEM_CAT_CORPSE</t>
  </si>
  <si>
    <t>STATIC_WOREK_NA_TRUCHLO.3ds</t>
  </si>
  <si>
    <t>Paczka z sianem</t>
  </si>
  <si>
    <t>KM_VOB_PACKAGE_01.3ds</t>
  </si>
  <si>
    <t>Paczka z towarem</t>
  </si>
  <si>
    <t>KM_VOB_BUCKET_01.3ds</t>
  </si>
  <si>
    <t>Zapieczętowany list</t>
  </si>
  <si>
    <t>KM_VOB_SCRIBE_SCROLL_01.3ds</t>
  </si>
  <si>
    <t>Ciężka paczka</t>
  </si>
  <si>
    <t>Trofeum z wilka</t>
  </si>
  <si>
    <t>ITUS_SDRP_ACS_41</t>
  </si>
  <si>
    <t>ITAC_GS_BELT_07</t>
  </si>
  <si>
    <t>STATIC_WilkGlowa.3ds</t>
  </si>
  <si>
    <t>Skóra z wilka</t>
  </si>
  <si>
    <t>ITUS_SDRP_ACS_42</t>
  </si>
  <si>
    <t>ITAC_GS_BP_12</t>
  </si>
  <si>
    <t>STATIC_WilkPlecy.3ds</t>
  </si>
  <si>
    <t>Trofeum z goblinów</t>
  </si>
  <si>
    <t>ITUS_SDRP_ACS_25</t>
  </si>
  <si>
    <t>ITAC_GS_BELT_08</t>
  </si>
  <si>
    <t>STATIC_GobilnyGlowy.3ds</t>
  </si>
  <si>
    <t>Trofeum z wilka alfa</t>
  </si>
  <si>
    <t>ITUS_SDRP_ACS_35</t>
  </si>
  <si>
    <t>ITAC_GS_BELT_09</t>
  </si>
  <si>
    <t>STATIC_WargBGlowa.3ds</t>
  </si>
  <si>
    <t>Trofeum z warga</t>
  </si>
  <si>
    <t>ITUS_SDRP_ACS_37</t>
  </si>
  <si>
    <t>ITAC_GS_BELT_10</t>
  </si>
  <si>
    <t>STATIC_WargGlowa.3ds</t>
  </si>
  <si>
    <t>Skóra z wilka alfa</t>
  </si>
  <si>
    <t>ITUS_SDRP_ACS_36</t>
  </si>
  <si>
    <t>ITAC_GS_BP_13</t>
  </si>
  <si>
    <t>STATIC_WargBPlecy.3ds</t>
  </si>
  <si>
    <t>Skóra z warga</t>
  </si>
  <si>
    <t>ITUS_SDRP_ACS_38</t>
  </si>
  <si>
    <t>ITAC_GS_BP_14</t>
  </si>
  <si>
    <t>STATIC_WargPlecy.3ds</t>
  </si>
  <si>
    <t>Trofeum z białego wilka</t>
  </si>
  <si>
    <t>ITUS_SDRP_ACS_39</t>
  </si>
  <si>
    <t>ITAC_GS_BELT_11</t>
  </si>
  <si>
    <t>STATIC_WargSGlowa.3ds</t>
  </si>
  <si>
    <t>Trofeum z orka</t>
  </si>
  <si>
    <t>ITUS_SDRP_ACS_24</t>
  </si>
  <si>
    <t>ITAC_GS_BELT_12</t>
  </si>
  <si>
    <t>STATIC_GlowaOrk.3ds</t>
  </si>
  <si>
    <t>Skóra z białego wilka</t>
  </si>
  <si>
    <t>ITUS_SDRP_ACS_40</t>
  </si>
  <si>
    <t>ITAC_GS_BP_15</t>
  </si>
  <si>
    <t>STATIC_WargSPlecy.3ds</t>
  </si>
  <si>
    <t>Kruk</t>
  </si>
  <si>
    <t>ITEM_CAT_ACSR4</t>
  </si>
  <si>
    <t>AccessorySlot4</t>
  </si>
  <si>
    <t>acsr4</t>
  </si>
  <si>
    <t>ITUS_SDRP_ACS_16</t>
  </si>
  <si>
    <t>ITAC_GS_ACSR4_01</t>
  </si>
  <si>
    <t>STATIC_Kruk.3ds</t>
  </si>
  <si>
    <t>Biały kruk</t>
  </si>
  <si>
    <t>ITUS_SDRP_ACS_27</t>
  </si>
  <si>
    <t>ITAC_GS_ACSR4_02</t>
  </si>
  <si>
    <t>STATIC_KrukB.3ds</t>
  </si>
  <si>
    <t>Chrząszcz na ramieniu</t>
  </si>
  <si>
    <t>ITUS_SDRP_ACS_33</t>
  </si>
  <si>
    <t>ITAC_GS_ACSR4_03</t>
  </si>
  <si>
    <t>STATIC_meatbugnaramieniu.3ds</t>
  </si>
  <si>
    <t>Czerwona papuga</t>
  </si>
  <si>
    <t>ITAC_GS_ACSR4_04</t>
  </si>
  <si>
    <t>STATIC_GALI_PAPUGA_01.3ds</t>
  </si>
  <si>
    <t>Niebieska papuga</t>
  </si>
  <si>
    <t>ITAC_GS_ACSR4_05</t>
  </si>
  <si>
    <t>STATIC_GALI_PAPUGA_02.3ds</t>
  </si>
  <si>
    <t>Varancka fajka</t>
  </si>
  <si>
    <t>Fajka</t>
  </si>
  <si>
    <t>FAJKA_VARANT_06</t>
  </si>
  <si>
    <t>ITAC_GS_ACSR2_04</t>
  </si>
  <si>
    <t>STATIC_FAJKA_VARANT_06.3ds</t>
  </si>
  <si>
    <t>Miecznik</t>
  </si>
  <si>
    <t>RYBA_MIECZ.3ds</t>
  </si>
  <si>
    <t>Orkowa blacha</t>
  </si>
  <si>
    <t>ITCR_GS_Rblacha.3ds</t>
  </si>
  <si>
    <t>Woda</t>
  </si>
  <si>
    <t>ITDR_WATER.3ds</t>
  </si>
  <si>
    <t>Wytrych</t>
  </si>
  <si>
    <t>ItKe_Lockpick.3ds</t>
  </si>
  <si>
    <t>Rtęć</t>
  </si>
  <si>
    <t>ItMi_Alchemy_Quicksilver_01.3ds</t>
  </si>
  <si>
    <t>Smoła</t>
  </si>
  <si>
    <t>ItMi_Pitch.3ds</t>
  </si>
  <si>
    <t>Olej syraniczny</t>
  </si>
  <si>
    <t>itfo_potion_dex_03.3ds</t>
  </si>
  <si>
    <t>Pióro harpii</t>
  </si>
  <si>
    <t>Cynamon</t>
  </si>
  <si>
    <t>IT_GandalfPipe.3ds</t>
  </si>
  <si>
    <t>Ziarna czerwonego pieprzu</t>
  </si>
  <si>
    <t>Lutnia</t>
  </si>
  <si>
    <t>LUTNIAAA.3ds</t>
  </si>
  <si>
    <t>ITUS_SDRP_ACS_20</t>
  </si>
  <si>
    <t>ITAC_GS_ACSR2_03</t>
  </si>
  <si>
    <t>STATIC_IT_GandalfPipe.3ds</t>
  </si>
  <si>
    <t>Zwykłe okulary</t>
  </si>
  <si>
    <t>ITEM_CAT_ACSR3</t>
  </si>
  <si>
    <t>AccessorySlot3</t>
  </si>
  <si>
    <t>acsr3</t>
  </si>
  <si>
    <t>ITHE_SDRP_MASK_09</t>
  </si>
  <si>
    <t>ITAC_GS_ACSR3_01</t>
  </si>
  <si>
    <t>STATIC_Okulary.3ds</t>
  </si>
  <si>
    <t>Srebne okulary</t>
  </si>
  <si>
    <t>ITHE_SDRP_MASK_11</t>
  </si>
  <si>
    <t>ITAC_GS_ACSR3_02</t>
  </si>
  <si>
    <t>STATIC_Okulary3.3ds</t>
  </si>
  <si>
    <t>Złote okulary</t>
  </si>
  <si>
    <t>ITHE_SDRP_MASK_10</t>
  </si>
  <si>
    <t>ITAC_GS_ACSR3_03</t>
  </si>
  <si>
    <t>STATIC_Okulary2.3ds</t>
  </si>
  <si>
    <t>Skrzynka z narzędziami</t>
  </si>
  <si>
    <t>GS_BIALAMYRTANA.3ds</t>
  </si>
  <si>
    <t xml:space="preserve"> Pierścień</t>
  </si>
  <si>
    <t>ItMi_SilverRing.3ds</t>
  </si>
  <si>
    <t xml:space="preserve"> Amulet</t>
  </si>
  <si>
    <t>ITMI_AMULET_02.3ds</t>
  </si>
  <si>
    <t>Włókno z serca czarnego trolla</t>
  </si>
  <si>
    <t>Skóra czarnego trolla</t>
  </si>
  <si>
    <t>Bryłka magicznej rudy</t>
  </si>
  <si>
    <t>ItMi_Nugget.3ds</t>
  </si>
  <si>
    <t>Czarna ruda</t>
  </si>
  <si>
    <t>ItMi_Zeitspalt_Addon.3ds</t>
  </si>
  <si>
    <t>Instancja</t>
  </si>
  <si>
    <t>Model (visual)</t>
  </si>
  <si>
    <t>Visual Change</t>
  </si>
  <si>
    <t>Nazwa (name)</t>
  </si>
  <si>
    <t>itam_addon_franco</t>
  </si>
  <si>
    <t>ItAm_Hp_01.3ds</t>
  </si>
  <si>
    <t>itam_addon_health</t>
  </si>
  <si>
    <t>itri_addon_health_01</t>
  </si>
  <si>
    <t>itri_addon_health_02</t>
  </si>
  <si>
    <t>itam_addon_mana</t>
  </si>
  <si>
    <t>itri_addon_mana_01</t>
  </si>
  <si>
    <t>itri_addon_mana_02</t>
  </si>
  <si>
    <t>itam_addon_str</t>
  </si>
  <si>
    <t>itri_addon_str_01</t>
  </si>
  <si>
    <t>itri_addon_str_02</t>
  </si>
  <si>
    <t>itar_pir_l_addon</t>
  </si>
  <si>
    <t>ItAr_PIR_L_ADDON.3ds</t>
  </si>
  <si>
    <t>Armor_Pir_L_Addon.ASC</t>
  </si>
  <si>
    <t>Piratenkleidung</t>
  </si>
  <si>
    <t>itar_pir_m_addon</t>
  </si>
  <si>
    <t>ItAr_PIR_M_ADDON.3ds</t>
  </si>
  <si>
    <t>Armor_PIR_M_ADDON.asc</t>
  </si>
  <si>
    <t>Piratenrüstung</t>
  </si>
  <si>
    <t>itar_pir_h_addon</t>
  </si>
  <si>
    <t>ItAr_PIR_H_ADDON.3ds</t>
  </si>
  <si>
    <t>Kapitäns Kleidung</t>
  </si>
  <si>
    <t>itar_thorus_addon</t>
  </si>
  <si>
    <t>ItAr_Thorus_ADDON.3ds</t>
  </si>
  <si>
    <t>Armor_Thorus_ADDON.asc</t>
  </si>
  <si>
    <t>Schwere Gardistenrüstung</t>
  </si>
  <si>
    <t>itar_raven_addon</t>
  </si>
  <si>
    <t>ItAr_Raven_ADDON.3ds</t>
  </si>
  <si>
    <t>Armor_Raven_ADDON.asc</t>
  </si>
  <si>
    <t>Ravens Rüstung</t>
  </si>
  <si>
    <t>itar_orebaron_addon</t>
  </si>
  <si>
    <t>ItAr_CHAOS_ADDON.3ds</t>
  </si>
  <si>
    <t>Armor_CHAOS_ADDON.asc</t>
  </si>
  <si>
    <t>Erzbaronrüstung</t>
  </si>
  <si>
    <t>itar_ranger_addon</t>
  </si>
  <si>
    <t>ItAr_Ranger_ADDON.3ds</t>
  </si>
  <si>
    <t>Rüstung des 'Rings des Wassers'</t>
  </si>
  <si>
    <t>itar_fake_ranger</t>
  </si>
  <si>
    <t>zerissene Rüstung</t>
  </si>
  <si>
    <t>itar_kdw_l_addon</t>
  </si>
  <si>
    <t>ItAr_KDW_L_ADDON.3ds</t>
  </si>
  <si>
    <t>Leichte KDW</t>
  </si>
  <si>
    <t>itar_bloodwyn_addon</t>
  </si>
  <si>
    <t>ItAr_Bloodwyn_ADDON.3ds</t>
  </si>
  <si>
    <t>Armor_Bloodwyn_ADDON.asc</t>
  </si>
  <si>
    <t>Bloodwyn Rüstung</t>
  </si>
  <si>
    <t>itar_mayazombie_addon</t>
  </si>
  <si>
    <t>Armor_MayaZombie_Addon.asc</t>
  </si>
  <si>
    <t>alte Rüstung</t>
  </si>
  <si>
    <t>itar_firearmor_addon</t>
  </si>
  <si>
    <t>ItAr_Xardas.3ds</t>
  </si>
  <si>
    <t>Armor_Xardas.asc</t>
  </si>
  <si>
    <t>Magische Rüstung</t>
  </si>
  <si>
    <t>itbe_addon_leather_01</t>
  </si>
  <si>
    <t>itbe_addon_sld_01</t>
  </si>
  <si>
    <t>itbe_addon_nov_01</t>
  </si>
  <si>
    <t>itbe_addon_mil_01</t>
  </si>
  <si>
    <t>itbe_addon_kdf_01</t>
  </si>
  <si>
    <t>itbe_addon_mc</t>
  </si>
  <si>
    <t>ItMi_Belt_08.3ds</t>
  </si>
  <si>
    <t>itbe_addon_str_5</t>
  </si>
  <si>
    <t>itbe_addon_str_10</t>
  </si>
  <si>
    <t>itbe_addon_dex_5</t>
  </si>
  <si>
    <t>itbe_addon_dex_10</t>
  </si>
  <si>
    <t>itbe_addon_prot_edge</t>
  </si>
  <si>
    <t>itbe_addon_prot_point</t>
  </si>
  <si>
    <t>itbe_addon_prot_magic</t>
  </si>
  <si>
    <t>itbe_addon_prot_fire</t>
  </si>
  <si>
    <t>itbe_addon_prot_edgpoi</t>
  </si>
  <si>
    <t>itbe_addon_prot_total</t>
  </si>
  <si>
    <t>itfo_addon_shellflesh</t>
  </si>
  <si>
    <t>ItAt_Meatbugflesh.3DS</t>
  </si>
  <si>
    <t>Muschelfleisch</t>
  </si>
  <si>
    <t>itfo_addon_rum</t>
  </si>
  <si>
    <t>itfo_addon_grog</t>
  </si>
  <si>
    <t>Grog</t>
  </si>
  <si>
    <t>itfo_addon_loushammer</t>
  </si>
  <si>
    <t>Lou's Hammer</t>
  </si>
  <si>
    <t>itfo_addon_schlafhammer</t>
  </si>
  <si>
    <t>Doppelter Hammer</t>
  </si>
  <si>
    <t>itfo_addon_schnellerhering</t>
  </si>
  <si>
    <t>Schneller Hering</t>
  </si>
  <si>
    <t>itfo_addon_pfeffer_01</t>
  </si>
  <si>
    <t>Pfefferbeutel</t>
  </si>
  <si>
    <t>itfo_addon_firestew</t>
  </si>
  <si>
    <t>ItFo_Stew.3ds</t>
  </si>
  <si>
    <t>Feuergeschnetzeltes</t>
  </si>
  <si>
    <t>itfo_addon_meatsoup</t>
  </si>
  <si>
    <t>Fleischsuppe</t>
  </si>
  <si>
    <t>itke_portaltempelwalkthrough_addon</t>
  </si>
  <si>
    <t>ItKe_Key_01.3ds</t>
  </si>
  <si>
    <t>Rostiger Schlüssel</t>
  </si>
  <si>
    <t>itke_greg_addon_mis</t>
  </si>
  <si>
    <t>itke_addon_tavern_01</t>
  </si>
  <si>
    <t>ItKe_Key_02.3ds</t>
  </si>
  <si>
    <t>itke_addon_esteban_01</t>
  </si>
  <si>
    <t>itke_orlan_teleportstation</t>
  </si>
  <si>
    <t>itke_canyonlibrary_hierarchy_books_addon</t>
  </si>
  <si>
    <t>itke_addon_buddler_01</t>
  </si>
  <si>
    <t>itke_addon_skinner</t>
  </si>
  <si>
    <t>itke_addon_thorus</t>
  </si>
  <si>
    <t>itmi_goldnugget_addon</t>
  </si>
  <si>
    <t>Goldbrocken</t>
  </si>
  <si>
    <t>itmi_addon_whitepearl</t>
  </si>
  <si>
    <t>Perle</t>
  </si>
  <si>
    <t>itmi_addon_joint_01</t>
  </si>
  <si>
    <t>Grüner Novize</t>
  </si>
  <si>
    <t>itmi_baltrampaket</t>
  </si>
  <si>
    <t>Baltram's Lieferung</t>
  </si>
  <si>
    <t>itmi_packet_baltram4skip_addon</t>
  </si>
  <si>
    <t>Paket für Skip</t>
  </si>
  <si>
    <t>itmi_bromorsgeld_addon</t>
  </si>
  <si>
    <t>ItMi_GoldChalice.3DS</t>
  </si>
  <si>
    <t>Bromors Goldene Schale</t>
  </si>
  <si>
    <t>itse_addon_cavalornsbeutel</t>
  </si>
  <si>
    <t>Cavalorns Lederbeutel</t>
  </si>
  <si>
    <t>itmi_skull</t>
  </si>
  <si>
    <t>DT_SKELETON_V01_HEAD.3ds</t>
  </si>
  <si>
    <t>Schädel</t>
  </si>
  <si>
    <t>itmi_iecello</t>
  </si>
  <si>
    <t>Itmi_IE_Cello.3ds</t>
  </si>
  <si>
    <t>Cello</t>
  </si>
  <si>
    <t>itmi_iecellobow</t>
  </si>
  <si>
    <t>Itmi_IE_CelloBow.3ds</t>
  </si>
  <si>
    <t>CelloBow</t>
  </si>
  <si>
    <t>itmi_iedrum</t>
  </si>
  <si>
    <t>Itmi_IE_Drum.3ds</t>
  </si>
  <si>
    <t>Drum</t>
  </si>
  <si>
    <t>itmi_iedrumscheit</t>
  </si>
  <si>
    <t>Itmi_IE_Drumscheit.3ds</t>
  </si>
  <si>
    <t>Drumscheit</t>
  </si>
  <si>
    <t>itmi_iedrumstick</t>
  </si>
  <si>
    <t>Itmi_IE_DrumStick.3ds</t>
  </si>
  <si>
    <t>DrumStick</t>
  </si>
  <si>
    <t>itmi_iedudelblau</t>
  </si>
  <si>
    <t>Itmi_IE_DudelBlau.3ds</t>
  </si>
  <si>
    <t>Blauer Dudelsack</t>
  </si>
  <si>
    <t>itmi_iedudelgelb</t>
  </si>
  <si>
    <t>Itmi_IE_DudelGelb.3ds</t>
  </si>
  <si>
    <t>Gelber Dudelsack</t>
  </si>
  <si>
    <t>itmi_ieharfe</t>
  </si>
  <si>
    <t>Itmi_IE_Harfe.3ds</t>
  </si>
  <si>
    <t>Harfe</t>
  </si>
  <si>
    <t>itmi_ielaute</t>
  </si>
  <si>
    <t>Itmi_IE_Laute.3ds</t>
  </si>
  <si>
    <t>Laute</t>
  </si>
  <si>
    <t>itmi_addon_lennar_paket</t>
  </si>
  <si>
    <t>Klimperndes Paket</t>
  </si>
  <si>
    <t>itmi_zeitspalt_addon</t>
  </si>
  <si>
    <t>ItMi_Zeitspalt_Addon.3DS</t>
  </si>
  <si>
    <t>Schwarzes Erz</t>
  </si>
  <si>
    <t>itpo_addon_geist_01</t>
  </si>
  <si>
    <t>POTIONFAST</t>
  </si>
  <si>
    <t>itpo_addon_geist_02</t>
  </si>
  <si>
    <t>itpo_health_addon_04</t>
  </si>
  <si>
    <t>itpo_mana_addon_04</t>
  </si>
  <si>
    <t>itru_geyser</t>
  </si>
  <si>
    <t>itru_waterfist</t>
  </si>
  <si>
    <t>itru_icelance</t>
  </si>
  <si>
    <t>itru_beliarsrage</t>
  </si>
  <si>
    <t>itru_suckenergy</t>
  </si>
  <si>
    <t>itru_greententacle</t>
  </si>
  <si>
    <t>itru_swarm</t>
  </si>
  <si>
    <t>ItRu_Beliar02.3DS</t>
  </si>
  <si>
    <t>itru_skull</t>
  </si>
  <si>
    <t>ItRu_Beliar05.3DS</t>
  </si>
  <si>
    <t>itru_summonzombie</t>
  </si>
  <si>
    <t>itru_summonguardian</t>
  </si>
  <si>
    <t>itsc_geyser</t>
  </si>
  <si>
    <t>itsc_icelance</t>
  </si>
  <si>
    <t>itsc_waterfist</t>
  </si>
  <si>
    <t>itsc_thunderstorm</t>
  </si>
  <si>
    <t>itsc_whirlwind</t>
  </si>
  <si>
    <t>itmi_addon_shell_01</t>
  </si>
  <si>
    <t>ItMi_Shell_01.3ds</t>
  </si>
  <si>
    <t>Klappmuschel</t>
  </si>
  <si>
    <t>itmi_addon_shell_02</t>
  </si>
  <si>
    <t>ItMi_Shell_02.3ds</t>
  </si>
  <si>
    <t>Hornmuschel</t>
  </si>
  <si>
    <t>itwr_strstoneplate1_addon</t>
  </si>
  <si>
    <t>ItMi_StonePlate_PowerUp_01.3DS</t>
  </si>
  <si>
    <t>itwr_strstoneplate2_addon</t>
  </si>
  <si>
    <t>itwr_strstoneplate3_addon</t>
  </si>
  <si>
    <t>itwr_dexstoneplate1_addon</t>
  </si>
  <si>
    <t>ItMi_StonePlate_PowerUp_02.3DS</t>
  </si>
  <si>
    <t>itwr_dexstoneplate2_addon</t>
  </si>
  <si>
    <t>itwr_dexstoneplate3_addon</t>
  </si>
  <si>
    <t>itwr_hitpointstoneplate1_addon</t>
  </si>
  <si>
    <t>ItMi_StonePlate_PowerUp_03.3DS</t>
  </si>
  <si>
    <t>itwr_hitpointstoneplate2_addon</t>
  </si>
  <si>
    <t>itwr_hitpointstoneplate3_addon</t>
  </si>
  <si>
    <t>itwr_manastoneplate1_addon</t>
  </si>
  <si>
    <t>itwr_manastoneplate2_addon</t>
  </si>
  <si>
    <t>itwr_manastoneplate3_addon</t>
  </si>
  <si>
    <t>itwr_onehstoneplate1_addon</t>
  </si>
  <si>
    <t>ItMi_StonePlate_PowerUp_04.3DS</t>
  </si>
  <si>
    <t>itwr_onehstoneplate2_addon</t>
  </si>
  <si>
    <t>itwr_onehstoneplate3_addon</t>
  </si>
  <si>
    <t>itwr_twohstoneplate1_addon</t>
  </si>
  <si>
    <t>ItMi_StonePlate_PowerUp_05.3DS</t>
  </si>
  <si>
    <t>itwr_twohstoneplate2_addon</t>
  </si>
  <si>
    <t>itwr_twohstoneplate3_addon</t>
  </si>
  <si>
    <t>itwr_bowstoneplate1_addon</t>
  </si>
  <si>
    <t>itwr_bowstoneplate2_addon</t>
  </si>
  <si>
    <t>itwr_bowstoneplate3_addon</t>
  </si>
  <si>
    <t>itwr_crsbowstoneplate1_addon</t>
  </si>
  <si>
    <t>itwr_crsbowstoneplate2_addon</t>
  </si>
  <si>
    <t>itwr_crsbowstoneplate3_addon</t>
  </si>
  <si>
    <t>itmw_addon_knife01</t>
  </si>
  <si>
    <t>ItMw_012_1h_Knife_02.3DS</t>
  </si>
  <si>
    <t>Wolfsmesser</t>
  </si>
  <si>
    <t>itmw_addon_stab01</t>
  </si>
  <si>
    <t>ItMW_MageStaff_Good_2H_01.3DS</t>
  </si>
  <si>
    <t>Magierstab</t>
  </si>
  <si>
    <t>itmw_addon_stab02</t>
  </si>
  <si>
    <t>ItMW_MageStaff_Good_2H_02.3DS</t>
  </si>
  <si>
    <t>Zauberstab</t>
  </si>
  <si>
    <t>itmw_addon_stab03</t>
  </si>
  <si>
    <t>ItMW_MageStaff_Blades_2H_01.3DS</t>
  </si>
  <si>
    <t>Wasserstab</t>
  </si>
  <si>
    <t>itmw_addon_stab04</t>
  </si>
  <si>
    <t>Ulthar's Stab</t>
  </si>
  <si>
    <t>itmw_addon_stab05</t>
  </si>
  <si>
    <t>Taifun</t>
  </si>
  <si>
    <t>itmw_addon_hacker_1h_01</t>
  </si>
  <si>
    <t>ItMw_1H_Machete_02.3DS</t>
  </si>
  <si>
    <t>Machete</t>
  </si>
  <si>
    <t>itmw_addon_hacker_1h_02</t>
  </si>
  <si>
    <t>ItMw_1H_Machete_01.3DS</t>
  </si>
  <si>
    <t>Alte Machete</t>
  </si>
  <si>
    <t>itmw_addon_hacker_2h_01</t>
  </si>
  <si>
    <t>ItMw_2H_Machete_02.3DS</t>
  </si>
  <si>
    <t>Riesenmachete</t>
  </si>
  <si>
    <t>itmw_addon_hacker_2h_02</t>
  </si>
  <si>
    <t>ItMw_2H_Machete_01.3DS</t>
  </si>
  <si>
    <t>Alte Riesenmachete</t>
  </si>
  <si>
    <t>itmw_addon_keule_1h_01</t>
  </si>
  <si>
    <t>ItMW_Club_1H_01.3DS</t>
  </si>
  <si>
    <t>Windknecht</t>
  </si>
  <si>
    <t>itmw_addon_keule_2h_01</t>
  </si>
  <si>
    <t>ItMW_Club_2H_01.3DS</t>
  </si>
  <si>
    <t>Sturmknecht</t>
  </si>
  <si>
    <t>itmw_francisdagger_mis</t>
  </si>
  <si>
    <t>Itmw_005_1h_dagger_01.3DS</t>
  </si>
  <si>
    <t>Guter Dolch</t>
  </si>
  <si>
    <t>itmw_rangerstaff_addon</t>
  </si>
  <si>
    <t>ItMw_020_2h_Nov_Staff_01.3DS</t>
  </si>
  <si>
    <t>Kampfstab des 'Rings des Wassers'</t>
  </si>
  <si>
    <t>itmw_addon_pir2haxe</t>
  </si>
  <si>
    <t>ItMw_070_2h_axe_heavy_03.3DS</t>
  </si>
  <si>
    <t>Plankenbrecher</t>
  </si>
  <si>
    <t>itmw_addon_pir2hsword</t>
  </si>
  <si>
    <t>ItMw_070_2h_sword_09.3DS</t>
  </si>
  <si>
    <t>Enterschwert</t>
  </si>
  <si>
    <t>itmw_addon_pir1haxe</t>
  </si>
  <si>
    <t>ItMw_030_1h_axe_01.3DS</t>
  </si>
  <si>
    <t>Enteraxt</t>
  </si>
  <si>
    <t>itmw_addon_pir1hsword</t>
  </si>
  <si>
    <t>ItMw_030_1h_sword_03.3DS</t>
  </si>
  <si>
    <t>Entermesser</t>
  </si>
  <si>
    <t>itmw_addon_bandittrader</t>
  </si>
  <si>
    <t>Degen der Banditen</t>
  </si>
  <si>
    <t>itmw_addon_betty</t>
  </si>
  <si>
    <t>ItMw_065_1h_sword_bastard_03.3DS</t>
  </si>
  <si>
    <t>itrw_addon_magicarrow</t>
  </si>
  <si>
    <t>Magischer Pfeil</t>
  </si>
  <si>
    <t>itrw_addon_firearrow</t>
  </si>
  <si>
    <t>Feuerpfeil</t>
  </si>
  <si>
    <t>itrw_addon_magicbow</t>
  </si>
  <si>
    <t>ItRw_Bow_H_04.mms</t>
  </si>
  <si>
    <t>Magischer Bogen</t>
  </si>
  <si>
    <t>itrw_addon_firebow</t>
  </si>
  <si>
    <t>Feuerbogen</t>
  </si>
  <si>
    <t>itrw_addon_magicbolt</t>
  </si>
  <si>
    <t>Magischer Bolzen</t>
  </si>
  <si>
    <t>itrw_addon_magiccrossbow</t>
  </si>
  <si>
    <t>ItRw_Crossbow_H_01.mms</t>
  </si>
  <si>
    <t>Magische Armbrust</t>
  </si>
  <si>
    <t>itwr_addon_hinweis_02</t>
  </si>
  <si>
    <t>ItWr_Scroll_01.3DS</t>
  </si>
  <si>
    <t>Wichtiger Hinweis</t>
  </si>
  <si>
    <t>itwr_addon_health_04</t>
  </si>
  <si>
    <t>Heiltrunk- Rezept</t>
  </si>
  <si>
    <t>itwr_addon_mana_04</t>
  </si>
  <si>
    <t>Mana - Rezept</t>
  </si>
  <si>
    <t>itwr_addon_hinweis_01</t>
  </si>
  <si>
    <t>itwr_addon_william_01</t>
  </si>
  <si>
    <t>Notiz</t>
  </si>
  <si>
    <t>itwr_addon_mcelixier_01</t>
  </si>
  <si>
    <t>Rezept</t>
  </si>
  <si>
    <t>itwr_addon_pirates_01</t>
  </si>
  <si>
    <t>Schmieriger Zettel</t>
  </si>
  <si>
    <t>itwr_addon_joint_01</t>
  </si>
  <si>
    <t>Der grüne Novize</t>
  </si>
  <si>
    <t>itwr_addon_lou_rezept</t>
  </si>
  <si>
    <t>Rezept für Lou's Hammer</t>
  </si>
  <si>
    <t>itwr_addon_lou_rezept2</t>
  </si>
  <si>
    <t>Rezept für Lou's Doppelhammer</t>
  </si>
  <si>
    <t>itwr_addon_piratentod</t>
  </si>
  <si>
    <t>fakescroll_addon</t>
  </si>
  <si>
    <t>Ein Blatt Papier</t>
  </si>
  <si>
    <t>itwr_addon_axtanleitung</t>
  </si>
  <si>
    <t>Anleitung Banditenaxt</t>
  </si>
  <si>
    <t>itwr_addon_summonancientghost</t>
  </si>
  <si>
    <t>Quarhodron' Beschwören</t>
  </si>
  <si>
    <t>itwr_map_addonworld</t>
  </si>
  <si>
    <t>ItWr_Map_01.3DS</t>
  </si>
  <si>
    <t>Das vergessene Tal der Erbauer.</t>
  </si>
  <si>
    <t>itwr_addon_runemaking_kdw_circ1</t>
  </si>
  <si>
    <t>ItWr_Book_02_04.3ds</t>
  </si>
  <si>
    <t>Die Kreise des Wassers</t>
  </si>
  <si>
    <t>itwr_addon_runemaking_kdw_circ2</t>
  </si>
  <si>
    <t>Wasserrunenbuch II</t>
  </si>
  <si>
    <t>itwr_addon_runemaking_kdw_circ3</t>
  </si>
  <si>
    <t>Wasserrunenbuch III</t>
  </si>
  <si>
    <t>itwr_addon_runemaking_kdw_circ4</t>
  </si>
  <si>
    <t>Wasserrunenbuch VI</t>
  </si>
  <si>
    <t>itwr_addon_runemaking_kdw_circ5</t>
  </si>
  <si>
    <t>Wasserrunenbuch V</t>
  </si>
  <si>
    <t>itwr_addon_runemaking_kdw_circ6</t>
  </si>
  <si>
    <t>itwr_addon_runemaking_kdf_circ1</t>
  </si>
  <si>
    <t>ItWr_Book_02_03.3ds</t>
  </si>
  <si>
    <t>Feuerrunenbuch I</t>
  </si>
  <si>
    <t>itwr_addon_runemaking_kdf_circ2</t>
  </si>
  <si>
    <t>Feuerrunenbuch II</t>
  </si>
  <si>
    <t>itwr_addon_runemaking_kdf_circ3</t>
  </si>
  <si>
    <t>Feuerrunenbuch III</t>
  </si>
  <si>
    <t>itwr_addon_runemaking_kdf_circ4</t>
  </si>
  <si>
    <t>Feuerrunenbuch IV</t>
  </si>
  <si>
    <t>itwr_addon_runemaking_kdf_circ5</t>
  </si>
  <si>
    <t>Feuerrunenbuch V</t>
  </si>
  <si>
    <t>itwr_addon_runemaking_kdf_circ6</t>
  </si>
  <si>
    <t>Feuerrunenbuch VI</t>
  </si>
  <si>
    <t>itam_prot_fire_01</t>
  </si>
  <si>
    <t>ItAm_Prot_Fire_01.3ds</t>
  </si>
  <si>
    <t>itam_prot_edge_01</t>
  </si>
  <si>
    <t>itam_prot_point_01</t>
  </si>
  <si>
    <t>itam_prot_mage_01</t>
  </si>
  <si>
    <t>ItAm_Prot_Mage_01.3ds</t>
  </si>
  <si>
    <t>itam_prot_total_01</t>
  </si>
  <si>
    <t>itam_dex_01</t>
  </si>
  <si>
    <t>ItAm_Dex_01.3ds</t>
  </si>
  <si>
    <t>itam_strg_01</t>
  </si>
  <si>
    <t>itam_hp_01</t>
  </si>
  <si>
    <t>itam_mana_01</t>
  </si>
  <si>
    <t>itam_dex_strg_01</t>
  </si>
  <si>
    <t>ItAm_Dex_Strg_01.3ds</t>
  </si>
  <si>
    <t>Amulett der Macht</t>
  </si>
  <si>
    <t>itam_hp_mana_01</t>
  </si>
  <si>
    <t>Amulett der Erleuchtung</t>
  </si>
  <si>
    <t>itat_addon_bckopf</t>
  </si>
  <si>
    <t>ItAt_Blattcrawler_01.3DS</t>
  </si>
  <si>
    <t>Kopf</t>
  </si>
  <si>
    <t>itat_meatbugflesh</t>
  </si>
  <si>
    <t>Wanzenfleisch</t>
  </si>
  <si>
    <t>itat_sheepfur</t>
  </si>
  <si>
    <t>ItAt_SheepFur.3DS</t>
  </si>
  <si>
    <t>Schafsfell</t>
  </si>
  <si>
    <t>itat_wolffur</t>
  </si>
  <si>
    <t>ItAt_WolfFur.3DS</t>
  </si>
  <si>
    <t>Wolfsfell</t>
  </si>
  <si>
    <t>itat_bugmandibles</t>
  </si>
  <si>
    <t>ItAt_BugMandibles.3DS</t>
  </si>
  <si>
    <t>Feldräuberzangen</t>
  </si>
  <si>
    <t>itat_claw</t>
  </si>
  <si>
    <t>ItAt_Claw.3DS</t>
  </si>
  <si>
    <t>Krallen</t>
  </si>
  <si>
    <t>itat_lurkerclaw</t>
  </si>
  <si>
    <t>ItAt_LurkerClaw.3DS</t>
  </si>
  <si>
    <t>Lurker Klaue</t>
  </si>
  <si>
    <t>itat_teeth</t>
  </si>
  <si>
    <t>ItAt_Teeth.3DS</t>
  </si>
  <si>
    <t>Zähne</t>
  </si>
  <si>
    <t>itat_crawlermandibles</t>
  </si>
  <si>
    <t>ItAt_CrawlerMandibles.3DS</t>
  </si>
  <si>
    <t>Minecrawlerzangen</t>
  </si>
  <si>
    <t>itat_wing</t>
  </si>
  <si>
    <t>ItAt_Wing.3DS</t>
  </si>
  <si>
    <t>Flügel</t>
  </si>
  <si>
    <t>itat_sting</t>
  </si>
  <si>
    <t>ItAt_Sting.3DS</t>
  </si>
  <si>
    <t>Stachel</t>
  </si>
  <si>
    <t>itat_lurkerskin</t>
  </si>
  <si>
    <t>ItAt_LurkerSkin.3DS</t>
  </si>
  <si>
    <t>Reptilienhaut</t>
  </si>
  <si>
    <t>itat_wargfur</t>
  </si>
  <si>
    <t>ItAt_WargFur.3DS</t>
  </si>
  <si>
    <t>Wargfell</t>
  </si>
  <si>
    <t>itat_addon_keilerfur</t>
  </si>
  <si>
    <t>Keilerfell</t>
  </si>
  <si>
    <t>itat_drgsnapperhorn</t>
  </si>
  <si>
    <t>ItAt_DrgSnapperHorn.3DS</t>
  </si>
  <si>
    <t>Horn eines DrachenSnappers</t>
  </si>
  <si>
    <t>itat_crawlerplate</t>
  </si>
  <si>
    <t>ItAt_CrawlerPlate.3DS</t>
  </si>
  <si>
    <t>Minecrawler Panzerplatten</t>
  </si>
  <si>
    <t>itat_shadowfur</t>
  </si>
  <si>
    <t>ItAt_ShadowFur.3DS</t>
  </si>
  <si>
    <t>Fell eines Schattenläufers</t>
  </si>
  <si>
    <t>itat_sharkskin</t>
  </si>
  <si>
    <t>ItAt_SharkSkin.3DS</t>
  </si>
  <si>
    <t>Haut eines Sumpfhais</t>
  </si>
  <si>
    <t>itat_trollfur</t>
  </si>
  <si>
    <t>ItAt_TrollFur.3DS</t>
  </si>
  <si>
    <t>Trollfell</t>
  </si>
  <si>
    <t>itat_trollblackfur</t>
  </si>
  <si>
    <t>Fell eines schwarzen Trolls</t>
  </si>
  <si>
    <t>itat_waranfiretongue</t>
  </si>
  <si>
    <t>ItAt_WaranFiretongue.3DS</t>
  </si>
  <si>
    <t>Flammenzunge</t>
  </si>
  <si>
    <t>itat_shadowhorn</t>
  </si>
  <si>
    <t>ItAt_ShadowHorn.3DS</t>
  </si>
  <si>
    <t>Horn eines Schattenläufers</t>
  </si>
  <si>
    <t>itat_sharkteeth</t>
  </si>
  <si>
    <t>ItAt_SharkTeeth.3DS</t>
  </si>
  <si>
    <t>Zähne eines Sumpfhais</t>
  </si>
  <si>
    <t>itat_trolltooth</t>
  </si>
  <si>
    <t>ItAt_TrollTooth.3DS</t>
  </si>
  <si>
    <t>Trollhauer</t>
  </si>
  <si>
    <t>itat_stonegolemheart</t>
  </si>
  <si>
    <t>ItAt_StoneGolemHeart.3DS</t>
  </si>
  <si>
    <t>Herz eines Steingolems</t>
  </si>
  <si>
    <t>itat_firegolemheart</t>
  </si>
  <si>
    <t>ItAt_FireGolemHeart.3DS</t>
  </si>
  <si>
    <t>Herz eines Feuergolems</t>
  </si>
  <si>
    <t>itat_icegolemheart</t>
  </si>
  <si>
    <t>ItAt_IceGolemHeart.3DS</t>
  </si>
  <si>
    <t>Herz eines Eisgolems</t>
  </si>
  <si>
    <t>itat_goblinbone</t>
  </si>
  <si>
    <t>ItAt_GoblinBone.3DS</t>
  </si>
  <si>
    <t>Knochen eines Goblins</t>
  </si>
  <si>
    <t>itat_skeletonbone</t>
  </si>
  <si>
    <t>ItAt_SkeletonBone.3DS</t>
  </si>
  <si>
    <t>Knochen eines Skeletts</t>
  </si>
  <si>
    <t>itat_demonheart</t>
  </si>
  <si>
    <t>ItAt_DemonHeart.3DS</t>
  </si>
  <si>
    <t>Herz eines Dämonen</t>
  </si>
  <si>
    <t>itat_undeaddragonsoulstone</t>
  </si>
  <si>
    <t>ItAt_UndeadDragonSoulStone.3DS</t>
  </si>
  <si>
    <t>Seelenstein des Untoten Drachens</t>
  </si>
  <si>
    <t>itat_icedragonheart</t>
  </si>
  <si>
    <t>ItAt_IcedragonHeart.3DS</t>
  </si>
  <si>
    <t>Herz eines Eisdrachen</t>
  </si>
  <si>
    <t>itat_rockdragonheart</t>
  </si>
  <si>
    <t>ItAt_RockdragonHeart.3DS</t>
  </si>
  <si>
    <t>Herz eines Felsdrachen</t>
  </si>
  <si>
    <t>itat_swampdragonheart</t>
  </si>
  <si>
    <t>ItAt_SwampdragonHeart.3DS</t>
  </si>
  <si>
    <t>Herz eines Sumpfdrachens</t>
  </si>
  <si>
    <t>itat_firedragonheart</t>
  </si>
  <si>
    <t>ItAt_FiredragonHeart.3DS</t>
  </si>
  <si>
    <t>Herz eines Feuerdrachen</t>
  </si>
  <si>
    <t>itat_dragonblood</t>
  </si>
  <si>
    <t>ItAt_DragonBlood.3DS</t>
  </si>
  <si>
    <t>Drachenblut</t>
  </si>
  <si>
    <t>itat_dragonscale</t>
  </si>
  <si>
    <t>ItAt_DragonScale.3DS</t>
  </si>
  <si>
    <t>Drachenschuppen</t>
  </si>
  <si>
    <t>itar_governor</t>
  </si>
  <si>
    <t>ItAr_Governor.3ds</t>
  </si>
  <si>
    <t>Wams des Statthalters</t>
  </si>
  <si>
    <t>itar_judge</t>
  </si>
  <si>
    <t>ItAr_Governor.3DS</t>
  </si>
  <si>
    <t>Richterrobe</t>
  </si>
  <si>
    <t>itar_smith</t>
  </si>
  <si>
    <t>ItAr_Smith.3DS</t>
  </si>
  <si>
    <t>Armor_Smith.asc</t>
  </si>
  <si>
    <t>Schmied Kleidung</t>
  </si>
  <si>
    <t>itar_barkeeper</t>
  </si>
  <si>
    <t>ItAr_Wirt.3DS</t>
  </si>
  <si>
    <t>Armor_Barkeeper.asc</t>
  </si>
  <si>
    <t>Wirt Kleidung</t>
  </si>
  <si>
    <t>itar_vlk_l</t>
  </si>
  <si>
    <t>ItAr_VLK_L.3DS</t>
  </si>
  <si>
    <t>Bürger Kleidung</t>
  </si>
  <si>
    <t>itar_vlk_m</t>
  </si>
  <si>
    <t>ItAr_VLK_M.3DS</t>
  </si>
  <si>
    <t>Armor_Vlk_M.asc</t>
  </si>
  <si>
    <t>itar_vlk_h</t>
  </si>
  <si>
    <t>ItAr_VLK_H.3DS</t>
  </si>
  <si>
    <t>itar_vlkbabe_l</t>
  </si>
  <si>
    <t>ItAr_VLKBabe.3DS</t>
  </si>
  <si>
    <t>Bürgerin Kleidung 1</t>
  </si>
  <si>
    <t>itar_vlkbabe_m</t>
  </si>
  <si>
    <t>Bürgerin Kleidung 2</t>
  </si>
  <si>
    <t>itar_vlkbabe_h</t>
  </si>
  <si>
    <t>Bürgerin Kleidung 3</t>
  </si>
  <si>
    <t>itar_mil_l</t>
  </si>
  <si>
    <t>ItAr_MIL_L.3DS</t>
  </si>
  <si>
    <t>Armor_Mil_L.asc</t>
  </si>
  <si>
    <t>Leichte Milizrüstung</t>
  </si>
  <si>
    <t>itar_mil_m</t>
  </si>
  <si>
    <t>ItAr_MIL_M.3DS</t>
  </si>
  <si>
    <t>Armor_MIL_M.asc</t>
  </si>
  <si>
    <t>Schwere Milizrüstung</t>
  </si>
  <si>
    <t>itar_pal_m</t>
  </si>
  <si>
    <t>ItAr_Pal_M.3ds</t>
  </si>
  <si>
    <t>Armor_Pal_M.asc</t>
  </si>
  <si>
    <t>Ritterrüstung</t>
  </si>
  <si>
    <t>itar_pal_h</t>
  </si>
  <si>
    <t>ItAr_Pal_H.3ds</t>
  </si>
  <si>
    <t>Armor_Pal_H.asc</t>
  </si>
  <si>
    <t>Paladinrüstung</t>
  </si>
  <si>
    <t>itar_bau_l</t>
  </si>
  <si>
    <t>ItAr_Bau_L.3DS</t>
  </si>
  <si>
    <t>Bauernkleidung 1</t>
  </si>
  <si>
    <t>itar_bau_m</t>
  </si>
  <si>
    <t>ItAr_Bau_M.3ds</t>
  </si>
  <si>
    <t>Bauernkleidung 2</t>
  </si>
  <si>
    <t>itar_baubabe_l</t>
  </si>
  <si>
    <t>Bäuerin Tracht 1</t>
  </si>
  <si>
    <t>itar_baubabe_m</t>
  </si>
  <si>
    <t>Bäuerin Tracht 2</t>
  </si>
  <si>
    <t>itar_sld_l</t>
  </si>
  <si>
    <t>ItAr_Sld_L.3ds</t>
  </si>
  <si>
    <t>Leichte Söldnerrüstung</t>
  </si>
  <si>
    <t>itar_sld_m</t>
  </si>
  <si>
    <t>ItAr_Sld_M.3ds</t>
  </si>
  <si>
    <t>Armor_Sld_M.asc</t>
  </si>
  <si>
    <t>Mittlere Söldnerrüstung</t>
  </si>
  <si>
    <t>itar_sld_h</t>
  </si>
  <si>
    <t>ItAr_Sld_H.3ds</t>
  </si>
  <si>
    <t>Armor_Sld_H.asc</t>
  </si>
  <si>
    <t>Schwere Söldnerrüstung</t>
  </si>
  <si>
    <t>itar_djg_crawler</t>
  </si>
  <si>
    <t>ItAr_Djg_Crawler.3ds</t>
  </si>
  <si>
    <t>Rüstung aus Crawlerplatten</t>
  </si>
  <si>
    <t>itar_djg_l</t>
  </si>
  <si>
    <t>ItAr_Djg_L.3ds</t>
  </si>
  <si>
    <t>Armor_Djg_L.asc</t>
  </si>
  <si>
    <t>Leichte Drachenjägerrüstung</t>
  </si>
  <si>
    <t>itar_djg_m</t>
  </si>
  <si>
    <t>ItAr_Djg_M.3ds</t>
  </si>
  <si>
    <t>Armor_Djg_M.asc</t>
  </si>
  <si>
    <t>Mittlere Drachenjägerrüstung</t>
  </si>
  <si>
    <t>itar_djg_h</t>
  </si>
  <si>
    <t>ItAr_Djg_H.3ds</t>
  </si>
  <si>
    <t>Armor_Djg_H.asc</t>
  </si>
  <si>
    <t>Schwere Drachenjägerrüstung</t>
  </si>
  <si>
    <t>itar_djg_babe</t>
  </si>
  <si>
    <t>ItAr_Djg_L.3DS</t>
  </si>
  <si>
    <t>Armor_Djg_Babe.asc</t>
  </si>
  <si>
    <t>Rüstung einer Drachenjägerin</t>
  </si>
  <si>
    <t>itar_nov_l</t>
  </si>
  <si>
    <t>ItAr_Nov_L.3ds</t>
  </si>
  <si>
    <t>Armor_Nov_L.asc</t>
  </si>
  <si>
    <t>Novizenrobe</t>
  </si>
  <si>
    <t>itar_kdf_l</t>
  </si>
  <si>
    <t>ItAr_KdF_L.3ds</t>
  </si>
  <si>
    <t>Feuermagierrobe</t>
  </si>
  <si>
    <t>itar_kdf_h</t>
  </si>
  <si>
    <t>ItAr_KdF_H.3ds</t>
  </si>
  <si>
    <t>Schwere Feuerrobe</t>
  </si>
  <si>
    <t>itar_leather_l</t>
  </si>
  <si>
    <t>ItAr_Leather_L.3ds</t>
  </si>
  <si>
    <t>Lederrüstung</t>
  </si>
  <si>
    <t>itar_bdt_m</t>
  </si>
  <si>
    <t>ItAr_Bdt_M.3ds</t>
  </si>
  <si>
    <t>Armor_Bdt_M.asc</t>
  </si>
  <si>
    <t>Mittlere Banditenrüstung</t>
  </si>
  <si>
    <t>itar_bdt_h</t>
  </si>
  <si>
    <t>ItAr_Bdt_H.3ds</t>
  </si>
  <si>
    <t>Armor_Bdt_H.asc</t>
  </si>
  <si>
    <t>Schwere Banditenrüstung</t>
  </si>
  <si>
    <t>itar_xardas</t>
  </si>
  <si>
    <t>Robe der Dunklen Künste</t>
  </si>
  <si>
    <t>itar_lester</t>
  </si>
  <si>
    <t>ItAr_Lester.3ds</t>
  </si>
  <si>
    <t>Armor_Lester.asc</t>
  </si>
  <si>
    <t>Lesters Robe</t>
  </si>
  <si>
    <t>itar_diego</t>
  </si>
  <si>
    <t>ItAr_Diego.3ds</t>
  </si>
  <si>
    <t>Armor_Diego.asc</t>
  </si>
  <si>
    <t>Diegos Rüstung</t>
  </si>
  <si>
    <t>itar_corangar</t>
  </si>
  <si>
    <t>ItAr_CorAngar.3ds</t>
  </si>
  <si>
    <t>Armor_CorAngar.asc</t>
  </si>
  <si>
    <t>Cor Angars Rüstung</t>
  </si>
  <si>
    <t>itar_dementor</t>
  </si>
  <si>
    <t>Armor_Dementor.asc</t>
  </si>
  <si>
    <t>Dunkler Umhang</t>
  </si>
  <si>
    <t>itar_kdw_h</t>
  </si>
  <si>
    <t>ItAr_KdW_H.3ds</t>
  </si>
  <si>
    <t>Wassermagierrobe</t>
  </si>
  <si>
    <t>itar_prisoner</t>
  </si>
  <si>
    <t>ItAr_Prisoner.3ds</t>
  </si>
  <si>
    <t>Armor_Prisoner.asc</t>
  </si>
  <si>
    <t>Sträflings Kleidung</t>
  </si>
  <si>
    <t>fakescroll</t>
  </si>
  <si>
    <t>Letter</t>
  </si>
  <si>
    <t>itfo_apple</t>
  </si>
  <si>
    <t>ItFo_Apple.3DS</t>
  </si>
  <si>
    <t>Apfel</t>
  </si>
  <si>
    <t>itfo_cheese</t>
  </si>
  <si>
    <t>ItFo_Cheese.3DS</t>
  </si>
  <si>
    <t>Käse</t>
  </si>
  <si>
    <t>itfo_bacon</t>
  </si>
  <si>
    <t>ItFo_Bacon.3ds</t>
  </si>
  <si>
    <t>Schinken</t>
  </si>
  <si>
    <t>itfo_bread</t>
  </si>
  <si>
    <t>ItFo_Bread.3DS</t>
  </si>
  <si>
    <t>Brot</t>
  </si>
  <si>
    <t>itfo_fish</t>
  </si>
  <si>
    <t>ItFo_Fish.3DS</t>
  </si>
  <si>
    <t>Fisch</t>
  </si>
  <si>
    <t>itfomuttonraw</t>
  </si>
  <si>
    <t>ItFoMuttonRaw.3DS</t>
  </si>
  <si>
    <t>Rohes Fleisch</t>
  </si>
  <si>
    <t>itfomutton</t>
  </si>
  <si>
    <t>ItFoMutton.3DS</t>
  </si>
  <si>
    <t>Gebratenes Fleisch</t>
  </si>
  <si>
    <t>itfo_stew</t>
  </si>
  <si>
    <t>Eintopf</t>
  </si>
  <si>
    <t>itfo_xpstew</t>
  </si>
  <si>
    <t>Thekla's Eintopf</t>
  </si>
  <si>
    <t>itfo_coragonsbeer</t>
  </si>
  <si>
    <t>ItFo_Beer.3DS</t>
  </si>
  <si>
    <t>Bier</t>
  </si>
  <si>
    <t>itfo_fishsoup</t>
  </si>
  <si>
    <t>Fischsuppe</t>
  </si>
  <si>
    <t>itfo_sausage</t>
  </si>
  <si>
    <t>ItFo_Sausage.3DS</t>
  </si>
  <si>
    <t>Wurst</t>
  </si>
  <si>
    <t>itfo_honey</t>
  </si>
  <si>
    <t>ItFo_Honey.3DS</t>
  </si>
  <si>
    <t>Honig</t>
  </si>
  <si>
    <t>itfo_water</t>
  </si>
  <si>
    <t>Wasser</t>
  </si>
  <si>
    <t>itfo_beer</t>
  </si>
  <si>
    <t>itfo_booze</t>
  </si>
  <si>
    <t>ItFo_Booze.3DS</t>
  </si>
  <si>
    <t>Wacholder</t>
  </si>
  <si>
    <t>itfo_wine</t>
  </si>
  <si>
    <t>ItFo_Wine.3DS</t>
  </si>
  <si>
    <t>Wein</t>
  </si>
  <si>
    <t>itfo_milk</t>
  </si>
  <si>
    <t>ItFo_Milk.3DS</t>
  </si>
  <si>
    <t>Milch</t>
  </si>
  <si>
    <t>itke_lockpick</t>
  </si>
  <si>
    <t>Dietrich</t>
  </si>
  <si>
    <t>itke_key_01</t>
  </si>
  <si>
    <t>Schlüssel</t>
  </si>
  <si>
    <t>itke_key_02</t>
  </si>
  <si>
    <t>itke_key_03</t>
  </si>
  <si>
    <t>ItKe_Key_03.3ds</t>
  </si>
  <si>
    <t>itke_city_tower_01</t>
  </si>
  <si>
    <t>Turm Schlüssel</t>
  </si>
  <si>
    <t>itke_city_tower_02</t>
  </si>
  <si>
    <t>itke_city_tower_03</t>
  </si>
  <si>
    <t>itke_city_tower_04</t>
  </si>
  <si>
    <t>itke_city_tower_05</t>
  </si>
  <si>
    <t>itke_city_tower_06</t>
  </si>
  <si>
    <t>itmw_1h_vlk_dagger</t>
  </si>
  <si>
    <t>Dolch</t>
  </si>
  <si>
    <t>itmw_1h_mace_l_01</t>
  </si>
  <si>
    <t>Itmw_005_1h_poker_01.3DS</t>
  </si>
  <si>
    <t>Schürhaken</t>
  </si>
  <si>
    <t>itmw_1h_bau_axe</t>
  </si>
  <si>
    <t>Itmw_007_1h_sickle_01.3DS</t>
  </si>
  <si>
    <t>Sichel</t>
  </si>
  <si>
    <t>itmw_1h_vlk_mace</t>
  </si>
  <si>
    <t>Gehstock</t>
  </si>
  <si>
    <t>itmw_1h_mace_l_03</t>
  </si>
  <si>
    <t>ItMw_008_1h_mace_light_01.3DS</t>
  </si>
  <si>
    <t>Belegnagel</t>
  </si>
  <si>
    <t>itmw_1h_bau_mace</t>
  </si>
  <si>
    <t>ItMw_010_1h_Club_01.3DS</t>
  </si>
  <si>
    <t>Schwerer Ast</t>
  </si>
  <si>
    <t>itmw_1h_vlk_axe</t>
  </si>
  <si>
    <t>Itmw_010_1h_vlk_hatchet_01.3DS</t>
  </si>
  <si>
    <t>Beil</t>
  </si>
  <si>
    <t>itmw_1h_mace_l_04</t>
  </si>
  <si>
    <t>ItMw_010_1h_sledgehammer_01.3DS</t>
  </si>
  <si>
    <t>Schmiedehammer</t>
  </si>
  <si>
    <t>itmw_shortsword1</t>
  </si>
  <si>
    <t>ItMw_010_1h_Sword_short_01.3DS</t>
  </si>
  <si>
    <t>Kurzschwert der Miliz</t>
  </si>
  <si>
    <t>itmw_nagelknueppel</t>
  </si>
  <si>
    <t>ItMw_012_1h_Nailmace_01.3DS</t>
  </si>
  <si>
    <t>Nagelknüppel</t>
  </si>
  <si>
    <t>itmw_1h_sword_l_03</t>
  </si>
  <si>
    <t>Wolfsklinge</t>
  </si>
  <si>
    <t>itmw_shortsword2</t>
  </si>
  <si>
    <t>ItMw_012_1h_Sword_short_02.3DS</t>
  </si>
  <si>
    <t>Grobes Kurzschwert</t>
  </si>
  <si>
    <t>itmw_sense</t>
  </si>
  <si>
    <t>ItMw_012_1h_Scythe_01.3DS</t>
  </si>
  <si>
    <t>Kleine Sense</t>
  </si>
  <si>
    <t>itmw_1h_vlk_sword</t>
  </si>
  <si>
    <t>Degen</t>
  </si>
  <si>
    <t>itmw_1h_nov_mace</t>
  </si>
  <si>
    <t>Kampfstab</t>
  </si>
  <si>
    <t>itmw_2h_bau_axe</t>
  </si>
  <si>
    <t>Holzfälleraxt</t>
  </si>
  <si>
    <t>itmw_2h_axe_l_01</t>
  </si>
  <si>
    <t>ItMw_020_2h_Pickaxe_01.3DS</t>
  </si>
  <si>
    <t>Spitzhacke</t>
  </si>
  <si>
    <t>itmw_1h_misc_sword</t>
  </si>
  <si>
    <t>ItMw_020_1h_sword_old_01.3DS</t>
  </si>
  <si>
    <t>Rostiges Schwert</t>
  </si>
  <si>
    <t>itmw_1h_misc_axe</t>
  </si>
  <si>
    <t>ItMw_025_2h_Misc_Axe_old_01.3DS</t>
  </si>
  <si>
    <t>Rostige Axt</t>
  </si>
  <si>
    <t>itmw_2h_sword_m_01</t>
  </si>
  <si>
    <t>ItMw_025_2h_Sword_old_01.3DS</t>
  </si>
  <si>
    <t>Rostiger Zweihänder</t>
  </si>
  <si>
    <t>itmw_1h_mil_sword</t>
  </si>
  <si>
    <t>Itmw_025_1h_Mil_Sword_broad_01.3DS</t>
  </si>
  <si>
    <t>Grobes Breitschwert</t>
  </si>
  <si>
    <t>itmw_1h_sld_axe</t>
  </si>
  <si>
    <t>ItMw_025_1h_sld_axe_01.3DS</t>
  </si>
  <si>
    <t>Grobes Kriegsbeil</t>
  </si>
  <si>
    <t>itmw_1h_sld_sword</t>
  </si>
  <si>
    <t>ItMw_025_1h_sld_sword_01.3DS</t>
  </si>
  <si>
    <t>Grobes Schwert</t>
  </si>
  <si>
    <t>itmw_2h_sld_axe</t>
  </si>
  <si>
    <t>ItMw_035_2h_sld_axe_01.3DS</t>
  </si>
  <si>
    <t>Grobe Kriegsaxt</t>
  </si>
  <si>
    <t>itmw_2h_sld_sword</t>
  </si>
  <si>
    <t>ItMw_035_2h_sld_sword_01.3DS</t>
  </si>
  <si>
    <t>Grober Zweihänder</t>
  </si>
  <si>
    <t>itmw_1h_pal_sword</t>
  </si>
  <si>
    <t>ItMw_030_1h_PAL_Sword_02.3DS</t>
  </si>
  <si>
    <t>Paladinschwert</t>
  </si>
  <si>
    <t>itmw_2h_pal_sword</t>
  </si>
  <si>
    <t>ItMw_040_2h_PAL_Sword_03.3DS</t>
  </si>
  <si>
    <t>Paladin Zweihänder</t>
  </si>
  <si>
    <t>itmw_2h_orcaxe_01</t>
  </si>
  <si>
    <t>ItMw_2H_OrcAxe_01.3DS</t>
  </si>
  <si>
    <t>Leichte Orkaxt</t>
  </si>
  <si>
    <t>itmw_2h_orcaxe_02</t>
  </si>
  <si>
    <t>ItMw_2H_OrcAxe_02.3DS</t>
  </si>
  <si>
    <t>Mittlere Orkaxt</t>
  </si>
  <si>
    <t>itmw_2h_orcaxe_03</t>
  </si>
  <si>
    <t>ItMw_2H_OrcAxe_03.3DS</t>
  </si>
  <si>
    <t>Schwere Orkaxt</t>
  </si>
  <si>
    <t>itmw_2h_orcaxe_04</t>
  </si>
  <si>
    <t>ItMw_2H_OrcAxe_04.3DS</t>
  </si>
  <si>
    <t>Brutale Orkaxt</t>
  </si>
  <si>
    <t>itmw_2h_orcsword_01</t>
  </si>
  <si>
    <t>ItMw_2H_OrcSword_01.3DS</t>
  </si>
  <si>
    <t>Echsenschwert</t>
  </si>
  <si>
    <t>itmw_2h_orcsword_02</t>
  </si>
  <si>
    <t>ItMw_2H_OrcSword_02.3DS</t>
  </si>
  <si>
    <t>Orkisches Kriegschwert</t>
  </si>
  <si>
    <t>itmw_shortsword3</t>
  </si>
  <si>
    <t>ItMw_016_1h_Sword_short_03.3DS</t>
  </si>
  <si>
    <t>Kurzschwert</t>
  </si>
  <si>
    <t>itmw_nagelkeule</t>
  </si>
  <si>
    <t>ItMw_018_1h_Mace_01.3DS</t>
  </si>
  <si>
    <t>Nagelkeule</t>
  </si>
  <si>
    <t>itmw_shortsword4</t>
  </si>
  <si>
    <t>ItMw_020_1h_Sword_short_04.3DS</t>
  </si>
  <si>
    <t>Wolfszahn</t>
  </si>
  <si>
    <t>itmw_kriegskeule</t>
  </si>
  <si>
    <t>ItMw_022_1h_mace_war_01.3DS</t>
  </si>
  <si>
    <t>Kriegskeule</t>
  </si>
  <si>
    <t>itmw_richtstab</t>
  </si>
  <si>
    <t>ItMw_025_2h_Staff_02.3DS</t>
  </si>
  <si>
    <t>Richtstab</t>
  </si>
  <si>
    <t>itmw_shortsword5</t>
  </si>
  <si>
    <t>ItMw_025_1h_Sword_short_05.3DS</t>
  </si>
  <si>
    <t>edles Kurzschwert</t>
  </si>
  <si>
    <t>itmw_kriegshammer1</t>
  </si>
  <si>
    <t>ItMw_028_1h_warhammer_01.3DS</t>
  </si>
  <si>
    <t>Kriegshammer</t>
  </si>
  <si>
    <t>itmw_hellebarde</t>
  </si>
  <si>
    <t>itmw_028_2h_halberd_01.3DS</t>
  </si>
  <si>
    <t>Hellebarde</t>
  </si>
  <si>
    <t>itmw_nagelkeule2</t>
  </si>
  <si>
    <t>Schwere Nagelkeule</t>
  </si>
  <si>
    <t>itmw_schiffsaxt</t>
  </si>
  <si>
    <t>Schiffsaxt</t>
  </si>
  <si>
    <t>itmw_piratensaebel</t>
  </si>
  <si>
    <t>Piratensäbel</t>
  </si>
  <si>
    <t>itmw_schwert</t>
  </si>
  <si>
    <t>ItMw_030_1h_sword_long_01.3DS</t>
  </si>
  <si>
    <t>Grobes Langschwert</t>
  </si>
  <si>
    <t>itmw_1h_common_01</t>
  </si>
  <si>
    <t>ItMw_030_1h_Common_Sword_01.3DS</t>
  </si>
  <si>
    <t>itmw_stabkeule</t>
  </si>
  <si>
    <t>ItMw_032_2h_staff_03.3DS</t>
  </si>
  <si>
    <t>Stabkeule</t>
  </si>
  <si>
    <t>itmw_zweihaender1</t>
  </si>
  <si>
    <t>ItMw_032_2h_sword_light_01.3DS</t>
  </si>
  <si>
    <t>Leichter Zweihänder</t>
  </si>
  <si>
    <t>itmw_steinbrecher</t>
  </si>
  <si>
    <t>ItMw_035_1h_mace_war_02.3DS</t>
  </si>
  <si>
    <t>Steinbrecher</t>
  </si>
  <si>
    <t>itmw_spicker</t>
  </si>
  <si>
    <t>ItMw_035_1h_mace_03.3DS</t>
  </si>
  <si>
    <t>Schädelspicker</t>
  </si>
  <si>
    <t>itmw_streitaxt1</t>
  </si>
  <si>
    <t>ItMw_035_2h_Axe_light_03.3DS</t>
  </si>
  <si>
    <t>Leichte Streitaxt</t>
  </si>
  <si>
    <t>itmw_schwert1</t>
  </si>
  <si>
    <t>ItMw_035_1h_Sword_04.3DS</t>
  </si>
  <si>
    <t>Edles Schwert</t>
  </si>
  <si>
    <t>itmw_schwert2</t>
  </si>
  <si>
    <t>ItMw_037_1h_sword_long_02.3DS</t>
  </si>
  <si>
    <t>Langschwert</t>
  </si>
  <si>
    <t>itmw_doppelaxt</t>
  </si>
  <si>
    <t>ItMw_040_1h_Axe_02.3DS</t>
  </si>
  <si>
    <t>Doppelaxt</t>
  </si>
  <si>
    <t>itmw_bartaxt</t>
  </si>
  <si>
    <t>ItMw_040_1h_axe_03.3DS</t>
  </si>
  <si>
    <t>Bartaxt</t>
  </si>
  <si>
    <t>itmw_morgenstern</t>
  </si>
  <si>
    <t>ItMW_045_1h_mace_04.3DS</t>
  </si>
  <si>
    <t>Morgenstern</t>
  </si>
  <si>
    <t>itmw_schwert3</t>
  </si>
  <si>
    <t>ItMw_045_1h_Sword_Bastard_01.3DS</t>
  </si>
  <si>
    <t>Grobes Bastardschwert</t>
  </si>
  <si>
    <t>itmw_schwert4</t>
  </si>
  <si>
    <t>ItMw_045_1h_Sword_long_04.3DS</t>
  </si>
  <si>
    <t>Edles Langschwert</t>
  </si>
  <si>
    <t>itmw_1h_special_01</t>
  </si>
  <si>
    <t>ItMw_045_1h_Sword_smith_02.3DS</t>
  </si>
  <si>
    <t>itmw_2h_special_01</t>
  </si>
  <si>
    <t>ItMw_050_2h_Sword_smith_02.3DS</t>
  </si>
  <si>
    <t>itmw_rapier</t>
  </si>
  <si>
    <t>Rapier</t>
  </si>
  <si>
    <t>itmw_rubinklinge</t>
  </si>
  <si>
    <t>ItMw_050_1h_sword_05.3DS</t>
  </si>
  <si>
    <t>Rubinklinge</t>
  </si>
  <si>
    <t>itmw_streitkolben</t>
  </si>
  <si>
    <t>ItMw_050_1h_mace_war_03.3DS</t>
  </si>
  <si>
    <t>Streitkolben</t>
  </si>
  <si>
    <t>itmw_zweihaender2</t>
  </si>
  <si>
    <t>ItMw_055_2h_sword_light_05.3DS</t>
  </si>
  <si>
    <t>Zweihänder</t>
  </si>
  <si>
    <t>itmw_runenschwert</t>
  </si>
  <si>
    <t>ItMw_055_1h_sword_long_05.3DS</t>
  </si>
  <si>
    <t>Runenschwert</t>
  </si>
  <si>
    <t>itmw_rabenschnabel</t>
  </si>
  <si>
    <t>ItMw_058_1h_warhammer_02.3DS</t>
  </si>
  <si>
    <t>Rabenschnabel</t>
  </si>
  <si>
    <t>itmw_schwert5</t>
  </si>
  <si>
    <t>ItMw_058_1h_Sword_Bastard_02.3DS</t>
  </si>
  <si>
    <t>Edles Bastardschwert</t>
  </si>
  <si>
    <t>itmw_inquisitor</t>
  </si>
  <si>
    <t>ItMw_060_1h_mace_war_04.3DS</t>
  </si>
  <si>
    <t>Inquisitor</t>
  </si>
  <si>
    <t>itmw_streitaxt2</t>
  </si>
  <si>
    <t>ItMw_060_2h_axe_heavy_01.3DS</t>
  </si>
  <si>
    <t>Streitaxt</t>
  </si>
  <si>
    <t>itmw_zweihaender3</t>
  </si>
  <si>
    <t>ItMw_060_2h_sword_01.3DS</t>
  </si>
  <si>
    <t>Runen - Macht</t>
  </si>
  <si>
    <t>itmw_1h_special_02</t>
  </si>
  <si>
    <t>ItMw_060_1h_Sword_smith_03.3DS</t>
  </si>
  <si>
    <t>itmw_2h_special_02</t>
  </si>
  <si>
    <t>ItMw_070_2h_Sword_smith_03.3DS</t>
  </si>
  <si>
    <t>itmw_elbastardo</t>
  </si>
  <si>
    <t>El Bastardo</t>
  </si>
  <si>
    <t>itmw_kriegshammer2</t>
  </si>
  <si>
    <t>ItMw_065_1h_warhammer_03.3DS</t>
  </si>
  <si>
    <t>Schwerer Kriegshammer</t>
  </si>
  <si>
    <t>itmw_meisterdegen</t>
  </si>
  <si>
    <t>Meisterdegen</t>
  </si>
  <si>
    <t>itmw_folteraxt</t>
  </si>
  <si>
    <t>ItMw_065_2h_greataxe_01.3DS</t>
  </si>
  <si>
    <t>Folteraxt</t>
  </si>
  <si>
    <t>itmw_orkschlaechter</t>
  </si>
  <si>
    <t>ItMw_065_1h_sword_bastard_04.3DS</t>
  </si>
  <si>
    <t>Orkschlächter</t>
  </si>
  <si>
    <t>itmw_zweihaender4</t>
  </si>
  <si>
    <t>ItMw_068_2h_sword_02.3DS</t>
  </si>
  <si>
    <t>Schwerer Zweihänder</t>
  </si>
  <si>
    <t>itmw_schlachtaxt</t>
  </si>
  <si>
    <t>Schlachtaxt</t>
  </si>
  <si>
    <t>itmw_krummschwert</t>
  </si>
  <si>
    <t>Krummschwert</t>
  </si>
  <si>
    <t>itmw_barbarenstreitaxt</t>
  </si>
  <si>
    <t>ItMw_075_2h_axe_heavy_04.3DS</t>
  </si>
  <si>
    <t>Barbarenstreitaxt</t>
  </si>
  <si>
    <t>itmw_sturmbringer</t>
  </si>
  <si>
    <t>ItMw_075_2h_sword_heavy_03.3DS</t>
  </si>
  <si>
    <t>Sturmbringer</t>
  </si>
  <si>
    <t>itmw_1h_special_03</t>
  </si>
  <si>
    <t>ItMw_075_1h_sword_smith_04.3DS</t>
  </si>
  <si>
    <t>itmw_2h_special_03</t>
  </si>
  <si>
    <t>ItMw_090_2h_sword_smith_04.3DS</t>
  </si>
  <si>
    <t>itmw_berserkeraxt</t>
  </si>
  <si>
    <t>ItMw_080_2h_axe_heavy_02.3DS</t>
  </si>
  <si>
    <t>Berserkeraxt</t>
  </si>
  <si>
    <t>itmw_drachenschneide</t>
  </si>
  <si>
    <t>itMw_080_2h_sword_heavy_04.3DS</t>
  </si>
  <si>
    <t>Drachenschneide</t>
  </si>
  <si>
    <t>itmw_1h_special_04</t>
  </si>
  <si>
    <t>ItMw_090_1h_sword_smith_05.3DS</t>
  </si>
  <si>
    <t>itmw_2h_special_04</t>
  </si>
  <si>
    <t>ItMw_110_2h_sword_smith_05.3DS</t>
  </si>
  <si>
    <t>itmw_1h_blessed_01</t>
  </si>
  <si>
    <t>itmw_030_1h_PAL_sword_bastard_RAW_01.3ds</t>
  </si>
  <si>
    <t>Rohe Erzklinge</t>
  </si>
  <si>
    <t>itmw_1h_blessed_02</t>
  </si>
  <si>
    <t>ItMw_030_1h_PAL_sword_bastard_RAW_01.3DS</t>
  </si>
  <si>
    <t>Gesegnete Erzklinge</t>
  </si>
  <si>
    <t>itmw_1h_blessed_03</t>
  </si>
  <si>
    <t>Innos Zorn</t>
  </si>
  <si>
    <t>itmw_2h_blessed_01</t>
  </si>
  <si>
    <t>ItMw_040_2h_PAL_sword_heavy_RAW_01.3DS</t>
  </si>
  <si>
    <t>itmw_2h_blessed_02</t>
  </si>
  <si>
    <t>Ordensschwert</t>
  </si>
  <si>
    <t>itmw_2h_blessed_03</t>
  </si>
  <si>
    <t>Heiliger Vollstrecker</t>
  </si>
  <si>
    <t>itmi_stomper</t>
  </si>
  <si>
    <t>ItMi_Stomper.3DS</t>
  </si>
  <si>
    <t>Krautstampfer</t>
  </si>
  <si>
    <t>itmi_runeblank</t>
  </si>
  <si>
    <t>ItMi_RuneBlank.3DS</t>
  </si>
  <si>
    <t>Runenstein</t>
  </si>
  <si>
    <t>itmi_pliers</t>
  </si>
  <si>
    <t>ItMi_Pliers.3DS</t>
  </si>
  <si>
    <t>Zange</t>
  </si>
  <si>
    <t>itmi_flask</t>
  </si>
  <si>
    <t>Laborwasserflasche</t>
  </si>
  <si>
    <t>itmi_hammer</t>
  </si>
  <si>
    <t>ItMi_Hammer.3DS</t>
  </si>
  <si>
    <t>Hammer</t>
  </si>
  <si>
    <t>itmi_scoop</t>
  </si>
  <si>
    <t>ItMi_Scoop.3DS</t>
  </si>
  <si>
    <t>Kochlöffel</t>
  </si>
  <si>
    <t>itmi_pan</t>
  </si>
  <si>
    <t>ItMi_Pan.3DS</t>
  </si>
  <si>
    <t>Pfanne</t>
  </si>
  <si>
    <t>itmi_panfull</t>
  </si>
  <si>
    <t>ItMi_PanFull.3DS</t>
  </si>
  <si>
    <t>itmi_saw</t>
  </si>
  <si>
    <t>ItMi_Saw.3DS</t>
  </si>
  <si>
    <t>Säge</t>
  </si>
  <si>
    <t>itmiswordraw</t>
  </si>
  <si>
    <t>ItMiSwordraw.3DS</t>
  </si>
  <si>
    <t>Rohstahl</t>
  </si>
  <si>
    <t>itmiswordrawhot</t>
  </si>
  <si>
    <t>ItMiSwordrawhot.3DS</t>
  </si>
  <si>
    <t>Glühender Stahl</t>
  </si>
  <si>
    <t>itmiswordbladehot</t>
  </si>
  <si>
    <t>ItMiSwordbladehot.3DS</t>
  </si>
  <si>
    <t>Glühende Klinge</t>
  </si>
  <si>
    <t>itmiswordblade</t>
  </si>
  <si>
    <t>ItMiSwordblade.3DS</t>
  </si>
  <si>
    <t>Klinge</t>
  </si>
  <si>
    <t>itmi_broom</t>
  </si>
  <si>
    <t>ItMi_Broom.3DS</t>
  </si>
  <si>
    <t>Besen</t>
  </si>
  <si>
    <t>itmi_lute</t>
  </si>
  <si>
    <t>ItMi_Lute.3DS</t>
  </si>
  <si>
    <t>itmi_brush</t>
  </si>
  <si>
    <t>Bürste</t>
  </si>
  <si>
    <t>itmi_joint</t>
  </si>
  <si>
    <t>Ein Stengel Sumpfkraut</t>
  </si>
  <si>
    <t>itmi_packet</t>
  </si>
  <si>
    <t>Päckchen</t>
  </si>
  <si>
    <t>itmi_pocket</t>
  </si>
  <si>
    <t>Lederbeutel</t>
  </si>
  <si>
    <t>itmi_nugget</t>
  </si>
  <si>
    <t>Erzbrocken</t>
  </si>
  <si>
    <t>itmi_gold</t>
  </si>
  <si>
    <t>ItMi_Gold.3DS</t>
  </si>
  <si>
    <t>Gold</t>
  </si>
  <si>
    <t>itmi_oldcoin</t>
  </si>
  <si>
    <t>ItMi_OldCoin.3DS</t>
  </si>
  <si>
    <t>Alte Münze</t>
  </si>
  <si>
    <t>itmi_goldcandleholder</t>
  </si>
  <si>
    <t>ItMi_GoldCandleHolder.3DS</t>
  </si>
  <si>
    <t>Goldener Kerzenständer</t>
  </si>
  <si>
    <t>itmi_goldnecklace</t>
  </si>
  <si>
    <t>ItMi_GoldNecklace.3DS</t>
  </si>
  <si>
    <t>Goldene Halskette</t>
  </si>
  <si>
    <t>itmi_silverring</t>
  </si>
  <si>
    <t>ItMi_SilverRing.3DS</t>
  </si>
  <si>
    <t>Silberner Ring</t>
  </si>
  <si>
    <t>itmi_silvercup</t>
  </si>
  <si>
    <t>ItMi_SilverCup.3DS</t>
  </si>
  <si>
    <t>Silberkelch</t>
  </si>
  <si>
    <t>itmi_silverplate</t>
  </si>
  <si>
    <t>ItMi_SilverPlate.3DS</t>
  </si>
  <si>
    <t>Silberteller</t>
  </si>
  <si>
    <t>itmi_goldplate</t>
  </si>
  <si>
    <t>ItMi_GoldPlate.3DS</t>
  </si>
  <si>
    <t>Goldener Teller</t>
  </si>
  <si>
    <t>itmi_goldcup</t>
  </si>
  <si>
    <t>ItMi_GoldCup.3DS</t>
  </si>
  <si>
    <t>Goldener Kelch</t>
  </si>
  <si>
    <t>itmi_bloodcup_mis</t>
  </si>
  <si>
    <t>Blutkelch</t>
  </si>
  <si>
    <t>itmi_goldring</t>
  </si>
  <si>
    <t>ItMi_GoldRing.3DS</t>
  </si>
  <si>
    <t>Goldener Ring</t>
  </si>
  <si>
    <t>itmi_silverchalice</t>
  </si>
  <si>
    <t>ItMi_SilverChalice.3DS</t>
  </si>
  <si>
    <t>Silberne Schale</t>
  </si>
  <si>
    <t>itmi_jewelerychest</t>
  </si>
  <si>
    <t>ItMi_JeweleryChest.3DS</t>
  </si>
  <si>
    <t>Juwelen Schatulle</t>
  </si>
  <si>
    <t>itmi_goldchalice</t>
  </si>
  <si>
    <t>Goldene Schale</t>
  </si>
  <si>
    <t>itmi_goldchest</t>
  </si>
  <si>
    <t>ItMi_GoldChest.3DS</t>
  </si>
  <si>
    <t>Schatulle</t>
  </si>
  <si>
    <t>itmi_innosstatue</t>
  </si>
  <si>
    <t>ItMi_InnosStatue.3DS</t>
  </si>
  <si>
    <t>Innos Statue</t>
  </si>
  <si>
    <t>itmi_sextant</t>
  </si>
  <si>
    <t>ItMi_Sextant.3DS</t>
  </si>
  <si>
    <t>Sextant</t>
  </si>
  <si>
    <t>itmi_silvercandleholder</t>
  </si>
  <si>
    <t>ItMi_SilverCandleHolder.3DS</t>
  </si>
  <si>
    <t>Silberner Kerzenständer</t>
  </si>
  <si>
    <t>itmi_silvernecklace</t>
  </si>
  <si>
    <t>ItMi_SilverNecklace.3DS</t>
  </si>
  <si>
    <t>Silberkette</t>
  </si>
  <si>
    <t>itmi_sulfur</t>
  </si>
  <si>
    <t>ItMi_Sulfur.3DS</t>
  </si>
  <si>
    <t>Schwefel</t>
  </si>
  <si>
    <t>itmi_quartz</t>
  </si>
  <si>
    <t>Gletscher Quartz</t>
  </si>
  <si>
    <t>itmi_pitch</t>
  </si>
  <si>
    <t>ItMi_Pitch.3DS</t>
  </si>
  <si>
    <t>Pech</t>
  </si>
  <si>
    <t>itmi_rockcrystal</t>
  </si>
  <si>
    <t>ItMi_Rockcrystal.3ds</t>
  </si>
  <si>
    <t>Bergkristall</t>
  </si>
  <si>
    <t>itmi_aquamarine</t>
  </si>
  <si>
    <t>ItMi_Aquamarine.3ds</t>
  </si>
  <si>
    <t>Aquamarin</t>
  </si>
  <si>
    <t>itmi_holywater</t>
  </si>
  <si>
    <t>ItMi_HolyWater.3ds</t>
  </si>
  <si>
    <t>Geweihtes Wasser</t>
  </si>
  <si>
    <t>itmi_coal</t>
  </si>
  <si>
    <t>ItMi_Coal.3ds</t>
  </si>
  <si>
    <t>Kohle</t>
  </si>
  <si>
    <t>itmi_darkpearl</t>
  </si>
  <si>
    <t>Schwarze Perle</t>
  </si>
  <si>
    <t>itmi_apfeltabak</t>
  </si>
  <si>
    <t>Apfel Tabak</t>
  </si>
  <si>
    <t>itmi_pilztabak</t>
  </si>
  <si>
    <t>Pilz Tabak</t>
  </si>
  <si>
    <t>itmi_doppeltabak</t>
  </si>
  <si>
    <t>Doppelter Apfel</t>
  </si>
  <si>
    <t>itmi_honigtabak</t>
  </si>
  <si>
    <t>Honig Tabak</t>
  </si>
  <si>
    <t>itmi_sumpftabak</t>
  </si>
  <si>
    <t>Krautabak</t>
  </si>
  <si>
    <t>itpl_weed</t>
  </si>
  <si>
    <t>Unkraut</t>
  </si>
  <si>
    <t>itpl_beet</t>
  </si>
  <si>
    <t>Feldrübe</t>
  </si>
  <si>
    <t>itpl_swampherb</t>
  </si>
  <si>
    <t>ItPl_SwampHerb.3ds</t>
  </si>
  <si>
    <t>Sumpfkraut</t>
  </si>
  <si>
    <t>itpl_mana_herb_01</t>
  </si>
  <si>
    <t>ItPl_Mana_Herb_01.3DS</t>
  </si>
  <si>
    <t>Feuernessel</t>
  </si>
  <si>
    <t>itpl_mana_herb_02</t>
  </si>
  <si>
    <t>Feuerkraut</t>
  </si>
  <si>
    <t>itpl_mana_herb_03</t>
  </si>
  <si>
    <t>Feuerwurzel</t>
  </si>
  <si>
    <t>itpl_health_herb_01</t>
  </si>
  <si>
    <t>ItPl_Health_Herb_01.3DS</t>
  </si>
  <si>
    <t>Heilpflanze</t>
  </si>
  <si>
    <t>itpl_health_herb_02</t>
  </si>
  <si>
    <t>ItPl_Health_Herb_02.3DS</t>
  </si>
  <si>
    <t>Heilkraut</t>
  </si>
  <si>
    <t>itpl_health_herb_03</t>
  </si>
  <si>
    <t>ItPl_Health_Herb_03.3DS</t>
  </si>
  <si>
    <t>Heilwurzel</t>
  </si>
  <si>
    <t>itpl_dex_herb_01</t>
  </si>
  <si>
    <t>ItPl_Dex_Herb_01.3DS</t>
  </si>
  <si>
    <t>Goblin Beeren</t>
  </si>
  <si>
    <t>itpl_strength_herb_01</t>
  </si>
  <si>
    <t>ItPl_Strength_Herb_01.3DS</t>
  </si>
  <si>
    <t>Drachenwurzel</t>
  </si>
  <si>
    <t>itpl_speed_herb_01</t>
  </si>
  <si>
    <t>ItPl_Speed_Herb_01.3DS</t>
  </si>
  <si>
    <t>Snapperkraut</t>
  </si>
  <si>
    <t>itpl_mushroom_01</t>
  </si>
  <si>
    <t>ItPl_Mushroom_01.3DS</t>
  </si>
  <si>
    <t>Dunkelpilz</t>
  </si>
  <si>
    <t>itpl_mushroom_02</t>
  </si>
  <si>
    <t>ItPl_Mushroom_02.3DS</t>
  </si>
  <si>
    <t>Buddlerfleisch</t>
  </si>
  <si>
    <t>itpl_blueplant</t>
  </si>
  <si>
    <t>ItPl_Blueplant.3DS</t>
  </si>
  <si>
    <t>Blauflieder</t>
  </si>
  <si>
    <t>itpl_forestberry</t>
  </si>
  <si>
    <t>ItPl_Forestberry.3DS</t>
  </si>
  <si>
    <t>Waldbeere</t>
  </si>
  <si>
    <t>itpl_planeberry</t>
  </si>
  <si>
    <t>ItPl_Planeberry.3DS</t>
  </si>
  <si>
    <t>Weidenbeere</t>
  </si>
  <si>
    <t>itpl_temp_herb</t>
  </si>
  <si>
    <t>Feldknöterich</t>
  </si>
  <si>
    <t>itpl_perm_herb</t>
  </si>
  <si>
    <t>Kronstöckel</t>
  </si>
  <si>
    <t>itpo_mana_01</t>
  </si>
  <si>
    <t>itpo_mana_02</t>
  </si>
  <si>
    <t>itpo_mana_03</t>
  </si>
  <si>
    <t>itpo_health_01</t>
  </si>
  <si>
    <t>itpo_perm_str</t>
  </si>
  <si>
    <t>itpo_perm_dex</t>
  </si>
  <si>
    <t>itpo_perm_mana</t>
  </si>
  <si>
    <t>ItPo_Perm_Mana.3ds</t>
  </si>
  <si>
    <t>itpo_speed</t>
  </si>
  <si>
    <t>itpo_megadrink</t>
  </si>
  <si>
    <t>Embarla Firgasto</t>
  </si>
  <si>
    <t>itrw_arrow</t>
  </si>
  <si>
    <t>Pfeil</t>
  </si>
  <si>
    <t>itrw_bolt</t>
  </si>
  <si>
    <t>Bolzen</t>
  </si>
  <si>
    <t>itrw_mil_crossbow</t>
  </si>
  <si>
    <t>ItRw_Mil_Crossbow.mms</t>
  </si>
  <si>
    <t>Armbrust</t>
  </si>
  <si>
    <t>itrw_sld_bow</t>
  </si>
  <si>
    <t>ItRw_Sld_Bow.mms</t>
  </si>
  <si>
    <t>Bogen</t>
  </si>
  <si>
    <t>itrw_bow_l_01</t>
  </si>
  <si>
    <t>ItRw_Bow_L_01.mms</t>
  </si>
  <si>
    <t>Kurzbogen</t>
  </si>
  <si>
    <t>itrw_bow_l_02</t>
  </si>
  <si>
    <t>ItRw_Bow_L_02.mms</t>
  </si>
  <si>
    <t>Weidenbogen</t>
  </si>
  <si>
    <t>itrw_bow_l_03</t>
  </si>
  <si>
    <t>ItRw_Bow_M_01.mms</t>
  </si>
  <si>
    <t>Jagdbogen</t>
  </si>
  <si>
    <t>itrw_bow_l_04</t>
  </si>
  <si>
    <t>ItRw_Bow_M_02.mms</t>
  </si>
  <si>
    <t>Ulmenbogen</t>
  </si>
  <si>
    <t>itrw_bow_m_01</t>
  </si>
  <si>
    <t>Kompositbogen</t>
  </si>
  <si>
    <t>itrw_bow_m_02</t>
  </si>
  <si>
    <t>Eschenbogen</t>
  </si>
  <si>
    <t>itrw_bow_m_03</t>
  </si>
  <si>
    <t>ItRw_Bow_M_03.mms</t>
  </si>
  <si>
    <t>Langbogen</t>
  </si>
  <si>
    <t>itrw_bow_m_04</t>
  </si>
  <si>
    <t>ItRw_Bow_M_04.mms</t>
  </si>
  <si>
    <t>Buchenbogen</t>
  </si>
  <si>
    <t>itrw_bow_h_01</t>
  </si>
  <si>
    <t>ItRw_Bow_H_01.mms</t>
  </si>
  <si>
    <t>Knochenbogen</t>
  </si>
  <si>
    <t>itrw_bow_h_02</t>
  </si>
  <si>
    <t>ItRw_Bow_H_02.mms</t>
  </si>
  <si>
    <t>Eichenbogen</t>
  </si>
  <si>
    <t>itrw_bow_h_03</t>
  </si>
  <si>
    <t>ItRw_Bow_H_03.mms</t>
  </si>
  <si>
    <t>Kriegsbogen</t>
  </si>
  <si>
    <t>Drachenbogen</t>
  </si>
  <si>
    <t>itrw_crossbow_l_01</t>
  </si>
  <si>
    <t>ItRw_Crossbow_L_01.mms</t>
  </si>
  <si>
    <t>Jagdarmbrust</t>
  </si>
  <si>
    <t>itrw_crossbow_l_02</t>
  </si>
  <si>
    <t>ItRw_Crossbow_L_02.mms</t>
  </si>
  <si>
    <t>Leichte Armbrust</t>
  </si>
  <si>
    <t>itrw_crossbow_m_01</t>
  </si>
  <si>
    <t>ItRw_Crossbow_M_01.mms</t>
  </si>
  <si>
    <t>itrw_crossbow_m_02</t>
  </si>
  <si>
    <t>ItRw_Crossbow_M_02.mms</t>
  </si>
  <si>
    <t>Kriegsarmbrust</t>
  </si>
  <si>
    <t>itrw_crossbow_h_01</t>
  </si>
  <si>
    <t>Schwere Armbrust</t>
  </si>
  <si>
    <t>itrw_crossbow_h_02</t>
  </si>
  <si>
    <t>ItRw_Crossbow_H_02.mms</t>
  </si>
  <si>
    <t>Drachenjägerarmbrust</t>
  </si>
  <si>
    <t>itri_prot_fire_01</t>
  </si>
  <si>
    <t>ItRi_Prot_Fire_01.3ds</t>
  </si>
  <si>
    <t>itri_prot_fire_02</t>
  </si>
  <si>
    <t>itri_prot_point_01</t>
  </si>
  <si>
    <t>itri_prot_point_02</t>
  </si>
  <si>
    <t>ItRi_Prot_Point_02.3ds</t>
  </si>
  <si>
    <t>itri_prot_edge_01</t>
  </si>
  <si>
    <t>ItRi_Prot_Edge_01.3ds</t>
  </si>
  <si>
    <t>itri_prot_edge_02</t>
  </si>
  <si>
    <t>itri_prot_mage_01</t>
  </si>
  <si>
    <t>ItRi_Prot_Mage_01.3ds</t>
  </si>
  <si>
    <t>itri_prot_mage_02</t>
  </si>
  <si>
    <t>ItRi_Prot_Mage_02.3ds</t>
  </si>
  <si>
    <t>itri_prot_total_01</t>
  </si>
  <si>
    <t>itri_prot_total_02</t>
  </si>
  <si>
    <t>itri_dex_01</t>
  </si>
  <si>
    <t>ItRi_Dex_01.3ds</t>
  </si>
  <si>
    <t>itri_dex_02</t>
  </si>
  <si>
    <t>ItRi_Dex_02.3ds</t>
  </si>
  <si>
    <t>itri_hp_01</t>
  </si>
  <si>
    <t>itri_hp_02</t>
  </si>
  <si>
    <t>itri_str_01</t>
  </si>
  <si>
    <t>ItRi_Str_01.3ds</t>
  </si>
  <si>
    <t>itri_str_02</t>
  </si>
  <si>
    <t>itri_mana_01</t>
  </si>
  <si>
    <t>itri_mana_02</t>
  </si>
  <si>
    <t>itri_hp_mana_01</t>
  </si>
  <si>
    <t>itri_dex_strg_01</t>
  </si>
  <si>
    <t>ItRi_Dex_Strg_01.3ds</t>
  </si>
  <si>
    <t>itru_pallight</t>
  </si>
  <si>
    <t>ItRu_PalLight.3ds</t>
  </si>
  <si>
    <t>itru_pallightheal</t>
  </si>
  <si>
    <t>ItRu_PalLightHeal.3ds</t>
  </si>
  <si>
    <t>itru_palmediumheal</t>
  </si>
  <si>
    <t>ItRu_PalMediumHeal.3ds</t>
  </si>
  <si>
    <t>itru_palfullheal</t>
  </si>
  <si>
    <t>ItRu_PalFullHeal.3ds</t>
  </si>
  <si>
    <t>itru_palholybolt</t>
  </si>
  <si>
    <t>ItRu_PalHolyBolt.3DS</t>
  </si>
  <si>
    <t>itru_palrepelevil</t>
  </si>
  <si>
    <t>itru_paldestroyevil</t>
  </si>
  <si>
    <t>ItRu_PalDestroyEvil.3DS</t>
  </si>
  <si>
    <t>itru_palteleportsecret</t>
  </si>
  <si>
    <t>ItRu_PalTeleportSecret.3DS</t>
  </si>
  <si>
    <t>itru_teleportseaport</t>
  </si>
  <si>
    <t>ItRu_TeleportSeaport.3ds</t>
  </si>
  <si>
    <t>itru_teleportmonastery</t>
  </si>
  <si>
    <t>ItRu_TeleportMonastery.3ds</t>
  </si>
  <si>
    <t>itru_teleportfarm</t>
  </si>
  <si>
    <t>ItRu_TeleportFarm.3ds</t>
  </si>
  <si>
    <t>itru_teleportxardas</t>
  </si>
  <si>
    <t>ItRu_TeleportXardas.3ds</t>
  </si>
  <si>
    <t>itru_teleportpassnw</t>
  </si>
  <si>
    <t>ItRu_TeleportPassNW.3ds</t>
  </si>
  <si>
    <t>itru_teleportpassow</t>
  </si>
  <si>
    <t>ItRu_TeleportPassOW.3ds</t>
  </si>
  <si>
    <t>itru_teleportoc</t>
  </si>
  <si>
    <t>ItRu_TeleportOC.3ds</t>
  </si>
  <si>
    <t>itru_teleportowdemontower</t>
  </si>
  <si>
    <t>ItRu_Teleport_2.3ds</t>
  </si>
  <si>
    <t>itru_teleporttaverne</t>
  </si>
  <si>
    <t>itru_teleport_3</t>
  </si>
  <si>
    <t>ItRu_Teleport_3.3ds</t>
  </si>
  <si>
    <t>itru_light</t>
  </si>
  <si>
    <t>itru_firebolt</t>
  </si>
  <si>
    <t>itru_zap</t>
  </si>
  <si>
    <t>itru_lightheal</t>
  </si>
  <si>
    <t>itru_sumgobskel</t>
  </si>
  <si>
    <t>itru_instantfireball</t>
  </si>
  <si>
    <t>itru_icebolt</t>
  </si>
  <si>
    <t>itru_sumwolf</t>
  </si>
  <si>
    <t>itru_windfist</t>
  </si>
  <si>
    <t>itru_sleep</t>
  </si>
  <si>
    <t>itru_mediumheal</t>
  </si>
  <si>
    <t>itru_lightningflash</t>
  </si>
  <si>
    <t>itru_chargefireball</t>
  </si>
  <si>
    <t>itru_sumskel</t>
  </si>
  <si>
    <t>itru_fear</t>
  </si>
  <si>
    <t>itru_icecube</t>
  </si>
  <si>
    <t>itru_sumgol</t>
  </si>
  <si>
    <t>itru_harmundead</t>
  </si>
  <si>
    <t>itru_pyrokinesis</t>
  </si>
  <si>
    <t>itru_firestorm</t>
  </si>
  <si>
    <t>itru_icewave</t>
  </si>
  <si>
    <t>itru_sumdemon</t>
  </si>
  <si>
    <t>itru_firerain</t>
  </si>
  <si>
    <t>itru_breathofdeath</t>
  </si>
  <si>
    <t>itru_massdeath</t>
  </si>
  <si>
    <t>itru_armyofdarkness</t>
  </si>
  <si>
    <t>itru_shrink</t>
  </si>
  <si>
    <t>ItRu_Shrink.3DS</t>
  </si>
  <si>
    <t>itru_deathbolt</t>
  </si>
  <si>
    <t>itru_deathball</t>
  </si>
  <si>
    <t>itru_concussionbolt</t>
  </si>
  <si>
    <t>itsc_pallight</t>
  </si>
  <si>
    <t>ItSc_PalLight.3DS</t>
  </si>
  <si>
    <t>itsc_pallightheal</t>
  </si>
  <si>
    <t>ItSc_PalLightHeal.3DS</t>
  </si>
  <si>
    <t>itsc_palholybolt</t>
  </si>
  <si>
    <t>ItSc_PalHolyBolt.3DS</t>
  </si>
  <si>
    <t>itsc_palmediumheal</t>
  </si>
  <si>
    <t>itsc_palrepelevil</t>
  </si>
  <si>
    <t>ItSc_PalRepelEvil.3DS</t>
  </si>
  <si>
    <t>itsc_palfullheal</t>
  </si>
  <si>
    <t>ItSc_PalFullHeal.3DS</t>
  </si>
  <si>
    <t>itsc_paldestroyevil</t>
  </si>
  <si>
    <t>ItSc_PalDestroyEvil.3DS</t>
  </si>
  <si>
    <t>itsc_light</t>
  </si>
  <si>
    <t>itsc_firebolt</t>
  </si>
  <si>
    <t>itsc_icebolt</t>
  </si>
  <si>
    <t>itsc_lightheal</t>
  </si>
  <si>
    <t>itsc_sumgobskel</t>
  </si>
  <si>
    <t>itsc_instantfireball</t>
  </si>
  <si>
    <t>itsc_zap</t>
  </si>
  <si>
    <t>itsc_sumwolf</t>
  </si>
  <si>
    <t>itsc_windfist</t>
  </si>
  <si>
    <t>itsc_sleep</t>
  </si>
  <si>
    <t>itsc_charm</t>
  </si>
  <si>
    <t>itsc_mediumheal</t>
  </si>
  <si>
    <t>ItSc_MediumHeal.3DS</t>
  </si>
  <si>
    <t>itsc_lightningflash</t>
  </si>
  <si>
    <t>itsc_chargefireball</t>
  </si>
  <si>
    <t>itsc_sumskel</t>
  </si>
  <si>
    <t>itsc_fear</t>
  </si>
  <si>
    <t>itsc_icecube</t>
  </si>
  <si>
    <t>itsc_thunderball</t>
  </si>
  <si>
    <t>itsc_sumgol</t>
  </si>
  <si>
    <t>itsc_harmundead</t>
  </si>
  <si>
    <t>itsc_pyrokinesis</t>
  </si>
  <si>
    <t>itsc_firestorm</t>
  </si>
  <si>
    <t>itsc_icewave</t>
  </si>
  <si>
    <t>itsc_sumdemon</t>
  </si>
  <si>
    <t>ItSc_SumDemon.3DS</t>
  </si>
  <si>
    <t>itsc_fullheal</t>
  </si>
  <si>
    <t>ItSc_FullHeal.3DS</t>
  </si>
  <si>
    <t>itsc_firerain</t>
  </si>
  <si>
    <t>itsc_breathofdeath</t>
  </si>
  <si>
    <t>itsc_massdeath</t>
  </si>
  <si>
    <t>itsc_armyofdarkness</t>
  </si>
  <si>
    <t>ItSc_ArmyOfDarkness.3DS</t>
  </si>
  <si>
    <t>itsc_shrink</t>
  </si>
  <si>
    <t>ItSc_Shrink.3DS</t>
  </si>
  <si>
    <t>itsc_trfsheep</t>
  </si>
  <si>
    <t>ItSc_TrfSheep.3DS</t>
  </si>
  <si>
    <t>itsc_trfscavenger</t>
  </si>
  <si>
    <t>ItSc_TrfScavenger.3DS</t>
  </si>
  <si>
    <t>itsc_trfgiantrat</t>
  </si>
  <si>
    <t>ItSc_TrfGiantRat.3DS</t>
  </si>
  <si>
    <t>itsc_trfgiantbug</t>
  </si>
  <si>
    <t>ItSc_TrfGiantBug.3DS</t>
  </si>
  <si>
    <t>itsc_trfwolf</t>
  </si>
  <si>
    <t>ItSc_TrfWolf.3DS</t>
  </si>
  <si>
    <t>itsc_trfwaran</t>
  </si>
  <si>
    <t>ItSc_TrfWaran.3DS</t>
  </si>
  <si>
    <t>itsc_trfsnapper</t>
  </si>
  <si>
    <t>ItSc_TrfSnapper.3DS</t>
  </si>
  <si>
    <t>itsc_trfwarg</t>
  </si>
  <si>
    <t>ItSc_TrfWarg.3DS</t>
  </si>
  <si>
    <t>itsc_trffirewaran</t>
  </si>
  <si>
    <t>ItSc_TrfFireWaran.3DS</t>
  </si>
  <si>
    <t>itsc_trflurker</t>
  </si>
  <si>
    <t>ItSc_TrfLurker.3DS</t>
  </si>
  <si>
    <t>itsc_trfshadowbeast</t>
  </si>
  <si>
    <t>ItSc_TrfShadowbeast.3DS</t>
  </si>
  <si>
    <t>itsc_trfdragonsnapper</t>
  </si>
  <si>
    <t>ItSc_TrfDragonSnapper.3DS</t>
  </si>
  <si>
    <t>itse_erzfisch</t>
  </si>
  <si>
    <t>Kugeliger Fisch</t>
  </si>
  <si>
    <t>itse_goldfisch</t>
  </si>
  <si>
    <t>Schwerer Fisch</t>
  </si>
  <si>
    <t>itse_ringfisch</t>
  </si>
  <si>
    <t>Kleiner Fisch</t>
  </si>
  <si>
    <t>itse_lockpickfisch</t>
  </si>
  <si>
    <t>Leichter Fisch</t>
  </si>
  <si>
    <t>itse_goldpocket25</t>
  </si>
  <si>
    <t>itse_goldpocket50</t>
  </si>
  <si>
    <t>itse_goldpocket100</t>
  </si>
  <si>
    <t>itse_hannasbeutel</t>
  </si>
  <si>
    <t>itlstorch</t>
  </si>
  <si>
    <t>Fackel</t>
  </si>
  <si>
    <t>itlstorchburning</t>
  </si>
  <si>
    <t>Brennende Fackel</t>
  </si>
  <si>
    <t>itlstorchburned</t>
  </si>
  <si>
    <t>ItLs_Torchburned_01.3ds</t>
  </si>
  <si>
    <t>itlstorchfirespit</t>
  </si>
  <si>
    <t>standardbrief</t>
  </si>
  <si>
    <t>Brief</t>
  </si>
  <si>
    <t>standardbuch</t>
  </si>
  <si>
    <t>ItWr_Book_02_05.3ds</t>
  </si>
  <si>
    <t>StandardBuch</t>
  </si>
  <si>
    <t>itwr_map_newworld</t>
  </si>
  <si>
    <t>Landkarte Khorinis</t>
  </si>
  <si>
    <t>itwr_map_newworld_city</t>
  </si>
  <si>
    <t>Stadtkarte Khorinis</t>
  </si>
  <si>
    <t>itwr_map_oldworld</t>
  </si>
  <si>
    <t>Landkarte Minental</t>
  </si>
  <si>
    <t>itwr_einhandbuch</t>
  </si>
  <si>
    <t>Kampfkunst</t>
  </si>
  <si>
    <t>itwr_zweihandbuch</t>
  </si>
  <si>
    <t>Kampftaktik</t>
  </si>
  <si>
    <t>itke_xardas</t>
  </si>
  <si>
    <t>itwr_canthars_komprobrief_mis</t>
  </si>
  <si>
    <t>itmw_2h_rod</t>
  </si>
  <si>
    <t>Rod's Zweihänder</t>
  </si>
  <si>
    <t>itmi_coragonssilber</t>
  </si>
  <si>
    <t>Coragons Silber</t>
  </si>
  <si>
    <t>itmi_theklaspaket</t>
  </si>
  <si>
    <t>Theklas Päckchen</t>
  </si>
  <si>
    <t>itmi_mariasgoldplate</t>
  </si>
  <si>
    <t>Schwerer Goldteller</t>
  </si>
  <si>
    <t>itri_valentinosring</t>
  </si>
  <si>
    <t>itke_dexter</t>
  </si>
  <si>
    <t>itwr_kraeuterliste</t>
  </si>
  <si>
    <t>Liste</t>
  </si>
  <si>
    <t>itwr_manarezept</t>
  </si>
  <si>
    <t>itwr_passierschein</t>
  </si>
  <si>
    <t>Passierschein</t>
  </si>
  <si>
    <t>itmi_herbpaket</t>
  </si>
  <si>
    <t>Kraut- Paket</t>
  </si>
  <si>
    <t>itke_storage</t>
  </si>
  <si>
    <t>Lagerhaus- Schlüssel</t>
  </si>
  <si>
    <t>itfo_smellyfish</t>
  </si>
  <si>
    <t>Hering</t>
  </si>
  <si>
    <t>itfo_halvorfish_mis</t>
  </si>
  <si>
    <t>Seltsamer Fisch</t>
  </si>
  <si>
    <t>itwr_halvormessage</t>
  </si>
  <si>
    <t>Stinkender Zettel</t>
  </si>
  <si>
    <t>itmw_alrikssword_mis</t>
  </si>
  <si>
    <t>ItMw_025_1h_Sld_Sword_01.3DS</t>
  </si>
  <si>
    <t>Alrik´s Schwert</t>
  </si>
  <si>
    <t>itwr_vatrasmessage</t>
  </si>
  <si>
    <t>ItWr_Scroll_02.3DS</t>
  </si>
  <si>
    <t>Versiegelte Botschaft</t>
  </si>
  <si>
    <t>itwr_vatrasmessage_open</t>
  </si>
  <si>
    <t>Botschaft</t>
  </si>
  <si>
    <t>itke_hotel</t>
  </si>
  <si>
    <t>Zimmerschlüssel</t>
  </si>
  <si>
    <t>itke_thiefguildkey_mis</t>
  </si>
  <si>
    <t>verrosteter Schlüssel</t>
  </si>
  <si>
    <t>itke_thiefguildkey_hotel_mis</t>
  </si>
  <si>
    <t>itke_innos_mis</t>
  </si>
  <si>
    <t>itke_klosterschatz</t>
  </si>
  <si>
    <t>itke_klosterstore</t>
  </si>
  <si>
    <t>itke_kdfplayer</t>
  </si>
  <si>
    <t>itke_klosterbibliothek</t>
  </si>
  <si>
    <t>itfo_schafswurst</t>
  </si>
  <si>
    <t>Schafswurst</t>
  </si>
  <si>
    <t>itpo_perm_littlemana</t>
  </si>
  <si>
    <t>holy_hammer_mis</t>
  </si>
  <si>
    <t>ItMw_030_2h_kdf_hammer_01.3DS</t>
  </si>
  <si>
    <t>Heiliger Hammer</t>
  </si>
  <si>
    <t>itke_magicchest</t>
  </si>
  <si>
    <t>Alter Schlüssel</t>
  </si>
  <si>
    <t>itwr_passage_mis</t>
  </si>
  <si>
    <t>Friedensangebot an die Paladine</t>
  </si>
  <si>
    <t>itwr_banditletter_mis</t>
  </si>
  <si>
    <t>Nachricht</t>
  </si>
  <si>
    <t>itwr_poster_mis</t>
  </si>
  <si>
    <t>Steckbrief</t>
  </si>
  <si>
    <t>itke_bandit</t>
  </si>
  <si>
    <t>Truhenschlüssel</t>
  </si>
  <si>
    <t>itrw_bow_l_03_mis</t>
  </si>
  <si>
    <t>ItRw_Bow_L_03.mms</t>
  </si>
  <si>
    <t>itri_prot_point_01_mis</t>
  </si>
  <si>
    <t>Constantino's Ring</t>
  </si>
  <si>
    <t>itmi_eddasstatue</t>
  </si>
  <si>
    <t>itke_evt_crypt_01</t>
  </si>
  <si>
    <t>Alter Messingschlüssel</t>
  </si>
  <si>
    <t>itke_evt_crypt_02</t>
  </si>
  <si>
    <t>itke_evt_crypt_03</t>
  </si>
  <si>
    <t>itar_pal_skel</t>
  </si>
  <si>
    <t>Armor_Pal_Skeleton.asc</t>
  </si>
  <si>
    <t>Alte Ritterrüstung</t>
  </si>
  <si>
    <t>itke_valentino</t>
  </si>
  <si>
    <t>Truhen Schlüssel</t>
  </si>
  <si>
    <t>itke_buerger</t>
  </si>
  <si>
    <t>itke_richter</t>
  </si>
  <si>
    <t>itke_salandril</t>
  </si>
  <si>
    <t>itke_paladintruhe</t>
  </si>
  <si>
    <t>itke_thieftreasure</t>
  </si>
  <si>
    <t>itke_fingers</t>
  </si>
  <si>
    <t>itwr_schuldenbuch</t>
  </si>
  <si>
    <t>Schulden Buch</t>
  </si>
  <si>
    <t>itpl_sagitta_herb_mis</t>
  </si>
  <si>
    <t>Sonnenaloe</t>
  </si>
  <si>
    <t>itke_orlan_hotelzimmer</t>
  </si>
  <si>
    <t>itrw_dragomirsarmbrust_mis</t>
  </si>
  <si>
    <t>Dragomir´s Armbrust</t>
  </si>
  <si>
    <t>itmi_stoneofknowlegde_mis</t>
  </si>
  <si>
    <t>ItMi_StoneOfKnowlegde_MIS.3DS</t>
  </si>
  <si>
    <t>Stein des Wissens</t>
  </si>
  <si>
    <t>itwr_paladinletter_mis</t>
  </si>
  <si>
    <t>itwr_letterforgorn_mis</t>
  </si>
  <si>
    <t>itke_prisonkey_mis</t>
  </si>
  <si>
    <t>Kerkerschlüssel</t>
  </si>
  <si>
    <t>itke_oc_store</t>
  </si>
  <si>
    <t>Lagerschlüssel</t>
  </si>
  <si>
    <t>itke_erzbaronflur</t>
  </si>
  <si>
    <t>Tür - Schlüssel</t>
  </si>
  <si>
    <t>itke_erzbaronraum</t>
  </si>
  <si>
    <t>itmi_gornstreasure_mis</t>
  </si>
  <si>
    <t>itwr_silvestro_mis</t>
  </si>
  <si>
    <t>itat_clawleader</t>
  </si>
  <si>
    <t>Snapper Krallen</t>
  </si>
  <si>
    <t>itse_olav</t>
  </si>
  <si>
    <t>itmi_goldplate_mis</t>
  </si>
  <si>
    <t>itke_pass_mis</t>
  </si>
  <si>
    <t>Schlüssel zum Pass</t>
  </si>
  <si>
    <t>itke_bromor</t>
  </si>
  <si>
    <t>Bromor's Schlüssel</t>
  </si>
  <si>
    <t>itke_rune_mis</t>
  </si>
  <si>
    <t>itwr_bloody_mis</t>
  </si>
  <si>
    <t>itwr_pfandbrief_mis</t>
  </si>
  <si>
    <t>Pfandbrief</t>
  </si>
  <si>
    <t>itwr_map_oldworld_oremines_mis</t>
  </si>
  <si>
    <t>Garond´s Minenkarte</t>
  </si>
  <si>
    <t>itwr_manowar</t>
  </si>
  <si>
    <t>Text</t>
  </si>
  <si>
    <t>itwr_kdwletter</t>
  </si>
  <si>
    <t>itwr_gilbertletter</t>
  </si>
  <si>
    <t>itri_tengron</t>
  </si>
  <si>
    <t>itmi_innoseye_mis</t>
  </si>
  <si>
    <t>ItMi_InnosEye_MIS.3DS</t>
  </si>
  <si>
    <t>Auge Innos</t>
  </si>
  <si>
    <t>itmi_innoseye_discharged_mis</t>
  </si>
  <si>
    <t>itmi_innoseye_broken_mis</t>
  </si>
  <si>
    <t>itwr_permissiontowearinnoseye_mis</t>
  </si>
  <si>
    <t>Ermächtigungsschreiben</t>
  </si>
  <si>
    <t>itwr_xardasbookforpyrokar_mis</t>
  </si>
  <si>
    <t>Die Hallen von Irdorath</t>
  </si>
  <si>
    <t>itke_chest_sekob_xardasbook_mis</t>
  </si>
  <si>
    <t>Xardas Schlüssel</t>
  </si>
  <si>
    <t>itwr_corneliustagebuch_mis</t>
  </si>
  <si>
    <t>ItWr_Book_01.3ds</t>
  </si>
  <si>
    <t>Tagebuch</t>
  </si>
  <si>
    <t>itwr_dementorobsessionbook_mis</t>
  </si>
  <si>
    <t>Almanach der Bessenen</t>
  </si>
  <si>
    <t>itwr_pyrokarsobsessionlist</t>
  </si>
  <si>
    <t>Pyrokars magischer Brief</t>
  </si>
  <si>
    <t>itpo_healhilda_mis</t>
  </si>
  <si>
    <t>itmw_malethsgehstock_mis</t>
  </si>
  <si>
    <t>itmi_malethsbanditgold</t>
  </si>
  <si>
    <t>Ein Beutel voll Gold!</t>
  </si>
  <si>
    <t>itmi_moleratlubric_mis</t>
  </si>
  <si>
    <t>ItMi_Moleratlubric.3ds</t>
  </si>
  <si>
    <t>Moleratfett</t>
  </si>
  <si>
    <t>itwr_babosletter_mis</t>
  </si>
  <si>
    <t>Brief an Babo</t>
  </si>
  <si>
    <t>itwr_babospinup_mis</t>
  </si>
  <si>
    <t>Frauenzeichnung</t>
  </si>
  <si>
    <t>itwr_babosdocs_mis</t>
  </si>
  <si>
    <t>Ein Bündel Papiere</t>
  </si>
  <si>
    <t>itke_igarazchest_mis</t>
  </si>
  <si>
    <t>itwr_astronomy_mis</t>
  </si>
  <si>
    <t>ItWr_Book_02_02.3ds</t>
  </si>
  <si>
    <t>Die göttliche Kraft der Gestirne</t>
  </si>
  <si>
    <t>itpo_healobsession_mis</t>
  </si>
  <si>
    <t>itse_golemchest_mis</t>
  </si>
  <si>
    <t>itwr_shatteredgolem_mis</t>
  </si>
  <si>
    <t>sehr alte Karte</t>
  </si>
  <si>
    <t>itwr_diegosletter_mis</t>
  </si>
  <si>
    <t>Brief von Diego</t>
  </si>
  <si>
    <t>itse_diegostreasure_mis</t>
  </si>
  <si>
    <t>Prallgefüllter Lederbeutel</t>
  </si>
  <si>
    <t>itmi_ultharsholywater_mis</t>
  </si>
  <si>
    <t>Ulthars heiliges Wasser</t>
  </si>
  <si>
    <t>itwr_minenanteil_mis</t>
  </si>
  <si>
    <t>Erzminenanteil Khorinis</t>
  </si>
  <si>
    <t>itam_prot_blackeye_mis</t>
  </si>
  <si>
    <t>Seelenruf-Amulett</t>
  </si>
  <si>
    <t>itmi_karrasblessedstone_mis</t>
  </si>
  <si>
    <t>Gestein aus gesegneter Erde</t>
  </si>
  <si>
    <t>itwr_richterkomprobrief_mis</t>
  </si>
  <si>
    <t>Auftrag des Richters</t>
  </si>
  <si>
    <t>itwr_morgahardtip</t>
  </si>
  <si>
    <t>itwr_map_shrine_mis</t>
  </si>
  <si>
    <t>Karte der heiligen Schreine</t>
  </si>
  <si>
    <t>itwr_vinoskellergeister_mis</t>
  </si>
  <si>
    <t>Der Geist des Weines</t>
  </si>
  <si>
    <t>itam_mana_angar_mis</t>
  </si>
  <si>
    <t>itmw_1h_ferrossword_mis</t>
  </si>
  <si>
    <t>Feros Schwert</t>
  </si>
  <si>
    <t>itmi_kerolothsgeldbeutel_mis</t>
  </si>
  <si>
    <t>Keroloth´s Lederbeutel</t>
  </si>
  <si>
    <t>itmi_kerolothsgeldbeutelleer_mis</t>
  </si>
  <si>
    <t>itrw_sengrathsarmbrust_mis</t>
  </si>
  <si>
    <t>Sengraths Armbrust</t>
  </si>
  <si>
    <t>itat_talbinslurkerskin</t>
  </si>
  <si>
    <t>Lurkerhaut</t>
  </si>
  <si>
    <t>itat_dragonegg_mis</t>
  </si>
  <si>
    <t>ItAt_DragonEgg.3ds</t>
  </si>
  <si>
    <t>Drachen-Ei</t>
  </si>
  <si>
    <t>itri_orcelitering</t>
  </si>
  <si>
    <t>Ring der orkischen Kriegsherren</t>
  </si>
  <si>
    <t>itpo_dragoneggdrinkneoras_mis</t>
  </si>
  <si>
    <t>itwr_map_orcelite_mis</t>
  </si>
  <si>
    <t>Kriegskarte der Orks</t>
  </si>
  <si>
    <t>itwr_map_caves_mis</t>
  </si>
  <si>
    <t>Die Höhlen von Khorinis</t>
  </si>
  <si>
    <t>itwr_xardaslettertoopenbook_mis</t>
  </si>
  <si>
    <t>Xardas Brief</t>
  </si>
  <si>
    <t>itke_monastarysecretlibrary_mis</t>
  </si>
  <si>
    <t>itwr_hallsofirdorath_mis</t>
  </si>
  <si>
    <t>itwr_hallsofirdorath_open_mis</t>
  </si>
  <si>
    <t>itwr_xardasseamapbook_mis</t>
  </si>
  <si>
    <t>ItWr_Book_02_01.3ds</t>
  </si>
  <si>
    <t>Verstaubtes Buch</t>
  </si>
  <si>
    <t>itwr_uselampidiot_mis</t>
  </si>
  <si>
    <t>Zerknüllter Brief</t>
  </si>
  <si>
    <t>itwr_seamap_irdorath</t>
  </si>
  <si>
    <t>Seekarte zur Insel von Irdorath</t>
  </si>
  <si>
    <t>itwr_forgedshipletter_mis</t>
  </si>
  <si>
    <t>Schiffsbrief</t>
  </si>
  <si>
    <t>itke_oc_maingate_mis</t>
  </si>
  <si>
    <t>Turmschlüssel der Haupttorwache</t>
  </si>
  <si>
    <t>itke_ship_levelchange_mis</t>
  </si>
  <si>
    <t>Kajütenschlüssel des Kapitäns</t>
  </si>
  <si>
    <t>itpo_potionofdeath_01_mis</t>
  </si>
  <si>
    <t>itpo_potionofdeath_02_mis</t>
  </si>
  <si>
    <t>itam_amulettofdeath_mis</t>
  </si>
  <si>
    <t>Innos göttliche Aura</t>
  </si>
  <si>
    <t>itpo_healrandolph_mis</t>
  </si>
  <si>
    <t>itse_xardasnotfallbeutel_mis</t>
  </si>
  <si>
    <t>Äußerst seltsamer Lederbeutel</t>
  </si>
  <si>
    <t>itwr_xardasermahnungfueridioten_mis</t>
  </si>
  <si>
    <t>Xardas´ Ermahnungsbrief</t>
  </si>
  <si>
    <t>itwr_krypta_garon</t>
  </si>
  <si>
    <t>alter Brief</t>
  </si>
  <si>
    <t>itke_orkknastdi_mis</t>
  </si>
  <si>
    <t>Schlüssel des Orkischen Obersts</t>
  </si>
  <si>
    <t>itke_evt_undead_01</t>
  </si>
  <si>
    <t>Schlüssel des Archol</t>
  </si>
  <si>
    <t>itke_evt_undead_02</t>
  </si>
  <si>
    <t>Schlüssel des Schlüsselmeisters</t>
  </si>
  <si>
    <t>itke_lastdoortoundeaddrgdi_mis</t>
  </si>
  <si>
    <t>Kammerschlüssel des Schwarzmagiers</t>
  </si>
  <si>
    <t>itwr_lastdoortoundeaddrgdi_mis</t>
  </si>
  <si>
    <t>Schriftrolle des Schwarzmagiers</t>
  </si>
  <si>
    <t>itke_chestmasterdementor_mis</t>
  </si>
  <si>
    <t>Truhenschlüssel des Schwarzmagiers</t>
  </si>
  <si>
    <t>itwr_rezept_megadrink_mis</t>
  </si>
  <si>
    <t>itwr_diary_blacknovice_mis</t>
  </si>
  <si>
    <t>itwr_zugbruecke_mis</t>
  </si>
  <si>
    <t>itmi_powereye</t>
  </si>
  <si>
    <t>Auge der Macht</t>
  </si>
  <si>
    <t>itwr_saturasfirstmessage_addon_sealed</t>
  </si>
  <si>
    <t>itwr_saturasfirstmessage_addon</t>
  </si>
  <si>
    <t>Geöffnete Botschaft</t>
  </si>
  <si>
    <t>itmi_ornament_addon</t>
  </si>
  <si>
    <t>ItMi_PortalRing_05.3DS</t>
  </si>
  <si>
    <t>Ornament</t>
  </si>
  <si>
    <t>itmi_ornament_addon_vatras</t>
  </si>
  <si>
    <t>itwr_map_newworld_ornaments_addon</t>
  </si>
  <si>
    <t>Nefarius's Karte</t>
  </si>
  <si>
    <t>itwr_map_newworld_dexter</t>
  </si>
  <si>
    <t>itmi_portalring_addon</t>
  </si>
  <si>
    <t>ItMi_PortalRing_01.3DS</t>
  </si>
  <si>
    <t>Ornamentring</t>
  </si>
  <si>
    <t>itwr_martin_milizempfehlung_addon</t>
  </si>
  <si>
    <t>Martins Empfehlungsschreiben</t>
  </si>
  <si>
    <t>itwr_ravenskidnappermission_addon</t>
  </si>
  <si>
    <t>Befehle</t>
  </si>
  <si>
    <t>itwr_vatras_kdfempfehlung_addon</t>
  </si>
  <si>
    <t>Vatras Empfehlungsschreiben</t>
  </si>
  <si>
    <t>itmi_lostinnosstatue_daron</t>
  </si>
  <si>
    <t>Wertvolle Innos Statue</t>
  </si>
  <si>
    <t>itwr_luciasloveletter_addon</t>
  </si>
  <si>
    <t>Lucias Abschiedsbrief</t>
  </si>
  <si>
    <t>itmi_rake</t>
  </si>
  <si>
    <t>ItMi_Rake.3DS</t>
  </si>
  <si>
    <t>Hacke</t>
  </si>
  <si>
    <t>itri_addon_bandittrader</t>
  </si>
  <si>
    <t>Gildenring</t>
  </si>
  <si>
    <t>itwr_addon_bandittrader</t>
  </si>
  <si>
    <t>Lieferung</t>
  </si>
  <si>
    <t>itwr_vatras2saturas_findraven</t>
  </si>
  <si>
    <t>itwr_vatras2saturas_findraven_opened</t>
  </si>
  <si>
    <t>itam_addon_wispdetector</t>
  </si>
  <si>
    <t>Erzamulett</t>
  </si>
  <si>
    <t>itfo_addon_krokofleisch_mission</t>
  </si>
  <si>
    <t>Sumpfrattenfleisch</t>
  </si>
  <si>
    <t>itri_addon_morgansring_mission</t>
  </si>
  <si>
    <t>ItRi_Prot_Total_02.3DS</t>
  </si>
  <si>
    <t>Morgans Ring</t>
  </si>
  <si>
    <t>itmi_focus</t>
  </si>
  <si>
    <t>ItMi_Focus.3DS</t>
  </si>
  <si>
    <t>Fokusstein</t>
  </si>
  <si>
    <t>itmi_addon_steel_paket</t>
  </si>
  <si>
    <t>Stahl - Paket</t>
  </si>
  <si>
    <t>itwr_stoneplatecommon_addon</t>
  </si>
  <si>
    <t>ItMi_StonePlate_Read_06.3ds</t>
  </si>
  <si>
    <t>Alte Steintafel</t>
  </si>
  <si>
    <t>itmi_addon_stone_01</t>
  </si>
  <si>
    <t>ItMi_StonePlate_Read_03.3ds</t>
  </si>
  <si>
    <t>Rote Steintafel</t>
  </si>
  <si>
    <t>itmi_addon_stone_05</t>
  </si>
  <si>
    <t>ItMi_StonePlate_Read_04.3ds</t>
  </si>
  <si>
    <t>Gelbe Steintafel</t>
  </si>
  <si>
    <t>itmi_addon_stone_03</t>
  </si>
  <si>
    <t>ItMi_StonePlate_Read_05.3ds</t>
  </si>
  <si>
    <t>Blaue Steintafel</t>
  </si>
  <si>
    <t>itmi_addon_stone_04</t>
  </si>
  <si>
    <t>ItMi_StonePlate_Read_01.3ds</t>
  </si>
  <si>
    <t>Grüne Steintafel</t>
  </si>
  <si>
    <t>itmi_addon_stone_02</t>
  </si>
  <si>
    <t>ItMi_StonePlate_Read_02.3ds</t>
  </si>
  <si>
    <t>Violette Steintafel</t>
  </si>
  <si>
    <t>itmi_addon_kompass_mis</t>
  </si>
  <si>
    <t>ItMi_Compass_01.3DS</t>
  </si>
  <si>
    <t>Goldener Kompass</t>
  </si>
  <si>
    <t>itse_addon_francischest</t>
  </si>
  <si>
    <t>ItMi_GoldChest.3ds</t>
  </si>
  <si>
    <t>Schatzkiste</t>
  </si>
  <si>
    <t>itwr_addon_francisabrechnung_mis</t>
  </si>
  <si>
    <t>Heuerbuch</t>
  </si>
  <si>
    <t>itwr_addon_gregslogbuch_mis</t>
  </si>
  <si>
    <t>Logbuch</t>
  </si>
  <si>
    <t>itke_addon_bloodwyn_01</t>
  </si>
  <si>
    <t>itke_addon_heiler</t>
  </si>
  <si>
    <t>itmi_tempeltorkey</t>
  </si>
  <si>
    <t>Steintafel des Quarhodron</t>
  </si>
  <si>
    <t>itmi_addon_bloodwyn_kopf</t>
  </si>
  <si>
    <t>ItMi_Head_Bloodwyn_01.3ds</t>
  </si>
  <si>
    <t>Bloodwyn's Kopf</t>
  </si>
  <si>
    <t>itwr_addon_treasuremap</t>
  </si>
  <si>
    <t>Schatzkarte</t>
  </si>
  <si>
    <t>itmi_addon_gregstreasurebottle_mis</t>
  </si>
  <si>
    <t>ItFo_Water.3DS</t>
  </si>
  <si>
    <t>Flaschenpost</t>
  </si>
  <si>
    <t>itmi_erolskelch</t>
  </si>
  <si>
    <t>Zerkratzte silberne Schale</t>
  </si>
  <si>
    <t>bau_4300_addon_cavalorn</t>
  </si>
  <si>
    <t>Cavalorn</t>
  </si>
  <si>
    <t>bau_900_onar</t>
  </si>
  <si>
    <t>Onar</t>
  </si>
  <si>
    <t>bau_902_gunnar</t>
  </si>
  <si>
    <t>Gunnar</t>
  </si>
  <si>
    <t>bau_903_bodo</t>
  </si>
  <si>
    <t>Bodo</t>
  </si>
  <si>
    <t>bau_907_wasili</t>
  </si>
  <si>
    <t>Wasili</t>
  </si>
  <si>
    <t>bau_908_hodges</t>
  </si>
  <si>
    <t>Hodges</t>
  </si>
  <si>
    <t>bau_910_maria</t>
  </si>
  <si>
    <t>Maria</t>
  </si>
  <si>
    <t>bau_911_elena</t>
  </si>
  <si>
    <t>Elena</t>
  </si>
  <si>
    <t>bau_912_pepe</t>
  </si>
  <si>
    <t>Pepe</t>
  </si>
  <si>
    <t>bau_913_thekla</t>
  </si>
  <si>
    <t>Thekla</t>
  </si>
  <si>
    <t>bau_930_sekob</t>
  </si>
  <si>
    <t>Sekob</t>
  </si>
  <si>
    <t>bau_931_till</t>
  </si>
  <si>
    <t>Till</t>
  </si>
  <si>
    <t>bau_932_balthasar</t>
  </si>
  <si>
    <t>Balthasar</t>
  </si>
  <si>
    <t>bau_933_rega</t>
  </si>
  <si>
    <t>Rega</t>
  </si>
  <si>
    <t>bau_934_babera</t>
  </si>
  <si>
    <t>Babera</t>
  </si>
  <si>
    <t>bau_935_bronko</t>
  </si>
  <si>
    <t>Bronko</t>
  </si>
  <si>
    <t>bau_936_rosi</t>
  </si>
  <si>
    <t>Rosi</t>
  </si>
  <si>
    <t>bau_940_akil</t>
  </si>
  <si>
    <t>Akil</t>
  </si>
  <si>
    <t>bau_941_kati</t>
  </si>
  <si>
    <t>Kati</t>
  </si>
  <si>
    <t>bau_942_randolph</t>
  </si>
  <si>
    <t>Randolph</t>
  </si>
  <si>
    <t>bau_944_ehnim</t>
  </si>
  <si>
    <t>Ehnim</t>
  </si>
  <si>
    <t>bau_945_egill</t>
  </si>
  <si>
    <t>Egill</t>
  </si>
  <si>
    <t>bau_950_lobart</t>
  </si>
  <si>
    <t>Lobart</t>
  </si>
  <si>
    <t>bau_951_hilda</t>
  </si>
  <si>
    <t>Hilda</t>
  </si>
  <si>
    <t>bau_952_vino</t>
  </si>
  <si>
    <t>Vino</t>
  </si>
  <si>
    <t>bau_954_maleth</t>
  </si>
  <si>
    <t>Maleth</t>
  </si>
  <si>
    <t>bau_960_bengar</t>
  </si>
  <si>
    <t>Bengar</t>
  </si>
  <si>
    <t>bau_961_gaan</t>
  </si>
  <si>
    <t>Gaan</t>
  </si>
  <si>
    <t>bau_963_malak</t>
  </si>
  <si>
    <t>Malak</t>
  </si>
  <si>
    <t>bau_964_bauer</t>
  </si>
  <si>
    <t>Bauer</t>
  </si>
  <si>
    <t>bau_970_orlan</t>
  </si>
  <si>
    <t>Orlan</t>
  </si>
  <si>
    <t>bau_973_rukhar</t>
  </si>
  <si>
    <t>Rukhar</t>
  </si>
  <si>
    <t>bau_980_sagitta</t>
  </si>
  <si>
    <t>Sagitta</t>
  </si>
  <si>
    <t>bau_981_grom</t>
  </si>
  <si>
    <t>bau_982_grimbald</t>
  </si>
  <si>
    <t>Grimbald</t>
  </si>
  <si>
    <t>bau_983_dragomir</t>
  </si>
  <si>
    <t>Dragomir</t>
  </si>
  <si>
    <t>bau_984_niclas</t>
  </si>
  <si>
    <t>Niclas</t>
  </si>
  <si>
    <t>bdt_10004_addon_finn</t>
  </si>
  <si>
    <t>Finn</t>
  </si>
  <si>
    <t>bdt_1000_bandit_l</t>
  </si>
  <si>
    <t>Herumtreiber</t>
  </si>
  <si>
    <t>bdt_10014_addon_thorus</t>
  </si>
  <si>
    <t>Thorus</t>
  </si>
  <si>
    <t>bdt_10015_addon_emilio</t>
  </si>
  <si>
    <t>Emilio</t>
  </si>
  <si>
    <t>bdt_10017_addon_juan</t>
  </si>
  <si>
    <t>Juan</t>
  </si>
  <si>
    <t>bdt_10022_addon_miguel</t>
  </si>
  <si>
    <t>Miguel</t>
  </si>
  <si>
    <t>bdt_10023_addon_wache</t>
  </si>
  <si>
    <t>Sklavenwache</t>
  </si>
  <si>
    <t>bdt_10024_addon_garaz</t>
  </si>
  <si>
    <t>Garaz</t>
  </si>
  <si>
    <t>bdt_10025_addon_wache</t>
  </si>
  <si>
    <t>Koch</t>
  </si>
  <si>
    <t>bdt_1002_bandit_l</t>
  </si>
  <si>
    <t>bdt_1014_bandit_l</t>
  </si>
  <si>
    <t>Brago</t>
  </si>
  <si>
    <t>bdt_1020_bandit_l</t>
  </si>
  <si>
    <t>Wegelagerer</t>
  </si>
  <si>
    <t>bdt_1021_leuchtturmbandit</t>
  </si>
  <si>
    <t>Halunke</t>
  </si>
  <si>
    <t>bdt_1022_leuchtturmbandit</t>
  </si>
  <si>
    <t>bdt_1023_leuchtturmbandit</t>
  </si>
  <si>
    <t>bdt_1024_malethsbandit</t>
  </si>
  <si>
    <t>Banditenanführer</t>
  </si>
  <si>
    <t>bdt_1030_morgahard</t>
  </si>
  <si>
    <t>Morgahard</t>
  </si>
  <si>
    <t>bdt_10400_addon_deadbandit</t>
  </si>
  <si>
    <t>Bandit</t>
  </si>
  <si>
    <t>bdt_10401_addon_deadbandit</t>
  </si>
  <si>
    <t>bdt_1050_landstreicher</t>
  </si>
  <si>
    <t>Landstreicher</t>
  </si>
  <si>
    <t>bdt_1051_wegelagerer</t>
  </si>
  <si>
    <t>bdt_1052_wegelagerer</t>
  </si>
  <si>
    <t>bdt_1060_dexter</t>
  </si>
  <si>
    <t>Dexter</t>
  </si>
  <si>
    <t>bdt_1064_bandit_l</t>
  </si>
  <si>
    <t>Wache</t>
  </si>
  <si>
    <t>bdt_1070_addon_paul</t>
  </si>
  <si>
    <t>Paul</t>
  </si>
  <si>
    <t>bdt_1071_addon_ramon</t>
  </si>
  <si>
    <t>Ramon</t>
  </si>
  <si>
    <t>bdt_1072_addon_logan</t>
  </si>
  <si>
    <t>Logan</t>
  </si>
  <si>
    <t>bdt_1073_addon_sancho</t>
  </si>
  <si>
    <t>Sancho</t>
  </si>
  <si>
    <t>bdt_1074_addon_edgor</t>
  </si>
  <si>
    <t>Edgor</t>
  </si>
  <si>
    <t>bdt_1075_addon_fortuno</t>
  </si>
  <si>
    <t>Fortuno</t>
  </si>
  <si>
    <t>bdt_1079_addon_carlos</t>
  </si>
  <si>
    <t>Carlos</t>
  </si>
  <si>
    <t>bdt_1080_addon_tom</t>
  </si>
  <si>
    <t>Tom</t>
  </si>
  <si>
    <t>bdt_1082_addon_skinner</t>
  </si>
  <si>
    <t>Skinner</t>
  </si>
  <si>
    <t>bdt_1083_addon_esteban</t>
  </si>
  <si>
    <t>Esteban</t>
  </si>
  <si>
    <t>bdt_1084_addon_senyan</t>
  </si>
  <si>
    <t>Senyan</t>
  </si>
  <si>
    <t>bdt_1085_addon_bloodwyn</t>
  </si>
  <si>
    <t>Bloodwyn</t>
  </si>
  <si>
    <t>bdt_1086_addon_scatty</t>
  </si>
  <si>
    <t>Scatty</t>
  </si>
  <si>
    <t>bdt_1090_addon_raven</t>
  </si>
  <si>
    <t>Raven</t>
  </si>
  <si>
    <t>bdt_1091_addon_lucia</t>
  </si>
  <si>
    <t>Lucia</t>
  </si>
  <si>
    <t>bdt_1092_addon_isabel</t>
  </si>
  <si>
    <t>Isabel</t>
  </si>
  <si>
    <t>bdt_1093_addon_franco</t>
  </si>
  <si>
    <t>Franco</t>
  </si>
  <si>
    <t>bdt_1095_addon_crimson</t>
  </si>
  <si>
    <t>Crimson</t>
  </si>
  <si>
    <t>bdt_1096_addon_lennar</t>
  </si>
  <si>
    <t>Lennar</t>
  </si>
  <si>
    <t>bdt_1097_addon_fisk</t>
  </si>
  <si>
    <t>Fisk</t>
  </si>
  <si>
    <t>bdt_1098_addon_snaf</t>
  </si>
  <si>
    <t>Snaf</t>
  </si>
  <si>
    <t>bdt_1099_addon_huno</t>
  </si>
  <si>
    <t>Huno</t>
  </si>
  <si>
    <t>djg_700_sylvio</t>
  </si>
  <si>
    <t>Sylvio</t>
  </si>
  <si>
    <t>djg_701_bullco</t>
  </si>
  <si>
    <t>Bullco</t>
  </si>
  <si>
    <t>djg_702_rod</t>
  </si>
  <si>
    <t>Rod</t>
  </si>
  <si>
    <t>djg_703_cipher</t>
  </si>
  <si>
    <t>Cipher</t>
  </si>
  <si>
    <t>djg_705_angar</t>
  </si>
  <si>
    <t>Angar</t>
  </si>
  <si>
    <t>djg_705_angar_di</t>
  </si>
  <si>
    <t>djg_705_angar_nw</t>
  </si>
  <si>
    <t>djg_708_kurgan</t>
  </si>
  <si>
    <t>Kurgan</t>
  </si>
  <si>
    <t>djg_709_rethon</t>
  </si>
  <si>
    <t>Rethon</t>
  </si>
  <si>
    <t>djg_710_kjorn</t>
  </si>
  <si>
    <t>Kjorn</t>
  </si>
  <si>
    <t>djg_711_godar</t>
  </si>
  <si>
    <t>Godar</t>
  </si>
  <si>
    <t>djg_712_hokurn</t>
  </si>
  <si>
    <t>Hokurn</t>
  </si>
  <si>
    <t>djg_713_biff</t>
  </si>
  <si>
    <t>Biff</t>
  </si>
  <si>
    <t>djg_713_biff_di</t>
  </si>
  <si>
    <t>djg_713_biff_nw</t>
  </si>
  <si>
    <t>djg_714_jan</t>
  </si>
  <si>
    <t>Jan</t>
  </si>
  <si>
    <t>djg_715_ferros</t>
  </si>
  <si>
    <t>Feros</t>
  </si>
  <si>
    <t>dmt_1299_oberdementor_di</t>
  </si>
  <si>
    <t>Schwarzmagier</t>
  </si>
  <si>
    <t>dragonisle_keymaster</t>
  </si>
  <si>
    <t>Schlüsselmeister</t>
  </si>
  <si>
    <t>vlk_2001_syra</t>
  </si>
  <si>
    <t>Syra</t>
  </si>
  <si>
    <t>kdf_500_pyrokar</t>
  </si>
  <si>
    <t>Pyrokar</t>
  </si>
  <si>
    <t>kdf_501_serpentes</t>
  </si>
  <si>
    <t>Serpentes</t>
  </si>
  <si>
    <t>kdf_502_ulthar</t>
  </si>
  <si>
    <t>Ulthar</t>
  </si>
  <si>
    <t>kdf_503_karras</t>
  </si>
  <si>
    <t>Karras</t>
  </si>
  <si>
    <t>kdf_504_parlan</t>
  </si>
  <si>
    <t>Parlan</t>
  </si>
  <si>
    <t>kdf_505_marduk</t>
  </si>
  <si>
    <t>Marduk</t>
  </si>
  <si>
    <t>kdf_506_neoras</t>
  </si>
  <si>
    <t>Neoras</t>
  </si>
  <si>
    <t>kdf_507_talamon</t>
  </si>
  <si>
    <t>Talamon</t>
  </si>
  <si>
    <t>kdf_508_gorax</t>
  </si>
  <si>
    <t>Gorax</t>
  </si>
  <si>
    <t>kdf_509_isgaroth</t>
  </si>
  <si>
    <t>Isgaroth</t>
  </si>
  <si>
    <t>kdf_510_hyglas</t>
  </si>
  <si>
    <t>Hyglas</t>
  </si>
  <si>
    <t>kdf_511_daron</t>
  </si>
  <si>
    <t>Daron</t>
  </si>
  <si>
    <t>kdw_14000_addon_saturas_adw</t>
  </si>
  <si>
    <t>Saturas</t>
  </si>
  <si>
    <t>kdw_1400_addon_saturas_nw</t>
  </si>
  <si>
    <t>kdw_14010_addon_cronos_adw</t>
  </si>
  <si>
    <t>Cronos</t>
  </si>
  <si>
    <t>kdw_1401_addon_cronos_nw</t>
  </si>
  <si>
    <t>kdw_14020_addon_nefarius_adw</t>
  </si>
  <si>
    <t>Nefarius</t>
  </si>
  <si>
    <t>kdw_1402_addon_nefarius_nw</t>
  </si>
  <si>
    <t>kdw_140300_addon_myxir_city</t>
  </si>
  <si>
    <t>Myxir</t>
  </si>
  <si>
    <t>kdw_14030_addon_myxir_adw</t>
  </si>
  <si>
    <t>kdw_1403_addon_myxir_nw</t>
  </si>
  <si>
    <t>kdw_14040_addon_riordian_adw</t>
  </si>
  <si>
    <t>Riordian</t>
  </si>
  <si>
    <t>kdw_1404_addon_riordian_nw</t>
  </si>
  <si>
    <t>kdw_14050_addon_merdarion_adw</t>
  </si>
  <si>
    <t>Merdarion</t>
  </si>
  <si>
    <t>kdw_1405_addon_merdarion_nw</t>
  </si>
  <si>
    <t>mil_303_torwache</t>
  </si>
  <si>
    <t>Tuerwache</t>
  </si>
  <si>
    <t>mil_306_tuerwache</t>
  </si>
  <si>
    <t>Richterhaus Wache</t>
  </si>
  <si>
    <t>mil_311_andre</t>
  </si>
  <si>
    <t>Andre</t>
  </si>
  <si>
    <t>mil_312_wulfgar</t>
  </si>
  <si>
    <t>Wulfgar</t>
  </si>
  <si>
    <t>mil_313_boltan</t>
  </si>
  <si>
    <t>Boltan</t>
  </si>
  <si>
    <t>mil_314_mortis</t>
  </si>
  <si>
    <t>Mortis</t>
  </si>
  <si>
    <t>mil_316_wambo</t>
  </si>
  <si>
    <t>Wambo</t>
  </si>
  <si>
    <t>mil_317_ruga</t>
  </si>
  <si>
    <t>Ruga</t>
  </si>
  <si>
    <t>mil_319_pablo</t>
  </si>
  <si>
    <t>Pablo</t>
  </si>
  <si>
    <t>mil_321_rangar</t>
  </si>
  <si>
    <t>Rangar</t>
  </si>
  <si>
    <t>mil_324_peck</t>
  </si>
  <si>
    <t>Peck</t>
  </si>
  <si>
    <t>mil_335_rumbold</t>
  </si>
  <si>
    <t>Rumbold</t>
  </si>
  <si>
    <t>mil_336_rick</t>
  </si>
  <si>
    <t>Rick</t>
  </si>
  <si>
    <t>mil_337_mika</t>
  </si>
  <si>
    <t>Mika</t>
  </si>
  <si>
    <t>mil_350_addon_martin</t>
  </si>
  <si>
    <t>Martin</t>
  </si>
  <si>
    <t>none_100_xardas</t>
  </si>
  <si>
    <t>Xardas</t>
  </si>
  <si>
    <t>none_101_mario</t>
  </si>
  <si>
    <t>Mario</t>
  </si>
  <si>
    <t>none_101_mario_di</t>
  </si>
  <si>
    <t>none_addon_111_quarhodron</t>
  </si>
  <si>
    <t>Quarhodron</t>
  </si>
  <si>
    <t>none_addon_112_rhademes</t>
  </si>
  <si>
    <t>Rhademes</t>
  </si>
  <si>
    <t>none_addon_114_lance_adw</t>
  </si>
  <si>
    <t>Lance</t>
  </si>
  <si>
    <t>none_addon_115_eremit</t>
  </si>
  <si>
    <t>Eremit</t>
  </si>
  <si>
    <t>nov_600_pedro</t>
  </si>
  <si>
    <t>Pedro</t>
  </si>
  <si>
    <t>nov_600_pedro_di</t>
  </si>
  <si>
    <t>nov_601_igaraz</t>
  </si>
  <si>
    <t>Igaraz</t>
  </si>
  <si>
    <t>nov_602_ulf</t>
  </si>
  <si>
    <t>Ulf</t>
  </si>
  <si>
    <t>nov_603_agon</t>
  </si>
  <si>
    <t>Agon</t>
  </si>
  <si>
    <t>nov_604_dyrian</t>
  </si>
  <si>
    <t>Dyrian</t>
  </si>
  <si>
    <t>nov_605_opolos</t>
  </si>
  <si>
    <t>Opolos</t>
  </si>
  <si>
    <t>nov_608_garwig</t>
  </si>
  <si>
    <t>Garwig</t>
  </si>
  <si>
    <t>nov_612_babo</t>
  </si>
  <si>
    <t>Babo</t>
  </si>
  <si>
    <t>pal_2002_leiche</t>
  </si>
  <si>
    <t>Silvestro</t>
  </si>
  <si>
    <t>pal_200_hagen</t>
  </si>
  <si>
    <t>Lord Hagen</t>
  </si>
  <si>
    <t>pal_201_ingmar</t>
  </si>
  <si>
    <t>Ingmar</t>
  </si>
  <si>
    <t>pal_202_albrecht</t>
  </si>
  <si>
    <t>Albrecht</t>
  </si>
  <si>
    <t>pal_203_lothar</t>
  </si>
  <si>
    <t>Lothar</t>
  </si>
  <si>
    <t>pal_207_girion</t>
  </si>
  <si>
    <t>Girion</t>
  </si>
  <si>
    <t>pal_207_girion_di</t>
  </si>
  <si>
    <t>pal_216_cedric</t>
  </si>
  <si>
    <t>Cedric</t>
  </si>
  <si>
    <t>pal_217_marcos</t>
  </si>
  <si>
    <t>Marcos</t>
  </si>
  <si>
    <t>pal_250_garond</t>
  </si>
  <si>
    <t>Garond</t>
  </si>
  <si>
    <t>pal_251_oric</t>
  </si>
  <si>
    <t>Oric</t>
  </si>
  <si>
    <t>pal_252_parcival</t>
  </si>
  <si>
    <t>Parcival</t>
  </si>
  <si>
    <t>pal_258_keroloth</t>
  </si>
  <si>
    <t>Keroloth</t>
  </si>
  <si>
    <t>pal_260_tandor</t>
  </si>
  <si>
    <t>Tandor</t>
  </si>
  <si>
    <t>pal_261_gerold</t>
  </si>
  <si>
    <t>Gerold</t>
  </si>
  <si>
    <t>pal_267_sengrath</t>
  </si>
  <si>
    <t>Sengrath</t>
  </si>
  <si>
    <t>pal_268_udar</t>
  </si>
  <si>
    <t>Udar</t>
  </si>
  <si>
    <t>pal_280_tengron</t>
  </si>
  <si>
    <t>Tengron</t>
  </si>
  <si>
    <t>pal_281_fajeth</t>
  </si>
  <si>
    <t>Fajeth</t>
  </si>
  <si>
    <t>pal_299_sergio</t>
  </si>
  <si>
    <t>Sergio</t>
  </si>
  <si>
    <t>pc_fighter_di</t>
  </si>
  <si>
    <t>Gorn</t>
  </si>
  <si>
    <t>pc_fighter_djg</t>
  </si>
  <si>
    <t>pc_fighter_nw_nach_djg</t>
  </si>
  <si>
    <t>pc_fighter_nw_vor_djg</t>
  </si>
  <si>
    <t>pc_fighter_ow</t>
  </si>
  <si>
    <t>pc_hero</t>
  </si>
  <si>
    <t>Ich</t>
  </si>
  <si>
    <t>pc_l10</t>
  </si>
  <si>
    <t>pc_l20</t>
  </si>
  <si>
    <t>pc_l40</t>
  </si>
  <si>
    <t>pc_l60</t>
  </si>
  <si>
    <t>pc_e3mage</t>
  </si>
  <si>
    <t>pc_e3paladin</t>
  </si>
  <si>
    <t>pc_bandit</t>
  </si>
  <si>
    <t>pc_levelinspektor</t>
  </si>
  <si>
    <t>Levelinspektor</t>
  </si>
  <si>
    <t>pc_magetest</t>
  </si>
  <si>
    <t>Magiefuzzi</t>
  </si>
  <si>
    <t>pc_mage_di</t>
  </si>
  <si>
    <t>Milten</t>
  </si>
  <si>
    <t>pc_mage_nw</t>
  </si>
  <si>
    <t>pc_mage_ow</t>
  </si>
  <si>
    <t>pc_psionic</t>
  </si>
  <si>
    <t>Lester</t>
  </si>
  <si>
    <t>pc_psionic_di</t>
  </si>
  <si>
    <t>pc_rockefeller</t>
  </si>
  <si>
    <t>Rockefeller</t>
  </si>
  <si>
    <t>pc_thiefow</t>
  </si>
  <si>
    <t>Diego</t>
  </si>
  <si>
    <t>pc_thief_di</t>
  </si>
  <si>
    <t>pc_thief_nw</t>
  </si>
  <si>
    <t>pir_1300_addon_greg_nw</t>
  </si>
  <si>
    <t>Greg</t>
  </si>
  <si>
    <t>pir_1301_addon_skip_nw</t>
  </si>
  <si>
    <t>Skip</t>
  </si>
  <si>
    <t>pir_1320_addon_greg</t>
  </si>
  <si>
    <t>pir_1350_addon_francis</t>
  </si>
  <si>
    <t>Francis</t>
  </si>
  <si>
    <t>pir_1351_addon_samuel</t>
  </si>
  <si>
    <t>Samuel</t>
  </si>
  <si>
    <t>pir_1352_addon_alligatorjack</t>
  </si>
  <si>
    <t>Alligator Jack</t>
  </si>
  <si>
    <t>pir_1353_addon_morgan</t>
  </si>
  <si>
    <t>Morgan</t>
  </si>
  <si>
    <t>pir_1354_addon_henry</t>
  </si>
  <si>
    <t>Henry</t>
  </si>
  <si>
    <t>pir_1355_addon_skip</t>
  </si>
  <si>
    <t>pir_1356_addon_bill</t>
  </si>
  <si>
    <t>Bill</t>
  </si>
  <si>
    <t>pir_1357_addon_garett</t>
  </si>
  <si>
    <t>Garett</t>
  </si>
  <si>
    <t>pir_1362_addon_bones</t>
  </si>
  <si>
    <t>Bones</t>
  </si>
  <si>
    <t>pir_1365_addon_matt</t>
  </si>
  <si>
    <t>Matt</t>
  </si>
  <si>
    <t>pir_1366_addon_brandon</t>
  </si>
  <si>
    <t>Brandon</t>
  </si>
  <si>
    <t>pir_1367_addon_owen</t>
  </si>
  <si>
    <t>Owen</t>
  </si>
  <si>
    <t>pir_1368_addon_malcom</t>
  </si>
  <si>
    <t>Malcom</t>
  </si>
  <si>
    <t>pir_1370_addon_angus</t>
  </si>
  <si>
    <t>Angus</t>
  </si>
  <si>
    <t>pir_1371_addon_hank</t>
  </si>
  <si>
    <t>Hank</t>
  </si>
  <si>
    <t>pir_1389_addon_tom</t>
  </si>
  <si>
    <t>pir_1390_addon_inextremo_drpymonte</t>
  </si>
  <si>
    <t>Dr. Pymonte</t>
  </si>
  <si>
    <t>pir_1391_addon_inextremo_theflail</t>
  </si>
  <si>
    <t>The Flail</t>
  </si>
  <si>
    <t>pir_1392_addon_inextremo_thomastheforger</t>
  </si>
  <si>
    <t>Thomas the forger</t>
  </si>
  <si>
    <t>pir_1393_addon_inextremo_unicorn</t>
  </si>
  <si>
    <t>Unicorn</t>
  </si>
  <si>
    <t>pir_1394_addon_inextremo_yellowpfeiffer</t>
  </si>
  <si>
    <t>Yellow Pfeiffer</t>
  </si>
  <si>
    <t>pir_1395_addon_inextremo_lutter</t>
  </si>
  <si>
    <t>Lutter</t>
  </si>
  <si>
    <t>pir_1396_addon_inextremo_flex</t>
  </si>
  <si>
    <t>Flex</t>
  </si>
  <si>
    <t>sld_800_lee</t>
  </si>
  <si>
    <t>Lee</t>
  </si>
  <si>
    <t>sld_800_lee_di</t>
  </si>
  <si>
    <t>sld_801_torlof</t>
  </si>
  <si>
    <t>Torlof</t>
  </si>
  <si>
    <t>sld_801_torlof_di</t>
  </si>
  <si>
    <t>sld_802_buster</t>
  </si>
  <si>
    <t>Buster</t>
  </si>
  <si>
    <t>sld_803_cipher</t>
  </si>
  <si>
    <t>sld_804_rod</t>
  </si>
  <si>
    <t>sld_805_cord</t>
  </si>
  <si>
    <t>Cord</t>
  </si>
  <si>
    <t>sld_806_sylvio</t>
  </si>
  <si>
    <t>sld_807_bullco</t>
  </si>
  <si>
    <t>sld_808_jarvis</t>
  </si>
  <si>
    <t>Jarvis</t>
  </si>
  <si>
    <t>sld_809_bennet</t>
  </si>
  <si>
    <t>Bennet</t>
  </si>
  <si>
    <t>sld_809_bennet_di</t>
  </si>
  <si>
    <t>sld_810_dar</t>
  </si>
  <si>
    <t>Dar</t>
  </si>
  <si>
    <t>sld_811_wolf</t>
  </si>
  <si>
    <t>Wolf</t>
  </si>
  <si>
    <t>sld_811_wolf_di</t>
  </si>
  <si>
    <t>sld_814_sentenza</t>
  </si>
  <si>
    <t>Sentenza</t>
  </si>
  <si>
    <t>sld_816_fester</t>
  </si>
  <si>
    <t>Fester</t>
  </si>
  <si>
    <t>sld_822_raoul</t>
  </si>
  <si>
    <t>Raoul</t>
  </si>
  <si>
    <t>sld_823_khaled</t>
  </si>
  <si>
    <t>Khaled</t>
  </si>
  <si>
    <t>sld_840_alvares</t>
  </si>
  <si>
    <t>Alvares</t>
  </si>
  <si>
    <t>sld_841_engardo</t>
  </si>
  <si>
    <t>Engardo</t>
  </si>
  <si>
    <t>strf_1101_draal</t>
  </si>
  <si>
    <t>Draal</t>
  </si>
  <si>
    <t>strf_1106_fed</t>
  </si>
  <si>
    <t>Fed</t>
  </si>
  <si>
    <t>strf_1107_straefling</t>
  </si>
  <si>
    <t>strf_1115_geppert</t>
  </si>
  <si>
    <t>Geppert</t>
  </si>
  <si>
    <t>strf_1116_kervo</t>
  </si>
  <si>
    <t>Kervo</t>
  </si>
  <si>
    <t>strf_1118_addon_patrick</t>
  </si>
  <si>
    <t>Patrick</t>
  </si>
  <si>
    <t>strf_1119_addon_monty</t>
  </si>
  <si>
    <t>Monty</t>
  </si>
  <si>
    <t>strf_1120_addon_tonak</t>
  </si>
  <si>
    <t>Tonak</t>
  </si>
  <si>
    <t>strf_1121_addon_telbor</t>
  </si>
  <si>
    <t>Telbor</t>
  </si>
  <si>
    <t>strf_1122_addon_pardos</t>
  </si>
  <si>
    <t>Pardos</t>
  </si>
  <si>
    <t>strf_1123_addon_patrick_nw</t>
  </si>
  <si>
    <t>strf_1124_addon_monty_nw</t>
  </si>
  <si>
    <t>strf_1125_addon_tonak_nw</t>
  </si>
  <si>
    <t>strf_1126_addon_telbor_nw</t>
  </si>
  <si>
    <t>strf_1127_addon_pardos_nw</t>
  </si>
  <si>
    <t>vlk_2000_thorus</t>
  </si>
  <si>
    <t>vlk_4006_bote</t>
  </si>
  <si>
    <t>Bote</t>
  </si>
  <si>
    <t>vlk_400_larius</t>
  </si>
  <si>
    <t>Larius</t>
  </si>
  <si>
    <t>vlk_401_cornelius</t>
  </si>
  <si>
    <t>Cornelius</t>
  </si>
  <si>
    <t>vlk_402_richter</t>
  </si>
  <si>
    <t>Richter</t>
  </si>
  <si>
    <t>vlk_403_gerbrandt</t>
  </si>
  <si>
    <t>Gerbrandt</t>
  </si>
  <si>
    <t>vlk_404_lutero</t>
  </si>
  <si>
    <t>Lutero</t>
  </si>
  <si>
    <t>vlk_405_fernando</t>
  </si>
  <si>
    <t>Fernando</t>
  </si>
  <si>
    <t>vlk_406_herold</t>
  </si>
  <si>
    <t>Herold</t>
  </si>
  <si>
    <t>vlk_407_hakon</t>
  </si>
  <si>
    <t>Hakon</t>
  </si>
  <si>
    <t>vlk_408_jora</t>
  </si>
  <si>
    <t>Jora</t>
  </si>
  <si>
    <t>vlk_409_zuris</t>
  </si>
  <si>
    <t>Zuris</t>
  </si>
  <si>
    <t>vlk_4100_brutus</t>
  </si>
  <si>
    <t>Brutus</t>
  </si>
  <si>
    <t>vlk_4106_dobar</t>
  </si>
  <si>
    <t>Dobar</t>
  </si>
  <si>
    <t>vlk_4107_parlaf</t>
  </si>
  <si>
    <t>Parlaf</t>
  </si>
  <si>
    <t>vlk_4108_engor</t>
  </si>
  <si>
    <t>Engor</t>
  </si>
  <si>
    <t>vlk_410_baltram</t>
  </si>
  <si>
    <t>Baltram</t>
  </si>
  <si>
    <t>vlk_4110_jergan</t>
  </si>
  <si>
    <t>Jergan</t>
  </si>
  <si>
    <t>vlk_4111_grimes</t>
  </si>
  <si>
    <t>Grimes</t>
  </si>
  <si>
    <t>vlk_4112_den</t>
  </si>
  <si>
    <t>Den</t>
  </si>
  <si>
    <t>vlk_411_gaertner</t>
  </si>
  <si>
    <t>Gärtner</t>
  </si>
  <si>
    <t>vlk_4120_bilgot</t>
  </si>
  <si>
    <t>Bilgot</t>
  </si>
  <si>
    <t>vlk_412_harad</t>
  </si>
  <si>
    <t>Harad</t>
  </si>
  <si>
    <t>vlk_4130_talbin</t>
  </si>
  <si>
    <t>Talbin</t>
  </si>
  <si>
    <t>vlk_4131_engrom</t>
  </si>
  <si>
    <t>Engrom</t>
  </si>
  <si>
    <t>vlk_4132_talbin_nw</t>
  </si>
  <si>
    <t>vlk_413_bosper</t>
  </si>
  <si>
    <t>Bosper</t>
  </si>
  <si>
    <t>vlk_4143_haupttorwache</t>
  </si>
  <si>
    <t>Haupttorwache</t>
  </si>
  <si>
    <t>vlk_4148_gestath</t>
  </si>
  <si>
    <t>Gestath</t>
  </si>
  <si>
    <t>vlk_414_hanna</t>
  </si>
  <si>
    <t>Hanna</t>
  </si>
  <si>
    <t>vlk_4152_olav</t>
  </si>
  <si>
    <t>Olav</t>
  </si>
  <si>
    <t>vlk_415_meldor</t>
  </si>
  <si>
    <t>Meldor</t>
  </si>
  <si>
    <t>vlk_416_matteo</t>
  </si>
  <si>
    <t>Matteo</t>
  </si>
  <si>
    <t>vlk_417_constantino</t>
  </si>
  <si>
    <t>Constantino</t>
  </si>
  <si>
    <t>vlk_418_gritta</t>
  </si>
  <si>
    <t>Gritta</t>
  </si>
  <si>
    <t>vlk_4201_wirt</t>
  </si>
  <si>
    <t>Wirt</t>
  </si>
  <si>
    <t>vlk_420_coragon</t>
  </si>
  <si>
    <t>Coragon</t>
  </si>
  <si>
    <t>vlk_421_valentino</t>
  </si>
  <si>
    <t>Valentino</t>
  </si>
  <si>
    <t>vlk_422_salandril</t>
  </si>
  <si>
    <t>Salandril</t>
  </si>
  <si>
    <t>vlk_424_alwin</t>
  </si>
  <si>
    <t>Alwin</t>
  </si>
  <si>
    <t>vlk_4250_jorgen</t>
  </si>
  <si>
    <t>Jorgen</t>
  </si>
  <si>
    <t>vlk_4250_jorgen_di</t>
  </si>
  <si>
    <t>vlk_425_regis</t>
  </si>
  <si>
    <t>Regis</t>
  </si>
  <si>
    <t>vlk_4301_addon_farim</t>
  </si>
  <si>
    <t>Farim</t>
  </si>
  <si>
    <t>vlk_4302_addon_elvrich</t>
  </si>
  <si>
    <t>Elvrich</t>
  </si>
  <si>
    <t>vlk_4303_addon_erol</t>
  </si>
  <si>
    <t>Erol</t>
  </si>
  <si>
    <t>vlk_4304_addon_william</t>
  </si>
  <si>
    <t>William</t>
  </si>
  <si>
    <t>vlk_431_kardif</t>
  </si>
  <si>
    <t>Kardif</t>
  </si>
  <si>
    <t>vlk_432_moe</t>
  </si>
  <si>
    <t>Moe</t>
  </si>
  <si>
    <t>vlk_433_bromor</t>
  </si>
  <si>
    <t>Bromor</t>
  </si>
  <si>
    <t>vlk_434_borka</t>
  </si>
  <si>
    <t>Borka</t>
  </si>
  <si>
    <t>vlk_435_nadja</t>
  </si>
  <si>
    <t>Nadja</t>
  </si>
  <si>
    <t>vlk_436_sonja</t>
  </si>
  <si>
    <t>Sonja</t>
  </si>
  <si>
    <t>vlk_437_brahim</t>
  </si>
  <si>
    <t>Brahim</t>
  </si>
  <si>
    <t>vlk_438_alrik</t>
  </si>
  <si>
    <t>Alrik</t>
  </si>
  <si>
    <t>vlk_439_vatras</t>
  </si>
  <si>
    <t>Vatras</t>
  </si>
  <si>
    <t>vlk_439_vatras_di</t>
  </si>
  <si>
    <t>vlk_440_bartok</t>
  </si>
  <si>
    <t>Bartok</t>
  </si>
  <si>
    <t>vlk_441_garvell</t>
  </si>
  <si>
    <t>Garvell</t>
  </si>
  <si>
    <t>vlk_442_arbeiter</t>
  </si>
  <si>
    <t>Arbeiter</t>
  </si>
  <si>
    <t>vlk_443_arbeiter</t>
  </si>
  <si>
    <t>vlk_444_jack</t>
  </si>
  <si>
    <t>Jack</t>
  </si>
  <si>
    <t>vlk_444_jack_di</t>
  </si>
  <si>
    <t>vlk_445_ramirez</t>
  </si>
  <si>
    <t>Ramirez</t>
  </si>
  <si>
    <t>vlk_446_jesper</t>
  </si>
  <si>
    <t>Jesper</t>
  </si>
  <si>
    <t>vlk_447_cassia</t>
  </si>
  <si>
    <t>Cassia</t>
  </si>
  <si>
    <t>vlk_448_joe</t>
  </si>
  <si>
    <t>Joe</t>
  </si>
  <si>
    <t>vlk_449_lares</t>
  </si>
  <si>
    <t>Lares</t>
  </si>
  <si>
    <t>vlk_449_lares_di</t>
  </si>
  <si>
    <t>vlk_453_buerger</t>
  </si>
  <si>
    <t>vlk_456_abuyin</t>
  </si>
  <si>
    <t>Abuyin</t>
  </si>
  <si>
    <t>vlk_457_brian</t>
  </si>
  <si>
    <t>Brian</t>
  </si>
  <si>
    <t>vlk_458_rupert</t>
  </si>
  <si>
    <t>Rupert</t>
  </si>
  <si>
    <t>vlk_461_carl</t>
  </si>
  <si>
    <t>Carl</t>
  </si>
  <si>
    <t>vlk_462_thorben</t>
  </si>
  <si>
    <t>Thorben</t>
  </si>
  <si>
    <t>vlk_468_canthar</t>
  </si>
  <si>
    <t>Canthar</t>
  </si>
  <si>
    <t>vlk_469_halvor</t>
  </si>
  <si>
    <t>Halvor</t>
  </si>
  <si>
    <t>vlk_470_sarah</t>
  </si>
  <si>
    <t>Sarah</t>
  </si>
  <si>
    <t>vlk_471_edda</t>
  </si>
  <si>
    <t>Edda</t>
  </si>
  <si>
    <t>vlk_476_fenia</t>
  </si>
  <si>
    <t>Fenia</t>
  </si>
  <si>
    <t>vlk_479_lucy</t>
  </si>
  <si>
    <t>Lucy</t>
  </si>
  <si>
    <t>vlk_480_fellan</t>
  </si>
  <si>
    <t>Fellan</t>
  </si>
  <si>
    <t>vlk_484_lehmar</t>
  </si>
  <si>
    <t>Lehmar</t>
  </si>
  <si>
    <t>vlk_491_vanja</t>
  </si>
  <si>
    <t>Vanja</t>
  </si>
  <si>
    <t>vlk_492_rengaru</t>
  </si>
  <si>
    <t>Rengaru</t>
  </si>
  <si>
    <t>vlk_493_nagur</t>
  </si>
  <si>
    <t>Nagur</t>
  </si>
  <si>
    <t>vlk_494_attila</t>
  </si>
  <si>
    <t>Attila</t>
  </si>
  <si>
    <t>vlk_498_ignaz</t>
  </si>
  <si>
    <t>Ignaz</t>
  </si>
  <si>
    <t>fh</t>
  </si>
  <si>
    <t>Face Helper</t>
  </si>
  <si>
    <t>ybloodfly</t>
  </si>
  <si>
    <t>Kleine Blutfliege</t>
  </si>
  <si>
    <t>summoned_demon</t>
  </si>
  <si>
    <t>Beschworener Dämon</t>
  </si>
  <si>
    <t>gaans_snapper</t>
  </si>
  <si>
    <t>Schnaubender Drachen-Snapper</t>
  </si>
  <si>
    <t>dragon_fire</t>
  </si>
  <si>
    <t>Feomathar</t>
  </si>
  <si>
    <t>dragon_fire_island</t>
  </si>
  <si>
    <t>Feodaron</t>
  </si>
  <si>
    <t>dragon_ice</t>
  </si>
  <si>
    <t>Finkregh</t>
  </si>
  <si>
    <t>dragon_rock</t>
  </si>
  <si>
    <t>Pedrakhan</t>
  </si>
  <si>
    <t>dragon_swamp</t>
  </si>
  <si>
    <t>Pandrodor</t>
  </si>
  <si>
    <t>ygiant_bug</t>
  </si>
  <si>
    <t>Junger Feldräuber</t>
  </si>
  <si>
    <t>ygiant_bug_vinoritual1</t>
  </si>
  <si>
    <t>ygiant_bug_vinoritual2</t>
  </si>
  <si>
    <t>ygiant_rat</t>
  </si>
  <si>
    <t>junge Riesenratte</t>
  </si>
  <si>
    <t>summoned_gobbo_skeleton</t>
  </si>
  <si>
    <t>Beschworenes Skelett</t>
  </si>
  <si>
    <t>follow_sheep</t>
  </si>
  <si>
    <t>Liesel</t>
  </si>
  <si>
    <t>follow_sheep_akil</t>
  </si>
  <si>
    <t>Schaf</t>
  </si>
  <si>
    <t>summoned_skeleton</t>
  </si>
  <si>
    <t>lesser_skeleton</t>
  </si>
  <si>
    <t>Niederes Skelett</t>
  </si>
  <si>
    <t>crypt_skeleton_room_01</t>
  </si>
  <si>
    <t>Krypta-Wächter</t>
  </si>
  <si>
    <t>crypt_skeleton_room_02</t>
  </si>
  <si>
    <t>crypt_skeleton_room_03</t>
  </si>
  <si>
    <t>crypt_skeleton_lord</t>
  </si>
  <si>
    <t>Schattenlord Inubis</t>
  </si>
  <si>
    <t>skeleton_lord_archol</t>
  </si>
  <si>
    <t>Schattenlord Archol</t>
  </si>
  <si>
    <t>newmine_leadsnapper</t>
  </si>
  <si>
    <t>Rudelführer</t>
  </si>
  <si>
    <t>summoned_golem</t>
  </si>
  <si>
    <t>Beschworener Golem</t>
  </si>
  <si>
    <t>magicgolem</t>
  </si>
  <si>
    <t>Magischer Golem</t>
  </si>
  <si>
    <t>troll_di</t>
  </si>
  <si>
    <t>Höhlentroll</t>
  </si>
  <si>
    <t>blackwolf</t>
  </si>
  <si>
    <t>Schwarzer Wolf</t>
  </si>
  <si>
    <t>summoned_wolf</t>
  </si>
  <si>
    <t>Beschworener Wolf</t>
  </si>
  <si>
    <t>ywolf</t>
  </si>
  <si>
    <t>Junger Wolf</t>
  </si>
  <si>
    <t>pepes_ywolf1</t>
  </si>
  <si>
    <t>pepes_ywolf2</t>
  </si>
  <si>
    <t>pepes_ywolf3</t>
  </si>
  <si>
    <t>pepes_ywolf4</t>
  </si>
  <si>
    <t>zombie_addon_knecht</t>
  </si>
  <si>
    <t>Raven's Knecht</t>
  </si>
  <si>
    <t>zombie_addon_bloodwyn</t>
  </si>
  <si>
    <t>Erweckter Bloodwyn</t>
  </si>
  <si>
    <t>orkelite_antipaladinorkoberst</t>
  </si>
  <si>
    <t>Orkischer Oberst</t>
  </si>
  <si>
    <t>orkelite_antipaladinorkoberst_di</t>
  </si>
  <si>
    <t>orcshaman_hosh_pak</t>
  </si>
  <si>
    <t>Hosh-Pak</t>
  </si>
  <si>
    <t>orcshaman_sit_canyonlibrarykey</t>
  </si>
  <si>
    <t>Anführer der Horde</t>
  </si>
  <si>
    <t>orcwarrior_harad</t>
  </si>
  <si>
    <t>Ork Späher</t>
  </si>
  <si>
    <t>none_110_urshak</t>
  </si>
  <si>
    <t>Ur-Shak</t>
  </si>
  <si>
    <t>mobsibrief</t>
  </si>
  <si>
    <t>MobsiBrief</t>
  </si>
  <si>
    <t>itse_addon_sack</t>
  </si>
  <si>
    <t>Der Sack ist voller neuer Waffen!</t>
  </si>
  <si>
    <t>itfo_testtrigger</t>
  </si>
  <si>
    <t>Trigger die Adw</t>
  </si>
  <si>
    <t>ch</t>
  </si>
  <si>
    <t>Characterhelper</t>
  </si>
  <si>
    <t>pc_itemfeller</t>
  </si>
  <si>
    <t>Mr. Item</t>
  </si>
  <si>
    <t>itpo_story</t>
  </si>
  <si>
    <t>Gluck</t>
  </si>
  <si>
    <t>sh</t>
  </si>
  <si>
    <t>Storyhelper</t>
  </si>
  <si>
    <t>itsc_summonmud</t>
  </si>
  <si>
    <t>aya_testmodell</t>
  </si>
  <si>
    <t>Aya</t>
  </si>
  <si>
    <t>itemhoshi</t>
  </si>
  <si>
    <t>Itemhoshi</t>
  </si>
  <si>
    <t>hoshi_testmodell</t>
  </si>
  <si>
    <t>Hoshi</t>
  </si>
  <si>
    <t>ta_testmodell</t>
  </si>
  <si>
    <t>TA_Testmodell</t>
  </si>
  <si>
    <t>ta_smalltalkpartner</t>
  </si>
  <si>
    <t>Smalltalkpartner</t>
  </si>
  <si>
    <t>gold</t>
  </si>
  <si>
    <t>armor</t>
  </si>
  <si>
    <t>Ein Beutel voller Rüstungen!</t>
  </si>
  <si>
    <t>runenbrief</t>
  </si>
  <si>
    <t>Runenbrief</t>
  </si>
  <si>
    <t>enterbanditcamp</t>
  </si>
  <si>
    <t>Komm ins BanditCamp</t>
  </si>
  <si>
    <t>ph</t>
  </si>
  <si>
    <t>Gimme Magic</t>
  </si>
  <si>
    <t>hosh4</t>
  </si>
  <si>
    <t>Greg ist Back</t>
  </si>
  <si>
    <t>j1</t>
  </si>
  <si>
    <t>Monster auffüllen Addon world</t>
  </si>
  <si>
    <t>j2</t>
  </si>
  <si>
    <t>Greg_Taverne</t>
  </si>
  <si>
    <t>j3</t>
  </si>
  <si>
    <t>ADW_ADANOSTEMPEL_RemovedFocus</t>
  </si>
  <si>
    <t>j4</t>
  </si>
  <si>
    <t>ADW_PIRATES_RemovedFocus und letzte</t>
  </si>
  <si>
    <t>djg_inserten</t>
  </si>
  <si>
    <t>JOLY_Storyhelpletter</t>
  </si>
  <si>
    <t>sh_oldworld</t>
  </si>
  <si>
    <t>Storyhelper Oldworld</t>
  </si>
  <si>
    <t>ji1</t>
  </si>
  <si>
    <t>ItAt_LurkerSkin.3ds</t>
  </si>
  <si>
    <t>ItAt_LurkerSkin</t>
  </si>
  <si>
    <t>ji2</t>
  </si>
  <si>
    <t>ADDON_DUNGEON_BROKENSTONE_01.3ds</t>
  </si>
  <si>
    <t>ADDON_DUNGEON_BROKENSTONE_01</t>
  </si>
  <si>
    <t>ji3</t>
  </si>
  <si>
    <t>ADDON_DUNGEON_BROKENSTONE_02.3ds</t>
  </si>
  <si>
    <t>ADDON_DUNGEON_BROKENSTONE_02</t>
  </si>
  <si>
    <t>ji4</t>
  </si>
  <si>
    <t>ADDON_MISC_HOLZSTUETZEN_01.3ds</t>
  </si>
  <si>
    <t>ADDON_MISC_HOLZSTUETZEN_01</t>
  </si>
  <si>
    <t>ji5</t>
  </si>
  <si>
    <t>ADDON_MISC_WOODPILLAR_L03.3ds</t>
  </si>
  <si>
    <t>ADDON_MISC_WOODPILLAR_L03</t>
  </si>
  <si>
    <t>ji6</t>
  </si>
  <si>
    <t>ADDON_PLANTS_BLAETTERDACH_01_94P.3ds</t>
  </si>
  <si>
    <t>ADDON_PLANTS_BLAETTERDACH_01_94P</t>
  </si>
  <si>
    <t>ji7</t>
  </si>
  <si>
    <t>ADDON_PLANTS_DEADTREE_01_1713P.3ds</t>
  </si>
  <si>
    <t>ADDON_PLANTS_DEADTREE_01_1713P</t>
  </si>
  <si>
    <t>ji8</t>
  </si>
  <si>
    <t>ADDON_PLANTS_DEADTREE_01_2300P.3ds</t>
  </si>
  <si>
    <t>ADDON_PLANTS_DEADTREE_01_2300P</t>
  </si>
  <si>
    <t>ji9</t>
  </si>
  <si>
    <t>ADDON_PLANTS_JUNGLETREE_01_1845P.3ds</t>
  </si>
  <si>
    <t>ADDON_PLANTS_JUNGLETREE_01_1845P</t>
  </si>
  <si>
    <t>ji10</t>
  </si>
  <si>
    <t>ADDON_PLANTS_TREE_02_1713P.3ds</t>
  </si>
  <si>
    <t>ADDON_PLANTS_TREE_02_1713P</t>
  </si>
  <si>
    <t>ji11</t>
  </si>
  <si>
    <t>ADDON_STONES_CRYSTAL_ROSE_02_228P.3ds</t>
  </si>
  <si>
    <t>ADDON_STONES_CRYSTAL_ROSE_02_228P</t>
  </si>
  <si>
    <t>ji12</t>
  </si>
  <si>
    <t>EVT_ADDON_MAYA_PARTICEL_GATEDUMMY.3ds</t>
  </si>
  <si>
    <t>EVT_ADDON_MAYA_PARTICEL_GATEDUMMY</t>
  </si>
  <si>
    <t>ji13</t>
  </si>
  <si>
    <t>EVT_ADDON_MAYA_PARTICEL_VORTEXDUMMY.3ds</t>
  </si>
  <si>
    <t>EVT_ADDON_MAYA_PARTICEL_VORTEXDUMMY</t>
  </si>
  <si>
    <t>seaturtle</t>
  </si>
  <si>
    <t>Żółw</t>
  </si>
  <si>
    <t>itac_gs_neck_01</t>
  </si>
  <si>
    <t>itac_gs_neck_02</t>
  </si>
  <si>
    <t>itac_gs_neck_03</t>
  </si>
  <si>
    <t>itac_gs_neck_04</t>
  </si>
  <si>
    <t>itac_gs_neck_05</t>
  </si>
  <si>
    <t>itac_gs_neck_06</t>
  </si>
  <si>
    <t>itac_gs_neck_07</t>
  </si>
  <si>
    <t>itac_gs_neck_08</t>
  </si>
  <si>
    <t>itac_gs_mask_01</t>
  </si>
  <si>
    <t>CHUSTA_BR.asc</t>
  </si>
  <si>
    <t>itac_gs_mask_02</t>
  </si>
  <si>
    <t>CHUSTA_CZ.asc</t>
  </si>
  <si>
    <t>itac_gs_mask_03</t>
  </si>
  <si>
    <t>CHUSTA_CZAR.asc</t>
  </si>
  <si>
    <t>itac_gs_mask_04</t>
  </si>
  <si>
    <t>CHUSTA_FIOL.asc</t>
  </si>
  <si>
    <t>itac_gs_mask_05</t>
  </si>
  <si>
    <t>CHUSTA_JCZ.asc</t>
  </si>
  <si>
    <t>itac_gs_mask_06</t>
  </si>
  <si>
    <t>CHUSTA_NIE.asc</t>
  </si>
  <si>
    <t>itac_gs_mask_07</t>
  </si>
  <si>
    <t>CHUSTA_ROZ.asc</t>
  </si>
  <si>
    <t>itac_gs_mask_08</t>
  </si>
  <si>
    <t>CHUSTA_SRA.asc</t>
  </si>
  <si>
    <t>itac_gs_mask_09</t>
  </si>
  <si>
    <t>CHUSTA_ZIEL.asc</t>
  </si>
  <si>
    <t>itac_gs_mask_10</t>
  </si>
  <si>
    <t>CHUSTA_SZ.asc</t>
  </si>
  <si>
    <t>itac_gs_bp_01</t>
  </si>
  <si>
    <t>kosz_ziele1.asc</t>
  </si>
  <si>
    <t>itac_gs_bp_02</t>
  </si>
  <si>
    <t>kosz_gornika.asc</t>
  </si>
  <si>
    <t>itac_gs_bp_03</t>
  </si>
  <si>
    <t>kryby_fix.asc</t>
  </si>
  <si>
    <t>itac_gs_bp_04</t>
  </si>
  <si>
    <t>PLECAKDREWNO.asc</t>
  </si>
  <si>
    <t>itac_gs_bp_05</t>
  </si>
  <si>
    <t>Sieci.asc</t>
  </si>
  <si>
    <t>itac_gs_bp_06</t>
  </si>
  <si>
    <t>Plecak1.asc</t>
  </si>
  <si>
    <t>itac_gs_bp_07</t>
  </si>
  <si>
    <t>KOSZYKORIGIN.asc</t>
  </si>
  <si>
    <t>itac_gs_bp_08</t>
  </si>
  <si>
    <t>Plecak4.asc</t>
  </si>
  <si>
    <t>itac_gs_bp_09</t>
  </si>
  <si>
    <t>Plecak2_fix.asc</t>
  </si>
  <si>
    <t>itac_gs_bp_10</t>
  </si>
  <si>
    <t>Plecak3.asc</t>
  </si>
  <si>
    <t>itac_gs_bp_11</t>
  </si>
  <si>
    <t>Plecak_fix.asc</t>
  </si>
  <si>
    <t>itac_gs_bolts_01</t>
  </si>
  <si>
    <t>kolczan.asc</t>
  </si>
  <si>
    <t>itac_gs_bag_01</t>
  </si>
  <si>
    <t>TORBA_SZMATA.asc</t>
  </si>
  <si>
    <t>itac_gs_belt_01</t>
  </si>
  <si>
    <t>mieszki_fix.asc</t>
  </si>
  <si>
    <t>itac_gs_acsr1_01</t>
  </si>
  <si>
    <t>joint_zauchem.asc</t>
  </si>
  <si>
    <t>itac_gs_acsr2_01</t>
  </si>
  <si>
    <t>skret_usta1.asc</t>
  </si>
  <si>
    <t>itac_gs_bag_02</t>
  </si>
  <si>
    <t>torbamax.asc</t>
  </si>
  <si>
    <t>itac_gs_belt_02</t>
  </si>
  <si>
    <t>Piwo.asc</t>
  </si>
  <si>
    <t>itac_gs_bag_03</t>
  </si>
  <si>
    <t>TORBA_02.asc</t>
  </si>
  <si>
    <t>itac_gs_bag_04</t>
  </si>
  <si>
    <t>TORBA_PRZEKLETAZBROJA.asc</t>
  </si>
  <si>
    <t>itac_gs_belt_03</t>
  </si>
  <si>
    <t>Fiolki_Brazowa_fix.asc</t>
  </si>
  <si>
    <t>itac_gs_belt_04</t>
  </si>
  <si>
    <t>fiolki_fix.asc</t>
  </si>
  <si>
    <t>itac_gs_belt_05</t>
  </si>
  <si>
    <t>Fiolki_Niebieska_fix.asc</t>
  </si>
  <si>
    <t>itac_gs_belt_06</t>
  </si>
  <si>
    <t>Fiolki_Fioletowa_fix.asc</t>
  </si>
  <si>
    <t>itac_gs_bolts_02</t>
  </si>
  <si>
    <t>belty_kolczan.asc</t>
  </si>
  <si>
    <t>itac_gs_acsr2_02</t>
  </si>
  <si>
    <t>KOZA_KLOSO_01.asc</t>
  </si>
  <si>
    <t>itac_gs_acsr2_03</t>
  </si>
  <si>
    <t>IT_GandalfPipe.asc</t>
  </si>
  <si>
    <t>itac_gs_acsr2_04</t>
  </si>
  <si>
    <t>FAJKA_VARANT_06.asc</t>
  </si>
  <si>
    <t>itac_gs_acsr3_01</t>
  </si>
  <si>
    <t>Okulary.asc</t>
  </si>
  <si>
    <t>itac_gs_acsr3_02</t>
  </si>
  <si>
    <t>Okulary3.asc</t>
  </si>
  <si>
    <t>itac_gs_acsr3_03</t>
  </si>
  <si>
    <t>Okulary2.asc</t>
  </si>
  <si>
    <t>itac_gs_belt_07</t>
  </si>
  <si>
    <t>WilkGlowa.asc</t>
  </si>
  <si>
    <t>itac_gs_bp_12</t>
  </si>
  <si>
    <t>WilkPlecy.asc</t>
  </si>
  <si>
    <t>itac_gs_belt_08</t>
  </si>
  <si>
    <t>GobilnyGlowy.asc</t>
  </si>
  <si>
    <t>itac_gs_belt_09</t>
  </si>
  <si>
    <t>WargBGlowa.asc</t>
  </si>
  <si>
    <t>itac_gs_belt_10</t>
  </si>
  <si>
    <t>WargGlowa.asc</t>
  </si>
  <si>
    <t>itac_gs_bp_13</t>
  </si>
  <si>
    <t>WargBPlecy.asc</t>
  </si>
  <si>
    <t>itac_gs_bp_14</t>
  </si>
  <si>
    <t>WargPlecy.asc</t>
  </si>
  <si>
    <t>itac_gs_belt_11</t>
  </si>
  <si>
    <t>WargSGlowa.asc</t>
  </si>
  <si>
    <t>itac_gs_belt_12</t>
  </si>
  <si>
    <t>GlowaOrk.asc</t>
  </si>
  <si>
    <t>itac_gs_bp_15</t>
  </si>
  <si>
    <t>WargSPlecy.asc</t>
  </si>
  <si>
    <t>itac_gs_acsr4_01</t>
  </si>
  <si>
    <t>Kruk.asc</t>
  </si>
  <si>
    <t>itac_gs_acsr4_02</t>
  </si>
  <si>
    <t>KrukB.asc</t>
  </si>
  <si>
    <t>itac_gs_acsr4_03</t>
  </si>
  <si>
    <t>meatbugnaramieniu.asc</t>
  </si>
  <si>
    <t>itac_gs_acsr4_04</t>
  </si>
  <si>
    <t>GALI_PAPUGA_01.asc</t>
  </si>
  <si>
    <t>itac_gs_acsr4_05</t>
  </si>
  <si>
    <t>GALI_PAPUGA_02.asc</t>
  </si>
  <si>
    <t>ithe_gs_01</t>
  </si>
  <si>
    <t>ithe_gs_02</t>
  </si>
  <si>
    <t>ithe_gs_03</t>
  </si>
  <si>
    <t>ithe_gs_04</t>
  </si>
  <si>
    <t>ithe_gs_05</t>
  </si>
  <si>
    <t>ithe_gs_06</t>
  </si>
  <si>
    <t>ithe_gs_07</t>
  </si>
  <si>
    <t>ithe_gs_08</t>
  </si>
  <si>
    <t>ithe_gs_09</t>
  </si>
  <si>
    <t>ithe_gs_10</t>
  </si>
  <si>
    <t>ithe_gs_11</t>
  </si>
  <si>
    <t>ithe_gs_12</t>
  </si>
  <si>
    <t>ithe_gs_13</t>
  </si>
  <si>
    <t>ithe_gs_14</t>
  </si>
  <si>
    <t>ithe_gs_15</t>
  </si>
  <si>
    <t>ithe_gs_16</t>
  </si>
  <si>
    <t>ithe_gs_17</t>
  </si>
  <si>
    <t>ithe_gs_18</t>
  </si>
  <si>
    <t>ithe_gs_19</t>
  </si>
  <si>
    <t>ithe_gs_20</t>
  </si>
  <si>
    <t>ithe_gs_21</t>
  </si>
  <si>
    <t>ithe_gs_22</t>
  </si>
  <si>
    <t>ithe_gs_23</t>
  </si>
  <si>
    <t>ithe_gs_24</t>
  </si>
  <si>
    <t>ithe_gs_25</t>
  </si>
  <si>
    <t>ithe_gs_26</t>
  </si>
  <si>
    <t>ithe_gs_27</t>
  </si>
  <si>
    <t>ithe_gs_28</t>
  </si>
  <si>
    <t>ithe_gs_29</t>
  </si>
  <si>
    <t>ithe_gs_30</t>
  </si>
  <si>
    <t>ithe_gs_31</t>
  </si>
  <si>
    <t>ithe_gs_32</t>
  </si>
  <si>
    <t>ithe_gs_33</t>
  </si>
  <si>
    <t>ithe_gs_34</t>
  </si>
  <si>
    <t>ithe_gs_35</t>
  </si>
  <si>
    <t>ithe_gs_36</t>
  </si>
  <si>
    <t>ithe_gs_37</t>
  </si>
  <si>
    <t>ithe_gs_38</t>
  </si>
  <si>
    <t>ithe_gs_39</t>
  </si>
  <si>
    <t>ithe_gs_40</t>
  </si>
  <si>
    <t>ithe_gs_41</t>
  </si>
  <si>
    <t>ithe_gs_42</t>
  </si>
  <si>
    <t>ithe_gs_43</t>
  </si>
  <si>
    <t>ithe_gs_44</t>
  </si>
  <si>
    <t>ithe_gs_45</t>
  </si>
  <si>
    <t>ithe_gs_46</t>
  </si>
  <si>
    <t>ithe_gs_47</t>
  </si>
  <si>
    <t>ithe_gs_48</t>
  </si>
  <si>
    <t>ithe_gs_49</t>
  </si>
  <si>
    <t>ithe_gs_50</t>
  </si>
  <si>
    <t>ithe_gs_51</t>
  </si>
  <si>
    <t>ithe_gs_52</t>
  </si>
  <si>
    <t>ithe_gs_53</t>
  </si>
  <si>
    <t>ithe_gs_54</t>
  </si>
  <si>
    <t>ithe_gs_55</t>
  </si>
  <si>
    <t>ithe_gs_56</t>
  </si>
  <si>
    <t>ithe_gs_57</t>
  </si>
  <si>
    <t>ithe_gs_58</t>
  </si>
  <si>
    <t>ithe_gs_59</t>
  </si>
  <si>
    <t>ithe_gs_60</t>
  </si>
  <si>
    <t>ithe_gs_61</t>
  </si>
  <si>
    <t>ithe_gs_62</t>
  </si>
  <si>
    <t>ithe_gs_63</t>
  </si>
  <si>
    <t>ithe_gs_64</t>
  </si>
  <si>
    <t>ithe_gs_65</t>
  </si>
  <si>
    <t>ithe_gs_66</t>
  </si>
  <si>
    <t>ithe_gs_67</t>
  </si>
  <si>
    <t>ithe_gs_68</t>
  </si>
  <si>
    <t>ithe_gs_69</t>
  </si>
  <si>
    <t>ithe_gs_70</t>
  </si>
  <si>
    <t>ithe_gs_71</t>
  </si>
  <si>
    <t>ithe_gs_72</t>
  </si>
  <si>
    <t>ithe_gs_73</t>
  </si>
  <si>
    <t>ithe_gs_74</t>
  </si>
  <si>
    <t>ithe_gs_75</t>
  </si>
  <si>
    <t>ithe_gs_76</t>
  </si>
  <si>
    <t>ithe_gs_77</t>
  </si>
  <si>
    <t>ithe_gs_78</t>
  </si>
  <si>
    <t>ithe_gs_79</t>
  </si>
  <si>
    <t>ithe_gs_80</t>
  </si>
  <si>
    <t>ithe_gs_81</t>
  </si>
  <si>
    <t>ithe_gs_82</t>
  </si>
  <si>
    <t>ithe_gs_83</t>
  </si>
  <si>
    <t>ithe_gs_84</t>
  </si>
  <si>
    <t>ithe_gs_85</t>
  </si>
  <si>
    <t>ithe_gs_86</t>
  </si>
  <si>
    <t>ithe_gs_87</t>
  </si>
  <si>
    <t>ithe_gs_88</t>
  </si>
  <si>
    <t>ithe_gs_89</t>
  </si>
  <si>
    <t>ithe_gs_90</t>
  </si>
  <si>
    <t>ithe_gs_91</t>
  </si>
  <si>
    <t>ithe_gs_92</t>
  </si>
  <si>
    <t>ithe_gs_93</t>
  </si>
  <si>
    <t>ithe_gs_94</t>
  </si>
  <si>
    <t>ithe_gs_95</t>
  </si>
  <si>
    <t>ithe_gs_96</t>
  </si>
  <si>
    <t>ithe_gs_97</t>
  </si>
  <si>
    <t>ithe_gs_98</t>
  </si>
  <si>
    <t>ithe_gs_99</t>
  </si>
  <si>
    <t>ithe_gs_100</t>
  </si>
  <si>
    <t>ithe_gs_101</t>
  </si>
  <si>
    <t>ithe_gs_102</t>
  </si>
  <si>
    <t>ithe_gs_103</t>
  </si>
  <si>
    <t>ithe_gs_104</t>
  </si>
  <si>
    <t>ithe_gs_105</t>
  </si>
  <si>
    <t>ithe_gs_106</t>
  </si>
  <si>
    <t>ithe_gs_107</t>
  </si>
  <si>
    <t>ithe_gs_108</t>
  </si>
  <si>
    <t>ithe_gs_109</t>
  </si>
  <si>
    <t>ithe_gs_110</t>
  </si>
  <si>
    <t>ithe_gs_111</t>
  </si>
  <si>
    <t>ithe_gs_112</t>
  </si>
  <si>
    <t>ithe_gs_113</t>
  </si>
  <si>
    <t>ithe_gs_114</t>
  </si>
  <si>
    <t>ithe_gs_115</t>
  </si>
  <si>
    <t>ithe_gs_116</t>
  </si>
  <si>
    <t>ithe_gs_117</t>
  </si>
  <si>
    <t>ithe_gs_118</t>
  </si>
  <si>
    <t>ithe_gs_119</t>
  </si>
  <si>
    <t>ithe_gs_120</t>
  </si>
  <si>
    <t>ithe_gs_121</t>
  </si>
  <si>
    <t>ithe_gs_122</t>
  </si>
  <si>
    <t>FAJKA_VARANT_06.3ds</t>
  </si>
  <si>
    <t>itsh_gs_01</t>
  </si>
  <si>
    <t>itsh_gs_02</t>
  </si>
  <si>
    <t>itsh_gs_03</t>
  </si>
  <si>
    <t>itsh_gs_04</t>
  </si>
  <si>
    <t>itsh_gs_05</t>
  </si>
  <si>
    <t>itsh_gs_06</t>
  </si>
  <si>
    <t>itsh_gs_07</t>
  </si>
  <si>
    <t>itsh_gs_08</t>
  </si>
  <si>
    <t>itsh_gs_09</t>
  </si>
  <si>
    <t>itsh_gs_10</t>
  </si>
  <si>
    <t>itsh_gs_11</t>
  </si>
  <si>
    <t>itsh_gs_12</t>
  </si>
  <si>
    <t>itsh_gs_13</t>
  </si>
  <si>
    <t>itsh_gs_14</t>
  </si>
  <si>
    <t>itsh_gs_15</t>
  </si>
  <si>
    <t>itsh_gs_16</t>
  </si>
  <si>
    <t>itsh_gs_17</t>
  </si>
  <si>
    <t>itsh_gs_18</t>
  </si>
  <si>
    <t>itsh_gs_19</t>
  </si>
  <si>
    <t>itsh_gs_20</t>
  </si>
  <si>
    <t>itsh_gs_21</t>
  </si>
  <si>
    <t>itsh_gs_22</t>
  </si>
  <si>
    <t>itsh_gs_23</t>
  </si>
  <si>
    <t>itsh_gs_24</t>
  </si>
  <si>
    <t>itsh_gs_24_1</t>
  </si>
  <si>
    <t>itsh_gs_24_2</t>
  </si>
  <si>
    <t>itsh_gs_25</t>
  </si>
  <si>
    <t>itsh_gs_26</t>
  </si>
  <si>
    <t>itsh_gs_27</t>
  </si>
  <si>
    <t>itsh_gs_28</t>
  </si>
  <si>
    <t>itsh_gs_29</t>
  </si>
  <si>
    <t>itsh_gs_30</t>
  </si>
  <si>
    <t>itsh_gs_31</t>
  </si>
  <si>
    <t>itsh_gs_32</t>
  </si>
  <si>
    <t>itsh_gs_33</t>
  </si>
  <si>
    <t>itsh_gs_34</t>
  </si>
  <si>
    <t>itsh_gs_35</t>
  </si>
  <si>
    <t>itsh_gs_36</t>
  </si>
  <si>
    <t>itsh_gs_37</t>
  </si>
  <si>
    <t>itsh_gs_38</t>
  </si>
  <si>
    <t>itsh_gs_39</t>
  </si>
  <si>
    <t>itsh_gs_40</t>
  </si>
  <si>
    <t>itsh_gs_41</t>
  </si>
  <si>
    <t>itsh_gs_42</t>
  </si>
  <si>
    <t>itsh_gs_43</t>
  </si>
  <si>
    <t>itsh_gs_44</t>
  </si>
  <si>
    <t>itsh_gs_45</t>
  </si>
  <si>
    <t>itsh_gs_46</t>
  </si>
  <si>
    <t>itsh_gs_47</t>
  </si>
  <si>
    <t>itsh_gs_48</t>
  </si>
  <si>
    <t>itsh_gs_49</t>
  </si>
  <si>
    <t>itsh_gs_50</t>
  </si>
  <si>
    <t>itsh_gs_51</t>
  </si>
  <si>
    <t>itsh_gs_52</t>
  </si>
  <si>
    <t>itsh_gs_53</t>
  </si>
  <si>
    <t>itsh_gs_54</t>
  </si>
  <si>
    <t>itsh_gs_55</t>
  </si>
  <si>
    <t>itsh_gs_56</t>
  </si>
  <si>
    <t>itsh_gs_57</t>
  </si>
  <si>
    <t>itsh_gs_58</t>
  </si>
  <si>
    <t>itsh_gs_59</t>
  </si>
  <si>
    <t>itsh_gs_60</t>
  </si>
  <si>
    <t>itsh_gs_61</t>
  </si>
  <si>
    <t>itsh_gs_62</t>
  </si>
  <si>
    <t>itsh_gs_63</t>
  </si>
  <si>
    <t>itsh_gs_64</t>
  </si>
  <si>
    <t>itsh_gs_65</t>
  </si>
  <si>
    <t>itsh_gs_66</t>
  </si>
  <si>
    <t>itsh_gs_67</t>
  </si>
  <si>
    <t>itsh_gs_68</t>
  </si>
  <si>
    <t>itsh_gs_69</t>
  </si>
  <si>
    <t>itsh_gs_70</t>
  </si>
  <si>
    <t>itsh_gs_71</t>
  </si>
  <si>
    <t>itsh_gs_72</t>
  </si>
  <si>
    <t>itar_gs_str_01</t>
  </si>
  <si>
    <t>STATIC_GS_GLADIATORCHYBA.3ds</t>
  </si>
  <si>
    <t>itar_gs_str_02</t>
  </si>
  <si>
    <t>STATIC_GS_ARMOR_KARES_T1.3ds</t>
  </si>
  <si>
    <t>itar_gs_str_03</t>
  </si>
  <si>
    <t>STATIC_GS_KM_ARX_A1.3ds</t>
  </si>
  <si>
    <t>itar_gs_str_04</t>
  </si>
  <si>
    <t>STATIC_GS_KM_CH_ARMOR.3ds</t>
  </si>
  <si>
    <t>itar_gs_str_05</t>
  </si>
  <si>
    <t>STATIC_GS_ARMOR_VAMP_FIST_1.3ds</t>
  </si>
  <si>
    <t>itar_gs_str_06</t>
  </si>
  <si>
    <t>STATIC_GS_HUM_DHT1_ARMOR.3ds</t>
  </si>
  <si>
    <t>itar_gs_str_07</t>
  </si>
  <si>
    <t>STATIC_GS_GUARD_L_A_BLACK.3ds</t>
  </si>
  <si>
    <t>itar_gs_str_08</t>
  </si>
  <si>
    <t>STATIC_GS_GS_PIRATY_T2.3ds</t>
  </si>
  <si>
    <t>itar_gs_str_09</t>
  </si>
  <si>
    <t>STATIC_GS_KM_ARX_B.3ds</t>
  </si>
  <si>
    <t>itar_gs_str_10</t>
  </si>
  <si>
    <t>STATIC_GS_MITTLEREFREIESOELDNERRUESTUNG.3ds</t>
  </si>
  <si>
    <t>itar_gs_str_11</t>
  </si>
  <si>
    <t>STATIC_GS_KM_HCH_ARMOR.3ds</t>
  </si>
  <si>
    <t>itar_gs_str_12</t>
  </si>
  <si>
    <t>STATIC_GS_ARMOR_OGAR.3ds</t>
  </si>
  <si>
    <t>itar_gs_str_13</t>
  </si>
  <si>
    <t>STATIC_GS_KM_CH_DETLOW_ARMOR.3ds</t>
  </si>
  <si>
    <t>Panerz dziesiętnika</t>
  </si>
  <si>
    <t>itar_gs_str_14</t>
  </si>
  <si>
    <t>STATIC_GS_ARMOR_WACHE_DMH.3ds</t>
  </si>
  <si>
    <t>itar_gs_str_15</t>
  </si>
  <si>
    <t>STATIC_GS_NAJEMNIK_M.3ds</t>
  </si>
  <si>
    <t>itar_gs_str_16</t>
  </si>
  <si>
    <t>STATIC_GS_ARMOR_CYKLOP.3ds</t>
  </si>
  <si>
    <t>itar_gs_str_17</t>
  </si>
  <si>
    <t>STATIC_GS_ARMOR_RAVON_CIEZKI_BLUE.3ds</t>
  </si>
  <si>
    <t>itar_gs_str_18</t>
  </si>
  <si>
    <t>STATIC_GS_MK_BAB_SLD_H.3ds</t>
  </si>
  <si>
    <t>itar_gs_str_19</t>
  </si>
  <si>
    <t>STATIC_GS_ARMOR_STARSZY_STRAZNIK.3ds</t>
  </si>
  <si>
    <t>itar_gs_str_20</t>
  </si>
  <si>
    <t>STATIC_GS_DRAGOMIR.3ds</t>
  </si>
  <si>
    <t>itar_gs_str_21</t>
  </si>
  <si>
    <t>STATIC_GS_ARMOR_SLD_H.3ds</t>
  </si>
  <si>
    <t>itar_gs_str_22</t>
  </si>
  <si>
    <t>STATIC_GS_TRAMIS_GUARD.3ds</t>
  </si>
  <si>
    <t>itar_gs_str_23</t>
  </si>
  <si>
    <t>STATIC_GS_NEUTRAL_PAL_M.3ds</t>
  </si>
  <si>
    <t>itar_gs_str_24</t>
  </si>
  <si>
    <t>STATIC_GS_ARMOR_RSCOUT_LEGEND.3ds</t>
  </si>
  <si>
    <t>itar_gs_str_25</t>
  </si>
  <si>
    <t>STATIC_GS_FER_H_ARMOR_01.3ds</t>
  </si>
  <si>
    <t>itar_gs_str_26</t>
  </si>
  <si>
    <t>STATIC_GS_LIDERKWN.3ds</t>
  </si>
  <si>
    <t>itar_gs_str_27</t>
  </si>
  <si>
    <t>STATIC_GS_OLDARMOR.3ds</t>
  </si>
  <si>
    <t>itar_gs_str_28</t>
  </si>
  <si>
    <t>STATIC_GS_ARMOURV6.3ds</t>
  </si>
  <si>
    <t>itar_gs_str_29</t>
  </si>
  <si>
    <t>STATIC_GS_RP_SIERZANT2.3ds</t>
  </si>
  <si>
    <t>itar_gs_str_30</t>
  </si>
  <si>
    <t>STATIC_GS_ARMOR_SLD_G3.3ds</t>
  </si>
  <si>
    <t>itar_gs_str_31</t>
  </si>
  <si>
    <t>STATIC_GS_NIEBIESKI_TABARD.3ds</t>
  </si>
  <si>
    <t>itar_gs_str_32</t>
  </si>
  <si>
    <t>STATIC_GS_KM_COW_HA.3ds</t>
  </si>
  <si>
    <t>itar_gs_str_33</t>
  </si>
  <si>
    <t>STATIC_GS_ARMOR_THORUS_ADDON.3ds</t>
  </si>
  <si>
    <t>itar_gs_str_34</t>
  </si>
  <si>
    <t>STATIC_GS_ARMOR_ADEPTUS.3ds</t>
  </si>
  <si>
    <t>itar_gs_str_35</t>
  </si>
  <si>
    <t>STATIC_GS_RAVEN_ORC_ELITE.3ds</t>
  </si>
  <si>
    <t>itar_gs_str_36</t>
  </si>
  <si>
    <t>STATIC_GS_ARMOR_OLDMYRTANASMITHING.3ds</t>
  </si>
  <si>
    <t>itar_gs_str_37</t>
  </si>
  <si>
    <t>STATIC_GS_NEUTRAL_PAL_H.3ds</t>
  </si>
  <si>
    <t>itar_gs_str_38</t>
  </si>
  <si>
    <t>STATIC_GS_KM_KNIGHT_ARMOR.3ds</t>
  </si>
  <si>
    <t>itar_gs_str_39</t>
  </si>
  <si>
    <t>STATIC_GS_PANCERZ_ZAKONNIKA.3ds</t>
  </si>
  <si>
    <t>itar_gs_str_40</t>
  </si>
  <si>
    <t>STATIC_GS_ARMOR_LEE_ADDON.3ds</t>
  </si>
  <si>
    <t>itar_gs_dex_01</t>
  </si>
  <si>
    <t>STATIC_GS_ARMOR_RABUS.3ds</t>
  </si>
  <si>
    <t>itar_gs_dex_02</t>
  </si>
  <si>
    <t>STATIC_GS_ARMOR_BAB_PRAVEN_L.3ds</t>
  </si>
  <si>
    <t>itar_gs_dex_03</t>
  </si>
  <si>
    <t>STATIC_GS_ARMOR_BAB_BDTL_L.3ds</t>
  </si>
  <si>
    <t>itar_gs_dex_04</t>
  </si>
  <si>
    <t>STATIC_GS_SYN_ARMOR_BABE_BLACKSZKODNIK.3ds</t>
  </si>
  <si>
    <t>itar_gs_dex_05</t>
  </si>
  <si>
    <t>STATIC_GS_ARMOR_LEATHER_L.3ds</t>
  </si>
  <si>
    <t>itar_gs_dex_06</t>
  </si>
  <si>
    <t>STATIC_GS_KM_ARM_ARX_L2.3ds</t>
  </si>
  <si>
    <t>itar_gs_dex_07</t>
  </si>
  <si>
    <t>STATIC_GS_ZRP26.3ds</t>
  </si>
  <si>
    <t>itar_gs_dex_08</t>
  </si>
  <si>
    <t>STATIC_GS_TESMAGE.3ds</t>
  </si>
  <si>
    <t>itar_gs_dex_09</t>
  </si>
  <si>
    <t>STATIC_GS_ARMOR_RANGERIST.3ds</t>
  </si>
  <si>
    <t>itar_gs_dex_10</t>
  </si>
  <si>
    <t>STATIC_GS_KM_ARX_M.3ds</t>
  </si>
  <si>
    <t>itar_gs_dex_11</t>
  </si>
  <si>
    <t>STATIC_GS_PIR_MAR_H.3ds</t>
  </si>
  <si>
    <t>itar_gs_dex_12</t>
  </si>
  <si>
    <t>STATIC_GS_ARMOR_LEATHER_L_GRD5.3ds</t>
  </si>
  <si>
    <t>itar_gs_dex_13</t>
  </si>
  <si>
    <t>STATIC_GS_ARMOR_SCHATTEN_M_NEW.3ds</t>
  </si>
  <si>
    <t>Wzmocniony strój marynarza</t>
  </si>
  <si>
    <t>itar_gs_dex_14</t>
  </si>
  <si>
    <t>STATIC_GS_ARMOR_RANGER_ADDON.3ds</t>
  </si>
  <si>
    <t>itar_gs_dex_15</t>
  </si>
  <si>
    <t>STATIC_GS_ARMOR_SLD_L.3ds</t>
  </si>
  <si>
    <t>itar_gs_dex_16</t>
  </si>
  <si>
    <t>STATIC_GS_ORG_M_02_BLACK.3ds</t>
  </si>
  <si>
    <t>itar_gs_dex_17</t>
  </si>
  <si>
    <t>STATIC_GS_ARMOR_LEATHER_L_GRD1.3ds</t>
  </si>
  <si>
    <t>itar_gs_dex_18</t>
  </si>
  <si>
    <t>STATIC_GS_RB_MK_CIENIOSTWOR.3ds</t>
  </si>
  <si>
    <t>itar_gs_dex_19</t>
  </si>
  <si>
    <t>STATIC_GS_KM_BANDIT_ARMOR_M.3ds</t>
  </si>
  <si>
    <t>itar_gs_dex_20</t>
  </si>
  <si>
    <t>STATIC_GS_ARMOR_SOILDER.3ds</t>
  </si>
  <si>
    <t>itar_gs_dex_21</t>
  </si>
  <si>
    <t>STATIC_GS_ARMOR_SLD_DEX1.3ds</t>
  </si>
  <si>
    <t>itar_gs_dex_22</t>
  </si>
  <si>
    <t>STATIC_GS_ARMOR_SLD_H_TOP.3ds</t>
  </si>
  <si>
    <t>itar_gs_dex_23</t>
  </si>
  <si>
    <t>STATIC_GS_KM_ARX_H1.3ds</t>
  </si>
  <si>
    <t>itar_gs_dex_24</t>
  </si>
  <si>
    <t>STATIC_GS_KM_USM_L.3ds</t>
  </si>
  <si>
    <t>itar_gs_dex_25</t>
  </si>
  <si>
    <t>STATIC_GS_SYN_KM_VOL_BABSKO_01.3ds</t>
  </si>
  <si>
    <t>itar_gs_dex_26</t>
  </si>
  <si>
    <t>STATIC_GS_KM_USM_B.3ds</t>
  </si>
  <si>
    <t>itar_gs_dex_27</t>
  </si>
  <si>
    <t>STATIC_GS_ARMOR_DJG_CRAWLER.3ds</t>
  </si>
  <si>
    <t>itar_gs_dex_28</t>
  </si>
  <si>
    <t>STATIC_GS_TRAMNIS_SZKOH.3ds</t>
  </si>
  <si>
    <t>itar_gs_dex_29</t>
  </si>
  <si>
    <t>STATIC_GS_GS_ARMOR_SABAT_03.3ds</t>
  </si>
  <si>
    <t>itar_gs_dex_30</t>
  </si>
  <si>
    <t>STATIC_GS_FER_TROLL_ARMOR_01.3ds</t>
  </si>
  <si>
    <t>itar_gs_dex_31</t>
  </si>
  <si>
    <t>STATIC_GS_HUM_DHT3_ARMOR.3ds</t>
  </si>
  <si>
    <t>itar_gs_dex_32</t>
  </si>
  <si>
    <t>STATIC_GS_PIRANHA_PALADIUM.3ds</t>
  </si>
  <si>
    <t>itar_gs_dex_33</t>
  </si>
  <si>
    <t>STATIC_GS_KM_ARX_H2.3ds</t>
  </si>
  <si>
    <t>itar_gs_dex_34</t>
  </si>
  <si>
    <t>STATIC_GS_NEUT_IORWETH.3ds</t>
  </si>
  <si>
    <t>itar_gs_dex_35</t>
  </si>
  <si>
    <t>STATIC_GS_RB_MK_H1.3ds</t>
  </si>
  <si>
    <t>itar_gs_dex_36</t>
  </si>
  <si>
    <t>STATIC_GS_GS_PIRATY_T5.3ds</t>
  </si>
  <si>
    <t>itar_gs_dex_37</t>
  </si>
  <si>
    <t>STATIC_GS_FER_BLACKTROLL_ARMOR_01.3ds</t>
  </si>
  <si>
    <t>itar_gs_dex_38</t>
  </si>
  <si>
    <t>STATIC_GS_ARMOR_RAVON_DOWO.3ds</t>
  </si>
  <si>
    <t>itar_gs_dex_39</t>
  </si>
  <si>
    <t>STATIC_GS_ZRP50.3ds</t>
  </si>
  <si>
    <t>itar_gs_dex_40</t>
  </si>
  <si>
    <t>STATIC_GS_ARMOR_VAATU.3ds</t>
  </si>
  <si>
    <t>itar_gs_dex_41</t>
  </si>
  <si>
    <t>STATIC_GS_PANCERZ_VENDERA_1.3ds</t>
  </si>
  <si>
    <t>itar_gs_clh_01</t>
  </si>
  <si>
    <t>STATIC_GS_KOP_SMAC_KOSZ.3ds</t>
  </si>
  <si>
    <t>itar_gs_clh_02</t>
  </si>
  <si>
    <t>STATIC_GS_GS_ARMOR_BAU_L_01.3ds</t>
  </si>
  <si>
    <t>itar_gs_clh_03</t>
  </si>
  <si>
    <t>STATIC_GS_KAPTURREK_KOPACZA.3ds</t>
  </si>
  <si>
    <t>itar_gs_clh_04</t>
  </si>
  <si>
    <t>STATIC_GS_SC_KOPACZ.3ds</t>
  </si>
  <si>
    <t>itar_gs_clh_05</t>
  </si>
  <si>
    <t>STATIC_GS_SC_KOPACZ_H.3ds</t>
  </si>
  <si>
    <t>itar_gs_clh_06</t>
  </si>
  <si>
    <t>STATIC_GS_LATANE_SPODNIE1.3ds</t>
  </si>
  <si>
    <t>itar_gs_clh_07</t>
  </si>
  <si>
    <t>STATIC_GS_KM_PANTS_07.3ds</t>
  </si>
  <si>
    <t>itar_gs_clh_08</t>
  </si>
  <si>
    <t>STATIC_GS_KM_PANTS_06.3ds</t>
  </si>
  <si>
    <t>itar_gs_clh_09</t>
  </si>
  <si>
    <t>STATIC_GS_KM_PANTS_05.3ds</t>
  </si>
  <si>
    <t>itar_gs_clh_10</t>
  </si>
  <si>
    <t>STATIC_GS_KM_PANTS_04.3ds</t>
  </si>
  <si>
    <t>itar_gs_clh_11</t>
  </si>
  <si>
    <t>STATIC_GS_KM_PANTS_03.3ds</t>
  </si>
  <si>
    <t>itar_gs_clh_12</t>
  </si>
  <si>
    <t>STATIC_GS_KM_PANTS_02.3ds</t>
  </si>
  <si>
    <t>itar_gs_clh_13</t>
  </si>
  <si>
    <t>STATIC_GS_KM_PANTS_01.3ds</t>
  </si>
  <si>
    <t>itar_gs_clh_14</t>
  </si>
  <si>
    <t>STATIC_GS_KM_VLK_BATH.3ds</t>
  </si>
  <si>
    <t>itar_gs_clh_15</t>
  </si>
  <si>
    <t>STATIC_GS_GS_ARMOR_BAU_L_02.3ds</t>
  </si>
  <si>
    <t>itar_gs_clh_16</t>
  </si>
  <si>
    <t>STATIC_GS_SZKODNIK_SABAT.3ds</t>
  </si>
  <si>
    <t>itar_gs_clh_17</t>
  </si>
  <si>
    <t>STATIC_GS_SDRP_OSADA_PRACOWNIK.3ds</t>
  </si>
  <si>
    <t>itar_gs_clh_18</t>
  </si>
  <si>
    <t>STATIC_GS_KM_SAILOR_04.3ds</t>
  </si>
  <si>
    <t>itar_gs_clh_19</t>
  </si>
  <si>
    <t>STATIC_GS_KM_SAILOR_03.3ds</t>
  </si>
  <si>
    <t>itar_gs_clh_20</t>
  </si>
  <si>
    <t>STATIC_GS_KM_SAILOR_02.3ds</t>
  </si>
  <si>
    <t>itar_gs_clh_21</t>
  </si>
  <si>
    <t>STATIC_GS_SDRP_OSADA_PRACOWNICZKA.3ds</t>
  </si>
  <si>
    <t>itar_gs_clh_22</t>
  </si>
  <si>
    <t>STATIC_GS_KM_SAILOR_01.3ds</t>
  </si>
  <si>
    <t>itar_gs_clh_23</t>
  </si>
  <si>
    <t>STATIC_GS_ARMOR_SMITH_JOE.3ds</t>
  </si>
  <si>
    <t>itar_gs_clh_24</t>
  </si>
  <si>
    <t>STATIC_GS_DK_ARMOR_CITIZEN_BLACKSMITH_01.3ds</t>
  </si>
  <si>
    <t>itar_gs_clh_25</t>
  </si>
  <si>
    <t>STATIC_GS_ARMOR_KM_SMITH_02.3ds</t>
  </si>
  <si>
    <t>itar_gs_clh_26</t>
  </si>
  <si>
    <t>STATIC_GS_ARMOR_KM_SMITH_01.3ds</t>
  </si>
  <si>
    <t>itar_gs_clh_27</t>
  </si>
  <si>
    <t>STATIC_GS_N34.3ds</t>
  </si>
  <si>
    <t>itar_gs_clh_28</t>
  </si>
  <si>
    <t>STATIC_GS_KOWALA.3ds</t>
  </si>
  <si>
    <t>itar_gs_clh_29</t>
  </si>
  <si>
    <t>STATIC_GS_KOWALIK1.3ds</t>
  </si>
  <si>
    <t>itar_gs_clh_30</t>
  </si>
  <si>
    <t>STATIC_GS_KM_BAU_L_02.3ds</t>
  </si>
  <si>
    <t>itar_gs_clh_31</t>
  </si>
  <si>
    <t>STATIC_GS_KM_BAU_L_01.3ds</t>
  </si>
  <si>
    <t>itar_gs_clh_32</t>
  </si>
  <si>
    <t>STATIC_GS_KM_BAU_L_JORN.3ds</t>
  </si>
  <si>
    <t>itar_gs_clh_33</t>
  </si>
  <si>
    <t>STATIC_GS_ARMOR_BAU_L.3ds</t>
  </si>
  <si>
    <t>itar_gs_clh_34</t>
  </si>
  <si>
    <t>STATIC_GS_UBRANIE_BAB_01.3ds</t>
  </si>
  <si>
    <t>itar_gs_clh_35</t>
  </si>
  <si>
    <t>STATIC_GS_KOSZULA_SPODNIE.3ds</t>
  </si>
  <si>
    <t>itar_gs_clh_36</t>
  </si>
  <si>
    <t>STATIC_GS_KOSZULA_CZERWONA.3ds</t>
  </si>
  <si>
    <t>itar_gs_clh_37</t>
  </si>
  <si>
    <t>STATIC_GS_KOSZULA_CZARNA.3ds</t>
  </si>
  <si>
    <t>itar_gs_clh_38</t>
  </si>
  <si>
    <t>STATIC_GS_KOSZULA_ZOLTA.3ds</t>
  </si>
  <si>
    <t>itar_gs_clh_39</t>
  </si>
  <si>
    <t>STATIC_GS_KOSZULA_ZIELONA.3ds</t>
  </si>
  <si>
    <t>itar_gs_clh_40</t>
  </si>
  <si>
    <t>STATIC_GS_KOSZULA_SZARA.3ds</t>
  </si>
  <si>
    <t>itar_gs_clh_41</t>
  </si>
  <si>
    <t>STATIC_GS_KOSZULA_POMARANCZ.3ds</t>
  </si>
  <si>
    <t>itar_gs_clh_42</t>
  </si>
  <si>
    <t>STATIC_GS_KOSZULA_NAVY.3ds</t>
  </si>
  <si>
    <t>itar_gs_clh_43</t>
  </si>
  <si>
    <t>STATIC_GS_KM_WAITRESS.3ds</t>
  </si>
  <si>
    <t>itar_gs_clh_44</t>
  </si>
  <si>
    <t>STATIC_GS_SLAV_VLK_02_KOZA.3ds</t>
  </si>
  <si>
    <t>itar_gs_clh_45</t>
  </si>
  <si>
    <t>STATIC_GS_SLAV_VLK_01_KOZA.3ds</t>
  </si>
  <si>
    <t>itar_gs_clh_46</t>
  </si>
  <si>
    <t>STATIC_GS_SLAV_VLK_01_1_KOZA.3ds</t>
  </si>
  <si>
    <t>itar_gs_clh_47</t>
  </si>
  <si>
    <t>STATIC_GS_SLAV_VLK_02_1_KOZA.3ds</t>
  </si>
  <si>
    <t>itar_gs_clh_48</t>
  </si>
  <si>
    <t>STATIC_GS_SLAV_VLK_01_2_KOZA.3ds</t>
  </si>
  <si>
    <t>itar_gs_clh_49</t>
  </si>
  <si>
    <t>STATIC_GS_SLAV_VLK_02_2_KOZA.3ds</t>
  </si>
  <si>
    <t>itar_gs_clh_50</t>
  </si>
  <si>
    <t>STATIC_GS_SLAV_VLK_01_4_KOZA.3ds</t>
  </si>
  <si>
    <t>itar_gs_clh_51</t>
  </si>
  <si>
    <t>STATIC_GS_SLAV_VLK_02_4_KOZA.3ds</t>
  </si>
  <si>
    <t>Czerwona koszula pospólstwa 2</t>
  </si>
  <si>
    <t>itar_gs_clh_52</t>
  </si>
  <si>
    <t>STATIC_GS_SLAV_VLK_01_3_KOZA.3ds</t>
  </si>
  <si>
    <t>itar_gs_clh_53</t>
  </si>
  <si>
    <t>STATIC_GS_SLAV_VLK_02_3_KOZA.3ds</t>
  </si>
  <si>
    <t>itar_gs_clh_54</t>
  </si>
  <si>
    <t>STATIC_GS_ARMOR_BAUBABE_L1.3ds</t>
  </si>
  <si>
    <t>itar_gs_clh_55</t>
  </si>
  <si>
    <t>STATIC_GS_ARMOR_BAUBABE_L2.3ds</t>
  </si>
  <si>
    <t>itar_gs_clh_56</t>
  </si>
  <si>
    <t>STATIC_GS_ARMOR_BAUBABE_L3.3ds</t>
  </si>
  <si>
    <t>itar_gs_clh_57</t>
  </si>
  <si>
    <t>STATIC_GS_ARMOR_BAUBABE_L4.3ds</t>
  </si>
  <si>
    <t>itar_gs_clh_58</t>
  </si>
  <si>
    <t>STATIC_GS_ARMOR_BAUBABE_L5.3ds</t>
  </si>
  <si>
    <t>itar_gs_clh_59</t>
  </si>
  <si>
    <t>STATIC_GS_ARMOR_VLKBABE_M.3ds</t>
  </si>
  <si>
    <t>itar_gs_clh_60</t>
  </si>
  <si>
    <t>STATIC_GS_ARMOR_BAUBABE_L.3ds</t>
  </si>
  <si>
    <t>itar_gs_clh_61</t>
  </si>
  <si>
    <t>STATIC_GS_ARMOR_BAUBABE_M.3ds</t>
  </si>
  <si>
    <t>itar_gs_clh_62</t>
  </si>
  <si>
    <t>STATIC_GS_ARMOR_KM_VLKBABE_03.3ds</t>
  </si>
  <si>
    <t>itar_gs_clh_63</t>
  </si>
  <si>
    <t>STATIC_GS_ARMOR_KM_VLKBABE_04.3ds</t>
  </si>
  <si>
    <t>itar_gs_clh_64</t>
  </si>
  <si>
    <t>STATIC_GS_GS_ARMOR_LEATHER_L_01.3ds</t>
  </si>
  <si>
    <t>itar_gs_clh_65</t>
  </si>
  <si>
    <t>STATIC_GS_GS_ARMOR_LEATHER_L_02.3ds</t>
  </si>
  <si>
    <t>itar_gs_clh_66</t>
  </si>
  <si>
    <t>STATIC_GS_GS_ARMOR_PIR_L_ADDON_01.3ds</t>
  </si>
  <si>
    <t>itar_gs_clh_67</t>
  </si>
  <si>
    <t>STATIC_GS_GS_ARMOR_PIR_L_ADDON_02.3ds</t>
  </si>
  <si>
    <t>itar_gs_clh_68</t>
  </si>
  <si>
    <t>STATIC_GS_ARMOR_GERALT_ADDON_GRD1.3ds</t>
  </si>
  <si>
    <t>itar_gs_clh_69</t>
  </si>
  <si>
    <t>STATIC_GS_KM_PIR_L.3ds</t>
  </si>
  <si>
    <t>itar_gs_clh_70</t>
  </si>
  <si>
    <t>STATIC_GS_ARMOR_PIR_L_ADDON.3ds</t>
  </si>
  <si>
    <t>itar_gs_clh_71</t>
  </si>
  <si>
    <t>STATIC_GS_ARMOR_KM_VLK_01.3ds</t>
  </si>
  <si>
    <t>itar_gs_clh_72</t>
  </si>
  <si>
    <t>STATIC_GS_KM_TRAVELER_COAT_04.3ds</t>
  </si>
  <si>
    <t>itar_gs_clh_73</t>
  </si>
  <si>
    <t>STATIC_GS_KM_TRAVELER_COAT_03.3ds</t>
  </si>
  <si>
    <t>itar_gs_clh_74</t>
  </si>
  <si>
    <t>STATIC_GS_KM_TRAVELER_COAT_02.3ds</t>
  </si>
  <si>
    <t>itar_gs_clh_75</t>
  </si>
  <si>
    <t>STATIC_GS_KM_TRAVELER_COAT_01.3ds</t>
  </si>
  <si>
    <t>itar_gs_clh_76</t>
  </si>
  <si>
    <t>STATIC_GS_ARMOR_KM_VLK_08.3ds</t>
  </si>
  <si>
    <t>itar_gs_clh_77</t>
  </si>
  <si>
    <t>STATIC_GS_ARMOR_KM_VLK_06.3ds</t>
  </si>
  <si>
    <t>itar_gs_clh_78</t>
  </si>
  <si>
    <t>STATIC_GS_ARMOR_KM_VLK_05.3ds</t>
  </si>
  <si>
    <t>itar_gs_clh_79</t>
  </si>
  <si>
    <t>STATIC_GS_ARMOR_BAU_M_03.3ds</t>
  </si>
  <si>
    <t>itar_gs_clh_80</t>
  </si>
  <si>
    <t>STATIC_GS_ARMOR_BAU_M_02.3ds</t>
  </si>
  <si>
    <t>itar_gs_clh_81</t>
  </si>
  <si>
    <t>STATIC_GS_ARMOR_BAU_M_01.3ds</t>
  </si>
  <si>
    <t>itar_gs_clh_82</t>
  </si>
  <si>
    <t>STATIC_GS_ARMOR_BAU_M.3ds</t>
  </si>
  <si>
    <t>itar_gs_clh_83</t>
  </si>
  <si>
    <t>STATIC_GS_ARMOR_KM_VLK_10.3ds</t>
  </si>
  <si>
    <t>itar_gs_clh_84</t>
  </si>
  <si>
    <t>STATIC_GS_ARMOR_KM_VLK_11.3ds</t>
  </si>
  <si>
    <t>itar_gs_clh_85</t>
  </si>
  <si>
    <t>STATIC_GS_ARMOR_KM_VLK_09.3ds</t>
  </si>
  <si>
    <t>itar_gs_clh_86</t>
  </si>
  <si>
    <t>STATIC_GS_ARMOR_KM_VLK_03.3ds</t>
  </si>
  <si>
    <t>itar_gs_clh_87</t>
  </si>
  <si>
    <t>STATIC_GS_ARMOR_KM_VLK_02.3ds</t>
  </si>
  <si>
    <t>itar_gs_clh_88</t>
  </si>
  <si>
    <t>STATIC_GS_ARMOR_KM_VLK_04.3ds</t>
  </si>
  <si>
    <t>itar_gs_clh_89</t>
  </si>
  <si>
    <t>STATIC_GS_ARMOR_VLK_L.3ds</t>
  </si>
  <si>
    <t>itar_gs_clh_90</t>
  </si>
  <si>
    <t>STATIC_GS_ARMOR_VLK_H.3ds</t>
  </si>
  <si>
    <t>itar_gs_clh_91</t>
  </si>
  <si>
    <t>STATIC_GS_ALCHEMIKB.3ds</t>
  </si>
  <si>
    <t>itar_gs_clh_92</t>
  </si>
  <si>
    <t>STATIC_GS_ARMOR_WMA_ALHMABBYS.3ds</t>
  </si>
  <si>
    <t>itar_gs_clh_93</t>
  </si>
  <si>
    <t>STATIC_GS_ARMOR_KM_VLK_07.3ds</t>
  </si>
  <si>
    <t>itar_gs_clh_94</t>
  </si>
  <si>
    <t>STATIC_GS_OBYW_CZARNBIAL_DLUGAA1.3ds</t>
  </si>
  <si>
    <t>itar_gs_clh_95</t>
  </si>
  <si>
    <t>STATIC_GS_ARMOR_HER_N.3ds</t>
  </si>
  <si>
    <t>itar_gs_clh_96</t>
  </si>
  <si>
    <t>STATIC_GS_ARMOR_WMA_ALHM.3ds</t>
  </si>
  <si>
    <t>itar_gs_clh_97</t>
  </si>
  <si>
    <t>STATIC_GS_ARMOR_VLKBABE_H2.3ds</t>
  </si>
  <si>
    <t>itar_gs_clh_98</t>
  </si>
  <si>
    <t>STATIC_GS_ARMOR_VLKBABE_H.3ds</t>
  </si>
  <si>
    <t>itar_gs_clh_99</t>
  </si>
  <si>
    <t>STATIC_GS_ARMOR_BAUBABE_M3.3ds</t>
  </si>
  <si>
    <t>itar_gs_clh_100</t>
  </si>
  <si>
    <t>STATIC_GS_ARMOR_BAUBABE_M2.3ds</t>
  </si>
  <si>
    <t>itar_gs_clh_101</t>
  </si>
  <si>
    <t>STATIC_GS_ARMOR_BAUBABE_M1.3ds</t>
  </si>
  <si>
    <t>itar_gs_clh_102</t>
  </si>
  <si>
    <t>STATIC_GS_ARMOR_VLKBABE_L.3ds</t>
  </si>
  <si>
    <t>itar_gs_clh_103</t>
  </si>
  <si>
    <t>STATIC_GS_ARMOR_KM_VLKBABE_02.3ds</t>
  </si>
  <si>
    <t>itar_gs_clh_104</t>
  </si>
  <si>
    <t>STATIC_GS_ARMOR_KM_VLKBABE_01.3ds</t>
  </si>
  <si>
    <t>itar_gs_clh_105</t>
  </si>
  <si>
    <t>STATIC_GS_WG_ARMOR_DRESS_PURPLE_01.3ds</t>
  </si>
  <si>
    <t>itar_gs_clh_106</t>
  </si>
  <si>
    <t>STATIC_GS_SUKNIAN.3ds</t>
  </si>
  <si>
    <t>itar_gs_clh_107</t>
  </si>
  <si>
    <t>STATIC_GS_WG_ARMOR_DRESS_BLUE_01.3ds</t>
  </si>
  <si>
    <t>itar_gs_clh_108</t>
  </si>
  <si>
    <t>STATIC_GS_SLAV_BABE_02_KOZA.3ds</t>
  </si>
  <si>
    <t>itar_gs_clh_109</t>
  </si>
  <si>
    <t>STATIC_GS_SLAV_BABE_03_KOZA.3ds</t>
  </si>
  <si>
    <t>itar_gs_clh_110</t>
  </si>
  <si>
    <t>STATIC_GS_SLAV_BABE_04_KOZA.3ds</t>
  </si>
  <si>
    <t>itar_gs_clh_111</t>
  </si>
  <si>
    <t>STATIC_GS_SLAV_BABE_05_KOZA.3ds</t>
  </si>
  <si>
    <t>itar_gs_clh_112</t>
  </si>
  <si>
    <t>STATIC_GS_WG_ARMOR_ELEGANT_CITIZEN_01.3ds</t>
  </si>
  <si>
    <t>itar_gs_clh_113</t>
  </si>
  <si>
    <t>STATIC_GS_WG_ARMOR_ELEGANT_CITIZEN_02.3ds</t>
  </si>
  <si>
    <t>itar_gs_clh_114</t>
  </si>
  <si>
    <t>STATIC_GS_WG_ARMOR_ELEGANT_CITIZEN_03.3ds</t>
  </si>
  <si>
    <t>itar_gs_clh_115</t>
  </si>
  <si>
    <t>STATIC_GS_WG_ARMOR_ELEGANT_CITIZEN_04.3ds</t>
  </si>
  <si>
    <t>itar_gs_clh_116</t>
  </si>
  <si>
    <t>STATIC_GS_WG_ARMOR_ELEGANT_CITIZEN_05.3ds</t>
  </si>
  <si>
    <t>itar_gs_clh_117</t>
  </si>
  <si>
    <t>STATIC_GS_WG_ARMOR_ELEGANT_CITIZEN_06.3ds</t>
  </si>
  <si>
    <t>itar_gs_clh_118</t>
  </si>
  <si>
    <t>STATIC_GS_KM_IVY_ARMOR_03.3ds</t>
  </si>
  <si>
    <t>itar_gs_clh_119</t>
  </si>
  <si>
    <t>STATIC_GS_HUM_ARMOR_IVY_REMADE.3ds</t>
  </si>
  <si>
    <t>itar_gs_clh_120</t>
  </si>
  <si>
    <t>STATIC_GS_STROJ_KOBIECY_ROZOWY_01.3ds</t>
  </si>
  <si>
    <t>itar_gs_clh_121</t>
  </si>
  <si>
    <t>STATIC_GS_STROJ_KOBIECY_CZERWONY_01.3ds</t>
  </si>
  <si>
    <t>itar_gs_clh_122</t>
  </si>
  <si>
    <t>STATIC_GS_STROJ_KOBIECY_CZARNY_01.3ds</t>
  </si>
  <si>
    <t>itar_gs_clh_123</t>
  </si>
  <si>
    <t>STATIC_GS_STROJ_KOBIECY_BRAZOWY_01.3ds</t>
  </si>
  <si>
    <t>itar_gs_clh_124</t>
  </si>
  <si>
    <t>STATIC_GS_ZBROJA_SKYRIM_SZARY_01.3ds</t>
  </si>
  <si>
    <t>itar_gs_clh_125</t>
  </si>
  <si>
    <t>STATIC_GS_ZBROJA_SKYRIM_FIOLETOWY_01.3ds</t>
  </si>
  <si>
    <t>itar_gs_clh_126</t>
  </si>
  <si>
    <t>STATIC_GS_ZBROJA_SKYRIM_CZORNY_01.3ds</t>
  </si>
  <si>
    <t>itar_gs_clh_127</t>
  </si>
  <si>
    <t>STATIC_GS_ZBROJA_SKYRIM_CZERWONY_01.3ds</t>
  </si>
  <si>
    <t>itar_gs_clh_128</t>
  </si>
  <si>
    <t>STATIC_GS_ZBROJA_SKYRIM_BRAZ_01.3ds</t>
  </si>
  <si>
    <t>itar_gs_clh_129</t>
  </si>
  <si>
    <t>STATIC_GS_ROTCHARD_RUSSEL.3ds</t>
  </si>
  <si>
    <t>itar_gs_clh_130</t>
  </si>
  <si>
    <t>STATIC_GS_HUM_ARMOR_RICH_MERCHANT_05.3ds</t>
  </si>
  <si>
    <t>itar_gs_clh_131</t>
  </si>
  <si>
    <t>STATIC_GS_HUM_ARMOR_RICH_MERCHANT_04.3ds</t>
  </si>
  <si>
    <t>itar_gs_clh_132</t>
  </si>
  <si>
    <t>STATIC_GS_KM_RM_NOHAT_02.3ds</t>
  </si>
  <si>
    <t>itar_gs_clh_133</t>
  </si>
  <si>
    <t>STATIC_GS_KM_RM_NOHAT_03.3ds</t>
  </si>
  <si>
    <t>itar_gs_clh_134</t>
  </si>
  <si>
    <t>STATIC_GS_KM_RM_NOHAT_01.3ds</t>
  </si>
  <si>
    <t>itar_gs_clh_135</t>
  </si>
  <si>
    <t>STATIC_GS_KM_PIR_H.3ds</t>
  </si>
  <si>
    <t>itar_gs_clh_136</t>
  </si>
  <si>
    <t>STATIC_GS_ARMOR_PIR_H_ADDON.3ds</t>
  </si>
  <si>
    <t>itar_gs_clh_137</t>
  </si>
  <si>
    <t>STATIC_GS_KM_DRESS_02.3ds</t>
  </si>
  <si>
    <t>itar_gs_clh_138</t>
  </si>
  <si>
    <t>STATIC_GS_KM_DRESS_03.3ds</t>
  </si>
  <si>
    <t>itar_gs_clh_139</t>
  </si>
  <si>
    <t>STATIC_GS_KM_DRESS_05.3ds</t>
  </si>
  <si>
    <t>itar_gs_clh_140</t>
  </si>
  <si>
    <t>STATIC_GS_HUM_ARMOR_DRESS_05.3ds</t>
  </si>
  <si>
    <t>itar_gs_clh_141</t>
  </si>
  <si>
    <t>STATIC_GS_HUM_ARMOR_DRESS_06.3ds</t>
  </si>
  <si>
    <t>itar_gs_clh_142</t>
  </si>
  <si>
    <t>STATIC_GS_HUM_ARMOR_DRESS_07.3ds</t>
  </si>
  <si>
    <t>itar_gs_clh_143</t>
  </si>
  <si>
    <t>STATIC_GS_KM_DRESS_01.3ds</t>
  </si>
  <si>
    <t>itar_gs_clh_144</t>
  </si>
  <si>
    <t>STATIC_GS_KM_RICH_MERCHANT_NOHAT_04.3ds</t>
  </si>
  <si>
    <t>itar_gs_clh_145</t>
  </si>
  <si>
    <t>STATIC_GS_KM_RICH_MERCHANT_NOHAT_03.3ds</t>
  </si>
  <si>
    <t>itar_gs_clh_146</t>
  </si>
  <si>
    <t>STATIC_GS_KM_RICH_MERCHANT_NOHAT_02.3ds</t>
  </si>
  <si>
    <t>itar_gs_clh_147</t>
  </si>
  <si>
    <t>STATIC_GS_KM_RICH_MERCHANT_NOHAT_01.3ds</t>
  </si>
  <si>
    <t>itar_gs_clh_148</t>
  </si>
  <si>
    <t>STATIC_GS_ARMOR_JUDGE.3ds</t>
  </si>
  <si>
    <t>itar_gs_clh_149</t>
  </si>
  <si>
    <t>STATIC_GS_ARMOR_GOVERNOR.3ds</t>
  </si>
  <si>
    <t>itar_gs_clh_150</t>
  </si>
  <si>
    <t>STATIC_GS_SZKLANKA1.3ds</t>
  </si>
  <si>
    <t>itar_gs_clh_151</t>
  </si>
  <si>
    <t>STATIC_GS_ARMOR_DS_DARKMAG_02.3ds</t>
  </si>
  <si>
    <t>itar_gs_clh_151_1</t>
  </si>
  <si>
    <t>STATIC_GS_MROK_T3_01.3ds</t>
  </si>
  <si>
    <t>itar_gs_clh_151_2</t>
  </si>
  <si>
    <t>STATIC_GS_MROK_T3_02.3ds</t>
  </si>
  <si>
    <t>itar_gs_clh_152</t>
  </si>
  <si>
    <t>STATIC_GS_ARMOR_CULTIST.3ds</t>
  </si>
  <si>
    <t>itar_gs_clh_152_1</t>
  </si>
  <si>
    <t>STATIC_GS_MROK_T4_01.3ds</t>
  </si>
  <si>
    <t>itar_gs_clh_152_2</t>
  </si>
  <si>
    <t>STATIC_GS_MROK_T4_02.3ds</t>
  </si>
  <si>
    <t>itar_gs_clh_153</t>
  </si>
  <si>
    <t>STATIC_GS_ARCHMAGE_ROBE_NECR.3ds</t>
  </si>
  <si>
    <t>itar_gs_clh_153_1</t>
  </si>
  <si>
    <t>STATIC_GS_MROK_T5_01.3ds</t>
  </si>
  <si>
    <t>itar_gs_clh_153_2</t>
  </si>
  <si>
    <t>STATIC_GS_MROK_T5_02.3ds</t>
  </si>
  <si>
    <t>itar_gs_clh_154</t>
  </si>
  <si>
    <t>STATIC_GS_NWODA1_WINTER.3ds</t>
  </si>
  <si>
    <t>itar_gs_clh_155</t>
  </si>
  <si>
    <t>STATIC_GS_NWODA2_WINTER.3ds</t>
  </si>
  <si>
    <t>itar_gs_clh_156</t>
  </si>
  <si>
    <t>STATIC_GS_ARMOR_KDW_L_ADDON.3ds</t>
  </si>
  <si>
    <t>itar_gs_clh_156_1</t>
  </si>
  <si>
    <t>STATIC_GS_WODA_T3_01.3ds</t>
  </si>
  <si>
    <t>itar_gs_clh_156_2</t>
  </si>
  <si>
    <t>STATIC_GS_WODA_T3_02.3ds</t>
  </si>
  <si>
    <t>itar_gs_clh_157</t>
  </si>
  <si>
    <t>STATIC_GS_ARMOR_KDW_H.3ds</t>
  </si>
  <si>
    <t>itar_gs_clh_157_1</t>
  </si>
  <si>
    <t>STATIC_GS_WODA_T4_01.3ds</t>
  </si>
  <si>
    <t>itar_gs_clh_157_2</t>
  </si>
  <si>
    <t>STATIC_GS_WODA_T4_02.3ds</t>
  </si>
  <si>
    <t>itar_gs_clh_158</t>
  </si>
  <si>
    <t>STATIC_GS_ARMOR_WATERARCHMAGE.3ds</t>
  </si>
  <si>
    <t>itar_gs_clh_158_1</t>
  </si>
  <si>
    <t>STATIC_GS_WODA_T5_01.3ds</t>
  </si>
  <si>
    <t>itar_gs_clh_158_2</t>
  </si>
  <si>
    <t>STATIC_GS_WODA_T5_02.3ds</t>
  </si>
  <si>
    <t>itar_gs_clh_159</t>
  </si>
  <si>
    <t>STATIC_GS_ARMOR_SHM_B.3ds</t>
  </si>
  <si>
    <t>itar_gs_clh_160</t>
  </si>
  <si>
    <t>STATIC_GS_ARMOR_SHM_L.3ds</t>
  </si>
  <si>
    <t>itar_gs_clh_161</t>
  </si>
  <si>
    <t>STATIC_GS_ARMOR_SHM_M.3ds</t>
  </si>
  <si>
    <t>itar_gs_clh_161_1</t>
  </si>
  <si>
    <t>STATIC_GS_DROID_T3_01.3ds</t>
  </si>
  <si>
    <t>itar_gs_clh_161_2</t>
  </si>
  <si>
    <t>STATIC_GS_DROID_T4_01.3ds</t>
  </si>
  <si>
    <t>itar_gs_clh_162</t>
  </si>
  <si>
    <t>STATIC_GS_ARMOR_SHM_H.3ds</t>
  </si>
  <si>
    <t>itar_gs_clh_163</t>
  </si>
  <si>
    <t>STATIC_GS_NOGIEN1_WINTER.3ds</t>
  </si>
  <si>
    <t>itar_gs_clh_164</t>
  </si>
  <si>
    <t>STATIC_GS_NOGIEN2_WINTER.3ds</t>
  </si>
  <si>
    <t>itar_gs_clh_164_1</t>
  </si>
  <si>
    <t>STATIC_GS_OGIEN_T3_01.3ds</t>
  </si>
  <si>
    <t>itar_gs_clh_164_2</t>
  </si>
  <si>
    <t>STATIC_GS_OGIEN_T3_02.3ds</t>
  </si>
  <si>
    <t>itar_gs_clh_165</t>
  </si>
  <si>
    <t>STATIC_GS_ARMOR_KDF_L.3ds</t>
  </si>
  <si>
    <t>itar_gs_clh_166</t>
  </si>
  <si>
    <t>STATIC_GS_ARMOR_KDF_H.3ds</t>
  </si>
  <si>
    <t>itar_gs_clh_166_1</t>
  </si>
  <si>
    <t>STATIC_GS_OGIEN_T4_01.3ds</t>
  </si>
  <si>
    <t>itar_gs_clh_166_2</t>
  </si>
  <si>
    <t>STATIC_GS_OGIEN_T4_02.3ds</t>
  </si>
  <si>
    <t>itar_gs_clh_167</t>
  </si>
  <si>
    <t>STATIC_GS_ARMOR_KDF_Q.3ds</t>
  </si>
  <si>
    <t>itar_gs_clh_167_1</t>
  </si>
  <si>
    <t>STATIC_GS_OGIEN_T5_01.3ds</t>
  </si>
  <si>
    <t>itar_gs_clh_167_2</t>
  </si>
  <si>
    <t>STATIC_GS_OGIEN_T5_02.3ds</t>
  </si>
  <si>
    <t>itar_gs_un_01</t>
  </si>
  <si>
    <t>STATIC_GS_KM_STHR_L.3ds</t>
  </si>
  <si>
    <t>itar_gs_un_01_1</t>
  </si>
  <si>
    <t>STATIC_GS_ARMOR_ASASYN_VAR_03.3ds</t>
  </si>
  <si>
    <t>itar_gs_un_01_2</t>
  </si>
  <si>
    <t>STATIC_GS_ARMOR_ASASYN_VAR_04.3ds</t>
  </si>
  <si>
    <t>itar_gs_un_02</t>
  </si>
  <si>
    <t>STATIC_GS_FRN_FAC_T12.3ds</t>
  </si>
  <si>
    <t>itar_gs_un_03</t>
  </si>
  <si>
    <t>STATIC_GS_FRN_AC_T12.3ds</t>
  </si>
  <si>
    <t>itar_gs_un_04</t>
  </si>
  <si>
    <t>STATIC_GS_FRN_BNW_01.3ds</t>
  </si>
  <si>
    <t>itar_gs_un_05</t>
  </si>
  <si>
    <t>STATIC_GS_DB_AKO_ARMOR_M.3ds</t>
  </si>
  <si>
    <t>itar_gs_un_06</t>
  </si>
  <si>
    <t>STATIC_GS_KM_STH_H.3ds</t>
  </si>
  <si>
    <t>itar_gs_un_06_1</t>
  </si>
  <si>
    <t>STATIC_GS_ARMOR_ASASYN_VAR_06.3ds</t>
  </si>
  <si>
    <t>Jasna pancerz koczownika</t>
  </si>
  <si>
    <t>itar_gs_un_06_2</t>
  </si>
  <si>
    <t>STATIC_GS_ARMOR_ASASYN_VAR_05.3ds</t>
  </si>
  <si>
    <t>itar_gs_un_07</t>
  </si>
  <si>
    <t>STATIC_GS_FRN_BMG_01.3ds</t>
  </si>
  <si>
    <t>itar_gs_un_08</t>
  </si>
  <si>
    <t>STATIC_GS_HUM_ASSA_ARMOR.3ds</t>
  </si>
  <si>
    <t>itar_gs_un_09</t>
  </si>
  <si>
    <t>STATIC_GS_DB_PRI_ARMOR_L.3ds</t>
  </si>
  <si>
    <t>itar_gs_un_10</t>
  </si>
  <si>
    <t>STATIC_GS_ARMOR_WATERMAGES_L.3ds</t>
  </si>
  <si>
    <t>itar_gs_un_10_1</t>
  </si>
  <si>
    <t>STATIC_GS_WODA_T3_EVENT_02.3ds</t>
  </si>
  <si>
    <t>itar_gs_un_11</t>
  </si>
  <si>
    <t>STATIC_GS_FIREMAGE.3ds</t>
  </si>
  <si>
    <t>itar_gs_un_11_1</t>
  </si>
  <si>
    <t>STATIC_GS_WODA_T3_EVENT_01.3ds</t>
  </si>
  <si>
    <t>itar_gs_un_11_2</t>
  </si>
  <si>
    <t>STATIC_GS_WODA_T3_EVENT_02V2.3ds</t>
  </si>
  <si>
    <t>itar_gs_un_11_3</t>
  </si>
  <si>
    <t>STATIC_GS_ARMOR_ASASYN_VAR_02.3ds</t>
  </si>
  <si>
    <t>itar_gs_un_11_4</t>
  </si>
  <si>
    <t>STATIC_GS_ARMOR_ASASYN_VAR_01.3ds</t>
  </si>
  <si>
    <t>itar_gs_un_11_5</t>
  </si>
  <si>
    <t>STATIC_GS_VAR_ASASINO_03.3ds</t>
  </si>
  <si>
    <t>itar_gs_un_11_6</t>
  </si>
  <si>
    <t>STATIC_GS_VAR_ASASINO_04.3ds</t>
  </si>
  <si>
    <t>itar_gs_un_12</t>
  </si>
  <si>
    <t>STATIC_GS_KM_NORDMAR_ARMOR.3ds</t>
  </si>
  <si>
    <t>itar_gs_un_13</t>
  </si>
  <si>
    <t>STATIC_GS_ASSKILL_ARMOR_M.3ds</t>
  </si>
  <si>
    <t>itar_gs_un_14</t>
  </si>
  <si>
    <t>STATIC_GS_MAG_EVENT_01.3ds</t>
  </si>
  <si>
    <t>itar_gs_un_15</t>
  </si>
  <si>
    <t>STATIC_GS_MAG_EVENT_02.3ds</t>
  </si>
  <si>
    <t>Varancka magiczna szata</t>
  </si>
  <si>
    <t>itar_gs_un_16</t>
  </si>
  <si>
    <t>STATIC_GS_MAG_EVENT_03.3ds</t>
  </si>
  <si>
    <t>itar_gs_un_17</t>
  </si>
  <si>
    <t>STATIC_GS_MAG_EVENT_04.3ds</t>
  </si>
  <si>
    <t>itar_gs_un_18</t>
  </si>
  <si>
    <t>STATIC_GS_WODA_T4_EVENT_01.3ds</t>
  </si>
  <si>
    <t>itar_gs_un_19</t>
  </si>
  <si>
    <t>STATIC_GS_WODA_T4_EVENT_02.3ds</t>
  </si>
  <si>
    <t>itar_gs_un_20</t>
  </si>
  <si>
    <t>STATIC_GS_WODA_T4_EVENT_03.3ds</t>
  </si>
  <si>
    <t>itar_gs_un_21</t>
  </si>
  <si>
    <t>STATIC_GS_WODA_T4_EVENT_04.3ds</t>
  </si>
  <si>
    <t>itar_gs_un_22</t>
  </si>
  <si>
    <t>STATIC_GS_OGIEN_T4_EVENT_01.3ds</t>
  </si>
  <si>
    <t>itar_gs_un_23</t>
  </si>
  <si>
    <t>STATIC_GS_ARMOR_KOCZOWNIK_VAR_03.3ds</t>
  </si>
  <si>
    <t>itar_gs_un_24</t>
  </si>
  <si>
    <t>STATIC_GS_ARMOR_KOCZOWNIK_VAR_02.3ds</t>
  </si>
  <si>
    <t>itar_gs_un_25</t>
  </si>
  <si>
    <t>STATIC_GS_ARMOR_KOCZOWNIK_VAR_01.3ds</t>
  </si>
  <si>
    <t>itar_gs_un_26</t>
  </si>
  <si>
    <t>STATIC_GS_VAR_ASASINO_02.3ds</t>
  </si>
  <si>
    <t>itar_gs_un_27</t>
  </si>
  <si>
    <t>STATIC_GS_VAR_ASASINO_01.3ds</t>
  </si>
  <si>
    <t>itar_gs_un_28</t>
  </si>
  <si>
    <t>STATIC_GS_OGIEN_T5_EVENT_01.3ds</t>
  </si>
  <si>
    <t>itar_gs_frac_01</t>
  </si>
  <si>
    <t>STATIC_GS_MIL_GELDERN_P.3ds</t>
  </si>
  <si>
    <t>itar_gs_frac_02</t>
  </si>
  <si>
    <t>STATIC_GS_MIL_GELDERN_PM.3ds</t>
  </si>
  <si>
    <t>itar_gs_frac_03</t>
  </si>
  <si>
    <t>STATIC_GS_MIL_GELDERN_S_KOZA.3ds</t>
  </si>
  <si>
    <t>itar_gs_frac_04</t>
  </si>
  <si>
    <t>STATIC_GS_MIL_MYRTANA_S_KOZA.3ds</t>
  </si>
  <si>
    <t>itar_gs_frac_05</t>
  </si>
  <si>
    <t>STATIC_GS_MIL_GELDERN_ST_KOZA.3ds</t>
  </si>
  <si>
    <t>itar_gs_frac_06</t>
  </si>
  <si>
    <t>STATIC_GS_MIL_GELDERN_ST_BLACK_KOZA.3ds</t>
  </si>
  <si>
    <t>itar_gs_frac_07</t>
  </si>
  <si>
    <t>STATIC_GS_MIL_GELDERN_ST2_KOZA.3ds</t>
  </si>
  <si>
    <t>itar_gs_frac_08</t>
  </si>
  <si>
    <t>STATIC_GS_MIL_GELDERN_ST2_BLACK_KOZA.3ds</t>
  </si>
  <si>
    <t>itar_gs_frac_09</t>
  </si>
  <si>
    <t>STATIC_GS_MIL_GELDERN_ST3_KOZA.3ds</t>
  </si>
  <si>
    <t>itar_gs_frac_10</t>
  </si>
  <si>
    <t>STATIC_GS_MIL_GELDERN_ST3_BLACK_KOZA.3ds</t>
  </si>
  <si>
    <t>itar_gs_frac_11</t>
  </si>
  <si>
    <t>STATIC_GS_MIL_GELDERN_ZW_KOZA.3ds</t>
  </si>
  <si>
    <t>itar_gs_frac_12</t>
  </si>
  <si>
    <t>STATIC_GS_MIL_GELDERN_ZW2_KOZA.3ds</t>
  </si>
  <si>
    <t>itar_gs_frac_13</t>
  </si>
  <si>
    <t>STATIC_GS_MIL_GELDERN_W_KOZA.3ds</t>
  </si>
  <si>
    <t>itar_gs_frac_14</t>
  </si>
  <si>
    <t>STATIC_GS_MIL_GELDERN_Z_KOZA.3ds</t>
  </si>
  <si>
    <t>itar_gs_frac_15</t>
  </si>
  <si>
    <t>STATIC_GS_MIL_GELDERN_O_KOZA.3ds</t>
  </si>
  <si>
    <t>itar_gs_frac_16</t>
  </si>
  <si>
    <t>STATIC_GS_MIL_GELDERN_Z2_KOZA.3ds</t>
  </si>
  <si>
    <t>itar_gs_frac_17</t>
  </si>
  <si>
    <t>STATIC_GS_MIL_SILDEN_P.3ds</t>
  </si>
  <si>
    <t>itar_gs_frac_18</t>
  </si>
  <si>
    <t>STATIC_GS_MIL_SILDEN_S_KOZA.3ds</t>
  </si>
  <si>
    <t>itar_gs_frac_19</t>
  </si>
  <si>
    <t>STATIC_GS_MIL_SILDEN_ZW_KOZA.3ds</t>
  </si>
  <si>
    <t>itar_gs_frac_20</t>
  </si>
  <si>
    <t>STATIC_GS_MIL_GELDERN_SO_KOZA.3ds</t>
  </si>
  <si>
    <t>itar_gs_frac_21</t>
  </si>
  <si>
    <t>STATIC_GS_MIL_SILDEN_SO_KOZA.3ds</t>
  </si>
  <si>
    <t>itar_gs_frac_22</t>
  </si>
  <si>
    <t>STATIC_GS_MIL_SILDEN_Z_KOZA.3ds</t>
  </si>
  <si>
    <t>itar_gs_frac_23</t>
  </si>
  <si>
    <t>STATIC_GS_MIL_SILDEN_W_KOZA.3ds</t>
  </si>
  <si>
    <t>itar_gs_frac_24</t>
  </si>
  <si>
    <t>STATIC_GS_MIL_SILDEN_Z2_KOZA.3ds</t>
  </si>
  <si>
    <t>itbe_gs_01</t>
  </si>
  <si>
    <t>itbe_gs_02</t>
  </si>
  <si>
    <t>itbe_gs_03</t>
  </si>
  <si>
    <t>itbe_gs_04</t>
  </si>
  <si>
    <t>itbe_gs_05</t>
  </si>
  <si>
    <t>itbe_gs_06</t>
  </si>
  <si>
    <t>itbe_gs_07</t>
  </si>
  <si>
    <t>itbe_gs_08</t>
  </si>
  <si>
    <t>itbe_gs_09</t>
  </si>
  <si>
    <t>itbe_gs_10</t>
  </si>
  <si>
    <t>itfo_gs_01</t>
  </si>
  <si>
    <t>itfo_gs_02</t>
  </si>
  <si>
    <t>itfo_gs_03</t>
  </si>
  <si>
    <t>itfo_gs_04</t>
  </si>
  <si>
    <t>itfo_gs_05</t>
  </si>
  <si>
    <t>itfo_gs_06</t>
  </si>
  <si>
    <t>itfo_gs_07</t>
  </si>
  <si>
    <t>Szczur na patyku</t>
  </si>
  <si>
    <t>itfo_gs_08</t>
  </si>
  <si>
    <t>itfo_gs_09</t>
  </si>
  <si>
    <t>itfo_gs_10</t>
  </si>
  <si>
    <t>itfo_gs_11</t>
  </si>
  <si>
    <t>itfo_gs_12</t>
  </si>
  <si>
    <t>itfo_gs_13</t>
  </si>
  <si>
    <t>itfo_gs_14</t>
  </si>
  <si>
    <t>itfo_gs_15</t>
  </si>
  <si>
    <t>itfo_gs_16</t>
  </si>
  <si>
    <t>itfo_gs_17</t>
  </si>
  <si>
    <t>itfo_gs_18</t>
  </si>
  <si>
    <t>itfo_gs_19</t>
  </si>
  <si>
    <t>itfo_gs_20</t>
  </si>
  <si>
    <t>itfo_gs_21</t>
  </si>
  <si>
    <t>itfo_gs_22</t>
  </si>
  <si>
    <t>itfo_gs_23</t>
  </si>
  <si>
    <t>itfo_gs_24</t>
  </si>
  <si>
    <t>itfo_gs_25</t>
  </si>
  <si>
    <t>itfo_gs_26</t>
  </si>
  <si>
    <t>itfo_gs_27</t>
  </si>
  <si>
    <t>itfo_gs_28</t>
  </si>
  <si>
    <t>itfo_gs_29</t>
  </si>
  <si>
    <t>itfo_gs_30</t>
  </si>
  <si>
    <t>itfo_gs_31</t>
  </si>
  <si>
    <t>itfo_gs_32</t>
  </si>
  <si>
    <t>itfo_gs_33</t>
  </si>
  <si>
    <t>itfo_gs_34</t>
  </si>
  <si>
    <t>itfo_gs_35</t>
  </si>
  <si>
    <t>itfo_gs_36</t>
  </si>
  <si>
    <t>itfo_gs_37</t>
  </si>
  <si>
    <t>itfo_gs_38</t>
  </si>
  <si>
    <t>itfo_gs_39</t>
  </si>
  <si>
    <t>itfo_gs_40</t>
  </si>
  <si>
    <t>itfo_gs_41</t>
  </si>
  <si>
    <t>itfo_gs_42</t>
  </si>
  <si>
    <t>itfo_gs_43</t>
  </si>
  <si>
    <t>itfo_gs_44</t>
  </si>
  <si>
    <t>itfo_gs_45</t>
  </si>
  <si>
    <t>itfo_gs_46</t>
  </si>
  <si>
    <t>itfo_gs_47</t>
  </si>
  <si>
    <t>itfo_gs_48</t>
  </si>
  <si>
    <t>itfo_gs_49</t>
  </si>
  <si>
    <t>itfo_gs_50</t>
  </si>
  <si>
    <t>itfo_gs_51</t>
  </si>
  <si>
    <t>itfo_gs_52</t>
  </si>
  <si>
    <t>itfo_gs_53</t>
  </si>
  <si>
    <t>itfo_gs_54</t>
  </si>
  <si>
    <t>itfo_gs_55</t>
  </si>
  <si>
    <t>itfo_gs_56</t>
  </si>
  <si>
    <t>itfo_gs_57</t>
  </si>
  <si>
    <t>itfo_gs_58</t>
  </si>
  <si>
    <t>itfo_gs_59</t>
  </si>
  <si>
    <t>itfo_gs_60</t>
  </si>
  <si>
    <t>itfo_gs_61</t>
  </si>
  <si>
    <t>itfo_gs_62</t>
  </si>
  <si>
    <t>itfo_gs_63</t>
  </si>
  <si>
    <t>itfo_gs_64</t>
  </si>
  <si>
    <t>itfo_gs_65</t>
  </si>
  <si>
    <t>itfo_gs_66</t>
  </si>
  <si>
    <t>itfo_gs_67</t>
  </si>
  <si>
    <t>itfo_gs_68</t>
  </si>
  <si>
    <t>itfo_gs_69</t>
  </si>
  <si>
    <t>itfo_gs_70</t>
  </si>
  <si>
    <t>ithe_saga_gobcap_01</t>
  </si>
  <si>
    <t>GOB_BERSERK_MASK_01.3ds</t>
  </si>
  <si>
    <t>Maska gobliniego berserkera</t>
  </si>
  <si>
    <t>ithe_saga_gobcap_02</t>
  </si>
  <si>
    <t>GOB_HOOD_01.3ds</t>
  </si>
  <si>
    <t>Kaptur goblina</t>
  </si>
  <si>
    <t>ithe_saga_gobcap_03</t>
  </si>
  <si>
    <t>GOB_SHAMAN_MASK_01.3ds</t>
  </si>
  <si>
    <t>Maska goblina szamana</t>
  </si>
  <si>
    <t>itmi_dragon_pet</t>
  </si>
  <si>
    <t>drache.mms</t>
  </si>
  <si>
    <t>Kamien przyzwania ognistego smoka</t>
  </si>
  <si>
    <t>itmi_horse_pet</t>
  </si>
  <si>
    <t>HORSEMORPH.mms</t>
  </si>
  <si>
    <t>Kamien przyzwania konia</t>
  </si>
  <si>
    <t>itmi_gs_activ_01</t>
  </si>
  <si>
    <t>itmi_gs_activ_02</t>
  </si>
  <si>
    <t>itmi_gs_activ_03</t>
  </si>
  <si>
    <t>itmi_gs_activ_04</t>
  </si>
  <si>
    <t>itmi_gs_activ_05</t>
  </si>
  <si>
    <t>itmi_gs_com_01</t>
  </si>
  <si>
    <t>itmi_gs_com_02</t>
  </si>
  <si>
    <t>itmi_gs_com_03</t>
  </si>
  <si>
    <t>itmi_gs_com_04</t>
  </si>
  <si>
    <t>itmi_gs_com_05</t>
  </si>
  <si>
    <t>itmi_gs_com_06</t>
  </si>
  <si>
    <t>itmi_gs_com_07</t>
  </si>
  <si>
    <t>itmi_gs_com_08</t>
  </si>
  <si>
    <t>Mączka kostna</t>
  </si>
  <si>
    <t>itmi_gs_com_09</t>
  </si>
  <si>
    <t>itmi_gs_com_10</t>
  </si>
  <si>
    <t>itmi_gs_com_11</t>
  </si>
  <si>
    <t>itmi_gs_com_12</t>
  </si>
  <si>
    <t>itmi_gs_com_13</t>
  </si>
  <si>
    <t>itmi_gs_com_14</t>
  </si>
  <si>
    <t>itmi_gs_com_15</t>
  </si>
  <si>
    <t>itmi_gs_com_16</t>
  </si>
  <si>
    <t>itmi_gs_com_17</t>
  </si>
  <si>
    <t>itmi_gs_com_18</t>
  </si>
  <si>
    <t>itmi_gs_com_19</t>
  </si>
  <si>
    <t>itmi_gs_com_20</t>
  </si>
  <si>
    <t>itmi_gs_com_21</t>
  </si>
  <si>
    <t>itmi_gs_com_22</t>
  </si>
  <si>
    <t>itmi_gs_com_23</t>
  </si>
  <si>
    <t>itmi_gs_com_24</t>
  </si>
  <si>
    <t>itmi_gs_com_25</t>
  </si>
  <si>
    <t>itmi_gs_com_26</t>
  </si>
  <si>
    <t>itmi_gs_com_27</t>
  </si>
  <si>
    <t>itmi_gs_com_28</t>
  </si>
  <si>
    <t>itmi_gs_com_29</t>
  </si>
  <si>
    <t>itmi_gs_com_30</t>
  </si>
  <si>
    <t>itmi_gs_com_31</t>
  </si>
  <si>
    <t>itmi_gs_com_32</t>
  </si>
  <si>
    <t>itmi_gs_com_33</t>
  </si>
  <si>
    <t>itmi_gs_corpse_01</t>
  </si>
  <si>
    <t>OWCA.ASC</t>
  </si>
  <si>
    <t>itmi_gs_corpse_02</t>
  </si>
  <si>
    <t>WOREK_NA_TRUCHLO.ASC</t>
  </si>
  <si>
    <t>itmi_gs_corpse_03</t>
  </si>
  <si>
    <t>itmi_gs_corpse_04</t>
  </si>
  <si>
    <t>Kreto.ASC</t>
  </si>
  <si>
    <t>itmi_gs_corpse_05</t>
  </si>
  <si>
    <t>itmi_gs_corpse_06</t>
  </si>
  <si>
    <t>Dzik.ASC</t>
  </si>
  <si>
    <t>itmi_gs_corpse_07</t>
  </si>
  <si>
    <t>Wilk.ASC</t>
  </si>
  <si>
    <t>itmi_gs_corpse_08</t>
  </si>
  <si>
    <t>Scierwojad.ASC</t>
  </si>
  <si>
    <t>itmi_gs_corpse_09</t>
  </si>
  <si>
    <t>Lurker.ASC</t>
  </si>
  <si>
    <t>itmi_gs_corpse_10</t>
  </si>
  <si>
    <t>itmi_gs_corpse_11</t>
  </si>
  <si>
    <t>KretoZielony.ASC</t>
  </si>
  <si>
    <t>itmi_gs_corpse_12</t>
  </si>
  <si>
    <t>itmi_gs_corpse_13</t>
  </si>
  <si>
    <t>itmi_gs_corpse_14</t>
  </si>
  <si>
    <t>itmi_gs_corpse_15</t>
  </si>
  <si>
    <t>itmi_gs_corpse_16</t>
  </si>
  <si>
    <t>itmi_gs_corpse_17</t>
  </si>
  <si>
    <t>Owca.ASC</t>
  </si>
  <si>
    <t>itmi_gs_corpse_18</t>
  </si>
  <si>
    <t>itmi_gs_corpse_19</t>
  </si>
  <si>
    <t>itmi_gs_corpse_20</t>
  </si>
  <si>
    <t>WilkCzerwony3DS.ASC</t>
  </si>
  <si>
    <t>itmi_gs_corpse_21</t>
  </si>
  <si>
    <t>Zebacz.ASC</t>
  </si>
  <si>
    <t>itmi_gs_corpse_22</t>
  </si>
  <si>
    <t>itmi_gs_corpse_23</t>
  </si>
  <si>
    <t>Jaszczur.ASC</t>
  </si>
  <si>
    <t>itmi_gs_corpse_24</t>
  </si>
  <si>
    <t>itmi_gs_corpse_25</t>
  </si>
  <si>
    <t>itmi_gs_corpse_26</t>
  </si>
  <si>
    <t>CIALO_BRZYTWIAKA.ASC</t>
  </si>
  <si>
    <t>itmi_gs_corpse_27</t>
  </si>
  <si>
    <t>Warg.ASC</t>
  </si>
  <si>
    <t>itmi_gs_corpse_28</t>
  </si>
  <si>
    <t>itmi_gs_corpse_29</t>
  </si>
  <si>
    <t>JaszczurCzerwony.ASC</t>
  </si>
  <si>
    <t>itmi_gs_corpse_30</t>
  </si>
  <si>
    <t>worek_z_wezem.ASC</t>
  </si>
  <si>
    <t>itmi_gs_corpse_31</t>
  </si>
  <si>
    <t>WOREK_Z_TROLLEM.ASC</t>
  </si>
  <si>
    <t>itmi_gs_corpse_32</t>
  </si>
  <si>
    <t>worek_z_niedzwiedziem.ASC</t>
  </si>
  <si>
    <t>itmi_gs_corpse_33</t>
  </si>
  <si>
    <t>WOREK_Z_CIENOSTWOREM.ASC</t>
  </si>
  <si>
    <t>itmi_gs_corpse_34</t>
  </si>
  <si>
    <t>WOREK_NA_TRUCHLO.asc</t>
  </si>
  <si>
    <t>itmi_lute_priscilla</t>
  </si>
  <si>
    <t>ITMI_LUTE_PRISCILLA.3ds</t>
  </si>
  <si>
    <t>Bogata lutnia</t>
  </si>
  <si>
    <t>itmi_lute_nord</t>
  </si>
  <si>
    <t>ITMI_LUTE_NORD.3ds</t>
  </si>
  <si>
    <t>Nordmarska lutnia</t>
  </si>
  <si>
    <t>itmi_gs_mat_01</t>
  </si>
  <si>
    <t>itmi_gs_mat_02</t>
  </si>
  <si>
    <t>itmi_gs_mat_03</t>
  </si>
  <si>
    <t>itmi_gs_mat_04</t>
  </si>
  <si>
    <t>itmi_gs_mat_05</t>
  </si>
  <si>
    <t>itmi_gs_mat_06</t>
  </si>
  <si>
    <t>itmi_gs_mat_07</t>
  </si>
  <si>
    <t>itmi_gs_mat_08</t>
  </si>
  <si>
    <t>itmi_gs_mat_09</t>
  </si>
  <si>
    <t>itmi_gs_mat_10</t>
  </si>
  <si>
    <t>itmi_gs_mat_11</t>
  </si>
  <si>
    <t>itmi_gs_mat_12</t>
  </si>
  <si>
    <t>itmi_gs_mat_13</t>
  </si>
  <si>
    <t>itmi_gs_mat_14</t>
  </si>
  <si>
    <t>itmi_gs_mat_15</t>
  </si>
  <si>
    <t>itmi_gs_mat_16</t>
  </si>
  <si>
    <t>itmi_gs_mat_17</t>
  </si>
  <si>
    <t>itmi_gs_mat_18</t>
  </si>
  <si>
    <t>itmi_gs_mat_19</t>
  </si>
  <si>
    <t>itmi_gs_mat_20</t>
  </si>
  <si>
    <t>itmi_gs_mat_21</t>
  </si>
  <si>
    <t>itmi_gs_mat_22</t>
  </si>
  <si>
    <t>Akwamaryn</t>
  </si>
  <si>
    <t>itmi_gs_mat_23</t>
  </si>
  <si>
    <t>itmi_gs_mat_24</t>
  </si>
  <si>
    <t>itmi_gs_mat_25</t>
  </si>
  <si>
    <t>itmi_gs_mat_26</t>
  </si>
  <si>
    <t>itmi_gs_mat_27</t>
  </si>
  <si>
    <t>itmi_gs_mat_28</t>
  </si>
  <si>
    <t>itmi_gs_mat_29</t>
  </si>
  <si>
    <t>itmi_gs_mat_30</t>
  </si>
  <si>
    <t>itmi_gs_mat_31</t>
  </si>
  <si>
    <t>itmi_gs_mat_32</t>
  </si>
  <si>
    <t>itmi_gs_mat_33</t>
  </si>
  <si>
    <t>itmi_gs_mat_34</t>
  </si>
  <si>
    <t>itmi_gs_mat_35</t>
  </si>
  <si>
    <t>itmi_gs_mat_36</t>
  </si>
  <si>
    <t>itmi_gs_mat_37</t>
  </si>
  <si>
    <t>itmi_gs_mat_38</t>
  </si>
  <si>
    <t>itmi_gs_mat_39</t>
  </si>
  <si>
    <t>itmi_gs_mat_40</t>
  </si>
  <si>
    <t>itmi_gs_mat_41</t>
  </si>
  <si>
    <t>itmi_gs_mat_42</t>
  </si>
  <si>
    <t>itmi_gs_mat_43</t>
  </si>
  <si>
    <t>itmi_gs_mat_44</t>
  </si>
  <si>
    <t>itmi_gs_mat_45</t>
  </si>
  <si>
    <t>itmi_gs_mat_46</t>
  </si>
  <si>
    <t>itmi_gs_mat_47</t>
  </si>
  <si>
    <t>itmi_gs_mat_48</t>
  </si>
  <si>
    <t>itmi_gs_mat_49</t>
  </si>
  <si>
    <t>itmi_gs_mat_50</t>
  </si>
  <si>
    <t>Deska ze szlachetnego drewna</t>
  </si>
  <si>
    <t>itmi_gs_mat_51</t>
  </si>
  <si>
    <t>itmi_gs_mat_52</t>
  </si>
  <si>
    <t>itmi_gs_mat_53</t>
  </si>
  <si>
    <t>itmi_gs_mat_54</t>
  </si>
  <si>
    <t>itmi_gs_mat_55</t>
  </si>
  <si>
    <t>itmi_gs_mat_56</t>
  </si>
  <si>
    <t>itmi_gs_mat_57</t>
  </si>
  <si>
    <t>itmi_gs_mat_58</t>
  </si>
  <si>
    <t>itmi_gs_mat_59</t>
  </si>
  <si>
    <t>itmi_gs_mat_60</t>
  </si>
  <si>
    <t>itmi_gs_mat_61</t>
  </si>
  <si>
    <t>itmi_gs_mat_62</t>
  </si>
  <si>
    <t>itmi_gs_mat_63</t>
  </si>
  <si>
    <t>itmi_gs_mat_64</t>
  </si>
  <si>
    <t>itmi_gs_mat_65</t>
  </si>
  <si>
    <t>itmi_gs_mat_66</t>
  </si>
  <si>
    <t>itmi_gs_mat_67</t>
  </si>
  <si>
    <t>itmi_gs_mat_68</t>
  </si>
  <si>
    <t>itmi_gs_mat_69</t>
  </si>
  <si>
    <t>itmi_gs_mat_70</t>
  </si>
  <si>
    <t>itmi_gs_mat_71</t>
  </si>
  <si>
    <t>itmi_gs_mat_72</t>
  </si>
  <si>
    <t>itmi_gs_mat_73</t>
  </si>
  <si>
    <t>itmi_gs_mat_74</t>
  </si>
  <si>
    <t>itmi_gs_mat_75</t>
  </si>
  <si>
    <t>itmi_gs_mat_76</t>
  </si>
  <si>
    <t>itmi_gs_mat_77</t>
  </si>
  <si>
    <t>itmi_gs_mat_78</t>
  </si>
  <si>
    <t>itmi_gs_mat_79</t>
  </si>
  <si>
    <t>itmi_gs_mat_80</t>
  </si>
  <si>
    <t>itmi_gs_mat_81</t>
  </si>
  <si>
    <t>itmi_gs_mat_82</t>
  </si>
  <si>
    <t>itmi_gs_mat_83</t>
  </si>
  <si>
    <t>itmi_gs_mat_84</t>
  </si>
  <si>
    <t>itmi_gs_mat_85</t>
  </si>
  <si>
    <t>itmi_gs_mat_86</t>
  </si>
  <si>
    <t>itmi_gs_mat_87</t>
  </si>
  <si>
    <t>itmi_gs_mat_88</t>
  </si>
  <si>
    <t>itmi_gs_mat_89</t>
  </si>
  <si>
    <t>itmi_gs_mat_90</t>
  </si>
  <si>
    <t>itmi_gs_mat_91</t>
  </si>
  <si>
    <t>itmi_gs_mat_92</t>
  </si>
  <si>
    <t>itmi_gs_mat_93</t>
  </si>
  <si>
    <t>itmi_gs_mat_94</t>
  </si>
  <si>
    <t>itmi_gs_mat_95</t>
  </si>
  <si>
    <t>itmi_gs_mat_96</t>
  </si>
  <si>
    <t>itmi_gs_mat_97</t>
  </si>
  <si>
    <t>itmi_gs_mat_98</t>
  </si>
  <si>
    <t>itmi_gs_mat_99</t>
  </si>
  <si>
    <t>itmi_gs_mat_100</t>
  </si>
  <si>
    <t>itmi_gs_mat_101</t>
  </si>
  <si>
    <t>itmi_gs_mat_102</t>
  </si>
  <si>
    <t>itmi_gs_mat_103</t>
  </si>
  <si>
    <t>itmi_gs_mat_104</t>
  </si>
  <si>
    <t>itmi_gs_mat_105</t>
  </si>
  <si>
    <t>itmi_gs_mat_106</t>
  </si>
  <si>
    <t>itmi_gs_mat_107</t>
  </si>
  <si>
    <t>itmi_gs_mat_108</t>
  </si>
  <si>
    <t>itmi_gs_mat_109</t>
  </si>
  <si>
    <t>itmi_gs_mat_110</t>
  </si>
  <si>
    <t>itmi_gs_mat_111</t>
  </si>
  <si>
    <t>itmi_gs_mat_112</t>
  </si>
  <si>
    <t>itmi_gs_mat_113</t>
  </si>
  <si>
    <t>itmi_gs_mat_114</t>
  </si>
  <si>
    <t>itmi_gs_mat_115</t>
  </si>
  <si>
    <t>itmi_gs_mat_116</t>
  </si>
  <si>
    <t>itmi_gs_mat_117</t>
  </si>
  <si>
    <t>itmi_gs_mat_118</t>
  </si>
  <si>
    <t>itmi_gs_mat_119</t>
  </si>
  <si>
    <t>itmi_gs_mat_120</t>
  </si>
  <si>
    <t>itmi_gs_mat_121</t>
  </si>
  <si>
    <t>itmi_gs_mat_122</t>
  </si>
  <si>
    <t>itmi_gs_mat_123</t>
  </si>
  <si>
    <t>itmi_gs_mat_124</t>
  </si>
  <si>
    <t>itmi_gs_mat_125</t>
  </si>
  <si>
    <t>itmi_gs_mat_126</t>
  </si>
  <si>
    <t>itmi_gs_mat_127</t>
  </si>
  <si>
    <t>itmi_gs_mat_128</t>
  </si>
  <si>
    <t>itmi_gs_mat_129</t>
  </si>
  <si>
    <t>itmi_gs_mat_130</t>
  </si>
  <si>
    <t>itmi_gs_mat_131</t>
  </si>
  <si>
    <t>itmi_gs_mat_132</t>
  </si>
  <si>
    <t>itmi_gs_mat_133</t>
  </si>
  <si>
    <t>itmi_gs_mat_134</t>
  </si>
  <si>
    <t>itmi_gs_mat_135</t>
  </si>
  <si>
    <t>itmi_gs_mat_136</t>
  </si>
  <si>
    <t>itmi_gs_mat_137</t>
  </si>
  <si>
    <t>itmi_gs_mat_138</t>
  </si>
  <si>
    <t>itmi_gs_mat_139</t>
  </si>
  <si>
    <t>itmi_gs_mat_140</t>
  </si>
  <si>
    <t>itmi_gs_mat_141</t>
  </si>
  <si>
    <t>itmi_gs_mat_142</t>
  </si>
  <si>
    <t>itmi_gs_mat_143</t>
  </si>
  <si>
    <t>itmi_gs_mat_144</t>
  </si>
  <si>
    <t>itmi_gs_mat_145</t>
  </si>
  <si>
    <t>itmi_gs_mat_146</t>
  </si>
  <si>
    <t>itmi_gs_mat_147</t>
  </si>
  <si>
    <t>itmi_gs_mat_148</t>
  </si>
  <si>
    <t>itmi_gs_mat_149</t>
  </si>
  <si>
    <t>itmi_gs_mat_150</t>
  </si>
  <si>
    <t>itmi_gs_mat_151</t>
  </si>
  <si>
    <t>itmi_gs_mat_152</t>
  </si>
  <si>
    <t>itmi_gs_mat_153</t>
  </si>
  <si>
    <t>itmi_gs_mat_154</t>
  </si>
  <si>
    <t>itmi_gs_mat_155</t>
  </si>
  <si>
    <t>itmi_gs_mat_156</t>
  </si>
  <si>
    <t>itmi_gs_mat_157</t>
  </si>
  <si>
    <t>itmi_gs_mat_158</t>
  </si>
  <si>
    <t>itmi_gs_mat_159</t>
  </si>
  <si>
    <t>itmi_gs_mat_160</t>
  </si>
  <si>
    <t>itmi_gs_mat_161</t>
  </si>
  <si>
    <t>itmi_gs_mat_162</t>
  </si>
  <si>
    <t>itmi_gs_mat_163</t>
  </si>
  <si>
    <t>itmi_gs_mat_164</t>
  </si>
  <si>
    <t>itmi_gs_mat_165</t>
  </si>
  <si>
    <t>itmi_gs_mat_166</t>
  </si>
  <si>
    <t>itmi_gs_mat_167</t>
  </si>
  <si>
    <t>itmi_gs_mat_168</t>
  </si>
  <si>
    <t>itmi_gs_mat_169</t>
  </si>
  <si>
    <t>itmi_gs_mat_170</t>
  </si>
  <si>
    <t>itmi_gs_mat_171</t>
  </si>
  <si>
    <t>itmi_gs_mat_172</t>
  </si>
  <si>
    <t>itmi_gs_mat_173</t>
  </si>
  <si>
    <t>itmi_gs_mat_174</t>
  </si>
  <si>
    <t>itmi_gs_mat_175</t>
  </si>
  <si>
    <t>itmi_gs_mat_176</t>
  </si>
  <si>
    <t>itmi_gs_mat_177</t>
  </si>
  <si>
    <t>itmi_gs_mat_178</t>
  </si>
  <si>
    <t>itmi_gs_mat_179</t>
  </si>
  <si>
    <t>itmi_gs_mat_180</t>
  </si>
  <si>
    <t>itmi_gs_mat_181</t>
  </si>
  <si>
    <t>itmi_gs_mat_182</t>
  </si>
  <si>
    <t>itmi_gs_mat_183</t>
  </si>
  <si>
    <t>itmi_gs_mat_184</t>
  </si>
  <si>
    <t>itmi_gs_mat_185</t>
  </si>
  <si>
    <t>itmi_gs_mat_186</t>
  </si>
  <si>
    <t>itmi_gs_mat_187</t>
  </si>
  <si>
    <t>itmi_gs_mat_188</t>
  </si>
  <si>
    <t>itmi_gs_mat_189</t>
  </si>
  <si>
    <t>itmi_gs_mat_190</t>
  </si>
  <si>
    <t>itmi_gs_mat_191</t>
  </si>
  <si>
    <t>itmi_gs_mat_192</t>
  </si>
  <si>
    <t>itmi_gs_mat_193</t>
  </si>
  <si>
    <t>itmi_gs_mat_194</t>
  </si>
  <si>
    <t>itmi_gs_mat_195</t>
  </si>
  <si>
    <t>itmi_gs_mat_196</t>
  </si>
  <si>
    <t>itmi_gs_mat_197</t>
  </si>
  <si>
    <t>itmi_gs_mat_198</t>
  </si>
  <si>
    <t>itmi_gs_mat_199</t>
  </si>
  <si>
    <t>itmi_gs_mat_200</t>
  </si>
  <si>
    <t>itmi_gs_mat_201</t>
  </si>
  <si>
    <t>itmi_gs_mat_202</t>
  </si>
  <si>
    <t>itmi_gs_mat_203</t>
  </si>
  <si>
    <t>Skórzany pasek</t>
  </si>
  <si>
    <t>itmi_gs_mat_204</t>
  </si>
  <si>
    <t>itmi_gs_mat_205</t>
  </si>
  <si>
    <t>itmi_gs_mat_206</t>
  </si>
  <si>
    <t>itmi_gs_mat_207</t>
  </si>
  <si>
    <t>itmi_gs_mat_208</t>
  </si>
  <si>
    <t>itmi_gs_mat_209</t>
  </si>
  <si>
    <t>itmi_gs_mat_210</t>
  </si>
  <si>
    <t>itmi_gs_mat_211</t>
  </si>
  <si>
    <t>itmi_gs_mat_212</t>
  </si>
  <si>
    <t>itmi_gs_mat_213</t>
  </si>
  <si>
    <t>itmi_gs_mat_214</t>
  </si>
  <si>
    <t>itmi_gs_mat_215</t>
  </si>
  <si>
    <t>itmi_gs_mat_216</t>
  </si>
  <si>
    <t>itmi_gs_mat_217</t>
  </si>
  <si>
    <t>itmi_gs_mat_218</t>
  </si>
  <si>
    <t>itmi_gs_mat_219</t>
  </si>
  <si>
    <t>itmi_gs_mat_220</t>
  </si>
  <si>
    <t>itmi_gs_mat_221</t>
  </si>
  <si>
    <t>itmi_gs_mat_222</t>
  </si>
  <si>
    <t>itmi_gs_mat_223</t>
  </si>
  <si>
    <t>itmi_gs_mat_224</t>
  </si>
  <si>
    <t>itmi_gs_mat_225</t>
  </si>
  <si>
    <t>Pomniejsza pusta runa</t>
  </si>
  <si>
    <t>itmi_gs_mat_226</t>
  </si>
  <si>
    <t>Pusta Runa</t>
  </si>
  <si>
    <t>itmi_gs_mat_227</t>
  </si>
  <si>
    <t>itmi_gs_mat_228</t>
  </si>
  <si>
    <t>itmi_gs_mat_229</t>
  </si>
  <si>
    <t>itmi_gs_mat_230</t>
  </si>
  <si>
    <t>itmi_gs_mat_231</t>
  </si>
  <si>
    <t>itmi_gs_mat_232</t>
  </si>
  <si>
    <t>itmi_gs_mat_233</t>
  </si>
  <si>
    <t>itmi_gs_mat_234</t>
  </si>
  <si>
    <t>itmi_gs_mat_235</t>
  </si>
  <si>
    <t>itmi_gs_mat_236</t>
  </si>
  <si>
    <t>itmi_gs_mat_237</t>
  </si>
  <si>
    <t>itmi_gs_mat_238</t>
  </si>
  <si>
    <t>itmi_gs_mat_239</t>
  </si>
  <si>
    <t>itmi_gs_mat_240</t>
  </si>
  <si>
    <t>itmi_gs_mat_241</t>
  </si>
  <si>
    <t>itmi_gs_mat_242</t>
  </si>
  <si>
    <t>Pierścień</t>
  </si>
  <si>
    <t>itmi_gs_mat_243</t>
  </si>
  <si>
    <t>Amulet</t>
  </si>
  <si>
    <t>itmi_gs_mat_244</t>
  </si>
  <si>
    <t>itmi_gs_mat_245</t>
  </si>
  <si>
    <t>itmi_gs_mat_246</t>
  </si>
  <si>
    <t>itmi_gs_mat_247</t>
  </si>
  <si>
    <t>km_feather_01</t>
  </si>
  <si>
    <t>KM_FEATHER_01.3ds</t>
  </si>
  <si>
    <t>Patyk</t>
  </si>
  <si>
    <t>km_stick</t>
  </si>
  <si>
    <t>KM_STICK.3ds</t>
  </si>
  <si>
    <t>km_vob_iron</t>
  </si>
  <si>
    <t>Km_Vob_Iron.3ds</t>
  </si>
  <si>
    <t>km_vob_iron_bar_01</t>
  </si>
  <si>
    <t>Km_Vob_Iron_Bar_01.3ds</t>
  </si>
  <si>
    <t>Sztabka zelaza</t>
  </si>
  <si>
    <t>km_vob_breadgiver_02</t>
  </si>
  <si>
    <t>KM_VOB_BREADGIVER_02.3ds</t>
  </si>
  <si>
    <t>Patelnia z chlebem</t>
  </si>
  <si>
    <t>km_vob_breadgiver</t>
  </si>
  <si>
    <t>Patelnia bez chleba</t>
  </si>
  <si>
    <t>km_rawbeef</t>
  </si>
  <si>
    <t>KM_RAWBEEF.3ds</t>
  </si>
  <si>
    <t>itmi_gs_tool_axe_01</t>
  </si>
  <si>
    <t>WOODCHOPPIIN_AXE.3ds</t>
  </si>
  <si>
    <t>itmi_gs_tool_knife_01</t>
  </si>
  <si>
    <t>KM_ItMw_Lakomy_1h_Kitchen_Knife_01.3DS</t>
  </si>
  <si>
    <t>Noż kuchenny</t>
  </si>
  <si>
    <t>itmi_gs_spiderweb</t>
  </si>
  <si>
    <t>itmi_gs_spiderweb.3ds</t>
  </si>
  <si>
    <t>Zwinięta pajęczyna</t>
  </si>
  <si>
    <t>itmi_gs_tool_branch_01</t>
  </si>
  <si>
    <t>CA_ITMI_BRANCH.3DS</t>
  </si>
  <si>
    <t>Patyk do pieczenia</t>
  </si>
  <si>
    <t>itmi_gs_tool_plate_01</t>
  </si>
  <si>
    <t>ItMi_Stuff_Plate_01.3DS</t>
  </si>
  <si>
    <t>Talerz</t>
  </si>
  <si>
    <t>itmi_ladle</t>
  </si>
  <si>
    <t>Itmi_DarkSaga_Kovh.3DS</t>
  </si>
  <si>
    <t>Kociołek</t>
  </si>
  <si>
    <t>itmi_darksaga_stock</t>
  </si>
  <si>
    <t>Itmi_DarkSaga_Stock.3DS</t>
  </si>
  <si>
    <t>Forma do przetapiania</t>
  </si>
  <si>
    <t>itmw_wedka_01</t>
  </si>
  <si>
    <t>MALAWEDKA.3DS</t>
  </si>
  <si>
    <t>itmw_gs_tool_pickaxe_01</t>
  </si>
  <si>
    <t>itpo_gs_01</t>
  </si>
  <si>
    <t>itpo_gs_02</t>
  </si>
  <si>
    <t>itpo_gs_03</t>
  </si>
  <si>
    <t>itpo_gs_04</t>
  </si>
  <si>
    <t>itpo_gs_05</t>
  </si>
  <si>
    <t>itpo_gs_06</t>
  </si>
  <si>
    <t>itpo_gs_07</t>
  </si>
  <si>
    <t>itpo_gs_08</t>
  </si>
  <si>
    <t>itpo_gs_09</t>
  </si>
  <si>
    <t>itpo_gs_10</t>
  </si>
  <si>
    <t>itpo_gs_11</t>
  </si>
  <si>
    <t>itpo_gs_12</t>
  </si>
  <si>
    <t>itpo_gs_13</t>
  </si>
  <si>
    <t>itpo_gs_14</t>
  </si>
  <si>
    <t>itpo_gs_15</t>
  </si>
  <si>
    <t>itpo_gs_16</t>
  </si>
  <si>
    <t>itpo_gs_17</t>
  </si>
  <si>
    <t>itpo_gs_18</t>
  </si>
  <si>
    <t>itpo_gs_19</t>
  </si>
  <si>
    <t>itac_gs_ringleft_01</t>
  </si>
  <si>
    <t>itac_gs_ringleft_02</t>
  </si>
  <si>
    <t>itac_gs_ringleft_03</t>
  </si>
  <si>
    <t>itac_gs_ringleft_04</t>
  </si>
  <si>
    <t>itac_gs_ringleft_05</t>
  </si>
  <si>
    <t>itac_gs_ringleft_06</t>
  </si>
  <si>
    <t>itac_gs_ringleft_07</t>
  </si>
  <si>
    <t>Pierścień obrony</t>
  </si>
  <si>
    <t>itac_gs_ringleft_08</t>
  </si>
  <si>
    <t>itac_gs_ringright_01</t>
  </si>
  <si>
    <t>itac_gs_ringright_02</t>
  </si>
  <si>
    <t>itac_gs_ringright_03</t>
  </si>
  <si>
    <t>itac_gs_ringright_04</t>
  </si>
  <si>
    <t>itac_gs_ringright_05</t>
  </si>
  <si>
    <t>itac_gs_ringright_06</t>
  </si>
  <si>
    <t>itac_gs_ringright_07</t>
  </si>
  <si>
    <t>itac_gs_ringright_08</t>
  </si>
  <si>
    <t>itac_gs_ringright_09</t>
  </si>
  <si>
    <t>itac_gs_ringright_10</t>
  </si>
  <si>
    <t>itac_gs_ringright_11</t>
  </si>
  <si>
    <t>itmw_gs_1h_admin_01</t>
  </si>
  <si>
    <t>itmw_gs_1h_01</t>
  </si>
  <si>
    <t>itmw_gs_1h_02</t>
  </si>
  <si>
    <t>itmw_gs_1h_03</t>
  </si>
  <si>
    <t>itmw_gs_1h_04</t>
  </si>
  <si>
    <t>itmw_gs_1h_05</t>
  </si>
  <si>
    <t>itmw_gs_1h_06</t>
  </si>
  <si>
    <t>itmw_gs_1h_07</t>
  </si>
  <si>
    <t>itmw_gs_1h_08</t>
  </si>
  <si>
    <t>itmw_gs_1h_09</t>
  </si>
  <si>
    <t>itmw_gs_1h_10</t>
  </si>
  <si>
    <t>itmw_gs_1h_11</t>
  </si>
  <si>
    <t>itmw_gs_1h_12</t>
  </si>
  <si>
    <t>itmw_gs_1h_13</t>
  </si>
  <si>
    <t>itmw_gs_1h_14</t>
  </si>
  <si>
    <t>itmw_gs_1h_15</t>
  </si>
  <si>
    <t>itmw_gs_1h_16</t>
  </si>
  <si>
    <t>itmw_gs_1h_17</t>
  </si>
  <si>
    <t>itmw_gs_1h_18</t>
  </si>
  <si>
    <t>itmw_gs_1h_19</t>
  </si>
  <si>
    <t>itmw_gs_1h_20</t>
  </si>
  <si>
    <t>itmw_gs_1h_21</t>
  </si>
  <si>
    <t>itmw_gs_1h_22</t>
  </si>
  <si>
    <t>itmw_gs_1h_23</t>
  </si>
  <si>
    <t>itmw_gs_1h_24</t>
  </si>
  <si>
    <t>itmw_gs_1h_25</t>
  </si>
  <si>
    <t>itmw_gs_1h_26</t>
  </si>
  <si>
    <t>itmw_gs_1h_27</t>
  </si>
  <si>
    <t>itmw_gs_1h_28</t>
  </si>
  <si>
    <t>itmw_gs_1h_29</t>
  </si>
  <si>
    <t>itmw_gs_1h_30</t>
  </si>
  <si>
    <t>itmw_gs_1h_31</t>
  </si>
  <si>
    <t>itmw_gs_1h_32</t>
  </si>
  <si>
    <t>itmw_gs_1h_33</t>
  </si>
  <si>
    <t>itmw_gs_1h_34</t>
  </si>
  <si>
    <t>itmw_gs_1h_35</t>
  </si>
  <si>
    <t>itmw_gs_1h_35_1</t>
  </si>
  <si>
    <t>itmw_gs_1h_36</t>
  </si>
  <si>
    <t>itmw_gs_1h_37</t>
  </si>
  <si>
    <t>itmw_gs_1h_38</t>
  </si>
  <si>
    <t>itmw_gs_1h_39</t>
  </si>
  <si>
    <t>itmw_gs_1h_40</t>
  </si>
  <si>
    <t>itmw_gs_1h_41</t>
  </si>
  <si>
    <t>itmw_gs_1h_42</t>
  </si>
  <si>
    <t>itmw_gs_1h_43</t>
  </si>
  <si>
    <t>itmw_gs_1h_44</t>
  </si>
  <si>
    <t>itmw_gs_1h_45</t>
  </si>
  <si>
    <t>itmw_gs_1h_46</t>
  </si>
  <si>
    <t>itmw_gs_1h_47</t>
  </si>
  <si>
    <t>itmw_gs_1h_48</t>
  </si>
  <si>
    <t>itmw_gs_1h_49</t>
  </si>
  <si>
    <t>itmw_gs_1h_50</t>
  </si>
  <si>
    <t>itmw_gs_1h_51</t>
  </si>
  <si>
    <t>itmw_gs_1h_52</t>
  </si>
  <si>
    <t>itmw_gs_1h_53</t>
  </si>
  <si>
    <t>itmw_gs_1h_54</t>
  </si>
  <si>
    <t>itmw_gs_1h_55</t>
  </si>
  <si>
    <t>itmw_gs_1h_56</t>
  </si>
  <si>
    <t>itmw_gs_1h_57</t>
  </si>
  <si>
    <t>itmw_gs_1h_58</t>
  </si>
  <si>
    <t>itmw_gs_1h_59</t>
  </si>
  <si>
    <t>itmw_gs_1h_60</t>
  </si>
  <si>
    <t>itmw_gs_1h_61</t>
  </si>
  <si>
    <t>itmw_gs_1h_62</t>
  </si>
  <si>
    <t>itmw_gs_1h_63</t>
  </si>
  <si>
    <t>itmw_gs_1h_64</t>
  </si>
  <si>
    <t>itmw_gs_1h_65</t>
  </si>
  <si>
    <t>itmw_gs_1h_66</t>
  </si>
  <si>
    <t>itmw_gs_1h_67</t>
  </si>
  <si>
    <t>itmw_gs_1h_68</t>
  </si>
  <si>
    <t>itmw_gs_1h_69</t>
  </si>
  <si>
    <t>itmw_gs_1h_70</t>
  </si>
  <si>
    <t>itmw_gs_1h_71</t>
  </si>
  <si>
    <t>itmw_gs_1h_72</t>
  </si>
  <si>
    <t>itmw_gs_1h_73</t>
  </si>
  <si>
    <t>itmw_gs_1h_74</t>
  </si>
  <si>
    <t>itmw_gs_1h_75</t>
  </si>
  <si>
    <t>itmw_gs_1h_76</t>
  </si>
  <si>
    <t>itmw_gs_1h_77</t>
  </si>
  <si>
    <t>itmw_gs_1h_78</t>
  </si>
  <si>
    <t>itmw_gs_1h_79</t>
  </si>
  <si>
    <t>itmw_gs_1h_80</t>
  </si>
  <si>
    <t>itmw_gs_1h_80_1</t>
  </si>
  <si>
    <t>itmw_gs_1h_81</t>
  </si>
  <si>
    <t>itmw_gs_1h_82</t>
  </si>
  <si>
    <t>itmw_gs_1h_83</t>
  </si>
  <si>
    <t>itmw_gs_1h_84</t>
  </si>
  <si>
    <t>itmw_gs_1h_85</t>
  </si>
  <si>
    <t>itmw_gs_1h_86</t>
  </si>
  <si>
    <t>itmw_gs_1h_87</t>
  </si>
  <si>
    <t>itmw_gs_1h_88</t>
  </si>
  <si>
    <t>itmw_gs_1h_89</t>
  </si>
  <si>
    <t>itmw_gs_1h_90</t>
  </si>
  <si>
    <t>itmw_gs_1h_91</t>
  </si>
  <si>
    <t>itmw_gs_1h_92</t>
  </si>
  <si>
    <t>itmw_gs_1h_93</t>
  </si>
  <si>
    <t>itmw_gs_1h_94</t>
  </si>
  <si>
    <t>itmw_gs_1h_95</t>
  </si>
  <si>
    <t>itmw_gs_2h_01</t>
  </si>
  <si>
    <t>itmw_gs_2h_02</t>
  </si>
  <si>
    <t>itmw_gs_2h_03</t>
  </si>
  <si>
    <t>itmw_gs_2h_04</t>
  </si>
  <si>
    <t>itmw_gs_2h_05</t>
  </si>
  <si>
    <t>itmw_gs_2h_06</t>
  </si>
  <si>
    <t>itmw_gs_2h_07</t>
  </si>
  <si>
    <t>itmw_gs_2h_08</t>
  </si>
  <si>
    <t>itmw_gs_2h_09</t>
  </si>
  <si>
    <t>itmw_gs_2h_10</t>
  </si>
  <si>
    <t>itmw_gs_2h_11</t>
  </si>
  <si>
    <t>itmw_gs_2h_12</t>
  </si>
  <si>
    <t>itmw_gs_2h_13</t>
  </si>
  <si>
    <t>itmw_gs_2h_14</t>
  </si>
  <si>
    <t>itmw_gs_2h_15</t>
  </si>
  <si>
    <t>itmw_gs_2h_16</t>
  </si>
  <si>
    <t>itmw_gs_2h_17</t>
  </si>
  <si>
    <t>itmw_gs_2h_18</t>
  </si>
  <si>
    <t>itmw_gs_2h_19</t>
  </si>
  <si>
    <t>itmw_gs_2h_20</t>
  </si>
  <si>
    <t>itmw_gs_2h_21</t>
  </si>
  <si>
    <t>itmw_gs_2h_22</t>
  </si>
  <si>
    <t>itmw_gs_2h_23</t>
  </si>
  <si>
    <t>itmw_gs_2h_24</t>
  </si>
  <si>
    <t>itmw_gs_2h_25</t>
  </si>
  <si>
    <t>itmw_gs_2h_26</t>
  </si>
  <si>
    <t>itmw_gs_2h_27</t>
  </si>
  <si>
    <t>itmw_gs_2h_28</t>
  </si>
  <si>
    <t>itmw_gs_2h_29</t>
  </si>
  <si>
    <t>itmw_gs_2h_30</t>
  </si>
  <si>
    <t>itmw_gs_2h_31</t>
  </si>
  <si>
    <t>itmw_gs_2h_32</t>
  </si>
  <si>
    <t>itmw_gs_2h_33</t>
  </si>
  <si>
    <t>itmw_gs_2h_34</t>
  </si>
  <si>
    <t>itmw_gs_2h_35</t>
  </si>
  <si>
    <t>itmw_gs_2h_36</t>
  </si>
  <si>
    <t>itmw_gs_2h_37</t>
  </si>
  <si>
    <t>itmw_gs_2h_38</t>
  </si>
  <si>
    <t>itmw_gs_2h_39</t>
  </si>
  <si>
    <t>itmw_gs_2h_40</t>
  </si>
  <si>
    <t>itmw_gs_2h_41</t>
  </si>
  <si>
    <t>itmw_gs_2h_42</t>
  </si>
  <si>
    <t>itmw_gs_2h_43</t>
  </si>
  <si>
    <t>itmw_gs_2h_44</t>
  </si>
  <si>
    <t>itmw_gs_2h_45</t>
  </si>
  <si>
    <t>itmw_gs_2h_46</t>
  </si>
  <si>
    <t>itmw_gs_2h_47</t>
  </si>
  <si>
    <t>itmw_gs_2h_48</t>
  </si>
  <si>
    <t>itmw_gs_2h_49</t>
  </si>
  <si>
    <t>itmw_gs_2h_50</t>
  </si>
  <si>
    <t>itmw_gs_2h_51</t>
  </si>
  <si>
    <t>itmw_gs_2h_52</t>
  </si>
  <si>
    <t>itmw_gs_2h_53</t>
  </si>
  <si>
    <t>itmw_gs_2h_54</t>
  </si>
  <si>
    <t>itmw_gs_2h_55</t>
  </si>
  <si>
    <t>itmw_gs_2h_56</t>
  </si>
  <si>
    <t>itmw_gs_2h_57</t>
  </si>
  <si>
    <t>itmw_gs_2h_58</t>
  </si>
  <si>
    <t>itmw_gs_2h_59</t>
  </si>
  <si>
    <t>itmw_gs_2h_60</t>
  </si>
  <si>
    <t>itmw_gs_2h_61</t>
  </si>
  <si>
    <t>itmw_gs_2h_62</t>
  </si>
  <si>
    <t>itmw_gs_2h_63</t>
  </si>
  <si>
    <t>itmw_gs_2h_64</t>
  </si>
  <si>
    <t>itmw_gs_2h_65</t>
  </si>
  <si>
    <t>itmw_gs_2h_66</t>
  </si>
  <si>
    <t>itmw_gs_2h_67</t>
  </si>
  <si>
    <t>itmw_gs_2h_68</t>
  </si>
  <si>
    <t>itmw_gs_2h_69</t>
  </si>
  <si>
    <t>itmw_gs_2h_70</t>
  </si>
  <si>
    <t>itmw_gs_2h_71</t>
  </si>
  <si>
    <t>itmw_gs_2h_72</t>
  </si>
  <si>
    <t>itmw_gs_2h_73</t>
  </si>
  <si>
    <t>itmw_gs_2h_74</t>
  </si>
  <si>
    <t>itmw_gs_2h_75</t>
  </si>
  <si>
    <t>itmw_gs_2h_76</t>
  </si>
  <si>
    <t>itmw_gs_2h_77</t>
  </si>
  <si>
    <t>itmw_gs_2h_78</t>
  </si>
  <si>
    <t>itmw_gs_2h_79</t>
  </si>
  <si>
    <t>itmw_gs_2h_80</t>
  </si>
  <si>
    <t>itmw_gs_2h_81</t>
  </si>
  <si>
    <t>itrw_gs_arrow_01</t>
  </si>
  <si>
    <t>itrw_gs_bolt_01</t>
  </si>
  <si>
    <t>itrw_gs_bow_01</t>
  </si>
  <si>
    <t>itrw_gs_bow_02</t>
  </si>
  <si>
    <t>itrw_gs_bow_03</t>
  </si>
  <si>
    <t>itrw_gs_bow_04</t>
  </si>
  <si>
    <t>itrw_gs_bow_05</t>
  </si>
  <si>
    <t>itrw_gs_bow_06</t>
  </si>
  <si>
    <t>itrw_gs_bow_07</t>
  </si>
  <si>
    <t>itrw_gs_bow_08</t>
  </si>
  <si>
    <t>itrw_gs_bow_09</t>
  </si>
  <si>
    <t>itrw_gs_bow_10</t>
  </si>
  <si>
    <t>itrw_gs_bow_11</t>
  </si>
  <si>
    <t>itrw_gs_bow_12</t>
  </si>
  <si>
    <t>itrw_gs_bow_13</t>
  </si>
  <si>
    <t>itrw_gs_bow_14</t>
  </si>
  <si>
    <t>itrw_gs_bow_15</t>
  </si>
  <si>
    <t>itrw_gs_bow_16</t>
  </si>
  <si>
    <t>itrw_gs_bow_17</t>
  </si>
  <si>
    <t>itrw_gs_bow_18</t>
  </si>
  <si>
    <t>itrw_gs_bow_19</t>
  </si>
  <si>
    <t>itrw_gs_bow_20</t>
  </si>
  <si>
    <t>itrw_gs_bow_21</t>
  </si>
  <si>
    <t>itrw_gs_bow_22</t>
  </si>
  <si>
    <t>itrw_gs_bow_23</t>
  </si>
  <si>
    <t>itrw_gs_bow_24</t>
  </si>
  <si>
    <t>itrw_gs_bow_25</t>
  </si>
  <si>
    <t>itrw_gs_cbow_01</t>
  </si>
  <si>
    <t>itrw_gs_cbow_02</t>
  </si>
  <si>
    <t>itrw_gs_cbow_03</t>
  </si>
  <si>
    <t>itrw_gs_cbow_04</t>
  </si>
  <si>
    <t>itrw_gs_cbow_05</t>
  </si>
  <si>
    <t>itrw_gs_cbow_06</t>
  </si>
  <si>
    <t>itrw_gs_cbow_07</t>
  </si>
  <si>
    <t>itrw_gs_cbow_08</t>
  </si>
  <si>
    <t>itrw_gs_cbow_09</t>
  </si>
  <si>
    <t>itrw_gs_cbow_10</t>
  </si>
  <si>
    <t>itrw_gs_cbow_11</t>
  </si>
  <si>
    <t>itrw_gs_cbow_12</t>
  </si>
  <si>
    <t>itrw_gs_cbow_13</t>
  </si>
  <si>
    <t>itrw_gs_cbow_14</t>
  </si>
  <si>
    <t>itrw_gs_cbow_15</t>
  </si>
  <si>
    <t>itrw_gs_cbow_16</t>
  </si>
  <si>
    <t>itrw_gs_cbow_17</t>
  </si>
  <si>
    <t>itrw_gs_cbow_18</t>
  </si>
  <si>
    <t>itmw_ds_monweapon</t>
  </si>
  <si>
    <t>ItMw_DarkSaga_MWeapon _1.3DS</t>
  </si>
  <si>
    <t>itmw_2h_frogmace</t>
  </si>
  <si>
    <t>KM_FrogMace.3DS</t>
  </si>
  <si>
    <t>Broń Żaboludzia</t>
  </si>
  <si>
    <t>itrw_frog_slingshot</t>
  </si>
  <si>
    <t>KM_FROG_Slingshot.3DS</t>
  </si>
  <si>
    <t>Proca Zaby</t>
  </si>
  <si>
    <t>itrw_frog_rock</t>
  </si>
  <si>
    <t>KM_FROG_ROCK.3ds</t>
  </si>
  <si>
    <t>Kamyki do procy</t>
  </si>
  <si>
    <t>itmw_gs_staff_01</t>
  </si>
  <si>
    <t>itmw_gs_staff_02</t>
  </si>
  <si>
    <t>itmw_gs_staff_03</t>
  </si>
  <si>
    <t>itmw_gs_staff_04</t>
  </si>
  <si>
    <t>itmw_gs_staff_05</t>
  </si>
  <si>
    <t>itmw_gs_staff_06</t>
  </si>
  <si>
    <t>itmw_gs_staff_07</t>
  </si>
  <si>
    <t>itmw_gs_staff_08</t>
  </si>
  <si>
    <t>itmw_gs_staff_09</t>
  </si>
  <si>
    <t>itmw_gs_staff_10</t>
  </si>
  <si>
    <t>itmw_gs_staff_11</t>
  </si>
  <si>
    <t>itmw_gs_staff_12</t>
  </si>
  <si>
    <t>itmw_gs_staff_13</t>
  </si>
  <si>
    <t>itmw_gs_staff_14</t>
  </si>
  <si>
    <t>itmw_gs_staff_15</t>
  </si>
  <si>
    <t>itmw_gs_staff_16</t>
  </si>
  <si>
    <t>itmw_gs_staff_17</t>
  </si>
  <si>
    <t>itmw_gs_staff_18</t>
  </si>
  <si>
    <t>itmw_gs_staff_19</t>
  </si>
  <si>
    <t>itmw_gs_staff_20</t>
  </si>
  <si>
    <t>itmw_gs_staff_21</t>
  </si>
  <si>
    <t>itmw_gs_staff_22</t>
  </si>
  <si>
    <t>itmw_gs_staff_23</t>
  </si>
  <si>
    <t>itmw_gs_staff_24</t>
  </si>
  <si>
    <t>itmw_gs_staff_25</t>
  </si>
  <si>
    <t>itmw_gs_staff_26</t>
  </si>
  <si>
    <t>itmw_gs_staff_27</t>
  </si>
  <si>
    <t>itmw_gs_staff_28</t>
  </si>
  <si>
    <t>itmw_gs_staff_29</t>
  </si>
  <si>
    <t>itmw_gs_staff_30</t>
  </si>
  <si>
    <t>bigbat</t>
  </si>
  <si>
    <t>Przerośnięty nietoperz</t>
  </si>
  <si>
    <t>bigmolerat</t>
  </si>
  <si>
    <t>Tłuścioch</t>
  </si>
  <si>
    <t>bigscavenger</t>
  </si>
  <si>
    <t>Przerośnięty ścierwojad</t>
  </si>
  <si>
    <t>bigshadowbeast</t>
  </si>
  <si>
    <t>Przerośnięty cieniostwór</t>
  </si>
  <si>
    <t>bigcrab</t>
  </si>
  <si>
    <t>Przerośnięty krab</t>
  </si>
  <si>
    <t>cristalgolem</t>
  </si>
  <si>
    <t>Kryształowy golem</t>
  </si>
  <si>
    <t>cursedstonegolem</t>
  </si>
  <si>
    <t>Przeklęty golem</t>
  </si>
  <si>
    <t>nature_golem</t>
  </si>
  <si>
    <t>Naturalny golem</t>
  </si>
  <si>
    <t>firewaran2</t>
  </si>
  <si>
    <t>Ognisty Jaszczur 2</t>
  </si>
  <si>
    <t>forest_darkbug</t>
  </si>
  <si>
    <t>Czarna leśna bestia</t>
  </si>
  <si>
    <t>giantforestbug</t>
  </si>
  <si>
    <t>Przerośnięta polna bestia</t>
  </si>
  <si>
    <t>skeleton_rogue</t>
  </si>
  <si>
    <t>Szkielet skrytobójca</t>
  </si>
  <si>
    <t>mountaintroll</t>
  </si>
  <si>
    <t>Górski troll</t>
  </si>
  <si>
    <t>razor_armored</t>
  </si>
  <si>
    <t>Opancerzony brzytwiak</t>
  </si>
  <si>
    <t>seasnake</t>
  </si>
  <si>
    <t>Wąż morski</t>
  </si>
  <si>
    <t>sickrat</t>
  </si>
  <si>
    <t>Chory szczur</t>
  </si>
  <si>
    <t>hurtkeiler</t>
  </si>
  <si>
    <t>Ranny dzik</t>
  </si>
  <si>
    <t>gnore_warrior</t>
  </si>
  <si>
    <t>Rudogryz-wojownik</t>
  </si>
  <si>
    <t>gartenzwerg_01</t>
  </si>
  <si>
    <t>untoter Gartenzwerg</t>
  </si>
  <si>
    <t>gartenzwerg_02</t>
  </si>
  <si>
    <t>gartenzwerg_03</t>
  </si>
  <si>
    <t>cock</t>
  </si>
  <si>
    <t>Hahn</t>
  </si>
  <si>
    <t>iggdrasil</t>
  </si>
  <si>
    <t>Iggdrasil</t>
  </si>
  <si>
    <t>manekin</t>
  </si>
  <si>
    <t>Manekin</t>
  </si>
  <si>
    <t>scheunenratte_01</t>
  </si>
  <si>
    <t>Ratte</t>
  </si>
  <si>
    <t>zombie_elv01</t>
  </si>
  <si>
    <t>faulender Zombie</t>
  </si>
  <si>
    <t>zombie_elv02</t>
  </si>
  <si>
    <t>zombie_elv03</t>
  </si>
  <si>
    <t>zombie_elv04</t>
  </si>
  <si>
    <t>zombie_elv05</t>
  </si>
  <si>
    <t>zombie_elv06</t>
  </si>
  <si>
    <t>Zombie Soldat</t>
  </si>
  <si>
    <t>zombie_elv07</t>
  </si>
  <si>
    <t>zombie_elv08</t>
  </si>
  <si>
    <t>wandelnder Dämon</t>
  </si>
  <si>
    <t>Tier</t>
  </si>
  <si>
    <t>Instancja [Saga3]</t>
  </si>
  <si>
    <t>Składnik 1</t>
  </si>
  <si>
    <t>Składnik 2</t>
  </si>
  <si>
    <t>Składnik 3</t>
  </si>
  <si>
    <t>Składnik 4</t>
  </si>
  <si>
    <t>Składnik 5</t>
  </si>
  <si>
    <t>Składnik 6</t>
  </si>
  <si>
    <t>Składnik 7</t>
  </si>
  <si>
    <t>Składnik 8</t>
  </si>
  <si>
    <t>Składnik 9</t>
  </si>
  <si>
    <t>Składnik 10</t>
  </si>
  <si>
    <t>Składnik 11</t>
  </si>
  <si>
    <t>Składnik 12</t>
  </si>
  <si>
    <t>VobType</t>
  </si>
  <si>
    <t>category</t>
  </si>
  <si>
    <t>Do mieszkania?</t>
  </si>
  <si>
    <t>Dla graczy</t>
  </si>
  <si>
    <t>Cena</t>
  </si>
  <si>
    <t>Ilość</t>
  </si>
  <si>
    <t>MobInter</t>
  </si>
  <si>
    <t>chest</t>
  </si>
  <si>
    <t>Vob</t>
  </si>
  <si>
    <t>table</t>
  </si>
  <si>
    <t>chair</t>
  </si>
  <si>
    <t>wardrobe</t>
  </si>
  <si>
    <t>Dębowe lustro</t>
  </si>
  <si>
    <r>
      <rPr>
        <u/>
        <sz val="10"/>
        <color rgb="FF1155CC"/>
        <rFont val="Arial"/>
      </rPr>
      <t>Dębowy kredens 3</t>
    </r>
    <r>
      <rPr>
        <sz val="10"/>
        <color rgb="FF000000"/>
        <rFont val="Arial"/>
      </rPr>
      <t xml:space="preserve"> </t>
    </r>
  </si>
  <si>
    <t>MobBed</t>
  </si>
  <si>
    <t>bed</t>
  </si>
  <si>
    <t>MobDoor</t>
  </si>
  <si>
    <t>door</t>
  </si>
  <si>
    <t>nature</t>
  </si>
  <si>
    <t>structure</t>
  </si>
  <si>
    <t>another</t>
  </si>
  <si>
    <t>Flaga Gothic Saga</t>
  </si>
  <si>
    <t>MobLadder</t>
  </si>
  <si>
    <t>decoration</t>
  </si>
  <si>
    <t>ITFO_MILK.3DS</t>
  </si>
  <si>
    <t>ITFO_WATER.3DS</t>
  </si>
  <si>
    <t>ITFO_CHEESE.3DS</t>
  </si>
  <si>
    <t>ITFO_BREAD.3DS</t>
  </si>
  <si>
    <t>Troszku drewna.</t>
  </si>
  <si>
    <t>Ciężki kawałek żelaza.</t>
  </si>
  <si>
    <t>Zimna i przyjemna woda.</t>
  </si>
  <si>
    <t>Na wyposażeniu każdego szanującego się konia.</t>
  </si>
  <si>
    <t>Ciężki kawałek drewna.</t>
  </si>
  <si>
    <t>Zapach.. A raczej odur ryb.</t>
  </si>
  <si>
    <t>KOZA_STOLARZ_STELAZ_01.3DS</t>
  </si>
  <si>
    <t>KOZA_STOLARZ_DESKA_01.3DS</t>
  </si>
  <si>
    <t>KOZA_STOLARZ_NARZEDZIA_01.3DS</t>
  </si>
  <si>
    <t>KOZA_LUTNIK_NARZEDZIA_01.3DS</t>
  </si>
  <si>
    <t>profession</t>
  </si>
  <si>
    <t>Bąbelki</t>
  </si>
  <si>
    <t>CAULDRON_BUBBLES.PFX</t>
  </si>
  <si>
    <t>pfx</t>
  </si>
  <si>
    <t>Czerwony pulsujący punkt</t>
  </si>
  <si>
    <t>HEALTH_POTION.PFX</t>
  </si>
  <si>
    <t>Niebieski pulsujący punkt</t>
  </si>
  <si>
    <t>MANA_POTION.PFX</t>
  </si>
  <si>
    <t>Żółty pulsujący punkt</t>
  </si>
  <si>
    <t>YELLOW_POTION.PFX</t>
  </si>
  <si>
    <t>Obracający się płomień</t>
  </si>
  <si>
    <t>FB_TAIL2.PFX</t>
  </si>
  <si>
    <t>Muchy</t>
  </si>
  <si>
    <t>FLIES.PFX</t>
  </si>
  <si>
    <t>TORCH.PFX</t>
  </si>
  <si>
    <t>FIRE.PFX</t>
  </si>
  <si>
    <t>Ognisko małe</t>
  </si>
  <si>
    <t>FIRE_MEDIUM.PFX</t>
  </si>
  <si>
    <t>Dym</t>
  </si>
  <si>
    <t>FIRE_SMOKE.PFX</t>
  </si>
  <si>
    <t>Ostry płomień</t>
  </si>
  <si>
    <t>FIRE_HOT.PFX</t>
  </si>
  <si>
    <t>Płomień świecy</t>
  </si>
  <si>
    <t>SAGA_SWIECA.PFX</t>
  </si>
  <si>
    <t>Fioletowa poświata</t>
  </si>
  <si>
    <t>BREATH.PFX</t>
  </si>
  <si>
    <t>Iskry</t>
  </si>
  <si>
    <t>FIRE_SPARKS.PFX</t>
  </si>
  <si>
    <t>Liście</t>
  </si>
  <si>
    <t>LEAVES.PFX</t>
  </si>
  <si>
    <t>Mgła</t>
  </si>
  <si>
    <t>GROUNDFOG.PFX</t>
  </si>
  <si>
    <t>Mgła wewn. mała</t>
  </si>
  <si>
    <t>GROUNDFOG1_INDOOR_LOW.PFX</t>
  </si>
  <si>
    <t>Mgła wewn. średnia</t>
  </si>
  <si>
    <t>GROUNDFOG1_INDOOR_MID.PFX</t>
  </si>
  <si>
    <t>Mgła wewn. średnia 2</t>
  </si>
  <si>
    <t>GROUNDFOG2_INDOOR_MID.PFX</t>
  </si>
  <si>
    <t>Mgła zewn. średnia</t>
  </si>
  <si>
    <t>GROUNDFOG1_OUTDOOR_MID.PFX</t>
  </si>
  <si>
    <t>Nocna mgła zewn. mała</t>
  </si>
  <si>
    <t>GROUNDFOGNIGHT_OUTDOOR_LOW.PFX</t>
  </si>
  <si>
    <t>Nocna mgła zewn. średnia</t>
  </si>
  <si>
    <t>GROUNDFOGNIGHT_OUTDOOR_MID.PFX</t>
  </si>
  <si>
    <t>Nocna mgła zewn. duża</t>
  </si>
  <si>
    <t>GROUNDFOGNIGHT_OUTDOOR_HIGH.PFX</t>
  </si>
  <si>
    <t>Oko smoka</t>
  </si>
  <si>
    <t>DRAGON_EYE_LEFT.PFX</t>
  </si>
  <si>
    <t>Promienie słońca w lesie</t>
  </si>
  <si>
    <t>WOOD_LIGHT.PFX</t>
  </si>
  <si>
    <t>Pszczoły</t>
  </si>
  <si>
    <t>BEES.PFX</t>
  </si>
  <si>
    <t>Robaczki świętojańskie</t>
  </si>
  <si>
    <t>GLOWWORMS_SMALL.PFX</t>
  </si>
  <si>
    <t>Słup światła</t>
  </si>
  <si>
    <t>LIGHTCONE_PARTICLES.PFX</t>
  </si>
  <si>
    <t>Zielony bagienny płomień</t>
  </si>
  <si>
    <t>FIRE_SWAMP.PFX</t>
  </si>
  <si>
    <t>Ptaki</t>
  </si>
  <si>
    <t>BIRDFLY.PFX</t>
  </si>
  <si>
    <r>
      <rPr>
        <b/>
        <sz val="16"/>
        <color rgb="FF1155CC"/>
        <rFont val="Arial"/>
      </rPr>
      <t>CZARNE PODSTAWKA | CZERWONE KRONIKI | GRANAT WOG | NOWE ZIELONE  | RÓŻOWE KOZY |</t>
    </r>
    <r>
      <rPr>
        <b/>
        <sz val="16"/>
        <color rgb="FFCC4125"/>
        <rFont val="Arial"/>
      </rPr>
      <t xml:space="preserve"> NOWE TARCZE + FLAGI HERBOWE</t>
    </r>
  </si>
  <si>
    <t>Stół</t>
  </si>
  <si>
    <t>Skryptowy vob</t>
  </si>
  <si>
    <t>Zawód</t>
  </si>
  <si>
    <t>Skryptowy Enum</t>
  </si>
  <si>
    <t>Tiery</t>
  </si>
  <si>
    <t>Narzędzie</t>
  </si>
  <si>
    <t>Flagi - Addon</t>
  </si>
  <si>
    <t>Podflagi - Addon</t>
  </si>
  <si>
    <t>stacking</t>
  </si>
  <si>
    <t>regen</t>
  </si>
  <si>
    <t>damage</t>
  </si>
  <si>
    <t>requirements</t>
  </si>
  <si>
    <t>def</t>
  </si>
  <si>
    <t>durability</t>
  </si>
  <si>
    <t>predefined</t>
  </si>
  <si>
    <t>Column 2</t>
  </si>
  <si>
    <t>Crafty</t>
  </si>
  <si>
    <t>Kolumna nr 1</t>
  </si>
  <si>
    <t>RunicFurnace</t>
  </si>
  <si>
    <t>Krawiec</t>
  </si>
  <si>
    <t>TAILOR</t>
  </si>
  <si>
    <t>local class LocalItemEquip extends Game.ItemTemplate._baseEquipSynchronizedModule {
    equipType = EquippedItems.AccessorySlot1
}
local function registerItem(instance, options)
{
    options.category       &lt;- "category" in options        ? options.category      : ItemCategory.AccessorySlot1;
    options.type            &lt;- "type" in options            ? options.type          : ItemType.Accessory;
    options.requirementModules    &lt;- "requirementModules" in options    ? options.requirementModules  : [Game.ItemTemplate.emptyRequirement(0)];
    options.equipModule     &lt;- "equipModule" in options     ? options.equipModule   : LocalItemEquip;
    options.stackable       &lt;- "stackable" in options       ? options.stackable     : false;
    options.group           &lt;- "group" in options           ? options.group         : ItemGroupType.AdminAccessory;
    Game.ItemTemplate.registry.addItem(Game.ItemTemplate.myItem(instance, options), options);
}</t>
  </si>
  <si>
    <t>Zbrojmistrz/Płatnerz/Kowal</t>
  </si>
  <si>
    <t>EnchantingTable</t>
  </si>
  <si>
    <t>Kaletnik</t>
  </si>
  <si>
    <t>LEATHERWORKER</t>
  </si>
  <si>
    <t>local class LocalItemEquip extends Game.ItemTemplate._baseEquipSynchronizedModule {
    equipType = EquippedItems.AccessorySlot2
}
local function registerItem(instance, options)
{
    options.category     &lt;- "category" in options     ? options.category     : ItemCategory.AccessorySlot2;
    options.type         &lt;- "type" in options         ? options.type         : ItemType.Accessory;
    options.requirementModules &lt;- "requirementModules" in options ? options.requirementModules : [Game.ItemTemplate.emptyRequirement(0)];
    options.equipModule  &lt;- "equipModule" in options  ? options.equipModule  : LocalItemEquip;
    options.stackable    &lt;- "stackable" in options    ? options.stackable    : false;
    options.group        &lt;- "group" in options        ? options.group        : ItemGroupType.AdminAccessory;
    Game.ItemTemplate.registry.addItem(Game.ItemTemplate.myItem(instance, options), options);
}</t>
  </si>
  <si>
    <t>Kucharz</t>
  </si>
  <si>
    <t>Mob</t>
  </si>
  <si>
    <t>RunicTable</t>
  </si>
  <si>
    <t>Kuśnierz</t>
  </si>
  <si>
    <t>FURRIER</t>
  </si>
  <si>
    <t>local class LocalItemEquip extends Game.ItemTemplate._baseEquipSynchronizedModule {
    equipType = EquippedItems.AccessorySlot3
}
local function registerItem(instance, options)
{
    options.category     &lt;- "category" in options     ? options.category     : ItemCategory.AccessorySlot3;
    options.type         &lt;- "type" in options         ? options.type         : ItemType.Accessory;
    options.requirementModules &lt;- "requirementModules" in options ? options.requirementModules : [Game.ItemTemplate.emptyRequirement(0)];
    options.equipModule  &lt;- "equipModule" in options  ? options.equipModule  : LocalItemEquip;
    options.stackable    &lt;- "stackable" in options    ? options.stackable    : false;
    options.group        &lt;- "group" in options        ? options.group        : ItemGroupType.AdminAccessory;
    Game.ItemTemplate.registry.addItem(Game.ItemTemplate.myItem(instance, options), options);
}</t>
  </si>
  <si>
    <t>Farmer</t>
  </si>
  <si>
    <t>Mill</t>
  </si>
  <si>
    <t>Łuczarz</t>
  </si>
  <si>
    <t>BOWYER</t>
  </si>
  <si>
    <t>local class LocalItemEquip extends Game.ItemTemplate._baseEquipSynchronizedModule {
    equipType = EquippedItems.AccessorySlot4
}
local function registerItem(instance, options)
{
    options.category     &lt;- "category" in options     ? options.category     : ItemCategory.AccessorySlot4;
    options.type         &lt;- "type" in options         ? options.type         : ItemType.Accessory;
    options.requirementModules &lt;- "requirementModules" in options ? options.requirementModules : [Game.ItemTemplate.emptyRequirement(0)];
    options.equipModule  &lt;- "equipModule" in options  ? options.equipModule  : LocalItemEquip;
    options.stackable    &lt;- "stackable" in options    ? options.stackable    : false;
    options.group        &lt;- "group" in options        ? options.group        : ItemGroupType.AdminAccessory;
    Game.ItemTemplate.registry.addItem(Game.ItemTemplate.myItem(instance, options), options);
}</t>
  </si>
  <si>
    <t>Zbieracz</t>
  </si>
  <si>
    <t>Cheesemaker</t>
  </si>
  <si>
    <t>Górnik</t>
  </si>
  <si>
    <t>MINER</t>
  </si>
  <si>
    <t>AdminBolt</t>
  </si>
  <si>
    <t>local function registerItem(instance, options)
{
    options.requirementModules &lt;- "requirementModules" in options ? options.requirementModules : [Game.ItemTemplate.emptyRequirement(0)];
    options.equipModule  &lt;- "equipModule" in options  ? options.equipModule  : Game.ItemTemplate.amuletEquip;
    options.stackable    &lt;- "stackable" in options    ? options.stackable    : false;
    options.category     &lt;- "category" in options     ? options.category     : ItemCategory.Amulet;
    options.type         &lt;- "type" in options         ? options.type         : ItemType.Accessory;
    Game.ItemTemplate.registry.addItem(Game.ItemTemplate.myItem(instance, options), options);
}</t>
  </si>
  <si>
    <t>Alchemik</t>
  </si>
  <si>
    <t>AnimalHusbandryChickens</t>
  </si>
  <si>
    <t>Hutnik</t>
  </si>
  <si>
    <t>SMELTER</t>
  </si>
  <si>
    <t>local function registerItem(instance, options)
{
    options.requirementModules &lt;- "requirementModules" in options ? options.requirementModules : [Game.ItemTemplate.emptyRequirement(0)];
    options.equipModule  &lt;- "equipModule" in options  ? options.equipModule  : Game.ItemTemplate.armorEquip;
    options.stackable    &lt;- "stackable" in options    ? options.stackable    : false;
    options.category     &lt;- "category" in options     ? options.category     : ItemCategory.Armor;
    options.type         &lt;- "type" in options         ? options.type         : ItemType.Armor;
    options.group        &lt;- "group" in options        ? options.group        : ItemGroupType.AdminArmor;
    Game.ItemTemplate.registry.addItem(Game.ItemTemplate.myItem(instance, options), options);
}</t>
  </si>
  <si>
    <t>AnimalHusbandrySheep</t>
  </si>
  <si>
    <t>Drwal</t>
  </si>
  <si>
    <t>LUMBERJACK</t>
  </si>
  <si>
    <t>ITEM_CAT_DOCS</t>
  </si>
  <si>
    <t>Skin</t>
  </si>
  <si>
    <t>local class LocalBagEquip extends Game.ItemTemplate._baseEquipSynchronizedModule{
    equipType = EquippedItems.Backpack
}
local function registerItem(instance, options)
{
    options.category     &lt;- "category" in options     ? options.category     : ItemCategory.Backpack;
    options.type         &lt;- "type" in options         ? options.type         : ItemType.Accessory;
    options.requirementModules &lt;- "requirementModules" in options ? options.requirementModules : [Game.ItemTemplate.emptyRequirement(0)];
    options.equipModule  &lt;- "equipModule" in options  ? options.equipModule  : LocalBagEquip;
    options.stackable    &lt;- "stackable" in options    ? options.stackable    : false;
    options.group        &lt;- "group" in options        ? options.group        : ItemGroupType.AdminBackpack;
    Game.ItemTemplate.registry.addItem(Game.ItemTemplate.myItem(instance, options), options);
}</t>
  </si>
  <si>
    <t>AnimalHusbandryCows</t>
  </si>
  <si>
    <t>Płatnerz</t>
  </si>
  <si>
    <t>ARMORSMITH</t>
  </si>
  <si>
    <t>local class LocalBagEquip extends Game.ItemTemplate._baseEquipSynchronizedModule{
    equipType = EquippedItems.Bag
}
local function registerItem(instance, options)
{
    options.category     &lt;- "category" in options     ? options.category     : ItemCategory.Bag;
    options.type         &lt;- "type" in options         ? options.type         : ItemType.Accessory;
    options.requirementModules &lt;- "requirementModules" in options ? options.requirementModules : [Game.ItemTemplate.emptyRequirement(0)];
    options.equipModule  &lt;- "equipModule" in options  ? options.equipModule  : LocalBagEquip;
    options.stackable    &lt;- "stackable" in options    ? options.stackable    : false;
    options.group        &lt;- "group" in options        ? options.group        : ItemGroupType.AdminBag;
    Game.ItemTemplate.registry.addItem(Game.ItemTemplate.myItem(instance, options), options);
}</t>
  </si>
  <si>
    <t>Robotnik</t>
  </si>
  <si>
    <t>Grinder</t>
  </si>
  <si>
    <t>Kowal</t>
  </si>
  <si>
    <t>BLACKSMITH</t>
  </si>
  <si>
    <t>ITEM_CAT_LIGHT</t>
  </si>
  <si>
    <t>ITEM_FLAG_RING</t>
  </si>
  <si>
    <t>Ring</t>
  </si>
  <si>
    <t>local class LocalItemEquip extends Game.ItemTemplate._baseEquipSynchronizedModule{
    equipType = EquippedItems.Waist
}
local function registerItem(instance, options)
{
    options.category     &lt;- "category" in options     ? options.category     : ItemCategory.Waist;
    options.type         &lt;- "type" in options         ? options.type         : ItemType.Accessory;
    options.requirementModules &lt;- "requirementModules" in options ? options.requirementModules : [Game.ItemTemplate.emptyRequirement(0)];
    options.equipModule  &lt;- "equipModule" in options  ? options.equipModule  : LocalItemEquip;
    options.stackable    &lt;- "stackable" in options    ? options.stackable    : false;
    options.group        &lt;- "group" in options        ? options.group        : ItemGroupType.AdminBelt;
    Game.ItemTemplate.registry.addItem(Game.ItemTemplate.myItem(instance, options), options);
}</t>
  </si>
  <si>
    <t>Myśliwy</t>
  </si>
  <si>
    <t>DryingBoards</t>
  </si>
  <si>
    <t>Zbrojmistrz</t>
  </si>
  <si>
    <t>WEAPONSMITH</t>
  </si>
  <si>
    <t>ITEM_FLAG_AMULET</t>
  </si>
  <si>
    <t>SpeedPotion</t>
  </si>
  <si>
    <t>local function registerItem(instance, options)
{
    options.requirementModules &lt;- "requirementModules" in options ? options.requirementModules : [Game.ItemTemplate.emptyRequirement(0)];
    options.equipModule  &lt;- "equipModule"  in options ? options.equipModule  : Game.ItemTemplate.beltEquip;
    options.stackable    &lt;- "stackable"    in options ? options.stackable    : false;
    options.category     &lt;- "category"     in options ? options.category     : ItemCategory.Belt;
    options.type         &lt;- "type"         in options ? options.type         : ItemType.Accessory;
    Game.ItemTemplate.registry.addItem(Game.ItemTemplate.myItem(instance, options), options);
}</t>
  </si>
  <si>
    <t>Stoły Ogólnodostępne</t>
  </si>
  <si>
    <t>Well</t>
  </si>
  <si>
    <t>Zaklinacz</t>
  </si>
  <si>
    <t>ENCHANTER</t>
  </si>
  <si>
    <t>ITEM_FLAG_BELT</t>
  </si>
  <si>
    <t>local class LocalItemEquip extends Game.ItemTemplate._baseEquipSynchronizedModule{
    equipType = EquippedItems.Bolts
}
local function registerItem(instance, options)
{
    options.category     &lt;- "category" in options     ? options.category     : ItemCategory.Bolts;
    options.type         &lt;- "type" in options         ? options.type         : ItemType.Accessory;
    options.requirementModules &lt;- "requirementModules" in options ? options.requirementModules : [Game.ItemTemplate.emptyRequirement(0)];
    options.equipModule  &lt;- "equipModule" in options  ? options.equipModule  : LocalItemEquip;
    options.stackable    &lt;- "stackable" in options    ? options.stackable    : false;
    options.group        &lt;- "group" in options        ? options.group        : ItemGroupType.AdminAccessory;
    Game.ItemTemplate.registry.addItem(Game.ItemTemplate.myItem(instance, options), options);
}</t>
  </si>
  <si>
    <t>Campfire</t>
  </si>
  <si>
    <t>COOK</t>
  </si>
  <si>
    <t>ITEM_FLAG_DROPPED</t>
  </si>
  <si>
    <t>local function registerItem(instance, options)
{
    options.requirementModules &lt;- "requirementModules" in options ? options.requirementModules : [Game.ItemTemplate.emptyRequirement(0)];
    options.equipModule  &lt;- "equipModule"  in options ? options.equipModule  : Game.ItemTemplate.rangedWeaponEquip;
    options.stackable    &lt;- "stackable"    in options ? options.stackable    : false;
    options.category     &lt;- "category"     in options ? options.category     : ItemCategory.Weapon;
    options.type         &lt;- "type"         in options ? options.type         : ItemType.Bow;
    options.group        &lt;- "group"        in options ? options.group        : ItemGroupType.AdminWeaponBow;
    Game.ItemTemplate.registry.addItem(Game.ItemTemplate.myItem(instance, options), options);
}</t>
  </si>
  <si>
    <t>WildBerryBush</t>
  </si>
  <si>
    <t>FARMER</t>
  </si>
  <si>
    <t>ITEM_FLAG_MI</t>
  </si>
  <si>
    <t>local function registerItem(instance, options = {})
{
    options.category &lt;- "category" in options ? options.category : ItemCategory.Common
    Game.ItemTemplate.registry.addItem(Game.ItemTemplate.myItem(instance, options), options)
}</t>
  </si>
  <si>
    <t>AppleTree</t>
  </si>
  <si>
    <t>GATHERER</t>
  </si>
  <si>
    <t>ITEM_FLAG_MULTI</t>
  </si>
  <si>
    <t>local function registerItem(instance, options)
{
    options.requirementModules &lt;- "requirementModules" in options ? options.requirementModules : [Game.ItemTemplate.emptyRequirement(0)];
    options.equipModule  &lt;- "equipModule"  in options ? options.equipModule  : Game.ItemTemplate.rangedWeaponEquip;
    options.stackable    &lt;- "stackable"    in options ? options.stackable    : false;
    options.category     &lt;- "category"     in options ? options.category     : ItemCategory.Weapon;
    options.type         &lt;- "type"         in options ? options.type         : ItemType.Crossbow;
    options.group        &lt;- "group"        in options ? options.group        : ItemGroupType.AdminWeaponCrossbow;
    Game.ItemTemplate.registry.addItem(Game.ItemTemplate.myItem(instance, options), options);
}</t>
  </si>
  <si>
    <t>ForestBerryBush</t>
  </si>
  <si>
    <t>ALCHEMIST</t>
  </si>
  <si>
    <t>ITEM_FLAG_NFOCUS</t>
  </si>
  <si>
    <t>local class LocalItemEquip extends Game.ItemTemplate._baseEquipSynchronizedModule{
    equipType = EquippedItems.Mask
}
local function registerItem(instance, options)
{
    options.category     &lt;- "category" in options     ? options.category     : ItemCategory.Mask;
    options.type         &lt;- "type" in options         ? options.type         : ItemType.Accessory;
    options.requirementModules &lt;- "requirementModules" in options ? options.requirementModules : [Game.ItemTemplate.emptyRequirement(0)];
    options.equipModule  &lt;- "equipModule" in options  ? options.equipModule  : LocalItemEquip;
    options.stackable    &lt;- "stackable" in options    ? options.stackable    : false;
    options.group        &lt;- "group" in options        ? options.group        : ItemGroupType.AdminMask;
    Game.ItemTemplate.registry.addItem(Game.ItemTemplate.myItem(instance, options), options);
}</t>
  </si>
  <si>
    <t>SpiderWeb</t>
  </si>
  <si>
    <t>HUNTER</t>
  </si>
  <si>
    <t>ITEM_FLAG_CREATEAMMO</t>
  </si>
  <si>
    <t>local function registerItem(instance, options)
{
    options.category     &lt;- "category" in options     ? options.category     : ItemCategory.Bolts;
    options.type         &lt;- "type" in options         ? options.type         : ItemType.Accessory;
    options.requirementModules &lt;- "requirementModules" in options ? options.requirementModules : [Game.ItemTemplate.emptyRequirement(0)];
    options.equipModule  &lt;- "equipModule" in options  ? options.equipModule  : Game.ItemTemplate.helmetEquip;
    options.stackable    &lt;- "stackable" in options    ? options.stackable    : false;
    options.group        &lt;- "group" in options        ? options.group        : ItemGroupType.AdminArmor;
    Game.ItemTemplate.registry.addItem(Game.ItemTemplate.myItem(instance, options), options);
}</t>
  </si>
  <si>
    <t>Ul</t>
  </si>
  <si>
    <t>Beehive</t>
  </si>
  <si>
    <t>ITEM_FLAG_NSPLIT</t>
  </si>
  <si>
    <t>CraftingMaterial</t>
  </si>
  <si>
    <t>local function registerItem(instance, options)
{
    options.category &lt;- "category" in options ? options.category : ItemCategory.Consumable
    options.group    &lt;- "group"    in options ? options.group    : ItemGroupType.AdminWeaponBow
    Game.ItemTemplate.registry.addItem(Game.ItemTemplate.myItem(instance, options), options)
}</t>
  </si>
  <si>
    <t>FishingSpot</t>
  </si>
  <si>
    <t>local function registerItem(instance, options)
{
    options.requirementModules &lt;- "requirementModules" in options ? options.requirementModules : [Game.ItemTemplate.emptyRequirement(0)];
    options.equipModule  &lt;- "equipModule"  in options ? options.equipModule  : Game.ItemTemplate.ringEquip;
    options.stackable    &lt;- "stackable"    in options ? options.stackable    : false;
    Game.ItemTemplate.registry.addItem(Game.ItemTemplate.myItem(instance, options), options);
}</t>
  </si>
  <si>
    <t>WoodProcessingLog</t>
  </si>
  <si>
    <t>local function registerItem(instance, options)
{
    options.requirementModules &lt;- "requirementModules" in options ? options.requirementModules : [Game.ItemTemplate.emptyRequirement(0)];
    options.equipModule  &lt;- "equipModule"  in options ? options.equipModule  : Game.ItemTemplate.runesEquip;
    options.stackable    &lt;- "stackable"    in options ? options.stackable    : false;
    Game.ItemTemplate.registry.addItem(Game.ItemTemplate.myItem(instance, options), options);
}</t>
  </si>
  <si>
    <t>Grill</t>
  </si>
  <si>
    <t>ITEM_FLAG_THROW</t>
  </si>
  <si>
    <t>AdminCraftingMaterial</t>
  </si>
  <si>
    <t>local function registerItem(instance, options)
{
    options.requirementModules &lt;- "requirementModules" in options ? options.requirementModules : [Game.ItemTemplate.emptyRequirement(0)];
    options.equipModule  &lt;- "equipModule"  in options ? options.equipModule  : Game.ItemTemplate.shieldEquip;
    options.stackable    &lt;- "stackable"    in options ? options.stackable    : false;
    options.category     &lt;- "category"     in options ? options.category     : ItemCategory.Shield;
    options.type         &lt;- "type"         in options ? options.type         : ItemType.Shield;
    options.group        &lt;- "group"        in options ? options.group        : ItemGroupType.AdminShield;
    Game.ItemTemplate.registry.addItem(Game.ItemTemplate.myItem(instance, options), options);
}</t>
  </si>
  <si>
    <t>Washbasin</t>
  </si>
  <si>
    <t>local function registerItem(instance, options)
{
    options.strength &lt;- "strength" in options ? options.strength : 0;
    options.requirementModules  &lt;- "requirementModules"  in options ? options.requirementModules  : [Game.ItemTemplate.StrengthRequirement(options.strength)]
    options.equipModule      &lt;- "equipModule" in options ? options.equipModule      : Game.ItemTemplate.meleeWeaponEquip;
    options.stackable        &lt;- "stackable"   in options ? options.stackable        : false;
    options.category         &lt;- "category"    in options ? options.category         : ItemCategory.Weapon;
    options.type             &lt;- "type"        in options ? options.type             : ItemType.OneHanded;
    options.quickSlotEnabled &lt;- "quickSlotEnabled" in options ? options.quickSlotEnabled : false;
    options.group            &lt;- "group"       in options ? options.group            : ItemGroupType.AdminWeaponOneHanded;
    Game.ItemTemplate.registry.addItem(Game.ItemTemplate.myItem(instance, options), options);
}</t>
  </si>
  <si>
    <t>FryingPan</t>
  </si>
  <si>
    <t>ITEM_WEAR_NO</t>
  </si>
  <si>
    <t>local function registerItem(instance, options)
{
    options.strength &lt;- "strength" in options ? options.strength : 0;
    options.requirementModules &lt;- "requirementModules"  in options ? options.requirementModules  : [Game.ItemTemplate.StrengthRequirement(options.strength)]
    options.equipModule  &lt;- "equipModule"   in options ? options.equipModule    : Game.ItemTemplate.meleeWeaponEquip;
    options.stackable    &lt;- "stackable"     in options ? options.stackable      : false;
    options.category     &lt;- "category"      in options ? options.category       : ItemCategory.Weapon;
    options.type         &lt;- "type"          in options ? options.type           : ItemType.TwoHanded;
    options.group        &lt;- "group"         in options ? options.group          : ItemGroupType.AdminWeaponTwoHanded;
    Game.ItemTemplate.registry.addItem(Game.ItemTemplate.myItem(instance, options), options);
}</t>
  </si>
  <si>
    <t>WaterBucket</t>
  </si>
  <si>
    <t>Belts</t>
  </si>
  <si>
    <t>FishCleaningTable</t>
  </si>
  <si>
    <t>PressingBowl</t>
  </si>
  <si>
    <t>ITEM_WEAR_LIGHT</t>
  </si>
  <si>
    <t>DistillationTable</t>
  </si>
  <si>
    <t>local function registerItem(instance, options = {})
{
    options.equipModule  &lt;- "equipModule" in options  ? options.equipModule  : Game.ItemTemplate.CorpseEquip;
    options.stackable    &lt;- "stackable" in options    ? options.stackable    : false;
    options.requirementModules &lt;- "requirementModules" in options ? options.requirementModules : [Game.ItemTemplate.emptyRequirement(0)];
    Game.ItemTemplate.registry.addItem(Game.ItemTemplate.myItem(instance, options), options)
}</t>
  </si>
  <si>
    <t>Whetstone</t>
  </si>
  <si>
    <t>SkinningRack</t>
  </si>
  <si>
    <t>TanningRack</t>
  </si>
  <si>
    <t>local function registerItem(instance, options)
{
    options.requirementModules &lt;- "requirementModules" in options ? options.requirementModules : [Game.ItemTemplate.emptyRequirement(0)];
    options.equipModule  &lt;- "equipModule" in options  ? options.equipModule  : Game.ItemTemplate.helmetEquip;
    options.stackable    &lt;- "stackable" in options    ? options.stackable    : false;
    options.category     &lt;- "category" in options     ? options.category     : ItemCategory.Helmet;
    options.type         &lt;- "type" in options         ? options.type         : ItemType.Helmet;
    options.group        &lt;- "group" in options        ? options.group        : ItemGroupType.AdminHelmet;
    Game.ItemTemplate.registry.addItem(Game.ItemTemplate.myItem(instance, options), options);
}</t>
  </si>
  <si>
    <t>ArrowWorkbench</t>
  </si>
  <si>
    <t>ScribeTable</t>
  </si>
  <si>
    <t>PoorStove</t>
  </si>
  <si>
    <t>Cauldron</t>
  </si>
  <si>
    <t>BakeryOven</t>
  </si>
  <si>
    <t>FarmerTable</t>
  </si>
  <si>
    <t>TailorDummy</t>
  </si>
  <si>
    <t>DistilleryTable</t>
  </si>
  <si>
    <t>WoodProcessingStand</t>
  </si>
  <si>
    <t>RichStove</t>
  </si>
  <si>
    <t>BlacksmithAnvil</t>
  </si>
  <si>
    <t>BlacksmithFurnace</t>
  </si>
  <si>
    <t>FurrierDummy</t>
  </si>
  <si>
    <t>ArmorerTable</t>
  </si>
  <si>
    <t>Loom</t>
  </si>
  <si>
    <t>BowyerWorkshop</t>
  </si>
  <si>
    <t>AlchemyTable</t>
  </si>
  <si>
    <t>SmeltingFurnace</t>
  </si>
  <si>
    <t>CarpentryWorkshop</t>
  </si>
  <si>
    <t>WeaponsmithTable</t>
  </si>
  <si>
    <t>SkinningRackStart</t>
  </si>
  <si>
    <t>WoodProcessingLogStart</t>
  </si>
  <si>
    <t>Honeyextractor</t>
  </si>
  <si>
    <t>Tree</t>
  </si>
  <si>
    <t>Półprodukty</t>
  </si>
  <si>
    <t>Tutaj wpisuj nazwy arkuszy:</t>
  </si>
  <si>
    <t>Stolarz</t>
  </si>
  <si>
    <t>Sklep</t>
  </si>
  <si>
    <t>Runemaker</t>
  </si>
  <si>
    <t>Koszt</t>
  </si>
  <si>
    <t>Formuła dla podanego arkusza:</t>
  </si>
  <si>
    <t>Ogólnodostępne</t>
  </si>
  <si>
    <t>Butelka</t>
  </si>
  <si>
    <t>Woda święcona</t>
  </si>
  <si>
    <t>Zniszczona Szkatułka</t>
  </si>
  <si>
    <t>Stara moneta</t>
  </si>
  <si>
    <t>Półprodukty z półproduktów</t>
  </si>
  <si>
    <t>Prażone owady</t>
  </si>
  <si>
    <t>Smażone skóry rybne</t>
  </si>
  <si>
    <t>Mięsny bigos</t>
  </si>
  <si>
    <t>Marynowane grzyby</t>
  </si>
  <si>
    <t>Marynowana rzepa</t>
  </si>
  <si>
    <t>Tłusty gulasz</t>
  </si>
  <si>
    <t>Szybkie ostrygi</t>
  </si>
  <si>
    <t>Gulasz z dzika na rumie</t>
  </si>
  <si>
    <t>0.05</t>
  </si>
  <si>
    <t>Nasiono buraka</t>
  </si>
  <si>
    <t>Miekkie drzewa</t>
  </si>
  <si>
    <t>Twarde drzewa</t>
  </si>
  <si>
    <t>Szlachetne drzewa</t>
  </si>
  <si>
    <t>Jabol 2</t>
  </si>
  <si>
    <t>Truchło pełzacza wojownika</t>
  </si>
  <si>
    <t>Truchło królowej pełzaczy</t>
  </si>
  <si>
    <t>Kowal/Płatnerz/Zbrojmistrz</t>
  </si>
  <si>
    <t>Szabla varancka</t>
  </si>
  <si>
    <t>Rozbijacz Czerepów</t>
  </si>
  <si>
    <t>Żelazy toporek</t>
  </si>
  <si>
    <t>Kiepski miecz połtoraręczny</t>
  </si>
  <si>
    <t>Krwista Szabla</t>
  </si>
  <si>
    <t>Południowa Maczeta</t>
  </si>
  <si>
    <t>Zdobiony miecz półtoraręczny</t>
  </si>
  <si>
    <t>Nóż Łowiecki</t>
  </si>
  <si>
    <t>Klarowany miecz połtoraręczny</t>
  </si>
  <si>
    <t>Kruczy dziub</t>
  </si>
  <si>
    <t>Haraldski Toporek</t>
  </si>
  <si>
    <t>Topór Katowski</t>
  </si>
  <si>
    <t>Młot Wojenny</t>
  </si>
  <si>
    <t>Południowy Sejmitar</t>
  </si>
  <si>
    <t>Rubinowy Estoc</t>
  </si>
  <si>
    <t>Zimna Śmierć</t>
  </si>
  <si>
    <t>Maczeta Szaleńca</t>
  </si>
  <si>
    <t>Widły</t>
  </si>
  <si>
    <t>Topór zbrojnego drwala</t>
  </si>
  <si>
    <t>Kiepski miecz dwuręczny</t>
  </si>
  <si>
    <t>Prosty miecz dwuręczny</t>
  </si>
  <si>
    <t>Miecz żołnierza barona.</t>
  </si>
  <si>
    <t>Stalowy miecz dwuręczny</t>
  </si>
  <si>
    <t>Młot kamienny</t>
  </si>
  <si>
    <t>Draughir</t>
  </si>
  <si>
    <t>Wielka stara maczeta</t>
  </si>
  <si>
    <t>Pogromca demonów</t>
  </si>
  <si>
    <t>Dwuręczny miecz bojowy</t>
  </si>
  <si>
    <t>Stalowy mlot</t>
  </si>
  <si>
    <t>Smoczy miecz dwuręczny</t>
  </si>
  <si>
    <t>Ciężki smoczy miecz dwuręczny</t>
  </si>
  <si>
    <t>Okuty kij</t>
  </si>
  <si>
    <t>Włócznia</t>
  </si>
  <si>
    <t>Wzmocniona halabarda</t>
  </si>
  <si>
    <t>Rogatyna</t>
  </si>
  <si>
    <t>Mistrzowska halabarda</t>
  </si>
  <si>
    <t>Berdysz</t>
  </si>
  <si>
    <t>Mistrzowska włócznia</t>
  </si>
  <si>
    <t>Berdysz gwardii</t>
  </si>
  <si>
    <t>Nóż</t>
  </si>
  <si>
    <t>Przyzwanie gęsi</t>
  </si>
  <si>
    <t>Przyzwanie gęsi (Zwój)</t>
  </si>
  <si>
    <t>Leczenie ciężkich ran (Zwój)</t>
  </si>
  <si>
    <t>Kostur ognia</t>
  </si>
  <si>
    <t>Podpora wędrowca</t>
  </si>
  <si>
    <t>Druidzki kostur</t>
  </si>
  <si>
    <t>Kostur młodego guru</t>
  </si>
  <si>
    <t>Kostur wody</t>
  </si>
  <si>
    <t>Damski kostur</t>
  </si>
  <si>
    <t>Kostur ucznia</t>
  </si>
  <si>
    <t>Stary kostur</t>
  </si>
  <si>
    <t>Kostur czarnego maga</t>
  </si>
  <si>
    <t>Kostur z Laran</t>
  </si>
  <si>
    <t>Mistrzowski kostur ognia</t>
  </si>
  <si>
    <t>Kostur starszyzny druidów</t>
  </si>
  <si>
    <t>Kostur przyjaciela lasu</t>
  </si>
  <si>
    <t>Kostur guru</t>
  </si>
  <si>
    <t>Mistrzowski kostur wody</t>
  </si>
  <si>
    <t>Złoty kostur</t>
  </si>
  <si>
    <t>Arcymistrzowski kostur ognia</t>
  </si>
  <si>
    <t>Kostur najwyższego guru</t>
  </si>
  <si>
    <t>Arcymistrzowski kostur wody</t>
  </si>
  <si>
    <t>Zmrożony kostur</t>
  </si>
  <si>
    <t>Rozgrzany kostur</t>
  </si>
  <si>
    <t>Kostur z kurzej łapy</t>
  </si>
  <si>
    <t>Kostur wahadłowy</t>
  </si>
  <si>
    <t>Zwiniete pergaminy</t>
  </si>
  <si>
    <t>Pergamin z pieczątką</t>
  </si>
  <si>
    <t>Zestaw naprawczy do kosturów</t>
  </si>
  <si>
    <t>Tłuczek do moździerza</t>
  </si>
  <si>
    <t>Gruba lina</t>
  </si>
  <si>
    <t>Lina na zioła</t>
  </si>
  <si>
    <t>Łóżko świerkowe</t>
  </si>
  <si>
    <t>Siedzisko z pniaka 2</t>
  </si>
  <si>
    <t>Dobra ławka</t>
  </si>
  <si>
    <t>Fotel</t>
  </si>
  <si>
    <t>Bogata ławka 2</t>
  </si>
  <si>
    <t>Grill rybaka</t>
  </si>
  <si>
    <t>Stojak płatnerza</t>
  </si>
  <si>
    <t>Stojak do piłowania drewna</t>
  </si>
  <si>
    <t>Stojak do garbowania</t>
  </si>
  <si>
    <t>Warsztat do szycia</t>
  </si>
  <si>
    <t>Kuchenka</t>
  </si>
  <si>
    <t>Stół rybacki</t>
  </si>
  <si>
    <t>Stół zielarza</t>
  </si>
  <si>
    <t>Stół cyrulika</t>
  </si>
  <si>
    <t>Stół rzeźnika</t>
  </si>
  <si>
    <t>Zdobiona mała waza</t>
  </si>
  <si>
    <t>Misa 1</t>
  </si>
  <si>
    <t>Misa 2</t>
  </si>
  <si>
    <t>Misa 3</t>
  </si>
  <si>
    <t>Łopata piekarska</t>
  </si>
  <si>
    <t>Rozdrabniacz</t>
  </si>
  <si>
    <t>Szafa</t>
  </si>
  <si>
    <t>Pulpit na szafie</t>
  </si>
  <si>
    <t>Oszklony dębowy kredens</t>
  </si>
  <si>
    <t>Soczewki</t>
  </si>
  <si>
    <t>Strzała 2</t>
  </si>
  <si>
    <t>Bełt 2</t>
  </si>
  <si>
    <t>Wzmocniona kusza bojowa</t>
  </si>
  <si>
    <t>Miotacz Wykałaczek</t>
  </si>
  <si>
    <t>Łuk leśny</t>
  </si>
  <si>
    <t>Łuk Koczownika</t>
  </si>
  <si>
    <t>Łuk dystansowy</t>
  </si>
  <si>
    <t>Ubrania T0</t>
  </si>
  <si>
    <t>Ubrania T1</t>
  </si>
  <si>
    <t>Ubrania T2</t>
  </si>
  <si>
    <t>Ubrania T3</t>
  </si>
  <si>
    <t>Ubrania T4</t>
  </si>
  <si>
    <t>Ubrania T5</t>
  </si>
  <si>
    <t>Sukienka T1</t>
  </si>
  <si>
    <t>Sukienka T2</t>
  </si>
  <si>
    <t>Sukienka T3</t>
  </si>
  <si>
    <t>Sukienka T4</t>
  </si>
  <si>
    <t>Sukienka T5</t>
  </si>
  <si>
    <t>Szata nowicjusza</t>
  </si>
  <si>
    <t>Szata maga ognia T2</t>
  </si>
  <si>
    <t>Szata maga ognia T3</t>
  </si>
  <si>
    <t>Szata maga ognia T4</t>
  </si>
  <si>
    <t>Szata maga ognia T5</t>
  </si>
  <si>
    <t>Szata nowicjusza wody</t>
  </si>
  <si>
    <t>Szata maga wody T2</t>
  </si>
  <si>
    <t>Szata maga wodyT3</t>
  </si>
  <si>
    <t>Szata maga wody T4</t>
  </si>
  <si>
    <t>Szata maga wody T5</t>
  </si>
  <si>
    <t>Szata nowicjusza nekromanty</t>
  </si>
  <si>
    <t>Szata maga nekromanty T2</t>
  </si>
  <si>
    <t>Szata maga nekromanty T3</t>
  </si>
  <si>
    <t>Szata maga nekromanty T4</t>
  </si>
  <si>
    <t>Szata maga nekromanty T5</t>
  </si>
  <si>
    <t>Szata nowicjusza druidów</t>
  </si>
  <si>
    <t>Szata druida T2</t>
  </si>
  <si>
    <t>Szata druida T3</t>
  </si>
  <si>
    <t>Szata druida T4</t>
  </si>
  <si>
    <t>Szata druida T5</t>
  </si>
  <si>
    <t>Żółty kaptur</t>
  </si>
  <si>
    <t>Żółta chusta</t>
  </si>
  <si>
    <t>Żółta maska maska z kapturem</t>
  </si>
  <si>
    <t xml:space="preserve">Koszna ryby </t>
  </si>
  <si>
    <t>Torba alchemika</t>
  </si>
  <si>
    <t>Skórzany Pancerz T2</t>
  </si>
  <si>
    <t>Skórzany Pancerz T3</t>
  </si>
  <si>
    <t>Skórzany Pancerz T4</t>
  </si>
  <si>
    <t>Skórzany Pancerz T5</t>
  </si>
  <si>
    <t>Type</t>
  </si>
  <si>
    <t>Instance</t>
  </si>
  <si>
    <t>Szablon</t>
  </si>
  <si>
    <t>value</t>
  </si>
  <si>
    <t>interval</t>
  </si>
  <si>
    <t>Blunt</t>
  </si>
  <si>
    <t>Point</t>
  </si>
  <si>
    <t>Edge</t>
  </si>
  <si>
    <t>Magic</t>
  </si>
  <si>
    <t>Fire</t>
  </si>
  <si>
    <t>Fly</t>
  </si>
  <si>
    <t>bonus_slot</t>
  </si>
  <si>
    <t>time</t>
  </si>
  <si>
    <t>bonus_type</t>
  </si>
  <si>
    <t>bonusMap</t>
  </si>
  <si>
    <t>protections</t>
  </si>
  <si>
    <t>Game.ItemTemplate.onUseBonus("${bonus_slot}", ${bonusMap}, ${bonus_type}, ${time})</t>
  </si>
  <si>
    <t>timed_healing</t>
  </si>
  <si>
    <t>Game.Player.HealthPercentRegenerationBonus</t>
  </si>
  <si>
    <t>timed_mana</t>
  </si>
  <si>
    <t>Game.Player.ManaPercentRegenerationBonus</t>
  </si>
  <si>
    <t>antidote</t>
  </si>
  <si>
    <t>Game.Player.AntidoteBonus</t>
  </si>
  <si>
    <t>timed_fist_dmg</t>
  </si>
  <si>
    <t>Game.Player.FistFighterDamageBonus</t>
  </si>
  <si>
    <t>timed_physical_def</t>
  </si>
  <si>
    <t>Game.Player.ResistanceBonus</t>
  </si>
  <si>
    <t>timed_magic_def</t>
  </si>
  <si>
    <t>Game.ItemTemplate.onUseLearnPoints(${value})</t>
  </si>
  <si>
    <t>Game.ItemTemplate.onHealthEquip(${value})</t>
  </si>
  <si>
    <t>Game.ItemTemplate.onManaEquip(${value})</t>
  </si>
  <si>
    <t>Game.ItemTemplate.onStrengthEquip(${value})</t>
  </si>
  <si>
    <t>Game.ItemTemplate.onDexterityEquip(${value})</t>
  </si>
  <si>
    <t>Częstotliwość [INNOS]</t>
  </si>
  <si>
    <t>Częstotliwość [ADANOS]</t>
  </si>
  <si>
    <t>Częstotliwość [BELIAR]</t>
  </si>
  <si>
    <t xml:space="preserve">Typ [Zwierzęcia]
</t>
  </si>
  <si>
    <t>damageType</t>
  </si>
  <si>
    <t>attackDistance</t>
  </si>
  <si>
    <t>warnDistance</t>
  </si>
  <si>
    <t>fightResetMax</t>
  </si>
  <si>
    <t>targetSearchRange</t>
  </si>
  <si>
    <t>resetAfterFight</t>
  </si>
  <si>
    <t>weaponMode</t>
  </si>
  <si>
    <t>respawnTimer</t>
  </si>
  <si>
    <t>isAggressive</t>
  </si>
  <si>
    <t>isImmortal</t>
  </si>
  <si>
    <t>presetTactic</t>
  </si>
  <si>
    <t>Atrybuty [FAZA INNOSA]</t>
  </si>
  <si>
    <t>Atrybuty [FAZA ADANOSA]</t>
  </si>
  <si>
    <t>Atrybuty [FAZA BELIARA]</t>
  </si>
  <si>
    <t>Odporności %</t>
  </si>
  <si>
    <t>Zdrowie</t>
  </si>
  <si>
    <t>Siła</t>
  </si>
  <si>
    <t>Cięte</t>
  </si>
  <si>
    <t>Obuch</t>
  </si>
  <si>
    <t>Kłute</t>
  </si>
  <si>
    <t>Magiczne</t>
  </si>
  <si>
    <t>Chrząszcz</t>
  </si>
  <si>
    <t>Meatbug</t>
  </si>
  <si>
    <t>UMIARKOWANE</t>
  </si>
  <si>
    <t>Istoty niekwalifikowane</t>
  </si>
  <si>
    <t>monster_animal</t>
  </si>
  <si>
    <t>Zając - 1</t>
  </si>
  <si>
    <t>Zaic</t>
  </si>
  <si>
    <t>LICZNE</t>
  </si>
  <si>
    <t>NIE WYSTĘPUJE</t>
  </si>
  <si>
    <t>Zwierzęta polne</t>
  </si>
  <si>
    <t>ZNACZNE</t>
  </si>
  <si>
    <t>Zwierzęta wodne</t>
  </si>
  <si>
    <t>Królik</t>
  </si>
  <si>
    <t>rabbit</t>
  </si>
  <si>
    <t>Lis</t>
  </si>
  <si>
    <t>fox</t>
  </si>
  <si>
    <t>Zwierzęta leśne</t>
  </si>
  <si>
    <t>Owca</t>
  </si>
  <si>
    <t>sheep</t>
  </si>
  <si>
    <t>Jeleń</t>
  </si>
  <si>
    <t>deer</t>
  </si>
  <si>
    <t>--------------------------------------------</t>
  </si>
  <si>
    <t>------------------------------------------------------------------------------------------------</t>
  </si>
  <si>
    <t>Kretoszczur</t>
  </si>
  <si>
    <t>Molerat</t>
  </si>
  <si>
    <t>RZADKIE</t>
  </si>
  <si>
    <t>Zwierzęta podziemne</t>
  </si>
  <si>
    <t>Błotniak</t>
  </si>
  <si>
    <t>turtle</t>
  </si>
  <si>
    <t>Młody wilk</t>
  </si>
  <si>
    <t>Młody Ścierwojad</t>
  </si>
  <si>
    <t>Yscavenger</t>
  </si>
  <si>
    <t>Wygłodniały topielec</t>
  </si>
  <si>
    <t>YLurker</t>
  </si>
  <si>
    <t>Młody dzik</t>
  </si>
  <si>
    <t>YKeiler</t>
  </si>
  <si>
    <t>NISKIE</t>
  </si>
  <si>
    <t>Olbrzymi młody szczur</t>
  </si>
  <si>
    <t>Młoda polna bestia</t>
  </si>
  <si>
    <t>Goblin</t>
  </si>
  <si>
    <t>Gobbo_green</t>
  </si>
  <si>
    <t>Rasy człekokształtne</t>
  </si>
  <si>
    <t>Ściekowy truteń</t>
  </si>
  <si>
    <t>DungDrone</t>
  </si>
  <si>
    <t>Zwierzęta bagienne</t>
  </si>
  <si>
    <t>BARDZO RZADKIE</t>
  </si>
  <si>
    <t>Przerośnięty szczur</t>
  </si>
  <si>
    <t>Ścierwojad</t>
  </si>
  <si>
    <t>Scavenger</t>
  </si>
  <si>
    <t>Dzik</t>
  </si>
  <si>
    <t>keiler</t>
  </si>
  <si>
    <t>Wilk</t>
  </si>
  <si>
    <t>wolf</t>
  </si>
  <si>
    <t>Polna bestia</t>
  </si>
  <si>
    <t>Giant_Bug</t>
  </si>
  <si>
    <t>Krwiopijca</t>
  </si>
  <si>
    <t>Bloodfly</t>
  </si>
  <si>
    <t>CZĘSTE</t>
  </si>
  <si>
    <t>Bagienny truteń</t>
  </si>
  <si>
    <t>SwampDrone</t>
  </si>
  <si>
    <t>Bagienny kretoszczur</t>
  </si>
  <si>
    <t>SwampRat</t>
  </si>
  <si>
    <t>Pająk</t>
  </si>
  <si>
    <t>spider</t>
  </si>
  <si>
    <t>Topielec</t>
  </si>
  <si>
    <t>Lurker</t>
  </si>
  <si>
    <t>Czarny goblin</t>
  </si>
  <si>
    <t>Gobbo_black</t>
  </si>
  <si>
    <t>Kościej</t>
  </si>
  <si>
    <t>kosciej</t>
  </si>
  <si>
    <t>Nieumarli</t>
  </si>
  <si>
    <t>monster_humanoid</t>
  </si>
  <si>
    <t>Zombie - 1</t>
  </si>
  <si>
    <t>Zombie - 2</t>
  </si>
  <si>
    <t>Zombie - 3</t>
  </si>
  <si>
    <t>Zombie - 4</t>
  </si>
  <si>
    <t>Zombie - 5</t>
  </si>
  <si>
    <t>Zombie - 6</t>
  </si>
  <si>
    <t>Duży nietoperz</t>
  </si>
  <si>
    <t>bat</t>
  </si>
  <si>
    <t>Goblin wojownik</t>
  </si>
  <si>
    <t>Gobbo_Warrior</t>
  </si>
  <si>
    <t>Forest_DarkBug</t>
  </si>
  <si>
    <t>Ognisty ścierwojad</t>
  </si>
  <si>
    <t>firescavenger</t>
  </si>
  <si>
    <t>Zębacz</t>
  </si>
  <si>
    <t>Snapper</t>
  </si>
  <si>
    <t>Zwierzęta górskie</t>
  </si>
  <si>
    <t>Preriowy ścierwojad</t>
  </si>
  <si>
    <t>Scavenger_Demon</t>
  </si>
  <si>
    <t>Kraur</t>
  </si>
  <si>
    <t>kraur</t>
  </si>
  <si>
    <t>Bagienny krwiopijca</t>
  </si>
  <si>
    <t>Bloodfly_Swamp_Rune</t>
  </si>
  <si>
    <t>Rzeczny krwiopijca</t>
  </si>
  <si>
    <t>BLOODFLY_RIVER</t>
  </si>
  <si>
    <t>Polny pełzacz</t>
  </si>
  <si>
    <t>BlattCrawler</t>
  </si>
  <si>
    <t>Pełzacz</t>
  </si>
  <si>
    <t>minecrawler</t>
  </si>
  <si>
    <t>Rudogryz</t>
  </si>
  <si>
    <t>gnore</t>
  </si>
  <si>
    <t>Żabolud - 1</t>
  </si>
  <si>
    <t>frog_roam_01</t>
  </si>
  <si>
    <t>Żabolud - 2</t>
  </si>
  <si>
    <t>frog_roam_02</t>
  </si>
  <si>
    <t>Harpia</t>
  </si>
  <si>
    <t>Harpie</t>
  </si>
  <si>
    <t>Zombie - 7</t>
  </si>
  <si>
    <t>Szkielet świątynny</t>
  </si>
  <si>
    <t>skeletontemplar01</t>
  </si>
  <si>
    <t>Szkielet świątynny2</t>
  </si>
  <si>
    <t>skeletontemplar02</t>
  </si>
  <si>
    <t>Zombie - 13</t>
  </si>
  <si>
    <t>Zombie01</t>
  </si>
  <si>
    <t>Zombie - 14</t>
  </si>
  <si>
    <t>Zombie02</t>
  </si>
  <si>
    <t>Zombie - 15</t>
  </si>
  <si>
    <t>Zombie03</t>
  </si>
  <si>
    <t>Zombie - 16</t>
  </si>
  <si>
    <t>Zombie04</t>
  </si>
  <si>
    <t>Goblin szkielet</t>
  </si>
  <si>
    <t>Gobbo_Skeleton</t>
  </si>
  <si>
    <t>Jaszczur</t>
  </si>
  <si>
    <t>Waran</t>
  </si>
  <si>
    <t>OrcBiter</t>
  </si>
  <si>
    <t>Czarny wilk</t>
  </si>
  <si>
    <t>Duży krab</t>
  </si>
  <si>
    <t>crab</t>
  </si>
  <si>
    <t>Aligator</t>
  </si>
  <si>
    <t>ALLIGATOR</t>
  </si>
  <si>
    <t>Oślizgły jaszczur</t>
  </si>
  <si>
    <t>SLIMYLIZARD</t>
  </si>
  <si>
    <t>Wodny topielec</t>
  </si>
  <si>
    <t>KM_LURKER</t>
  </si>
  <si>
    <t>Lodowy wilk</t>
  </si>
  <si>
    <t>icewolf</t>
  </si>
  <si>
    <t>Ork Zwiadowca</t>
  </si>
  <si>
    <t>Orcwarrior_harad</t>
  </si>
  <si>
    <t>NIEZNANE</t>
  </si>
  <si>
    <t>Polny pełzacz wojownik</t>
  </si>
  <si>
    <t>BLATTCRAWLERWARRIOR</t>
  </si>
  <si>
    <t>Pełzacz wojownik</t>
  </si>
  <si>
    <t>MinecrawlerWarrior</t>
  </si>
  <si>
    <t>Rudogryz wojownik</t>
  </si>
  <si>
    <t>Goblin berserker</t>
  </si>
  <si>
    <t>Gobbo_berserk</t>
  </si>
  <si>
    <t>Goblin elita</t>
  </si>
  <si>
    <t>gobbo_elite</t>
  </si>
  <si>
    <t>Puma</t>
  </si>
  <si>
    <t>puma</t>
  </si>
  <si>
    <t>Orkowy pies</t>
  </si>
  <si>
    <t>orcdog</t>
  </si>
  <si>
    <t>Warg</t>
  </si>
  <si>
    <t>warg</t>
  </si>
  <si>
    <t>Karakus</t>
  </si>
  <si>
    <t>karakus</t>
  </si>
  <si>
    <t>Ork szkielet</t>
  </si>
  <si>
    <t>orcske</t>
  </si>
  <si>
    <t>Szkielet Wilczego Syna</t>
  </si>
  <si>
    <t>skeleton_ws_l</t>
  </si>
  <si>
    <t>Szkielet Wilczego Syna 2</t>
  </si>
  <si>
    <t>skeleton_ws_h</t>
  </si>
  <si>
    <t>Zombie - 12</t>
  </si>
  <si>
    <t>Zombie_Addon_Knecht</t>
  </si>
  <si>
    <t>Brzytwiak</t>
  </si>
  <si>
    <t>Razor</t>
  </si>
  <si>
    <t>Smoczy zębacz</t>
  </si>
  <si>
    <t>DragonSnapper</t>
  </si>
  <si>
    <t>Krwawy ogar</t>
  </si>
  <si>
    <t>Bloodhound</t>
  </si>
  <si>
    <t>Kolczasty aligator</t>
  </si>
  <si>
    <t>km_alligator</t>
  </si>
  <si>
    <t>Wąż błotny</t>
  </si>
  <si>
    <t>SwampShark</t>
  </si>
  <si>
    <t>Ognisty jaszczur</t>
  </si>
  <si>
    <t>FireWaran</t>
  </si>
  <si>
    <t>Czarna harpia</t>
  </si>
  <si>
    <t>blackharpie</t>
  </si>
  <si>
    <t>Ork wojownik</t>
  </si>
  <si>
    <t>orcwarrior_roam</t>
  </si>
  <si>
    <t>Jaszczuroczłek</t>
  </si>
  <si>
    <t>Draconian</t>
  </si>
  <si>
    <t>Demoniczna harpia</t>
  </si>
  <si>
    <t>harpie_demon</t>
  </si>
  <si>
    <t>Król pełzaczy</t>
  </si>
  <si>
    <t>crawlerking</t>
  </si>
  <si>
    <t>Ognisty demon</t>
  </si>
  <si>
    <t>Shadowbeast_Addon_Fire</t>
  </si>
  <si>
    <t>Ognisty golem</t>
  </si>
  <si>
    <t>FireGolem</t>
  </si>
  <si>
    <t>Niedźwiedź</t>
  </si>
  <si>
    <t>Bear</t>
  </si>
  <si>
    <t>Brązowy niedźwiedź</t>
  </si>
  <si>
    <t>bearbevin</t>
  </si>
  <si>
    <t>Królowa pełzaczy</t>
  </si>
  <si>
    <t>crawlerqueen</t>
  </si>
  <si>
    <t>Zombie - 9</t>
  </si>
  <si>
    <t>MayaZombie01</t>
  </si>
  <si>
    <t>Zombie - 10</t>
  </si>
  <si>
    <t>MayaZombie02</t>
  </si>
  <si>
    <t>Zombie - 11</t>
  </si>
  <si>
    <t>MayaZombie03</t>
  </si>
  <si>
    <t>Pan cienia</t>
  </si>
  <si>
    <t>skeleton_lord</t>
  </si>
  <si>
    <t>Kościany cieniostwór</t>
  </si>
  <si>
    <t>Shadowbeast_Skeleton</t>
  </si>
  <si>
    <t>Demon</t>
  </si>
  <si>
    <t>Arcydemon</t>
  </si>
  <si>
    <t>DemonLord</t>
  </si>
  <si>
    <t>Czarny niedźwiedź</t>
  </si>
  <si>
    <t>blackbear</t>
  </si>
  <si>
    <t>Biały miś</t>
  </si>
  <si>
    <t>whitebear</t>
  </si>
  <si>
    <t>Cieniostwór</t>
  </si>
  <si>
    <t>Shadowbeast</t>
  </si>
  <si>
    <t>Troll</t>
  </si>
  <si>
    <t>troll</t>
  </si>
  <si>
    <t>SEASNAKE</t>
  </si>
  <si>
    <t>Czarny troll</t>
  </si>
  <si>
    <t>Troll_Black</t>
  </si>
  <si>
    <t>Gargulec</t>
  </si>
  <si>
    <t>gargoyle</t>
  </si>
  <si>
    <t>Ork elita</t>
  </si>
  <si>
    <t>orcelite_roam</t>
  </si>
  <si>
    <t>Ork szaman</t>
  </si>
  <si>
    <t>orcshaman_sit</t>
  </si>
  <si>
    <t>Dwunożny demon</t>
  </si>
  <si>
    <t>Zodd</t>
  </si>
  <si>
    <t>Łowca ludzi</t>
  </si>
  <si>
    <t>orchunter</t>
  </si>
  <si>
    <t>Jaszczuroludzki czarodziej</t>
  </si>
  <si>
    <t>draconian_sorcerer</t>
  </si>
  <si>
    <t>Goblin jeździec</t>
  </si>
  <si>
    <t>grd</t>
  </si>
  <si>
    <t>Bagienny smok</t>
  </si>
  <si>
    <t>Dragon_Swamp</t>
  </si>
  <si>
    <t>WYGINĄŁ</t>
  </si>
  <si>
    <t>Kamienny smok</t>
  </si>
  <si>
    <t>Dragon_Rock</t>
  </si>
  <si>
    <t>Ognisty smok</t>
  </si>
  <si>
    <t>Dragon_Fire</t>
  </si>
  <si>
    <t>Lodowy smok</t>
  </si>
  <si>
    <t>Dragon_Ice</t>
  </si>
  <si>
    <t>Nieumarły smok</t>
  </si>
  <si>
    <t>Orzyganiec</t>
  </si>
  <si>
    <t>Krowa</t>
  </si>
  <si>
    <t>COW</t>
  </si>
  <si>
    <t>EVENT | ADMIN</t>
  </si>
  <si>
    <t>Świnia</t>
  </si>
  <si>
    <t>Pig</t>
  </si>
  <si>
    <t>Koń</t>
  </si>
  <si>
    <t>Horse1</t>
  </si>
  <si>
    <t>Koń 2</t>
  </si>
  <si>
    <t>Horse2</t>
  </si>
  <si>
    <t>Koń 3</t>
  </si>
  <si>
    <t>Horse3</t>
  </si>
  <si>
    <t>Pies</t>
  </si>
  <si>
    <t>Pimpek1</t>
  </si>
  <si>
    <t>Pies 2</t>
  </si>
  <si>
    <t>Pimpek2</t>
  </si>
  <si>
    <t>Pies 3</t>
  </si>
  <si>
    <t>Pimpek3</t>
  </si>
  <si>
    <t>Pies 4</t>
  </si>
  <si>
    <t>Pimpek4</t>
  </si>
  <si>
    <t>Kot</t>
  </si>
  <si>
    <t>Cat1</t>
  </si>
  <si>
    <t>Kot 2</t>
  </si>
  <si>
    <t>Cat2</t>
  </si>
  <si>
    <t>Kot 3</t>
  </si>
  <si>
    <t>Cat3</t>
  </si>
  <si>
    <t>Kot 4</t>
  </si>
  <si>
    <t>Cat4</t>
  </si>
  <si>
    <t>Kot 5</t>
  </si>
  <si>
    <t>Cat5</t>
  </si>
  <si>
    <t>Kot 6</t>
  </si>
  <si>
    <t>Cat6</t>
  </si>
  <si>
    <t>Kot 7</t>
  </si>
  <si>
    <t>Cat7</t>
  </si>
  <si>
    <t>Kot 8</t>
  </si>
  <si>
    <t>Cat8</t>
  </si>
  <si>
    <t>Kot 9</t>
  </si>
  <si>
    <t>Cat9</t>
  </si>
  <si>
    <t>Bizon</t>
  </si>
  <si>
    <t>Bison1</t>
  </si>
  <si>
    <t>Śnieżny bizon</t>
  </si>
  <si>
    <t>Bison2</t>
  </si>
  <si>
    <t>Czerw</t>
  </si>
  <si>
    <t>Rotworm1</t>
  </si>
  <si>
    <t>Czerw 2</t>
  </si>
  <si>
    <t>Rotworm2</t>
  </si>
  <si>
    <t>Czerw 3</t>
  </si>
  <si>
    <t>Rotworm3</t>
  </si>
  <si>
    <t>Wielki skorpion</t>
  </si>
  <si>
    <t>scorpion2</t>
  </si>
  <si>
    <t>Mumia</t>
  </si>
  <si>
    <t>mummy_zom_1</t>
  </si>
  <si>
    <t>Mumia - 2</t>
  </si>
  <si>
    <t>mummy_zom_2</t>
  </si>
  <si>
    <t>Mumia - 3</t>
  </si>
  <si>
    <t>mummy_zom_3</t>
  </si>
  <si>
    <t>Opancerzona mumia</t>
  </si>
  <si>
    <t>mummy_ske_1</t>
  </si>
  <si>
    <t>Opancerzona mumia - 2</t>
  </si>
  <si>
    <t>mummy_ske_2</t>
  </si>
  <si>
    <t>Opancerzona mumia- 3</t>
  </si>
  <si>
    <t>mummy_ske_3</t>
  </si>
  <si>
    <t>Postrach z bagien</t>
  </si>
  <si>
    <t>mummy_zom_4</t>
  </si>
  <si>
    <t>Postrach z bagien - 2</t>
  </si>
  <si>
    <t>mummy_zom_5</t>
  </si>
  <si>
    <t>Postrach z bagien - 3</t>
  </si>
  <si>
    <t>mummy_zom_6</t>
  </si>
  <si>
    <t>Wielki skorpion 2</t>
  </si>
  <si>
    <t>scorpion1</t>
  </si>
  <si>
    <t xml:space="preserve">Goblin: admin </t>
  </si>
  <si>
    <t>Gobbo_Bobby</t>
  </si>
  <si>
    <t>Goblin: admin 2</t>
  </si>
  <si>
    <t>GOBBO_floyd</t>
  </si>
  <si>
    <t>Goblin: admin 4</t>
  </si>
  <si>
    <t>GOBBO_HBERSERK</t>
  </si>
  <si>
    <t>Goblin: admin 6</t>
  </si>
  <si>
    <t>GOBBO_helite</t>
  </si>
  <si>
    <t>Goblin: admin 7</t>
  </si>
  <si>
    <t>GOBBO_wiarus</t>
  </si>
  <si>
    <t>Goblin: admin 8</t>
  </si>
  <si>
    <t>GOBBO_hwiarus</t>
  </si>
  <si>
    <t>Goblin: admin 9</t>
  </si>
  <si>
    <t>GOBBO_shaman</t>
  </si>
  <si>
    <t>Goblin: admin 10</t>
  </si>
  <si>
    <t>GOBBO_hshaman</t>
  </si>
  <si>
    <t>Goblin: admin 11</t>
  </si>
  <si>
    <t>gobbo_rider</t>
  </si>
  <si>
    <t>Goblin: admin 12</t>
  </si>
  <si>
    <t>gobbo_rider2</t>
  </si>
  <si>
    <t>Lodowy golem</t>
  </si>
  <si>
    <t>IceGolem</t>
  </si>
  <si>
    <t>NATURE_GOLEM</t>
  </si>
  <si>
    <t>Grobowy golem</t>
  </si>
  <si>
    <t>cemeterygolem</t>
  </si>
  <si>
    <t>Kamienny golem</t>
  </si>
  <si>
    <t>StoneGolem</t>
  </si>
  <si>
    <t>Bagienny golem</t>
  </si>
  <si>
    <t>swampgolem</t>
  </si>
  <si>
    <t>Kamienny strażnik</t>
  </si>
  <si>
    <t>STONEGUARDIAN</t>
  </si>
  <si>
    <t>Wichrowy golem</t>
  </si>
  <si>
    <t>windgolem</t>
  </si>
  <si>
    <t>Koza</t>
  </si>
  <si>
    <t>ziege</t>
  </si>
  <si>
    <t>Jagnie</t>
  </si>
  <si>
    <t>Lamb</t>
  </si>
  <si>
    <t>Zając - 2</t>
  </si>
  <si>
    <t>zaic2</t>
  </si>
  <si>
    <t>Zając - 3</t>
  </si>
  <si>
    <t>zaic3</t>
  </si>
  <si>
    <t>Kaczka</t>
  </si>
  <si>
    <t>gans</t>
  </si>
  <si>
    <t>Kogut</t>
  </si>
  <si>
    <t>Kura</t>
  </si>
  <si>
    <t>chicken</t>
  </si>
  <si>
    <t>Czarny pies</t>
  </si>
  <si>
    <t>KM_DOGGO</t>
  </si>
  <si>
    <t>Brązowy pies</t>
  </si>
  <si>
    <t xml:space="preserve">KM_DOGGO2 </t>
  </si>
  <si>
    <t>Czarny szczur</t>
  </si>
  <si>
    <t>BLACK_RAT</t>
  </si>
  <si>
    <t>Brązowy wilk</t>
  </si>
  <si>
    <t>BrownWolf</t>
  </si>
  <si>
    <t>Biały wilk</t>
  </si>
  <si>
    <t>WhiteWolf</t>
  </si>
  <si>
    <t>Bury wilk</t>
  </si>
  <si>
    <t>GrayWolf</t>
  </si>
  <si>
    <t>Wąż rzeczny</t>
  </si>
  <si>
    <t>riesennatter</t>
  </si>
  <si>
    <t>Żabka</t>
  </si>
  <si>
    <t>frosch</t>
  </si>
  <si>
    <t>Roślina drapieżnik</t>
  </si>
  <si>
    <t>alruane</t>
  </si>
  <si>
    <t>Bagienny waran</t>
  </si>
  <si>
    <t>SWAMPWARAN</t>
  </si>
  <si>
    <t>Rój</t>
  </si>
  <si>
    <t>swarm</t>
  </si>
  <si>
    <t>Larwa</t>
  </si>
  <si>
    <t>LARVA</t>
  </si>
  <si>
    <t>Ośmiornica strażnik</t>
  </si>
  <si>
    <t>waechter</t>
  </si>
  <si>
    <t>Krewetka</t>
  </si>
  <si>
    <t>garnele</t>
  </si>
  <si>
    <t>Ognisty jaszczur 2</t>
  </si>
  <si>
    <t>Nietoperz</t>
  </si>
  <si>
    <t>fledermaus</t>
  </si>
  <si>
    <t>Strażnk krypty</t>
  </si>
  <si>
    <t>sleepkeeper</t>
  </si>
  <si>
    <t>Lew</t>
  </si>
  <si>
    <t>lion</t>
  </si>
  <si>
    <t>Lwica</t>
  </si>
  <si>
    <t>lioness</t>
  </si>
  <si>
    <t>Wielbłąd</t>
  </si>
  <si>
    <t>camel</t>
  </si>
  <si>
    <t>Troll górski</t>
  </si>
  <si>
    <t>Razor_Armored</t>
  </si>
  <si>
    <t>Przeklęty zębacz</t>
  </si>
  <si>
    <t>SnapperCursed</t>
  </si>
  <si>
    <t>Przeklęty troll</t>
  </si>
  <si>
    <t>CURSETROLL</t>
  </si>
  <si>
    <t>Bagienny zombie</t>
  </si>
  <si>
    <t>zombie_swamp</t>
  </si>
  <si>
    <t>Zombie poszukiwacz</t>
  </si>
  <si>
    <t>Zombie_dmt</t>
  </si>
  <si>
    <t>Szkielet skrzat</t>
  </si>
  <si>
    <t>Szkielet skrzat duch</t>
  </si>
  <si>
    <t>Szkielet skrzat2</t>
  </si>
  <si>
    <t xml:space="preserve">Pan cienia - 2 </t>
  </si>
  <si>
    <t>Pan cienia - Archolos</t>
  </si>
  <si>
    <t>Ent</t>
  </si>
  <si>
    <t>treant</t>
  </si>
  <si>
    <t>Bijąca wierzba</t>
  </si>
  <si>
    <t>Drewniany golem</t>
  </si>
  <si>
    <t>woodgolem</t>
  </si>
  <si>
    <t>Duzy drewniany golem</t>
  </si>
  <si>
    <t>bigwoodgolem</t>
  </si>
  <si>
    <t>Ruchomy orkowy posąd</t>
  </si>
  <si>
    <t>osta</t>
  </si>
  <si>
    <t>Ognisty warg - Duch</t>
  </si>
  <si>
    <t>Wolf_fire</t>
  </si>
  <si>
    <t>Chrząszcz - Duch</t>
  </si>
  <si>
    <t>Meatbug_fire</t>
  </si>
  <si>
    <t>Demon Galiusz</t>
  </si>
  <si>
    <t>DemonGalio</t>
  </si>
  <si>
    <t>Przeklęty goblin</t>
  </si>
  <si>
    <t>Gobbo_CursedSkeleton</t>
  </si>
  <si>
    <t>Ork herszt</t>
  </si>
  <si>
    <t>orcleader</t>
  </si>
  <si>
    <t>???</t>
  </si>
  <si>
    <t>Gragas</t>
  </si>
  <si>
    <t>gragasgolem</t>
  </si>
  <si>
    <t>straznik</t>
  </si>
  <si>
    <t>human_routine_fighter</t>
  </si>
  <si>
    <t>straznikdowo</t>
  </si>
  <si>
    <t>wartownik</t>
  </si>
  <si>
    <t>varantczyk</t>
  </si>
  <si>
    <t>mysliwy</t>
  </si>
  <si>
    <t>mysliwyg</t>
  </si>
  <si>
    <t>inni</t>
  </si>
  <si>
    <r>
      <rPr>
        <sz val="12"/>
        <color rgb="FF000000"/>
        <rFont val="Arial"/>
      </rPr>
      <t xml:space="preserve">LEGENDA - </t>
    </r>
    <r>
      <rPr>
        <sz val="12"/>
        <color rgb="FF000000"/>
        <rFont val="Arial"/>
      </rPr>
      <t xml:space="preserve">POMARAŃCZ KRONIKI </t>
    </r>
    <r>
      <rPr>
        <sz val="12"/>
        <color rgb="FF000000"/>
        <rFont val="Arial"/>
      </rPr>
      <t xml:space="preserve">| </t>
    </r>
    <r>
      <rPr>
        <sz val="12"/>
        <color rgb="FF000000"/>
        <rFont val="Arial"/>
      </rPr>
      <t>ZIELONE PODSTAWKA</t>
    </r>
    <r>
      <rPr>
        <sz val="12"/>
        <color rgb="FF000000"/>
        <rFont val="Arial"/>
      </rPr>
      <t xml:space="preserve"> | </t>
    </r>
    <r>
      <rPr>
        <sz val="12"/>
        <color rgb="FF000000"/>
        <rFont val="Arial"/>
      </rPr>
      <t>CZARNE - ADDON SAGA 2</t>
    </r>
    <r>
      <rPr>
        <sz val="12"/>
        <color rgb="FF000000"/>
        <rFont val="Arial"/>
      </rPr>
      <t xml:space="preserve"> | </t>
    </r>
    <r>
      <rPr>
        <sz val="12"/>
        <color rgb="FF000000"/>
        <rFont val="Arial"/>
      </rPr>
      <t xml:space="preserve">FIOLET - DARK SAGA </t>
    </r>
    <r>
      <rPr>
        <sz val="12"/>
        <color rgb="FF000000"/>
        <rFont val="Arial"/>
      </rPr>
      <t>|</t>
    </r>
    <r>
      <rPr>
        <sz val="12"/>
        <color rgb="FF000000"/>
        <rFont val="Arial"/>
      </rPr>
      <t xml:space="preserve"> </t>
    </r>
    <r>
      <rPr>
        <sz val="12"/>
        <color rgb="FF000000"/>
        <rFont val="Arial"/>
      </rPr>
      <t>ADDON SAGA 3</t>
    </r>
    <r>
      <rPr>
        <sz val="12"/>
        <color rgb="FF000000"/>
        <rFont val="Arial"/>
      </rPr>
      <t xml:space="preserve"> </t>
    </r>
    <r>
      <rPr>
        <sz val="12"/>
        <color rgb="FF000000"/>
        <rFont val="Arial"/>
      </rPr>
      <t>|</t>
    </r>
    <r>
      <rPr>
        <sz val="12"/>
        <color rgb="FF000000"/>
        <rFont val="Arial"/>
      </rPr>
      <t xml:space="preserve"> </t>
    </r>
    <r>
      <rPr>
        <sz val="12"/>
        <color rgb="FF000000"/>
        <rFont val="Arial"/>
      </rPr>
      <t xml:space="preserve">CZERWONE POPSUTE | </t>
    </r>
    <r>
      <rPr>
        <u/>
        <sz val="12"/>
        <color rgb="FF000000"/>
        <rFont val="Arial"/>
      </rPr>
      <t>SZARE KOZA</t>
    </r>
    <r>
      <rPr>
        <sz val="12"/>
        <color rgb="FF000000"/>
        <rFont val="Arial"/>
      </rPr>
      <t xml:space="preserve"> | </t>
    </r>
    <r>
      <rPr>
        <sz val="12"/>
        <color rgb="FF000000"/>
        <rFont val="Arial"/>
      </rPr>
      <t>NOWE Z LISTY</t>
    </r>
  </si>
  <si>
    <t>Value0</t>
  </si>
  <si>
    <t>Value1</t>
  </si>
  <si>
    <t>Value2</t>
  </si>
  <si>
    <t>Value3</t>
  </si>
  <si>
    <t>Value4</t>
  </si>
  <si>
    <t>Game.AI.Modules.FlatPoisonDamage(${poisonTimer}, ${poisonInterval}, ${poisonDamage})</t>
  </si>
  <si>
    <t>Item</t>
  </si>
  <si>
    <t>Amount</t>
  </si>
  <si>
    <t>Chances</t>
  </si>
  <si>
    <t>addDropGuaranteed</t>
  </si>
  <si>
    <t>addDropRandomOne</t>
  </si>
  <si>
    <t>addDropRandom</t>
  </si>
  <si>
    <t>Pancerze (SIŁA)</t>
  </si>
  <si>
    <t xml:space="preserve">
Instancja</t>
  </si>
  <si>
    <r>
      <rPr>
        <sz val="10"/>
        <color rgb="FF000000"/>
        <rFont val="Arial"/>
      </rPr>
      <t xml:space="preserve">Instancja [Saga3]
</t>
    </r>
    <r>
      <rPr>
        <sz val="10"/>
        <color rgb="FFFF0000"/>
        <rFont val="Arial"/>
      </rPr>
      <t>WIP</t>
    </r>
  </si>
  <si>
    <t>Pancerze</t>
  </si>
  <si>
    <t>Odporności</t>
  </si>
  <si>
    <t>Wymagania</t>
  </si>
  <si>
    <t>Statystyki</t>
  </si>
  <si>
    <t>Ostrze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</si>
  <si>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</si>
  <si>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Pancerze (ZRĘCZNOŚĆ)</t>
  </si>
  <si>
    <t>Lekki pancerz pozwalający na swobodne pływanie w wodzie, a także nie krępuje ruchów. Ponadto pancerz może być ubrany bez niczyjej pomocy, wręcz natychmiastowo (Z krótką narracją!)</t>
  </si>
  <si>
    <t>Pancerze (STRAŻ)</t>
  </si>
  <si>
    <t>Zbroja oficera wartowników Silden</t>
  </si>
  <si>
    <t>Tarcze</t>
  </si>
  <si>
    <t>Stroje (BEZ WYMOGÓW)</t>
  </si>
  <si>
    <t>Hełmy</t>
  </si>
  <si>
    <t>Pasy ochronne</t>
  </si>
  <si>
    <t>Czapki</t>
  </si>
  <si>
    <t>Chusty / Kaptury</t>
  </si>
  <si>
    <t>Kosze / Plecaki</t>
  </si>
  <si>
    <t>Mieszki / Torby / Przybory (Okulary, fajki)</t>
  </si>
  <si>
    <t>Szaty magów</t>
  </si>
  <si>
    <t>Szaty, Stroje i Zbroje (Nie craftowalne)</t>
  </si>
  <si>
    <r>
      <rPr>
        <u/>
        <sz val="10"/>
        <color rgb="FF3C78D8"/>
        <rFont val="Arial"/>
      </rPr>
      <t>WODA_T3_EVENT_02</t>
    </r>
    <r>
      <rPr>
        <sz val="10"/>
        <color rgb="FF000000"/>
        <rFont val="Arial"/>
      </rPr>
      <t>v2</t>
    </r>
  </si>
  <si>
    <r>
      <rPr>
        <b/>
        <sz val="22"/>
        <color rgb="FFFF0000"/>
        <rFont val="Arial"/>
      </rPr>
      <t>Czerwone - Strój</t>
    </r>
    <r>
      <rPr>
        <b/>
        <sz val="22"/>
        <color rgb="FF980000"/>
        <rFont val="Arial"/>
      </rPr>
      <t xml:space="preserve"> </t>
    </r>
    <r>
      <rPr>
        <b/>
        <sz val="22"/>
        <color rgb="FFFFFFFF"/>
        <rFont val="Arial"/>
      </rPr>
      <t>|</t>
    </r>
    <r>
      <rPr>
        <b/>
        <sz val="22"/>
        <color theme="1"/>
        <rFont val="Arial"/>
      </rPr>
      <t xml:space="preserve"> </t>
    </r>
    <r>
      <rPr>
        <b/>
        <sz val="22"/>
        <color rgb="FF38761D"/>
        <rFont val="Arial"/>
      </rPr>
      <t xml:space="preserve">Zielone pancerz </t>
    </r>
    <r>
      <rPr>
        <b/>
        <sz val="22"/>
        <color rgb="FFFFFFFF"/>
        <rFont val="Arial"/>
      </rPr>
      <t>|</t>
    </r>
    <r>
      <rPr>
        <b/>
        <sz val="22"/>
        <color rgb="FF38761D"/>
        <rFont val="Arial"/>
      </rPr>
      <t xml:space="preserve"> </t>
    </r>
    <r>
      <rPr>
        <b/>
        <sz val="22"/>
        <color theme="1"/>
        <rFont val="Arial"/>
      </rPr>
      <t>Czarne szaty magów</t>
    </r>
    <r>
      <rPr>
        <b/>
        <sz val="22"/>
        <color rgb="FF38761D"/>
        <rFont val="Arial"/>
      </rPr>
      <t xml:space="preserve"> </t>
    </r>
    <r>
      <rPr>
        <b/>
        <sz val="16"/>
        <color rgb="FFFF00FF"/>
        <rFont val="Arial"/>
      </rPr>
      <t>(Dotyczy tylko nie craftowalnych)</t>
    </r>
  </si>
  <si>
    <r>
      <rPr>
        <b/>
        <sz val="34"/>
        <color rgb="FFFF0000"/>
        <rFont val="Arial"/>
      </rPr>
      <t>CZERWONE INSTANCJE Z ADDONA KOZY</t>
    </r>
    <r>
      <rPr>
        <b/>
        <sz val="34"/>
        <color rgb="FF4C1130"/>
        <rFont val="Arial"/>
      </rPr>
      <t xml:space="preserve"> </t>
    </r>
    <r>
      <rPr>
        <b/>
        <sz val="34"/>
        <color rgb="FF434343"/>
        <rFont val="Arial"/>
      </rPr>
      <t>(CZARNE Z ADDONA SAGI)</t>
    </r>
    <r>
      <rPr>
        <b/>
        <sz val="34"/>
        <color rgb="FF4C1130"/>
        <rFont val="Arial"/>
      </rPr>
      <t xml:space="preserve"> </t>
    </r>
    <r>
      <rPr>
        <b/>
        <sz val="34"/>
        <color rgb="FF674EA7"/>
        <rFont val="Arial"/>
      </rPr>
      <t xml:space="preserve">FIOLET RETURNING | 
</t>
    </r>
    <r>
      <rPr>
        <b/>
        <sz val="34"/>
        <color rgb="FF0000FF"/>
        <rFont val="Arial"/>
      </rPr>
      <t xml:space="preserve">WULWRYK NIEBIESKI | </t>
    </r>
    <r>
      <rPr>
        <b/>
        <sz val="34"/>
        <color rgb="FF00FF00"/>
        <rFont val="Arial"/>
      </rPr>
      <t xml:space="preserve">OD KOZY ZIELONY | </t>
    </r>
    <r>
      <rPr>
        <b/>
        <sz val="34"/>
        <color rgb="FFFF00FF"/>
        <rFont val="Arial"/>
      </rPr>
      <t xml:space="preserve">RÓŻOWY SAGA SZTUĆCE ITD | </t>
    </r>
    <r>
      <rPr>
        <b/>
        <u/>
        <sz val="34"/>
        <color rgb="FF3C78D8"/>
        <rFont val="Arial"/>
      </rPr>
      <t xml:space="preserve">NOWE SZATY MAGICZNE </t>
    </r>
    <r>
      <rPr>
        <b/>
        <sz val="34"/>
        <color rgb="FF4C1130"/>
        <rFont val="Arial"/>
      </rPr>
      <t xml:space="preserve">| </t>
    </r>
    <r>
      <rPr>
        <b/>
        <u/>
        <sz val="34"/>
        <color rgb="FFCC4125"/>
        <rFont val="Arial"/>
      </rPr>
      <t>NOWE TARCZE</t>
    </r>
  </si>
  <si>
    <t>Instancja [Old]</t>
  </si>
  <si>
    <r>
      <rPr>
        <sz val="10"/>
        <color rgb="FF000000"/>
        <rFont val="Arial"/>
      </rPr>
      <t xml:space="preserve">Instancja [Saga3]
</t>
    </r>
    <r>
      <rPr>
        <sz val="10"/>
        <color rgb="FFFF0000"/>
        <rFont val="Arial"/>
      </rPr>
      <t>WIP</t>
    </r>
  </si>
  <si>
    <t>Rodzaj broni / Flag</t>
  </si>
  <si>
    <t>Broń Atrybuty</t>
  </si>
  <si>
    <t>Check          Cena - DMG</t>
  </si>
  <si>
    <t>Zużycie many</t>
  </si>
  <si>
    <t>Bronie jednoręczne</t>
  </si>
  <si>
    <t>Lekki i wyważony, idealny do nauki szermierki bez ryzyka kontuzji.</t>
  </si>
  <si>
    <t>Zdecydowanie wymaga zadbania.</t>
  </si>
  <si>
    <t>Mała Kosa</t>
  </si>
  <si>
    <t>Bronie Dwuręczne</t>
  </si>
  <si>
    <t>Lekki Haraldski toporek</t>
  </si>
  <si>
    <t>Bronie Dystansowe</t>
  </si>
  <si>
    <t>Kostury</t>
  </si>
  <si>
    <t>Magia 🤮</t>
  </si>
  <si>
    <r>
      <rPr>
        <sz val="33"/>
        <color rgb="FF0000FF"/>
        <rFont val="Arial"/>
      </rPr>
      <t xml:space="preserve">Niebieskie instancje = Kroniki | </t>
    </r>
    <r>
      <rPr>
        <sz val="33"/>
        <color rgb="FFFF0000"/>
        <rFont val="Arial"/>
      </rPr>
      <t xml:space="preserve">Czerwone = Podstawka | </t>
    </r>
    <r>
      <rPr>
        <sz val="33"/>
        <color rgb="FF9900FF"/>
        <rFont val="Arial"/>
      </rPr>
      <t xml:space="preserve">Fiolet ? | </t>
    </r>
    <r>
      <rPr>
        <sz val="33"/>
        <color rgb="FF00FF00"/>
        <rFont val="Arial"/>
      </rPr>
      <t xml:space="preserve">Zielony = Wulwryk | </t>
    </r>
    <r>
      <rPr>
        <sz val="33"/>
        <color rgb="FFCCCCCC"/>
        <rFont val="Arial"/>
      </rPr>
      <t>Czarne addon saga 2</t>
    </r>
  </si>
  <si>
    <t>Czas</t>
  </si>
  <si>
    <t>Koszt Staminy</t>
  </si>
  <si>
    <t>Koszt za jeden</t>
  </si>
  <si>
    <t>Koszt bez stam</t>
  </si>
  <si>
    <t>Koszt z stam</t>
  </si>
  <si>
    <t>100% food</t>
  </si>
  <si>
    <t>Produkty</t>
  </si>
  <si>
    <t>Value per 1 stamina</t>
  </si>
  <si>
    <t>Value per 1 gold</t>
  </si>
  <si>
    <t>Nagroda 1</t>
  </si>
  <si>
    <t>HP% 1 hit</t>
  </si>
  <si>
    <t>Stamina % 1 hit</t>
  </si>
  <si>
    <t>HP Full</t>
  </si>
  <si>
    <t>Stamina Full</t>
  </si>
  <si>
    <t>0.3</t>
  </si>
  <si>
    <t>Mycie kilku brudnych misek</t>
  </si>
  <si>
    <t>Zmywanie garów</t>
  </si>
  <si>
    <t>Mycie kilku brudnych butelek</t>
  </si>
  <si>
    <t>Mycie wielu brudnych misek</t>
  </si>
  <si>
    <t>Mycie wielu brudnych butelek</t>
  </si>
  <si>
    <t>Koszt całościowy</t>
  </si>
  <si>
    <t>Krawiec ubrania, szaty, suknie</t>
  </si>
  <si>
    <t>Zwyklę noszony podczas zimy, dodaje wdzięku.</t>
  </si>
  <si>
    <t>Kaletnik - torby, nakrycia głowy, plecaki, akcesoria, półprodukty</t>
  </si>
  <si>
    <t>Kuśnierz - Skórzane pancerze pod zręczność</t>
  </si>
  <si>
    <t xml:space="preserve"> itar_sg_bab_07</t>
  </si>
  <si>
    <t>&gt; Pancerz pomiędzy średnim a ciężkim, nie pozwalający pływanie w wodzie, a także konkretnie krępujący ruchy. Pancerz może być ubrany bez niczyjej pomocy, lecz wymaga to dużego wysiłku, najlepiej poprosić kogoś o pomoc z założeniem go. (Wymagają stosownie szczegółowej narracji)</t>
  </si>
  <si>
    <t/>
  </si>
  <si>
    <t>Do prostego kija przymocuj prowizoryczną rekojeść.</t>
  </si>
  <si>
    <t>Do długiego prostego kija przymocuj prowizoryczną rekojeść.</t>
  </si>
  <si>
    <t>Pręty</t>
  </si>
  <si>
    <t>Blachy</t>
  </si>
  <si>
    <t>Płatnerz - zbroje, hełmy, tarcze</t>
  </si>
  <si>
    <t>Kapalin z kolczuga.</t>
  </si>
  <si>
    <t>Niebieski kapalin z kolczuga.</t>
  </si>
  <si>
    <t>Czerwony kapalin z kolczuga.</t>
  </si>
  <si>
    <t>Zielony kapalin z kolczuga.</t>
  </si>
  <si>
    <t xml:space="preserve">Wiązka słomy. </t>
  </si>
  <si>
    <r>
      <rPr>
        <sz val="10"/>
        <color theme="1"/>
        <rFont val="Arial"/>
      </rPr>
      <t xml:space="preserve">Pióra wykorzystywane do strzał i bełtów </t>
    </r>
    <r>
      <rPr>
        <b/>
        <sz val="10"/>
        <color rgb="FFFF0000"/>
        <rFont val="Arial"/>
      </rPr>
      <t>Wraz z braniem jajek</t>
    </r>
  </si>
  <si>
    <t>0.4</t>
  </si>
  <si>
    <t>Nagroda 2</t>
  </si>
  <si>
    <t>Nagroda 3</t>
  </si>
  <si>
    <t>Nagroda 4</t>
  </si>
  <si>
    <t>Skórowanie lisa</t>
  </si>
  <si>
    <t>Skórowanie królika</t>
  </si>
  <si>
    <t>Skórowanie zająca</t>
  </si>
  <si>
    <t>Skórowanie owcy</t>
  </si>
  <si>
    <t>Skórowanie jelenia</t>
  </si>
  <si>
    <t>Obrabianie żółwia</t>
  </si>
  <si>
    <t>Skórowanie kretoszczura</t>
  </si>
  <si>
    <t>Skórowanie tłuściocha</t>
  </si>
  <si>
    <t>Skórowanie młodego dzika</t>
  </si>
  <si>
    <t>Skórowanie młodego wilka</t>
  </si>
  <si>
    <t>Skórowanie młodego ścierwojada</t>
  </si>
  <si>
    <t>Skórowanie wygłodniałego topielca</t>
  </si>
  <si>
    <t>Skórowanie wilka</t>
  </si>
  <si>
    <t>Skórowanie bagiennego kretoszczura</t>
  </si>
  <si>
    <t>Skórowanie ścierwojada</t>
  </si>
  <si>
    <t>Skórowanie topielca</t>
  </si>
  <si>
    <t>Skórowanie dzika</t>
  </si>
  <si>
    <t>Skórowanie kąsacza</t>
  </si>
  <si>
    <t>Skórowanie ognistego ścierwojada</t>
  </si>
  <si>
    <t>Skórowanie preriowowego ścierwojada</t>
  </si>
  <si>
    <t>Skórowanie aligatora</t>
  </si>
  <si>
    <t>Skórowanie czarnego wilka</t>
  </si>
  <si>
    <t>Skórowanie wodnego topielca</t>
  </si>
  <si>
    <t>Skórowanie zębacza</t>
  </si>
  <si>
    <t>Skórowanie jaszczura</t>
  </si>
  <si>
    <t>Obrabianie ogromnego kraba</t>
  </si>
  <si>
    <t>Skórowanie pumy</t>
  </si>
  <si>
    <t>Trzeba uważać na jego tylne łapy który ogromnie przyśpieszają mobilność tego stworzenia.</t>
  </si>
  <si>
    <t>Skórowanie kolczastego aligatora</t>
  </si>
  <si>
    <t>Skórowanie brzytwiaka</t>
  </si>
  <si>
    <t>Skórowanie warga</t>
  </si>
  <si>
    <t>Skórowanie ognistego jaszczura</t>
  </si>
  <si>
    <t>Skórowanie bagiennego Węża</t>
  </si>
  <si>
    <t>Skórowanie trolla</t>
  </si>
  <si>
    <t>Skórowanie niedźwiedzia</t>
  </si>
  <si>
    <t>Skórowanie cieniostwora</t>
  </si>
  <si>
    <t>Garbowanie smukłej skóry</t>
  </si>
  <si>
    <t>Garbowanie smukłej skóry gada</t>
  </si>
  <si>
    <t>Garbowanie zwykłej skóry</t>
  </si>
  <si>
    <t>Garbowanie zwykłej skóry gada</t>
  </si>
  <si>
    <t>Garbowanie skóry dzika</t>
  </si>
  <si>
    <t>Garbowanie twardej skóry</t>
  </si>
  <si>
    <t>Garbowanie twardej skóry gada</t>
  </si>
  <si>
    <t>Garbowanie grubej skóry</t>
  </si>
  <si>
    <t>Garbowanie grubej skóry gada</t>
  </si>
  <si>
    <t>Garbowanie skóry trolla</t>
  </si>
  <si>
    <t>Garbowanie skóry niedźwiedzia</t>
  </si>
  <si>
    <t>Garbowanie skóry cieniostwora</t>
  </si>
  <si>
    <t>100% głód</t>
  </si>
  <si>
    <t>Produkt</t>
  </si>
  <si>
    <t>Stamina FULL</t>
  </si>
  <si>
    <t>HP FULL</t>
  </si>
  <si>
    <t>Mana FULL</t>
  </si>
  <si>
    <t>Mana</t>
  </si>
  <si>
    <t>Potężna trunek, która może zmiażdżyć wszystko na swojej drodze.</t>
  </si>
  <si>
    <t>Brak</t>
  </si>
  <si>
    <t>0.1</t>
  </si>
  <si>
    <r>
      <rPr>
        <sz val="10"/>
        <color theme="1"/>
        <rFont val="Arial"/>
      </rPr>
      <t>Mikstura pozwaląjąca</t>
    </r>
    <r>
      <rPr>
        <b/>
        <sz val="10"/>
        <color theme="1"/>
        <rFont val="Arial"/>
      </rPr>
      <t xml:space="preserve"> szybciej biegać.</t>
    </r>
  </si>
  <si>
    <t>Rozdrabnianie węgla</t>
  </si>
  <si>
    <t>Rozdrabnianie większej bryły</t>
  </si>
  <si>
    <t>Rozdrabnianie złota</t>
  </si>
  <si>
    <t>Rozdrabnianie żelaza</t>
  </si>
  <si>
    <t>Rozdrabnianie soli</t>
  </si>
  <si>
    <t>Rozdrabnianie solnych kryształów</t>
  </si>
  <si>
    <t>Kruszenie rudy</t>
  </si>
  <si>
    <t>Rozdrabnianie bryłek z magicznej rudy</t>
  </si>
  <si>
    <t>Mozolne wypalanie węgla</t>
  </si>
  <si>
    <t>Standardowe wypalanie węgla</t>
  </si>
  <si>
    <t>Sprawne wypalanie węgla</t>
  </si>
  <si>
    <t>3.0</t>
  </si>
  <si>
    <t>Sztabka wytopiona ze specjalnego rodzaju żelaza.</t>
  </si>
  <si>
    <t>Obróbka gałęzi na opał</t>
  </si>
  <si>
    <t>Grubsza gałąź mogą posłużyć jako broń.</t>
  </si>
  <si>
    <t>Rozcinanie miękkiej kłody</t>
  </si>
  <si>
    <t>Proces obróbki drewna topoli, w celu uzyskania element w drewnianych</t>
  </si>
  <si>
    <t>["T1_OBROB_KLODE_MIEKKICH1"]</t>
  </si>
  <si>
    <t>Obróbka miękkiego drewna na opał</t>
  </si>
  <si>
    <t>Obróbka twardego drewna na opał</t>
  </si>
  <si>
    <t>Rozcinanie twardej kłody</t>
  </si>
  <si>
    <t>Proces obróbki drewna brzozy, w celu uzyskania element w drewnianych</t>
  </si>
  <si>
    <t>["T2_OBROB_KLODE_TWARDA2"]</t>
  </si>
  <si>
    <t>Obróbka szlachetnego drewna na opał</t>
  </si>
  <si>
    <t>Rozcinanie szlachetnej kłody</t>
  </si>
  <si>
    <t>Proces obróbki drewna świerkowego, w celu uzyskania element w drewnianych</t>
  </si>
  <si>
    <t>["T3_OBROB_KLODE_SZLACHETNA1"]</t>
  </si>
  <si>
    <t>Obróbka miękkich drzew</t>
  </si>
  <si>
    <t>Proces obróbki miękkiego drewna, w celu uzyskania elementów w drewnianych</t>
  </si>
  <si>
    <t>Podstawowe drewno do wyrobu broni</t>
  </si>
  <si>
    <t>Obróbka twardych drzew</t>
  </si>
  <si>
    <t>Proces obróbki twardego drewna, w celu uzyskania elementów w drewnianych</t>
  </si>
  <si>
    <t>Drewno do wyrobu potężnej broni</t>
  </si>
  <si>
    <t>Obróbka szlachetnych drzew</t>
  </si>
  <si>
    <t>Proces obróbki szlachetnego drewna, w celu uzyskania elementów w drewnianych</t>
  </si>
  <si>
    <t>Drewno do wyrobu skomplikowanej broni</t>
  </si>
  <si>
    <t>Suszenie miękkiej deski</t>
  </si>
  <si>
    <t>Suszenie twardej deski</t>
  </si>
  <si>
    <t>Suszenie szlachetnej deski</t>
  </si>
  <si>
    <t>Suszenie kilku miękkich desek</t>
  </si>
  <si>
    <t>Suszenie kilku twardych desek</t>
  </si>
  <si>
    <t>Suszenie kilku szlachetnych desek</t>
  </si>
  <si>
    <t>Krąg</t>
  </si>
  <si>
    <t>zimna w dotyku i migocząca lodowym blaskiem i zdolna przeszyć powietrze mroźnym świstem.</t>
  </si>
  <si>
    <t>Skupiona siła powietrza, zdolna powalić przeciwnika jednym uderzeniem.</t>
  </si>
  <si>
    <t>Tworzy trąbę powietrzną, która miota wrogami jak szmaciane lalki.</t>
  </si>
  <si>
    <t>Ucisza najgłośniejszych wojowników; jedno słowo i śpią jak dzieci.</t>
  </si>
  <si>
    <t>Cichy szept, który wysysa siły witalne z żyjących.</t>
  </si>
  <si>
    <t>Uderzenie spienionej wody, miażdży jak fala sztormowa.</t>
  </si>
  <si>
    <t>Wezwanie towarzysza lasu, wiernego i dzikiego.</t>
  </si>
  <si>
    <t>Strumień wrzącej wody wystrzeliwujący spod ziemi ku wrogowi.</t>
  </si>
  <si>
    <t>Palące słońce w dłoni – zniszczenie dla wielu.</t>
  </si>
  <si>
    <t>Zaklęcie, które zespala rany i koi ból.</t>
  </si>
  <si>
    <t xml:space="preserve">Krótkie, lecz gwałtowne szaleństwo płomieni.
</t>
  </si>
  <si>
    <t>Magiczna błyskawica, która toczy się ku przeznaczeniu.</t>
  </si>
  <si>
    <t>Spętaj nogi wroga korzeniami ziemi, by nie uciekł przed karą.</t>
  </si>
  <si>
    <t>Przyzwij magicznego stróża, który nie zna strachu.</t>
  </si>
  <si>
    <t>Zsyła na przeciwników wspomnienia ich największych koszmarów.</t>
  </si>
  <si>
    <t>Jedno trafienie – i koniec oporu.</t>
  </si>
  <si>
    <t>Zbudź martwe kości, by raz jeszcze walczyły.</t>
  </si>
  <si>
    <t>Potężny błysk gniewu Innosa.</t>
  </si>
  <si>
    <t>Dzika furia niszczącej mocy – nic nie zostaje całe.</t>
  </si>
  <si>
    <t>Przywróć do życia żywą skałę – nieustępliwą i silną.</t>
  </si>
  <si>
    <t>Ciała, które powinny leżeć, wstają na twoje skinienie.</t>
  </si>
  <si>
    <t>Zaklęcie kończące nieświętą egzystencję nieumarłych.</t>
  </si>
  <si>
    <t>Świetlisty promień czystej wiary – bolesny dla przeklętych.</t>
  </si>
  <si>
    <t>Zamraża krew w żyłach i zmysły wrogów.</t>
  </si>
  <si>
    <t>Apokaliptyczny taniec płomieni, którego nikt nie przeżyje.</t>
  </si>
  <si>
    <t>Magia, która przywraca siły nawet na granicy śmierci.</t>
  </si>
  <si>
    <t>Potężne uderzenie niebiańskiego młota.</t>
  </si>
  <si>
    <t>Zimna ściana śmierci – zamraża wszystko na swojej drodze.</t>
  </si>
  <si>
    <t>Cichy powiew z Zaświatów – śmierć bez ostrzeżenia.</t>
  </si>
  <si>
    <t>Ciemna kula, która wysysa życie z samego serca.</t>
  </si>
  <si>
    <t>Rytuał przywołujący istotę z Otchłani.</t>
  </si>
  <si>
    <t>Wskrzesza zastępy nieumarłych – koszmar dla żywych.</t>
  </si>
  <si>
    <t>Ogień z niebios – gniew bogów spada na pole bitwy.</t>
  </si>
  <si>
    <t>Zatruta moc, która zabija wszystko, co oddycha.</t>
  </si>
  <si>
    <t>Płomienny pocisk, często pierwsze zaklęcie ucznia ognia.</t>
  </si>
  <si>
    <t>Zimny i ostry jak oddech północy – zamraża ciało i wolę.</t>
  </si>
  <si>
    <t>Rozjaśnia najciemniejsze zakątki ruin i jaskiń – niechaj ciemność ustąpi.</t>
  </si>
  <si>
    <t>Krótkie spięcie magiczne – doskonała na szczury i nieostrożnych bandytów.</t>
  </si>
  <si>
    <t>Bandaż z many – szybko zamyka rozcięcia i otarcia.</t>
  </si>
  <si>
    <t>Przywołuje słabego, lecz przebiegłego stwora. Czasem lojalnego.</t>
  </si>
  <si>
    <t>Leśny towarzysz – nie zawaha się stanąć w obronie swego pana.</t>
  </si>
  <si>
    <t>Klasyczne narzędzie zniszczenia – szybkie, skuteczne, niebezpieczne.</t>
  </si>
  <si>
    <t>Przeszywa niczym włócznia z czystego lodu</t>
  </si>
  <si>
    <t>Kręcący się żywioł, który wciąga wrogów w taniec.</t>
  </si>
  <si>
    <t>Siła fal zamknięta w dłoni – uderza z miażdżącym impetem.</t>
  </si>
  <si>
    <t>Cios niesiony przez wiatr – niewidzialny, a niszczący.</t>
  </si>
  <si>
    <t>Zaklęcie, które otula niczym kołdra – i nawet strażnik zasypia na warcie.</t>
  </si>
  <si>
    <t>Szept przerażenia – rozprasza nawet najodważniejszych.</t>
  </si>
  <si>
    <t>Magiczny opatrunek – dla tych, co przetrwali więcej niż jedno starcie.</t>
  </si>
  <si>
    <t>Zaklęcie podziemnej furii – wrzątek buchający z głębin.</t>
  </si>
  <si>
    <t>Magiczny grom toczący się po ziemi – przynosi śmierć i zniszczenie.</t>
  </si>
  <si>
    <t>Potężna eksplozja – idealna na większe grupy nieproszonych gości.</t>
  </si>
  <si>
    <t>Miniaturowy chaos – płomienie w każdą stronę.</t>
  </si>
  <si>
    <t>Wskrzesza kościanych wojowników – nie znają bólu, nie znają strachu.</t>
  </si>
  <si>
    <t>Ożywia kamień – daje mu siłę, wolę i misję.</t>
  </si>
  <si>
    <t>Tworzy zamarznięty pocisk, który spowalnia i rani przeciwników.</t>
  </si>
  <si>
    <t>Błogosławiona moc kończąca nieświęte istnienie.</t>
  </si>
  <si>
    <t>Jasny promień czystej energii – wypala ścieżkę przez szeregi wrogów.</t>
  </si>
  <si>
    <t>Niebo płonie – i tylko nieliczni przeżywają.</t>
  </si>
  <si>
    <t>Lodowaty podmuch śmierci – ci, którzy go poczują, już nie wstaną.</t>
  </si>
  <si>
    <t>Fala mrozu porywa i spowalnia wszystko na swojej drodze.</t>
  </si>
  <si>
    <t>Żywiołowa zemsta bogów – płonące niebo zsyła ognistą śmierć.</t>
  </si>
  <si>
    <t xml:space="preserve">Zatruta energia, która rozprzestrzenia się jak zaraza.
</t>
  </si>
  <si>
    <t>Jedno uderzenie – grzmot, błysk i cisza.</t>
  </si>
  <si>
    <t>Słaby, ale emanuje pradawną aurą. Często pierwszy wybór młodych nowicjuszy.</t>
  </si>
  <si>
    <t>Zrodzony z drzewa, które wyrosło na grobie starego maga lub w miejscu dawnego rytuału.</t>
  </si>
  <si>
    <t>Sam surowiec, jeszcze nieobrobiony, ale już gotowy do nasycenia mocą.</t>
  </si>
  <si>
    <t>Nabieranie wody</t>
  </si>
  <si>
    <t>Woda zdrowia ci doda.</t>
  </si>
  <si>
    <t>Schludny wianek kwiatów.</t>
  </si>
  <si>
    <t>Prace dorywcze</t>
  </si>
  <si>
    <t>Czas na wykonanie zadania</t>
  </si>
  <si>
    <t>Nazwa pracy</t>
  </si>
  <si>
    <t>Miejsce wykonywania</t>
  </si>
  <si>
    <t>Przedmiot który gracz dostaje na czas zadania</t>
  </si>
  <si>
    <t>Jaka warstwa społeczna może wykonać zadanie: Wszyscy, Straż, Crime, Mieszczanie</t>
  </si>
  <si>
    <t>NPC Wydający zadanie</t>
  </si>
  <si>
    <t>Czy zadanie zabiera staminę</t>
  </si>
  <si>
    <t>Ilość zabieranej staminy</t>
  </si>
  <si>
    <t>Godziny IC pobierania zadania</t>
  </si>
  <si>
    <t>Nagroda w pieniądzach</t>
  </si>
  <si>
    <t>1.</t>
  </si>
  <si>
    <t>Ogrodnik</t>
  </si>
  <si>
    <t>Miasto</t>
  </si>
  <si>
    <t>Wszyscy</t>
  </si>
  <si>
    <t>Urzędnik</t>
  </si>
  <si>
    <t>Tak</t>
  </si>
  <si>
    <t>06:00-18:00</t>
  </si>
  <si>
    <t>2.</t>
  </si>
  <si>
    <t>Noszenie paczek</t>
  </si>
  <si>
    <t>Paczka/Skrzynia</t>
  </si>
  <si>
    <t>3.</t>
  </si>
  <si>
    <t>Noszenie siana</t>
  </si>
  <si>
    <t>Wieś</t>
  </si>
  <si>
    <t>Paczka/Siano</t>
  </si>
  <si>
    <t>4.</t>
  </si>
  <si>
    <t>Szczurołap</t>
  </si>
  <si>
    <t>Miasto/Wieś</t>
  </si>
  <si>
    <t>Nie</t>
  </si>
  <si>
    <t>18:00-00:00</t>
  </si>
  <si>
    <t>5.</t>
  </si>
  <si>
    <t>Grabarz</t>
  </si>
  <si>
    <t>Zawinięte ciało</t>
  </si>
  <si>
    <t>16:00-22:00</t>
  </si>
  <si>
    <t>6.</t>
  </si>
  <si>
    <t>Szambiarz</t>
  </si>
  <si>
    <t>Wiadro</t>
  </si>
  <si>
    <t>Mieszczanie, Crime</t>
  </si>
  <si>
    <t>7.</t>
  </si>
  <si>
    <t>Sprzątacz</t>
  </si>
  <si>
    <t>8.</t>
  </si>
  <si>
    <t>Latarnik</t>
  </si>
  <si>
    <t>18:00-22:00</t>
  </si>
  <si>
    <t>9.</t>
  </si>
  <si>
    <t>Pasterz</t>
  </si>
  <si>
    <t>10.</t>
  </si>
  <si>
    <t>Pranie ubrań</t>
  </si>
  <si>
    <t>Mieszczanie</t>
  </si>
  <si>
    <t>Farmerka/Mieszczanka</t>
  </si>
  <si>
    <t>06:00-12:00</t>
  </si>
  <si>
    <t>11.</t>
  </si>
  <si>
    <t>Noszenie wody</t>
  </si>
  <si>
    <t>08:00-16:00</t>
  </si>
  <si>
    <t>12.</t>
  </si>
  <si>
    <t>Patrol</t>
  </si>
  <si>
    <t>Straż</t>
  </si>
  <si>
    <t>Strażnik</t>
  </si>
  <si>
    <t>18:00-06:00</t>
  </si>
  <si>
    <t>13.</t>
  </si>
  <si>
    <t>Stróżowanie</t>
  </si>
  <si>
    <t>14.</t>
  </si>
  <si>
    <t>Sprzątanie po zwierzętach</t>
  </si>
  <si>
    <t>16:00-20:00</t>
  </si>
  <si>
    <t>15.</t>
  </si>
  <si>
    <t>Goniec</t>
  </si>
  <si>
    <t>Mieszczanie, Straż</t>
  </si>
  <si>
    <t>Urzędnik/Strażnik</t>
  </si>
  <si>
    <t>16.</t>
  </si>
  <si>
    <t>(Pomysł Galiusza) Dziwka</t>
  </si>
  <si>
    <t>Dziwka</t>
  </si>
  <si>
    <t>17.</t>
  </si>
  <si>
    <t>Karmienie kotka</t>
  </si>
  <si>
    <t>12:00-20:00</t>
  </si>
  <si>
    <t>18.</t>
  </si>
  <si>
    <t>Crime Noszenie paczek</t>
  </si>
  <si>
    <t>Paczka, Skrzynia</t>
  </si>
  <si>
    <t>Crime</t>
  </si>
  <si>
    <t>Przestępca</t>
  </si>
  <si>
    <t>20:00-02:00</t>
  </si>
  <si>
    <t>19.</t>
  </si>
  <si>
    <t>Crime Gaszenie lamp</t>
  </si>
  <si>
    <t>00:00-04:00</t>
  </si>
  <si>
    <t>Koszt za 1</t>
  </si>
  <si>
    <t>Sprzedawca</t>
  </si>
  <si>
    <t>Niezbędnik każdego włamywacza.</t>
  </si>
  <si>
    <t>Bot</t>
  </si>
  <si>
    <t>Tajemnicza ciecz w szklanej fiolce, lśniąca jak srebrzysta rzeka.</t>
  </si>
  <si>
    <t>Jest stosowany przy drewnie, aby usunąć z niego niepotrzebną wilgoć.</t>
  </si>
  <si>
    <t>Podstawowy składnik barwników, służących krawcowi do farbowania tkanin.</t>
  </si>
  <si>
    <t>Niezbędnik każdego poszukiwacza przygód.</t>
  </si>
  <si>
    <t xml:space="preserve">Idealnie pasuje, do bogatych czapek. </t>
  </si>
  <si>
    <t>Używany powszechnie, do znakomitych ciast, ale i do wykwintych trunków.</t>
  </si>
  <si>
    <t>Ziarna czerwonego pieprzu, pozyskane z odległych krain, używane do dań.</t>
  </si>
  <si>
    <t>Instrument idealnie pasujący do poetów.</t>
  </si>
  <si>
    <t>Admin</t>
  </si>
  <si>
    <t>Starannie wykonana fajka, służaca do palenia w niej różnorakich substancji.</t>
  </si>
  <si>
    <t>Okulary w złotej oprawce</t>
  </si>
  <si>
    <t>Niezbędne narzedzia dla każdego rzemieślnika.</t>
  </si>
  <si>
    <t>Idealnie pasuje na palec.</t>
  </si>
  <si>
    <t>Naszyjnik wytworzony przez złotnika.</t>
  </si>
  <si>
    <t>Włókno wycięte z serca czarnego trolla.</t>
  </si>
  <si>
    <t>Skóra z przerośniętego czarnego trolla</t>
  </si>
  <si>
    <t>Można z niej wykonywać broń o potężnej mocy.</t>
  </si>
  <si>
    <t>Niezwyklę rzadka, odmiana magicznego kruszczu.</t>
  </si>
  <si>
    <t>Marlin</t>
  </si>
  <si>
    <t>Stary człowiek i morze.</t>
  </si>
  <si>
    <t>Narzędzie/Item</t>
  </si>
  <si>
    <t>Lvl postaci(skill) - 0</t>
  </si>
  <si>
    <t>Lvl postaci(skill) - 1</t>
  </si>
  <si>
    <t>Lvl postaci(skill) - 2</t>
  </si>
  <si>
    <t>Lvl postaci(skill) - 3</t>
  </si>
  <si>
    <t>Lvl postaci(skill) - 4</t>
  </si>
  <si>
    <t>Lvl postaci(skill) - 5</t>
  </si>
  <si>
    <t>Szansa[%]</t>
  </si>
  <si>
    <t>Kora  pozyskiwana ze starszych drzew.</t>
  </si>
  <si>
    <t>Tworzona przez pająki, jest wykorzystywana do tworzenia nici, przez krawca.</t>
  </si>
  <si>
    <t>Jagoda polna</t>
  </si>
  <si>
    <t>Powszechny owoc, wykorzysytwany do tworzenia ciast, a także alkoholi.</t>
  </si>
  <si>
    <t>Jagoda leśna</t>
  </si>
  <si>
    <t>Owoc spory jak palec trolla, wykorzystywana jako baza alkoholi.</t>
  </si>
  <si>
    <t>Pszczeli wosk, służący do chronienia skórzanych pancerzy, przed wilgocią i uszkodzeniami.</t>
  </si>
  <si>
    <t>Zbieractwo</t>
  </si>
  <si>
    <t>Poletko</t>
  </si>
  <si>
    <t>Nawożenie</t>
  </si>
  <si>
    <t>Można zrobić przed sadzeniem rośliny. Możliwość zebrania jednoego dodatkowego warzywa.</t>
  </si>
  <si>
    <t>Sadzenie marchewek 1</t>
  </si>
  <si>
    <t>1 Etap - Sadzenie plonu</t>
  </si>
  <si>
    <t>Sadzenie lnu 1</t>
  </si>
  <si>
    <t>Sadzenie rzepy 1</t>
  </si>
  <si>
    <t>Sadzenie pszenicy 1</t>
  </si>
  <si>
    <t>Sadzenie dyni 1</t>
  </si>
  <si>
    <t>Sadzenie kapusty 1</t>
  </si>
  <si>
    <t>Podlewanie</t>
  </si>
  <si>
    <t>2 Etap - Podlewanie plonu</t>
  </si>
  <si>
    <t>Przedmioty z craftu</t>
  </si>
  <si>
    <t>3 Etap - Zebranie Plonu</t>
  </si>
  <si>
    <t>Ruda minerału</t>
  </si>
  <si>
    <t>Cienka Skóra</t>
  </si>
  <si>
    <t>2.0</t>
  </si>
  <si>
    <t>Nazwa złoża</t>
  </si>
  <si>
    <t xml:space="preserve">Bryłka kamienia </t>
  </si>
  <si>
    <t>Kamień w bryłkach</t>
  </si>
  <si>
    <t>Drobinki kwarcytu znajdują zastosowanie przy wytwarzania wyrobów w hucie.</t>
  </si>
  <si>
    <t>Węgiel w bryłkach</t>
  </si>
  <si>
    <t>Żelazo w bryłkach.</t>
  </si>
  <si>
    <t>Surowiec stanowiący bazę do run i zwojów.</t>
  </si>
  <si>
    <t>Meteorytowe żelazo</t>
  </si>
  <si>
    <t>Bryłki żelaza możliwe do pozyskiwania z meteorytoweych skał</t>
  </si>
  <si>
    <t>Amestyt</t>
  </si>
  <si>
    <t xml:space="preserve">Nazwa </t>
  </si>
  <si>
    <t>Kałamarnica</t>
  </si>
  <si>
    <t>Kałamarnica to tajemnicze stworzenie morskie, z którego pozyskuje się cenny atrament, idealny do zapisywania zwojów.</t>
  </si>
  <si>
    <t>Nazwa Rośliny</t>
  </si>
  <si>
    <t xml:space="preserve"> Perła</t>
  </si>
  <si>
    <t>Ryba gotowa do wypatroszenia, ponoć można ją upiec, przy grillu, lecz jest to mało opłacalne.</t>
  </si>
  <si>
    <t xml:space="preserve">Warsztat stolarza </t>
  </si>
  <si>
    <t>Widziała więcej zup niż szlachcic pojedynków.</t>
  </si>
  <si>
    <r>
      <rPr>
        <sz val="10"/>
        <color theme="1"/>
        <rFont val="Arial"/>
      </rPr>
      <t xml:space="preserve">Wózek to proste narzędzie, ale nieocenione w codziennej pracy, której wykorzystanie ułatwia wiele czynności i zwiększa wydajność pracy. </t>
    </r>
    <r>
      <rPr>
        <b/>
        <i/>
        <sz val="10"/>
        <color rgb="FFFF0000"/>
        <rFont val="Arial"/>
      </rPr>
      <t>Udźwig +50.</t>
    </r>
  </si>
  <si>
    <r>
      <rPr>
        <sz val="10"/>
        <color theme="1"/>
        <rFont val="Arial"/>
      </rPr>
      <t xml:space="preserve">Wózek to proste narzędzie, ale nieocenione w codziennej pracy, której wykorzystanie ułatwia wiele czynności i zwiększa wydajność pracy. </t>
    </r>
    <r>
      <rPr>
        <b/>
        <i/>
        <sz val="10"/>
        <color rgb="FFFF0000"/>
        <rFont val="Arial"/>
      </rPr>
      <t>Udźwig +150.</t>
    </r>
  </si>
  <si>
    <t>Manekin - kuśnierz</t>
  </si>
  <si>
    <t>Stół rzemieślniczy</t>
  </si>
  <si>
    <t>Jeśli to czytasz to jesteś super i nie zmieniaj się a jak już to tylko na lepsze!!</t>
  </si>
  <si>
    <t>Szczawik i Garound psują tego excela średnio raz w tygodniu - fałsz</t>
  </si>
  <si>
    <t>Pijąc dziennie dwa litry wody będziesz czuł się zdecydowanie lepiej fizycznie i psychicznie</t>
  </si>
  <si>
    <t>Nie bój się próbować nowych rzeczy, ale miej granice</t>
  </si>
  <si>
    <t>Skoro masz przeczucie że coś się spierdoli to pewnie tak będzie - przygotuj sobie łagodny upadek</t>
  </si>
  <si>
    <t>Jedyna osoba, która prawdziwie Cię zrozumie to Ty. Nie zapomnij o niego dbać :)</t>
  </si>
  <si>
    <t>Jak to czytasz to zrób sobie przerwę - popatrz przez chwilę w odległy punkt albo zrób kilka pompeczek dla zdrowia</t>
  </si>
  <si>
    <t>W ogóle to fajnie uprawiać jakiś sport, posprawdzaj co ci przypadnie do gustu</t>
  </si>
  <si>
    <t>SOS w kodzie morsa to ... --- ...</t>
  </si>
  <si>
    <t>Nie bój się być dziwny, bądź sobą</t>
  </si>
  <si>
    <t>Uważaj na miłych ludzi, zwłaszcza w internecie, bo pewnie coś na tym stracisz</t>
  </si>
  <si>
    <r>
      <rPr>
        <sz val="13"/>
        <rFont val="Arial"/>
      </rPr>
      <t xml:space="preserve">"Chłopaki niech płaczą, chłopaki niech wiedzą że wolno im czuć." - </t>
    </r>
    <r>
      <rPr>
        <u/>
        <sz val="13"/>
        <color rgb="FF1155CC"/>
        <rFont val="Arial"/>
      </rPr>
      <t>https://www.youtube.com/watch?v=wakbJpklQtI</t>
    </r>
  </si>
  <si>
    <t>Nie przejmuj się że świat pędzi, idź swoim tempem</t>
  </si>
  <si>
    <t>Niedźwiedź jest szybszy od człowieka dlatego aby miec z nim szansę w triatlonie należy użyć roweru ~ szczawik</t>
  </si>
  <si>
    <t>Szczaw – rodzaj roślin z rodziny rdestowatych. Obejmuje około 200 gatunków szeroko rozprzestrzenionych na całym świecie</t>
  </si>
  <si>
    <t>Czy wiesz, że szczaw, oprócz tego, że jest pyszny w zupie, ma też magiczne właściwości? W dawnych czasach wierzono</t>
  </si>
  <si>
    <t xml:space="preserve"> że szczaw chroni przed złymi duchami i czarami. Ludzie nosili ze sobą liście szczawiu </t>
  </si>
  <si>
    <t xml:space="preserve"> jako talizmany lub wieszali je w domach, aby zapewnić sobie spokojny sen i ochronę przed złymi mocami.</t>
  </si>
  <si>
    <t>T0</t>
  </si>
  <si>
    <t>T1</t>
  </si>
  <si>
    <t>T2</t>
  </si>
  <si>
    <t>T3</t>
  </si>
  <si>
    <t>T4</t>
  </si>
  <si>
    <t>T5</t>
  </si>
  <si>
    <t>T6</t>
  </si>
  <si>
    <t>Profesja</t>
  </si>
  <si>
    <t>Kategoria</t>
  </si>
  <si>
    <t>Garnek</t>
  </si>
  <si>
    <t>Piec</t>
  </si>
  <si>
    <t>Rolnik</t>
  </si>
  <si>
    <t>Rośliny</t>
  </si>
  <si>
    <t>Dary lasu</t>
  </si>
  <si>
    <t>Owoce morza</t>
  </si>
  <si>
    <t>Alkohole</t>
  </si>
  <si>
    <t>Alchemia</t>
  </si>
  <si>
    <t>Truchła</t>
  </si>
  <si>
    <t>Materiały z zwierzyny</t>
  </si>
  <si>
    <t>Kusze</t>
  </si>
  <si>
    <t>Łuki</t>
  </si>
  <si>
    <t>Inne</t>
  </si>
  <si>
    <t>Miecze</t>
  </si>
  <si>
    <t>Obuchy</t>
  </si>
  <si>
    <t>Topory</t>
  </si>
  <si>
    <t>Rapiery</t>
  </si>
  <si>
    <t>Sztylety</t>
  </si>
  <si>
    <t>Włócznie</t>
  </si>
  <si>
    <t>Pancerz ciężki</t>
  </si>
  <si>
    <t>Pancerz niezrzeszonego rekruta</t>
  </si>
  <si>
    <t>Pancerz lekki</t>
  </si>
  <si>
    <t>Pasy</t>
  </si>
  <si>
    <t>Stroje</t>
  </si>
  <si>
    <t>Szaty</t>
  </si>
  <si>
    <t>Akcesoria</t>
  </si>
  <si>
    <t>Runy</t>
  </si>
  <si>
    <t>Zwój</t>
  </si>
  <si>
    <t>Kostur</t>
  </si>
  <si>
    <t>Magiczne akcesoria</t>
  </si>
  <si>
    <t>Pieczony chwast</t>
  </si>
  <si>
    <t>Wysuszone i upieczone liście ziela.</t>
  </si>
  <si>
    <t>Ochroni cię przed płomieniem.</t>
  </si>
  <si>
    <t>Złoto… Uwielbiam złoto!</t>
  </si>
  <si>
    <t>ITMI_GS_COM_34</t>
  </si>
  <si>
    <t>ITMI_GS_COM_35</t>
  </si>
  <si>
    <t>ITMI_GS_COM_36</t>
  </si>
  <si>
    <t>GS_MISC_GOLDGOBLET_01</t>
  </si>
  <si>
    <t>GS_MISC_GOLDPLATE_01</t>
  </si>
  <si>
    <t>GS_MISC_GOLDBOWL_01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</si>
</sst>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m\.d"/>
    <numFmt numFmtId="166" formatCode="#,##0.0"/>
    <numFmt numFmtId="167" formatCode="0.000"/>
    <numFmt numFmtId="168" formatCode="m\-d"/>
  </numFmts>
  <fonts count="358">
    <font>
      <sz val="10"/>
      <color rgb="FF000000"/>
      <name val="Arial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0"/>
      <name val="Arial"/>
    </font>
    <font>
      <b/>
      <sz val="10"/>
      <color theme="1"/>
      <name val="Arial"/>
    </font>
    <font>
      <b/>
      <sz val="10"/>
      <color rgb="FF0000FF"/>
      <name val="Arial"/>
    </font>
    <font>
      <b/>
      <sz val="10"/>
      <color rgb="FFFF0000"/>
      <name val="Arial"/>
    </font>
    <font>
      <b/>
      <sz val="10"/>
      <color rgb="FF9900FF"/>
      <name val="Arial"/>
    </font>
    <font>
      <b/>
      <sz val="10"/>
      <color rgb="FF85200C"/>
      <name val="Arial"/>
    </font>
    <font>
      <b/>
      <sz val="10"/>
      <color rgb="FF38761D"/>
      <name val="Arial"/>
    </font>
    <font>
      <b/>
      <sz val="10"/>
      <color rgb="FF4A86E8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FF00FF"/>
      <name val="Arial"/>
    </font>
    <font>
      <sz val="10"/>
      <color rgb="FF0000FF"/>
      <name val="Arial"/>
    </font>
    <font>
      <sz val="10"/>
      <color rgb="FFFF0000"/>
      <name val="Arial"/>
    </font>
    <font>
      <sz val="10"/>
      <color rgb="FF3D85C6"/>
      <name val="Arial"/>
    </font>
    <font>
      <sz val="10"/>
      <color rgb="FF9900FF"/>
      <name val="Arial"/>
    </font>
    <font>
      <sz val="10"/>
      <color rgb="FF38761D"/>
      <name val="Arial"/>
    </font>
    <font>
      <sz val="10"/>
      <color rgb="FF4A86E8"/>
      <name val="Arial"/>
    </font>
    <font>
      <sz val="10"/>
      <color theme="1"/>
      <name val="Arial"/>
    </font>
    <font>
      <sz val="11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FF00FF"/>
      <name val="Arial"/>
      <scheme val="minor"/>
    </font>
    <font>
      <sz val="10"/>
      <color rgb="FF0000FF"/>
      <name val="Arial"/>
      <scheme val="minor"/>
    </font>
    <font>
      <sz val="10"/>
      <color rgb="FFFF0000"/>
      <name val="Arial"/>
      <scheme val="minor"/>
    </font>
    <font>
      <sz val="10"/>
      <color rgb="FF3D85C6"/>
      <name val="Arial"/>
      <scheme val="minor"/>
    </font>
    <font>
      <sz val="10"/>
      <color rgb="FF85200C"/>
      <name val="Arial"/>
      <scheme val="minor"/>
    </font>
    <font>
      <sz val="10"/>
      <color rgb="FF38761D"/>
      <name val="Arial"/>
      <scheme val="minor"/>
    </font>
    <font>
      <sz val="10"/>
      <color rgb="FF4C1130"/>
      <name val="Arial"/>
    </font>
    <font>
      <b/>
      <sz val="10"/>
      <color rgb="FF0000FF"/>
      <name val="Arial"/>
    </font>
    <font>
      <b/>
      <sz val="10"/>
      <color rgb="FFFF0000"/>
      <name val="Arial"/>
    </font>
    <font>
      <sz val="10"/>
      <color rgb="FF1155CC"/>
      <name val="Arial"/>
    </font>
    <font>
      <sz val="12"/>
      <color theme="1"/>
      <name val="Arial"/>
    </font>
    <font>
      <b/>
      <sz val="12"/>
      <color rgb="FF0000FF"/>
      <name val="Arial"/>
    </font>
    <font>
      <b/>
      <sz val="12"/>
      <color rgb="FFFF0000"/>
      <name val="Arial"/>
    </font>
    <font>
      <b/>
      <sz val="12"/>
      <color rgb="FF9900FF"/>
      <name val="Arial"/>
    </font>
    <font>
      <b/>
      <sz val="12"/>
      <color rgb="FF38761D"/>
      <name val="Arial"/>
    </font>
    <font>
      <u/>
      <sz val="10"/>
      <color rgb="FF4C1130"/>
      <name val="Arial"/>
    </font>
    <font>
      <b/>
      <u/>
      <sz val="10"/>
      <color rgb="FF0000FF"/>
      <name val="Arial"/>
    </font>
    <font>
      <b/>
      <sz val="13"/>
      <color rgb="FF1155CC"/>
      <name val="Arial"/>
    </font>
    <font>
      <b/>
      <sz val="10"/>
      <color rgb="FF000000"/>
      <name val="Arial"/>
    </font>
    <font>
      <u/>
      <sz val="10"/>
      <color rgb="FF0000FF"/>
      <name val="Arial"/>
    </font>
    <font>
      <sz val="10"/>
      <color rgb="FFB7B7B7"/>
      <name val="Arial"/>
    </font>
    <font>
      <sz val="10"/>
      <color rgb="FFCCCCCC"/>
      <name val="Arial"/>
    </font>
    <font>
      <b/>
      <sz val="10"/>
      <color theme="1"/>
      <name val="Arial"/>
    </font>
    <font>
      <b/>
      <sz val="10"/>
      <color rgb="FF434343"/>
      <name val="Arial"/>
    </font>
    <font>
      <b/>
      <sz val="10"/>
      <color rgb="FFA64D79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b/>
      <sz val="10"/>
      <color rgb="FF38761D"/>
      <name val="Arial"/>
    </font>
    <font>
      <sz val="10"/>
      <color rgb="FF434343"/>
      <name val="Arial"/>
    </font>
    <font>
      <sz val="10"/>
      <color rgb="FFA64D79"/>
      <name val="Arial"/>
    </font>
    <font>
      <sz val="10"/>
      <color rgb="FFCC4125"/>
      <name val="Arial"/>
    </font>
    <font>
      <b/>
      <u/>
      <sz val="10"/>
      <color rgb="FF1155CC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sz val="10"/>
      <color rgb="FFEA4335"/>
      <name val="Arial"/>
    </font>
    <font>
      <sz val="9"/>
      <color theme="1"/>
      <name val="Arial"/>
    </font>
    <font>
      <b/>
      <u/>
      <sz val="10"/>
      <color rgb="FF0000FF"/>
      <name val="Arial"/>
    </font>
    <font>
      <b/>
      <sz val="9"/>
      <color rgb="FF000000"/>
      <name val="Arial"/>
    </font>
    <font>
      <u/>
      <sz val="10"/>
      <color rgb="FF1155CC"/>
      <name val="Arial"/>
    </font>
    <font>
      <b/>
      <sz val="10"/>
      <color rgb="FF9900FF"/>
      <name val="Arial"/>
    </font>
    <font>
      <sz val="10"/>
      <color rgb="FFFF0000"/>
      <name val="Arial"/>
    </font>
    <font>
      <b/>
      <sz val="10"/>
      <color rgb="FF783F04"/>
      <name val="Arial"/>
    </font>
    <font>
      <sz val="13"/>
      <color rgb="FF1155CC"/>
      <name val="Arial"/>
    </font>
    <font>
      <sz val="10"/>
      <color rgb="FFFF00FF"/>
      <name val="Arial"/>
    </font>
    <font>
      <sz val="10"/>
      <color rgb="FF38761D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1155CC"/>
      <name val="Arial"/>
    </font>
    <font>
      <u/>
      <sz val="10"/>
      <color rgb="FFDD7E6B"/>
      <name val="Arial"/>
    </font>
    <font>
      <u/>
      <sz val="10"/>
      <color rgb="FFDD7E6B"/>
      <name val="Arial"/>
    </font>
    <font>
      <u/>
      <sz val="10"/>
      <color rgb="FFDD7E6B"/>
      <name val="Arial"/>
    </font>
    <font>
      <u/>
      <sz val="10"/>
      <color rgb="FFDD7E6B"/>
      <name val="Arial"/>
    </font>
    <font>
      <u/>
      <sz val="10"/>
      <color rgb="FF1155CC"/>
      <name val="Arial"/>
    </font>
    <font>
      <sz val="10"/>
      <color rgb="FF9900FF"/>
      <name val="Arial"/>
    </font>
    <font>
      <u/>
      <sz val="10"/>
      <color rgb="FFDD7E6B"/>
      <name val="Arial"/>
    </font>
    <font>
      <sz val="10"/>
      <color rgb="FFDD7E6B"/>
      <name val="Arial"/>
    </font>
    <font>
      <u/>
      <sz val="10"/>
      <color rgb="FF666666"/>
      <name val="Arial"/>
    </font>
    <font>
      <u/>
      <sz val="10"/>
      <color rgb="FF1155CC"/>
      <name val="Arial"/>
    </font>
    <font>
      <sz val="10"/>
      <color rgb="FFCC4125"/>
      <name val="Arial"/>
    </font>
    <font>
      <u/>
      <sz val="10"/>
      <color rgb="FFCC4125"/>
      <name val="Arial"/>
    </font>
    <font>
      <u/>
      <sz val="10"/>
      <color rgb="FF0000FF"/>
      <name val="Arial"/>
    </font>
    <font>
      <u/>
      <sz val="10"/>
      <color rgb="FFFF0000"/>
      <name val="Arial"/>
    </font>
    <font>
      <u/>
      <sz val="10"/>
      <color rgb="FFFF0000"/>
      <name val="Arial"/>
    </font>
    <font>
      <sz val="10"/>
      <color rgb="FFDD7E6B"/>
      <name val="Arial"/>
    </font>
    <font>
      <u/>
      <sz val="10"/>
      <color rgb="FF666666"/>
      <name val="Arial"/>
    </font>
    <font>
      <u/>
      <sz val="10"/>
      <color rgb="FF666666"/>
      <name val="Arial"/>
    </font>
    <font>
      <b/>
      <sz val="16"/>
      <color rgb="FF1155CC"/>
      <name val="Arial"/>
    </font>
    <font>
      <b/>
      <u/>
      <sz val="16"/>
      <color rgb="FF1155CC"/>
      <name val="Arial"/>
    </font>
    <font>
      <sz val="10"/>
      <color rgb="FFFFFFFF"/>
      <name val="Roboto"/>
    </font>
    <font>
      <sz val="10"/>
      <color theme="1"/>
      <name val="Roboto"/>
    </font>
    <font>
      <strike/>
      <sz val="10"/>
      <color rgb="FF434343"/>
      <name val="Arial"/>
    </font>
    <font>
      <sz val="10"/>
      <color rgb="FF000000"/>
      <name val="Roboto"/>
    </font>
    <font>
      <sz val="10"/>
      <color rgb="FF434343"/>
      <name val="Roboto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6AA84F"/>
      <name val="Arial"/>
      <scheme val="minor"/>
    </font>
    <font>
      <b/>
      <sz val="12"/>
      <color theme="1"/>
      <name val="Arial"/>
      <scheme val="minor"/>
    </font>
    <font>
      <sz val="10"/>
      <color rgb="FF990000"/>
      <name val="Arial"/>
      <scheme val="minor"/>
    </font>
    <font>
      <sz val="10"/>
      <color rgb="FF990000"/>
      <name val="Arial"/>
      <scheme val="minor"/>
    </font>
    <font>
      <sz val="10"/>
      <color rgb="FF6AA84F"/>
      <name val="Arial"/>
    </font>
    <font>
      <sz val="10"/>
      <color theme="1"/>
      <name val="Arial"/>
      <scheme val="minor"/>
    </font>
    <font>
      <sz val="9"/>
      <color rgb="FF000000"/>
      <name val="&quot;Google Sans Mono&quot;"/>
    </font>
    <font>
      <b/>
      <sz val="16"/>
      <color rgb="FF4C1130"/>
      <name val="Arial"/>
    </font>
    <font>
      <b/>
      <sz val="16"/>
      <color rgb="FF000000"/>
      <name val="Arial"/>
    </font>
    <font>
      <b/>
      <sz val="16"/>
      <color rgb="FFFF6D01"/>
      <name val="Arial"/>
    </font>
    <font>
      <b/>
      <sz val="15"/>
      <color rgb="FF4C1130"/>
      <name val="Arial"/>
    </font>
    <font>
      <b/>
      <sz val="16"/>
      <color theme="1"/>
      <name val="Arial"/>
    </font>
    <font>
      <b/>
      <sz val="14"/>
      <color rgb="FF4C1130"/>
      <name val="Arial"/>
    </font>
    <font>
      <b/>
      <sz val="14"/>
      <color rgb="FF7F6000"/>
      <name val="Arial"/>
    </font>
    <font>
      <b/>
      <sz val="14"/>
      <color theme="5"/>
      <name val="Arial"/>
    </font>
    <font>
      <b/>
      <sz val="14"/>
      <color rgb="FFEA4335"/>
      <name val="Arial"/>
    </font>
    <font>
      <b/>
      <sz val="14"/>
      <color theme="8"/>
      <name val="Arial"/>
    </font>
    <font>
      <b/>
      <sz val="14"/>
      <color rgb="FF434343"/>
      <name val="Arial"/>
    </font>
    <font>
      <b/>
      <sz val="14"/>
      <color theme="4"/>
      <name val="Arial"/>
    </font>
    <font>
      <b/>
      <sz val="14"/>
      <color rgb="FF0000FF"/>
      <name val="Arial"/>
    </font>
    <font>
      <b/>
      <sz val="14"/>
      <color rgb="FF660000"/>
      <name val="Arial"/>
    </font>
    <font>
      <b/>
      <sz val="13"/>
      <color rgb="FF000000"/>
      <name val="Arial"/>
    </font>
    <font>
      <sz val="12"/>
      <color rgb="FF000000"/>
      <name val="Arial"/>
    </font>
    <font>
      <b/>
      <sz val="12"/>
      <color theme="8"/>
      <name val="Arial"/>
    </font>
    <font>
      <b/>
      <sz val="12"/>
      <color rgb="FF1155CC"/>
      <name val="Arial"/>
    </font>
    <font>
      <sz val="12"/>
      <color rgb="FFD5D8E2"/>
      <name val="&quot;Roboto Mono&quot;"/>
    </font>
    <font>
      <b/>
      <sz val="13"/>
      <color rgb="FF7F6000"/>
      <name val="Arial"/>
    </font>
    <font>
      <b/>
      <sz val="13"/>
      <color theme="5"/>
      <name val="Arial"/>
    </font>
    <font>
      <b/>
      <sz val="13"/>
      <color theme="8"/>
      <name val="Arial"/>
    </font>
    <font>
      <b/>
      <sz val="13"/>
      <color rgb="FF434343"/>
      <name val="Arial"/>
    </font>
    <font>
      <b/>
      <sz val="13"/>
      <color theme="4"/>
      <name val="Arial"/>
    </font>
    <font>
      <b/>
      <sz val="13"/>
      <color rgb="FF0000FF"/>
      <name val="Arial"/>
    </font>
    <font>
      <b/>
      <sz val="13"/>
      <color rgb="FF660000"/>
      <name val="Arial"/>
    </font>
    <font>
      <b/>
      <u/>
      <sz val="13"/>
      <color rgb="FF666666"/>
      <name val="Arial"/>
    </font>
    <font>
      <b/>
      <sz val="11"/>
      <color rgb="FF666666"/>
      <name val="Arial"/>
    </font>
    <font>
      <sz val="12"/>
      <color rgb="FFFFFFFF"/>
      <name val="Arial"/>
    </font>
    <font>
      <b/>
      <sz val="13"/>
      <color rgb="FFEA4335"/>
      <name val="Arial"/>
    </font>
    <font>
      <b/>
      <sz val="13"/>
      <color rgb="FFFF6D01"/>
      <name val="Arial"/>
    </font>
    <font>
      <b/>
      <u/>
      <sz val="13"/>
      <color rgb="FF666666"/>
      <name val="Arial"/>
    </font>
    <font>
      <b/>
      <u/>
      <sz val="13"/>
      <color rgb="FF666666"/>
      <name val="Arial"/>
    </font>
    <font>
      <b/>
      <sz val="13"/>
      <color rgb="FF4285F4"/>
      <name val="Arial"/>
    </font>
    <font>
      <b/>
      <sz val="13"/>
      <color rgb="FF666666"/>
      <name val="Arial"/>
    </font>
    <font>
      <b/>
      <u/>
      <sz val="13"/>
      <color rgb="FF666666"/>
      <name val="Arial"/>
    </font>
    <font>
      <sz val="12"/>
      <color rgb="FFFFFFFF"/>
      <name val="Roboto Mono"/>
    </font>
    <font>
      <b/>
      <sz val="20"/>
      <color rgb="FF000000"/>
      <name val="Arial"/>
    </font>
    <font>
      <b/>
      <sz val="20"/>
      <color theme="8"/>
      <name val="Arial"/>
    </font>
    <font>
      <b/>
      <sz val="20"/>
      <color rgb="FF1155CC"/>
      <name val="Arial"/>
    </font>
    <font>
      <b/>
      <sz val="11"/>
      <color rgb="FF000000"/>
      <name val="Arial"/>
    </font>
    <font>
      <b/>
      <sz val="13"/>
      <color theme="1"/>
      <name val="Arial"/>
    </font>
    <font>
      <b/>
      <u/>
      <sz val="13"/>
      <color rgb="FF38761D"/>
      <name val="Arial"/>
    </font>
    <font>
      <b/>
      <sz val="12"/>
      <color rgb="FFFF6D01"/>
      <name val="Arial"/>
    </font>
    <font>
      <b/>
      <u/>
      <sz val="12"/>
      <color rgb="FF0000FF"/>
      <name val="Arial"/>
    </font>
    <font>
      <b/>
      <sz val="13"/>
      <color rgb="FF38761D"/>
      <name val="Arial"/>
    </font>
    <font>
      <b/>
      <u/>
      <sz val="13"/>
      <color rgb="FF38761D"/>
      <name val="Arial"/>
    </font>
    <font>
      <b/>
      <u/>
      <sz val="13"/>
      <color rgb="FF000000"/>
      <name val="Arial"/>
    </font>
    <font>
      <b/>
      <u/>
      <sz val="13"/>
      <color rgb="FF7F6000"/>
      <name val="Arial"/>
    </font>
    <font>
      <b/>
      <u/>
      <sz val="13"/>
      <color rgb="FF7F6000"/>
      <name val="Arial"/>
    </font>
    <font>
      <sz val="10"/>
      <color rgb="FF7F6000"/>
      <name val="Arial"/>
    </font>
    <font>
      <b/>
      <u/>
      <sz val="13"/>
      <color theme="8"/>
      <name val="Arial"/>
    </font>
    <font>
      <sz val="10"/>
      <color theme="8"/>
      <name val="Arial"/>
    </font>
    <font>
      <b/>
      <u/>
      <sz val="13"/>
      <color rgb="FFFF6D01"/>
      <name val="Arial"/>
    </font>
    <font>
      <b/>
      <sz val="11"/>
      <color theme="1"/>
      <name val="Arial"/>
    </font>
    <font>
      <b/>
      <u/>
      <sz val="13"/>
      <color rgb="FF741B47"/>
      <name val="Arial"/>
    </font>
    <font>
      <b/>
      <u/>
      <sz val="13"/>
      <color rgb="FF741B47"/>
      <name val="Arial"/>
    </font>
    <font>
      <sz val="10"/>
      <color theme="5"/>
      <name val="Arial"/>
    </font>
    <font>
      <b/>
      <u/>
      <sz val="13"/>
      <color rgb="FF4C1130"/>
      <name val="Arial"/>
    </font>
    <font>
      <b/>
      <u/>
      <sz val="13"/>
      <color rgb="FF4C1130"/>
      <name val="Arial"/>
    </font>
    <font>
      <b/>
      <u/>
      <sz val="13"/>
      <color rgb="FFFF0000"/>
      <name val="Arial"/>
    </font>
    <font>
      <b/>
      <u/>
      <sz val="13"/>
      <color rgb="FFFF0000"/>
      <name val="Arial"/>
    </font>
    <font>
      <b/>
      <sz val="11"/>
      <color rgb="FF0000FF"/>
      <name val="Arial"/>
    </font>
    <font>
      <sz val="12"/>
      <color rgb="FFFFFFFF"/>
      <name val="&quot;Roboto Mono&quot;"/>
    </font>
    <font>
      <b/>
      <u/>
      <sz val="13"/>
      <color rgb="FF000000"/>
      <name val="Arial"/>
    </font>
    <font>
      <b/>
      <sz val="11"/>
      <color rgb="FF38761D"/>
      <name val="Arial"/>
    </font>
    <font>
      <b/>
      <u/>
      <sz val="13"/>
      <color rgb="FF000000"/>
      <name val="Arial"/>
    </font>
    <font>
      <b/>
      <u/>
      <sz val="13"/>
      <color rgb="FFC27BA0"/>
      <name val="Arial"/>
    </font>
    <font>
      <b/>
      <sz val="12"/>
      <color rgb="FFC27BA0"/>
      <name val="Arial"/>
    </font>
    <font>
      <b/>
      <u/>
      <sz val="13"/>
      <color rgb="FFC27BA0"/>
      <name val="Arial"/>
    </font>
    <font>
      <b/>
      <sz val="12"/>
      <color rgb="FF666666"/>
      <name val="Arial"/>
    </font>
    <font>
      <b/>
      <u/>
      <sz val="12"/>
      <color rgb="FF1155CC"/>
      <name val="Arial"/>
    </font>
    <font>
      <b/>
      <u/>
      <sz val="13"/>
      <color rgb="FFC27BA0"/>
      <name val="Arial"/>
    </font>
    <font>
      <b/>
      <u/>
      <sz val="13"/>
      <color rgb="FF000000"/>
      <name val="Arial"/>
    </font>
    <font>
      <b/>
      <u/>
      <sz val="13"/>
      <color rgb="FFFF6D01"/>
      <name val="Arial"/>
    </font>
    <font>
      <b/>
      <u/>
      <sz val="13"/>
      <color rgb="FF0000FF"/>
      <name val="Arial"/>
    </font>
    <font>
      <b/>
      <u/>
      <sz val="12"/>
      <color rgb="FF0000FF"/>
      <name val="Arial"/>
    </font>
    <font>
      <b/>
      <u/>
      <sz val="13"/>
      <color rgb="FF9900FF"/>
      <name val="Arial"/>
    </font>
    <font>
      <sz val="13"/>
      <color theme="1"/>
      <name val="Arial"/>
    </font>
    <font>
      <sz val="12"/>
      <color theme="8"/>
      <name val="Arial"/>
    </font>
    <font>
      <sz val="12"/>
      <color rgb="FF1155CC"/>
      <name val="Arial"/>
    </font>
    <font>
      <b/>
      <sz val="13"/>
      <color rgb="FF4C1130"/>
      <name val="Arial"/>
    </font>
    <font>
      <u/>
      <sz val="12"/>
      <color rgb="FF000000"/>
      <name val="Arial"/>
    </font>
    <font>
      <b/>
      <u/>
      <sz val="13"/>
      <color rgb="FF1155CC"/>
      <name val="Arial"/>
    </font>
    <font>
      <u/>
      <sz val="12"/>
      <color rgb="FF000000"/>
      <name val="Arial"/>
    </font>
    <font>
      <b/>
      <u/>
      <sz val="12"/>
      <color rgb="FF1155CC"/>
      <name val="Arial"/>
    </font>
    <font>
      <b/>
      <u/>
      <sz val="10"/>
      <color rgb="FF1155CC"/>
      <name val="Arial"/>
    </font>
    <font>
      <b/>
      <u/>
      <sz val="13"/>
      <color rgb="FF7F6000"/>
      <name val="Arial"/>
    </font>
    <font>
      <b/>
      <u/>
      <sz val="13"/>
      <color theme="5"/>
      <name val="Arial"/>
    </font>
    <font>
      <b/>
      <u/>
      <sz val="10"/>
      <color rgb="FF1155CC"/>
      <name val="Arial"/>
    </font>
    <font>
      <b/>
      <u/>
      <sz val="13"/>
      <color theme="8"/>
      <name val="Arial"/>
    </font>
    <font>
      <b/>
      <u/>
      <sz val="13"/>
      <color rgb="FF434343"/>
      <name val="Arial"/>
    </font>
    <font>
      <b/>
      <u/>
      <sz val="13"/>
      <color theme="4"/>
      <name val="Arial"/>
    </font>
    <font>
      <b/>
      <u/>
      <sz val="13"/>
      <color rgb="FF0000FF"/>
      <name val="Arial"/>
    </font>
    <font>
      <b/>
      <u/>
      <sz val="13"/>
      <color rgb="FF660000"/>
      <name val="Arial"/>
    </font>
    <font>
      <b/>
      <u/>
      <sz val="13"/>
      <color rgb="FF660000"/>
      <name val="Arial"/>
    </font>
    <font>
      <b/>
      <sz val="12"/>
      <color rgb="FF4C1130"/>
      <name val="Arial"/>
    </font>
    <font>
      <sz val="13"/>
      <color rgb="FF000000"/>
      <name val="Arial"/>
    </font>
    <font>
      <b/>
      <u/>
      <sz val="13"/>
      <color rgb="FF666666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1155CC"/>
      <name val="Arial"/>
    </font>
    <font>
      <u/>
      <sz val="10"/>
      <color rgb="FF6AA84F"/>
      <name val="Arial"/>
    </font>
    <font>
      <b/>
      <u/>
      <sz val="10"/>
      <color rgb="FF0000FF"/>
      <name val="Arial"/>
    </font>
    <font>
      <u/>
      <sz val="10"/>
      <color rgb="FF6AA84F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rgb="FF1155CC"/>
      <name val="Arial"/>
    </font>
    <font>
      <b/>
      <sz val="13"/>
      <color rgb="FF783F04"/>
      <name val="Arial"/>
    </font>
    <font>
      <b/>
      <sz val="13"/>
      <color rgb="FFFF0000"/>
      <name val="Arial"/>
    </font>
    <font>
      <b/>
      <sz val="13"/>
      <color rgb="FFA64D79"/>
      <name val="Arial"/>
    </font>
    <font>
      <b/>
      <sz val="13"/>
      <color rgb="FF4A86E8"/>
      <name val="Arial"/>
    </font>
    <font>
      <b/>
      <sz val="13"/>
      <color rgb="FF9900FF"/>
      <name val="Arial"/>
    </font>
    <font>
      <b/>
      <sz val="10"/>
      <color rgb="FF783F04"/>
      <name val="Arial"/>
    </font>
    <font>
      <b/>
      <sz val="10"/>
      <color rgb="FFFFFFFF"/>
      <name val="Arial"/>
    </font>
    <font>
      <sz val="10"/>
      <color rgb="FF3C78D8"/>
      <name val="Arial"/>
    </font>
    <font>
      <b/>
      <u/>
      <sz val="10"/>
      <color theme="7"/>
      <name val="Arial"/>
    </font>
    <font>
      <b/>
      <u/>
      <sz val="10"/>
      <color rgb="FF6AA84F"/>
      <name val="Arial"/>
    </font>
    <font>
      <b/>
      <u/>
      <sz val="10"/>
      <color theme="7"/>
      <name val="Arial"/>
    </font>
    <font>
      <b/>
      <u/>
      <sz val="10"/>
      <color rgb="FF000000"/>
      <name val="Arial"/>
    </font>
    <font>
      <b/>
      <u/>
      <sz val="10"/>
      <color rgb="FF980000"/>
      <name val="Arial"/>
    </font>
    <font>
      <b/>
      <u/>
      <sz val="10"/>
      <color theme="7"/>
      <name val="Arial"/>
    </font>
    <font>
      <u/>
      <sz val="10"/>
      <color rgb="FF3C78D8"/>
      <name val="Arial"/>
    </font>
    <font>
      <b/>
      <u/>
      <sz val="10"/>
      <color rgb="FF6AA84F"/>
      <name val="Arial"/>
    </font>
    <font>
      <b/>
      <u/>
      <sz val="10"/>
      <color rgb="FF6AA84F"/>
      <name val="Arial"/>
    </font>
    <font>
      <b/>
      <u/>
      <sz val="10"/>
      <color rgb="FF6AA84F"/>
      <name val="Arial"/>
    </font>
    <font>
      <u/>
      <sz val="10"/>
      <color rgb="FF000000"/>
      <name val="Arial"/>
    </font>
    <font>
      <b/>
      <sz val="22"/>
      <color theme="1"/>
      <name val="Arial"/>
    </font>
    <font>
      <b/>
      <sz val="22"/>
      <color rgb="FF783F04"/>
      <name val="Arial"/>
    </font>
    <font>
      <b/>
      <sz val="22"/>
      <color rgb="FFFF0000"/>
      <name val="Arial"/>
    </font>
    <font>
      <b/>
      <sz val="22"/>
      <color rgb="FF434343"/>
      <name val="Arial"/>
    </font>
    <font>
      <b/>
      <sz val="22"/>
      <color rgb="FFA64D79"/>
      <name val="Arial"/>
    </font>
    <font>
      <b/>
      <sz val="22"/>
      <color rgb="FF4A86E8"/>
      <name val="Arial"/>
    </font>
    <font>
      <b/>
      <sz val="22"/>
      <color rgb="FF0000FF"/>
      <name val="Arial"/>
    </font>
    <font>
      <b/>
      <sz val="22"/>
      <color rgb="FF9900FF"/>
      <name val="Arial"/>
    </font>
    <font>
      <sz val="22"/>
      <color rgb="FF000000"/>
      <name val="Arial"/>
    </font>
    <font>
      <b/>
      <u/>
      <sz val="34"/>
      <color rgb="FF4C1130"/>
      <name val="Arial"/>
    </font>
    <font>
      <sz val="9"/>
      <color rgb="FFD5D8E2"/>
      <name val="&quot;Roboto Mono&quot;"/>
    </font>
    <font>
      <b/>
      <u/>
      <sz val="10"/>
      <color rgb="FF1155CC"/>
      <name val="Arial"/>
    </font>
    <font>
      <sz val="9"/>
      <color rgb="FFD5D8E2"/>
      <name val="Roboto Mono"/>
    </font>
    <font>
      <b/>
      <u/>
      <sz val="10"/>
      <color rgb="FF0000FF"/>
      <name val="Arial"/>
    </font>
    <font>
      <b/>
      <u/>
      <sz val="10"/>
      <color rgb="FF0000FF"/>
      <name val="Arial"/>
    </font>
    <font>
      <sz val="10"/>
      <color rgb="FFD5D8E2"/>
      <name val="Roboto Mono"/>
    </font>
    <font>
      <b/>
      <sz val="10"/>
      <color rgb="FF85200C"/>
      <name val="Arial"/>
    </font>
    <font>
      <sz val="10"/>
      <color rgb="FF783F04"/>
      <name val="Arial"/>
      <scheme val="minor"/>
    </font>
    <font>
      <b/>
      <u/>
      <sz val="10"/>
      <color rgb="FF1155CC"/>
      <name val="Arial"/>
    </font>
    <font>
      <b/>
      <u/>
      <sz val="10"/>
      <color rgb="FF0000FF"/>
      <name val="Arial"/>
    </font>
    <font>
      <b/>
      <sz val="16"/>
      <color rgb="FF980000"/>
      <name val="Arial"/>
    </font>
    <font>
      <u/>
      <sz val="10"/>
      <color rgb="FF0000FF"/>
      <name val="Arial"/>
    </font>
    <font>
      <b/>
      <sz val="10"/>
      <color theme="5"/>
      <name val="Arial"/>
    </font>
    <font>
      <sz val="33"/>
      <color rgb="FF0000FF"/>
      <name val="Arial"/>
      <scheme val="minor"/>
    </font>
    <font>
      <sz val="10"/>
      <color rgb="FFCC0000"/>
      <name val="Arial"/>
    </font>
    <font>
      <u/>
      <sz val="10"/>
      <color rgb="FFD9D9D9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CCCCCC"/>
      <name val="Arial"/>
    </font>
    <font>
      <b/>
      <sz val="23"/>
      <color rgb="FFCCCCCC"/>
      <name val="Arial"/>
    </font>
    <font>
      <sz val="10"/>
      <color rgb="FFFFFFFF"/>
      <name val="Arial"/>
    </font>
    <font>
      <sz val="10"/>
      <color rgb="FFF3F3F3"/>
      <name val="Arial"/>
    </font>
    <font>
      <b/>
      <sz val="18"/>
      <color rgb="FFCCCCCC"/>
      <name val="Arial"/>
    </font>
    <font>
      <b/>
      <sz val="34"/>
      <color rgb="FFFFFFFF"/>
      <name val="Arial"/>
    </font>
    <font>
      <b/>
      <sz val="32"/>
      <color rgb="FFFFFFFF"/>
      <name val="Arial"/>
    </font>
    <font>
      <i/>
      <sz val="10"/>
      <color rgb="FFFF0000"/>
      <name val="Arial"/>
    </font>
    <font>
      <sz val="10"/>
      <color rgb="FF000000"/>
      <name val="&quot;Arial&quot;"/>
    </font>
    <font>
      <sz val="10"/>
      <color rgb="FFEFEFEF"/>
      <name val="Arial"/>
    </font>
    <font>
      <b/>
      <sz val="10"/>
      <color rgb="FFCC0000"/>
      <name val="Arial"/>
    </font>
    <font>
      <sz val="10"/>
      <color rgb="FFCCCCCC"/>
      <name val="Arial"/>
      <scheme val="minor"/>
    </font>
    <font>
      <u/>
      <sz val="10"/>
      <color theme="1"/>
      <name val="Arial"/>
    </font>
    <font>
      <sz val="10"/>
      <color rgb="FF999999"/>
      <name val="Arial"/>
    </font>
    <font>
      <sz val="13"/>
      <color theme="1"/>
      <name val="Arial"/>
      <scheme val="minor"/>
    </font>
    <font>
      <u/>
      <sz val="13"/>
      <color rgb="FF0000FF"/>
      <name val="Arial"/>
    </font>
    <font>
      <b/>
      <i/>
      <sz val="10"/>
      <color rgb="FFFF0000"/>
      <name val="Arial"/>
    </font>
    <font>
      <b/>
      <sz val="16"/>
      <color rgb="FFCC4125"/>
      <name val="Arial"/>
    </font>
    <font>
      <b/>
      <sz val="22"/>
      <color rgb="FF980000"/>
      <name val="Arial"/>
    </font>
    <font>
      <b/>
      <sz val="22"/>
      <color rgb="FFFFFFFF"/>
      <name val="Arial"/>
    </font>
    <font>
      <b/>
      <sz val="22"/>
      <color rgb="FF38761D"/>
      <name val="Arial"/>
    </font>
    <font>
      <b/>
      <sz val="16"/>
      <color rgb="FFFF00FF"/>
      <name val="Arial"/>
    </font>
    <font>
      <b/>
      <sz val="34"/>
      <color rgb="FFFF0000"/>
      <name val="Arial"/>
    </font>
    <font>
      <b/>
      <sz val="34"/>
      <color rgb="FF4C1130"/>
      <name val="Arial"/>
    </font>
    <font>
      <b/>
      <sz val="34"/>
      <color rgb="FF434343"/>
      <name val="Arial"/>
    </font>
    <font>
      <b/>
      <sz val="34"/>
      <color rgb="FF674EA7"/>
      <name val="Arial"/>
    </font>
    <font>
      <b/>
      <sz val="34"/>
      <color rgb="FF0000FF"/>
      <name val="Arial"/>
    </font>
    <font>
      <b/>
      <sz val="34"/>
      <color rgb="FF00FF00"/>
      <name val="Arial"/>
    </font>
    <font>
      <b/>
      <sz val="34"/>
      <color rgb="FFFF00FF"/>
      <name val="Arial"/>
    </font>
    <font>
      <b/>
      <u/>
      <sz val="34"/>
      <color rgb="FF3C78D8"/>
      <name val="Arial"/>
    </font>
    <font>
      <b/>
      <u/>
      <sz val="34"/>
      <color rgb="FFCC4125"/>
      <name val="Arial"/>
    </font>
    <font>
      <sz val="33"/>
      <color rgb="FF0000FF"/>
      <name val="Arial"/>
    </font>
    <font>
      <sz val="33"/>
      <color rgb="FFFF0000"/>
      <name val="Arial"/>
    </font>
    <font>
      <sz val="33"/>
      <color rgb="FF9900FF"/>
      <name val="Arial"/>
    </font>
    <font>
      <sz val="33"/>
      <color rgb="FF00FF00"/>
      <name val="Arial"/>
    </font>
    <font>
      <sz val="33"/>
      <color rgb="FFCCCCCC"/>
      <name val="Arial"/>
    </font>
    <font>
      <sz val="13"/>
      <name val="Arial"/>
    </font>
    <font>
      <u/>
      <sz val="13"/>
      <color rgb="FF1155CC"/>
      <name val="Arial"/>
    </font>
    <font>
      <sz val="10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2"/>
      <color rgb="FF000000"/>
      <name val="Arial"/>
      <family val="2"/>
      <charset val="238"/>
    </font>
    <font>
      <b/>
      <sz val="12"/>
      <color rgb="FF000000"/>
      <name val="Arial"/>
      <family val="2"/>
      <charset val="238"/>
      <scheme val="minor"/>
    </font>
    <font>
      <b/>
      <u/>
      <sz val="10"/>
      <color rgb="FFD9D9D9"/>
      <name val="Arial"/>
      <family val="2"/>
      <charset val="238"/>
    </font>
    <font>
      <sz val="11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34A853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FF00FF"/>
      <name val="Arial"/>
      <family val="2"/>
      <charset val="238"/>
    </font>
    <font>
      <sz val="10"/>
      <color rgb="FF0000FF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rgb="FF3D85C6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0"/>
      <color rgb="FF9900FF"/>
      <name val="Arial"/>
      <family val="2"/>
      <charset val="238"/>
    </font>
    <font>
      <b/>
      <sz val="10"/>
      <color rgb="FF85200C"/>
      <name val="Arial"/>
      <family val="2"/>
      <charset val="238"/>
    </font>
    <font>
      <b/>
      <sz val="10"/>
      <color rgb="FF38761D"/>
      <name val="Arial"/>
      <family val="2"/>
      <charset val="238"/>
    </font>
    <font>
      <b/>
      <sz val="10"/>
      <color rgb="FFFF00FF"/>
      <name val="Arial"/>
      <family val="2"/>
      <charset val="238"/>
    </font>
    <font>
      <b/>
      <sz val="10"/>
      <color rgb="FF4A86E8"/>
      <name val="Arial"/>
      <family val="2"/>
      <charset val="238"/>
    </font>
    <font>
      <b/>
      <sz val="10"/>
      <color rgb="FF9900FF"/>
      <name val="Arial"/>
      <family val="2"/>
      <charset val="238"/>
      <scheme val="minor"/>
    </font>
    <font>
      <b/>
      <u/>
      <sz val="10"/>
      <color rgb="FF000000"/>
      <name val="Arial"/>
      <family val="2"/>
      <charset val="238"/>
    </font>
    <font>
      <u/>
      <sz val="10"/>
      <color rgb="FFCCCCCC"/>
      <name val="Arial"/>
      <family val="2"/>
      <charset val="238"/>
    </font>
    <font>
      <sz val="10"/>
      <color rgb="FF000000"/>
      <name val="Arial"/>
      <family val="2"/>
      <charset val="238"/>
      <scheme val="minor"/>
    </font>
    <font>
      <b/>
      <sz val="10"/>
      <color rgb="FF666666"/>
      <name val="Arial"/>
      <family val="2"/>
      <charset val="238"/>
    </font>
    <font>
      <b/>
      <sz val="10"/>
      <color rgb="FF3D85C6"/>
      <name val="Arial"/>
      <family val="2"/>
      <charset val="238"/>
    </font>
    <font>
      <b/>
      <sz val="10"/>
      <color rgb="FF8E7CC3"/>
      <name val="Arial"/>
      <family val="2"/>
      <charset val="238"/>
    </font>
    <font>
      <b/>
      <u/>
      <sz val="10"/>
      <color rgb="FFCCCCCC"/>
      <name val="Arial"/>
      <family val="2"/>
      <charset val="238"/>
    </font>
    <font>
      <b/>
      <sz val="10"/>
      <color rgb="FF980000"/>
      <name val="Arial"/>
      <family val="2"/>
      <charset val="238"/>
    </font>
    <font>
      <b/>
      <sz val="10"/>
      <color theme="1"/>
      <name val="Arial"/>
      <family val="2"/>
      <charset val="238"/>
    </font>
    <font>
      <b/>
      <u/>
      <sz val="10"/>
      <color rgb="FFB7B7B7"/>
      <name val="Arial"/>
      <family val="2"/>
      <charset val="238"/>
    </font>
    <font>
      <sz val="10"/>
      <color rgb="FF4C1130"/>
      <name val="Arial"/>
      <family val="2"/>
      <charset val="238"/>
    </font>
    <font>
      <sz val="10"/>
      <color theme="1"/>
      <name val="Arial"/>
      <family val="2"/>
      <charset val="238"/>
      <scheme val="minor"/>
    </font>
    <font>
      <sz val="10"/>
      <color rgb="FF9900FF"/>
      <name val="Arial"/>
      <family val="2"/>
      <charset val="238"/>
    </font>
    <font>
      <b/>
      <u/>
      <sz val="10"/>
      <color theme="1"/>
      <name val="Arial"/>
      <family val="2"/>
      <charset val="238"/>
    </font>
    <font>
      <b/>
      <sz val="10"/>
      <color rgb="FF434343"/>
      <name val="Arial"/>
      <family val="2"/>
      <charset val="238"/>
    </font>
    <font>
      <b/>
      <sz val="10"/>
      <color rgb="FFA64D79"/>
      <name val="Arial"/>
      <family val="2"/>
      <charset val="238"/>
    </font>
    <font>
      <sz val="10"/>
      <color rgb="FF434343"/>
      <name val="Arial"/>
      <family val="2"/>
      <charset val="238"/>
    </font>
    <font>
      <sz val="10"/>
      <color rgb="FFA64D79"/>
      <name val="Arial"/>
      <family val="2"/>
      <charset val="238"/>
    </font>
    <font>
      <sz val="10"/>
      <color rgb="FF4A86E8"/>
      <name val="Arial"/>
      <family val="2"/>
      <charset val="238"/>
    </font>
    <font>
      <b/>
      <sz val="10"/>
      <color theme="8"/>
      <name val="Arial"/>
      <family val="2"/>
      <charset val="238"/>
    </font>
    <font>
      <b/>
      <sz val="10"/>
      <color rgb="FFFF6D01"/>
      <name val="Arial"/>
      <family val="2"/>
      <charset val="238"/>
    </font>
    <font>
      <b/>
      <u/>
      <sz val="10"/>
      <color rgb="FF0000FF"/>
      <name val="Arial"/>
      <family val="2"/>
      <charset val="238"/>
    </font>
    <font>
      <b/>
      <u/>
      <sz val="10"/>
      <color rgb="FFBF9000"/>
      <name val="Arial"/>
      <family val="2"/>
      <charset val="238"/>
    </font>
    <font>
      <b/>
      <sz val="10"/>
      <color rgb="FF3C78D8"/>
      <name val="Arial"/>
      <family val="2"/>
      <charset val="238"/>
    </font>
    <font>
      <b/>
      <sz val="10"/>
      <color rgb="FFEA4335"/>
      <name val="Arial"/>
      <family val="2"/>
      <charset val="238"/>
    </font>
    <font>
      <sz val="9"/>
      <color theme="1"/>
      <name val="Arial"/>
      <family val="2"/>
      <charset val="238"/>
    </font>
  </fonts>
  <fills count="62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theme="7"/>
        <bgColor theme="7"/>
      </patternFill>
    </fill>
    <fill>
      <patternFill patternType="solid">
        <fgColor rgb="FFD5A6BD"/>
        <bgColor rgb="FFD5A6BD"/>
      </patternFill>
    </fill>
    <fill>
      <patternFill patternType="solid">
        <fgColor rgb="FF34A853"/>
        <bgColor rgb="FF34A853"/>
      </patternFill>
    </fill>
    <fill>
      <patternFill patternType="solid">
        <fgColor rgb="FFFBBC04"/>
        <bgColor rgb="FFFBBC04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theme="6"/>
        <bgColor theme="6"/>
      </patternFill>
    </fill>
    <fill>
      <patternFill patternType="solid">
        <fgColor rgb="FFCC4125"/>
        <bgColor rgb="FFCC4125"/>
      </patternFill>
    </fill>
    <fill>
      <patternFill patternType="solid">
        <fgColor rgb="FF999999"/>
        <bgColor rgb="FF999999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  <fill>
      <patternFill patternType="solid">
        <fgColor rgb="FFC27BA0"/>
        <bgColor rgb="FFC27BA0"/>
      </patternFill>
    </fill>
    <fill>
      <patternFill patternType="solid">
        <fgColor rgb="FFF8F9FA"/>
        <bgColor rgb="FFF8F9FA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3C78D8"/>
        <bgColor rgb="FF3C78D8"/>
      </patternFill>
    </fill>
    <fill>
      <patternFill patternType="solid">
        <fgColor rgb="FF8E7CC3"/>
        <bgColor rgb="FF8E7CC3"/>
      </patternFill>
    </fill>
    <fill>
      <patternFill patternType="solid">
        <fgColor rgb="FFFFD966"/>
        <bgColor rgb="FFFFD966"/>
      </patternFill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272A35"/>
        <bgColor rgb="FF272A35"/>
      </patternFill>
    </fill>
    <fill>
      <patternFill patternType="solid">
        <fgColor rgb="FFFFFF00"/>
        <bgColor rgb="FFFFFF00"/>
      </patternFill>
    </fill>
    <fill>
      <patternFill patternType="solid">
        <fgColor rgb="FF57BB8A"/>
        <bgColor rgb="FF57BB8A"/>
      </patternFill>
    </fill>
    <fill>
      <patternFill patternType="solid">
        <fgColor rgb="FFEB8E71"/>
        <bgColor rgb="FFEB8E71"/>
      </patternFill>
    </fill>
    <fill>
      <patternFill patternType="solid">
        <fgColor rgb="FFF7BC6A"/>
        <bgColor rgb="FFF7BC6A"/>
      </patternFill>
    </fill>
    <fill>
      <patternFill patternType="solid">
        <fgColor rgb="FFEF9D6F"/>
        <bgColor rgb="FFEF9D6F"/>
      </patternFill>
    </fill>
    <fill>
      <patternFill patternType="solid">
        <fgColor rgb="FFF8BD6A"/>
        <bgColor rgb="FFF8BD6A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990000"/>
        <bgColor rgb="FF990000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38761D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38761D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FF"/>
      </right>
      <top style="thin">
        <color rgb="FF000000"/>
      </top>
      <bottom style="thin">
        <color rgb="FF000000"/>
      </bottom>
      <diagonal/>
    </border>
    <border>
      <left style="thick">
        <color rgb="FFFF99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284E3F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medium">
        <color rgb="FF000000"/>
      </left>
      <right style="medium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F6F8F9"/>
      </right>
      <top style="thin">
        <color rgb="FF000000"/>
      </top>
      <bottom style="thin">
        <color rgb="FF000000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FF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FF0000"/>
      </right>
      <top/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3">
    <xf numFmtId="0" fontId="0" fillId="0" borderId="0" xfId="0"/>
    <xf numFmtId="0" fontId="4" fillId="3" borderId="14" xfId="0" applyFont="1" applyFill="1" applyBorder="1" applyAlignment="1">
      <alignment horizontal="center" vertical="center" wrapText="1"/>
    </xf>
    <xf numFmtId="0" fontId="12" fillId="4" borderId="16" xfId="0" applyFont="1" applyFill="1" applyBorder="1"/>
    <xf numFmtId="0" fontId="12" fillId="4" borderId="17" xfId="0" applyFont="1" applyFill="1" applyBorder="1"/>
    <xf numFmtId="0" fontId="12" fillId="4" borderId="18" xfId="0" applyFont="1" applyFill="1" applyBorder="1"/>
    <xf numFmtId="0" fontId="12" fillId="3" borderId="11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19" fillId="3" borderId="11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21" fillId="3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12" fillId="4" borderId="11" xfId="0" applyFont="1" applyFill="1" applyBorder="1"/>
    <xf numFmtId="0" fontId="13" fillId="4" borderId="11" xfId="0" applyFont="1" applyFill="1" applyBorder="1" applyAlignment="1">
      <alignment horizontal="center" vertical="center"/>
    </xf>
    <xf numFmtId="0" fontId="24" fillId="4" borderId="11" xfId="0" applyFont="1" applyFill="1" applyBorder="1"/>
    <xf numFmtId="0" fontId="27" fillId="4" borderId="11" xfId="0" applyFont="1" applyFill="1" applyBorder="1"/>
    <xf numFmtId="0" fontId="28" fillId="4" borderId="11" xfId="0" applyFont="1" applyFill="1" applyBorder="1"/>
    <xf numFmtId="0" fontId="29" fillId="4" borderId="11" xfId="0" applyFont="1" applyFill="1" applyBorder="1"/>
    <xf numFmtId="0" fontId="26" fillId="4" borderId="11" xfId="0" applyFont="1" applyFill="1" applyBorder="1"/>
    <xf numFmtId="0" fontId="13" fillId="3" borderId="11" xfId="0" applyFont="1" applyFill="1" applyBorder="1" applyAlignment="1">
      <alignment horizontal="center"/>
    </xf>
    <xf numFmtId="4" fontId="12" fillId="3" borderId="11" xfId="0" applyNumberFormat="1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 vertical="center"/>
    </xf>
    <xf numFmtId="0" fontId="12" fillId="3" borderId="11" xfId="0" applyFont="1" applyFill="1" applyBorder="1"/>
    <xf numFmtId="4" fontId="12" fillId="3" borderId="11" xfId="0" applyNumberFormat="1" applyFont="1" applyFill="1" applyBorder="1"/>
    <xf numFmtId="0" fontId="15" fillId="3" borderId="11" xfId="0" applyFont="1" applyFill="1" applyBorder="1"/>
    <xf numFmtId="0" fontId="16" fillId="3" borderId="11" xfId="0" applyFont="1" applyFill="1" applyBorder="1"/>
    <xf numFmtId="0" fontId="19" fillId="3" borderId="11" xfId="0" applyFont="1" applyFill="1" applyBorder="1"/>
    <xf numFmtId="0" fontId="12" fillId="3" borderId="17" xfId="0" applyFont="1" applyFill="1" applyBorder="1"/>
    <xf numFmtId="0" fontId="13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2" fillId="17" borderId="11" xfId="0" applyFont="1" applyFill="1" applyBorder="1" applyAlignment="1">
      <alignment horizontal="center"/>
    </xf>
    <xf numFmtId="0" fontId="32" fillId="3" borderId="1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33" fillId="3" borderId="11" xfId="0" applyFont="1" applyFill="1" applyBorder="1" applyAlignment="1">
      <alignment horizontal="center"/>
    </xf>
    <xf numFmtId="0" fontId="41" fillId="3" borderId="11" xfId="0" applyFont="1" applyFill="1" applyBorder="1" applyAlignment="1">
      <alignment horizontal="center"/>
    </xf>
    <xf numFmtId="0" fontId="12" fillId="7" borderId="11" xfId="0" applyFont="1" applyFill="1" applyBorder="1" applyAlignment="1">
      <alignment horizontal="center"/>
    </xf>
    <xf numFmtId="0" fontId="32" fillId="3" borderId="11" xfId="0" applyFont="1" applyFill="1" applyBorder="1" applyAlignment="1">
      <alignment horizontal="center"/>
    </xf>
    <xf numFmtId="4" fontId="12" fillId="3" borderId="11" xfId="0" applyNumberFormat="1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42" fillId="6" borderId="11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45" fillId="3" borderId="11" xfId="0" applyFont="1" applyFill="1" applyBorder="1" applyAlignment="1">
      <alignment horizontal="center"/>
    </xf>
    <xf numFmtId="0" fontId="47" fillId="5" borderId="11" xfId="0" applyFont="1" applyFill="1" applyBorder="1" applyAlignment="1">
      <alignment horizontal="center"/>
    </xf>
    <xf numFmtId="0" fontId="12" fillId="7" borderId="11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/>
    </xf>
    <xf numFmtId="0" fontId="49" fillId="3" borderId="11" xfId="0" applyFont="1" applyFill="1" applyBorder="1" applyAlignment="1">
      <alignment horizontal="center"/>
    </xf>
    <xf numFmtId="0" fontId="50" fillId="3" borderId="11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48" fillId="3" borderId="11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51" fillId="3" borderId="1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/>
    </xf>
    <xf numFmtId="0" fontId="13" fillId="6" borderId="11" xfId="0" applyFont="1" applyFill="1" applyBorder="1" applyAlignment="1">
      <alignment horizontal="center"/>
    </xf>
    <xf numFmtId="0" fontId="52" fillId="3" borderId="11" xfId="0" applyFont="1" applyFill="1" applyBorder="1" applyAlignment="1">
      <alignment horizontal="center"/>
    </xf>
    <xf numFmtId="0" fontId="53" fillId="3" borderId="11" xfId="0" applyFont="1" applyFill="1" applyBorder="1" applyAlignment="1">
      <alignment horizontal="center"/>
    </xf>
    <xf numFmtId="0" fontId="54" fillId="3" borderId="11" xfId="0" applyFont="1" applyFill="1" applyBorder="1" applyAlignment="1">
      <alignment horizontal="center"/>
    </xf>
    <xf numFmtId="0" fontId="56" fillId="3" borderId="11" xfId="0" applyFont="1" applyFill="1" applyBorder="1" applyAlignment="1">
      <alignment horizontal="center"/>
    </xf>
    <xf numFmtId="0" fontId="57" fillId="3" borderId="11" xfId="0" applyFont="1" applyFill="1" applyBorder="1" applyAlignment="1">
      <alignment horizontal="center"/>
    </xf>
    <xf numFmtId="0" fontId="20" fillId="3" borderId="11" xfId="0" applyFont="1" applyFill="1" applyBorder="1" applyAlignment="1">
      <alignment horizontal="center"/>
    </xf>
    <xf numFmtId="0" fontId="18" fillId="3" borderId="11" xfId="0" applyFont="1" applyFill="1" applyBorder="1" applyAlignment="1">
      <alignment horizontal="center"/>
    </xf>
    <xf numFmtId="0" fontId="58" fillId="3" borderId="11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 vertical="center"/>
    </xf>
    <xf numFmtId="0" fontId="59" fillId="3" borderId="11" xfId="0" applyFont="1" applyFill="1" applyBorder="1" applyAlignment="1">
      <alignment horizontal="center"/>
    </xf>
    <xf numFmtId="0" fontId="44" fillId="3" borderId="11" xfId="0" applyFont="1" applyFill="1" applyBorder="1" applyAlignment="1">
      <alignment horizontal="center"/>
    </xf>
    <xf numFmtId="0" fontId="60" fillId="3" borderId="11" xfId="0" applyFont="1" applyFill="1" applyBorder="1" applyAlignment="1">
      <alignment horizontal="center"/>
    </xf>
    <xf numFmtId="0" fontId="61" fillId="3" borderId="11" xfId="0" applyFont="1" applyFill="1" applyBorder="1" applyAlignment="1">
      <alignment horizontal="center"/>
    </xf>
    <xf numFmtId="0" fontId="62" fillId="3" borderId="11" xfId="0" applyFont="1" applyFill="1" applyBorder="1" applyAlignment="1">
      <alignment horizontal="center"/>
    </xf>
    <xf numFmtId="0" fontId="21" fillId="3" borderId="11" xfId="0" applyFont="1" applyFill="1" applyBorder="1" applyAlignment="1">
      <alignment horizontal="center"/>
    </xf>
    <xf numFmtId="0" fontId="63" fillId="3" borderId="11" xfId="0" applyFont="1" applyFill="1" applyBorder="1" applyAlignment="1">
      <alignment horizontal="center"/>
    </xf>
    <xf numFmtId="0" fontId="15" fillId="4" borderId="11" xfId="0" applyFont="1" applyFill="1" applyBorder="1"/>
    <xf numFmtId="0" fontId="16" fillId="4" borderId="11" xfId="0" applyFont="1" applyFill="1" applyBorder="1"/>
    <xf numFmtId="0" fontId="14" fillId="4" borderId="11" xfId="0" applyFont="1" applyFill="1" applyBorder="1"/>
    <xf numFmtId="0" fontId="64" fillId="3" borderId="11" xfId="0" applyFont="1" applyFill="1" applyBorder="1" applyAlignment="1">
      <alignment horizontal="center"/>
    </xf>
    <xf numFmtId="0" fontId="24" fillId="0" borderId="0" xfId="0" applyFont="1"/>
    <xf numFmtId="0" fontId="24" fillId="0" borderId="0" xfId="0" quotePrefix="1" applyFont="1"/>
    <xf numFmtId="0" fontId="11" fillId="3" borderId="1" xfId="0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21" borderId="24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4" fillId="22" borderId="24" xfId="0" applyFont="1" applyFill="1" applyBorder="1" applyAlignment="1">
      <alignment horizontal="center" vertical="center" wrapText="1"/>
    </xf>
    <xf numFmtId="0" fontId="4" fillId="23" borderId="2" xfId="0" applyFont="1" applyFill="1" applyBorder="1" applyAlignment="1">
      <alignment horizontal="center" vertical="center" wrapText="1"/>
    </xf>
    <xf numFmtId="0" fontId="4" fillId="23" borderId="24" xfId="0" applyFont="1" applyFill="1" applyBorder="1" applyAlignment="1">
      <alignment horizontal="center" vertical="center" wrapText="1"/>
    </xf>
    <xf numFmtId="0" fontId="4" fillId="24" borderId="2" xfId="0" applyFont="1" applyFill="1" applyBorder="1" applyAlignment="1">
      <alignment horizontal="center" vertical="center" wrapText="1"/>
    </xf>
    <xf numFmtId="0" fontId="4" fillId="24" borderId="24" xfId="0" applyFont="1" applyFill="1" applyBorder="1" applyAlignment="1">
      <alignment horizontal="center" vertical="center" wrapText="1"/>
    </xf>
    <xf numFmtId="0" fontId="4" fillId="25" borderId="2" xfId="0" applyFont="1" applyFill="1" applyBorder="1" applyAlignment="1">
      <alignment horizontal="center" vertical="center" wrapText="1"/>
    </xf>
    <xf numFmtId="0" fontId="4" fillId="25" borderId="24" xfId="0" applyFont="1" applyFill="1" applyBorder="1" applyAlignment="1">
      <alignment horizontal="center" vertical="center" wrapText="1"/>
    </xf>
    <xf numFmtId="0" fontId="4" fillId="26" borderId="2" xfId="0" applyFont="1" applyFill="1" applyBorder="1" applyAlignment="1">
      <alignment horizontal="center" vertical="center" wrapText="1"/>
    </xf>
    <xf numFmtId="0" fontId="4" fillId="26" borderId="24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2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65" fillId="3" borderId="1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/>
    </xf>
    <xf numFmtId="0" fontId="44" fillId="3" borderId="14" xfId="0" applyFont="1" applyFill="1" applyBorder="1" applyAlignment="1">
      <alignment horizontal="center" vertical="center" wrapText="1"/>
    </xf>
    <xf numFmtId="0" fontId="48" fillId="3" borderId="14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4" fillId="21" borderId="8" xfId="0" applyFont="1" applyFill="1" applyBorder="1" applyAlignment="1">
      <alignment horizontal="center" vertical="center" wrapText="1"/>
    </xf>
    <xf numFmtId="0" fontId="4" fillId="21" borderId="15" xfId="0" applyFont="1" applyFill="1" applyBorder="1" applyAlignment="1">
      <alignment horizontal="center" vertical="center" wrapText="1"/>
    </xf>
    <xf numFmtId="0" fontId="4" fillId="22" borderId="8" xfId="0" applyFont="1" applyFill="1" applyBorder="1" applyAlignment="1">
      <alignment horizontal="center" vertical="center" wrapText="1"/>
    </xf>
    <xf numFmtId="0" fontId="4" fillId="22" borderId="15" xfId="0" applyFont="1" applyFill="1" applyBorder="1" applyAlignment="1">
      <alignment horizontal="center" vertical="center" wrapText="1"/>
    </xf>
    <xf numFmtId="0" fontId="4" fillId="23" borderId="8" xfId="0" applyFont="1" applyFill="1" applyBorder="1" applyAlignment="1">
      <alignment horizontal="center" vertical="center" wrapText="1"/>
    </xf>
    <xf numFmtId="0" fontId="4" fillId="23" borderId="15" xfId="0" applyFont="1" applyFill="1" applyBorder="1" applyAlignment="1">
      <alignment horizontal="center" vertical="center" wrapText="1"/>
    </xf>
    <xf numFmtId="0" fontId="4" fillId="24" borderId="8" xfId="0" applyFont="1" applyFill="1" applyBorder="1" applyAlignment="1">
      <alignment horizontal="center" vertical="center" wrapText="1"/>
    </xf>
    <xf numFmtId="0" fontId="4" fillId="24" borderId="15" xfId="0" applyFont="1" applyFill="1" applyBorder="1" applyAlignment="1">
      <alignment horizontal="center" vertical="center" wrapText="1"/>
    </xf>
    <xf numFmtId="0" fontId="4" fillId="25" borderId="8" xfId="0" applyFont="1" applyFill="1" applyBorder="1" applyAlignment="1">
      <alignment horizontal="center" vertical="center" wrapText="1"/>
    </xf>
    <xf numFmtId="0" fontId="4" fillId="25" borderId="15" xfId="0" applyFont="1" applyFill="1" applyBorder="1" applyAlignment="1">
      <alignment horizontal="center" vertical="center" wrapText="1"/>
    </xf>
    <xf numFmtId="0" fontId="4" fillId="26" borderId="8" xfId="0" applyFont="1" applyFill="1" applyBorder="1" applyAlignment="1">
      <alignment horizontal="center" vertical="center" wrapText="1"/>
    </xf>
    <xf numFmtId="0" fontId="4" fillId="26" borderId="15" xfId="0" applyFont="1" applyFill="1" applyBorder="1" applyAlignment="1">
      <alignment horizontal="center" vertical="center" wrapText="1"/>
    </xf>
    <xf numFmtId="0" fontId="4" fillId="27" borderId="8" xfId="0" applyFont="1" applyFill="1" applyBorder="1" applyAlignment="1">
      <alignment horizontal="center" vertical="center" wrapText="1"/>
    </xf>
    <xf numFmtId="0" fontId="4" fillId="27" borderId="1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5" fillId="3" borderId="1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44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4" fillId="21" borderId="11" xfId="0" applyFont="1" applyFill="1" applyBorder="1" applyAlignment="1">
      <alignment horizontal="center" vertical="center" wrapText="1"/>
    </xf>
    <xf numFmtId="0" fontId="4" fillId="22" borderId="11" xfId="0" applyFont="1" applyFill="1" applyBorder="1" applyAlignment="1">
      <alignment horizontal="center" vertical="center" wrapText="1"/>
    </xf>
    <xf numFmtId="0" fontId="4" fillId="23" borderId="11" xfId="0" applyFont="1" applyFill="1" applyBorder="1" applyAlignment="1">
      <alignment horizontal="center" vertical="center" wrapText="1"/>
    </xf>
    <xf numFmtId="0" fontId="4" fillId="24" borderId="11" xfId="0" applyFont="1" applyFill="1" applyBorder="1" applyAlignment="1">
      <alignment horizontal="center" vertical="center" wrapText="1"/>
    </xf>
    <xf numFmtId="0" fontId="4" fillId="25" borderId="11" xfId="0" applyFont="1" applyFill="1" applyBorder="1" applyAlignment="1">
      <alignment horizontal="center" vertical="center" wrapText="1"/>
    </xf>
    <xf numFmtId="0" fontId="4" fillId="26" borderId="11" xfId="0" applyFont="1" applyFill="1" applyBorder="1" applyAlignment="1">
      <alignment horizontal="center" vertical="center" wrapText="1"/>
    </xf>
    <xf numFmtId="0" fontId="4" fillId="27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65" fillId="3" borderId="7" xfId="0" applyFont="1" applyFill="1" applyBorder="1" applyAlignment="1">
      <alignment horizontal="center" vertical="center" wrapText="1"/>
    </xf>
    <xf numFmtId="0" fontId="66" fillId="3" borderId="11" xfId="0" applyFont="1" applyFill="1" applyBorder="1" applyAlignment="1">
      <alignment horizontal="center"/>
    </xf>
    <xf numFmtId="0" fontId="67" fillId="3" borderId="11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 vertical="center"/>
    </xf>
    <xf numFmtId="0" fontId="12" fillId="21" borderId="11" xfId="0" applyFont="1" applyFill="1" applyBorder="1" applyAlignment="1">
      <alignment horizontal="center"/>
    </xf>
    <xf numFmtId="0" fontId="12" fillId="22" borderId="11" xfId="0" applyFont="1" applyFill="1" applyBorder="1" applyAlignment="1">
      <alignment horizontal="center"/>
    </xf>
    <xf numFmtId="0" fontId="12" fillId="23" borderId="11" xfId="0" applyFont="1" applyFill="1" applyBorder="1" applyAlignment="1">
      <alignment horizontal="center"/>
    </xf>
    <xf numFmtId="0" fontId="12" fillId="24" borderId="11" xfId="0" applyFont="1" applyFill="1" applyBorder="1" applyAlignment="1">
      <alignment horizontal="center"/>
    </xf>
    <xf numFmtId="0" fontId="12" fillId="28" borderId="11" xfId="0" applyFont="1" applyFill="1" applyBorder="1" applyAlignment="1">
      <alignment horizontal="center"/>
    </xf>
    <xf numFmtId="0" fontId="12" fillId="25" borderId="11" xfId="0" applyFont="1" applyFill="1" applyBorder="1" applyAlignment="1">
      <alignment horizontal="center"/>
    </xf>
    <xf numFmtId="0" fontId="12" fillId="26" borderId="11" xfId="0" applyFont="1" applyFill="1" applyBorder="1" applyAlignment="1">
      <alignment horizontal="center"/>
    </xf>
    <xf numFmtId="0" fontId="12" fillId="27" borderId="11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4" fontId="7" fillId="3" borderId="11" xfId="0" applyNumberFormat="1" applyFont="1" applyFill="1" applyBorder="1" applyAlignment="1">
      <alignment horizontal="center"/>
    </xf>
    <xf numFmtId="0" fontId="68" fillId="3" borderId="11" xfId="0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center"/>
    </xf>
    <xf numFmtId="0" fontId="69" fillId="3" borderId="11" xfId="0" applyFont="1" applyFill="1" applyBorder="1" applyAlignment="1">
      <alignment horizontal="center"/>
    </xf>
    <xf numFmtId="0" fontId="70" fillId="3" borderId="16" xfId="0" applyFont="1" applyFill="1" applyBorder="1" applyAlignment="1">
      <alignment horizontal="center" vertical="center"/>
    </xf>
    <xf numFmtId="0" fontId="70" fillId="3" borderId="17" xfId="0" applyFont="1" applyFill="1" applyBorder="1" applyAlignment="1">
      <alignment horizontal="center" vertical="center"/>
    </xf>
    <xf numFmtId="0" fontId="70" fillId="3" borderId="18" xfId="0" applyFont="1" applyFill="1" applyBorder="1" applyAlignment="1">
      <alignment horizontal="center" vertical="center"/>
    </xf>
    <xf numFmtId="0" fontId="67" fillId="3" borderId="7" xfId="0" applyFont="1" applyFill="1" applyBorder="1" applyAlignment="1">
      <alignment horizontal="center"/>
    </xf>
    <xf numFmtId="0" fontId="68" fillId="3" borderId="11" xfId="0" applyFont="1" applyFill="1" applyBorder="1" applyAlignment="1">
      <alignment horizontal="center"/>
    </xf>
    <xf numFmtId="0" fontId="71" fillId="3" borderId="11" xfId="0" applyFont="1" applyFill="1" applyBorder="1" applyAlignment="1">
      <alignment horizontal="center" vertical="center"/>
    </xf>
    <xf numFmtId="0" fontId="12" fillId="28" borderId="11" xfId="0" applyFont="1" applyFill="1" applyBorder="1"/>
    <xf numFmtId="0" fontId="12" fillId="25" borderId="11" xfId="0" applyFont="1" applyFill="1" applyBorder="1"/>
    <xf numFmtId="0" fontId="12" fillId="26" borderId="11" xfId="0" applyFont="1" applyFill="1" applyBorder="1"/>
    <xf numFmtId="0" fontId="35" fillId="3" borderId="11" xfId="0" applyFont="1" applyFill="1" applyBorder="1" applyAlignment="1">
      <alignment horizontal="center" vertical="center"/>
    </xf>
    <xf numFmtId="0" fontId="12" fillId="21" borderId="11" xfId="0" applyFont="1" applyFill="1" applyBorder="1" applyAlignment="1">
      <alignment horizontal="center" vertical="center"/>
    </xf>
    <xf numFmtId="0" fontId="72" fillId="3" borderId="11" xfId="0" applyFont="1" applyFill="1" applyBorder="1" applyAlignment="1">
      <alignment horizontal="center" vertical="center"/>
    </xf>
    <xf numFmtId="0" fontId="73" fillId="3" borderId="11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4" fillId="3" borderId="11" xfId="0" applyFont="1" applyFill="1" applyBorder="1" applyAlignment="1">
      <alignment horizontal="center" vertical="center"/>
    </xf>
    <xf numFmtId="0" fontId="71" fillId="3" borderId="11" xfId="0" applyFont="1" applyFill="1" applyBorder="1" applyAlignment="1">
      <alignment horizontal="center"/>
    </xf>
    <xf numFmtId="0" fontId="75" fillId="3" borderId="11" xfId="0" applyFont="1" applyFill="1" applyBorder="1" applyAlignment="1">
      <alignment horizontal="center" vertical="center"/>
    </xf>
    <xf numFmtId="0" fontId="76" fillId="3" borderId="11" xfId="0" applyFont="1" applyFill="1" applyBorder="1" applyAlignment="1">
      <alignment horizontal="center"/>
    </xf>
    <xf numFmtId="0" fontId="77" fillId="3" borderId="11" xfId="0" applyFont="1" applyFill="1" applyBorder="1" applyAlignment="1">
      <alignment horizontal="center" vertical="center"/>
    </xf>
    <xf numFmtId="0" fontId="78" fillId="3" borderId="11" xfId="0" applyFont="1" applyFill="1" applyBorder="1" applyAlignment="1">
      <alignment horizontal="center" vertical="center"/>
    </xf>
    <xf numFmtId="0" fontId="70" fillId="3" borderId="11" xfId="0" applyFont="1" applyFill="1" applyBorder="1" applyAlignment="1">
      <alignment horizontal="center" vertical="center"/>
    </xf>
    <xf numFmtId="0" fontId="79" fillId="3" borderId="11" xfId="0" applyFont="1" applyFill="1" applyBorder="1" applyAlignment="1">
      <alignment horizontal="center" vertical="center"/>
    </xf>
    <xf numFmtId="0" fontId="80" fillId="3" borderId="11" xfId="0" applyFont="1" applyFill="1" applyBorder="1" applyAlignment="1">
      <alignment horizontal="center"/>
    </xf>
    <xf numFmtId="0" fontId="12" fillId="21" borderId="11" xfId="0" applyFont="1" applyFill="1" applyBorder="1"/>
    <xf numFmtId="0" fontId="12" fillId="22" borderId="11" xfId="0" applyFont="1" applyFill="1" applyBorder="1"/>
    <xf numFmtId="0" fontId="12" fillId="23" borderId="11" xfId="0" applyFont="1" applyFill="1" applyBorder="1"/>
    <xf numFmtId="0" fontId="12" fillId="24" borderId="11" xfId="0" applyFont="1" applyFill="1" applyBorder="1"/>
    <xf numFmtId="0" fontId="12" fillId="27" borderId="11" xfId="0" applyFont="1" applyFill="1" applyBorder="1"/>
    <xf numFmtId="0" fontId="12" fillId="2" borderId="11" xfId="0" applyFont="1" applyFill="1" applyBorder="1"/>
    <xf numFmtId="0" fontId="81" fillId="3" borderId="11" xfId="0" applyFont="1" applyFill="1" applyBorder="1" applyAlignment="1">
      <alignment horizontal="center"/>
    </xf>
    <xf numFmtId="0" fontId="82" fillId="3" borderId="11" xfId="0" applyFont="1" applyFill="1" applyBorder="1" applyAlignment="1">
      <alignment horizontal="center"/>
    </xf>
    <xf numFmtId="0" fontId="83" fillId="3" borderId="11" xfId="0" applyFont="1" applyFill="1" applyBorder="1" applyAlignment="1">
      <alignment horizontal="center"/>
    </xf>
    <xf numFmtId="4" fontId="12" fillId="3" borderId="17" xfId="0" applyNumberFormat="1" applyFont="1" applyFill="1" applyBorder="1"/>
    <xf numFmtId="4" fontId="12" fillId="3" borderId="18" xfId="0" applyNumberFormat="1" applyFont="1" applyFill="1" applyBorder="1"/>
    <xf numFmtId="0" fontId="58" fillId="3" borderId="11" xfId="0" applyFont="1" applyFill="1" applyBorder="1" applyAlignment="1">
      <alignment horizontal="center" vertical="center"/>
    </xf>
    <xf numFmtId="0" fontId="84" fillId="3" borderId="11" xfId="0" applyFont="1" applyFill="1" applyBorder="1" applyAlignment="1">
      <alignment horizontal="center" vertical="center"/>
    </xf>
    <xf numFmtId="0" fontId="70" fillId="3" borderId="11" xfId="0" applyFont="1" applyFill="1" applyBorder="1" applyAlignment="1">
      <alignment horizontal="center"/>
    </xf>
    <xf numFmtId="0" fontId="70" fillId="3" borderId="17" xfId="0" applyFont="1" applyFill="1" applyBorder="1" applyAlignment="1">
      <alignment horizontal="center"/>
    </xf>
    <xf numFmtId="0" fontId="70" fillId="3" borderId="18" xfId="0" applyFont="1" applyFill="1" applyBorder="1" applyAlignment="1">
      <alignment horizontal="center"/>
    </xf>
    <xf numFmtId="0" fontId="84" fillId="3" borderId="11" xfId="0" applyFont="1" applyFill="1" applyBorder="1" applyAlignment="1">
      <alignment horizontal="center"/>
    </xf>
    <xf numFmtId="0" fontId="72" fillId="3" borderId="11" xfId="0" applyFont="1" applyFill="1" applyBorder="1" applyAlignment="1">
      <alignment horizontal="center"/>
    </xf>
    <xf numFmtId="0" fontId="85" fillId="3" borderId="11" xfId="0" applyFont="1" applyFill="1" applyBorder="1" applyAlignment="1">
      <alignment horizontal="center"/>
    </xf>
    <xf numFmtId="0" fontId="86" fillId="3" borderId="11" xfId="0" applyFont="1" applyFill="1" applyBorder="1" applyAlignment="1">
      <alignment horizontal="center"/>
    </xf>
    <xf numFmtId="0" fontId="87" fillId="3" borderId="11" xfId="0" applyFont="1" applyFill="1" applyBorder="1" applyAlignment="1">
      <alignment horizontal="center"/>
    </xf>
    <xf numFmtId="165" fontId="12" fillId="3" borderId="11" xfId="0" applyNumberFormat="1" applyFont="1" applyFill="1" applyBorder="1" applyAlignment="1">
      <alignment horizontal="center"/>
    </xf>
    <xf numFmtId="0" fontId="88" fillId="3" borderId="11" xfId="0" applyFont="1" applyFill="1" applyBorder="1" applyAlignment="1">
      <alignment horizontal="center"/>
    </xf>
    <xf numFmtId="0" fontId="89" fillId="3" borderId="11" xfId="0" applyFont="1" applyFill="1" applyBorder="1" applyAlignment="1">
      <alignment horizontal="center"/>
    </xf>
    <xf numFmtId="0" fontId="90" fillId="3" borderId="11" xfId="0" applyFont="1" applyFill="1" applyBorder="1" applyAlignment="1">
      <alignment horizontal="center"/>
    </xf>
    <xf numFmtId="0" fontId="91" fillId="3" borderId="11" xfId="0" applyFont="1" applyFill="1" applyBorder="1" applyAlignment="1">
      <alignment horizontal="center"/>
    </xf>
    <xf numFmtId="0" fontId="92" fillId="3" borderId="11" xfId="0" applyFont="1" applyFill="1" applyBorder="1" applyAlignment="1">
      <alignment horizontal="center"/>
    </xf>
    <xf numFmtId="0" fontId="93" fillId="3" borderId="11" xfId="0" applyFont="1" applyFill="1" applyBorder="1" applyAlignment="1">
      <alignment horizontal="center"/>
    </xf>
    <xf numFmtId="0" fontId="94" fillId="3" borderId="11" xfId="0" applyFont="1" applyFill="1" applyBorder="1" applyAlignment="1">
      <alignment horizontal="center" vertical="center"/>
    </xf>
    <xf numFmtId="0" fontId="95" fillId="3" borderId="11" xfId="0" applyFont="1" applyFill="1" applyBorder="1" applyAlignment="1">
      <alignment horizontal="center"/>
    </xf>
    <xf numFmtId="0" fontId="96" fillId="3" borderId="11" xfId="0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/>
    </xf>
    <xf numFmtId="0" fontId="78" fillId="3" borderId="17" xfId="0" applyFont="1" applyFill="1" applyBorder="1" applyAlignment="1">
      <alignment horizontal="center"/>
    </xf>
    <xf numFmtId="0" fontId="33" fillId="6" borderId="17" xfId="0" applyFont="1" applyFill="1" applyBorder="1" applyAlignment="1">
      <alignment horizontal="center"/>
    </xf>
    <xf numFmtId="0" fontId="70" fillId="3" borderId="16" xfId="0" applyFont="1" applyFill="1" applyBorder="1" applyAlignment="1">
      <alignment horizontal="center"/>
    </xf>
    <xf numFmtId="0" fontId="97" fillId="2" borderId="0" xfId="0" applyFont="1" applyFill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99" fillId="29" borderId="27" xfId="0" applyNumberFormat="1" applyFont="1" applyFill="1" applyBorder="1" applyAlignment="1">
      <alignment horizontal="center" vertical="center"/>
    </xf>
    <xf numFmtId="49" fontId="99" fillId="29" borderId="28" xfId="0" applyNumberFormat="1" applyFont="1" applyFill="1" applyBorder="1" applyAlignment="1">
      <alignment horizontal="center" vertical="center"/>
    </xf>
    <xf numFmtId="49" fontId="99" fillId="29" borderId="29" xfId="0" applyNumberFormat="1" applyFont="1" applyFill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100" fillId="0" borderId="30" xfId="0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13" fillId="30" borderId="30" xfId="0" applyFont="1" applyFill="1" applyBorder="1" applyAlignment="1">
      <alignment horizontal="center" vertical="center"/>
    </xf>
    <xf numFmtId="0" fontId="13" fillId="30" borderId="9" xfId="0" applyFont="1" applyFill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56" fillId="31" borderId="30" xfId="0" applyFont="1" applyFill="1" applyBorder="1" applyAlignment="1">
      <alignment horizontal="center" vertical="center"/>
    </xf>
    <xf numFmtId="0" fontId="56" fillId="30" borderId="30" xfId="0" applyFont="1" applyFill="1" applyBorder="1" applyAlignment="1">
      <alignment horizontal="center" vertical="center"/>
    </xf>
    <xf numFmtId="0" fontId="12" fillId="30" borderId="31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101" fillId="31" borderId="30" xfId="0" applyFont="1" applyFill="1" applyBorder="1" applyAlignment="1">
      <alignment horizontal="center" vertical="center"/>
    </xf>
    <xf numFmtId="0" fontId="12" fillId="30" borderId="30" xfId="0" applyFont="1" applyFill="1" applyBorder="1" applyAlignment="1">
      <alignment horizontal="center" vertical="center"/>
    </xf>
    <xf numFmtId="0" fontId="102" fillId="30" borderId="30" xfId="0" applyFont="1" applyFill="1" applyBorder="1" applyAlignment="1">
      <alignment horizontal="left" vertical="center"/>
    </xf>
    <xf numFmtId="0" fontId="13" fillId="30" borderId="0" xfId="0" applyFont="1" applyFill="1" applyAlignment="1">
      <alignment horizontal="center" vertical="center"/>
    </xf>
    <xf numFmtId="0" fontId="13" fillId="30" borderId="11" xfId="0" applyFont="1" applyFill="1" applyBorder="1" applyAlignment="1">
      <alignment horizontal="center" vertical="center"/>
    </xf>
    <xf numFmtId="0" fontId="13" fillId="30" borderId="32" xfId="0" applyFont="1" applyFill="1" applyBorder="1" applyAlignment="1">
      <alignment horizontal="center" vertical="center"/>
    </xf>
    <xf numFmtId="0" fontId="13" fillId="30" borderId="33" xfId="0" applyFont="1" applyFill="1" applyBorder="1" applyAlignment="1">
      <alignment horizontal="center" vertical="center"/>
    </xf>
    <xf numFmtId="0" fontId="13" fillId="30" borderId="31" xfId="0" applyFont="1" applyFill="1" applyBorder="1" applyAlignment="1">
      <alignment horizontal="center" vertical="center"/>
    </xf>
    <xf numFmtId="0" fontId="13" fillId="30" borderId="35" xfId="0" applyFont="1" applyFill="1" applyBorder="1" applyAlignment="1">
      <alignment horizontal="center" vertical="center"/>
    </xf>
    <xf numFmtId="0" fontId="12" fillId="30" borderId="30" xfId="0" applyFont="1" applyFill="1" applyBorder="1" applyAlignment="1">
      <alignment vertical="center"/>
    </xf>
    <xf numFmtId="0" fontId="12" fillId="31" borderId="30" xfId="0" applyFont="1" applyFill="1" applyBorder="1" applyAlignment="1">
      <alignment vertical="center"/>
    </xf>
    <xf numFmtId="0" fontId="103" fillId="31" borderId="30" xfId="0" applyFont="1" applyFill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102" fillId="0" borderId="30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103" fillId="30" borderId="30" xfId="0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105" fillId="0" borderId="11" xfId="0" applyFont="1" applyBorder="1" applyAlignment="1">
      <alignment horizontal="center" vertical="center"/>
    </xf>
    <xf numFmtId="4" fontId="104" fillId="0" borderId="11" xfId="0" applyNumberFormat="1" applyFont="1" applyBorder="1" applyAlignment="1">
      <alignment horizontal="center" vertical="center"/>
    </xf>
    <xf numFmtId="0" fontId="106" fillId="0" borderId="11" xfId="0" applyFont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32" borderId="11" xfId="0" applyFont="1" applyFill="1" applyBorder="1" applyAlignment="1">
      <alignment horizontal="center" vertical="center"/>
    </xf>
    <xf numFmtId="4" fontId="25" fillId="32" borderId="11" xfId="0" applyNumberFormat="1" applyFont="1" applyFill="1" applyBorder="1" applyAlignment="1">
      <alignment horizontal="center" vertical="center"/>
    </xf>
    <xf numFmtId="0" fontId="12" fillId="32" borderId="11" xfId="0" applyFont="1" applyFill="1" applyBorder="1" applyAlignment="1">
      <alignment horizontal="center"/>
    </xf>
    <xf numFmtId="0" fontId="110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33" borderId="11" xfId="0" applyFont="1" applyFill="1" applyBorder="1" applyAlignment="1">
      <alignment horizontal="center" vertical="center"/>
    </xf>
    <xf numFmtId="4" fontId="13" fillId="33" borderId="11" xfId="0" applyNumberFormat="1" applyFont="1" applyFill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/>
    </xf>
    <xf numFmtId="4" fontId="12" fillId="4" borderId="11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2" fillId="33" borderId="11" xfId="0" applyFont="1" applyFill="1" applyBorder="1" applyAlignment="1">
      <alignment horizontal="center"/>
    </xf>
    <xf numFmtId="4" fontId="12" fillId="33" borderId="11" xfId="0" applyNumberFormat="1" applyFont="1" applyFill="1" applyBorder="1" applyAlignment="1">
      <alignment horizontal="center"/>
    </xf>
    <xf numFmtId="0" fontId="12" fillId="33" borderId="11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/>
    </xf>
    <xf numFmtId="4" fontId="12" fillId="11" borderId="11" xfId="0" applyNumberFormat="1" applyFont="1" applyFill="1" applyBorder="1" applyAlignment="1">
      <alignment horizontal="center"/>
    </xf>
    <xf numFmtId="0" fontId="111" fillId="0" borderId="0" xfId="0" applyFont="1" applyAlignment="1">
      <alignment horizontal="center" vertical="center"/>
    </xf>
    <xf numFmtId="4" fontId="13" fillId="4" borderId="11" xfId="0" applyNumberFormat="1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4" fontId="13" fillId="11" borderId="11" xfId="0" applyNumberFormat="1" applyFont="1" applyFill="1" applyBorder="1" applyAlignment="1">
      <alignment horizontal="center" vertical="center"/>
    </xf>
    <xf numFmtId="0" fontId="24" fillId="11" borderId="11" xfId="0" applyFont="1" applyFill="1" applyBorder="1" applyAlignment="1">
      <alignment horizontal="center" vertical="center"/>
    </xf>
    <xf numFmtId="4" fontId="21" fillId="11" borderId="11" xfId="0" applyNumberFormat="1" applyFont="1" applyFill="1" applyBorder="1" applyAlignment="1">
      <alignment horizontal="center" vertical="center"/>
    </xf>
    <xf numFmtId="0" fontId="21" fillId="11" borderId="11" xfId="0" applyFont="1" applyFill="1" applyBorder="1" applyAlignment="1">
      <alignment horizontal="center" vertical="center"/>
    </xf>
    <xf numFmtId="4" fontId="25" fillId="11" borderId="11" xfId="0" applyNumberFormat="1" applyFont="1" applyFill="1" applyBorder="1" applyAlignment="1">
      <alignment horizontal="center" vertical="center"/>
    </xf>
    <xf numFmtId="0" fontId="24" fillId="11" borderId="11" xfId="0" applyFont="1" applyFill="1" applyBorder="1" applyAlignment="1">
      <alignment horizontal="center"/>
    </xf>
    <xf numFmtId="0" fontId="112" fillId="30" borderId="0" xfId="0" applyFont="1" applyFill="1"/>
    <xf numFmtId="4" fontId="25" fillId="4" borderId="11" xfId="0" applyNumberFormat="1" applyFont="1" applyFill="1" applyBorder="1" applyAlignment="1">
      <alignment horizontal="center" vertical="center"/>
    </xf>
    <xf numFmtId="0" fontId="24" fillId="4" borderId="11" xfId="0" applyFont="1" applyFill="1" applyBorder="1" applyAlignment="1">
      <alignment horizontal="center"/>
    </xf>
    <xf numFmtId="0" fontId="24" fillId="30" borderId="0" xfId="0" applyFont="1" applyFill="1" applyAlignment="1">
      <alignment horizontal="center" vertical="center"/>
    </xf>
    <xf numFmtId="0" fontId="24" fillId="34" borderId="0" xfId="0" applyFont="1" applyFill="1" applyAlignment="1">
      <alignment horizontal="center" vertical="center"/>
    </xf>
    <xf numFmtId="0" fontId="1" fillId="30" borderId="0" xfId="0" applyFont="1" applyFill="1" applyAlignment="1">
      <alignment horizontal="center" vertical="center"/>
    </xf>
    <xf numFmtId="0" fontId="1" fillId="34" borderId="0" xfId="0" applyFont="1" applyFill="1" applyAlignment="1">
      <alignment horizontal="center" vertical="center"/>
    </xf>
    <xf numFmtId="0" fontId="12" fillId="17" borderId="11" xfId="0" applyFont="1" applyFill="1" applyBorder="1" applyAlignment="1">
      <alignment horizontal="center" vertical="center"/>
    </xf>
    <xf numFmtId="4" fontId="13" fillId="17" borderId="11" xfId="0" applyNumberFormat="1" applyFont="1" applyFill="1" applyBorder="1" applyAlignment="1">
      <alignment horizontal="center" vertical="center"/>
    </xf>
    <xf numFmtId="0" fontId="13" fillId="34" borderId="0" xfId="0" applyFont="1" applyFill="1" applyAlignment="1">
      <alignment horizontal="center" vertical="center"/>
    </xf>
    <xf numFmtId="4" fontId="25" fillId="17" borderId="11" xfId="0" applyNumberFormat="1" applyFont="1" applyFill="1" applyBorder="1" applyAlignment="1">
      <alignment horizontal="center" vertical="center"/>
    </xf>
    <xf numFmtId="0" fontId="24" fillId="17" borderId="11" xfId="0" applyFont="1" applyFill="1" applyBorder="1" applyAlignment="1">
      <alignment horizontal="center" vertical="center"/>
    </xf>
    <xf numFmtId="0" fontId="25" fillId="17" borderId="11" xfId="0" applyFont="1" applyFill="1" applyBorder="1" applyAlignment="1">
      <alignment horizontal="center" vertical="center"/>
    </xf>
    <xf numFmtId="0" fontId="12" fillId="35" borderId="11" xfId="0" applyFont="1" applyFill="1" applyBorder="1" applyAlignment="1">
      <alignment horizontal="center"/>
    </xf>
    <xf numFmtId="166" fontId="12" fillId="35" borderId="11" xfId="0" applyNumberFormat="1" applyFont="1" applyFill="1" applyBorder="1" applyAlignment="1">
      <alignment horizontal="center"/>
    </xf>
    <xf numFmtId="0" fontId="12" fillId="35" borderId="11" xfId="0" applyFont="1" applyFill="1" applyBorder="1" applyAlignment="1">
      <alignment horizontal="center" vertical="center"/>
    </xf>
    <xf numFmtId="4" fontId="13" fillId="35" borderId="11" xfId="0" applyNumberFormat="1" applyFont="1" applyFill="1" applyBorder="1" applyAlignment="1">
      <alignment horizontal="center" vertical="center"/>
    </xf>
    <xf numFmtId="0" fontId="24" fillId="35" borderId="11" xfId="0" applyFont="1" applyFill="1" applyBorder="1" applyAlignment="1">
      <alignment horizontal="center" vertical="center"/>
    </xf>
    <xf numFmtId="0" fontId="24" fillId="35" borderId="11" xfId="0" applyFont="1" applyFill="1" applyBorder="1" applyAlignment="1">
      <alignment horizontal="center"/>
    </xf>
    <xf numFmtId="4" fontId="13" fillId="7" borderId="11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4" fontId="25" fillId="7" borderId="11" xfId="0" applyNumberFormat="1" applyFont="1" applyFill="1" applyBorder="1" applyAlignment="1">
      <alignment horizontal="center" vertical="center"/>
    </xf>
    <xf numFmtId="0" fontId="12" fillId="36" borderId="11" xfId="0" applyFont="1" applyFill="1" applyBorder="1" applyAlignment="1">
      <alignment horizontal="center" vertical="center"/>
    </xf>
    <xf numFmtId="4" fontId="13" fillId="36" borderId="11" xfId="0" applyNumberFormat="1" applyFont="1" applyFill="1" applyBorder="1" applyAlignment="1">
      <alignment horizontal="center" vertical="center"/>
    </xf>
    <xf numFmtId="0" fontId="24" fillId="36" borderId="11" xfId="0" applyFont="1" applyFill="1" applyBorder="1" applyAlignment="1">
      <alignment horizontal="center" vertical="center"/>
    </xf>
    <xf numFmtId="0" fontId="13" fillId="36" borderId="1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2" fillId="36" borderId="11" xfId="0" applyFont="1" applyFill="1" applyBorder="1" applyAlignment="1">
      <alignment horizontal="center"/>
    </xf>
    <xf numFmtId="3" fontId="25" fillId="36" borderId="11" xfId="0" applyNumberFormat="1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166" fontId="25" fillId="4" borderId="11" xfId="0" applyNumberFormat="1" applyFont="1" applyFill="1" applyBorder="1" applyAlignment="1">
      <alignment horizontal="center" vertical="center"/>
    </xf>
    <xf numFmtId="166" fontId="25" fillId="36" borderId="11" xfId="0" applyNumberFormat="1" applyFont="1" applyFill="1" applyBorder="1" applyAlignment="1">
      <alignment horizontal="center" vertical="center"/>
    </xf>
    <xf numFmtId="164" fontId="24" fillId="36" borderId="11" xfId="0" applyNumberFormat="1" applyFont="1" applyFill="1" applyBorder="1" applyAlignment="1">
      <alignment horizontal="center" vertical="center"/>
    </xf>
    <xf numFmtId="164" fontId="12" fillId="36" borderId="11" xfId="0" applyNumberFormat="1" applyFont="1" applyFill="1" applyBorder="1" applyAlignment="1">
      <alignment horizontal="center"/>
    </xf>
    <xf numFmtId="4" fontId="25" fillId="36" borderId="11" xfId="0" applyNumberFormat="1" applyFont="1" applyFill="1" applyBorder="1" applyAlignment="1">
      <alignment horizontal="center" vertical="center"/>
    </xf>
    <xf numFmtId="0" fontId="12" fillId="37" borderId="11" xfId="0" applyFont="1" applyFill="1" applyBorder="1" applyAlignment="1">
      <alignment horizontal="center" vertical="center"/>
    </xf>
    <xf numFmtId="4" fontId="13" fillId="37" borderId="11" xfId="0" applyNumberFormat="1" applyFont="1" applyFill="1" applyBorder="1" applyAlignment="1">
      <alignment horizontal="center" vertical="center"/>
    </xf>
    <xf numFmtId="0" fontId="24" fillId="37" borderId="11" xfId="0" applyFont="1" applyFill="1" applyBorder="1" applyAlignment="1">
      <alignment horizontal="center" vertical="center"/>
    </xf>
    <xf numFmtId="0" fontId="12" fillId="37" borderId="11" xfId="0" applyFont="1" applyFill="1" applyBorder="1" applyAlignment="1">
      <alignment horizontal="center"/>
    </xf>
    <xf numFmtId="0" fontId="13" fillId="37" borderId="11" xfId="0" applyFont="1" applyFill="1" applyBorder="1" applyAlignment="1">
      <alignment horizontal="center"/>
    </xf>
    <xf numFmtId="0" fontId="13" fillId="37" borderId="11" xfId="0" applyFont="1" applyFill="1" applyBorder="1" applyAlignment="1">
      <alignment horizontal="center" vertical="center"/>
    </xf>
    <xf numFmtId="0" fontId="12" fillId="38" borderId="11" xfId="0" applyFont="1" applyFill="1" applyBorder="1" applyAlignment="1">
      <alignment horizontal="center" vertical="center"/>
    </xf>
    <xf numFmtId="4" fontId="13" fillId="38" borderId="11" xfId="0" applyNumberFormat="1" applyFont="1" applyFill="1" applyBorder="1" applyAlignment="1">
      <alignment horizontal="center" vertical="center"/>
    </xf>
    <xf numFmtId="0" fontId="24" fillId="38" borderId="11" xfId="0" applyFont="1" applyFill="1" applyBorder="1" applyAlignment="1">
      <alignment horizontal="center" vertical="center"/>
    </xf>
    <xf numFmtId="0" fontId="12" fillId="39" borderId="11" xfId="0" applyFont="1" applyFill="1" applyBorder="1" applyAlignment="1">
      <alignment horizontal="center" vertical="center"/>
    </xf>
    <xf numFmtId="4" fontId="13" fillId="39" borderId="11" xfId="0" applyNumberFormat="1" applyFont="1" applyFill="1" applyBorder="1" applyAlignment="1">
      <alignment horizontal="center" vertical="center"/>
    </xf>
    <xf numFmtId="0" fontId="24" fillId="39" borderId="11" xfId="0" applyFont="1" applyFill="1" applyBorder="1" applyAlignment="1">
      <alignment horizontal="center" vertical="center"/>
    </xf>
    <xf numFmtId="0" fontId="12" fillId="39" borderId="11" xfId="0" applyFont="1" applyFill="1" applyBorder="1" applyAlignment="1">
      <alignment horizontal="center"/>
    </xf>
    <xf numFmtId="0" fontId="13" fillId="39" borderId="11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  <xf numFmtId="4" fontId="13" fillId="13" borderId="11" xfId="0" applyNumberFormat="1" applyFont="1" applyFill="1" applyBorder="1" applyAlignment="1">
      <alignment horizontal="center" vertical="center"/>
    </xf>
    <xf numFmtId="0" fontId="24" fillId="13" borderId="11" xfId="0" applyFont="1" applyFill="1" applyBorder="1" applyAlignment="1">
      <alignment horizontal="center" vertical="center"/>
    </xf>
    <xf numFmtId="0" fontId="12" fillId="40" borderId="11" xfId="0" applyFont="1" applyFill="1" applyBorder="1" applyAlignment="1">
      <alignment horizontal="center" vertical="center"/>
    </xf>
    <xf numFmtId="4" fontId="13" fillId="40" borderId="11" xfId="0" applyNumberFormat="1" applyFont="1" applyFill="1" applyBorder="1" applyAlignment="1">
      <alignment horizontal="center" vertical="center"/>
    </xf>
    <xf numFmtId="0" fontId="24" fillId="40" borderId="11" xfId="0" applyFont="1" applyFill="1" applyBorder="1" applyAlignment="1">
      <alignment horizontal="center" vertical="center"/>
    </xf>
    <xf numFmtId="0" fontId="112" fillId="7" borderId="11" xfId="0" applyFont="1" applyFill="1" applyBorder="1" applyAlignment="1">
      <alignment horizontal="center"/>
    </xf>
    <xf numFmtId="0" fontId="25" fillId="4" borderId="11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4" fontId="13" fillId="7" borderId="11" xfId="0" applyNumberFormat="1" applyFont="1" applyFill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13" fillId="2" borderId="11" xfId="0" applyFont="1" applyFill="1" applyBorder="1" applyAlignment="1">
      <alignment horizontal="center" vertical="center"/>
    </xf>
    <xf numFmtId="0" fontId="113" fillId="2" borderId="0" xfId="0" applyFont="1" applyFill="1" applyAlignment="1">
      <alignment horizontal="left" vertical="center"/>
    </xf>
    <xf numFmtId="0" fontId="1" fillId="3" borderId="11" xfId="0" applyFont="1" applyFill="1" applyBorder="1" applyAlignment="1">
      <alignment horizontal="center"/>
    </xf>
    <xf numFmtId="0" fontId="36" fillId="3" borderId="11" xfId="0" applyFont="1" applyFill="1" applyBorder="1" applyAlignment="1">
      <alignment horizontal="center" vertical="center"/>
    </xf>
    <xf numFmtId="2" fontId="36" fillId="3" borderId="11" xfId="0" applyNumberFormat="1" applyFont="1" applyFill="1" applyBorder="1" applyAlignment="1">
      <alignment horizontal="center" vertical="center"/>
    </xf>
    <xf numFmtId="0" fontId="36" fillId="3" borderId="0" xfId="0" applyFont="1" applyFill="1" applyAlignment="1">
      <alignment horizontal="left" vertical="center" wrapText="1"/>
    </xf>
    <xf numFmtId="0" fontId="36" fillId="3" borderId="0" xfId="0" applyFont="1" applyFill="1" applyAlignment="1">
      <alignment horizontal="left" vertical="center"/>
    </xf>
    <xf numFmtId="167" fontId="36" fillId="3" borderId="11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 vertical="center"/>
    </xf>
    <xf numFmtId="0" fontId="113" fillId="4" borderId="11" xfId="0" applyFont="1" applyFill="1" applyBorder="1" applyAlignment="1">
      <alignment horizontal="center" vertical="center"/>
    </xf>
    <xf numFmtId="0" fontId="113" fillId="4" borderId="16" xfId="0" applyFont="1" applyFill="1" applyBorder="1" applyAlignment="1">
      <alignment horizontal="center" vertical="center"/>
    </xf>
    <xf numFmtId="0" fontId="113" fillId="2" borderId="7" xfId="0" applyFont="1" applyFill="1" applyBorder="1" applyAlignment="1">
      <alignment horizontal="center" vertical="center"/>
    </xf>
    <xf numFmtId="0" fontId="118" fillId="4" borderId="11" xfId="0" applyFont="1" applyFill="1" applyBorder="1" applyAlignment="1">
      <alignment horizontal="center" vertical="center"/>
    </xf>
    <xf numFmtId="0" fontId="119" fillId="2" borderId="11" xfId="0" applyFont="1" applyFill="1" applyBorder="1" applyAlignment="1">
      <alignment horizontal="center" vertical="center"/>
    </xf>
    <xf numFmtId="0" fontId="120" fillId="2" borderId="11" xfId="0" applyFont="1" applyFill="1" applyBorder="1" applyAlignment="1">
      <alignment horizontal="center" vertical="center"/>
    </xf>
    <xf numFmtId="0" fontId="119" fillId="2" borderId="11" xfId="0" applyFont="1" applyFill="1" applyBorder="1" applyAlignment="1">
      <alignment horizontal="center"/>
    </xf>
    <xf numFmtId="0" fontId="121" fillId="2" borderId="11" xfId="0" applyFont="1" applyFill="1" applyBorder="1" applyAlignment="1">
      <alignment horizontal="center"/>
    </xf>
    <xf numFmtId="0" fontId="122" fillId="2" borderId="38" xfId="0" applyFont="1" applyFill="1" applyBorder="1" applyAlignment="1">
      <alignment horizontal="center" vertical="center"/>
    </xf>
    <xf numFmtId="0" fontId="123" fillId="2" borderId="38" xfId="0" applyFont="1" applyFill="1" applyBorder="1" applyAlignment="1">
      <alignment horizontal="center" vertical="center"/>
    </xf>
    <xf numFmtId="0" fontId="124" fillId="2" borderId="38" xfId="0" applyFont="1" applyFill="1" applyBorder="1" applyAlignment="1">
      <alignment horizontal="center" vertical="center"/>
    </xf>
    <xf numFmtId="0" fontId="125" fillId="2" borderId="38" xfId="0" applyFont="1" applyFill="1" applyBorder="1" applyAlignment="1">
      <alignment horizontal="center" vertical="center"/>
    </xf>
    <xf numFmtId="0" fontId="126" fillId="2" borderId="38" xfId="0" applyFont="1" applyFill="1" applyBorder="1" applyAlignment="1">
      <alignment horizontal="center" vertical="center"/>
    </xf>
    <xf numFmtId="0" fontId="127" fillId="3" borderId="11" xfId="0" applyFont="1" applyFill="1" applyBorder="1" applyAlignment="1">
      <alignment horizontal="center"/>
    </xf>
    <xf numFmtId="0" fontId="37" fillId="3" borderId="11" xfId="0" applyFont="1" applyFill="1" applyBorder="1" applyAlignment="1">
      <alignment horizontal="center"/>
    </xf>
    <xf numFmtId="0" fontId="128" fillId="3" borderId="11" xfId="0" applyFont="1" applyFill="1" applyBorder="1" applyAlignment="1">
      <alignment horizontal="center" vertical="center"/>
    </xf>
    <xf numFmtId="0" fontId="129" fillId="3" borderId="11" xfId="0" applyFont="1" applyFill="1" applyBorder="1" applyAlignment="1">
      <alignment horizontal="center"/>
    </xf>
    <xf numFmtId="0" fontId="130" fillId="3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31" fillId="41" borderId="11" xfId="0" applyFont="1" applyFill="1" applyBorder="1" applyAlignment="1">
      <alignment horizontal="center"/>
    </xf>
    <xf numFmtId="0" fontId="127" fillId="4" borderId="11" xfId="0" applyFont="1" applyFill="1" applyBorder="1" applyAlignment="1">
      <alignment horizontal="center"/>
    </xf>
    <xf numFmtId="0" fontId="132" fillId="3" borderId="11" xfId="0" applyFont="1" applyFill="1" applyBorder="1" applyAlignment="1">
      <alignment horizontal="center" vertical="center"/>
    </xf>
    <xf numFmtId="0" fontId="133" fillId="3" borderId="11" xfId="0" applyFont="1" applyFill="1" applyBorder="1" applyAlignment="1">
      <alignment horizontal="center" vertical="center"/>
    </xf>
    <xf numFmtId="0" fontId="127" fillId="4" borderId="16" xfId="0" applyFont="1" applyFill="1" applyBorder="1" applyAlignment="1">
      <alignment horizontal="center"/>
    </xf>
    <xf numFmtId="0" fontId="134" fillId="3" borderId="39" xfId="0" applyFont="1" applyFill="1" applyBorder="1" applyAlignment="1">
      <alignment horizontal="center" vertical="center"/>
    </xf>
    <xf numFmtId="0" fontId="135" fillId="3" borderId="39" xfId="0" applyFont="1" applyFill="1" applyBorder="1" applyAlignment="1">
      <alignment horizontal="center" vertical="center"/>
    </xf>
    <xf numFmtId="0" fontId="136" fillId="3" borderId="39" xfId="0" applyFont="1" applyFill="1" applyBorder="1" applyAlignment="1">
      <alignment horizontal="center" vertical="center"/>
    </xf>
    <xf numFmtId="0" fontId="137" fillId="3" borderId="39" xfId="0" applyFont="1" applyFill="1" applyBorder="1" applyAlignment="1">
      <alignment horizontal="center" vertical="center"/>
    </xf>
    <xf numFmtId="0" fontId="138" fillId="3" borderId="39" xfId="0" applyFont="1" applyFill="1" applyBorder="1" applyAlignment="1">
      <alignment horizontal="center" vertical="center"/>
    </xf>
    <xf numFmtId="0" fontId="139" fillId="3" borderId="11" xfId="0" applyFont="1" applyFill="1" applyBorder="1" applyAlignment="1">
      <alignment horizontal="center"/>
    </xf>
    <xf numFmtId="0" fontId="40" fillId="42" borderId="11" xfId="0" applyFont="1" applyFill="1" applyBorder="1" applyAlignment="1">
      <alignment horizontal="center"/>
    </xf>
    <xf numFmtId="0" fontId="134" fillId="3" borderId="11" xfId="0" applyFont="1" applyFill="1" applyBorder="1" applyAlignment="1">
      <alignment horizontal="center"/>
    </xf>
    <xf numFmtId="0" fontId="43" fillId="3" borderId="11" xfId="0" applyFont="1" applyFill="1" applyBorder="1" applyAlignment="1">
      <alignment horizontal="center"/>
    </xf>
    <xf numFmtId="0" fontId="140" fillId="3" borderId="11" xfId="0" applyFont="1" applyFill="1" applyBorder="1" applyAlignment="1">
      <alignment horizontal="center"/>
    </xf>
    <xf numFmtId="0" fontId="141" fillId="41" borderId="11" xfId="0" applyFont="1" applyFill="1" applyBorder="1" applyAlignment="1">
      <alignment horizontal="center"/>
    </xf>
    <xf numFmtId="0" fontId="32" fillId="4" borderId="11" xfId="0" applyFont="1" applyFill="1" applyBorder="1"/>
    <xf numFmtId="0" fontId="142" fillId="3" borderId="11" xfId="0" applyFont="1" applyFill="1" applyBorder="1" applyAlignment="1">
      <alignment horizontal="center" vertical="center"/>
    </xf>
    <xf numFmtId="0" fontId="32" fillId="4" borderId="16" xfId="0" applyFont="1" applyFill="1" applyBorder="1"/>
    <xf numFmtId="0" fontId="132" fillId="3" borderId="11" xfId="0" applyFont="1" applyFill="1" applyBorder="1" applyAlignment="1">
      <alignment horizontal="center"/>
    </xf>
    <xf numFmtId="0" fontId="142" fillId="3" borderId="11" xfId="0" applyFont="1" applyFill="1" applyBorder="1" applyAlignment="1">
      <alignment horizontal="center"/>
    </xf>
    <xf numFmtId="0" fontId="143" fillId="3" borderId="6" xfId="0" applyFont="1" applyFill="1" applyBorder="1" applyAlignment="1">
      <alignment horizontal="center" vertical="center"/>
    </xf>
    <xf numFmtId="0" fontId="135" fillId="3" borderId="6" xfId="0" applyFont="1" applyFill="1" applyBorder="1" applyAlignment="1">
      <alignment horizontal="center" vertical="center"/>
    </xf>
    <xf numFmtId="0" fontId="136" fillId="3" borderId="6" xfId="0" applyFont="1" applyFill="1" applyBorder="1" applyAlignment="1">
      <alignment horizontal="center" vertical="center"/>
    </xf>
    <xf numFmtId="0" fontId="137" fillId="3" borderId="6" xfId="0" applyFont="1" applyFill="1" applyBorder="1" applyAlignment="1">
      <alignment horizontal="center" vertical="center"/>
    </xf>
    <xf numFmtId="0" fontId="138" fillId="3" borderId="6" xfId="0" applyFont="1" applyFill="1" applyBorder="1" applyAlignment="1">
      <alignment horizontal="center" vertical="center"/>
    </xf>
    <xf numFmtId="0" fontId="144" fillId="3" borderId="11" xfId="0" applyFont="1" applyFill="1" applyBorder="1" applyAlignment="1">
      <alignment horizontal="center"/>
    </xf>
    <xf numFmtId="0" fontId="2" fillId="42" borderId="11" xfId="0" applyFont="1" applyFill="1" applyBorder="1" applyAlignment="1">
      <alignment horizontal="center" vertical="center"/>
    </xf>
    <xf numFmtId="0" fontId="145" fillId="3" borderId="11" xfId="0" applyFont="1" applyFill="1" applyBorder="1" applyAlignment="1">
      <alignment horizontal="center"/>
    </xf>
    <xf numFmtId="0" fontId="146" fillId="3" borderId="6" xfId="0" applyFont="1" applyFill="1" applyBorder="1" applyAlignment="1">
      <alignment horizontal="center" vertical="center"/>
    </xf>
    <xf numFmtId="0" fontId="147" fillId="3" borderId="11" xfId="0" applyFont="1" applyFill="1" applyBorder="1" applyAlignment="1">
      <alignment horizontal="center"/>
    </xf>
    <xf numFmtId="0" fontId="2" fillId="42" borderId="1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/>
    </xf>
    <xf numFmtId="0" fontId="148" fillId="3" borderId="11" xfId="0" applyFont="1" applyFill="1" applyBorder="1" applyAlignment="1">
      <alignment horizontal="center"/>
    </xf>
    <xf numFmtId="0" fontId="149" fillId="41" borderId="11" xfId="0" applyFont="1" applyFill="1" applyBorder="1" applyAlignment="1">
      <alignment horizontal="center"/>
    </xf>
    <xf numFmtId="0" fontId="150" fillId="3" borderId="16" xfId="0" applyFont="1" applyFill="1" applyBorder="1" applyAlignment="1">
      <alignment horizontal="center"/>
    </xf>
    <xf numFmtId="0" fontId="150" fillId="3" borderId="17" xfId="0" applyFont="1" applyFill="1" applyBorder="1" applyAlignment="1">
      <alignment horizontal="center"/>
    </xf>
    <xf numFmtId="0" fontId="128" fillId="3" borderId="17" xfId="0" applyFont="1" applyFill="1" applyBorder="1" applyAlignment="1">
      <alignment horizontal="center" vertical="center"/>
    </xf>
    <xf numFmtId="0" fontId="151" fillId="3" borderId="17" xfId="0" applyFont="1" applyFill="1" applyBorder="1" applyAlignment="1">
      <alignment horizontal="center"/>
    </xf>
    <xf numFmtId="0" fontId="152" fillId="3" borderId="17" xfId="0" applyFont="1" applyFill="1" applyBorder="1" applyAlignment="1">
      <alignment horizontal="center"/>
    </xf>
    <xf numFmtId="0" fontId="153" fillId="3" borderId="17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155" fillId="3" borderId="11" xfId="0" applyFont="1" applyFill="1" applyBorder="1" applyAlignment="1">
      <alignment horizontal="center"/>
    </xf>
    <xf numFmtId="0" fontId="156" fillId="42" borderId="11" xfId="0" applyFont="1" applyFill="1" applyBorder="1" applyAlignment="1">
      <alignment horizontal="center"/>
    </xf>
    <xf numFmtId="0" fontId="157" fillId="42" borderId="11" xfId="0" applyFont="1" applyFill="1" applyBorder="1" applyAlignment="1">
      <alignment horizontal="center"/>
    </xf>
    <xf numFmtId="0" fontId="158" fillId="3" borderId="11" xfId="0" applyFont="1" applyFill="1" applyBorder="1" applyAlignment="1">
      <alignment horizontal="center"/>
    </xf>
    <xf numFmtId="0" fontId="159" fillId="3" borderId="11" xfId="0" applyFont="1" applyFill="1" applyBorder="1" applyAlignment="1">
      <alignment horizontal="center"/>
    </xf>
    <xf numFmtId="0" fontId="160" fillId="7" borderId="11" xfId="0" applyFont="1" applyFill="1" applyBorder="1" applyAlignment="1">
      <alignment horizontal="center"/>
    </xf>
    <xf numFmtId="0" fontId="128" fillId="3" borderId="16" xfId="0" applyFont="1" applyFill="1" applyBorder="1" applyAlignment="1">
      <alignment horizontal="center" vertical="center"/>
    </xf>
    <xf numFmtId="0" fontId="140" fillId="3" borderId="16" xfId="0" applyFont="1" applyFill="1" applyBorder="1" applyAlignment="1">
      <alignment horizontal="center"/>
    </xf>
    <xf numFmtId="0" fontId="141" fillId="41" borderId="16" xfId="0" applyFont="1" applyFill="1" applyBorder="1" applyAlignment="1">
      <alignment horizontal="center"/>
    </xf>
    <xf numFmtId="0" fontId="161" fillId="3" borderId="11" xfId="0" applyFont="1" applyFill="1" applyBorder="1" applyAlignment="1">
      <alignment horizontal="center"/>
    </xf>
    <xf numFmtId="0" fontId="162" fillId="3" borderId="11" xfId="0" applyFont="1" applyFill="1" applyBorder="1" applyAlignment="1">
      <alignment horizontal="center"/>
    </xf>
    <xf numFmtId="0" fontId="1" fillId="42" borderId="11" xfId="0" applyFont="1" applyFill="1" applyBorder="1" applyAlignment="1">
      <alignment horizontal="center"/>
    </xf>
    <xf numFmtId="0" fontId="163" fillId="4" borderId="11" xfId="0" applyFont="1" applyFill="1" applyBorder="1"/>
    <xf numFmtId="0" fontId="163" fillId="4" borderId="16" xfId="0" applyFont="1" applyFill="1" applyBorder="1"/>
    <xf numFmtId="0" fontId="164" fillId="3" borderId="11" xfId="0" applyFont="1" applyFill="1" applyBorder="1" applyAlignment="1">
      <alignment horizontal="center"/>
    </xf>
    <xf numFmtId="0" fontId="165" fillId="4" borderId="11" xfId="0" applyFont="1" applyFill="1" applyBorder="1"/>
    <xf numFmtId="0" fontId="165" fillId="4" borderId="16" xfId="0" applyFont="1" applyFill="1" applyBorder="1"/>
    <xf numFmtId="0" fontId="39" fillId="42" borderId="11" xfId="0" applyFont="1" applyFill="1" applyBorder="1" applyAlignment="1">
      <alignment horizontal="center"/>
    </xf>
    <xf numFmtId="0" fontId="166" fillId="3" borderId="11" xfId="0" applyFont="1" applyFill="1" applyBorder="1" applyAlignment="1">
      <alignment horizontal="center"/>
    </xf>
    <xf numFmtId="0" fontId="167" fillId="0" borderId="11" xfId="0" applyFont="1" applyBorder="1" applyAlignment="1">
      <alignment horizontal="center"/>
    </xf>
    <xf numFmtId="0" fontId="143" fillId="3" borderId="6" xfId="0" applyFont="1" applyFill="1" applyBorder="1" applyAlignment="1">
      <alignment horizontal="center"/>
    </xf>
    <xf numFmtId="0" fontId="135" fillId="3" borderId="6" xfId="0" applyFont="1" applyFill="1" applyBorder="1" applyAlignment="1">
      <alignment horizontal="center"/>
    </xf>
    <xf numFmtId="0" fontId="146" fillId="3" borderId="6" xfId="0" applyFont="1" applyFill="1" applyBorder="1" applyAlignment="1">
      <alignment horizontal="center"/>
    </xf>
    <xf numFmtId="0" fontId="137" fillId="3" borderId="6" xfId="0" applyFont="1" applyFill="1" applyBorder="1" applyAlignment="1">
      <alignment horizontal="center"/>
    </xf>
    <xf numFmtId="0" fontId="138" fillId="3" borderId="6" xfId="0" applyFont="1" applyFill="1" applyBorder="1" applyAlignment="1">
      <alignment horizontal="center"/>
    </xf>
    <xf numFmtId="0" fontId="168" fillId="3" borderId="11" xfId="0" applyFont="1" applyFill="1" applyBorder="1" applyAlignment="1">
      <alignment horizontal="center"/>
    </xf>
    <xf numFmtId="0" fontId="169" fillId="3" borderId="11" xfId="0" applyFont="1" applyFill="1" applyBorder="1" applyAlignment="1">
      <alignment horizontal="center"/>
    </xf>
    <xf numFmtId="0" fontId="170" fillId="4" borderId="11" xfId="0" applyFont="1" applyFill="1" applyBorder="1"/>
    <xf numFmtId="0" fontId="170" fillId="4" borderId="16" xfId="0" applyFont="1" applyFill="1" applyBorder="1"/>
    <xf numFmtId="0" fontId="171" fillId="7" borderId="11" xfId="0" applyFont="1" applyFill="1" applyBorder="1" applyAlignment="1">
      <alignment horizontal="center"/>
    </xf>
    <xf numFmtId="0" fontId="172" fillId="3" borderId="11" xfId="0" applyFont="1" applyFill="1" applyBorder="1" applyAlignment="1">
      <alignment horizontal="center"/>
    </xf>
    <xf numFmtId="0" fontId="173" fillId="3" borderId="11" xfId="0" applyFont="1" applyFill="1" applyBorder="1" applyAlignment="1">
      <alignment horizontal="center"/>
    </xf>
    <xf numFmtId="0" fontId="16" fillId="4" borderId="17" xfId="0" applyFont="1" applyFill="1" applyBorder="1"/>
    <xf numFmtId="0" fontId="127" fillId="42" borderId="11" xfId="0" applyFont="1" applyFill="1" applyBorder="1" applyAlignment="1">
      <alignment horizontal="center"/>
    </xf>
    <xf numFmtId="0" fontId="16" fillId="4" borderId="16" xfId="0" applyFont="1" applyFill="1" applyBorder="1"/>
    <xf numFmtId="0" fontId="38" fillId="42" borderId="11" xfId="0" applyFont="1" applyFill="1" applyBorder="1" applyAlignment="1">
      <alignment horizontal="center"/>
    </xf>
    <xf numFmtId="0" fontId="174" fillId="7" borderId="11" xfId="0" applyFont="1" applyFill="1" applyBorder="1" applyAlignment="1">
      <alignment horizontal="center"/>
    </xf>
    <xf numFmtId="0" fontId="175" fillId="3" borderId="11" xfId="0" applyFont="1" applyFill="1" applyBorder="1" applyAlignment="1">
      <alignment horizontal="center"/>
    </xf>
    <xf numFmtId="0" fontId="176" fillId="41" borderId="11" xfId="0" applyFont="1" applyFill="1" applyBorder="1" applyAlignment="1">
      <alignment horizontal="center"/>
    </xf>
    <xf numFmtId="0" fontId="134" fillId="3" borderId="6" xfId="0" applyFont="1" applyFill="1" applyBorder="1" applyAlignment="1">
      <alignment horizontal="center" vertical="center"/>
    </xf>
    <xf numFmtId="0" fontId="177" fillId="3" borderId="11" xfId="0" applyFont="1" applyFill="1" applyBorder="1" applyAlignment="1">
      <alignment horizontal="center"/>
    </xf>
    <xf numFmtId="0" fontId="178" fillId="42" borderId="11" xfId="0" applyFont="1" applyFill="1" applyBorder="1" applyAlignment="1">
      <alignment horizontal="center"/>
    </xf>
    <xf numFmtId="0" fontId="179" fillId="3" borderId="11" xfId="0" applyFont="1" applyFill="1" applyBorder="1" applyAlignment="1">
      <alignment horizontal="center"/>
    </xf>
    <xf numFmtId="0" fontId="134" fillId="3" borderId="38" xfId="0" applyFont="1" applyFill="1" applyBorder="1" applyAlignment="1">
      <alignment horizontal="center" vertical="center"/>
    </xf>
    <xf numFmtId="0" fontId="135" fillId="3" borderId="38" xfId="0" applyFont="1" applyFill="1" applyBorder="1" applyAlignment="1">
      <alignment horizontal="center" vertical="center"/>
    </xf>
    <xf numFmtId="0" fontId="136" fillId="3" borderId="38" xfId="0" applyFont="1" applyFill="1" applyBorder="1" applyAlignment="1">
      <alignment horizontal="center" vertical="center"/>
    </xf>
    <xf numFmtId="0" fontId="137" fillId="3" borderId="38" xfId="0" applyFont="1" applyFill="1" applyBorder="1" applyAlignment="1">
      <alignment horizontal="center" vertical="center"/>
    </xf>
    <xf numFmtId="0" fontId="138" fillId="3" borderId="38" xfId="0" applyFont="1" applyFill="1" applyBorder="1" applyAlignment="1">
      <alignment horizontal="center" vertical="center"/>
    </xf>
    <xf numFmtId="0" fontId="180" fillId="3" borderId="11" xfId="0" applyFont="1" applyFill="1" applyBorder="1" applyAlignment="1">
      <alignment horizontal="center"/>
    </xf>
    <xf numFmtId="0" fontId="181" fillId="42" borderId="11" xfId="0" applyFont="1" applyFill="1" applyBorder="1" applyAlignment="1">
      <alignment horizontal="center"/>
    </xf>
    <xf numFmtId="0" fontId="143" fillId="3" borderId="38" xfId="0" applyFont="1" applyFill="1" applyBorder="1" applyAlignment="1">
      <alignment horizontal="center" vertical="center"/>
    </xf>
    <xf numFmtId="0" fontId="146" fillId="3" borderId="38" xfId="0" applyFont="1" applyFill="1" applyBorder="1" applyAlignment="1">
      <alignment horizontal="center" vertical="center"/>
    </xf>
    <xf numFmtId="0" fontId="182" fillId="15" borderId="11" xfId="0" applyFont="1" applyFill="1" applyBorder="1" applyAlignment="1">
      <alignment horizontal="center"/>
    </xf>
    <xf numFmtId="0" fontId="183" fillId="42" borderId="11" xfId="0" applyFont="1" applyFill="1" applyBorder="1" applyAlignment="1">
      <alignment horizontal="center"/>
    </xf>
    <xf numFmtId="0" fontId="184" fillId="42" borderId="11" xfId="0" applyFont="1" applyFill="1" applyBorder="1" applyAlignment="1">
      <alignment horizontal="center"/>
    </xf>
    <xf numFmtId="0" fontId="185" fillId="3" borderId="11" xfId="0" applyFont="1" applyFill="1" applyBorder="1" applyAlignment="1">
      <alignment horizontal="center"/>
    </xf>
    <xf numFmtId="0" fontId="186" fillId="3" borderId="11" xfId="0" applyFont="1" applyFill="1" applyBorder="1" applyAlignment="1">
      <alignment horizontal="center"/>
    </xf>
    <xf numFmtId="0" fontId="187" fillId="7" borderId="11" xfId="0" applyFont="1" applyFill="1" applyBorder="1" applyAlignment="1">
      <alignment horizontal="center"/>
    </xf>
    <xf numFmtId="0" fontId="188" fillId="3" borderId="11" xfId="0" applyFont="1" applyFill="1" applyBorder="1" applyAlignment="1">
      <alignment horizontal="center"/>
    </xf>
    <xf numFmtId="0" fontId="189" fillId="42" borderId="11" xfId="0" applyFont="1" applyFill="1" applyBorder="1" applyAlignment="1">
      <alignment horizontal="center"/>
    </xf>
    <xf numFmtId="0" fontId="190" fillId="3" borderId="11" xfId="0" applyFont="1" applyFill="1" applyBorder="1" applyAlignment="1">
      <alignment horizontal="center"/>
    </xf>
    <xf numFmtId="0" fontId="191" fillId="4" borderId="11" xfId="0" applyFont="1" applyFill="1" applyBorder="1"/>
    <xf numFmtId="0" fontId="36" fillId="4" borderId="11" xfId="0" applyFont="1" applyFill="1" applyBorder="1"/>
    <xf numFmtId="0" fontId="128" fillId="4" borderId="11" xfId="0" applyFont="1" applyFill="1" applyBorder="1" applyAlignment="1">
      <alignment horizontal="center" vertical="center"/>
    </xf>
    <xf numFmtId="0" fontId="192" fillId="4" borderId="11" xfId="0" applyFont="1" applyFill="1" applyBorder="1"/>
    <xf numFmtId="0" fontId="193" fillId="4" borderId="11" xfId="0" applyFont="1" applyFill="1" applyBorder="1"/>
    <xf numFmtId="0" fontId="128" fillId="4" borderId="11" xfId="0" applyFont="1" applyFill="1" applyBorder="1"/>
    <xf numFmtId="0" fontId="36" fillId="4" borderId="1" xfId="0" applyFont="1" applyFill="1" applyBorder="1"/>
    <xf numFmtId="0" fontId="12" fillId="4" borderId="1" xfId="0" applyFont="1" applyFill="1" applyBorder="1"/>
    <xf numFmtId="0" fontId="132" fillId="4" borderId="1" xfId="0" applyFont="1" applyFill="1" applyBorder="1" applyAlignment="1">
      <alignment horizontal="center" vertical="center"/>
    </xf>
    <xf numFmtId="0" fontId="133" fillId="4" borderId="1" xfId="0" applyFont="1" applyFill="1" applyBorder="1" applyAlignment="1">
      <alignment horizontal="center" vertical="center"/>
    </xf>
    <xf numFmtId="0" fontId="12" fillId="4" borderId="2" xfId="0" applyFont="1" applyFill="1" applyBorder="1"/>
    <xf numFmtId="0" fontId="134" fillId="4" borderId="38" xfId="0" applyFont="1" applyFill="1" applyBorder="1" applyAlignment="1">
      <alignment horizontal="center" vertical="center"/>
    </xf>
    <xf numFmtId="0" fontId="135" fillId="4" borderId="38" xfId="0" applyFont="1" applyFill="1" applyBorder="1" applyAlignment="1">
      <alignment horizontal="center" vertical="center"/>
    </xf>
    <xf numFmtId="0" fontId="136" fillId="4" borderId="38" xfId="0" applyFont="1" applyFill="1" applyBorder="1" applyAlignment="1">
      <alignment horizontal="center" vertical="center"/>
    </xf>
    <xf numFmtId="0" fontId="137" fillId="4" borderId="38" xfId="0" applyFont="1" applyFill="1" applyBorder="1" applyAlignment="1">
      <alignment horizontal="center" vertical="center"/>
    </xf>
    <xf numFmtId="0" fontId="138" fillId="4" borderId="38" xfId="0" applyFont="1" applyFill="1" applyBorder="1" applyAlignment="1">
      <alignment horizontal="center" vertical="center"/>
    </xf>
    <xf numFmtId="0" fontId="194" fillId="2" borderId="2" xfId="0" applyFont="1" applyFill="1" applyBorder="1" applyAlignment="1">
      <alignment horizontal="center" vertical="center"/>
    </xf>
    <xf numFmtId="0" fontId="194" fillId="2" borderId="23" xfId="0" applyFont="1" applyFill="1" applyBorder="1" applyAlignment="1">
      <alignment horizontal="center" vertical="center"/>
    </xf>
    <xf numFmtId="0" fontId="195" fillId="2" borderId="2" xfId="0" applyFont="1" applyFill="1" applyBorder="1" applyAlignment="1">
      <alignment horizontal="center" vertical="center"/>
    </xf>
    <xf numFmtId="0" fontId="194" fillId="2" borderId="24" xfId="0" applyFont="1" applyFill="1" applyBorder="1" applyAlignment="1">
      <alignment horizontal="center" vertical="center"/>
    </xf>
    <xf numFmtId="0" fontId="194" fillId="2" borderId="8" xfId="0" applyFont="1" applyFill="1" applyBorder="1" applyAlignment="1">
      <alignment horizontal="center" vertical="center"/>
    </xf>
    <xf numFmtId="0" fontId="194" fillId="2" borderId="9" xfId="0" applyFont="1" applyFill="1" applyBorder="1" applyAlignment="1">
      <alignment horizontal="center" vertical="center"/>
    </xf>
    <xf numFmtId="0" fontId="128" fillId="2" borderId="13" xfId="0" applyFont="1" applyFill="1" applyBorder="1" applyAlignment="1">
      <alignment horizontal="center" vertical="center"/>
    </xf>
    <xf numFmtId="0" fontId="194" fillId="2" borderId="0" xfId="0" applyFont="1" applyFill="1" applyAlignment="1">
      <alignment horizontal="center" vertical="center"/>
    </xf>
    <xf numFmtId="0" fontId="194" fillId="2" borderId="15" xfId="0" applyFont="1" applyFill="1" applyBorder="1" applyAlignment="1">
      <alignment horizontal="center" vertical="center"/>
    </xf>
    <xf numFmtId="0" fontId="196" fillId="3" borderId="11" xfId="0" applyFont="1" applyFill="1" applyBorder="1" applyAlignment="1">
      <alignment horizontal="center"/>
    </xf>
    <xf numFmtId="0" fontId="197" fillId="3" borderId="11" xfId="0" applyFont="1" applyFill="1" applyBorder="1" applyAlignment="1">
      <alignment horizontal="center" vertical="center"/>
    </xf>
    <xf numFmtId="0" fontId="198" fillId="41" borderId="11" xfId="0" applyFont="1" applyFill="1" applyBorder="1" applyAlignment="1">
      <alignment horizontal="center"/>
    </xf>
    <xf numFmtId="0" fontId="199" fillId="4" borderId="11" xfId="0" applyFont="1" applyFill="1" applyBorder="1" applyAlignment="1">
      <alignment horizontal="center"/>
    </xf>
    <xf numFmtId="0" fontId="200" fillId="3" borderId="11" xfId="0" applyFont="1" applyFill="1" applyBorder="1" applyAlignment="1">
      <alignment horizontal="center" vertical="center"/>
    </xf>
    <xf numFmtId="0" fontId="201" fillId="3" borderId="11" xfId="0" applyFont="1" applyFill="1" applyBorder="1" applyAlignment="1">
      <alignment horizontal="center" vertical="center"/>
    </xf>
    <xf numFmtId="0" fontId="202" fillId="4" borderId="16" xfId="0" applyFont="1" applyFill="1" applyBorder="1" applyAlignment="1">
      <alignment horizontal="center"/>
    </xf>
    <xf numFmtId="0" fontId="203" fillId="3" borderId="39" xfId="0" applyFont="1" applyFill="1" applyBorder="1" applyAlignment="1">
      <alignment horizontal="center" vertical="center"/>
    </xf>
    <xf numFmtId="0" fontId="204" fillId="3" borderId="39" xfId="0" applyFont="1" applyFill="1" applyBorder="1" applyAlignment="1">
      <alignment horizontal="center" vertical="center"/>
    </xf>
    <xf numFmtId="0" fontId="205" fillId="3" borderId="39" xfId="0" applyFont="1" applyFill="1" applyBorder="1" applyAlignment="1">
      <alignment horizontal="center" vertical="center"/>
    </xf>
    <xf numFmtId="0" fontId="206" fillId="3" borderId="39" xfId="0" applyFont="1" applyFill="1" applyBorder="1" applyAlignment="1">
      <alignment horizontal="center" vertical="center"/>
    </xf>
    <xf numFmtId="0" fontId="207" fillId="3" borderId="39" xfId="0" applyFont="1" applyFill="1" applyBorder="1" applyAlignment="1">
      <alignment horizontal="center" vertical="center"/>
    </xf>
    <xf numFmtId="0" fontId="208" fillId="3" borderId="6" xfId="0" applyFont="1" applyFill="1" applyBorder="1" applyAlignment="1">
      <alignment horizontal="center" vertical="center"/>
    </xf>
    <xf numFmtId="0" fontId="209" fillId="43" borderId="11" xfId="0" applyFont="1" applyFill="1" applyBorder="1" applyAlignment="1">
      <alignment horizontal="center" vertical="center"/>
    </xf>
    <xf numFmtId="0" fontId="1" fillId="44" borderId="11" xfId="0" applyFont="1" applyFill="1" applyBorder="1" applyAlignment="1">
      <alignment horizontal="center"/>
    </xf>
    <xf numFmtId="0" fontId="36" fillId="44" borderId="11" xfId="0" applyFont="1" applyFill="1" applyBorder="1" applyAlignment="1">
      <alignment horizontal="center" vertical="center"/>
    </xf>
    <xf numFmtId="0" fontId="1" fillId="44" borderId="0" xfId="0" applyFont="1" applyFill="1" applyAlignment="1">
      <alignment horizontal="center"/>
    </xf>
    <xf numFmtId="0" fontId="36" fillId="44" borderId="0" xfId="0" applyFont="1" applyFill="1" applyAlignment="1">
      <alignment horizontal="center" vertical="center"/>
    </xf>
    <xf numFmtId="0" fontId="113" fillId="43" borderId="11" xfId="0" applyFont="1" applyFill="1" applyBorder="1" applyAlignment="1">
      <alignment horizontal="center" vertical="center"/>
    </xf>
    <xf numFmtId="0" fontId="128" fillId="44" borderId="11" xfId="0" applyFont="1" applyFill="1" applyBorder="1" applyAlignment="1">
      <alignment horizontal="center"/>
    </xf>
    <xf numFmtId="0" fontId="36" fillId="44" borderId="11" xfId="0" applyFont="1" applyFill="1" applyBorder="1" applyAlignment="1">
      <alignment horizontal="center"/>
    </xf>
    <xf numFmtId="0" fontId="2" fillId="44" borderId="11" xfId="0" applyFont="1" applyFill="1" applyBorder="1" applyAlignment="1">
      <alignment horizontal="center"/>
    </xf>
    <xf numFmtId="0" fontId="210" fillId="44" borderId="11" xfId="0" applyFont="1" applyFill="1" applyBorder="1" applyAlignment="1">
      <alignment horizontal="center"/>
    </xf>
    <xf numFmtId="0" fontId="211" fillId="44" borderId="11" xfId="0" applyFont="1" applyFill="1" applyBorder="1" applyAlignment="1">
      <alignment horizontal="center"/>
    </xf>
    <xf numFmtId="0" fontId="147" fillId="44" borderId="11" xfId="0" applyFont="1" applyFill="1" applyBorder="1" applyAlignment="1">
      <alignment horizontal="center"/>
    </xf>
    <xf numFmtId="0" fontId="113" fillId="2" borderId="0" xfId="0" applyFont="1" applyFill="1" applyAlignment="1">
      <alignment horizontal="center" vertical="center"/>
    </xf>
    <xf numFmtId="0" fontId="22" fillId="3" borderId="1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56" fillId="3" borderId="11" xfId="0" applyFont="1" applyFill="1" applyBorder="1" applyAlignment="1">
      <alignment horizontal="center" vertical="center" wrapText="1"/>
    </xf>
    <xf numFmtId="0" fontId="57" fillId="3" borderId="11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212" fillId="3" borderId="11" xfId="0" applyFont="1" applyFill="1" applyBorder="1" applyAlignment="1">
      <alignment horizontal="center"/>
    </xf>
    <xf numFmtId="0" fontId="67" fillId="3" borderId="1" xfId="0" applyFont="1" applyFill="1" applyBorder="1" applyAlignment="1">
      <alignment horizontal="center"/>
    </xf>
    <xf numFmtId="0" fontId="213" fillId="3" borderId="7" xfId="0" applyFont="1" applyFill="1" applyBorder="1" applyAlignment="1">
      <alignment horizontal="center"/>
    </xf>
    <xf numFmtId="0" fontId="214" fillId="3" borderId="7" xfId="0" applyFont="1" applyFill="1" applyBorder="1" applyAlignment="1">
      <alignment horizontal="center"/>
    </xf>
    <xf numFmtId="0" fontId="215" fillId="3" borderId="1" xfId="0" applyFont="1" applyFill="1" applyBorder="1" applyAlignment="1">
      <alignment horizontal="center"/>
    </xf>
    <xf numFmtId="0" fontId="216" fillId="3" borderId="11" xfId="0" applyFont="1" applyFill="1" applyBorder="1" applyAlignment="1">
      <alignment horizontal="center" vertical="center"/>
    </xf>
    <xf numFmtId="0" fontId="69" fillId="3" borderId="11" xfId="0" applyFont="1" applyFill="1" applyBorder="1" applyAlignment="1">
      <alignment horizontal="center" vertical="center"/>
    </xf>
    <xf numFmtId="0" fontId="217" fillId="3" borderId="11" xfId="0" applyFont="1" applyFill="1" applyBorder="1" applyAlignment="1">
      <alignment horizontal="center"/>
    </xf>
    <xf numFmtId="0" fontId="218" fillId="3" borderId="11" xfId="0" applyFont="1" applyFill="1" applyBorder="1" applyAlignment="1">
      <alignment horizontal="center"/>
    </xf>
    <xf numFmtId="0" fontId="219" fillId="3" borderId="11" xfId="0" applyFont="1" applyFill="1" applyBorder="1" applyAlignment="1">
      <alignment horizontal="center"/>
    </xf>
    <xf numFmtId="0" fontId="220" fillId="3" borderId="11" xfId="0" applyFont="1" applyFill="1" applyBorder="1" applyAlignment="1">
      <alignment horizontal="center"/>
    </xf>
    <xf numFmtId="0" fontId="221" fillId="3" borderId="11" xfId="0" applyFont="1" applyFill="1" applyBorder="1" applyAlignment="1">
      <alignment horizontal="center"/>
    </xf>
    <xf numFmtId="0" fontId="222" fillId="3" borderId="11" xfId="0" applyFont="1" applyFill="1" applyBorder="1" applyAlignment="1">
      <alignment horizontal="center"/>
    </xf>
    <xf numFmtId="0" fontId="223" fillId="3" borderId="1" xfId="0" applyFont="1" applyFill="1" applyBorder="1" applyAlignment="1">
      <alignment horizontal="center" vertical="center"/>
    </xf>
    <xf numFmtId="0" fontId="224" fillId="3" borderId="11" xfId="0" applyFont="1" applyFill="1" applyBorder="1" applyAlignment="1">
      <alignment horizontal="center"/>
    </xf>
    <xf numFmtId="0" fontId="225" fillId="3" borderId="11" xfId="0" applyFont="1" applyFill="1" applyBorder="1" applyAlignment="1">
      <alignment horizontal="center"/>
    </xf>
    <xf numFmtId="0" fontId="210" fillId="3" borderId="11" xfId="0" applyFont="1" applyFill="1" applyBorder="1" applyAlignment="1">
      <alignment horizontal="center"/>
    </xf>
    <xf numFmtId="0" fontId="226" fillId="3" borderId="11" xfId="0" applyFont="1" applyFill="1" applyBorder="1" applyAlignment="1">
      <alignment horizontal="center"/>
    </xf>
    <xf numFmtId="0" fontId="135" fillId="3" borderId="11" xfId="0" applyFont="1" applyFill="1" applyBorder="1" applyAlignment="1">
      <alignment horizontal="center"/>
    </xf>
    <xf numFmtId="0" fontId="227" fillId="3" borderId="11" xfId="0" applyFont="1" applyFill="1" applyBorder="1" applyAlignment="1">
      <alignment horizontal="center"/>
    </xf>
    <xf numFmtId="0" fontId="228" fillId="3" borderId="11" xfId="0" applyFont="1" applyFill="1" applyBorder="1" applyAlignment="1">
      <alignment horizontal="center"/>
    </xf>
    <xf numFmtId="0" fontId="137" fillId="3" borderId="11" xfId="0" applyFont="1" applyFill="1" applyBorder="1" applyAlignment="1">
      <alignment horizontal="center"/>
    </xf>
    <xf numFmtId="0" fontId="229" fillId="3" borderId="11" xfId="0" applyFont="1" applyFill="1" applyBorder="1" applyAlignment="1">
      <alignment horizontal="center"/>
    </xf>
    <xf numFmtId="0" fontId="210" fillId="3" borderId="11" xfId="0" applyFont="1" applyFill="1" applyBorder="1" applyAlignment="1">
      <alignment horizontal="center" vertical="center"/>
    </xf>
    <xf numFmtId="0" fontId="230" fillId="3" borderId="11" xfId="0" applyFont="1" applyFill="1" applyBorder="1" applyAlignment="1">
      <alignment horizontal="center"/>
    </xf>
    <xf numFmtId="0" fontId="69" fillId="3" borderId="7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231" fillId="3" borderId="11" xfId="0" applyFont="1" applyFill="1" applyBorder="1" applyAlignment="1">
      <alignment horizontal="center"/>
    </xf>
    <xf numFmtId="0" fontId="56" fillId="3" borderId="11" xfId="0" applyFont="1" applyFill="1" applyBorder="1"/>
    <xf numFmtId="0" fontId="57" fillId="3" borderId="11" xfId="0" applyFont="1" applyFill="1" applyBorder="1"/>
    <xf numFmtId="0" fontId="20" fillId="3" borderId="11" xfId="0" applyFont="1" applyFill="1" applyBorder="1"/>
    <xf numFmtId="0" fontId="18" fillId="3" borderId="11" xfId="0" applyFont="1" applyFill="1" applyBorder="1"/>
    <xf numFmtId="4" fontId="84" fillId="3" borderId="11" xfId="0" applyNumberFormat="1" applyFont="1" applyFill="1" applyBorder="1" applyAlignment="1">
      <alignment horizontal="center"/>
    </xf>
    <xf numFmtId="0" fontId="232" fillId="3" borderId="11" xfId="0" applyFont="1" applyFill="1" applyBorder="1" applyAlignment="1">
      <alignment horizontal="center"/>
    </xf>
    <xf numFmtId="0" fontId="232" fillId="3" borderId="11" xfId="0" applyFont="1" applyFill="1" applyBorder="1" applyAlignment="1">
      <alignment horizontal="center" vertical="center"/>
    </xf>
    <xf numFmtId="0" fontId="232" fillId="3" borderId="1" xfId="0" applyFont="1" applyFill="1" applyBorder="1" applyAlignment="1">
      <alignment horizontal="center" vertical="center"/>
    </xf>
    <xf numFmtId="0" fontId="69" fillId="3" borderId="11" xfId="0" applyFont="1" applyFill="1" applyBorder="1"/>
    <xf numFmtId="0" fontId="233" fillId="3" borderId="11" xfId="0" applyFont="1" applyFill="1" applyBorder="1" applyAlignment="1">
      <alignment horizontal="center"/>
    </xf>
    <xf numFmtId="0" fontId="234" fillId="3" borderId="11" xfId="0" applyFont="1" applyFill="1" applyBorder="1" applyAlignment="1">
      <alignment horizontal="center"/>
    </xf>
    <xf numFmtId="0" fontId="235" fillId="3" borderId="11" xfId="0" applyFont="1" applyFill="1" applyBorder="1" applyAlignment="1">
      <alignment horizontal="center"/>
    </xf>
    <xf numFmtId="0" fontId="236" fillId="3" borderId="11" xfId="0" applyFont="1" applyFill="1" applyBorder="1" applyAlignment="1">
      <alignment horizontal="center"/>
    </xf>
    <xf numFmtId="0" fontId="237" fillId="3" borderId="11" xfId="0" applyFont="1" applyFill="1" applyBorder="1" applyAlignment="1">
      <alignment horizontal="center"/>
    </xf>
    <xf numFmtId="0" fontId="238" fillId="3" borderId="11" xfId="0" applyFont="1" applyFill="1" applyBorder="1" applyAlignment="1">
      <alignment horizontal="center"/>
    </xf>
    <xf numFmtId="0" fontId="239" fillId="3" borderId="11" xfId="0" applyFont="1" applyFill="1" applyBorder="1" applyAlignment="1">
      <alignment horizontal="center"/>
    </xf>
    <xf numFmtId="0" fontId="240" fillId="3" borderId="11" xfId="0" applyFont="1" applyFill="1" applyBorder="1" applyAlignment="1">
      <alignment horizontal="center"/>
    </xf>
    <xf numFmtId="0" fontId="241" fillId="3" borderId="11" xfId="0" applyFont="1" applyFill="1" applyBorder="1" applyAlignment="1">
      <alignment horizontal="center"/>
    </xf>
    <xf numFmtId="0" fontId="242" fillId="3" borderId="11" xfId="0" applyFont="1" applyFill="1" applyBorder="1" applyAlignment="1">
      <alignment horizontal="center"/>
    </xf>
    <xf numFmtId="0" fontId="243" fillId="3" borderId="11" xfId="0" applyFont="1" applyFill="1" applyBorder="1" applyAlignment="1">
      <alignment horizontal="center"/>
    </xf>
    <xf numFmtId="0" fontId="244" fillId="3" borderId="11" xfId="0" applyFont="1" applyFill="1" applyBorder="1" applyAlignment="1">
      <alignment horizontal="center"/>
    </xf>
    <xf numFmtId="0" fontId="245" fillId="3" borderId="11" xfId="0" applyFont="1" applyFill="1" applyBorder="1" applyAlignment="1">
      <alignment horizontal="center"/>
    </xf>
    <xf numFmtId="0" fontId="246" fillId="3" borderId="11" xfId="0" applyFont="1" applyFill="1" applyBorder="1" applyAlignment="1">
      <alignment horizontal="center"/>
    </xf>
    <xf numFmtId="0" fontId="247" fillId="3" borderId="11" xfId="0" applyFont="1" applyFill="1" applyBorder="1" applyAlignment="1">
      <alignment horizontal="center"/>
    </xf>
    <xf numFmtId="0" fontId="248" fillId="3" borderId="11" xfId="0" applyFont="1" applyFill="1" applyBorder="1" applyAlignment="1">
      <alignment horizontal="center"/>
    </xf>
    <xf numFmtId="0" fontId="249" fillId="3" borderId="11" xfId="0" applyFont="1" applyFill="1" applyBorder="1" applyAlignment="1">
      <alignment horizontal="center"/>
    </xf>
    <xf numFmtId="0" fontId="250" fillId="3" borderId="11" xfId="0" applyFont="1" applyFill="1" applyBorder="1" applyAlignment="1">
      <alignment horizontal="center"/>
    </xf>
    <xf numFmtId="0" fontId="251" fillId="3" borderId="11" xfId="0" applyFont="1" applyFill="1" applyBorder="1" applyAlignment="1">
      <alignment horizontal="center"/>
    </xf>
    <xf numFmtId="0" fontId="252" fillId="3" borderId="11" xfId="0" applyFont="1" applyFill="1" applyBorder="1" applyAlignment="1">
      <alignment horizontal="center" vertical="center"/>
    </xf>
    <xf numFmtId="0" fontId="254" fillId="45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9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55" fillId="3" borderId="1" xfId="0" applyFont="1" applyFill="1" applyBorder="1" applyAlignment="1">
      <alignment horizontal="center"/>
    </xf>
    <xf numFmtId="0" fontId="256" fillId="45" borderId="0" xfId="0" applyFont="1" applyFill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8" fillId="3" borderId="7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257" fillId="3" borderId="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69" fillId="4" borderId="11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8" fillId="4" borderId="11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258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0" fontId="259" fillId="45" borderId="0" xfId="0" applyFont="1" applyFill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84" fillId="3" borderId="1" xfId="0" applyFont="1" applyFill="1" applyBorder="1" applyAlignment="1">
      <alignment horizontal="center"/>
    </xf>
    <xf numFmtId="0" fontId="260" fillId="3" borderId="1" xfId="0" applyFont="1" applyFill="1" applyBorder="1" applyAlignment="1">
      <alignment horizontal="center"/>
    </xf>
    <xf numFmtId="0" fontId="55" fillId="3" borderId="1" xfId="0" applyFont="1" applyFill="1" applyBorder="1" applyAlignment="1">
      <alignment horizontal="center"/>
    </xf>
    <xf numFmtId="4" fontId="67" fillId="3" borderId="11" xfId="0" applyNumberFormat="1" applyFont="1" applyFill="1" applyBorder="1" applyAlignment="1">
      <alignment horizontal="center"/>
    </xf>
    <xf numFmtId="0" fontId="24" fillId="4" borderId="0" xfId="0" applyFont="1" applyFill="1" applyAlignment="1">
      <alignment horizontal="center" vertical="center"/>
    </xf>
    <xf numFmtId="0" fontId="261" fillId="4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262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263" fillId="3" borderId="0" xfId="0" applyFont="1" applyFill="1" applyAlignment="1">
      <alignment horizontal="center"/>
    </xf>
    <xf numFmtId="0" fontId="69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256" fillId="45" borderId="11" xfId="0" applyFont="1" applyFill="1" applyBorder="1" applyAlignment="1">
      <alignment horizontal="center"/>
    </xf>
    <xf numFmtId="4" fontId="18" fillId="3" borderId="11" xfId="0" applyNumberFormat="1" applyFont="1" applyFill="1" applyBorder="1" applyAlignment="1">
      <alignment horizontal="center"/>
    </xf>
    <xf numFmtId="0" fontId="254" fillId="45" borderId="11" xfId="0" applyFont="1" applyFill="1" applyBorder="1" applyAlignment="1">
      <alignment horizontal="center"/>
    </xf>
    <xf numFmtId="0" fontId="265" fillId="3" borderId="11" xfId="0" applyFont="1" applyFill="1" applyBorder="1" applyAlignment="1">
      <alignment horizontal="center" vertical="center"/>
    </xf>
    <xf numFmtId="164" fontId="7" fillId="3" borderId="11" xfId="0" applyNumberFormat="1" applyFont="1" applyFill="1" applyBorder="1" applyAlignment="1">
      <alignment horizontal="center"/>
    </xf>
    <xf numFmtId="2" fontId="7" fillId="3" borderId="11" xfId="0" applyNumberFormat="1" applyFont="1" applyFill="1" applyBorder="1" applyAlignment="1">
      <alignment horizontal="center"/>
    </xf>
    <xf numFmtId="0" fontId="266" fillId="3" borderId="11" xfId="0" applyFont="1" applyFill="1" applyBorder="1" applyAlignment="1">
      <alignment horizontal="center"/>
    </xf>
    <xf numFmtId="0" fontId="12" fillId="28" borderId="16" xfId="0" applyFont="1" applyFill="1" applyBorder="1" applyAlignment="1">
      <alignment horizontal="center" vertical="center"/>
    </xf>
    <xf numFmtId="0" fontId="12" fillId="26" borderId="41" xfId="0" applyFont="1" applyFill="1" applyBorder="1" applyAlignment="1">
      <alignment horizontal="center" vertical="center"/>
    </xf>
    <xf numFmtId="0" fontId="12" fillId="26" borderId="16" xfId="0" applyFont="1" applyFill="1" applyBorder="1" applyAlignment="1">
      <alignment horizontal="center" vertical="center"/>
    </xf>
    <xf numFmtId="0" fontId="12" fillId="28" borderId="11" xfId="0" applyFont="1" applyFill="1" applyBorder="1" applyAlignment="1">
      <alignment horizontal="center" vertical="center"/>
    </xf>
    <xf numFmtId="0" fontId="13" fillId="28" borderId="11" xfId="0" applyFont="1" applyFill="1" applyBorder="1" applyAlignment="1">
      <alignment horizontal="center" vertical="center"/>
    </xf>
    <xf numFmtId="0" fontId="12" fillId="24" borderId="11" xfId="0" applyFont="1" applyFill="1" applyBorder="1" applyAlignment="1">
      <alignment horizontal="center" vertical="center"/>
    </xf>
    <xf numFmtId="0" fontId="12" fillId="23" borderId="11" xfId="0" applyFont="1" applyFill="1" applyBorder="1" applyAlignment="1">
      <alignment horizontal="center" vertical="center"/>
    </xf>
    <xf numFmtId="0" fontId="12" fillId="26" borderId="30" xfId="0" applyFont="1" applyFill="1" applyBorder="1" applyAlignment="1">
      <alignment horizontal="center" vertical="center"/>
    </xf>
    <xf numFmtId="0" fontId="12" fillId="22" borderId="11" xfId="0" applyFont="1" applyFill="1" applyBorder="1" applyAlignment="1">
      <alignment horizontal="center" vertical="center"/>
    </xf>
    <xf numFmtId="0" fontId="12" fillId="25" borderId="11" xfId="0" applyFont="1" applyFill="1" applyBorder="1" applyAlignment="1">
      <alignment horizontal="center" vertical="center"/>
    </xf>
    <xf numFmtId="0" fontId="12" fillId="26" borderId="11" xfId="0" applyFont="1" applyFill="1" applyBorder="1" applyAlignment="1">
      <alignment horizontal="center" vertical="center"/>
    </xf>
    <xf numFmtId="0" fontId="12" fillId="27" borderId="1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4" fontId="268" fillId="4" borderId="43" xfId="0" applyNumberFormat="1" applyFont="1" applyFill="1" applyBorder="1" applyAlignment="1">
      <alignment horizontal="center" vertical="center"/>
    </xf>
    <xf numFmtId="0" fontId="12" fillId="4" borderId="40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64" fontId="12" fillId="4" borderId="44" xfId="0" applyNumberFormat="1" applyFont="1" applyFill="1" applyBorder="1" applyAlignment="1">
      <alignment horizontal="center" vertical="center"/>
    </xf>
    <xf numFmtId="164" fontId="12" fillId="4" borderId="43" xfId="0" applyNumberFormat="1" applyFont="1" applyFill="1" applyBorder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4" fillId="46" borderId="11" xfId="0" applyFont="1" applyFill="1" applyBorder="1" applyAlignment="1">
      <alignment horizontal="center" vertical="center"/>
    </xf>
    <xf numFmtId="0" fontId="269" fillId="5" borderId="11" xfId="0" applyFont="1" applyFill="1" applyBorder="1" applyAlignment="1">
      <alignment horizontal="center"/>
    </xf>
    <xf numFmtId="0" fontId="12" fillId="3" borderId="45" xfId="0" applyFont="1" applyFill="1" applyBorder="1" applyAlignment="1">
      <alignment horizontal="center" vertical="center"/>
    </xf>
    <xf numFmtId="0" fontId="12" fillId="28" borderId="15" xfId="0" applyFont="1" applyFill="1" applyBorder="1" applyAlignment="1">
      <alignment horizontal="center" vertical="center"/>
    </xf>
    <xf numFmtId="4" fontId="268" fillId="26" borderId="45" xfId="0" applyNumberFormat="1" applyFont="1" applyFill="1" applyBorder="1" applyAlignment="1">
      <alignment horizontal="center" vertical="center"/>
    </xf>
    <xf numFmtId="0" fontId="15" fillId="28" borderId="11" xfId="0" applyFont="1" applyFill="1" applyBorder="1" applyAlignment="1">
      <alignment horizontal="center" vertical="center"/>
    </xf>
    <xf numFmtId="0" fontId="14" fillId="28" borderId="11" xfId="0" applyFont="1" applyFill="1" applyBorder="1" applyAlignment="1">
      <alignment horizontal="center" vertical="center"/>
    </xf>
    <xf numFmtId="0" fontId="12" fillId="28" borderId="9" xfId="0" applyFont="1" applyFill="1" applyBorder="1" applyAlignment="1">
      <alignment horizontal="center" vertical="center"/>
    </xf>
    <xf numFmtId="164" fontId="12" fillId="47" borderId="11" xfId="0" applyNumberFormat="1" applyFont="1" applyFill="1" applyBorder="1" applyAlignment="1">
      <alignment horizontal="center"/>
    </xf>
    <xf numFmtId="164" fontId="12" fillId="48" borderId="11" xfId="0" applyNumberFormat="1" applyFont="1" applyFill="1" applyBorder="1" applyAlignment="1">
      <alignment horizontal="center"/>
    </xf>
    <xf numFmtId="164" fontId="12" fillId="49" borderId="11" xfId="0" applyNumberFormat="1" applyFont="1" applyFill="1" applyBorder="1" applyAlignment="1">
      <alignment horizontal="center"/>
    </xf>
    <xf numFmtId="0" fontId="12" fillId="26" borderId="45" xfId="0" applyFont="1" applyFill="1" applyBorder="1"/>
    <xf numFmtId="0" fontId="12" fillId="2" borderId="15" xfId="0" applyFont="1" applyFill="1" applyBorder="1" applyAlignment="1">
      <alignment horizontal="center"/>
    </xf>
    <xf numFmtId="0" fontId="12" fillId="2" borderId="45" xfId="0" applyFont="1" applyFill="1" applyBorder="1"/>
    <xf numFmtId="0" fontId="12" fillId="27" borderId="15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21" borderId="15" xfId="0" applyFont="1" applyFill="1" applyBorder="1" applyAlignment="1">
      <alignment horizontal="center" vertical="center"/>
    </xf>
    <xf numFmtId="0" fontId="12" fillId="21" borderId="45" xfId="0" applyFont="1" applyFill="1" applyBorder="1" applyAlignment="1">
      <alignment horizontal="center" vertical="center"/>
    </xf>
    <xf numFmtId="0" fontId="12" fillId="22" borderId="15" xfId="0" applyFont="1" applyFill="1" applyBorder="1" applyAlignment="1">
      <alignment horizontal="center" vertical="center"/>
    </xf>
    <xf numFmtId="0" fontId="12" fillId="22" borderId="45" xfId="0" applyFont="1" applyFill="1" applyBorder="1" applyAlignment="1">
      <alignment horizontal="center" vertical="center"/>
    </xf>
    <xf numFmtId="164" fontId="12" fillId="50" borderId="11" xfId="0" applyNumberFormat="1" applyFont="1" applyFill="1" applyBorder="1" applyAlignment="1">
      <alignment horizontal="center"/>
    </xf>
    <xf numFmtId="164" fontId="12" fillId="51" borderId="11" xfId="0" applyNumberFormat="1" applyFont="1" applyFill="1" applyBorder="1" applyAlignment="1">
      <alignment horizontal="center"/>
    </xf>
    <xf numFmtId="0" fontId="12" fillId="27" borderId="45" xfId="0" applyFont="1" applyFill="1" applyBorder="1" applyAlignment="1">
      <alignment horizontal="center" vertical="center"/>
    </xf>
    <xf numFmtId="164" fontId="12" fillId="0" borderId="46" xfId="0" applyNumberFormat="1" applyFont="1" applyBorder="1" applyAlignment="1">
      <alignment horizontal="center" vertical="center"/>
    </xf>
    <xf numFmtId="164" fontId="12" fillId="0" borderId="45" xfId="0" applyNumberFormat="1" applyFont="1" applyBorder="1" applyAlignment="1">
      <alignment horizontal="center" vertical="center"/>
    </xf>
    <xf numFmtId="164" fontId="12" fillId="0" borderId="47" xfId="0" applyNumberFormat="1" applyFont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0" fontId="270" fillId="8" borderId="11" xfId="0" applyFont="1" applyFill="1" applyBorder="1" applyAlignment="1">
      <alignment horizontal="center"/>
    </xf>
    <xf numFmtId="0" fontId="271" fillId="9" borderId="11" xfId="0" applyFont="1" applyFill="1" applyBorder="1" applyAlignment="1">
      <alignment horizontal="center"/>
    </xf>
    <xf numFmtId="0" fontId="12" fillId="26" borderId="45" xfId="0" applyFont="1" applyFill="1" applyBorder="1" applyAlignment="1">
      <alignment horizontal="center"/>
    </xf>
    <xf numFmtId="0" fontId="12" fillId="2" borderId="45" xfId="0" applyFont="1" applyFill="1" applyBorder="1" applyAlignment="1">
      <alignment horizontal="center"/>
    </xf>
    <xf numFmtId="0" fontId="272" fillId="10" borderId="11" xfId="0" applyFont="1" applyFill="1" applyBorder="1" applyAlignment="1">
      <alignment horizontal="center"/>
    </xf>
    <xf numFmtId="0" fontId="12" fillId="26" borderId="45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0" fontId="12" fillId="23" borderId="15" xfId="0" applyFont="1" applyFill="1" applyBorder="1" applyAlignment="1">
      <alignment horizontal="center" vertical="center"/>
    </xf>
    <xf numFmtId="0" fontId="12" fillId="23" borderId="43" xfId="0" applyFont="1" applyFill="1" applyBorder="1" applyAlignment="1">
      <alignment horizontal="center" vertical="center"/>
    </xf>
    <xf numFmtId="0" fontId="12" fillId="24" borderId="15" xfId="0" applyFont="1" applyFill="1" applyBorder="1" applyAlignment="1">
      <alignment horizontal="center" vertical="center"/>
    </xf>
    <xf numFmtId="0" fontId="12" fillId="24" borderId="45" xfId="0" applyFont="1" applyFill="1" applyBorder="1" applyAlignment="1">
      <alignment horizontal="center" vertical="center"/>
    </xf>
    <xf numFmtId="0" fontId="12" fillId="23" borderId="45" xfId="0" applyFont="1" applyFill="1" applyBorder="1" applyAlignment="1">
      <alignment horizontal="center" vertical="center"/>
    </xf>
    <xf numFmtId="0" fontId="12" fillId="25" borderId="15" xfId="0" applyFont="1" applyFill="1" applyBorder="1" applyAlignment="1">
      <alignment horizontal="center" vertical="center"/>
    </xf>
    <xf numFmtId="0" fontId="12" fillId="25" borderId="45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6" borderId="15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/>
    </xf>
    <xf numFmtId="4" fontId="268" fillId="26" borderId="11" xfId="0" applyNumberFormat="1" applyFont="1" applyFill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0" fontId="273" fillId="5" borderId="11" xfId="0" applyFont="1" applyFill="1" applyBorder="1" applyAlignment="1">
      <alignment horizontal="center"/>
    </xf>
    <xf numFmtId="0" fontId="26" fillId="4" borderId="11" xfId="0" applyFont="1" applyFill="1" applyBorder="1" applyAlignment="1">
      <alignment horizontal="center" vertical="center"/>
    </xf>
    <xf numFmtId="0" fontId="47" fillId="5" borderId="45" xfId="0" applyFont="1" applyFill="1" applyBorder="1" applyAlignment="1">
      <alignment horizontal="center" vertical="center"/>
    </xf>
    <xf numFmtId="0" fontId="15" fillId="28" borderId="15" xfId="0" applyFont="1" applyFill="1" applyBorder="1" applyAlignment="1">
      <alignment horizontal="center" vertical="center"/>
    </xf>
    <xf numFmtId="0" fontId="14" fillId="28" borderId="15" xfId="0" applyFont="1" applyFill="1" applyBorder="1" applyAlignment="1">
      <alignment horizontal="center" vertical="center"/>
    </xf>
    <xf numFmtId="0" fontId="47" fillId="5" borderId="11" xfId="0" applyFont="1" applyFill="1" applyBorder="1" applyAlignment="1">
      <alignment horizontal="center" vertical="center"/>
    </xf>
    <xf numFmtId="4" fontId="12" fillId="4" borderId="11" xfId="0" applyNumberFormat="1" applyFont="1" applyFill="1" applyBorder="1" applyAlignment="1">
      <alignment horizontal="center" vertical="center"/>
    </xf>
    <xf numFmtId="4" fontId="12" fillId="4" borderId="11" xfId="0" applyNumberFormat="1" applyFont="1" applyFill="1" applyBorder="1"/>
    <xf numFmtId="0" fontId="4" fillId="9" borderId="1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7" borderId="0" xfId="0" applyFont="1" applyFill="1" applyAlignment="1">
      <alignment horizontal="center" vertical="center"/>
    </xf>
    <xf numFmtId="4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center" vertical="center"/>
    </xf>
    <xf numFmtId="0" fontId="12" fillId="23" borderId="0" xfId="0" applyFont="1" applyFill="1" applyAlignment="1">
      <alignment horizontal="center" vertical="center"/>
    </xf>
    <xf numFmtId="0" fontId="12" fillId="24" borderId="0" xfId="0" applyFont="1" applyFill="1" applyAlignment="1">
      <alignment horizontal="center" vertical="center"/>
    </xf>
    <xf numFmtId="0" fontId="12" fillId="28" borderId="0" xfId="0" applyFont="1" applyFill="1" applyAlignment="1">
      <alignment horizontal="center" vertical="center"/>
    </xf>
    <xf numFmtId="0" fontId="12" fillId="25" borderId="0" xfId="0" applyFont="1" applyFill="1" applyAlignment="1">
      <alignment horizontal="center" vertical="center"/>
    </xf>
    <xf numFmtId="0" fontId="12" fillId="26" borderId="0" xfId="0" applyFont="1" applyFill="1" applyAlignment="1">
      <alignment horizontal="center" vertical="center"/>
    </xf>
    <xf numFmtId="0" fontId="12" fillId="8" borderId="11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18" borderId="11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47" fillId="19" borderId="11" xfId="0" applyFont="1" applyFill="1" applyBorder="1" applyAlignment="1">
      <alignment horizontal="center" vertical="center"/>
    </xf>
    <xf numFmtId="0" fontId="47" fillId="13" borderId="11" xfId="0" applyFont="1" applyFill="1" applyBorder="1" applyAlignment="1">
      <alignment horizontal="center" vertical="center"/>
    </xf>
    <xf numFmtId="0" fontId="4" fillId="30" borderId="0" xfId="0" applyFont="1" applyFill="1" applyAlignment="1">
      <alignment horizontal="center" vertical="center"/>
    </xf>
    <xf numFmtId="0" fontId="12" fillId="30" borderId="0" xfId="0" applyFont="1" applyFill="1" applyAlignment="1">
      <alignment horizontal="center" vertical="center"/>
    </xf>
    <xf numFmtId="4" fontId="12" fillId="30" borderId="0" xfId="0" applyNumberFormat="1" applyFont="1" applyFill="1" applyAlignment="1">
      <alignment horizontal="center" vertical="center"/>
    </xf>
    <xf numFmtId="0" fontId="12" fillId="15" borderId="11" xfId="0" applyFont="1" applyFill="1" applyBorder="1" applyAlignment="1">
      <alignment horizontal="center"/>
    </xf>
    <xf numFmtId="0" fontId="12" fillId="18" borderId="11" xfId="0" applyFont="1" applyFill="1" applyBorder="1" applyAlignment="1">
      <alignment horizontal="center"/>
    </xf>
    <xf numFmtId="0" fontId="47" fillId="19" borderId="11" xfId="0" applyFont="1" applyFill="1" applyBorder="1" applyAlignment="1">
      <alignment horizontal="center"/>
    </xf>
    <xf numFmtId="0" fontId="4" fillId="30" borderId="1" xfId="0" applyFont="1" applyFill="1" applyBorder="1" applyAlignment="1">
      <alignment horizontal="center" vertical="center"/>
    </xf>
    <xf numFmtId="0" fontId="47" fillId="30" borderId="0" xfId="0" applyFont="1" applyFill="1" applyAlignment="1">
      <alignment horizontal="center" vertical="center"/>
    </xf>
    <xf numFmtId="0" fontId="12" fillId="30" borderId="11" xfId="0" applyFont="1" applyFill="1" applyBorder="1" applyAlignment="1">
      <alignment horizontal="center" vertical="center"/>
    </xf>
    <xf numFmtId="4" fontId="12" fillId="30" borderId="11" xfId="0" applyNumberFormat="1" applyFont="1" applyFill="1" applyBorder="1" applyAlignment="1">
      <alignment horizontal="center" vertical="center"/>
    </xf>
    <xf numFmtId="0" fontId="47" fillId="13" borderId="11" xfId="0" applyFont="1" applyFill="1" applyBorder="1" applyAlignment="1">
      <alignment horizontal="center"/>
    </xf>
    <xf numFmtId="0" fontId="12" fillId="10" borderId="11" xfId="0" applyFont="1" applyFill="1" applyBorder="1" applyAlignment="1">
      <alignment horizontal="center"/>
    </xf>
    <xf numFmtId="0" fontId="275" fillId="13" borderId="1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76" fillId="19" borderId="11" xfId="0" applyFont="1" applyFill="1" applyBorder="1" applyAlignment="1">
      <alignment horizontal="center"/>
    </xf>
    <xf numFmtId="0" fontId="276" fillId="13" borderId="1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4" fontId="12" fillId="0" borderId="11" xfId="0" applyNumberFormat="1" applyFont="1" applyBorder="1" applyAlignment="1">
      <alignment horizontal="center" vertical="center"/>
    </xf>
    <xf numFmtId="0" fontId="12" fillId="0" borderId="11" xfId="0" applyFont="1" applyBorder="1"/>
    <xf numFmtId="0" fontId="47" fillId="12" borderId="1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15" borderId="11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/>
    </xf>
    <xf numFmtId="0" fontId="12" fillId="18" borderId="11" xfId="0" applyFont="1" applyFill="1" applyBorder="1" applyAlignment="1">
      <alignment horizontal="center" vertical="center"/>
    </xf>
    <xf numFmtId="0" fontId="12" fillId="22" borderId="0" xfId="0" applyFont="1" applyFill="1"/>
    <xf numFmtId="0" fontId="12" fillId="9" borderId="11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11" fillId="9" borderId="11" xfId="0" applyFont="1" applyFill="1" applyBorder="1" applyAlignment="1">
      <alignment horizontal="center"/>
    </xf>
    <xf numFmtId="0" fontId="12" fillId="15" borderId="0" xfId="0" applyFont="1" applyFill="1" applyAlignment="1">
      <alignment horizontal="center"/>
    </xf>
    <xf numFmtId="0" fontId="12" fillId="0" borderId="0" xfId="0" applyFont="1"/>
    <xf numFmtId="0" fontId="12" fillId="2" borderId="0" xfId="0" applyFont="1" applyFill="1"/>
    <xf numFmtId="0" fontId="12" fillId="27" borderId="0" xfId="0" applyFont="1" applyFill="1"/>
    <xf numFmtId="4" fontId="12" fillId="3" borderId="0" xfId="0" applyNumberFormat="1" applyFont="1" applyFill="1"/>
    <xf numFmtId="0" fontId="12" fillId="3" borderId="0" xfId="0" applyFont="1" applyFill="1"/>
    <xf numFmtId="0" fontId="12" fillId="21" borderId="0" xfId="0" applyFont="1" applyFill="1"/>
    <xf numFmtId="0" fontId="12" fillId="21" borderId="0" xfId="0" applyFont="1" applyFill="1" applyAlignment="1">
      <alignment horizontal="center"/>
    </xf>
    <xf numFmtId="0" fontId="12" fillId="22" borderId="0" xfId="0" applyFont="1" applyFill="1" applyAlignment="1">
      <alignment horizontal="center"/>
    </xf>
    <xf numFmtId="0" fontId="12" fillId="23" borderId="0" xfId="0" applyFont="1" applyFill="1" applyAlignment="1">
      <alignment horizontal="center"/>
    </xf>
    <xf numFmtId="0" fontId="12" fillId="23" borderId="0" xfId="0" applyFont="1" applyFill="1"/>
    <xf numFmtId="0" fontId="12" fillId="24" borderId="0" xfId="0" applyFont="1" applyFill="1" applyAlignment="1">
      <alignment horizontal="center"/>
    </xf>
    <xf numFmtId="0" fontId="12" fillId="24" borderId="0" xfId="0" applyFont="1" applyFill="1"/>
    <xf numFmtId="0" fontId="12" fillId="28" borderId="0" xfId="0" applyFont="1" applyFill="1" applyAlignment="1">
      <alignment horizontal="center"/>
    </xf>
    <xf numFmtId="0" fontId="12" fillId="28" borderId="0" xfId="0" applyFont="1" applyFill="1"/>
    <xf numFmtId="0" fontId="12" fillId="25" borderId="0" xfId="0" applyFont="1" applyFill="1" applyAlignment="1">
      <alignment horizontal="center"/>
    </xf>
    <xf numFmtId="0" fontId="12" fillId="25" borderId="0" xfId="0" applyFont="1" applyFill="1"/>
    <xf numFmtId="0" fontId="12" fillId="26" borderId="0" xfId="0" applyFont="1" applyFill="1" applyAlignment="1">
      <alignment horizontal="center"/>
    </xf>
    <xf numFmtId="0" fontId="12" fillId="26" borderId="0" xfId="0" applyFont="1" applyFill="1"/>
    <xf numFmtId="0" fontId="12" fillId="27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2" fillId="19" borderId="11" xfId="0" applyFont="1" applyFill="1" applyBorder="1" applyAlignment="1">
      <alignment horizontal="center"/>
    </xf>
    <xf numFmtId="0" fontId="275" fillId="13" borderId="0" xfId="0" applyFont="1" applyFill="1" applyAlignment="1">
      <alignment horizontal="center"/>
    </xf>
    <xf numFmtId="0" fontId="12" fillId="4" borderId="14" xfId="0" applyFont="1" applyFill="1" applyBorder="1" applyAlignment="1">
      <alignment horizontal="center" vertical="center"/>
    </xf>
    <xf numFmtId="4" fontId="12" fillId="4" borderId="14" xfId="0" applyNumberFormat="1" applyFont="1" applyFill="1" applyBorder="1" applyAlignment="1">
      <alignment horizontal="center" vertical="center"/>
    </xf>
    <xf numFmtId="0" fontId="278" fillId="4" borderId="2" xfId="0" applyFont="1" applyFill="1" applyBorder="1" applyAlignment="1">
      <alignment horizontal="center" vertical="center"/>
    </xf>
    <xf numFmtId="0" fontId="278" fillId="4" borderId="23" xfId="0" applyFont="1" applyFill="1" applyBorder="1" applyAlignment="1">
      <alignment horizontal="center" vertical="center"/>
    </xf>
    <xf numFmtId="0" fontId="278" fillId="4" borderId="24" xfId="0" applyFont="1" applyFill="1" applyBorder="1" applyAlignment="1">
      <alignment horizontal="center" vertical="center"/>
    </xf>
    <xf numFmtId="0" fontId="278" fillId="4" borderId="13" xfId="0" applyFont="1" applyFill="1" applyBorder="1" applyAlignment="1">
      <alignment horizontal="center" vertical="center"/>
    </xf>
    <xf numFmtId="0" fontId="278" fillId="4" borderId="0" xfId="0" applyFont="1" applyFill="1" applyAlignment="1">
      <alignment horizontal="center" vertical="center"/>
    </xf>
    <xf numFmtId="0" fontId="278" fillId="4" borderId="40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4" fontId="12" fillId="4" borderId="0" xfId="0" applyNumberFormat="1" applyFont="1" applyFill="1" applyAlignment="1">
      <alignment horizontal="center" vertical="center"/>
    </xf>
    <xf numFmtId="0" fontId="12" fillId="26" borderId="30" xfId="0" applyFont="1" applyFill="1" applyBorder="1" applyAlignment="1">
      <alignment horizontal="center"/>
    </xf>
    <xf numFmtId="0" fontId="12" fillId="26" borderId="30" xfId="0" applyFont="1" applyFill="1" applyBorder="1"/>
    <xf numFmtId="0" fontId="279" fillId="4" borderId="0" xfId="0" applyFont="1" applyFill="1" applyAlignment="1">
      <alignment horizontal="center" vertical="center"/>
    </xf>
    <xf numFmtId="0" fontId="279" fillId="4" borderId="40" xfId="0" applyFont="1" applyFill="1" applyBorder="1" applyAlignment="1">
      <alignment horizontal="center" vertical="center"/>
    </xf>
    <xf numFmtId="0" fontId="279" fillId="4" borderId="9" xfId="0" applyFont="1" applyFill="1" applyBorder="1" applyAlignment="1">
      <alignment horizontal="center" vertical="center"/>
    </xf>
    <xf numFmtId="0" fontId="279" fillId="4" borderId="15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4" fontId="12" fillId="3" borderId="15" xfId="0" applyNumberFormat="1" applyFont="1" applyFill="1" applyBorder="1" applyAlignment="1">
      <alignment horizontal="center" vertical="center"/>
    </xf>
    <xf numFmtId="0" fontId="12" fillId="21" borderId="7" xfId="0" applyFont="1" applyFill="1" applyBorder="1" applyAlignment="1">
      <alignment horizontal="center" vertical="center"/>
    </xf>
    <xf numFmtId="0" fontId="12" fillId="22" borderId="7" xfId="0" applyFont="1" applyFill="1" applyBorder="1" applyAlignment="1">
      <alignment horizontal="center" vertical="center"/>
    </xf>
    <xf numFmtId="0" fontId="12" fillId="23" borderId="7" xfId="0" applyFont="1" applyFill="1" applyBorder="1" applyAlignment="1">
      <alignment horizontal="center" vertical="center"/>
    </xf>
    <xf numFmtId="0" fontId="12" fillId="24" borderId="7" xfId="0" applyFont="1" applyFill="1" applyBorder="1" applyAlignment="1">
      <alignment horizontal="center" vertical="center"/>
    </xf>
    <xf numFmtId="0" fontId="12" fillId="28" borderId="7" xfId="0" applyFont="1" applyFill="1" applyBorder="1" applyAlignment="1">
      <alignment horizontal="center" vertical="center"/>
    </xf>
    <xf numFmtId="0" fontId="12" fillId="25" borderId="7" xfId="0" applyFont="1" applyFill="1" applyBorder="1" applyAlignment="1">
      <alignment horizontal="center" vertical="center"/>
    </xf>
    <xf numFmtId="0" fontId="12" fillId="26" borderId="7" xfId="0" applyFont="1" applyFill="1" applyBorder="1" applyAlignment="1">
      <alignment horizontal="center" vertical="center"/>
    </xf>
    <xf numFmtId="0" fontId="12" fillId="27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165" fontId="12" fillId="3" borderId="11" xfId="0" applyNumberFormat="1" applyFont="1" applyFill="1" applyBorder="1" applyAlignment="1">
      <alignment horizontal="center" vertical="center"/>
    </xf>
    <xf numFmtId="0" fontId="278" fillId="4" borderId="8" xfId="0" applyFont="1" applyFill="1" applyBorder="1" applyAlignment="1">
      <alignment horizontal="center" vertical="center"/>
    </xf>
    <xf numFmtId="0" fontId="278" fillId="4" borderId="9" xfId="0" applyFont="1" applyFill="1" applyBorder="1" applyAlignment="1">
      <alignment horizontal="center" vertical="center"/>
    </xf>
    <xf numFmtId="0" fontId="278" fillId="4" borderId="15" xfId="0" applyFont="1" applyFill="1" applyBorder="1" applyAlignment="1">
      <alignment horizontal="center" vertical="center"/>
    </xf>
    <xf numFmtId="0" fontId="4" fillId="46" borderId="14" xfId="0" applyFont="1" applyFill="1" applyBorder="1" applyAlignment="1">
      <alignment horizontal="center" vertical="center"/>
    </xf>
    <xf numFmtId="0" fontId="280" fillId="3" borderId="11" xfId="0" applyFont="1" applyFill="1" applyBorder="1" applyAlignment="1">
      <alignment horizontal="center" vertical="center"/>
    </xf>
    <xf numFmtId="0" fontId="280" fillId="4" borderId="11" xfId="0" applyFont="1" applyFill="1" applyBorder="1" applyAlignment="1">
      <alignment horizontal="center" vertical="center"/>
    </xf>
    <xf numFmtId="0" fontId="47" fillId="0" borderId="11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3" fillId="19" borderId="11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0" fontId="16" fillId="28" borderId="11" xfId="0" applyFont="1" applyFill="1" applyBorder="1" applyAlignment="1">
      <alignment horizontal="center" vertical="center"/>
    </xf>
    <xf numFmtId="0" fontId="12" fillId="21" borderId="52" xfId="0" applyFont="1" applyFill="1" applyBorder="1" applyAlignment="1">
      <alignment horizontal="center" vertical="center" wrapText="1"/>
    </xf>
    <xf numFmtId="0" fontId="12" fillId="22" borderId="52" xfId="0" applyFont="1" applyFill="1" applyBorder="1" applyAlignment="1">
      <alignment horizontal="center" vertical="center" wrapText="1"/>
    </xf>
    <xf numFmtId="0" fontId="12" fillId="23" borderId="52" xfId="0" applyFont="1" applyFill="1" applyBorder="1" applyAlignment="1">
      <alignment horizontal="center" vertical="center" wrapText="1"/>
    </xf>
    <xf numFmtId="0" fontId="12" fillId="24" borderId="52" xfId="0" applyFont="1" applyFill="1" applyBorder="1" applyAlignment="1">
      <alignment horizontal="center" vertical="center" wrapText="1"/>
    </xf>
    <xf numFmtId="0" fontId="12" fillId="28" borderId="52" xfId="0" applyFont="1" applyFill="1" applyBorder="1" applyAlignment="1">
      <alignment horizontal="center" vertical="center" wrapText="1"/>
    </xf>
    <xf numFmtId="0" fontId="12" fillId="25" borderId="52" xfId="0" applyFont="1" applyFill="1" applyBorder="1" applyAlignment="1">
      <alignment horizontal="center" vertical="center" wrapText="1"/>
    </xf>
    <xf numFmtId="0" fontId="12" fillId="26" borderId="52" xfId="0" applyFont="1" applyFill="1" applyBorder="1" applyAlignment="1">
      <alignment horizontal="center" vertical="center" wrapText="1"/>
    </xf>
    <xf numFmtId="0" fontId="12" fillId="27" borderId="52" xfId="0" applyFont="1" applyFill="1" applyBorder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 wrapText="1"/>
    </xf>
    <xf numFmtId="0" fontId="12" fillId="3" borderId="52" xfId="0" applyFont="1" applyFill="1" applyBorder="1" applyAlignment="1">
      <alignment horizontal="center" vertical="center" wrapText="1"/>
    </xf>
    <xf numFmtId="164" fontId="268" fillId="4" borderId="11" xfId="0" applyNumberFormat="1" applyFont="1" applyFill="1" applyBorder="1" applyAlignment="1">
      <alignment horizontal="center" vertical="center"/>
    </xf>
    <xf numFmtId="0" fontId="268" fillId="4" borderId="11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/>
    </xf>
    <xf numFmtId="4" fontId="12" fillId="3" borderId="7" xfId="0" applyNumberFormat="1" applyFont="1" applyFill="1" applyBorder="1" applyAlignment="1">
      <alignment horizontal="center" vertical="center"/>
    </xf>
    <xf numFmtId="0" fontId="16" fillId="28" borderId="7" xfId="0" applyFont="1" applyFill="1" applyBorder="1" applyAlignment="1">
      <alignment horizontal="center" vertical="center"/>
    </xf>
    <xf numFmtId="0" fontId="15" fillId="28" borderId="7" xfId="0" applyFont="1" applyFill="1" applyBorder="1" applyAlignment="1">
      <alignment horizontal="center" vertical="center"/>
    </xf>
    <xf numFmtId="0" fontId="14" fillId="28" borderId="7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/>
    </xf>
    <xf numFmtId="0" fontId="12" fillId="28" borderId="7" xfId="0" applyFont="1" applyFill="1" applyBorder="1" applyAlignment="1">
      <alignment horizontal="center"/>
    </xf>
    <xf numFmtId="165" fontId="12" fillId="28" borderId="11" xfId="0" applyNumberFormat="1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/>
    </xf>
    <xf numFmtId="0" fontId="12" fillId="21" borderId="56" xfId="0" applyFont="1" applyFill="1" applyBorder="1" applyAlignment="1">
      <alignment horizontal="center" vertical="center"/>
    </xf>
    <xf numFmtId="0" fontId="12" fillId="22" borderId="56" xfId="0" applyFont="1" applyFill="1" applyBorder="1" applyAlignment="1">
      <alignment horizontal="center" vertical="center"/>
    </xf>
    <xf numFmtId="0" fontId="12" fillId="23" borderId="56" xfId="0" applyFont="1" applyFill="1" applyBorder="1" applyAlignment="1">
      <alignment horizontal="center" vertical="center"/>
    </xf>
    <xf numFmtId="0" fontId="12" fillId="24" borderId="56" xfId="0" applyFont="1" applyFill="1" applyBorder="1" applyAlignment="1">
      <alignment horizontal="center" vertical="center"/>
    </xf>
    <xf numFmtId="0" fontId="12" fillId="28" borderId="56" xfId="0" applyFont="1" applyFill="1" applyBorder="1" applyAlignment="1">
      <alignment horizontal="center" vertical="center"/>
    </xf>
    <xf numFmtId="0" fontId="12" fillId="25" borderId="56" xfId="0" applyFont="1" applyFill="1" applyBorder="1" applyAlignment="1">
      <alignment horizontal="center" vertical="center"/>
    </xf>
    <xf numFmtId="0" fontId="12" fillId="26" borderId="56" xfId="0" applyFont="1" applyFill="1" applyBorder="1" applyAlignment="1">
      <alignment horizontal="center" vertical="center"/>
    </xf>
    <xf numFmtId="0" fontId="12" fillId="27" borderId="56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164" fontId="268" fillId="4" borderId="45" xfId="0" applyNumberFormat="1" applyFont="1" applyFill="1" applyBorder="1" applyAlignment="1">
      <alignment horizontal="center" vertical="center"/>
    </xf>
    <xf numFmtId="0" fontId="268" fillId="4" borderId="45" xfId="0" applyFont="1" applyFill="1" applyBorder="1" applyAlignment="1">
      <alignment horizontal="center" vertical="center"/>
    </xf>
    <xf numFmtId="0" fontId="4" fillId="46" borderId="0" xfId="0" applyFont="1" applyFill="1" applyAlignment="1">
      <alignment horizontal="center" vertical="center"/>
    </xf>
    <xf numFmtId="0" fontId="25" fillId="6" borderId="11" xfId="0" applyFont="1" applyFill="1" applyBorder="1" applyAlignment="1">
      <alignment horizontal="center"/>
    </xf>
    <xf numFmtId="0" fontId="12" fillId="4" borderId="5" xfId="0" applyFont="1" applyFill="1" applyBorder="1"/>
    <xf numFmtId="0" fontId="12" fillId="4" borderId="56" xfId="0" applyFont="1" applyFill="1" applyBorder="1"/>
    <xf numFmtId="0" fontId="12" fillId="22" borderId="43" xfId="0" applyFont="1" applyFill="1" applyBorder="1" applyAlignment="1">
      <alignment horizontal="center" vertical="center"/>
    </xf>
    <xf numFmtId="0" fontId="105" fillId="4" borderId="0" xfId="0" applyFont="1" applyFill="1" applyAlignment="1">
      <alignment horizontal="center" vertical="center"/>
    </xf>
    <xf numFmtId="0" fontId="105" fillId="46" borderId="1" xfId="0" applyFont="1" applyFill="1" applyBorder="1" applyAlignment="1">
      <alignment horizontal="center" vertical="center"/>
    </xf>
    <xf numFmtId="0" fontId="12" fillId="26" borderId="17" xfId="0" applyFont="1" applyFill="1" applyBorder="1" applyAlignment="1">
      <alignment horizontal="center" vertical="center"/>
    </xf>
    <xf numFmtId="0" fontId="12" fillId="4" borderId="9" xfId="0" applyFont="1" applyFill="1" applyBorder="1"/>
    <xf numFmtId="0" fontId="4" fillId="46" borderId="1" xfId="0" applyFont="1" applyFill="1" applyBorder="1" applyAlignment="1">
      <alignment horizontal="center"/>
    </xf>
    <xf numFmtId="0" fontId="12" fillId="26" borderId="17" xfId="0" applyFont="1" applyFill="1" applyBorder="1" applyAlignment="1">
      <alignment horizontal="center"/>
    </xf>
    <xf numFmtId="0" fontId="12" fillId="28" borderId="15" xfId="0" applyFont="1" applyFill="1" applyBorder="1"/>
    <xf numFmtId="0" fontId="12" fillId="25" borderId="15" xfId="0" applyFont="1" applyFill="1" applyBorder="1" applyAlignment="1">
      <alignment horizontal="center"/>
    </xf>
    <xf numFmtId="0" fontId="12" fillId="25" borderId="45" xfId="0" applyFont="1" applyFill="1" applyBorder="1"/>
    <xf numFmtId="0" fontId="12" fillId="26" borderId="15" xfId="0" applyFont="1" applyFill="1" applyBorder="1" applyAlignment="1">
      <alignment horizontal="center"/>
    </xf>
    <xf numFmtId="0" fontId="12" fillId="27" borderId="15" xfId="0" applyFont="1" applyFill="1" applyBorder="1" applyAlignment="1">
      <alignment horizontal="center"/>
    </xf>
    <xf numFmtId="0" fontId="12" fillId="27" borderId="45" xfId="0" applyFont="1" applyFill="1" applyBorder="1"/>
    <xf numFmtId="0" fontId="12" fillId="3" borderId="15" xfId="0" applyFont="1" applyFill="1" applyBorder="1" applyAlignment="1">
      <alignment horizontal="center"/>
    </xf>
    <xf numFmtId="0" fontId="12" fillId="3" borderId="45" xfId="0" applyFont="1" applyFill="1" applyBorder="1"/>
    <xf numFmtId="0" fontId="12" fillId="21" borderId="15" xfId="0" applyFont="1" applyFill="1" applyBorder="1" applyAlignment="1">
      <alignment horizontal="center"/>
    </xf>
    <xf numFmtId="0" fontId="12" fillId="21" borderId="45" xfId="0" applyFont="1" applyFill="1" applyBorder="1"/>
    <xf numFmtId="0" fontId="12" fillId="22" borderId="15" xfId="0" applyFont="1" applyFill="1" applyBorder="1" applyAlignment="1">
      <alignment horizontal="center"/>
    </xf>
    <xf numFmtId="0" fontId="12" fillId="22" borderId="45" xfId="0" applyFont="1" applyFill="1" applyBorder="1"/>
    <xf numFmtId="0" fontId="13" fillId="15" borderId="11" xfId="0" applyFont="1" applyFill="1" applyBorder="1" applyAlignment="1">
      <alignment horizontal="center"/>
    </xf>
    <xf numFmtId="164" fontId="12" fillId="28" borderId="11" xfId="0" applyNumberFormat="1" applyFont="1" applyFill="1" applyBorder="1" applyAlignment="1">
      <alignment horizontal="center" vertical="center"/>
    </xf>
    <xf numFmtId="0" fontId="13" fillId="18" borderId="11" xfId="0" applyFont="1" applyFill="1" applyBorder="1" applyAlignment="1">
      <alignment horizontal="center"/>
    </xf>
    <xf numFmtId="0" fontId="13" fillId="10" borderId="11" xfId="0" applyFont="1" applyFill="1" applyBorder="1" applyAlignment="1">
      <alignment horizontal="center"/>
    </xf>
    <xf numFmtId="0" fontId="12" fillId="16" borderId="11" xfId="0" applyFont="1" applyFill="1" applyBorder="1" applyAlignment="1">
      <alignment horizontal="center"/>
    </xf>
    <xf numFmtId="164" fontId="12" fillId="28" borderId="11" xfId="0" applyNumberFormat="1" applyFont="1" applyFill="1" applyBorder="1" applyAlignment="1">
      <alignment horizontal="center"/>
    </xf>
    <xf numFmtId="0" fontId="13" fillId="16" borderId="11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/>
    </xf>
    <xf numFmtId="3" fontId="12" fillId="3" borderId="7" xfId="0" applyNumberFormat="1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/>
    </xf>
    <xf numFmtId="0" fontId="46" fillId="16" borderId="11" xfId="0" applyFont="1" applyFill="1" applyBorder="1" applyAlignment="1">
      <alignment horizontal="center"/>
    </xf>
    <xf numFmtId="0" fontId="46" fillId="13" borderId="11" xfId="0" applyFont="1" applyFill="1" applyBorder="1" applyAlignment="1">
      <alignment horizontal="center"/>
    </xf>
    <xf numFmtId="0" fontId="24" fillId="4" borderId="0" xfId="0" applyFont="1" applyFill="1"/>
    <xf numFmtId="0" fontId="24" fillId="4" borderId="1" xfId="0" applyFont="1" applyFill="1" applyBorder="1"/>
    <xf numFmtId="0" fontId="105" fillId="30" borderId="0" xfId="0" applyFont="1" applyFill="1" applyAlignment="1">
      <alignment horizontal="center" vertical="center"/>
    </xf>
    <xf numFmtId="0" fontId="24" fillId="30" borderId="0" xfId="0" applyFont="1" applyFill="1"/>
    <xf numFmtId="0" fontId="12" fillId="23" borderId="9" xfId="0" applyFont="1" applyFill="1" applyBorder="1" applyAlignment="1">
      <alignment horizontal="center" vertical="center"/>
    </xf>
    <xf numFmtId="0" fontId="17" fillId="28" borderId="11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horizontal="center" vertical="center"/>
    </xf>
    <xf numFmtId="0" fontId="12" fillId="24" borderId="61" xfId="0" applyFont="1" applyFill="1" applyBorder="1" applyAlignment="1">
      <alignment horizontal="center" vertical="center"/>
    </xf>
    <xf numFmtId="0" fontId="12" fillId="23" borderId="13" xfId="0" applyFont="1" applyFill="1" applyBorder="1" applyAlignment="1">
      <alignment horizontal="center" vertical="center"/>
    </xf>
    <xf numFmtId="0" fontId="12" fillId="23" borderId="61" xfId="0" applyFont="1" applyFill="1" applyBorder="1" applyAlignment="1">
      <alignment horizontal="center" vertical="center"/>
    </xf>
    <xf numFmtId="0" fontId="12" fillId="21" borderId="43" xfId="0" applyFont="1" applyFill="1" applyBorder="1" applyAlignment="1">
      <alignment horizontal="center" vertical="center"/>
    </xf>
    <xf numFmtId="0" fontId="12" fillId="24" borderId="43" xfId="0" applyFont="1" applyFill="1" applyBorder="1" applyAlignment="1">
      <alignment horizontal="center" vertical="center"/>
    </xf>
    <xf numFmtId="0" fontId="12" fillId="28" borderId="43" xfId="0" applyFont="1" applyFill="1" applyBorder="1" applyAlignment="1">
      <alignment horizontal="center" vertical="center"/>
    </xf>
    <xf numFmtId="0" fontId="12" fillId="25" borderId="43" xfId="0" applyFont="1" applyFill="1" applyBorder="1" applyAlignment="1">
      <alignment horizontal="center" vertical="center"/>
    </xf>
    <xf numFmtId="0" fontId="12" fillId="26" borderId="43" xfId="0" applyFont="1" applyFill="1" applyBorder="1" applyAlignment="1">
      <alignment horizontal="center" vertical="center"/>
    </xf>
    <xf numFmtId="0" fontId="12" fillId="27" borderId="43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2" fillId="47" borderId="43" xfId="0" applyFont="1" applyFill="1" applyBorder="1" applyAlignment="1">
      <alignment horizontal="center" vertical="center"/>
    </xf>
    <xf numFmtId="4" fontId="268" fillId="26" borderId="9" xfId="0" applyNumberFormat="1" applyFont="1" applyFill="1" applyBorder="1" applyAlignment="1">
      <alignment horizontal="center" vertical="center"/>
    </xf>
    <xf numFmtId="164" fontId="12" fillId="0" borderId="15" xfId="0" applyNumberFormat="1" applyFont="1" applyBorder="1" applyAlignment="1">
      <alignment horizontal="center" vertical="center"/>
    </xf>
    <xf numFmtId="164" fontId="12" fillId="0" borderId="9" xfId="0" applyNumberFormat="1" applyFont="1" applyBorder="1" applyAlignment="1">
      <alignment horizontal="center" vertical="center"/>
    </xf>
    <xf numFmtId="164" fontId="12" fillId="0" borderId="62" xfId="0" applyNumberFormat="1" applyFont="1" applyBorder="1" applyAlignment="1">
      <alignment horizontal="center" vertical="center"/>
    </xf>
    <xf numFmtId="0" fontId="12" fillId="22" borderId="9" xfId="0" applyFont="1" applyFill="1" applyBorder="1" applyAlignment="1">
      <alignment horizontal="center" vertical="center"/>
    </xf>
    <xf numFmtId="0" fontId="12" fillId="47" borderId="45" xfId="0" applyFont="1" applyFill="1" applyBorder="1" applyAlignment="1">
      <alignment horizontal="center" vertical="center"/>
    </xf>
    <xf numFmtId="0" fontId="12" fillId="47" borderId="42" xfId="0" applyFont="1" applyFill="1" applyBorder="1" applyAlignment="1">
      <alignment horizontal="center"/>
    </xf>
    <xf numFmtId="0" fontId="12" fillId="27" borderId="42" xfId="0" applyFont="1" applyFill="1" applyBorder="1" applyAlignment="1">
      <alignment horizontal="center"/>
    </xf>
    <xf numFmtId="0" fontId="12" fillId="3" borderId="42" xfId="0" applyFont="1" applyFill="1" applyBorder="1" applyAlignment="1">
      <alignment horizontal="center"/>
    </xf>
    <xf numFmtId="0" fontId="12" fillId="21" borderId="42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2" fillId="22" borderId="17" xfId="0" applyFont="1" applyFill="1" applyBorder="1" applyAlignment="1">
      <alignment horizontal="center"/>
    </xf>
    <xf numFmtId="0" fontId="12" fillId="27" borderId="42" xfId="0" applyFont="1" applyFill="1" applyBorder="1"/>
    <xf numFmtId="0" fontId="12" fillId="2" borderId="42" xfId="0" applyFont="1" applyFill="1" applyBorder="1"/>
    <xf numFmtId="0" fontId="12" fillId="3" borderId="42" xfId="0" applyFont="1" applyFill="1" applyBorder="1"/>
    <xf numFmtId="0" fontId="12" fillId="21" borderId="18" xfId="0" applyFont="1" applyFill="1" applyBorder="1" applyAlignment="1">
      <alignment horizontal="center"/>
    </xf>
    <xf numFmtId="0" fontId="12" fillId="21" borderId="42" xfId="0" applyFont="1" applyFill="1" applyBorder="1"/>
    <xf numFmtId="0" fontId="12" fillId="22" borderId="42" xfId="0" applyFont="1" applyFill="1" applyBorder="1"/>
    <xf numFmtId="0" fontId="12" fillId="15" borderId="45" xfId="0" applyFont="1" applyFill="1" applyBorder="1" applyAlignment="1">
      <alignment horizontal="center" vertical="center"/>
    </xf>
    <xf numFmtId="0" fontId="13" fillId="18" borderId="45" xfId="0" applyFont="1" applyFill="1" applyBorder="1" applyAlignment="1">
      <alignment horizontal="center" vertical="center"/>
    </xf>
    <xf numFmtId="0" fontId="47" fillId="19" borderId="45" xfId="0" applyFont="1" applyFill="1" applyBorder="1" applyAlignment="1">
      <alignment horizontal="center" vertical="center"/>
    </xf>
    <xf numFmtId="0" fontId="24" fillId="2" borderId="11" xfId="0" applyFont="1" applyFill="1" applyBorder="1"/>
    <xf numFmtId="0" fontId="12" fillId="24" borderId="45" xfId="0" applyFont="1" applyFill="1" applyBorder="1" applyAlignment="1">
      <alignment horizontal="center"/>
    </xf>
    <xf numFmtId="0" fontId="12" fillId="24" borderId="15" xfId="0" applyFont="1" applyFill="1" applyBorder="1" applyAlignment="1">
      <alignment horizontal="center"/>
    </xf>
    <xf numFmtId="0" fontId="12" fillId="28" borderId="15" xfId="0" applyFont="1" applyFill="1" applyBorder="1" applyAlignment="1">
      <alignment horizontal="center"/>
    </xf>
    <xf numFmtId="0" fontId="47" fillId="14" borderId="45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center" vertical="center"/>
    </xf>
    <xf numFmtId="0" fontId="12" fillId="24" borderId="9" xfId="0" applyFont="1" applyFill="1" applyBorder="1"/>
    <xf numFmtId="4" fontId="24" fillId="4" borderId="0" xfId="0" applyNumberFormat="1" applyFont="1" applyFill="1"/>
    <xf numFmtId="0" fontId="24" fillId="4" borderId="61" xfId="0" applyFont="1" applyFill="1" applyBorder="1"/>
    <xf numFmtId="0" fontId="24" fillId="4" borderId="13" xfId="0" applyFont="1" applyFill="1" applyBorder="1"/>
    <xf numFmtId="0" fontId="24" fillId="4" borderId="0" xfId="0" applyFont="1" applyFill="1" applyAlignment="1">
      <alignment horizontal="center"/>
    </xf>
    <xf numFmtId="0" fontId="105" fillId="46" borderId="0" xfId="0" applyFont="1" applyFill="1" applyAlignment="1">
      <alignment horizontal="center" vertical="center"/>
    </xf>
    <xf numFmtId="0" fontId="23" fillId="3" borderId="45" xfId="0" applyFont="1" applyFill="1" applyBorder="1" applyAlignment="1">
      <alignment horizontal="center" vertical="center"/>
    </xf>
    <xf numFmtId="0" fontId="12" fillId="47" borderId="45" xfId="0" applyFont="1" applyFill="1" applyBorder="1" applyAlignment="1">
      <alignment horizontal="center"/>
    </xf>
    <xf numFmtId="0" fontId="12" fillId="27" borderId="45" xfId="0" applyFont="1" applyFill="1" applyBorder="1" applyAlignment="1">
      <alignment horizontal="center"/>
    </xf>
    <xf numFmtId="0" fontId="12" fillId="20" borderId="45" xfId="0" applyFont="1" applyFill="1" applyBorder="1" applyAlignment="1">
      <alignment horizontal="center"/>
    </xf>
    <xf numFmtId="0" fontId="13" fillId="3" borderId="45" xfId="0" applyFont="1" applyFill="1" applyBorder="1" applyAlignment="1">
      <alignment horizontal="center"/>
    </xf>
    <xf numFmtId="0" fontId="14" fillId="28" borderId="11" xfId="0" applyFont="1" applyFill="1" applyBorder="1" applyAlignment="1">
      <alignment horizontal="center"/>
    </xf>
    <xf numFmtId="0" fontId="17" fillId="28" borderId="11" xfId="0" applyFont="1" applyFill="1" applyBorder="1" applyAlignment="1">
      <alignment horizontal="center"/>
    </xf>
    <xf numFmtId="0" fontId="13" fillId="18" borderId="45" xfId="0" applyFont="1" applyFill="1" applyBorder="1" applyAlignment="1">
      <alignment horizontal="center"/>
    </xf>
    <xf numFmtId="4" fontId="268" fillId="26" borderId="45" xfId="0" applyNumberFormat="1" applyFont="1" applyFill="1" applyBorder="1" applyAlignment="1">
      <alignment horizontal="center"/>
    </xf>
    <xf numFmtId="4" fontId="268" fillId="26" borderId="9" xfId="0" applyNumberFormat="1" applyFont="1" applyFill="1" applyBorder="1" applyAlignment="1">
      <alignment horizontal="center"/>
    </xf>
    <xf numFmtId="0" fontId="12" fillId="21" borderId="45" xfId="0" applyFont="1" applyFill="1" applyBorder="1" applyAlignment="1">
      <alignment horizontal="center"/>
    </xf>
    <xf numFmtId="0" fontId="12" fillId="24" borderId="45" xfId="0" applyFont="1" applyFill="1" applyBorder="1"/>
    <xf numFmtId="0" fontId="12" fillId="47" borderId="11" xfId="0" applyFont="1" applyFill="1" applyBorder="1" applyAlignment="1">
      <alignment horizontal="center" vertical="center"/>
    </xf>
    <xf numFmtId="0" fontId="12" fillId="24" borderId="42" xfId="0" applyFont="1" applyFill="1" applyBorder="1" applyAlignment="1">
      <alignment horizontal="center"/>
    </xf>
    <xf numFmtId="0" fontId="15" fillId="28" borderId="11" xfId="0" applyFont="1" applyFill="1" applyBorder="1" applyAlignment="1">
      <alignment horizontal="center"/>
    </xf>
    <xf numFmtId="0" fontId="16" fillId="28" borderId="11" xfId="0" applyFont="1" applyFill="1" applyBorder="1" applyAlignment="1">
      <alignment horizontal="center"/>
    </xf>
    <xf numFmtId="0" fontId="12" fillId="25" borderId="42" xfId="0" applyFont="1" applyFill="1" applyBorder="1" applyAlignment="1">
      <alignment horizontal="center"/>
    </xf>
    <xf numFmtId="0" fontId="12" fillId="26" borderId="42" xfId="0" applyFont="1" applyFill="1" applyBorder="1"/>
    <xf numFmtId="0" fontId="47" fillId="16" borderId="11" xfId="0" applyFont="1" applyFill="1" applyBorder="1" applyAlignment="1">
      <alignment horizontal="center" vertical="center"/>
    </xf>
    <xf numFmtId="4" fontId="268" fillId="4" borderId="11" xfId="0" applyNumberFormat="1" applyFont="1" applyFill="1" applyBorder="1" applyAlignment="1">
      <alignment horizontal="center" vertical="center"/>
    </xf>
    <xf numFmtId="4" fontId="268" fillId="4" borderId="45" xfId="0" applyNumberFormat="1" applyFont="1" applyFill="1" applyBorder="1" applyAlignment="1">
      <alignment horizontal="center" vertical="center"/>
    </xf>
    <xf numFmtId="4" fontId="268" fillId="4" borderId="9" xfId="0" applyNumberFormat="1" applyFont="1" applyFill="1" applyBorder="1" applyAlignment="1">
      <alignment horizontal="center" vertical="center"/>
    </xf>
    <xf numFmtId="164" fontId="12" fillId="4" borderId="40" xfId="0" applyNumberFormat="1" applyFont="1" applyFill="1" applyBorder="1" applyAlignment="1">
      <alignment horizontal="center" vertical="center"/>
    </xf>
    <xf numFmtId="164" fontId="12" fillId="4" borderId="62" xfId="0" applyNumberFormat="1" applyFont="1" applyFill="1" applyBorder="1" applyAlignment="1">
      <alignment horizontal="center" vertical="center"/>
    </xf>
    <xf numFmtId="164" fontId="12" fillId="4" borderId="8" xfId="0" applyNumberFormat="1" applyFont="1" applyFill="1" applyBorder="1" applyAlignment="1">
      <alignment horizontal="center" vertical="center"/>
    </xf>
    <xf numFmtId="4" fontId="268" fillId="26" borderId="11" xfId="0" applyNumberFormat="1" applyFont="1" applyFill="1" applyBorder="1" applyAlignment="1">
      <alignment horizontal="center"/>
    </xf>
    <xf numFmtId="0" fontId="12" fillId="24" borderId="15" xfId="0" applyFont="1" applyFill="1" applyBorder="1"/>
    <xf numFmtId="0" fontId="12" fillId="4" borderId="5" xfId="0" applyFont="1" applyFill="1" applyBorder="1" applyAlignment="1">
      <alignment horizontal="center" vertical="center"/>
    </xf>
    <xf numFmtId="0" fontId="12" fillId="4" borderId="56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05" fillId="46" borderId="40" xfId="0" applyFont="1" applyFill="1" applyBorder="1" applyAlignment="1">
      <alignment horizontal="center" vertical="center"/>
    </xf>
    <xf numFmtId="0" fontId="12" fillId="8" borderId="45" xfId="0" applyFont="1" applyFill="1" applyBorder="1" applyAlignment="1">
      <alignment horizontal="center"/>
    </xf>
    <xf numFmtId="0" fontId="12" fillId="28" borderId="18" xfId="0" applyFont="1" applyFill="1" applyBorder="1" applyAlignment="1">
      <alignment horizontal="center" vertical="center"/>
    </xf>
    <xf numFmtId="0" fontId="12" fillId="28" borderId="16" xfId="0" applyFont="1" applyFill="1" applyBorder="1" applyAlignment="1">
      <alignment horizontal="center"/>
    </xf>
    <xf numFmtId="0" fontId="12" fillId="8" borderId="45" xfId="0" applyFont="1" applyFill="1" applyBorder="1" applyAlignment="1">
      <alignment horizontal="center" vertical="center"/>
    </xf>
    <xf numFmtId="164" fontId="268" fillId="4" borderId="9" xfId="0" applyNumberFormat="1" applyFont="1" applyFill="1" applyBorder="1" applyAlignment="1">
      <alignment horizontal="center" vertical="center"/>
    </xf>
    <xf numFmtId="0" fontId="268" fillId="4" borderId="43" xfId="0" applyFont="1" applyFill="1" applyBorder="1" applyAlignment="1">
      <alignment horizontal="center" vertical="center"/>
    </xf>
    <xf numFmtId="0" fontId="268" fillId="4" borderId="9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47" fillId="13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47" fillId="12" borderId="7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horizontal="center"/>
    </xf>
    <xf numFmtId="0" fontId="281" fillId="28" borderId="0" xfId="0" applyFont="1" applyFill="1" applyAlignment="1">
      <alignment horizontal="center"/>
    </xf>
    <xf numFmtId="0" fontId="24" fillId="28" borderId="11" xfId="0" applyFont="1" applyFill="1" applyBorder="1" applyAlignment="1">
      <alignment horizontal="center"/>
    </xf>
    <xf numFmtId="0" fontId="12" fillId="22" borderId="14" xfId="0" applyFont="1" applyFill="1" applyBorder="1" applyAlignment="1">
      <alignment horizontal="center" vertical="center"/>
    </xf>
    <xf numFmtId="0" fontId="12" fillId="28" borderId="14" xfId="0" applyFont="1" applyFill="1" applyBorder="1" applyAlignment="1">
      <alignment horizontal="center" vertical="center"/>
    </xf>
    <xf numFmtId="0" fontId="47" fillId="5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2" fillId="4" borderId="63" xfId="0" applyFont="1" applyFill="1" applyBorder="1" applyAlignment="1">
      <alignment horizontal="center" vertical="center"/>
    </xf>
    <xf numFmtId="0" fontId="12" fillId="26" borderId="64" xfId="0" applyFont="1" applyFill="1" applyBorder="1"/>
    <xf numFmtId="0" fontId="12" fillId="26" borderId="42" xfId="0" applyFont="1" applyFill="1" applyBorder="1" applyAlignment="1">
      <alignment horizontal="center" vertical="center"/>
    </xf>
    <xf numFmtId="4" fontId="12" fillId="3" borderId="7" xfId="0" applyNumberFormat="1" applyFont="1" applyFill="1" applyBorder="1" applyAlignment="1">
      <alignment horizontal="center"/>
    </xf>
    <xf numFmtId="0" fontId="12" fillId="26" borderId="42" xfId="0" applyFont="1" applyFill="1" applyBorder="1" applyAlignment="1">
      <alignment horizontal="center"/>
    </xf>
    <xf numFmtId="0" fontId="12" fillId="26" borderId="65" xfId="0" applyFont="1" applyFill="1" applyBorder="1" applyAlignment="1">
      <alignment horizontal="center" vertical="center"/>
    </xf>
    <xf numFmtId="0" fontId="12" fillId="26" borderId="18" xfId="0" applyFont="1" applyFill="1" applyBorder="1" applyAlignment="1">
      <alignment horizontal="center" vertical="center"/>
    </xf>
    <xf numFmtId="0" fontId="24" fillId="8" borderId="11" xfId="0" applyFont="1" applyFill="1" applyBorder="1" applyAlignment="1">
      <alignment horizontal="center"/>
    </xf>
    <xf numFmtId="0" fontId="281" fillId="28" borderId="11" xfId="0" applyFont="1" applyFill="1" applyBorder="1" applyAlignment="1">
      <alignment horizontal="center"/>
    </xf>
    <xf numFmtId="0" fontId="12" fillId="26" borderId="64" xfId="0" applyFont="1" applyFill="1" applyBorder="1" applyAlignment="1">
      <alignment horizontal="center" vertical="center"/>
    </xf>
    <xf numFmtId="0" fontId="12" fillId="26" borderId="41" xfId="0" applyFont="1" applyFill="1" applyBorder="1" applyAlignment="1">
      <alignment horizontal="center"/>
    </xf>
    <xf numFmtId="0" fontId="24" fillId="15" borderId="11" xfId="0" applyFont="1" applyFill="1" applyBorder="1" applyAlignment="1">
      <alignment horizontal="center"/>
    </xf>
    <xf numFmtId="0" fontId="24" fillId="18" borderId="11" xfId="0" applyFont="1" applyFill="1" applyBorder="1" applyAlignment="1">
      <alignment horizontal="center"/>
    </xf>
    <xf numFmtId="0" fontId="12" fillId="26" borderId="66" xfId="0" applyFont="1" applyFill="1" applyBorder="1" applyAlignment="1">
      <alignment horizontal="center" vertical="center"/>
    </xf>
    <xf numFmtId="0" fontId="12" fillId="4" borderId="7" xfId="0" applyFont="1" applyFill="1" applyBorder="1"/>
    <xf numFmtId="0" fontId="12" fillId="4" borderId="8" xfId="0" applyFont="1" applyFill="1" applyBorder="1"/>
    <xf numFmtId="0" fontId="282" fillId="5" borderId="11" xfId="0" applyFont="1" applyFill="1" applyBorder="1" applyAlignment="1">
      <alignment horizontal="center" vertical="center"/>
    </xf>
    <xf numFmtId="0" fontId="4" fillId="21" borderId="11" xfId="0" applyFont="1" applyFill="1" applyBorder="1" applyAlignment="1">
      <alignment horizontal="center" vertical="center"/>
    </xf>
    <xf numFmtId="0" fontId="4" fillId="22" borderId="11" xfId="0" applyFont="1" applyFill="1" applyBorder="1" applyAlignment="1">
      <alignment horizontal="center" vertical="center"/>
    </xf>
    <xf numFmtId="0" fontId="4" fillId="23" borderId="11" xfId="0" applyFont="1" applyFill="1" applyBorder="1" applyAlignment="1">
      <alignment horizontal="center" vertical="center"/>
    </xf>
    <xf numFmtId="0" fontId="4" fillId="24" borderId="11" xfId="0" applyFont="1" applyFill="1" applyBorder="1" applyAlignment="1">
      <alignment horizontal="center" vertical="center"/>
    </xf>
    <xf numFmtId="0" fontId="4" fillId="28" borderId="11" xfId="0" applyFont="1" applyFill="1" applyBorder="1" applyAlignment="1">
      <alignment horizontal="center" vertical="center"/>
    </xf>
    <xf numFmtId="0" fontId="4" fillId="25" borderId="11" xfId="0" applyFont="1" applyFill="1" applyBorder="1" applyAlignment="1">
      <alignment horizontal="center" vertical="center"/>
    </xf>
    <xf numFmtId="0" fontId="4" fillId="26" borderId="11" xfId="0" applyFont="1" applyFill="1" applyBorder="1" applyAlignment="1">
      <alignment horizontal="center" vertical="center"/>
    </xf>
    <xf numFmtId="0" fontId="4" fillId="27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2" fillId="52" borderId="11" xfId="0" applyFont="1" applyFill="1" applyBorder="1" applyAlignment="1">
      <alignment horizontal="center" vertical="center"/>
    </xf>
    <xf numFmtId="2" fontId="268" fillId="26" borderId="11" xfId="0" applyNumberFormat="1" applyFont="1" applyFill="1" applyBorder="1" applyAlignment="1">
      <alignment horizontal="center"/>
    </xf>
    <xf numFmtId="4" fontId="12" fillId="26" borderId="11" xfId="0" applyNumberFormat="1" applyFont="1" applyFill="1" applyBorder="1" applyAlignment="1">
      <alignment horizontal="center"/>
    </xf>
    <xf numFmtId="0" fontId="268" fillId="26" borderId="11" xfId="0" applyFont="1" applyFill="1" applyBorder="1" applyAlignment="1">
      <alignment horizontal="center" vertical="center"/>
    </xf>
    <xf numFmtId="0" fontId="12" fillId="53" borderId="11" xfId="0" applyFont="1" applyFill="1" applyBorder="1" applyAlignment="1">
      <alignment horizontal="center" vertical="center"/>
    </xf>
    <xf numFmtId="0" fontId="12" fillId="54" borderId="11" xfId="0" applyFont="1" applyFill="1" applyBorder="1" applyAlignment="1">
      <alignment horizontal="center" vertical="center"/>
    </xf>
    <xf numFmtId="0" fontId="12" fillId="46" borderId="11" xfId="0" applyFont="1" applyFill="1" applyBorder="1" applyAlignment="1">
      <alignment horizontal="center" vertical="center"/>
    </xf>
    <xf numFmtId="164" fontId="268" fillId="26" borderId="11" xfId="0" applyNumberFormat="1" applyFont="1" applyFill="1" applyBorder="1" applyAlignment="1">
      <alignment horizontal="center"/>
    </xf>
    <xf numFmtId="0" fontId="4" fillId="46" borderId="11" xfId="0" applyFont="1" applyFill="1" applyBorder="1" applyAlignment="1">
      <alignment horizontal="center"/>
    </xf>
    <xf numFmtId="0" fontId="12" fillId="52" borderId="11" xfId="0" applyFont="1" applyFill="1" applyBorder="1" applyAlignment="1">
      <alignment horizontal="center"/>
    </xf>
    <xf numFmtId="0" fontId="12" fillId="53" borderId="11" xfId="0" applyFont="1" applyFill="1" applyBorder="1" applyAlignment="1">
      <alignment horizontal="center"/>
    </xf>
    <xf numFmtId="0" fontId="47" fillId="55" borderId="11" xfId="0" applyFont="1" applyFill="1" applyBorder="1" applyAlignment="1">
      <alignment horizontal="center" vertical="center"/>
    </xf>
    <xf numFmtId="0" fontId="282" fillId="13" borderId="11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282" fillId="14" borderId="11" xfId="0" applyFont="1" applyFill="1" applyBorder="1" applyAlignment="1">
      <alignment horizontal="center" vertical="center"/>
    </xf>
    <xf numFmtId="0" fontId="282" fillId="55" borderId="11" xfId="0" applyFont="1" applyFill="1" applyBorder="1" applyAlignment="1">
      <alignment horizontal="center" vertical="center"/>
    </xf>
    <xf numFmtId="0" fontId="12" fillId="22" borderId="18" xfId="0" applyFont="1" applyFill="1" applyBorder="1" applyAlignment="1">
      <alignment horizontal="center" vertical="center"/>
    </xf>
    <xf numFmtId="0" fontId="47" fillId="12" borderId="11" xfId="0" applyFont="1" applyFill="1" applyBorder="1" applyAlignment="1">
      <alignment horizontal="center"/>
    </xf>
    <xf numFmtId="4" fontId="12" fillId="3" borderId="0" xfId="0" applyNumberFormat="1" applyFont="1" applyFill="1" applyAlignment="1">
      <alignment horizontal="center"/>
    </xf>
    <xf numFmtId="0" fontId="12" fillId="4" borderId="0" xfId="0" applyFont="1" applyFill="1"/>
    <xf numFmtId="0" fontId="12" fillId="4" borderId="0" xfId="0" applyFont="1" applyFill="1" applyAlignment="1">
      <alignment horizontal="center"/>
    </xf>
    <xf numFmtId="4" fontId="12" fillId="4" borderId="0" xfId="0" applyNumberFormat="1" applyFont="1" applyFill="1" applyAlignment="1">
      <alignment horizontal="center"/>
    </xf>
    <xf numFmtId="0" fontId="105" fillId="4" borderId="11" xfId="0" applyFont="1" applyFill="1" applyBorder="1" applyAlignment="1">
      <alignment horizontal="center" vertical="center"/>
    </xf>
    <xf numFmtId="0" fontId="105" fillId="46" borderId="11" xfId="0" applyFont="1" applyFill="1" applyBorder="1" applyAlignment="1">
      <alignment horizontal="center" vertical="center"/>
    </xf>
    <xf numFmtId="0" fontId="281" fillId="3" borderId="11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0" fontId="281" fillId="3" borderId="11" xfId="0" applyFont="1" applyFill="1" applyBorder="1" applyAlignment="1">
      <alignment horizontal="center" vertical="center"/>
    </xf>
    <xf numFmtId="0" fontId="284" fillId="5" borderId="11" xfId="0" applyFont="1" applyFill="1" applyBorder="1" applyAlignment="1">
      <alignment horizontal="center"/>
    </xf>
    <xf numFmtId="0" fontId="25" fillId="9" borderId="11" xfId="0" applyFont="1" applyFill="1" applyBorder="1" applyAlignment="1">
      <alignment horizontal="center"/>
    </xf>
    <xf numFmtId="0" fontId="25" fillId="10" borderId="11" xfId="0" applyFont="1" applyFill="1" applyBorder="1" applyAlignment="1">
      <alignment horizontal="center"/>
    </xf>
    <xf numFmtId="0" fontId="285" fillId="56" borderId="11" xfId="0" applyFont="1" applyFill="1" applyBorder="1" applyAlignment="1">
      <alignment horizontal="center" vertical="center" wrapText="1"/>
    </xf>
    <xf numFmtId="0" fontId="12" fillId="56" borderId="11" xfId="0" applyFont="1" applyFill="1" applyBorder="1" applyAlignment="1">
      <alignment horizontal="center" vertical="center" wrapText="1"/>
    </xf>
    <xf numFmtId="0" fontId="12" fillId="57" borderId="11" xfId="0" applyFont="1" applyFill="1" applyBorder="1" applyAlignment="1">
      <alignment horizontal="center"/>
    </xf>
    <xf numFmtId="20" fontId="12" fillId="0" borderId="11" xfId="0" applyNumberFormat="1" applyFont="1" applyBorder="1" applyAlignment="1">
      <alignment horizontal="center"/>
    </xf>
    <xf numFmtId="0" fontId="12" fillId="43" borderId="11" xfId="0" applyFont="1" applyFill="1" applyBorder="1" applyAlignment="1">
      <alignment horizontal="center"/>
    </xf>
    <xf numFmtId="0" fontId="12" fillId="40" borderId="11" xfId="0" applyFont="1" applyFill="1" applyBorder="1" applyAlignment="1">
      <alignment horizontal="center"/>
    </xf>
    <xf numFmtId="0" fontId="12" fillId="58" borderId="11" xfId="0" applyFont="1" applyFill="1" applyBorder="1" applyAlignment="1">
      <alignment horizontal="center"/>
    </xf>
    <xf numFmtId="0" fontId="12" fillId="54" borderId="11" xfId="0" applyFont="1" applyFill="1" applyBorder="1" applyAlignment="1">
      <alignment horizontal="center"/>
    </xf>
    <xf numFmtId="0" fontId="12" fillId="42" borderId="11" xfId="0" applyFont="1" applyFill="1" applyBorder="1" applyAlignment="1">
      <alignment horizontal="center"/>
    </xf>
    <xf numFmtId="0" fontId="12" fillId="38" borderId="11" xfId="0" applyFont="1" applyFill="1" applyBorder="1" applyAlignment="1">
      <alignment horizontal="center"/>
    </xf>
    <xf numFmtId="0" fontId="12" fillId="59" borderId="11" xfId="0" applyFont="1" applyFill="1" applyBorder="1" applyAlignment="1">
      <alignment horizontal="center"/>
    </xf>
    <xf numFmtId="0" fontId="24" fillId="57" borderId="11" xfId="0" applyFont="1" applyFill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52" borderId="11" xfId="0" applyFont="1" applyFill="1" applyBorder="1" applyAlignment="1">
      <alignment horizontal="center"/>
    </xf>
    <xf numFmtId="0" fontId="24" fillId="13" borderId="11" xfId="0" applyFont="1" applyFill="1" applyBorder="1" applyAlignment="1">
      <alignment horizontal="center"/>
    </xf>
    <xf numFmtId="0" fontId="24" fillId="43" borderId="11" xfId="0" applyFont="1" applyFill="1" applyBorder="1" applyAlignment="1">
      <alignment horizontal="center"/>
    </xf>
    <xf numFmtId="4" fontId="13" fillId="26" borderId="11" xfId="0" applyNumberFormat="1" applyFont="1" applyFill="1" applyBorder="1" applyAlignment="1">
      <alignment horizontal="center" vertical="center"/>
    </xf>
    <xf numFmtId="0" fontId="57" fillId="27" borderId="11" xfId="0" applyFont="1" applyFill="1" applyBorder="1" applyAlignment="1">
      <alignment horizontal="center" vertical="center"/>
    </xf>
    <xf numFmtId="0" fontId="16" fillId="27" borderId="11" xfId="0" applyFont="1" applyFill="1" applyBorder="1" applyAlignment="1">
      <alignment horizontal="center" vertical="center"/>
    </xf>
    <xf numFmtId="0" fontId="12" fillId="27" borderId="9" xfId="0" applyFont="1" applyFill="1" applyBorder="1" applyAlignment="1">
      <alignment horizontal="center" vertical="center"/>
    </xf>
    <xf numFmtId="0" fontId="24" fillId="0" borderId="11" xfId="0" applyFont="1" applyBorder="1"/>
    <xf numFmtId="0" fontId="4" fillId="28" borderId="0" xfId="0" applyFont="1" applyFill="1" applyAlignment="1">
      <alignment horizontal="center" vertical="center"/>
    </xf>
    <xf numFmtId="0" fontId="4" fillId="28" borderId="4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3" xfId="0" applyFont="1" applyFill="1" applyBorder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horizontal="center" vertical="center"/>
    </xf>
    <xf numFmtId="0" fontId="4" fillId="23" borderId="38" xfId="0" applyFont="1" applyFill="1" applyBorder="1" applyAlignment="1">
      <alignment horizontal="center" vertical="center"/>
    </xf>
    <xf numFmtId="0" fontId="4" fillId="37" borderId="38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168" fontId="12" fillId="27" borderId="45" xfId="0" applyNumberFormat="1" applyFont="1" applyFill="1" applyBorder="1" applyAlignment="1">
      <alignment horizontal="center" vertical="center"/>
    </xf>
    <xf numFmtId="0" fontId="268" fillId="26" borderId="45" xfId="0" applyFont="1" applyFill="1" applyBorder="1" applyAlignment="1">
      <alignment horizontal="center" vertical="center"/>
    </xf>
    <xf numFmtId="0" fontId="12" fillId="28" borderId="45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12" fillId="21" borderId="23" xfId="0" applyFont="1" applyFill="1" applyBorder="1" applyAlignment="1">
      <alignment horizontal="center" vertical="center"/>
    </xf>
    <xf numFmtId="0" fontId="12" fillId="22" borderId="23" xfId="0" applyFont="1" applyFill="1" applyBorder="1" applyAlignment="1">
      <alignment horizontal="center" vertical="center"/>
    </xf>
    <xf numFmtId="0" fontId="12" fillId="23" borderId="23" xfId="0" applyFont="1" applyFill="1" applyBorder="1" applyAlignment="1">
      <alignment horizontal="center" vertical="center"/>
    </xf>
    <xf numFmtId="0" fontId="12" fillId="37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1" borderId="13" xfId="0" applyFont="1" applyFill="1" applyBorder="1" applyAlignment="1">
      <alignment horizontal="center" vertical="center"/>
    </xf>
    <xf numFmtId="0" fontId="12" fillId="37" borderId="0" xfId="0" applyFont="1" applyFill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1" borderId="8" xfId="0" applyFont="1" applyFill="1" applyBorder="1" applyAlignment="1">
      <alignment horizontal="center" vertical="center"/>
    </xf>
    <xf numFmtId="0" fontId="12" fillId="21" borderId="9" xfId="0" applyFont="1" applyFill="1" applyBorder="1" applyAlignment="1">
      <alignment horizontal="center" vertical="center"/>
    </xf>
    <xf numFmtId="0" fontId="12" fillId="37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2" fillId="20" borderId="7" xfId="0" applyFont="1" applyFill="1" applyBorder="1" applyAlignment="1">
      <alignment horizontal="center" vertical="center"/>
    </xf>
    <xf numFmtId="0" fontId="12" fillId="18" borderId="7" xfId="0" applyFont="1" applyFill="1" applyBorder="1" applyAlignment="1">
      <alignment horizontal="center" vertical="center"/>
    </xf>
    <xf numFmtId="0" fontId="4" fillId="46" borderId="7" xfId="0" applyFont="1" applyFill="1" applyBorder="1" applyAlignment="1">
      <alignment horizontal="center" vertical="center"/>
    </xf>
    <xf numFmtId="0" fontId="12" fillId="20" borderId="45" xfId="0" applyFont="1" applyFill="1" applyBorder="1" applyAlignment="1">
      <alignment horizontal="center" vertical="center"/>
    </xf>
    <xf numFmtId="0" fontId="25" fillId="10" borderId="18" xfId="0" applyFont="1" applyFill="1" applyBorder="1" applyAlignment="1">
      <alignment horizontal="center"/>
    </xf>
    <xf numFmtId="0" fontId="12" fillId="18" borderId="45" xfId="0" applyFont="1" applyFill="1" applyBorder="1" applyAlignment="1">
      <alignment horizontal="center" vertical="center"/>
    </xf>
    <xf numFmtId="0" fontId="286" fillId="5" borderId="14" xfId="0" applyFont="1" applyFill="1" applyBorder="1" applyAlignment="1">
      <alignment horizontal="center"/>
    </xf>
    <xf numFmtId="0" fontId="12" fillId="4" borderId="14" xfId="0" applyFont="1" applyFill="1" applyBorder="1"/>
    <xf numFmtId="4" fontId="12" fillId="4" borderId="14" xfId="0" applyNumberFormat="1" applyFont="1" applyFill="1" applyBorder="1"/>
    <xf numFmtId="0" fontId="12" fillId="4" borderId="14" xfId="0" applyFont="1" applyFill="1" applyBorder="1" applyAlignment="1">
      <alignment horizontal="center"/>
    </xf>
    <xf numFmtId="0" fontId="286" fillId="5" borderId="11" xfId="0" applyFont="1" applyFill="1" applyBorder="1" applyAlignment="1">
      <alignment horizontal="center"/>
    </xf>
    <xf numFmtId="0" fontId="4" fillId="46" borderId="14" xfId="0" applyFont="1" applyFill="1" applyBorder="1" applyAlignment="1">
      <alignment horizontal="center"/>
    </xf>
    <xf numFmtId="4" fontId="12" fillId="3" borderId="11" xfId="0" applyNumberFormat="1" applyFont="1" applyFill="1" applyBorder="1" applyAlignment="1">
      <alignment horizontal="right"/>
    </xf>
    <xf numFmtId="0" fontId="12" fillId="4" borderId="43" xfId="0" applyFont="1" applyFill="1" applyBorder="1"/>
    <xf numFmtId="0" fontId="12" fillId="4" borderId="13" xfId="0" applyFont="1" applyFill="1" applyBorder="1"/>
    <xf numFmtId="0" fontId="4" fillId="46" borderId="40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/>
    </xf>
    <xf numFmtId="0" fontId="47" fillId="12" borderId="45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7" fillId="4" borderId="0" xfId="0" applyFont="1" applyFill="1" applyAlignment="1">
      <alignment horizontal="center"/>
    </xf>
    <xf numFmtId="0" fontId="13" fillId="16" borderId="7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 vertical="center"/>
    </xf>
    <xf numFmtId="0" fontId="47" fillId="13" borderId="7" xfId="0" applyFont="1" applyFill="1" applyBorder="1" applyAlignment="1">
      <alignment horizontal="center"/>
    </xf>
    <xf numFmtId="0" fontId="47" fillId="13" borderId="9" xfId="0" applyFont="1" applyFill="1" applyBorder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37" borderId="54" xfId="0" applyFont="1" applyFill="1" applyBorder="1" applyAlignment="1">
      <alignment horizontal="center" vertical="center"/>
    </xf>
    <xf numFmtId="0" fontId="12" fillId="27" borderId="11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27" borderId="11" xfId="0" applyFont="1" applyFill="1" applyBorder="1" applyAlignment="1">
      <alignment horizontal="center" wrapText="1"/>
    </xf>
    <xf numFmtId="0" fontId="12" fillId="4" borderId="11" xfId="0" applyFont="1" applyFill="1" applyBorder="1" applyAlignment="1">
      <alignment horizontal="center" wrapText="1"/>
    </xf>
    <xf numFmtId="0" fontId="4" fillId="32" borderId="11" xfId="0" applyFont="1" applyFill="1" applyBorder="1" applyAlignment="1">
      <alignment horizontal="center" vertical="center"/>
    </xf>
    <xf numFmtId="0" fontId="12" fillId="32" borderId="11" xfId="0" applyFont="1" applyFill="1" applyBorder="1" applyAlignment="1">
      <alignment horizontal="center" wrapText="1"/>
    </xf>
    <xf numFmtId="4" fontId="12" fillId="32" borderId="11" xfId="0" applyNumberFormat="1" applyFont="1" applyFill="1" applyBorder="1" applyAlignment="1">
      <alignment horizontal="center"/>
    </xf>
    <xf numFmtId="0" fontId="12" fillId="32" borderId="11" xfId="0" applyFont="1" applyFill="1" applyBorder="1" applyAlignment="1">
      <alignment horizontal="center" vertical="center"/>
    </xf>
    <xf numFmtId="0" fontId="12" fillId="32" borderId="0" xfId="0" applyFont="1" applyFill="1" applyAlignment="1">
      <alignment horizontal="center"/>
    </xf>
    <xf numFmtId="0" fontId="275" fillId="12" borderId="11" xfId="0" applyFont="1" applyFill="1" applyBorder="1" applyAlignment="1">
      <alignment horizontal="center" vertical="center"/>
    </xf>
    <xf numFmtId="0" fontId="275" fillId="13" borderId="11" xfId="0" applyFont="1" applyFill="1" applyBorder="1" applyAlignment="1">
      <alignment horizontal="center" vertical="center"/>
    </xf>
    <xf numFmtId="0" fontId="4" fillId="28" borderId="67" xfId="0" applyFont="1" applyFill="1" applyBorder="1" applyAlignment="1">
      <alignment horizontal="center" vertical="center"/>
    </xf>
    <xf numFmtId="0" fontId="4" fillId="28" borderId="56" xfId="0" applyFont="1" applyFill="1" applyBorder="1" applyAlignment="1">
      <alignment horizontal="center" vertical="center"/>
    </xf>
    <xf numFmtId="0" fontId="4" fillId="24" borderId="67" xfId="0" applyFont="1" applyFill="1" applyBorder="1" applyAlignment="1">
      <alignment horizontal="center" vertical="center"/>
    </xf>
    <xf numFmtId="0" fontId="4" fillId="24" borderId="56" xfId="0" applyFont="1" applyFill="1" applyBorder="1" applyAlignment="1">
      <alignment horizontal="center" vertical="center"/>
    </xf>
    <xf numFmtId="0" fontId="4" fillId="23" borderId="67" xfId="0" applyFont="1" applyFill="1" applyBorder="1" applyAlignment="1">
      <alignment horizontal="center" vertical="center"/>
    </xf>
    <xf numFmtId="0" fontId="4" fillId="23" borderId="56" xfId="0" applyFont="1" applyFill="1" applyBorder="1" applyAlignment="1">
      <alignment horizontal="center" vertical="center"/>
    </xf>
    <xf numFmtId="0" fontId="4" fillId="21" borderId="56" xfId="0" applyFont="1" applyFill="1" applyBorder="1" applyAlignment="1">
      <alignment horizontal="center" vertical="center"/>
    </xf>
    <xf numFmtId="0" fontId="4" fillId="22" borderId="56" xfId="0" applyFont="1" applyFill="1" applyBorder="1" applyAlignment="1">
      <alignment horizontal="center" vertical="center"/>
    </xf>
    <xf numFmtId="0" fontId="4" fillId="25" borderId="56" xfId="0" applyFont="1" applyFill="1" applyBorder="1" applyAlignment="1">
      <alignment horizontal="center" vertical="center"/>
    </xf>
    <xf numFmtId="0" fontId="4" fillId="26" borderId="56" xfId="0" applyFont="1" applyFill="1" applyBorder="1" applyAlignment="1">
      <alignment horizontal="center" vertical="center"/>
    </xf>
    <xf numFmtId="0" fontId="4" fillId="27" borderId="56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287" fillId="0" borderId="0" xfId="0" applyFont="1" applyAlignment="1">
      <alignment horizontal="center" vertical="center"/>
    </xf>
    <xf numFmtId="0" fontId="288" fillId="0" borderId="0" xfId="0" applyFont="1" applyAlignment="1">
      <alignment horizontal="center" vertical="center"/>
    </xf>
    <xf numFmtId="0" fontId="312" fillId="2" borderId="1" xfId="0" applyFont="1" applyFill="1" applyBorder="1" applyAlignment="1">
      <alignment horizontal="center" vertical="center" wrapText="1"/>
    </xf>
    <xf numFmtId="0" fontId="312" fillId="3" borderId="1" xfId="0" applyFont="1" applyFill="1" applyBorder="1" applyAlignment="1">
      <alignment horizontal="center" vertical="center" wrapText="1"/>
    </xf>
    <xf numFmtId="0" fontId="313" fillId="3" borderId="1" xfId="0" applyFont="1" applyFill="1" applyBorder="1" applyAlignment="1">
      <alignment horizontal="center" vertical="center" wrapText="1"/>
    </xf>
    <xf numFmtId="0" fontId="312" fillId="2" borderId="1" xfId="0" applyFont="1" applyFill="1" applyBorder="1" applyAlignment="1">
      <alignment horizontal="center" wrapText="1"/>
    </xf>
    <xf numFmtId="0" fontId="314" fillId="60" borderId="68" xfId="0" applyFont="1" applyFill="1" applyBorder="1" applyAlignment="1">
      <alignment horizontal="center" wrapText="1"/>
    </xf>
    <xf numFmtId="0" fontId="315" fillId="5" borderId="11" xfId="0" applyFont="1" applyFill="1" applyBorder="1" applyAlignment="1">
      <alignment horizontal="center"/>
    </xf>
    <xf numFmtId="0" fontId="311" fillId="3" borderId="11" xfId="0" applyFont="1" applyFill="1" applyBorder="1" applyAlignment="1">
      <alignment horizontal="center"/>
    </xf>
    <xf numFmtId="0" fontId="311" fillId="3" borderId="11" xfId="0" applyFont="1" applyFill="1" applyBorder="1" applyAlignment="1">
      <alignment horizontal="center" vertical="center"/>
    </xf>
    <xf numFmtId="4" fontId="316" fillId="3" borderId="11" xfId="0" applyNumberFormat="1" applyFont="1" applyFill="1" applyBorder="1" applyAlignment="1">
      <alignment horizontal="center" vertical="center"/>
    </xf>
    <xf numFmtId="4" fontId="317" fillId="3" borderId="11" xfId="0" applyNumberFormat="1" applyFont="1" applyFill="1" applyBorder="1" applyAlignment="1">
      <alignment horizontal="center" vertical="center"/>
    </xf>
    <xf numFmtId="4" fontId="318" fillId="3" borderId="11" xfId="0" applyNumberFormat="1" applyFont="1" applyFill="1" applyBorder="1" applyAlignment="1">
      <alignment horizontal="center" vertical="center"/>
    </xf>
    <xf numFmtId="0" fontId="319" fillId="3" borderId="11" xfId="0" applyFont="1" applyFill="1" applyBorder="1" applyAlignment="1">
      <alignment horizontal="center" vertical="center"/>
    </xf>
    <xf numFmtId="0" fontId="319" fillId="6" borderId="11" xfId="0" applyFont="1" applyFill="1" applyBorder="1" applyAlignment="1">
      <alignment horizontal="center"/>
    </xf>
    <xf numFmtId="0" fontId="311" fillId="6" borderId="16" xfId="0" applyFont="1" applyFill="1" applyBorder="1" applyAlignment="1">
      <alignment horizontal="center" vertical="center"/>
    </xf>
    <xf numFmtId="0" fontId="311" fillId="7" borderId="16" xfId="0" applyFont="1" applyFill="1" applyBorder="1" applyAlignment="1">
      <alignment horizontal="center" vertical="center"/>
    </xf>
    <xf numFmtId="0" fontId="320" fillId="3" borderId="18" xfId="0" applyFont="1" applyFill="1" applyBorder="1" applyAlignment="1">
      <alignment horizontal="center"/>
    </xf>
    <xf numFmtId="0" fontId="321" fillId="3" borderId="10" xfId="0" applyFont="1" applyFill="1" applyBorder="1" applyAlignment="1">
      <alignment horizontal="center" vertical="center"/>
    </xf>
    <xf numFmtId="0" fontId="322" fillId="3" borderId="11" xfId="0" applyFont="1" applyFill="1" applyBorder="1" applyAlignment="1">
      <alignment horizontal="center" vertical="center"/>
    </xf>
    <xf numFmtId="0" fontId="323" fillId="3" borderId="11" xfId="0" applyFont="1" applyFill="1" applyBorder="1" applyAlignment="1">
      <alignment horizontal="center"/>
    </xf>
    <xf numFmtId="0" fontId="324" fillId="3" borderId="11" xfId="0" applyFont="1" applyFill="1" applyBorder="1" applyAlignment="1">
      <alignment horizontal="center"/>
    </xf>
    <xf numFmtId="0" fontId="322" fillId="3" borderId="11" xfId="0" applyFont="1" applyFill="1" applyBorder="1" applyAlignment="1">
      <alignment horizontal="center"/>
    </xf>
    <xf numFmtId="0" fontId="324" fillId="3" borderId="12" xfId="0" applyFont="1" applyFill="1" applyBorder="1" applyAlignment="1">
      <alignment horizontal="center"/>
    </xf>
    <xf numFmtId="0" fontId="325" fillId="3" borderId="19" xfId="0" applyFont="1" applyFill="1" applyBorder="1" applyAlignment="1">
      <alignment horizontal="center"/>
    </xf>
    <xf numFmtId="0" fontId="325" fillId="3" borderId="11" xfId="0" applyFont="1" applyFill="1" applyBorder="1" applyAlignment="1">
      <alignment horizontal="center"/>
    </xf>
    <xf numFmtId="0" fontId="326" fillId="3" borderId="20" xfId="0" applyFont="1" applyFill="1" applyBorder="1" applyAlignment="1">
      <alignment horizontal="center"/>
    </xf>
    <xf numFmtId="0" fontId="327" fillId="3" borderId="18" xfId="0" applyFont="1" applyFill="1" applyBorder="1" applyAlignment="1">
      <alignment horizontal="center"/>
    </xf>
    <xf numFmtId="0" fontId="328" fillId="3" borderId="11" xfId="0" applyFont="1" applyFill="1" applyBorder="1" applyAlignment="1">
      <alignment horizontal="center"/>
    </xf>
    <xf numFmtId="0" fontId="329" fillId="3" borderId="11" xfId="0" applyFont="1" applyFill="1" applyBorder="1" applyAlignment="1">
      <alignment horizontal="center"/>
    </xf>
    <xf numFmtId="0" fontId="319" fillId="3" borderId="11" xfId="0" applyFont="1" applyFill="1" applyBorder="1" applyAlignment="1">
      <alignment horizontal="center"/>
    </xf>
    <xf numFmtId="0" fontId="330" fillId="3" borderId="21" xfId="0" applyFont="1" applyFill="1" applyBorder="1" applyAlignment="1">
      <alignment horizontal="center"/>
    </xf>
    <xf numFmtId="0" fontId="326" fillId="3" borderId="17" xfId="0" applyFont="1" applyFill="1" applyBorder="1" applyAlignment="1">
      <alignment horizontal="center"/>
    </xf>
    <xf numFmtId="0" fontId="326" fillId="3" borderId="22" xfId="0" applyFont="1" applyFill="1" applyBorder="1" applyAlignment="1">
      <alignment horizontal="center"/>
    </xf>
    <xf numFmtId="0" fontId="326" fillId="3" borderId="11" xfId="0" applyFont="1" applyFill="1" applyBorder="1" applyAlignment="1">
      <alignment horizontal="center"/>
    </xf>
    <xf numFmtId="0" fontId="331" fillId="61" borderId="68" xfId="0" applyFont="1" applyFill="1" applyBorder="1" applyAlignment="1">
      <alignment horizontal="center" wrapText="1"/>
    </xf>
    <xf numFmtId="0" fontId="332" fillId="8" borderId="11" xfId="0" applyFont="1" applyFill="1" applyBorder="1" applyAlignment="1">
      <alignment horizontal="center"/>
    </xf>
    <xf numFmtId="0" fontId="332" fillId="9" borderId="11" xfId="0" applyFont="1" applyFill="1" applyBorder="1" applyAlignment="1">
      <alignment horizontal="center"/>
    </xf>
    <xf numFmtId="0" fontId="332" fillId="10" borderId="11" xfId="0" applyFont="1" applyFill="1" applyBorder="1" applyAlignment="1">
      <alignment horizontal="center"/>
    </xf>
    <xf numFmtId="0" fontId="319" fillId="6" borderId="11" xfId="0" applyFont="1" applyFill="1" applyBorder="1" applyAlignment="1">
      <alignment horizontal="center" vertical="center"/>
    </xf>
    <xf numFmtId="0" fontId="321" fillId="3" borderId="10" xfId="0" applyFont="1" applyFill="1" applyBorder="1" applyAlignment="1">
      <alignment horizontal="center"/>
    </xf>
    <xf numFmtId="0" fontId="311" fillId="6" borderId="16" xfId="0" applyFont="1" applyFill="1" applyBorder="1" applyAlignment="1">
      <alignment horizontal="center"/>
    </xf>
    <xf numFmtId="0" fontId="311" fillId="7" borderId="16" xfId="0" applyFont="1" applyFill="1" applyBorder="1" applyAlignment="1">
      <alignment horizontal="center"/>
    </xf>
    <xf numFmtId="0" fontId="333" fillId="5" borderId="11" xfId="0" applyFont="1" applyFill="1" applyBorder="1" applyAlignment="1">
      <alignment horizontal="center"/>
    </xf>
    <xf numFmtId="0" fontId="317" fillId="3" borderId="11" xfId="0" applyFont="1" applyFill="1" applyBorder="1" applyAlignment="1">
      <alignment horizontal="center"/>
    </xf>
    <xf numFmtId="4" fontId="311" fillId="3" borderId="11" xfId="0" applyNumberFormat="1" applyFont="1" applyFill="1" applyBorder="1" applyAlignment="1">
      <alignment horizontal="center"/>
    </xf>
    <xf numFmtId="4" fontId="318" fillId="3" borderId="11" xfId="0" applyNumberFormat="1" applyFont="1" applyFill="1" applyBorder="1" applyAlignment="1">
      <alignment horizontal="center"/>
    </xf>
    <xf numFmtId="0" fontId="320" fillId="3" borderId="11" xfId="0" applyFont="1" applyFill="1" applyBorder="1" applyAlignment="1">
      <alignment horizontal="center"/>
    </xf>
    <xf numFmtId="0" fontId="334" fillId="61" borderId="68" xfId="0" applyFont="1" applyFill="1" applyBorder="1" applyAlignment="1">
      <alignment wrapText="1"/>
    </xf>
    <xf numFmtId="0" fontId="320" fillId="3" borderId="11" xfId="0" applyFont="1" applyFill="1" applyBorder="1" applyAlignment="1">
      <alignment horizontal="center" vertical="center"/>
    </xf>
    <xf numFmtId="0" fontId="335" fillId="3" borderId="11" xfId="0" applyFont="1" applyFill="1" applyBorder="1" applyAlignment="1">
      <alignment horizontal="center" vertical="center"/>
    </xf>
    <xf numFmtId="0" fontId="329" fillId="3" borderId="10" xfId="0" applyFont="1" applyFill="1" applyBorder="1" applyAlignment="1">
      <alignment horizontal="center"/>
    </xf>
    <xf numFmtId="0" fontId="336" fillId="3" borderId="11" xfId="0" applyFont="1" applyFill="1" applyBorder="1" applyAlignment="1">
      <alignment horizontal="center"/>
    </xf>
    <xf numFmtId="0" fontId="336" fillId="3" borderId="12" xfId="0" applyFont="1" applyFill="1" applyBorder="1" applyAlignment="1">
      <alignment horizontal="center"/>
    </xf>
    <xf numFmtId="0" fontId="332" fillId="3" borderId="11" xfId="0" applyFont="1" applyFill="1" applyBorder="1" applyAlignment="1">
      <alignment horizontal="center" vertical="center"/>
    </xf>
    <xf numFmtId="0" fontId="325" fillId="3" borderId="11" xfId="0" applyFont="1" applyFill="1" applyBorder="1" applyAlignment="1">
      <alignment horizontal="center" vertical="center"/>
    </xf>
    <xf numFmtId="0" fontId="335" fillId="3" borderId="11" xfId="0" applyFont="1" applyFill="1" applyBorder="1" applyAlignment="1">
      <alignment horizontal="center"/>
    </xf>
    <xf numFmtId="0" fontId="332" fillId="11" borderId="11" xfId="0" applyFont="1" applyFill="1" applyBorder="1" applyAlignment="1">
      <alignment horizontal="center"/>
    </xf>
    <xf numFmtId="0" fontId="332" fillId="12" borderId="11" xfId="0" applyFont="1" applyFill="1" applyBorder="1" applyAlignment="1">
      <alignment horizontal="center"/>
    </xf>
    <xf numFmtId="0" fontId="337" fillId="3" borderId="11" xfId="0" applyFont="1" applyFill="1" applyBorder="1" applyAlignment="1">
      <alignment horizontal="center" vertical="center"/>
    </xf>
    <xf numFmtId="0" fontId="337" fillId="3" borderId="11" xfId="0" applyFont="1" applyFill="1" applyBorder="1" applyAlignment="1">
      <alignment horizontal="center"/>
    </xf>
    <xf numFmtId="0" fontId="338" fillId="12" borderId="11" xfId="0" applyFont="1" applyFill="1" applyBorder="1" applyAlignment="1">
      <alignment horizontal="center"/>
    </xf>
    <xf numFmtId="0" fontId="338" fillId="13" borderId="11" xfId="0" applyFont="1" applyFill="1" applyBorder="1" applyAlignment="1">
      <alignment horizontal="center"/>
    </xf>
    <xf numFmtId="0" fontId="338" fillId="5" borderId="11" xfId="0" applyFont="1" applyFill="1" applyBorder="1" applyAlignment="1">
      <alignment horizontal="center"/>
    </xf>
    <xf numFmtId="0" fontId="317" fillId="3" borderId="11" xfId="0" applyFont="1" applyFill="1" applyBorder="1" applyAlignment="1">
      <alignment horizontal="center" vertical="center"/>
    </xf>
    <xf numFmtId="0" fontId="339" fillId="3" borderId="11" xfId="0" applyFont="1" applyFill="1" applyBorder="1" applyAlignment="1">
      <alignment horizontal="center" vertical="center"/>
    </xf>
    <xf numFmtId="0" fontId="332" fillId="6" borderId="11" xfId="0" applyFont="1" applyFill="1" applyBorder="1" applyAlignment="1">
      <alignment horizontal="center"/>
    </xf>
    <xf numFmtId="0" fontId="340" fillId="3" borderId="11" xfId="0" applyFont="1" applyFill="1" applyBorder="1" applyAlignment="1">
      <alignment horizontal="center" vertical="center"/>
    </xf>
    <xf numFmtId="0" fontId="320" fillId="3" borderId="17" xfId="0" applyFont="1" applyFill="1" applyBorder="1" applyAlignment="1">
      <alignment horizontal="center"/>
    </xf>
    <xf numFmtId="0" fontId="317" fillId="3" borderId="17" xfId="0" applyFont="1" applyFill="1" applyBorder="1" applyAlignment="1">
      <alignment horizontal="center"/>
    </xf>
    <xf numFmtId="0" fontId="317" fillId="3" borderId="17" xfId="0" applyFont="1" applyFill="1" applyBorder="1" applyAlignment="1">
      <alignment horizontal="center" vertical="center"/>
    </xf>
    <xf numFmtId="0" fontId="323" fillId="3" borderId="11" xfId="0" applyFont="1" applyFill="1" applyBorder="1" applyAlignment="1">
      <alignment horizontal="center" vertical="center"/>
    </xf>
    <xf numFmtId="0" fontId="324" fillId="3" borderId="11" xfId="0" applyFont="1" applyFill="1" applyBorder="1" applyAlignment="1">
      <alignment horizontal="center" vertical="center"/>
    </xf>
    <xf numFmtId="0" fontId="341" fillId="12" borderId="11" xfId="0" applyFont="1" applyFill="1" applyBorder="1" applyAlignment="1">
      <alignment horizontal="center"/>
    </xf>
    <xf numFmtId="0" fontId="341" fillId="14" borderId="11" xfId="0" applyFont="1" applyFill="1" applyBorder="1" applyAlignment="1">
      <alignment horizontal="center"/>
    </xf>
    <xf numFmtId="4" fontId="320" fillId="3" borderId="11" xfId="0" applyNumberFormat="1" applyFont="1" applyFill="1" applyBorder="1" applyAlignment="1">
      <alignment horizontal="center" vertical="center"/>
    </xf>
    <xf numFmtId="0" fontId="332" fillId="6" borderId="11" xfId="0" applyFont="1" applyFill="1" applyBorder="1" applyAlignment="1">
      <alignment horizontal="center" vertical="center"/>
    </xf>
    <xf numFmtId="0" fontId="332" fillId="9" borderId="11" xfId="0" applyFont="1" applyFill="1" applyBorder="1" applyAlignment="1">
      <alignment horizontal="center" vertical="center"/>
    </xf>
    <xf numFmtId="0" fontId="332" fillId="15" borderId="11" xfId="0" applyFont="1" applyFill="1" applyBorder="1" applyAlignment="1">
      <alignment horizontal="center" vertical="center"/>
    </xf>
    <xf numFmtId="0" fontId="332" fillId="11" borderId="11" xfId="0" applyFont="1" applyFill="1" applyBorder="1" applyAlignment="1">
      <alignment horizontal="center" vertical="center"/>
    </xf>
    <xf numFmtId="0" fontId="341" fillId="16" borderId="11" xfId="0" applyFont="1" applyFill="1" applyBorder="1" applyAlignment="1">
      <alignment horizontal="center" vertical="center"/>
    </xf>
    <xf numFmtId="0" fontId="341" fillId="13" borderId="11" xfId="0" applyFont="1" applyFill="1" applyBorder="1" applyAlignment="1">
      <alignment horizontal="center" vertical="center"/>
    </xf>
    <xf numFmtId="0" fontId="311" fillId="17" borderId="11" xfId="0" applyFont="1" applyFill="1" applyBorder="1" applyAlignment="1">
      <alignment horizontal="center"/>
    </xf>
    <xf numFmtId="0" fontId="342" fillId="3" borderId="11" xfId="0" applyFont="1" applyFill="1" applyBorder="1" applyAlignment="1">
      <alignment horizontal="center" vertical="center"/>
    </xf>
    <xf numFmtId="0" fontId="332" fillId="17" borderId="11" xfId="0" applyFont="1" applyFill="1" applyBorder="1" applyAlignment="1">
      <alignment horizontal="center"/>
    </xf>
    <xf numFmtId="0" fontId="317" fillId="8" borderId="11" xfId="0" applyFont="1" applyFill="1" applyBorder="1" applyAlignment="1">
      <alignment horizontal="center"/>
    </xf>
    <xf numFmtId="164" fontId="311" fillId="7" borderId="16" xfId="0" applyNumberFormat="1" applyFont="1" applyFill="1" applyBorder="1" applyAlignment="1">
      <alignment horizontal="center" vertical="center"/>
    </xf>
    <xf numFmtId="0" fontId="338" fillId="16" borderId="11" xfId="0" applyFont="1" applyFill="1" applyBorder="1" applyAlignment="1">
      <alignment horizontal="center"/>
    </xf>
    <xf numFmtId="0" fontId="341" fillId="16" borderId="11" xfId="0" applyFont="1" applyFill="1" applyBorder="1" applyAlignment="1">
      <alignment horizontal="center"/>
    </xf>
    <xf numFmtId="0" fontId="341" fillId="13" borderId="11" xfId="0" applyFont="1" applyFill="1" applyBorder="1" applyAlignment="1">
      <alignment horizontal="center"/>
    </xf>
    <xf numFmtId="0" fontId="332" fillId="8" borderId="11" xfId="0" applyFont="1" applyFill="1" applyBorder="1" applyAlignment="1">
      <alignment horizontal="center" vertical="center"/>
    </xf>
    <xf numFmtId="0" fontId="343" fillId="6" borderId="16" xfId="0" applyFont="1" applyFill="1" applyBorder="1" applyAlignment="1">
      <alignment horizontal="center" vertical="center"/>
    </xf>
    <xf numFmtId="0" fontId="343" fillId="7" borderId="16" xfId="0" applyFont="1" applyFill="1" applyBorder="1" applyAlignment="1">
      <alignment horizontal="center" vertical="center"/>
    </xf>
    <xf numFmtId="0" fontId="332" fillId="18" borderId="11" xfId="0" applyFont="1" applyFill="1" applyBorder="1" applyAlignment="1">
      <alignment horizontal="center" vertical="center"/>
    </xf>
    <xf numFmtId="0" fontId="341" fillId="5" borderId="11" xfId="0" applyFont="1" applyFill="1" applyBorder="1" applyAlignment="1">
      <alignment horizontal="center"/>
    </xf>
    <xf numFmtId="4" fontId="311" fillId="3" borderId="11" xfId="0" applyNumberFormat="1" applyFont="1" applyFill="1" applyBorder="1" applyAlignment="1">
      <alignment horizontal="center" vertical="center"/>
    </xf>
    <xf numFmtId="0" fontId="311" fillId="3" borderId="19" xfId="0" applyFont="1" applyFill="1" applyBorder="1" applyAlignment="1">
      <alignment horizontal="center"/>
    </xf>
    <xf numFmtId="0" fontId="332" fillId="15" borderId="11" xfId="0" applyFont="1" applyFill="1" applyBorder="1" applyAlignment="1">
      <alignment horizontal="center"/>
    </xf>
    <xf numFmtId="0" fontId="332" fillId="18" borderId="11" xfId="0" applyFont="1" applyFill="1" applyBorder="1" applyAlignment="1">
      <alignment horizontal="center"/>
    </xf>
    <xf numFmtId="0" fontId="338" fillId="19" borderId="11" xfId="0" applyFont="1" applyFill="1" applyBorder="1" applyAlignment="1">
      <alignment horizontal="center"/>
    </xf>
    <xf numFmtId="0" fontId="332" fillId="20" borderId="11" xfId="0" applyFont="1" applyFill="1" applyBorder="1" applyAlignment="1">
      <alignment horizontal="center"/>
    </xf>
    <xf numFmtId="0" fontId="326" fillId="3" borderId="20" xfId="0" applyFont="1" applyFill="1" applyBorder="1" applyAlignment="1">
      <alignment horizontal="center" vertical="center"/>
    </xf>
    <xf numFmtId="0" fontId="327" fillId="3" borderId="18" xfId="0" applyFont="1" applyFill="1" applyBorder="1" applyAlignment="1">
      <alignment horizontal="center" vertical="center"/>
    </xf>
    <xf numFmtId="0" fontId="328" fillId="3" borderId="11" xfId="0" applyFont="1" applyFill="1" applyBorder="1" applyAlignment="1">
      <alignment horizontal="center" vertical="center"/>
    </xf>
    <xf numFmtId="0" fontId="320" fillId="3" borderId="18" xfId="0" applyFont="1" applyFill="1" applyBorder="1" applyAlignment="1">
      <alignment horizontal="center" vertical="center"/>
    </xf>
    <xf numFmtId="0" fontId="344" fillId="3" borderId="20" xfId="0" applyFont="1" applyFill="1" applyBorder="1" applyAlignment="1">
      <alignment horizontal="center"/>
    </xf>
    <xf numFmtId="0" fontId="345" fillId="6" borderId="11" xfId="0" applyFont="1" applyFill="1" applyBorder="1" applyAlignment="1">
      <alignment horizontal="center"/>
    </xf>
    <xf numFmtId="0" fontId="345" fillId="15" borderId="11" xfId="0" applyFont="1" applyFill="1" applyBorder="1" applyAlignment="1">
      <alignment horizontal="center"/>
    </xf>
    <xf numFmtId="0" fontId="345" fillId="18" borderId="11" xfId="0" applyFont="1" applyFill="1" applyBorder="1" applyAlignment="1">
      <alignment horizontal="center"/>
    </xf>
    <xf numFmtId="0" fontId="317" fillId="3" borderId="18" xfId="0" applyFont="1" applyFill="1" applyBorder="1" applyAlignment="1">
      <alignment horizontal="center"/>
    </xf>
    <xf numFmtId="0" fontId="332" fillId="19" borderId="11" xfId="0" applyFont="1" applyFill="1" applyBorder="1" applyAlignment="1">
      <alignment horizontal="center"/>
    </xf>
    <xf numFmtId="0" fontId="327" fillId="3" borderId="11" xfId="0" applyFont="1" applyFill="1" applyBorder="1" applyAlignment="1">
      <alignment horizontal="center"/>
    </xf>
    <xf numFmtId="0" fontId="346" fillId="3" borderId="11" xfId="0" applyFont="1" applyFill="1" applyBorder="1" applyAlignment="1">
      <alignment horizontal="center"/>
    </xf>
    <xf numFmtId="0" fontId="347" fillId="3" borderId="11" xfId="0" applyFont="1" applyFill="1" applyBorder="1" applyAlignment="1">
      <alignment horizontal="center"/>
    </xf>
    <xf numFmtId="0" fontId="330" fillId="3" borderId="11" xfId="0" applyFont="1" applyFill="1" applyBorder="1" applyAlignment="1">
      <alignment horizontal="center"/>
    </xf>
    <xf numFmtId="0" fontId="340" fillId="3" borderId="11" xfId="0" applyFont="1" applyFill="1" applyBorder="1" applyAlignment="1">
      <alignment horizontal="center"/>
    </xf>
    <xf numFmtId="0" fontId="327" fillId="3" borderId="7" xfId="0" applyFont="1" applyFill="1" applyBorder="1" applyAlignment="1">
      <alignment horizontal="center"/>
    </xf>
    <xf numFmtId="0" fontId="348" fillId="3" borderId="11" xfId="0" applyFont="1" applyFill="1" applyBorder="1" applyAlignment="1">
      <alignment horizontal="center"/>
    </xf>
    <xf numFmtId="0" fontId="349" fillId="3" borderId="11" xfId="0" applyFont="1" applyFill="1" applyBorder="1" applyAlignment="1">
      <alignment horizontal="center"/>
    </xf>
    <xf numFmtId="0" fontId="350" fillId="3" borderId="11" xfId="0" applyFont="1" applyFill="1" applyBorder="1" applyAlignment="1">
      <alignment horizontal="center"/>
    </xf>
    <xf numFmtId="0" fontId="344" fillId="3" borderId="11" xfId="0" applyFont="1" applyFill="1" applyBorder="1" applyAlignment="1">
      <alignment horizontal="center"/>
    </xf>
    <xf numFmtId="0" fontId="351" fillId="3" borderId="11" xfId="0" applyFont="1" applyFill="1" applyBorder="1" applyAlignment="1">
      <alignment horizontal="center"/>
    </xf>
    <xf numFmtId="0" fontId="338" fillId="19" borderId="11" xfId="0" applyFont="1" applyFill="1" applyBorder="1" applyAlignment="1">
      <alignment horizontal="center" vertical="center"/>
    </xf>
    <xf numFmtId="0" fontId="352" fillId="3" borderId="11" xfId="0" applyFont="1" applyFill="1" applyBorder="1" applyAlignment="1">
      <alignment horizontal="center"/>
    </xf>
    <xf numFmtId="0" fontId="338" fillId="13" borderId="11" xfId="0" applyFont="1" applyFill="1" applyBorder="1" applyAlignment="1">
      <alignment horizontal="center" vertical="center"/>
    </xf>
    <xf numFmtId="0" fontId="311" fillId="3" borderId="7" xfId="0" applyFont="1" applyFill="1" applyBorder="1" applyAlignment="1">
      <alignment horizontal="center" vertical="center"/>
    </xf>
    <xf numFmtId="0" fontId="311" fillId="6" borderId="11" xfId="0" applyFont="1" applyFill="1" applyBorder="1" applyAlignment="1">
      <alignment horizontal="center"/>
    </xf>
    <xf numFmtId="0" fontId="311" fillId="7" borderId="11" xfId="0" applyFont="1" applyFill="1" applyBorder="1" applyAlignment="1">
      <alignment horizontal="center"/>
    </xf>
    <xf numFmtId="0" fontId="332" fillId="3" borderId="11" xfId="0" applyFont="1" applyFill="1" applyBorder="1" applyAlignment="1">
      <alignment horizontal="center"/>
    </xf>
    <xf numFmtId="0" fontId="353" fillId="3" borderId="11" xfId="0" applyFont="1" applyFill="1" applyBorder="1" applyAlignment="1">
      <alignment horizontal="center"/>
    </xf>
    <xf numFmtId="0" fontId="354" fillId="3" borderId="11" xfId="0" applyFont="1" applyFill="1" applyBorder="1" applyAlignment="1">
      <alignment horizontal="center"/>
    </xf>
    <xf numFmtId="0" fontId="355" fillId="3" borderId="11" xfId="0" applyFont="1" applyFill="1" applyBorder="1" applyAlignment="1">
      <alignment horizontal="center"/>
    </xf>
    <xf numFmtId="0" fontId="355" fillId="3" borderId="11" xfId="0" applyFont="1" applyFill="1" applyBorder="1" applyAlignment="1">
      <alignment horizontal="center" vertical="center"/>
    </xf>
    <xf numFmtId="0" fontId="355" fillId="3" borderId="1" xfId="0" applyFont="1" applyFill="1" applyBorder="1" applyAlignment="1">
      <alignment horizontal="center" vertical="center"/>
    </xf>
    <xf numFmtId="0" fontId="338" fillId="14" borderId="11" xfId="0" applyFont="1" applyFill="1" applyBorder="1" applyAlignment="1">
      <alignment horizontal="center"/>
    </xf>
    <xf numFmtId="0" fontId="339" fillId="3" borderId="11" xfId="0" applyFont="1" applyFill="1" applyBorder="1" applyAlignment="1">
      <alignment horizontal="center"/>
    </xf>
    <xf numFmtId="0" fontId="356" fillId="3" borderId="11" xfId="0" applyFont="1" applyFill="1" applyBorder="1" applyAlignment="1">
      <alignment horizontal="center"/>
    </xf>
    <xf numFmtId="0" fontId="317" fillId="3" borderId="19" xfId="0" applyFont="1" applyFill="1" applyBorder="1" applyAlignment="1">
      <alignment horizontal="center"/>
    </xf>
    <xf numFmtId="0" fontId="330" fillId="3" borderId="21" xfId="0" applyFont="1" applyFill="1" applyBorder="1" applyAlignment="1">
      <alignment horizontal="center" vertical="center"/>
    </xf>
    <xf numFmtId="0" fontId="338" fillId="4" borderId="11" xfId="0" applyFont="1" applyFill="1" applyBorder="1" applyAlignment="1">
      <alignment horizontal="center"/>
    </xf>
    <xf numFmtId="0" fontId="325" fillId="3" borderId="22" xfId="0" applyFont="1" applyFill="1" applyBorder="1" applyAlignment="1">
      <alignment horizontal="center"/>
    </xf>
    <xf numFmtId="0" fontId="325" fillId="3" borderId="16" xfId="0" applyFont="1" applyFill="1" applyBorder="1" applyAlignment="1">
      <alignment horizontal="center"/>
    </xf>
    <xf numFmtId="0" fontId="357" fillId="3" borderId="11" xfId="0" applyFont="1" applyFill="1" applyBorder="1" applyAlignment="1">
      <alignment horizontal="center"/>
    </xf>
    <xf numFmtId="0" fontId="319" fillId="3" borderId="2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57" fillId="3" borderId="14" xfId="0" applyFont="1" applyFill="1" applyBorder="1" applyAlignment="1">
      <alignment horizontal="center"/>
    </xf>
    <xf numFmtId="4" fontId="311" fillId="3" borderId="14" xfId="0" applyNumberFormat="1" applyFont="1" applyFill="1" applyBorder="1" applyAlignment="1">
      <alignment horizontal="center"/>
    </xf>
    <xf numFmtId="0" fontId="320" fillId="3" borderId="14" xfId="0" applyFont="1" applyFill="1" applyBorder="1" applyAlignment="1">
      <alignment horizontal="center" vertical="center"/>
    </xf>
    <xf numFmtId="0" fontId="317" fillId="3" borderId="14" xfId="0" applyFont="1" applyFill="1" applyBorder="1" applyAlignment="1">
      <alignment horizontal="center" vertical="center"/>
    </xf>
    <xf numFmtId="0" fontId="319" fillId="6" borderId="14" xfId="0" applyFont="1" applyFill="1" applyBorder="1" applyAlignment="1">
      <alignment horizontal="center"/>
    </xf>
    <xf numFmtId="0" fontId="320" fillId="3" borderId="0" xfId="0" applyFont="1" applyFill="1" applyAlignment="1">
      <alignment horizontal="center"/>
    </xf>
    <xf numFmtId="0" fontId="325" fillId="3" borderId="69" xfId="0" applyFont="1" applyFill="1" applyBorder="1" applyAlignment="1">
      <alignment horizontal="center"/>
    </xf>
    <xf numFmtId="0" fontId="325" fillId="3" borderId="14" xfId="0" applyFont="1" applyFill="1" applyBorder="1" applyAlignment="1">
      <alignment horizontal="center"/>
    </xf>
    <xf numFmtId="0" fontId="326" fillId="3" borderId="70" xfId="0" applyFont="1" applyFill="1" applyBorder="1" applyAlignment="1">
      <alignment horizontal="center"/>
    </xf>
    <xf numFmtId="0" fontId="331" fillId="61" borderId="71" xfId="0" applyFont="1" applyFill="1" applyBorder="1" applyAlignment="1">
      <alignment horizontal="center" wrapText="1"/>
    </xf>
    <xf numFmtId="0" fontId="311" fillId="7" borderId="13" xfId="0" applyFont="1" applyFill="1" applyBorder="1" applyAlignment="1">
      <alignment horizontal="center"/>
    </xf>
    <xf numFmtId="0" fontId="326" fillId="3" borderId="16" xfId="0" applyFont="1" applyFill="1" applyBorder="1" applyAlignment="1">
      <alignment horizontal="center"/>
    </xf>
    <xf numFmtId="0" fontId="326" fillId="3" borderId="18" xfId="0" applyFont="1" applyFill="1" applyBorder="1" applyAlignment="1">
      <alignment horizontal="center"/>
    </xf>
    <xf numFmtId="0" fontId="326" fillId="3" borderId="1" xfId="0" applyFont="1" applyFill="1" applyBorder="1" applyAlignment="1">
      <alignment horizontal="center"/>
    </xf>
    <xf numFmtId="0" fontId="326" fillId="3" borderId="72" xfId="0" applyFont="1" applyFill="1" applyBorder="1" applyAlignment="1">
      <alignment horizontal="center"/>
    </xf>
    <xf numFmtId="0" fontId="98" fillId="2" borderId="0" xfId="0" applyFont="1" applyFill="1" applyAlignment="1">
      <alignment horizontal="center" vertical="center"/>
    </xf>
    <xf numFmtId="0" fontId="0" fillId="0" borderId="0" xfId="0"/>
    <xf numFmtId="0" fontId="104" fillId="0" borderId="16" xfId="0" applyFont="1" applyBorder="1" applyAlignment="1">
      <alignment horizontal="center" vertical="center"/>
    </xf>
    <xf numFmtId="0" fontId="3" fillId="0" borderId="18" xfId="0" applyFont="1" applyBorder="1"/>
    <xf numFmtId="0" fontId="107" fillId="32" borderId="16" xfId="0" applyFont="1" applyFill="1" applyBorder="1" applyAlignment="1">
      <alignment horizontal="center" vertical="center"/>
    </xf>
    <xf numFmtId="0" fontId="3" fillId="0" borderId="17" xfId="0" applyFont="1" applyBorder="1"/>
    <xf numFmtId="0" fontId="107" fillId="33" borderId="16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7" borderId="16" xfId="0" applyFont="1" applyFill="1" applyBorder="1" applyAlignment="1">
      <alignment horizontal="center" vertical="center"/>
    </xf>
    <xf numFmtId="0" fontId="3" fillId="30" borderId="17" xfId="0" applyFont="1" applyFill="1" applyBorder="1"/>
    <xf numFmtId="0" fontId="3" fillId="30" borderId="18" xfId="0" applyFont="1" applyFill="1" applyBorder="1"/>
    <xf numFmtId="0" fontId="3" fillId="34" borderId="17" xfId="0" applyFont="1" applyFill="1" applyBorder="1"/>
    <xf numFmtId="0" fontId="3" fillId="34" borderId="18" xfId="0" applyFont="1" applyFill="1" applyBorder="1"/>
    <xf numFmtId="0" fontId="1" fillId="35" borderId="16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36" borderId="16" xfId="0" applyFont="1" applyFill="1" applyBorder="1" applyAlignment="1">
      <alignment horizontal="center" vertical="center"/>
    </xf>
    <xf numFmtId="0" fontId="1" fillId="37" borderId="16" xfId="0" applyFont="1" applyFill="1" applyBorder="1" applyAlignment="1">
      <alignment horizontal="center" vertical="center"/>
    </xf>
    <xf numFmtId="0" fontId="1" fillId="38" borderId="16" xfId="0" applyFont="1" applyFill="1" applyBorder="1" applyAlignment="1">
      <alignment horizontal="center" vertical="center"/>
    </xf>
    <xf numFmtId="0" fontId="1" fillId="39" borderId="16" xfId="0" applyFont="1" applyFill="1" applyBorder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0" fontId="1" fillId="40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13" fillId="2" borderId="1" xfId="0" applyFont="1" applyFill="1" applyBorder="1" applyAlignment="1">
      <alignment horizontal="center" vertical="center"/>
    </xf>
    <xf numFmtId="0" fontId="3" fillId="0" borderId="7" xfId="0" applyFont="1" applyBorder="1"/>
    <xf numFmtId="0" fontId="114" fillId="2" borderId="1" xfId="0" applyFont="1" applyFill="1" applyBorder="1" applyAlignment="1">
      <alignment horizontal="center" vertical="center"/>
    </xf>
    <xf numFmtId="0" fontId="115" fillId="2" borderId="1" xfId="0" applyFont="1" applyFill="1" applyBorder="1" applyAlignment="1">
      <alignment horizontal="center" vertical="center" wrapText="1"/>
    </xf>
    <xf numFmtId="0" fontId="97" fillId="2" borderId="1" xfId="0" applyFont="1" applyFill="1" applyBorder="1" applyAlignment="1">
      <alignment horizontal="center" vertical="center" wrapText="1"/>
    </xf>
    <xf numFmtId="0" fontId="114" fillId="2" borderId="1" xfId="0" applyFont="1" applyFill="1" applyBorder="1" applyAlignment="1">
      <alignment horizontal="center" vertical="center" wrapText="1"/>
    </xf>
    <xf numFmtId="0" fontId="116" fillId="2" borderId="1" xfId="0" applyFont="1" applyFill="1" applyBorder="1" applyAlignment="1">
      <alignment horizontal="center" vertical="center"/>
    </xf>
    <xf numFmtId="0" fontId="127" fillId="3" borderId="17" xfId="0" applyFont="1" applyFill="1" applyBorder="1" applyAlignment="1">
      <alignment horizontal="center"/>
    </xf>
    <xf numFmtId="0" fontId="154" fillId="3" borderId="17" xfId="0" applyFont="1" applyFill="1" applyBorder="1" applyAlignment="1">
      <alignment horizontal="center"/>
    </xf>
    <xf numFmtId="0" fontId="127" fillId="3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114" fillId="2" borderId="16" xfId="0" applyFont="1" applyFill="1" applyBorder="1" applyAlignment="1">
      <alignment horizontal="center" vertical="center"/>
    </xf>
    <xf numFmtId="0" fontId="117" fillId="2" borderId="16" xfId="0" applyFont="1" applyFill="1" applyBorder="1" applyAlignment="1">
      <alignment horizontal="center"/>
    </xf>
    <xf numFmtId="0" fontId="114" fillId="2" borderId="3" xfId="0" applyFont="1" applyFill="1" applyBorder="1" applyAlignment="1">
      <alignment horizontal="center" vertical="center"/>
    </xf>
    <xf numFmtId="0" fontId="244" fillId="3" borderId="2" xfId="0" applyFont="1" applyFill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5" xfId="0" applyFont="1" applyBorder="1"/>
    <xf numFmtId="0" fontId="253" fillId="2" borderId="0" xfId="0" applyFont="1" applyFill="1" applyAlignment="1">
      <alignment horizontal="center" vertical="center"/>
    </xf>
    <xf numFmtId="0" fontId="154" fillId="3" borderId="16" xfId="0" applyFont="1" applyFill="1" applyBorder="1" applyAlignment="1">
      <alignment horizontal="center"/>
    </xf>
    <xf numFmtId="0" fontId="113" fillId="2" borderId="0" xfId="0" applyFont="1" applyFill="1" applyAlignment="1">
      <alignment horizontal="center" vertical="center"/>
    </xf>
    <xf numFmtId="0" fontId="127" fillId="3" borderId="16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3" fillId="0" borderId="14" xfId="0" applyFont="1" applyBorder="1"/>
    <xf numFmtId="0" fontId="153" fillId="3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7" fillId="3" borderId="1" xfId="0" applyFont="1" applyFill="1" applyBorder="1" applyAlignment="1">
      <alignment horizontal="center" vertical="center" wrapText="1"/>
    </xf>
    <xf numFmtId="0" fontId="69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7" fillId="3" borderId="2" xfId="0" applyFont="1" applyFill="1" applyBorder="1" applyAlignment="1">
      <alignment horizontal="center" vertical="center"/>
    </xf>
    <xf numFmtId="0" fontId="223" fillId="3" borderId="1" xfId="0" applyFont="1" applyFill="1" applyBorder="1" applyAlignment="1">
      <alignment horizontal="center" vertical="center"/>
    </xf>
    <xf numFmtId="0" fontId="264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 wrapText="1"/>
    </xf>
    <xf numFmtId="0" fontId="267" fillId="4" borderId="0" xfId="0" applyFont="1" applyFill="1" applyAlignment="1">
      <alignment horizontal="center" vertical="center"/>
    </xf>
    <xf numFmtId="0" fontId="3" fillId="0" borderId="40" xfId="0" applyFont="1" applyBorder="1"/>
    <xf numFmtId="0" fontId="12" fillId="27" borderId="1" xfId="0" applyFont="1" applyFill="1" applyBorder="1" applyAlignment="1">
      <alignment horizontal="center" vertical="center" wrapText="1"/>
    </xf>
    <xf numFmtId="0" fontId="12" fillId="28" borderId="1" xfId="0" applyFont="1" applyFill="1" applyBorder="1" applyAlignment="1">
      <alignment horizontal="center" vertical="center"/>
    </xf>
    <xf numFmtId="4" fontId="268" fillId="26" borderId="1" xfId="0" applyNumberFormat="1" applyFont="1" applyFill="1" applyBorder="1" applyAlignment="1">
      <alignment horizontal="center" vertical="center" wrapText="1"/>
    </xf>
    <xf numFmtId="0" fontId="12" fillId="28" borderId="16" xfId="0" applyFont="1" applyFill="1" applyBorder="1" applyAlignment="1">
      <alignment horizontal="center" vertical="center"/>
    </xf>
    <xf numFmtId="0" fontId="12" fillId="24" borderId="16" xfId="0" applyFont="1" applyFill="1" applyBorder="1" applyAlignment="1">
      <alignment horizontal="center" vertical="center"/>
    </xf>
    <xf numFmtId="0" fontId="12" fillId="23" borderId="16" xfId="0" applyFont="1" applyFill="1" applyBorder="1" applyAlignment="1">
      <alignment horizontal="center" vertical="center"/>
    </xf>
    <xf numFmtId="0" fontId="12" fillId="26" borderId="41" xfId="0" applyFont="1" applyFill="1" applyBorder="1" applyAlignment="1">
      <alignment horizontal="center" vertical="center"/>
    </xf>
    <xf numFmtId="0" fontId="3" fillId="0" borderId="42" xfId="0" applyFont="1" applyBorder="1"/>
    <xf numFmtId="0" fontId="12" fillId="21" borderId="16" xfId="0" applyFont="1" applyFill="1" applyBorder="1" applyAlignment="1">
      <alignment horizontal="center" vertical="center"/>
    </xf>
    <xf numFmtId="0" fontId="12" fillId="22" borderId="16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26" borderId="16" xfId="0" applyFont="1" applyFill="1" applyBorder="1" applyAlignment="1">
      <alignment horizontal="center" vertical="center"/>
    </xf>
    <xf numFmtId="0" fontId="12" fillId="27" borderId="16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4" fontId="12" fillId="3" borderId="1" xfId="0" applyNumberFormat="1" applyFont="1" applyFill="1" applyBorder="1" applyAlignment="1">
      <alignment horizontal="center" vertical="center" wrapText="1"/>
    </xf>
    <xf numFmtId="0" fontId="274" fillId="4" borderId="2" xfId="0" applyFont="1" applyFill="1" applyBorder="1" applyAlignment="1">
      <alignment horizontal="center" vertical="center"/>
    </xf>
    <xf numFmtId="0" fontId="277" fillId="4" borderId="13" xfId="0" applyFont="1" applyFill="1" applyBorder="1" applyAlignment="1">
      <alignment horizontal="center" vertical="center"/>
    </xf>
    <xf numFmtId="0" fontId="3" fillId="0" borderId="13" xfId="0" applyFont="1" applyBorder="1"/>
    <xf numFmtId="0" fontId="274" fillId="4" borderId="1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0" borderId="51" xfId="0" applyFont="1" applyBorder="1"/>
    <xf numFmtId="0" fontId="12" fillId="28" borderId="1" xfId="0" applyFont="1" applyFill="1" applyBorder="1" applyAlignment="1">
      <alignment horizontal="center" vertical="center" wrapText="1"/>
    </xf>
    <xf numFmtId="0" fontId="13" fillId="28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0" xfId="0" applyFont="1" applyBorder="1"/>
    <xf numFmtId="0" fontId="12" fillId="21" borderId="16" xfId="0" applyFont="1" applyFill="1" applyBorder="1" applyAlignment="1">
      <alignment horizontal="center" vertical="center" wrapText="1"/>
    </xf>
    <xf numFmtId="0" fontId="12" fillId="22" borderId="16" xfId="0" applyFont="1" applyFill="1" applyBorder="1" applyAlignment="1">
      <alignment horizontal="center" vertical="center" wrapText="1"/>
    </xf>
    <xf numFmtId="0" fontId="12" fillId="23" borderId="16" xfId="0" applyFont="1" applyFill="1" applyBorder="1" applyAlignment="1">
      <alignment horizontal="center" vertical="center" wrapText="1"/>
    </xf>
    <xf numFmtId="0" fontId="12" fillId="24" borderId="16" xfId="0" applyFont="1" applyFill="1" applyBorder="1" applyAlignment="1">
      <alignment horizontal="center" vertical="center" wrapText="1"/>
    </xf>
    <xf numFmtId="0" fontId="12" fillId="28" borderId="16" xfId="0" applyFont="1" applyFill="1" applyBorder="1" applyAlignment="1">
      <alignment horizontal="center" vertical="center" wrapText="1"/>
    </xf>
    <xf numFmtId="0" fontId="12" fillId="25" borderId="16" xfId="0" applyFont="1" applyFill="1" applyBorder="1" applyAlignment="1">
      <alignment horizontal="center" vertical="center" wrapText="1"/>
    </xf>
    <xf numFmtId="0" fontId="12" fillId="26" borderId="16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/>
    </xf>
    <xf numFmtId="0" fontId="12" fillId="27" borderId="16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3" fillId="0" borderId="55" xfId="0" applyFont="1" applyBorder="1"/>
    <xf numFmtId="0" fontId="12" fillId="27" borderId="54" xfId="0" applyFont="1" applyFill="1" applyBorder="1" applyAlignment="1">
      <alignment horizontal="center" vertical="center" wrapText="1"/>
    </xf>
    <xf numFmtId="0" fontId="3" fillId="0" borderId="56" xfId="0" applyFont="1" applyBorder="1"/>
    <xf numFmtId="0" fontId="12" fillId="3" borderId="54" xfId="0" applyFont="1" applyFill="1" applyBorder="1" applyAlignment="1">
      <alignment horizontal="center" vertical="center" wrapText="1"/>
    </xf>
    <xf numFmtId="0" fontId="12" fillId="21" borderId="4" xfId="0" applyFont="1" applyFill="1" applyBorder="1" applyAlignment="1">
      <alignment horizontal="center" vertical="center"/>
    </xf>
    <xf numFmtId="0" fontId="12" fillId="22" borderId="4" xfId="0" applyFont="1" applyFill="1" applyBorder="1" applyAlignment="1">
      <alignment horizontal="center" vertical="center"/>
    </xf>
    <xf numFmtId="0" fontId="12" fillId="23" borderId="4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3" fillId="0" borderId="45" xfId="0" applyFont="1" applyBorder="1"/>
    <xf numFmtId="0" fontId="12" fillId="24" borderId="4" xfId="0" applyFont="1" applyFill="1" applyBorder="1" applyAlignment="1">
      <alignment horizontal="center" vertical="center"/>
    </xf>
    <xf numFmtId="0" fontId="12" fillId="28" borderId="4" xfId="0" applyFont="1" applyFill="1" applyBorder="1" applyAlignment="1">
      <alignment horizontal="center" vertical="center"/>
    </xf>
    <xf numFmtId="0" fontId="12" fillId="25" borderId="4" xfId="0" applyFont="1" applyFill="1" applyBorder="1" applyAlignment="1">
      <alignment horizontal="center" vertical="center"/>
    </xf>
    <xf numFmtId="0" fontId="12" fillId="26" borderId="4" xfId="0" applyFont="1" applyFill="1" applyBorder="1" applyAlignment="1">
      <alignment horizontal="center" vertical="center"/>
    </xf>
    <xf numFmtId="0" fontId="12" fillId="27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3" borderId="57" xfId="0" applyFont="1" applyFill="1" applyBorder="1" applyAlignment="1">
      <alignment horizontal="center" vertical="center" wrapText="1"/>
    </xf>
    <xf numFmtId="0" fontId="3" fillId="0" borderId="58" xfId="0" applyFont="1" applyBorder="1"/>
    <xf numFmtId="4" fontId="268" fillId="26" borderId="54" xfId="0" applyNumberFormat="1" applyFont="1" applyFill="1" applyBorder="1" applyAlignment="1">
      <alignment horizontal="center" vertical="center" wrapText="1"/>
    </xf>
    <xf numFmtId="4" fontId="268" fillId="26" borderId="57" xfId="0" applyNumberFormat="1" applyFont="1" applyFill="1" applyBorder="1" applyAlignment="1">
      <alignment horizontal="center" vertical="center" wrapText="1"/>
    </xf>
    <xf numFmtId="0" fontId="13" fillId="28" borderId="16" xfId="0" applyFont="1" applyFill="1" applyBorder="1" applyAlignment="1">
      <alignment horizontal="center" vertical="center"/>
    </xf>
    <xf numFmtId="0" fontId="12" fillId="24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3" fillId="0" borderId="60" xfId="0" applyFont="1" applyBorder="1"/>
    <xf numFmtId="0" fontId="12" fillId="23" borderId="9" xfId="0" applyFont="1" applyFill="1" applyBorder="1" applyAlignment="1">
      <alignment horizontal="center" vertical="center"/>
    </xf>
    <xf numFmtId="0" fontId="12" fillId="28" borderId="24" xfId="0" applyFont="1" applyFill="1" applyBorder="1" applyAlignment="1">
      <alignment horizontal="center" vertical="center"/>
    </xf>
    <xf numFmtId="0" fontId="12" fillId="28" borderId="2" xfId="0" applyFont="1" applyFill="1" applyBorder="1" applyAlignment="1">
      <alignment horizontal="center" vertical="center"/>
    </xf>
    <xf numFmtId="0" fontId="283" fillId="26" borderId="1" xfId="0" applyFont="1" applyFill="1" applyBorder="1" applyAlignment="1">
      <alignment horizontal="center" wrapText="1"/>
    </xf>
    <xf numFmtId="0" fontId="4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283" fillId="26" borderId="1" xfId="0" applyFont="1" applyFill="1" applyBorder="1" applyAlignment="1">
      <alignment horizontal="center" vertical="center" wrapText="1"/>
    </xf>
    <xf numFmtId="0" fontId="4" fillId="27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21" borderId="16" xfId="0" applyFont="1" applyFill="1" applyBorder="1" applyAlignment="1">
      <alignment horizontal="center" vertical="center"/>
    </xf>
    <xf numFmtId="0" fontId="4" fillId="22" borderId="16" xfId="0" applyFont="1" applyFill="1" applyBorder="1" applyAlignment="1">
      <alignment horizontal="center" vertical="center"/>
    </xf>
    <xf numFmtId="0" fontId="4" fillId="23" borderId="16" xfId="0" applyFont="1" applyFill="1" applyBorder="1" applyAlignment="1">
      <alignment horizontal="center" vertical="center"/>
    </xf>
    <xf numFmtId="0" fontId="4" fillId="24" borderId="16" xfId="0" applyFont="1" applyFill="1" applyBorder="1" applyAlignment="1">
      <alignment horizontal="center" vertical="center"/>
    </xf>
    <xf numFmtId="0" fontId="4" fillId="28" borderId="16" xfId="0" applyFont="1" applyFill="1" applyBorder="1" applyAlignment="1">
      <alignment horizontal="center" vertical="center"/>
    </xf>
    <xf numFmtId="0" fontId="4" fillId="25" borderId="16" xfId="0" applyFont="1" applyFill="1" applyBorder="1" applyAlignment="1">
      <alignment horizontal="center" vertical="center"/>
    </xf>
    <xf numFmtId="0" fontId="4" fillId="26" borderId="16" xfId="0" applyFont="1" applyFill="1" applyBorder="1" applyAlignment="1">
      <alignment horizontal="center" vertical="center"/>
    </xf>
    <xf numFmtId="0" fontId="12" fillId="21" borderId="16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0" fontId="4" fillId="23" borderId="3" xfId="0" applyFont="1" applyFill="1" applyBorder="1" applyAlignment="1">
      <alignment horizontal="center" vertical="center"/>
    </xf>
    <xf numFmtId="0" fontId="4" fillId="37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3" borderId="9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283" fillId="26" borderId="54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/>
    </xf>
    <xf numFmtId="0" fontId="4" fillId="27" borderId="43" xfId="0" applyFont="1" applyFill="1" applyBorder="1" applyAlignment="1">
      <alignment horizontal="center" vertical="center" wrapText="1"/>
    </xf>
    <xf numFmtId="0" fontId="4" fillId="27" borderId="54" xfId="0" applyFont="1" applyFill="1" applyBorder="1" applyAlignment="1">
      <alignment horizontal="center" vertical="center" wrapText="1"/>
    </xf>
    <xf numFmtId="0" fontId="4" fillId="3" borderId="54" xfId="0" applyFont="1" applyFill="1" applyBorder="1" applyAlignment="1">
      <alignment horizontal="center" vertical="center" wrapText="1"/>
    </xf>
    <xf numFmtId="0" fontId="4" fillId="28" borderId="59" xfId="0" applyFont="1" applyFill="1" applyBorder="1" applyAlignment="1">
      <alignment horizontal="center" vertical="center"/>
    </xf>
    <xf numFmtId="0" fontId="4" fillId="24" borderId="59" xfId="0" applyFont="1" applyFill="1" applyBorder="1" applyAlignment="1">
      <alignment horizontal="center" vertical="center"/>
    </xf>
    <xf numFmtId="0" fontId="12" fillId="27" borderId="43" xfId="0" applyFont="1" applyFill="1" applyBorder="1" applyAlignment="1">
      <alignment horizontal="center" vertical="center"/>
    </xf>
    <xf numFmtId="0" fontId="3" fillId="0" borderId="43" xfId="0" applyFont="1" applyBorder="1"/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37" borderId="4" xfId="0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/>
    </xf>
    <xf numFmtId="0" fontId="4" fillId="28" borderId="4" xfId="0" applyFont="1" applyFill="1" applyBorder="1" applyAlignment="1">
      <alignment horizontal="center" vertical="center"/>
    </xf>
    <xf numFmtId="0" fontId="4" fillId="25" borderId="4" xfId="0" applyFont="1" applyFill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/>
    </xf>
    <xf numFmtId="0" fontId="4" fillId="27" borderId="4" xfId="0" applyFont="1" applyFill="1" applyBorder="1" applyAlignment="1">
      <alignment horizontal="center" vertical="center"/>
    </xf>
  </cellXfs>
  <cellStyles count="1">
    <cellStyle name="Normalny" xfId="0" builtinId="0"/>
  </cellStyles>
  <dxfs count="79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>
          <bgColor rgb="FFFF00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4">
    <tableStyle name="Config-style" pivot="0" count="3" xr9:uid="{00000000-0011-0000-FFFF-FFFF00000000}">
      <tableStyleElement type="headerRow" dxfId="78"/>
      <tableStyleElement type="firstRowStripe" dxfId="77"/>
      <tableStyleElement type="secondRowStripe" dxfId="76"/>
    </tableStyle>
    <tableStyle name="Config-style 2" pivot="0" count="3" xr9:uid="{00000000-0011-0000-FFFF-FFFF01000000}">
      <tableStyleElement type="headerRow" dxfId="75"/>
      <tableStyleElement type="firstRowStripe" dxfId="74"/>
      <tableStyleElement type="secondRowStripe" dxfId="73"/>
    </tableStyle>
    <tableStyle name="Config-style 3" pivot="0" count="3" xr9:uid="{00000000-0011-0000-FFFF-FFFF02000000}">
      <tableStyleElement type="headerRow" dxfId="72"/>
      <tableStyleElement type="firstRowStripe" dxfId="71"/>
      <tableStyleElement type="secondRowStripe" dxfId="70"/>
    </tableStyle>
    <tableStyle name="Config-style 4" pivot="0" count="3" xr9:uid="{00000000-0011-0000-FFFF-FFFF03000000}">
      <tableStyleElement type="headerRow" dxfId="69"/>
      <tableStyleElement type="firstRowStripe" dxfId="68"/>
      <tableStyleElement type="secondRowStripe" dxfId="67"/>
    </tableStyle>
    <tableStyle name="Config-style 5" pivot="0" count="3" xr9:uid="{00000000-0011-0000-FFFF-FFFF04000000}">
      <tableStyleElement type="headerRow" dxfId="66"/>
      <tableStyleElement type="firstRowStripe" dxfId="65"/>
      <tableStyleElement type="secondRowStripe" dxfId="64"/>
    </tableStyle>
    <tableStyle name="Config-style 6" pivot="0" count="3" xr9:uid="{00000000-0011-0000-FFFF-FFFF05000000}">
      <tableStyleElement type="headerRow" dxfId="63"/>
      <tableStyleElement type="firstRowStripe" dxfId="62"/>
      <tableStyleElement type="secondRowStripe" dxfId="61"/>
    </tableStyle>
    <tableStyle name="Config-style 7" pivot="0" count="3" xr9:uid="{00000000-0011-0000-FFFF-FFFF06000000}">
      <tableStyleElement type="headerRow" dxfId="60"/>
      <tableStyleElement type="firstRowStripe" dxfId="59"/>
      <tableStyleElement type="secondRowStripe" dxfId="58"/>
    </tableStyle>
    <tableStyle name="Cennik-style" pivot="0" count="2" xr9:uid="{00000000-0011-0000-FFFF-FFFF07000000}">
      <tableStyleElement type="firstRowStripe" dxfId="57"/>
      <tableStyleElement type="secondRowStripe" dxfId="56"/>
    </tableStyle>
    <tableStyle name="Cennik-style 2" pivot="0" count="2" xr9:uid="{00000000-0011-0000-FFFF-FFFF08000000}">
      <tableStyleElement type="firstRowStripe" dxfId="55"/>
      <tableStyleElement type="secondRowStripe" dxfId="54"/>
    </tableStyle>
    <tableStyle name="Cennik-style 3" pivot="0" count="2" xr9:uid="{00000000-0011-0000-FFFF-FFFF09000000}">
      <tableStyleElement type="firstRowStripe" dxfId="53"/>
      <tableStyleElement type="secondRowStripe" dxfId="52"/>
    </tableStyle>
    <tableStyle name="Cennik-style 4" pivot="0" count="2" xr9:uid="{00000000-0011-0000-FFFF-FFFF0A000000}">
      <tableStyleElement type="firstRowStripe" dxfId="51"/>
      <tableStyleElement type="secondRowStripe" dxfId="50"/>
    </tableStyle>
    <tableStyle name="Robotnik-style" pivot="0" count="2" xr9:uid="{00000000-0011-0000-FFFF-FFFF0B000000}">
      <tableStyleElement type="firstRowStripe" dxfId="49"/>
      <tableStyleElement type="secondRowStripe" dxfId="48"/>
    </tableStyle>
    <tableStyle name="Robotnik-style 2" pivot="0" count="2" xr9:uid="{00000000-0011-0000-FFFF-FFFF0C000000}">
      <tableStyleElement type="firstRowStripe" dxfId="47"/>
      <tableStyleElement type="secondRowStripe" dxfId="46"/>
    </tableStyle>
    <tableStyle name="Robotnik-style 3" pivot="0" count="2" xr9:uid="{00000000-0011-0000-FFFF-FFFF0D000000}">
      <tableStyleElement type="firstRowStripe" dxfId="45"/>
      <tableStyleElement type="secondRowStripe" dxfId="44"/>
    </tableStyle>
    <tableStyle name="Robotnik-style 4" pivot="0" count="2" xr9:uid="{00000000-0011-0000-FFFF-FFFF0E000000}">
      <tableStyleElement type="firstRowStripe" dxfId="43"/>
      <tableStyleElement type="secondRowStripe" dxfId="42"/>
    </tableStyle>
    <tableStyle name="Robotnik-style 5" pivot="0" count="2" xr9:uid="{00000000-0011-0000-FFFF-FFFF0F000000}">
      <tableStyleElement type="firstRowStripe" dxfId="41"/>
      <tableStyleElement type="secondRowStripe" dxfId="40"/>
    </tableStyle>
    <tableStyle name="Robotnik-style 6" pivot="0" count="2" xr9:uid="{00000000-0011-0000-FFFF-FFFF10000000}">
      <tableStyleElement type="firstRowStripe" dxfId="39"/>
      <tableStyleElement type="secondRowStripe" dxfId="38"/>
    </tableStyle>
    <tableStyle name="Robotnik-style 7" pivot="0" count="2" xr9:uid="{00000000-0011-0000-FFFF-FFFF11000000}">
      <tableStyleElement type="firstRowStripe" dxfId="37"/>
      <tableStyleElement type="secondRowStripe" dxfId="36"/>
    </tableStyle>
    <tableStyle name="Robotnik-style 8" pivot="0" count="2" xr9:uid="{00000000-0011-0000-FFFF-FFFF12000000}">
      <tableStyleElement type="firstRowStripe" dxfId="35"/>
      <tableStyleElement type="secondRowStripe" dxfId="34"/>
    </tableStyle>
    <tableStyle name="Stoły Ogólnodostępne-style" pivot="0" count="2" xr9:uid="{00000000-0011-0000-FFFF-FFFF13000000}">
      <tableStyleElement type="firstRowStripe" dxfId="33"/>
      <tableStyleElement type="secondRowStripe" dxfId="32"/>
    </tableStyle>
    <tableStyle name="Stoły Ogólnodostępne-style 2" pivot="0" count="2" xr9:uid="{00000000-0011-0000-FFFF-FFFF14000000}">
      <tableStyleElement type="firstRowStripe" dxfId="31"/>
      <tableStyleElement type="secondRowStripe" dxfId="30"/>
    </tableStyle>
    <tableStyle name="Stoły Ogólnodostępne-style 3" pivot="0" count="2" xr9:uid="{00000000-0011-0000-FFFF-FFFF15000000}">
      <tableStyleElement type="firstRowStripe" dxfId="29"/>
      <tableStyleElement type="secondRowStripe" dxfId="28"/>
    </tableStyle>
    <tableStyle name="Stoły Ogólnodostępne-style 4" pivot="0" count="2" xr9:uid="{00000000-0011-0000-FFFF-FFFF16000000}">
      <tableStyleElement type="firstRowStripe" dxfId="27"/>
      <tableStyleElement type="secondRowStripe" dxfId="26"/>
    </tableStyle>
    <tableStyle name="Stoły Ogólnodostępne-style 5" pivot="0" count="2" xr9:uid="{00000000-0011-0000-FFFF-FFFF17000000}">
      <tableStyleElement type="firstRowStripe" dxfId="25"/>
      <tableStyleElement type="secondRowStripe" dxfId="24"/>
    </tableStyle>
    <tableStyle name="Stoły Ogólnodostępne-style 6" pivot="0" count="2" xr9:uid="{00000000-0011-0000-FFFF-FFFF18000000}">
      <tableStyleElement type="firstRowStripe" dxfId="23"/>
      <tableStyleElement type="secondRowStripe" dxfId="22"/>
    </tableStyle>
    <tableStyle name="Stoły Ogólnodostępne-style 7" pivot="0" count="2" xr9:uid="{00000000-0011-0000-FFFF-FFFF19000000}">
      <tableStyleElement type="firstRowStripe" dxfId="21"/>
      <tableStyleElement type="secondRowStripe" dxfId="20"/>
    </tableStyle>
    <tableStyle name="Stoły Ogólnodostępne-style 8" pivot="0" count="2" xr9:uid="{00000000-0011-0000-FFFF-FFFF1A000000}">
      <tableStyleElement type="firstRowStripe" dxfId="19"/>
      <tableStyleElement type="secondRowStripe" dxfId="18"/>
    </tableStyle>
    <tableStyle name="Stoły Ogólnodostępne-style 9" pivot="0" count="2" xr9:uid="{00000000-0011-0000-FFFF-FFFF1B000000}">
      <tableStyleElement type="firstRowStripe" dxfId="17"/>
      <tableStyleElement type="secondRowStripe" dxfId="16"/>
    </tableStyle>
    <tableStyle name="Stoły Ogólnodostępne-style 10" pivot="0" count="2" xr9:uid="{00000000-0011-0000-FFFF-FFFF1C000000}">
      <tableStyleElement type="firstRowStripe" dxfId="15"/>
      <tableStyleElement type="secondRowStripe" dxfId="14"/>
    </tableStyle>
    <tableStyle name="Stoły Ogólnodostępne-style 11" pivot="0" count="2" xr9:uid="{00000000-0011-0000-FFFF-FFFF1D000000}">
      <tableStyleElement type="firstRowStripe" dxfId="13"/>
      <tableStyleElement type="secondRowStripe" dxfId="12"/>
    </tableStyle>
    <tableStyle name="Stoły Ogólnodostępne-style 12" pivot="0" count="2" xr9:uid="{00000000-0011-0000-FFFF-FFFF1E000000}">
      <tableStyleElement type="firstRowStripe" dxfId="11"/>
      <tableStyleElement type="secondRowStripe" dxfId="10"/>
    </tableStyle>
    <tableStyle name="Stoły Ogólnodostępne-style 13" pivot="0" count="2" xr9:uid="{00000000-0011-0000-FFFF-FFFF1F000000}">
      <tableStyleElement type="firstRowStripe" dxfId="9"/>
      <tableStyleElement type="secondRowStripe" dxfId="8"/>
    </tableStyle>
    <tableStyle name="Stoły Ogólnodostępne-style 14" pivot="0" count="2" xr9:uid="{00000000-0011-0000-FFFF-FFFF20000000}">
      <tableStyleElement type="firstRowStripe" dxfId="7"/>
      <tableStyleElement type="secondRowStripe" dxfId="6"/>
    </tableStyle>
    <tableStyle name="Stoły Ogólnodostępne-style 15" pivot="0" count="2" xr9:uid="{00000000-0011-0000-FFFF-FFFF21000000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ły" displayName="Stoły" ref="A1:B75">
  <tableColumns count="2">
    <tableColumn id="1" xr3:uid="{00000000-0010-0000-0000-000001000000}" name="Stół"/>
    <tableColumn id="2" xr3:uid="{00000000-0010-0000-0000-000002000000}" name="Skryptowy vob"/>
  </tableColumns>
  <tableStyleInfo name="Confi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Zawody" displayName="Zawody" ref="D1:F75">
  <tableColumns count="3">
    <tableColumn id="1" xr3:uid="{00000000-0010-0000-0100-000001000000}" name="Zawód"/>
    <tableColumn id="2" xr3:uid="{00000000-0010-0000-0100-000002000000}" name="Skryptowy Enum"/>
    <tableColumn id="3" xr3:uid="{00000000-0010-0000-0100-000003000000}" name="Tiery"/>
  </tableColumns>
  <tableStyleInfo name="Config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arzędzia" displayName="Narzędzia" ref="H1:I75">
  <tableColumns count="2">
    <tableColumn id="1" xr3:uid="{00000000-0010-0000-0200-000001000000}" name="Narzędzie"/>
    <tableColumn id="2" xr3:uid="{00000000-0010-0000-0200-000002000000}" name="Instancja"/>
  </tableColumns>
  <tableStyleInfo name="Config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lagi_addonowe" displayName="Flagi_addonowe" ref="K1:L75">
  <tableColumns count="2">
    <tableColumn id="1" xr3:uid="{00000000-0010-0000-0300-000001000000}" name="Flagi - Addon"/>
    <tableColumn id="2" xr3:uid="{00000000-0010-0000-0300-000002000000}" name="Podflagi - Addon"/>
  </tableColumns>
  <tableStyleInfo name="Config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lagi_skryptowe_i_itemnut" displayName="Flagi_skryptowe_i_itemnut" ref="N1:X75">
  <tableColumns count="11">
    <tableColumn id="1" xr3:uid="{00000000-0010-0000-0400-000001000000}" name="ItemCategory"/>
    <tableColumn id="2" xr3:uid="{00000000-0010-0000-0400-000002000000}" name="ItemType"/>
    <tableColumn id="3" xr3:uid="{00000000-0010-0000-0400-000003000000}" name="ItemGroupType"/>
    <tableColumn id="4" xr3:uid="{00000000-0010-0000-0400-000004000000}" name="PLIK"/>
    <tableColumn id="5" xr3:uid="{00000000-0010-0000-0400-000005000000}" name="stacking"/>
    <tableColumn id="6" xr3:uid="{00000000-0010-0000-0400-000006000000}" name="regen"/>
    <tableColumn id="7" xr3:uid="{00000000-0010-0000-0400-000007000000}" name="damage"/>
    <tableColumn id="8" xr3:uid="{00000000-0010-0000-0400-000008000000}" name="requirements"/>
    <tableColumn id="9" xr3:uid="{00000000-0010-0000-0400-000009000000}" name="def"/>
    <tableColumn id="10" xr3:uid="{00000000-0010-0000-0400-00000A000000}" name="durability"/>
    <tableColumn id="11" xr3:uid="{00000000-0010-0000-0400-00000B000000}" name="predefined"/>
  </tableColumns>
  <tableStyleInfo name="Config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e_z_ktorych_generujemy_crafty" displayName="Tabele_z_ktorych_generujemy_crafty" ref="Y1:Z75">
  <tableColumns count="2">
    <tableColumn id="1" xr3:uid="{00000000-0010-0000-0500-000001000000}" name="Column 2"/>
    <tableColumn id="2" xr3:uid="{00000000-0010-0000-0500-000002000000}" name="Crafty"/>
  </tableColumns>
  <tableStyleInfo name="Config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numy_do_listy_mebli" displayName="Enumy_do_listy_mebli" ref="AB1:AD75">
  <tableColumns count="3">
    <tableColumn id="1" xr3:uid="{00000000-0010-0000-0600-000001000000}" name="VobType"/>
    <tableColumn id="2" xr3:uid="{00000000-0010-0000-0600-000002000000}" name="category"/>
    <tableColumn id="3" xr3:uid="{00000000-0010-0000-0600-000003000000}" name="Kolumna nr 1"/>
  </tableColumns>
  <tableStyleInfo name="Config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1" displayName="Table_1" ref="A140:C142" headerRowCount="0">
  <tableColumns count="3">
    <tableColumn id="1" xr3:uid="{00000000-0010-0000-0700-000001000000}" name="Column1"/>
    <tableColumn id="2" xr3:uid="{00000000-0010-0000-0700-000002000000}" name="Column2"/>
    <tableColumn id="3" xr3:uid="{00000000-0010-0000-0700-000003000000}" name="Column3"/>
  </tableColumns>
  <tableStyleInfo name="Cennik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2" displayName="Table_2" ref="B143:C143" headerRowCount="0">
  <tableColumns count="2">
    <tableColumn id="1" xr3:uid="{00000000-0010-0000-0800-000001000000}" name="Column1"/>
    <tableColumn id="2" xr3:uid="{00000000-0010-0000-0800-000002000000}" name="Column2"/>
  </tableColumns>
  <tableStyleInfo name="Cennik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3" displayName="Table_3" ref="A144:C150" headerRowCount="0">
  <tableColumns count="3">
    <tableColumn id="1" xr3:uid="{00000000-0010-0000-0900-000001000000}" name="Column1"/>
    <tableColumn id="2" xr3:uid="{00000000-0010-0000-0900-000002000000}" name="Column2"/>
    <tableColumn id="3" xr3:uid="{00000000-0010-0000-0900-000003000000}" name="Column3"/>
  </tableColumns>
  <tableStyleInfo name="Cennik-style 3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4" displayName="Table_4" ref="A152:C155" headerRowCount="0">
  <tableColumns count="3">
    <tableColumn id="1" xr3:uid="{00000000-0010-0000-0A00-000001000000}" name="Column1"/>
    <tableColumn id="2" xr3:uid="{00000000-0010-0000-0A00-000002000000}" name="Column2"/>
    <tableColumn id="3" xr3:uid="{00000000-0010-0000-0A00-000003000000}" name="Column3"/>
  </tableColumns>
  <tableStyleInfo name="Cennik-style 4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5" displayName="Table_5" ref="C24:H24" headerRowCount="0">
  <tableColumns count="6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</tableColumns>
  <tableStyleInfo name="Robotnik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6" displayName="Table_6" ref="B26:S26" headerRowCount="0">
  <tableColumns count="18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</tableColumns>
  <tableStyleInfo name="Robotnik-style 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7" displayName="Table_7" ref="C27:H27" headerRowCount="0">
  <tableColumns count="6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</tableColumns>
  <tableStyleInfo name="Robotnik-style 3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8" displayName="Table_8" ref="B28:S37" headerRowCount="0">
  <tableColumns count="18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</tableColumns>
  <tableStyleInfo name="Robotnik-style 4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9" displayName="Table_9" ref="B38:J38" headerRowCount="0">
  <tableColumns count="9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</tableColumns>
  <tableStyleInfo name="Robotnik-style 5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0" displayName="Table_10" ref="B40:D40" headerRowCount="0">
  <tableColumns count="3">
    <tableColumn id="1" xr3:uid="{00000000-0010-0000-1000-000001000000}" name="Column1"/>
    <tableColumn id="2" xr3:uid="{00000000-0010-0000-1000-000002000000}" name="Column2"/>
    <tableColumn id="3" xr3:uid="{00000000-0010-0000-1000-000003000000}" name="Column3"/>
  </tableColumns>
  <tableStyleInfo name="Robotnik-style 6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1" displayName="Table_11" ref="B41:D44" headerRowCount="0">
  <tableColumns count="3">
    <tableColumn id="1" xr3:uid="{00000000-0010-0000-1100-000001000000}" name="Column1"/>
    <tableColumn id="2" xr3:uid="{00000000-0010-0000-1100-000002000000}" name="Column2"/>
    <tableColumn id="3" xr3:uid="{00000000-0010-0000-1100-000003000000}" name="Column3"/>
  </tableColumns>
  <tableStyleInfo name="Robotnik-style 7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2" displayName="Table_12" ref="E42:H44" headerRowCount="0">
  <tableColumns count="4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</tableColumns>
  <tableStyleInfo name="Robotnik-style 8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3" displayName="Table_13" ref="C12:E12" headerRowCount="0">
  <tableColumns count="3">
    <tableColumn id="1" xr3:uid="{00000000-0010-0000-1300-000001000000}" name="Column1"/>
    <tableColumn id="2" xr3:uid="{00000000-0010-0000-1300-000002000000}" name="Column2"/>
    <tableColumn id="3" xr3:uid="{00000000-0010-0000-1300-000003000000}" name="Column3"/>
  </tableColumns>
  <tableStyleInfo name="Stoły Ogólnodostępne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14" displayName="Table_14" ref="F12:H12" headerRowCount="0">
  <tableColumns count="3">
    <tableColumn id="1" xr3:uid="{00000000-0010-0000-1400-000001000000}" name="Column1"/>
    <tableColumn id="2" xr3:uid="{00000000-0010-0000-1400-000002000000}" name="Column2"/>
    <tableColumn id="3" xr3:uid="{00000000-0010-0000-1400-000003000000}" name="Column3"/>
  </tableColumns>
  <tableStyleInfo name="Stoły Ogólnodostępne-style 2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15" displayName="Table_15" ref="L12" headerRowCount="0">
  <tableColumns count="1">
    <tableColumn id="1" xr3:uid="{00000000-0010-0000-1500-000001000000}" name="Column1"/>
  </tableColumns>
  <tableStyleInfo name="Stoły Ogólnodostępne-style 3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16" displayName="Table_16" ref="C13:H13" headerRowCount="0">
  <tableColumns count="6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</tableColumns>
  <tableStyleInfo name="Stoły Ogólnodostępne-style 4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17" displayName="Table_17" ref="L13" headerRowCount="0">
  <tableColumns count="1">
    <tableColumn id="1" xr3:uid="{00000000-0010-0000-1700-000001000000}" name="Column1"/>
  </tableColumns>
  <tableStyleInfo name="Stoły Ogólnodostępne-style 5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18" displayName="Table_18" ref="B14:H14" headerRowCount="0">
  <tableColumns count="7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</tableColumns>
  <tableStyleInfo name="Stoły Ogólnodostępne-style 6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19" displayName="Table_19" ref="L14" headerRowCount="0">
  <tableColumns count="1">
    <tableColumn id="1" xr3:uid="{00000000-0010-0000-1900-000001000000}" name="Column1"/>
  </tableColumns>
  <tableStyleInfo name="Stoły Ogólnodostępne-style 7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0" displayName="Table_20" ref="N14:Q14" headerRowCount="0">
  <tableColumns count="4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</tableColumns>
  <tableStyleInfo name="Stoły Ogólnodostępne-style 8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1" displayName="Table_21" ref="B15:H15" headerRowCount="0">
  <tableColumns count="7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</tableColumns>
  <tableStyleInfo name="Stoły Ogólnodostępne-style 9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2" displayName="Table_22" ref="L15" headerRowCount="0">
  <tableColumns count="1">
    <tableColumn id="1" xr3:uid="{00000000-0010-0000-1C00-000001000000}" name="Column1"/>
  </tableColumns>
  <tableStyleInfo name="Stoły Ogólnodostępne-style 10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23" displayName="Table_23" ref="B16:I16" headerRowCount="0">
  <tableColumns count="8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</tableColumns>
  <tableStyleInfo name="Stoły Ogólnodostępne-style 11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24" displayName="Table_24" ref="L16" headerRowCount="0">
  <tableColumns count="1">
    <tableColumn id="1" xr3:uid="{00000000-0010-0000-1E00-000001000000}" name="Column1"/>
  </tableColumns>
  <tableStyleInfo name="Stoły Ogólnodostępne-style 12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25" displayName="Table_25" ref="N16:Q16" headerRowCount="0">
  <tableColumns count="4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</tableColumns>
  <tableStyleInfo name="Stoły Ogólnodostępne-style 13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26" displayName="Table_26" ref="B25:B27" headerRowCount="0">
  <tableColumns count="1">
    <tableColumn id="1" xr3:uid="{00000000-0010-0000-2000-000001000000}" name="Column1"/>
  </tableColumns>
  <tableStyleInfo name="Stoły Ogólnodostępne-style 14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27" displayName="Table_27" ref="B31" headerRowCount="0">
  <tableColumns count="1">
    <tableColumn id="1" xr3:uid="{00000000-0010-0000-2100-000001000000}" name="Column1"/>
  </tableColumns>
  <tableStyleInfo name="Stoły Ogólnodostępne-style 1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imgur.com/1stYQz1" TargetMode="External"/><Relationship Id="rId170" Type="http://schemas.openxmlformats.org/officeDocument/2006/relationships/hyperlink" Target="https://imgur.com/QR87D8h" TargetMode="External"/><Relationship Id="rId268" Type="http://schemas.openxmlformats.org/officeDocument/2006/relationships/hyperlink" Target="https://imgur.com/p6pVTXV" TargetMode="External"/><Relationship Id="rId475" Type="http://schemas.openxmlformats.org/officeDocument/2006/relationships/hyperlink" Target="https://imgur.com/hBujYLx" TargetMode="External"/><Relationship Id="rId682" Type="http://schemas.openxmlformats.org/officeDocument/2006/relationships/hyperlink" Target="https://imgur.com/PMkGi3P" TargetMode="External"/><Relationship Id="rId128" Type="http://schemas.openxmlformats.org/officeDocument/2006/relationships/hyperlink" Target="https://imgur.com/HMjH3lp" TargetMode="External"/><Relationship Id="rId335" Type="http://schemas.openxmlformats.org/officeDocument/2006/relationships/hyperlink" Target="https://github.com/auronen/CoM-itemlist/raw/master/img/ITMW_1H_BLESSED_02_SARADOC.png?raw=true" TargetMode="External"/><Relationship Id="rId542" Type="http://schemas.openxmlformats.org/officeDocument/2006/relationships/hyperlink" Target="https://imgur.com/pFNQeYS" TargetMode="External"/><Relationship Id="rId987" Type="http://schemas.openxmlformats.org/officeDocument/2006/relationships/hyperlink" Target="https://imgur.com/gS5jTMR" TargetMode="External"/><Relationship Id="rId1172" Type="http://schemas.openxmlformats.org/officeDocument/2006/relationships/hyperlink" Target="https://imgur.com/XWDx9wx" TargetMode="External"/><Relationship Id="rId402" Type="http://schemas.openxmlformats.org/officeDocument/2006/relationships/hyperlink" Target="https://github.com/auronen/CoM-itemlist/raw/master/img/ITMW_1H_KITCHEN_KNIFE_01.png?raw=true" TargetMode="External"/><Relationship Id="rId847" Type="http://schemas.openxmlformats.org/officeDocument/2006/relationships/hyperlink" Target="https://imgur.com/rWtF1o5" TargetMode="External"/><Relationship Id="rId1032" Type="http://schemas.openxmlformats.org/officeDocument/2006/relationships/hyperlink" Target="https://imgur.com/nhnatXk" TargetMode="External"/><Relationship Id="rId707" Type="http://schemas.openxmlformats.org/officeDocument/2006/relationships/hyperlink" Target="https://imgur.com/9gcSyn6" TargetMode="External"/><Relationship Id="rId914" Type="http://schemas.openxmlformats.org/officeDocument/2006/relationships/hyperlink" Target="https://imgur.com/IRD57ne" TargetMode="External"/><Relationship Id="rId43" Type="http://schemas.openxmlformats.org/officeDocument/2006/relationships/hyperlink" Target="https://imgur.com/AE2xnmi" TargetMode="External"/><Relationship Id="rId192" Type="http://schemas.openxmlformats.org/officeDocument/2006/relationships/hyperlink" Target="https://imgur.com/nnrQJnH" TargetMode="External"/><Relationship Id="rId497" Type="http://schemas.openxmlformats.org/officeDocument/2006/relationships/hyperlink" Target="https://imgur.com/xKwEl93" TargetMode="External"/><Relationship Id="rId357" Type="http://schemas.openxmlformats.org/officeDocument/2006/relationships/hyperlink" Target="https://github.com/auronen/CoM-itemlist/raw/master/img/ITMW_KRIEGSHAMMER1.png?raw=true" TargetMode="External"/><Relationship Id="rId217" Type="http://schemas.openxmlformats.org/officeDocument/2006/relationships/hyperlink" Target="https://imgur.com/AcZawGA" TargetMode="External"/><Relationship Id="rId564" Type="http://schemas.openxmlformats.org/officeDocument/2006/relationships/hyperlink" Target="https://imgur.com/obCY1wz" TargetMode="External"/><Relationship Id="rId771" Type="http://schemas.openxmlformats.org/officeDocument/2006/relationships/hyperlink" Target="https://www.worldofgothic.de/?go=moddb&amp;action=view&amp;fileID=976&amp;cat=22&amp;page=17&amp;order=0" TargetMode="External"/><Relationship Id="rId869" Type="http://schemas.openxmlformats.org/officeDocument/2006/relationships/hyperlink" Target="https://imgur.com/rmFBdol" TargetMode="External"/><Relationship Id="rId424" Type="http://schemas.openxmlformats.org/officeDocument/2006/relationships/hyperlink" Target="https://imgur.com/Udl4kiW" TargetMode="External"/><Relationship Id="rId631" Type="http://schemas.openxmlformats.org/officeDocument/2006/relationships/hyperlink" Target="https://imgur.com/ZWkz93Y" TargetMode="External"/><Relationship Id="rId729" Type="http://schemas.openxmlformats.org/officeDocument/2006/relationships/hyperlink" Target="https://imgur.com/iT03ULk" TargetMode="External"/><Relationship Id="rId1054" Type="http://schemas.openxmlformats.org/officeDocument/2006/relationships/hyperlink" Target="https://imgur.com/Ok4zG3L" TargetMode="External"/><Relationship Id="rId936" Type="http://schemas.openxmlformats.org/officeDocument/2006/relationships/hyperlink" Target="https://imgur.com/aNSul9i" TargetMode="External"/><Relationship Id="rId1121" Type="http://schemas.openxmlformats.org/officeDocument/2006/relationships/hyperlink" Target="https://imgur.com/z1nfv2s" TargetMode="External"/><Relationship Id="rId65" Type="http://schemas.openxmlformats.org/officeDocument/2006/relationships/hyperlink" Target="https://imgur.com/yD1S1RP" TargetMode="External"/><Relationship Id="rId281" Type="http://schemas.openxmlformats.org/officeDocument/2006/relationships/hyperlink" Target="https://imgur.com/v31XZnv" TargetMode="External"/><Relationship Id="rId141" Type="http://schemas.openxmlformats.org/officeDocument/2006/relationships/hyperlink" Target="https://imgur.com/SLswfAD" TargetMode="External"/><Relationship Id="rId379" Type="http://schemas.openxmlformats.org/officeDocument/2006/relationships/hyperlink" Target="https://github.com/auronen/CoM-itemlist/raw/master/img/ITMW_1HDEX_SWORDADDITIONAL_03.png?raw=true" TargetMode="External"/><Relationship Id="rId586" Type="http://schemas.openxmlformats.org/officeDocument/2006/relationships/hyperlink" Target="https://imgur.com/tpgGuiz" TargetMode="External"/><Relationship Id="rId793" Type="http://schemas.openxmlformats.org/officeDocument/2006/relationships/hyperlink" Target="https://imgur.com/DktMG6j" TargetMode="External"/><Relationship Id="rId7" Type="http://schemas.openxmlformats.org/officeDocument/2006/relationships/hyperlink" Target="https://imgur.com/32GDac9" TargetMode="External"/><Relationship Id="rId239" Type="http://schemas.openxmlformats.org/officeDocument/2006/relationships/hyperlink" Target="https://imgur.com/xfVJx2I" TargetMode="External"/><Relationship Id="rId446" Type="http://schemas.openxmlformats.org/officeDocument/2006/relationships/hyperlink" Target="https://imgur.com/8fSYPYQ" TargetMode="External"/><Relationship Id="rId653" Type="http://schemas.openxmlformats.org/officeDocument/2006/relationships/hyperlink" Target="https://imgur.com/QmFreB8" TargetMode="External"/><Relationship Id="rId1076" Type="http://schemas.openxmlformats.org/officeDocument/2006/relationships/hyperlink" Target="https://imgur.com/azm95Ex" TargetMode="External"/><Relationship Id="rId306" Type="http://schemas.openxmlformats.org/officeDocument/2006/relationships/hyperlink" Target="https://imgur.com/fq9jgjk" TargetMode="External"/><Relationship Id="rId860" Type="http://schemas.openxmlformats.org/officeDocument/2006/relationships/hyperlink" Target="https://imgur.com/HY3IovT" TargetMode="External"/><Relationship Id="rId958" Type="http://schemas.openxmlformats.org/officeDocument/2006/relationships/hyperlink" Target="https://imgur.com/Nb2HKfD" TargetMode="External"/><Relationship Id="rId1143" Type="http://schemas.openxmlformats.org/officeDocument/2006/relationships/hyperlink" Target="https://imgur.com/4DW89o4" TargetMode="External"/><Relationship Id="rId87" Type="http://schemas.openxmlformats.org/officeDocument/2006/relationships/hyperlink" Target="https://imgur.com/Cc0Q8jg" TargetMode="External"/><Relationship Id="rId513" Type="http://schemas.openxmlformats.org/officeDocument/2006/relationships/hyperlink" Target="https://imgur.com/2lj1822" TargetMode="External"/><Relationship Id="rId720" Type="http://schemas.openxmlformats.org/officeDocument/2006/relationships/hyperlink" Target="https://imgur.com/r5QWxlo" TargetMode="External"/><Relationship Id="rId818" Type="http://schemas.openxmlformats.org/officeDocument/2006/relationships/hyperlink" Target="https://imgur.com/DnAX6sD" TargetMode="External"/><Relationship Id="rId1003" Type="http://schemas.openxmlformats.org/officeDocument/2006/relationships/hyperlink" Target="https://imgur.com/vUbYarJ" TargetMode="External"/><Relationship Id="rId14" Type="http://schemas.openxmlformats.org/officeDocument/2006/relationships/hyperlink" Target="https://imgur.com/oYG9R3D" TargetMode="External"/><Relationship Id="rId163" Type="http://schemas.openxmlformats.org/officeDocument/2006/relationships/hyperlink" Target="https://imgur.com/d5Zytjy" TargetMode="External"/><Relationship Id="rId370" Type="http://schemas.openxmlformats.org/officeDocument/2006/relationships/hyperlink" Target="https://github.com/auronen/CoM-itemlist/raw/master/img/ITMW_1H_VLK2_SWORD.png?raw=true" TargetMode="External"/><Relationship Id="rId230" Type="http://schemas.openxmlformats.org/officeDocument/2006/relationships/hyperlink" Target="https://imgur.com/JhtFIpQ" TargetMode="External"/><Relationship Id="rId468" Type="http://schemas.openxmlformats.org/officeDocument/2006/relationships/hyperlink" Target="https://imgur.com/XhBrWfb" TargetMode="External"/><Relationship Id="rId675" Type="http://schemas.openxmlformats.org/officeDocument/2006/relationships/hyperlink" Target="https://imgur.com/S1uocQv" TargetMode="External"/><Relationship Id="rId882" Type="http://schemas.openxmlformats.org/officeDocument/2006/relationships/hyperlink" Target="https://imgur.com/HrLHXkp" TargetMode="External"/><Relationship Id="rId1098" Type="http://schemas.openxmlformats.org/officeDocument/2006/relationships/hyperlink" Target="https://imgur.com/NjFe91G" TargetMode="External"/><Relationship Id="rId328" Type="http://schemas.openxmlformats.org/officeDocument/2006/relationships/hyperlink" Target="https://github.com/auronen/CoM-itemlist/raw/master/img/ITMW_NONE_1H_SWORD_NORMAL.png?raw=true" TargetMode="External"/><Relationship Id="rId535" Type="http://schemas.openxmlformats.org/officeDocument/2006/relationships/hyperlink" Target="https://imgur.com/P6zLpKC" TargetMode="External"/><Relationship Id="rId742" Type="http://schemas.openxmlformats.org/officeDocument/2006/relationships/hyperlink" Target="https://drive.google.com/file/d/1jnsx-D8FRZwY8fJ7H0FYzdJ3xiXlqem1/view?usp=sharing" TargetMode="External"/><Relationship Id="rId1165" Type="http://schemas.openxmlformats.org/officeDocument/2006/relationships/hyperlink" Target="https://imgur.com/8dseoop" TargetMode="External"/><Relationship Id="rId602" Type="http://schemas.openxmlformats.org/officeDocument/2006/relationships/hyperlink" Target="https://imgur.com/3svvHNT" TargetMode="External"/><Relationship Id="rId1025" Type="http://schemas.openxmlformats.org/officeDocument/2006/relationships/hyperlink" Target="https://imgur.com/cN8cMSH" TargetMode="External"/><Relationship Id="rId907" Type="http://schemas.openxmlformats.org/officeDocument/2006/relationships/hyperlink" Target="https://imgur.com/Bf0cnAg" TargetMode="External"/><Relationship Id="rId36" Type="http://schemas.openxmlformats.org/officeDocument/2006/relationships/hyperlink" Target="https://imgur.com/WPbeLVo" TargetMode="External"/><Relationship Id="rId185" Type="http://schemas.openxmlformats.org/officeDocument/2006/relationships/hyperlink" Target="https://imgur.com/F3TXQkl" TargetMode="External"/><Relationship Id="rId392" Type="http://schemas.openxmlformats.org/officeDocument/2006/relationships/hyperlink" Target="https://github.com/auronen/CoM-itemlist/raw/master/img/ITMW_1H_VLK_DAGGER.png?raw=true" TargetMode="External"/><Relationship Id="rId697" Type="http://schemas.openxmlformats.org/officeDocument/2006/relationships/hyperlink" Target="https://imgur.com/S2mYYrP" TargetMode="External"/><Relationship Id="rId252" Type="http://schemas.openxmlformats.org/officeDocument/2006/relationships/hyperlink" Target="https://imgur.com/oVkZRQH" TargetMode="External"/><Relationship Id="rId112" Type="http://schemas.openxmlformats.org/officeDocument/2006/relationships/hyperlink" Target="https://imgur.com/CrX9chw" TargetMode="External"/><Relationship Id="rId557" Type="http://schemas.openxmlformats.org/officeDocument/2006/relationships/hyperlink" Target="https://imgur.com/AjcWLnC" TargetMode="External"/><Relationship Id="rId764" Type="http://schemas.openxmlformats.org/officeDocument/2006/relationships/hyperlink" Target="https://imgur.com/xH5ctDJ" TargetMode="External"/><Relationship Id="rId971" Type="http://schemas.openxmlformats.org/officeDocument/2006/relationships/hyperlink" Target="https://imgur.com/sfiW6bn" TargetMode="External"/><Relationship Id="rId417" Type="http://schemas.openxmlformats.org/officeDocument/2006/relationships/hyperlink" Target="https://imgur.com/ECoQoxj" TargetMode="External"/><Relationship Id="rId624" Type="http://schemas.openxmlformats.org/officeDocument/2006/relationships/hyperlink" Target="https://imgur.com/a/IBETCcE" TargetMode="External"/><Relationship Id="rId831" Type="http://schemas.openxmlformats.org/officeDocument/2006/relationships/hyperlink" Target="https://www.worldofgothic.de/?go=moddb&amp;action=view&amp;fileID=1209&amp;cat=7&amp;page=4&amp;order=0" TargetMode="External"/><Relationship Id="rId1047" Type="http://schemas.openxmlformats.org/officeDocument/2006/relationships/hyperlink" Target="https://imgur.com/5C7NQLN" TargetMode="External"/><Relationship Id="rId929" Type="http://schemas.openxmlformats.org/officeDocument/2006/relationships/hyperlink" Target="https://imgur.com/cAMPMrX" TargetMode="External"/><Relationship Id="rId1114" Type="http://schemas.openxmlformats.org/officeDocument/2006/relationships/hyperlink" Target="https://imgur.com/sXS82Qr" TargetMode="External"/><Relationship Id="rId58" Type="http://schemas.openxmlformats.org/officeDocument/2006/relationships/hyperlink" Target="https://imgur.com/85OxJ4X" TargetMode="External"/><Relationship Id="rId274" Type="http://schemas.openxmlformats.org/officeDocument/2006/relationships/hyperlink" Target="https://imgur.com/WzxCiXa" TargetMode="External"/><Relationship Id="rId481" Type="http://schemas.openxmlformats.org/officeDocument/2006/relationships/hyperlink" Target="https://imgur.com/gDuWzFC" TargetMode="External"/><Relationship Id="rId69" Type="http://schemas.openxmlformats.org/officeDocument/2006/relationships/hyperlink" Target="https://imgur.com/pTUerDu" TargetMode="External"/><Relationship Id="rId134" Type="http://schemas.openxmlformats.org/officeDocument/2006/relationships/hyperlink" Target="https://imgur.com/ZJ86w04" TargetMode="External"/><Relationship Id="rId579" Type="http://schemas.openxmlformats.org/officeDocument/2006/relationships/hyperlink" Target="https://imgur.com/bcx30QX" TargetMode="External"/><Relationship Id="rId786" Type="http://schemas.openxmlformats.org/officeDocument/2006/relationships/hyperlink" Target="https://imgur.com/kX3Z4n0" TargetMode="External"/><Relationship Id="rId993" Type="http://schemas.openxmlformats.org/officeDocument/2006/relationships/hyperlink" Target="https://imgur.com/KWVVDFe" TargetMode="External"/><Relationship Id="rId341" Type="http://schemas.openxmlformats.org/officeDocument/2006/relationships/hyperlink" Target="https://github.com/auronen/CoM-itemlist/raw/master/img/ITMW_ADDON_HACKER_1H_01.png?raw=true" TargetMode="External"/><Relationship Id="rId439" Type="http://schemas.openxmlformats.org/officeDocument/2006/relationships/hyperlink" Target="https://imgur.com/U0KbQgc" TargetMode="External"/><Relationship Id="rId646" Type="http://schemas.openxmlformats.org/officeDocument/2006/relationships/hyperlink" Target="https://imgur.com/7jCB5Lt" TargetMode="External"/><Relationship Id="rId1069" Type="http://schemas.openxmlformats.org/officeDocument/2006/relationships/hyperlink" Target="https://imgur.com/CmpFx5O" TargetMode="External"/><Relationship Id="rId201" Type="http://schemas.openxmlformats.org/officeDocument/2006/relationships/hyperlink" Target="https://imgur.com/nnrQJnH" TargetMode="External"/><Relationship Id="rId285" Type="http://schemas.openxmlformats.org/officeDocument/2006/relationships/hyperlink" Target="https://imgur.com/R2Zv5UY" TargetMode="External"/><Relationship Id="rId506" Type="http://schemas.openxmlformats.org/officeDocument/2006/relationships/hyperlink" Target="https://imgur.com/WFABr5u" TargetMode="External"/><Relationship Id="rId853" Type="http://schemas.openxmlformats.org/officeDocument/2006/relationships/hyperlink" Target="https://imgur.com/u6vcipd" TargetMode="External"/><Relationship Id="rId1136" Type="http://schemas.openxmlformats.org/officeDocument/2006/relationships/hyperlink" Target="https://imgur.com/cOhW4Q7" TargetMode="External"/><Relationship Id="rId492" Type="http://schemas.openxmlformats.org/officeDocument/2006/relationships/hyperlink" Target="https://imgur.com/AQbn988" TargetMode="External"/><Relationship Id="rId713" Type="http://schemas.openxmlformats.org/officeDocument/2006/relationships/hyperlink" Target="https://www.worldofgothic.de/?go=moddb&amp;action=view&amp;fileID=728&amp;cat=22&amp;page=20&amp;order=0" TargetMode="External"/><Relationship Id="rId797" Type="http://schemas.openxmlformats.org/officeDocument/2006/relationships/hyperlink" Target="https://imgur.com/im6nvPt" TargetMode="External"/><Relationship Id="rId920" Type="http://schemas.openxmlformats.org/officeDocument/2006/relationships/hyperlink" Target="https://imgur.com/Hw94hgr" TargetMode="External"/><Relationship Id="rId145" Type="http://schemas.openxmlformats.org/officeDocument/2006/relationships/hyperlink" Target="https://imgur.com/nR6fSnW" TargetMode="External"/><Relationship Id="rId352" Type="http://schemas.openxmlformats.org/officeDocument/2006/relationships/hyperlink" Target="https://github.com/auronen/CoM-itemlist/raw/master/img/ITMW_KRIEGSKEULE.png?raw=true" TargetMode="External"/><Relationship Id="rId212" Type="http://schemas.openxmlformats.org/officeDocument/2006/relationships/hyperlink" Target="https://imgur.com/hlyhmWL" TargetMode="External"/><Relationship Id="rId657" Type="http://schemas.openxmlformats.org/officeDocument/2006/relationships/hyperlink" Target="https://imgur.com/gNZDzPF" TargetMode="External"/><Relationship Id="rId864" Type="http://schemas.openxmlformats.org/officeDocument/2006/relationships/hyperlink" Target="https://imgur.com/r1WeTyj" TargetMode="External"/><Relationship Id="rId296" Type="http://schemas.openxmlformats.org/officeDocument/2006/relationships/hyperlink" Target="https://imgur.com/BCRZFYy" TargetMode="External"/><Relationship Id="rId517" Type="http://schemas.openxmlformats.org/officeDocument/2006/relationships/hyperlink" Target="https://imgur.com/IAEB2cv" TargetMode="External"/><Relationship Id="rId724" Type="http://schemas.openxmlformats.org/officeDocument/2006/relationships/hyperlink" Target="https://imgur.com/wxdvwW4" TargetMode="External"/><Relationship Id="rId931" Type="http://schemas.openxmlformats.org/officeDocument/2006/relationships/hyperlink" Target="https://imgur.com/cAMPMrX" TargetMode="External"/><Relationship Id="rId1147" Type="http://schemas.openxmlformats.org/officeDocument/2006/relationships/hyperlink" Target="https://imgur.com/t1Gszfv" TargetMode="External"/><Relationship Id="rId60" Type="http://schemas.openxmlformats.org/officeDocument/2006/relationships/hyperlink" Target="https://imgur.com/mYLHccX" TargetMode="External"/><Relationship Id="rId156" Type="http://schemas.openxmlformats.org/officeDocument/2006/relationships/hyperlink" Target="https://imgur.com/E1jTszP" TargetMode="External"/><Relationship Id="rId363" Type="http://schemas.openxmlformats.org/officeDocument/2006/relationships/hyperlink" Target="https://github.com/auronen/CoM-itemlist/raw/master/img/ITMW_1H_DEX_BLUNT_02.png?raw=true" TargetMode="External"/><Relationship Id="rId570" Type="http://schemas.openxmlformats.org/officeDocument/2006/relationships/hyperlink" Target="https://imgur.com/a/BDWCDy0" TargetMode="External"/><Relationship Id="rId1007" Type="http://schemas.openxmlformats.org/officeDocument/2006/relationships/hyperlink" Target="https://imgur.com/uKAvS62" TargetMode="External"/><Relationship Id="rId223" Type="http://schemas.openxmlformats.org/officeDocument/2006/relationships/hyperlink" Target="https://imgur.com/JhtFIpQ" TargetMode="External"/><Relationship Id="rId430" Type="http://schemas.openxmlformats.org/officeDocument/2006/relationships/hyperlink" Target="https://imgur.com/D7i3QBj" TargetMode="External"/><Relationship Id="rId668" Type="http://schemas.openxmlformats.org/officeDocument/2006/relationships/hyperlink" Target="https://imgur.com/hxTupqT" TargetMode="External"/><Relationship Id="rId875" Type="http://schemas.openxmlformats.org/officeDocument/2006/relationships/hyperlink" Target="https://imgur.com/19I4JT1" TargetMode="External"/><Relationship Id="rId1060" Type="http://schemas.openxmlformats.org/officeDocument/2006/relationships/hyperlink" Target="https://imgur.com/JIsmNSr" TargetMode="External"/><Relationship Id="rId18" Type="http://schemas.openxmlformats.org/officeDocument/2006/relationships/hyperlink" Target="https://imgur.com/iyPBeSO" TargetMode="External"/><Relationship Id="rId528" Type="http://schemas.openxmlformats.org/officeDocument/2006/relationships/hyperlink" Target="https://imgur.com/VWO5O6V" TargetMode="External"/><Relationship Id="rId735" Type="http://schemas.openxmlformats.org/officeDocument/2006/relationships/hyperlink" Target="https://imgur.com/ZWWJ6xN" TargetMode="External"/><Relationship Id="rId942" Type="http://schemas.openxmlformats.org/officeDocument/2006/relationships/hyperlink" Target="https://imgur.com/Lwoq3FT" TargetMode="External"/><Relationship Id="rId1158" Type="http://schemas.openxmlformats.org/officeDocument/2006/relationships/hyperlink" Target="https://imgur.com/zBIvObH" TargetMode="External"/><Relationship Id="rId167" Type="http://schemas.openxmlformats.org/officeDocument/2006/relationships/hyperlink" Target="https://imgur.com/XURnSsC" TargetMode="External"/><Relationship Id="rId374" Type="http://schemas.openxmlformats.org/officeDocument/2006/relationships/hyperlink" Target="https://github.com/auronen/CoM-itemlist/raw/master/img/ITMW_1HDEX_SWORDADDITIONAL_03.png?raw=true" TargetMode="External"/><Relationship Id="rId581" Type="http://schemas.openxmlformats.org/officeDocument/2006/relationships/hyperlink" Target="https://imgur.com/uhRGCr3" TargetMode="External"/><Relationship Id="rId1018" Type="http://schemas.openxmlformats.org/officeDocument/2006/relationships/hyperlink" Target="https://imgur.com/dNFS6gk" TargetMode="External"/><Relationship Id="rId71" Type="http://schemas.openxmlformats.org/officeDocument/2006/relationships/hyperlink" Target="https://imgur.com/D4cproY" TargetMode="External"/><Relationship Id="rId234" Type="http://schemas.openxmlformats.org/officeDocument/2006/relationships/hyperlink" Target="https://imgur.com/tsySQgV" TargetMode="External"/><Relationship Id="rId679" Type="http://schemas.openxmlformats.org/officeDocument/2006/relationships/hyperlink" Target="https://imgur.com/qExbiY4" TargetMode="External"/><Relationship Id="rId802" Type="http://schemas.openxmlformats.org/officeDocument/2006/relationships/hyperlink" Target="https://imgur.com/c98K2k7" TargetMode="External"/><Relationship Id="rId886" Type="http://schemas.openxmlformats.org/officeDocument/2006/relationships/hyperlink" Target="https://imgur.com/egUtahj" TargetMode="External"/><Relationship Id="rId2" Type="http://schemas.openxmlformats.org/officeDocument/2006/relationships/hyperlink" Target="https://imgur.com/DoEd17W" TargetMode="External"/><Relationship Id="rId29" Type="http://schemas.openxmlformats.org/officeDocument/2006/relationships/hyperlink" Target="https://imgur.com/YckH4J7" TargetMode="External"/><Relationship Id="rId441" Type="http://schemas.openxmlformats.org/officeDocument/2006/relationships/hyperlink" Target="https://imgur.com/YlUpIZu" TargetMode="External"/><Relationship Id="rId539" Type="http://schemas.openxmlformats.org/officeDocument/2006/relationships/hyperlink" Target="https://imgur.com/w2FlaYy" TargetMode="External"/><Relationship Id="rId746" Type="http://schemas.openxmlformats.org/officeDocument/2006/relationships/hyperlink" Target="https://drive.google.com/file/d/1jnsx-D8FRZwY8fJ7H0FYzdJ3xiXlqem1/view?usp=sharing" TargetMode="External"/><Relationship Id="rId1071" Type="http://schemas.openxmlformats.org/officeDocument/2006/relationships/hyperlink" Target="https://imgur.com/c2DQsCF" TargetMode="External"/><Relationship Id="rId1169" Type="http://schemas.openxmlformats.org/officeDocument/2006/relationships/hyperlink" Target="https://imgur.com/ivxR4np" TargetMode="External"/><Relationship Id="rId178" Type="http://schemas.openxmlformats.org/officeDocument/2006/relationships/hyperlink" Target="https://imgur.com/cYeeLxU" TargetMode="External"/><Relationship Id="rId301" Type="http://schemas.openxmlformats.org/officeDocument/2006/relationships/hyperlink" Target="https://imgur.com/dq1hYaS" TargetMode="External"/><Relationship Id="rId953" Type="http://schemas.openxmlformats.org/officeDocument/2006/relationships/hyperlink" Target="https://imgur.com/hPWTThF" TargetMode="External"/><Relationship Id="rId1029" Type="http://schemas.openxmlformats.org/officeDocument/2006/relationships/hyperlink" Target="https://imgur.com/1RjxmPe" TargetMode="External"/><Relationship Id="rId82" Type="http://schemas.openxmlformats.org/officeDocument/2006/relationships/hyperlink" Target="https://imgur.com/oTwEoSo" TargetMode="External"/><Relationship Id="rId385" Type="http://schemas.openxmlformats.org/officeDocument/2006/relationships/hyperlink" Target="https://github.com/auronen/CoM-itemlist/raw/master/img/ITMW_PATRON_SYMITAR.png?raw=true" TargetMode="External"/><Relationship Id="rId592" Type="http://schemas.openxmlformats.org/officeDocument/2006/relationships/hyperlink" Target="https://imgur.com/gcjdRtT" TargetMode="External"/><Relationship Id="rId606" Type="http://schemas.openxmlformats.org/officeDocument/2006/relationships/hyperlink" Target="https://imgur.com/a/B2eXhJ1" TargetMode="External"/><Relationship Id="rId813" Type="http://schemas.openxmlformats.org/officeDocument/2006/relationships/hyperlink" Target="https://imgur.com/RyDdDoG" TargetMode="External"/><Relationship Id="rId245" Type="http://schemas.openxmlformats.org/officeDocument/2006/relationships/hyperlink" Target="https://imgur.com/Xt2MvuI" TargetMode="External"/><Relationship Id="rId452" Type="http://schemas.openxmlformats.org/officeDocument/2006/relationships/hyperlink" Target="https://imgur.com/qzGkzSv" TargetMode="External"/><Relationship Id="rId897" Type="http://schemas.openxmlformats.org/officeDocument/2006/relationships/hyperlink" Target="https://drive.google.com/file/d/1xHCoR4dM655WbMFVRX1iqfh0HMeoeUL3/view?usp=sharing" TargetMode="External"/><Relationship Id="rId1082" Type="http://schemas.openxmlformats.org/officeDocument/2006/relationships/hyperlink" Target="https://imgur.com/eIl7LZ3" TargetMode="External"/><Relationship Id="rId105" Type="http://schemas.openxmlformats.org/officeDocument/2006/relationships/hyperlink" Target="https://imgur.com/nfqBx2y" TargetMode="External"/><Relationship Id="rId312" Type="http://schemas.openxmlformats.org/officeDocument/2006/relationships/hyperlink" Target="https://github.com/auronen/CoM-itemlist/raw/master/img/ITMW_1H_WOOD_SWORD.png?raw=true" TargetMode="External"/><Relationship Id="rId757" Type="http://schemas.openxmlformats.org/officeDocument/2006/relationships/hyperlink" Target="https://drive.google.com/file/d/1jnsx-D8FRZwY8fJ7H0FYzdJ3xiXlqem1/view?usp=sharing" TargetMode="External"/><Relationship Id="rId964" Type="http://schemas.openxmlformats.org/officeDocument/2006/relationships/hyperlink" Target="https://imgur.com/FJwiAMI" TargetMode="External"/><Relationship Id="rId93" Type="http://schemas.openxmlformats.org/officeDocument/2006/relationships/hyperlink" Target="https://imgur.com/e4vFaAs" TargetMode="External"/><Relationship Id="rId189" Type="http://schemas.openxmlformats.org/officeDocument/2006/relationships/hyperlink" Target="https://imgur.com/F3TXQkl" TargetMode="External"/><Relationship Id="rId396" Type="http://schemas.openxmlformats.org/officeDocument/2006/relationships/hyperlink" Target="https://github.com/auronen/CoM-itemlist/raw/master/img/ITMW_1H_BAU_KNIFE.png?raw=true" TargetMode="External"/><Relationship Id="rId617" Type="http://schemas.openxmlformats.org/officeDocument/2006/relationships/hyperlink" Target="https://imgur.com/w7Tljec" TargetMode="External"/><Relationship Id="rId824" Type="http://schemas.openxmlformats.org/officeDocument/2006/relationships/hyperlink" Target="https://imgur.com/BKIbLHQ" TargetMode="External"/><Relationship Id="rId256" Type="http://schemas.openxmlformats.org/officeDocument/2006/relationships/hyperlink" Target="https://imgur.com/vE0bBno" TargetMode="External"/><Relationship Id="rId463" Type="http://schemas.openxmlformats.org/officeDocument/2006/relationships/hyperlink" Target="https://imgur.com/QkmKZYk" TargetMode="External"/><Relationship Id="rId670" Type="http://schemas.openxmlformats.org/officeDocument/2006/relationships/hyperlink" Target="https://imgur.com/OBsBNNL" TargetMode="External"/><Relationship Id="rId1093" Type="http://schemas.openxmlformats.org/officeDocument/2006/relationships/hyperlink" Target="https://imgur.com/lHb59qa" TargetMode="External"/><Relationship Id="rId1107" Type="http://schemas.openxmlformats.org/officeDocument/2006/relationships/hyperlink" Target="https://imgur.com/wn7NOwN" TargetMode="External"/><Relationship Id="rId116" Type="http://schemas.openxmlformats.org/officeDocument/2006/relationships/hyperlink" Target="https://imgur.com/8wshZAf" TargetMode="External"/><Relationship Id="rId323" Type="http://schemas.openxmlformats.org/officeDocument/2006/relationships/hyperlink" Target="https://github.com/auronen/CoM-itemlist/raw/master/img/ITMW_1H_TIMO_SWORD.png?raw=true" TargetMode="External"/><Relationship Id="rId530" Type="http://schemas.openxmlformats.org/officeDocument/2006/relationships/hyperlink" Target="https://imgur.com/wg5FXAI" TargetMode="External"/><Relationship Id="rId768" Type="http://schemas.openxmlformats.org/officeDocument/2006/relationships/hyperlink" Target="https://imgur.com/IXvhdWj" TargetMode="External"/><Relationship Id="rId975" Type="http://schemas.openxmlformats.org/officeDocument/2006/relationships/hyperlink" Target="https://imgur.com/ULeLgrP" TargetMode="External"/><Relationship Id="rId1160" Type="http://schemas.openxmlformats.org/officeDocument/2006/relationships/hyperlink" Target="https://imgur.com/xBNFiRO" TargetMode="External"/><Relationship Id="rId20" Type="http://schemas.openxmlformats.org/officeDocument/2006/relationships/hyperlink" Target="https://imgur.com/0swpi42" TargetMode="External"/><Relationship Id="rId628" Type="http://schemas.openxmlformats.org/officeDocument/2006/relationships/hyperlink" Target="https://imgur.com/6exys66" TargetMode="External"/><Relationship Id="rId835" Type="http://schemas.openxmlformats.org/officeDocument/2006/relationships/hyperlink" Target="https://www.worldofgothic.de/?go=moddb&amp;action=view&amp;fileID=1209&amp;cat=7&amp;page=4&amp;order=0" TargetMode="External"/><Relationship Id="rId267" Type="http://schemas.openxmlformats.org/officeDocument/2006/relationships/hyperlink" Target="https://imgur.com/oz4umt8" TargetMode="External"/><Relationship Id="rId474" Type="http://schemas.openxmlformats.org/officeDocument/2006/relationships/hyperlink" Target="https://imgur.com/aKGtsf1" TargetMode="External"/><Relationship Id="rId1020" Type="http://schemas.openxmlformats.org/officeDocument/2006/relationships/hyperlink" Target="https://imgur.com/uusDCSg" TargetMode="External"/><Relationship Id="rId1118" Type="http://schemas.openxmlformats.org/officeDocument/2006/relationships/hyperlink" Target="https://imgur.com/K7UySll" TargetMode="External"/><Relationship Id="rId127" Type="http://schemas.openxmlformats.org/officeDocument/2006/relationships/hyperlink" Target="https://imgur.com/voNj9QL" TargetMode="External"/><Relationship Id="rId681" Type="http://schemas.openxmlformats.org/officeDocument/2006/relationships/hyperlink" Target="https://imgur.com/o38xtUe" TargetMode="External"/><Relationship Id="rId779" Type="http://schemas.openxmlformats.org/officeDocument/2006/relationships/hyperlink" Target="https://imgur.com/jOoEWGp" TargetMode="External"/><Relationship Id="rId902" Type="http://schemas.openxmlformats.org/officeDocument/2006/relationships/hyperlink" Target="https://imgur.com/priyo3g" TargetMode="External"/><Relationship Id="rId986" Type="http://schemas.openxmlformats.org/officeDocument/2006/relationships/hyperlink" Target="https://imgur.com/lwWNiqJ" TargetMode="External"/><Relationship Id="rId31" Type="http://schemas.openxmlformats.org/officeDocument/2006/relationships/hyperlink" Target="https://imgur.com/EAZpbqk" TargetMode="External"/><Relationship Id="rId334" Type="http://schemas.openxmlformats.org/officeDocument/2006/relationships/hyperlink" Target="https://github.com/auronen/CoM-itemlist/raw/master/img/ITMW_1H_ALENA_SWORD.png?raw=true" TargetMode="External"/><Relationship Id="rId541" Type="http://schemas.openxmlformats.org/officeDocument/2006/relationships/hyperlink" Target="https://imgur.com/V5WFOcj" TargetMode="External"/><Relationship Id="rId639" Type="http://schemas.openxmlformats.org/officeDocument/2006/relationships/hyperlink" Target="https://imgur.com/poR1xVp" TargetMode="External"/><Relationship Id="rId1171" Type="http://schemas.openxmlformats.org/officeDocument/2006/relationships/hyperlink" Target="https://imgur.com/MH4EsrE" TargetMode="External"/><Relationship Id="rId180" Type="http://schemas.openxmlformats.org/officeDocument/2006/relationships/hyperlink" Target="https://imgur.com/ToSNIan" TargetMode="External"/><Relationship Id="rId278" Type="http://schemas.openxmlformats.org/officeDocument/2006/relationships/hyperlink" Target="https://imgur.com/S04PoFO" TargetMode="External"/><Relationship Id="rId401" Type="http://schemas.openxmlformats.org/officeDocument/2006/relationships/hyperlink" Target="https://github.com/auronen/CoM-itemlist/raw/master/img/ITMW_1H_DAGGER_02_NORMAL.png?raw=true" TargetMode="External"/><Relationship Id="rId846" Type="http://schemas.openxmlformats.org/officeDocument/2006/relationships/hyperlink" Target="https://imgur.com/6nfQjXR" TargetMode="External"/><Relationship Id="rId1031" Type="http://schemas.openxmlformats.org/officeDocument/2006/relationships/hyperlink" Target="https://imgur.com/6Xe3hwx" TargetMode="External"/><Relationship Id="rId1129" Type="http://schemas.openxmlformats.org/officeDocument/2006/relationships/hyperlink" Target="https://imgur.com/8401jvF" TargetMode="External"/><Relationship Id="rId485" Type="http://schemas.openxmlformats.org/officeDocument/2006/relationships/hyperlink" Target="https://imgur.com/reM331t" TargetMode="External"/><Relationship Id="rId692" Type="http://schemas.openxmlformats.org/officeDocument/2006/relationships/hyperlink" Target="https://imgur.com/FyUApQF" TargetMode="External"/><Relationship Id="rId706" Type="http://schemas.openxmlformats.org/officeDocument/2006/relationships/hyperlink" Target="https://imgur.com/U986Gh4" TargetMode="External"/><Relationship Id="rId913" Type="http://schemas.openxmlformats.org/officeDocument/2006/relationships/hyperlink" Target="https://imgur.com/7vBfhz8" TargetMode="External"/><Relationship Id="rId42" Type="http://schemas.openxmlformats.org/officeDocument/2006/relationships/hyperlink" Target="https://imgur.com/nubLBPm" TargetMode="External"/><Relationship Id="rId138" Type="http://schemas.openxmlformats.org/officeDocument/2006/relationships/hyperlink" Target="https://imgur.com/Jg3HycD" TargetMode="External"/><Relationship Id="rId345" Type="http://schemas.openxmlformats.org/officeDocument/2006/relationships/hyperlink" Target="https://github.com/auronen/CoM-itemlist/raw/master/img/ITMW_1H_VLK_MACE.png?raw=true" TargetMode="External"/><Relationship Id="rId552" Type="http://schemas.openxmlformats.org/officeDocument/2006/relationships/hyperlink" Target="https://imgur.com/a/xELAgVO" TargetMode="External"/><Relationship Id="rId997" Type="http://schemas.openxmlformats.org/officeDocument/2006/relationships/hyperlink" Target="https://imgur.com/fwkXVdi" TargetMode="External"/><Relationship Id="rId191" Type="http://schemas.openxmlformats.org/officeDocument/2006/relationships/hyperlink" Target="https://imgur.com/nnrQJnH" TargetMode="External"/><Relationship Id="rId205" Type="http://schemas.openxmlformats.org/officeDocument/2006/relationships/hyperlink" Target="https://imgur.com/gqiIU0k" TargetMode="External"/><Relationship Id="rId412" Type="http://schemas.openxmlformats.org/officeDocument/2006/relationships/hyperlink" Target="https://imgur.com/xiuSiZv" TargetMode="External"/><Relationship Id="rId857" Type="http://schemas.openxmlformats.org/officeDocument/2006/relationships/hyperlink" Target="https://imgur.com/YNySJHf" TargetMode="External"/><Relationship Id="rId1042" Type="http://schemas.openxmlformats.org/officeDocument/2006/relationships/hyperlink" Target="https://imgur.com/SXYt0Pn" TargetMode="External"/><Relationship Id="rId289" Type="http://schemas.openxmlformats.org/officeDocument/2006/relationships/hyperlink" Target="https://imgur.com/1e8vtGt" TargetMode="External"/><Relationship Id="rId496" Type="http://schemas.openxmlformats.org/officeDocument/2006/relationships/hyperlink" Target="https://imgur.com/m7xRlIC" TargetMode="External"/><Relationship Id="rId717" Type="http://schemas.openxmlformats.org/officeDocument/2006/relationships/hyperlink" Target="https://imgur.com/OjZGlrd" TargetMode="External"/><Relationship Id="rId924" Type="http://schemas.openxmlformats.org/officeDocument/2006/relationships/hyperlink" Target="https://imgur.com/sOmU9KC" TargetMode="External"/><Relationship Id="rId53" Type="http://schemas.openxmlformats.org/officeDocument/2006/relationships/hyperlink" Target="https://imgur.com/xsfI1Uz" TargetMode="External"/><Relationship Id="rId149" Type="http://schemas.openxmlformats.org/officeDocument/2006/relationships/hyperlink" Target="https://imgur.com/NHs0i0Q" TargetMode="External"/><Relationship Id="rId356" Type="http://schemas.openxmlformats.org/officeDocument/2006/relationships/hyperlink" Target="https://github.com/auronen/CoM-itemlist/raw/master/img/ITMW_RABENSCHNABEL.png?raw=true" TargetMode="External"/><Relationship Id="rId563" Type="http://schemas.openxmlformats.org/officeDocument/2006/relationships/hyperlink" Target="https://imgur.com/KqCtKQU" TargetMode="External"/><Relationship Id="rId770" Type="http://schemas.openxmlformats.org/officeDocument/2006/relationships/hyperlink" Target="https://imgur.com/CfafVN9" TargetMode="External"/><Relationship Id="rId216" Type="http://schemas.openxmlformats.org/officeDocument/2006/relationships/hyperlink" Target="https://imgur.com/0OcllBB" TargetMode="External"/><Relationship Id="rId423" Type="http://schemas.openxmlformats.org/officeDocument/2006/relationships/hyperlink" Target="https://imgur.com/a1HQu0m" TargetMode="External"/><Relationship Id="rId868" Type="http://schemas.openxmlformats.org/officeDocument/2006/relationships/hyperlink" Target="https://imgur.com/JvfE8hc" TargetMode="External"/><Relationship Id="rId1053" Type="http://schemas.openxmlformats.org/officeDocument/2006/relationships/hyperlink" Target="https://imgur.com/u5D4r7W" TargetMode="External"/><Relationship Id="rId630" Type="http://schemas.openxmlformats.org/officeDocument/2006/relationships/hyperlink" Target="https://imgur.com/f3IrZ5C" TargetMode="External"/><Relationship Id="rId728" Type="http://schemas.openxmlformats.org/officeDocument/2006/relationships/hyperlink" Target="https://imgur.com/mehnOc1" TargetMode="External"/><Relationship Id="rId935" Type="http://schemas.openxmlformats.org/officeDocument/2006/relationships/hyperlink" Target="https://imgur.com/yLFboQY" TargetMode="External"/><Relationship Id="rId64" Type="http://schemas.openxmlformats.org/officeDocument/2006/relationships/hyperlink" Target="https://imgur.com/JyBCoFo" TargetMode="External"/><Relationship Id="rId367" Type="http://schemas.openxmlformats.org/officeDocument/2006/relationships/hyperlink" Target="https://github.com/auronen/CoM-itemlist/raw/master/img/ITMW_1H_VLK_AXE.png?raw=true" TargetMode="External"/><Relationship Id="rId574" Type="http://schemas.openxmlformats.org/officeDocument/2006/relationships/hyperlink" Target="https://imgur.com/yGqLm3o" TargetMode="External"/><Relationship Id="rId1120" Type="http://schemas.openxmlformats.org/officeDocument/2006/relationships/hyperlink" Target="https://imgur.com/pwkSTaI" TargetMode="External"/><Relationship Id="rId227" Type="http://schemas.openxmlformats.org/officeDocument/2006/relationships/hyperlink" Target="https://imgur.com/7N6huWH" TargetMode="External"/><Relationship Id="rId781" Type="http://schemas.openxmlformats.org/officeDocument/2006/relationships/hyperlink" Target="https://imgur.com/822XkWz" TargetMode="External"/><Relationship Id="rId879" Type="http://schemas.openxmlformats.org/officeDocument/2006/relationships/hyperlink" Target="https://imgur.com/V6iNijF" TargetMode="External"/><Relationship Id="rId434" Type="http://schemas.openxmlformats.org/officeDocument/2006/relationships/hyperlink" Target="https://imgur.com/2mXn5qq" TargetMode="External"/><Relationship Id="rId641" Type="http://schemas.openxmlformats.org/officeDocument/2006/relationships/hyperlink" Target="https://imgur.com/IsXTH17" TargetMode="External"/><Relationship Id="rId739" Type="http://schemas.openxmlformats.org/officeDocument/2006/relationships/hyperlink" Target="https://imgur.com/Ex2hpxG" TargetMode="External"/><Relationship Id="rId1064" Type="http://schemas.openxmlformats.org/officeDocument/2006/relationships/hyperlink" Target="https://imgur.com/b4gMtma" TargetMode="External"/><Relationship Id="rId280" Type="http://schemas.openxmlformats.org/officeDocument/2006/relationships/hyperlink" Target="https://imgur.com/jrqgdHm" TargetMode="External"/><Relationship Id="rId501" Type="http://schemas.openxmlformats.org/officeDocument/2006/relationships/hyperlink" Target="https://imgur.com/ggSuTHx" TargetMode="External"/><Relationship Id="rId946" Type="http://schemas.openxmlformats.org/officeDocument/2006/relationships/hyperlink" Target="https://imgur.com/rTYjX9W" TargetMode="External"/><Relationship Id="rId1131" Type="http://schemas.openxmlformats.org/officeDocument/2006/relationships/hyperlink" Target="https://imgur.com/85aRrH7" TargetMode="External"/><Relationship Id="rId75" Type="http://schemas.openxmlformats.org/officeDocument/2006/relationships/hyperlink" Target="https://imgur.com/tnuQjKF" TargetMode="External"/><Relationship Id="rId140" Type="http://schemas.openxmlformats.org/officeDocument/2006/relationships/hyperlink" Target="https://imgur.com/DnCnjKF" TargetMode="External"/><Relationship Id="rId378" Type="http://schemas.openxmlformats.org/officeDocument/2006/relationships/hyperlink" Target="https://github.com/auronen/CoM-itemlist/raw/master/img/ITMW_1HDEX_SWORDADDITIONAL_04.png?raw=trueAL_04" TargetMode="External"/><Relationship Id="rId585" Type="http://schemas.openxmlformats.org/officeDocument/2006/relationships/hyperlink" Target="https://imgur.com/a/Ph2ruaA" TargetMode="External"/><Relationship Id="rId792" Type="http://schemas.openxmlformats.org/officeDocument/2006/relationships/hyperlink" Target="https://imgur.com/1DmPSJj" TargetMode="External"/><Relationship Id="rId806" Type="http://schemas.openxmlformats.org/officeDocument/2006/relationships/hyperlink" Target="https://imgur.com/x5ELQVo" TargetMode="External"/><Relationship Id="rId6" Type="http://schemas.openxmlformats.org/officeDocument/2006/relationships/hyperlink" Target="https://imgur.com/kA1zVoJ" TargetMode="External"/><Relationship Id="rId238" Type="http://schemas.openxmlformats.org/officeDocument/2006/relationships/hyperlink" Target="https://imgur.com/Tet9K7C" TargetMode="External"/><Relationship Id="rId445" Type="http://schemas.openxmlformats.org/officeDocument/2006/relationships/hyperlink" Target="https://imgur.com/YsQwtXL" TargetMode="External"/><Relationship Id="rId652" Type="http://schemas.openxmlformats.org/officeDocument/2006/relationships/hyperlink" Target="https://imgur.com/aquvSgg" TargetMode="External"/><Relationship Id="rId1075" Type="http://schemas.openxmlformats.org/officeDocument/2006/relationships/hyperlink" Target="https://imgur.com/5KNtkHU" TargetMode="External"/><Relationship Id="rId291" Type="http://schemas.openxmlformats.org/officeDocument/2006/relationships/hyperlink" Target="https://imgur.com/5DxYFRt" TargetMode="External"/><Relationship Id="rId305" Type="http://schemas.openxmlformats.org/officeDocument/2006/relationships/hyperlink" Target="https://imgur.com/tCUG8ps" TargetMode="External"/><Relationship Id="rId512" Type="http://schemas.openxmlformats.org/officeDocument/2006/relationships/hyperlink" Target="https://imgur.com/nAqG5aI" TargetMode="External"/><Relationship Id="rId957" Type="http://schemas.openxmlformats.org/officeDocument/2006/relationships/hyperlink" Target="https://imgur.com/uNLMXze" TargetMode="External"/><Relationship Id="rId1142" Type="http://schemas.openxmlformats.org/officeDocument/2006/relationships/hyperlink" Target="https://imgur.com/FZKxU66" TargetMode="External"/><Relationship Id="rId86" Type="http://schemas.openxmlformats.org/officeDocument/2006/relationships/hyperlink" Target="https://imgur.com/fMgtFfX" TargetMode="External"/><Relationship Id="rId151" Type="http://schemas.openxmlformats.org/officeDocument/2006/relationships/hyperlink" Target="https://imgur.com/T5PXkWB" TargetMode="External"/><Relationship Id="rId389" Type="http://schemas.openxmlformats.org/officeDocument/2006/relationships/hyperlink" Target="https://github.com/auronen/CoM-itemlist/raw/master/img/ITMW_1H_AXE_02.png?raw=true" TargetMode="External"/><Relationship Id="rId596" Type="http://schemas.openxmlformats.org/officeDocument/2006/relationships/hyperlink" Target="https://imgur.com/qSovYUs" TargetMode="External"/><Relationship Id="rId817" Type="http://schemas.openxmlformats.org/officeDocument/2006/relationships/hyperlink" Target="https://imgur.com/mvViESU" TargetMode="External"/><Relationship Id="rId1002" Type="http://schemas.openxmlformats.org/officeDocument/2006/relationships/hyperlink" Target="https://imgur.com/suIeaw3" TargetMode="External"/><Relationship Id="rId249" Type="http://schemas.openxmlformats.org/officeDocument/2006/relationships/hyperlink" Target="https://imgur.com/ZQ8F42q" TargetMode="External"/><Relationship Id="rId456" Type="http://schemas.openxmlformats.org/officeDocument/2006/relationships/hyperlink" Target="https://imgur.com/NSptKoh" TargetMode="External"/><Relationship Id="rId663" Type="http://schemas.openxmlformats.org/officeDocument/2006/relationships/hyperlink" Target="https://imgur.com/3c4QX6o" TargetMode="External"/><Relationship Id="rId870" Type="http://schemas.openxmlformats.org/officeDocument/2006/relationships/hyperlink" Target="https://imgur.com/7eW5Dvy" TargetMode="External"/><Relationship Id="rId1086" Type="http://schemas.openxmlformats.org/officeDocument/2006/relationships/hyperlink" Target="https://imgur.com/oGJ2P7g" TargetMode="External"/><Relationship Id="rId13" Type="http://schemas.openxmlformats.org/officeDocument/2006/relationships/hyperlink" Target="https://imgur.com/hxgjppN" TargetMode="External"/><Relationship Id="rId109" Type="http://schemas.openxmlformats.org/officeDocument/2006/relationships/hyperlink" Target="https://imgur.com/603jiGn" TargetMode="External"/><Relationship Id="rId316" Type="http://schemas.openxmlformats.org/officeDocument/2006/relationships/hyperlink" Target="https://github.com/auronen/CoM-itemlist/raw/master/img/ITMW_SHORTSWORD2.png?raw=true" TargetMode="External"/><Relationship Id="rId523" Type="http://schemas.openxmlformats.org/officeDocument/2006/relationships/hyperlink" Target="https://imgur.com/mdTCnqx" TargetMode="External"/><Relationship Id="rId968" Type="http://schemas.openxmlformats.org/officeDocument/2006/relationships/hyperlink" Target="https://imgur.com/OzXudcE" TargetMode="External"/><Relationship Id="rId1153" Type="http://schemas.openxmlformats.org/officeDocument/2006/relationships/hyperlink" Target="https://imgur.com/UgaisUk" TargetMode="External"/><Relationship Id="rId97" Type="http://schemas.openxmlformats.org/officeDocument/2006/relationships/hyperlink" Target="https://imgur.com/OvV77dj" TargetMode="External"/><Relationship Id="rId730" Type="http://schemas.openxmlformats.org/officeDocument/2006/relationships/hyperlink" Target="https://imgur.com/FC0mTlj" TargetMode="External"/><Relationship Id="rId828" Type="http://schemas.openxmlformats.org/officeDocument/2006/relationships/hyperlink" Target="https://imgur.com/IqB3MdC" TargetMode="External"/><Relationship Id="rId1013" Type="http://schemas.openxmlformats.org/officeDocument/2006/relationships/hyperlink" Target="https://imgur.com/C7FKCRN" TargetMode="External"/><Relationship Id="rId162" Type="http://schemas.openxmlformats.org/officeDocument/2006/relationships/hyperlink" Target="https://imgur.com/Q9UgOo2" TargetMode="External"/><Relationship Id="rId467" Type="http://schemas.openxmlformats.org/officeDocument/2006/relationships/hyperlink" Target="https://imgur.com/GIgzZ3w" TargetMode="External"/><Relationship Id="rId1097" Type="http://schemas.openxmlformats.org/officeDocument/2006/relationships/hyperlink" Target="https://imgur.com/ERyCbEs" TargetMode="External"/><Relationship Id="rId674" Type="http://schemas.openxmlformats.org/officeDocument/2006/relationships/hyperlink" Target="https://imgur.com/scPxru4" TargetMode="External"/><Relationship Id="rId881" Type="http://schemas.openxmlformats.org/officeDocument/2006/relationships/hyperlink" Target="https://imgur.com/7ALt7Sw" TargetMode="External"/><Relationship Id="rId979" Type="http://schemas.openxmlformats.org/officeDocument/2006/relationships/hyperlink" Target="https://imgur.com/wtEF0lH" TargetMode="External"/><Relationship Id="rId24" Type="http://schemas.openxmlformats.org/officeDocument/2006/relationships/hyperlink" Target="https://imgur.com/Z03BSn5" TargetMode="External"/><Relationship Id="rId327" Type="http://schemas.openxmlformats.org/officeDocument/2006/relationships/hyperlink" Target="https://github.com/auronen/CoM-itemlist/raw/master/img/ITMW_PATRON_FLASH.png?raw=true" TargetMode="External"/><Relationship Id="rId534" Type="http://schemas.openxmlformats.org/officeDocument/2006/relationships/hyperlink" Target="https://imgur.com/XzO1GI8" TargetMode="External"/><Relationship Id="rId741" Type="http://schemas.openxmlformats.org/officeDocument/2006/relationships/hyperlink" Target="https://imgur.com/iGdCBYA" TargetMode="External"/><Relationship Id="rId839" Type="http://schemas.openxmlformats.org/officeDocument/2006/relationships/hyperlink" Target="https://www.worldofgothic.de/?go=moddb&amp;action=view&amp;fileID=1209&amp;cat=7&amp;page=4&amp;order=0" TargetMode="External"/><Relationship Id="rId1164" Type="http://schemas.openxmlformats.org/officeDocument/2006/relationships/hyperlink" Target="https://imgur.com/mo0QAgu" TargetMode="External"/><Relationship Id="rId173" Type="http://schemas.openxmlformats.org/officeDocument/2006/relationships/hyperlink" Target="https://imgur.com/J4fUQ8Y" TargetMode="External"/><Relationship Id="rId380" Type="http://schemas.openxmlformats.org/officeDocument/2006/relationships/hyperlink" Target="https://github.com/auronen/CoM-itemlist/raw/master/img/ITMW_1H_SWORD_08.png?raw=true" TargetMode="External"/><Relationship Id="rId601" Type="http://schemas.openxmlformats.org/officeDocument/2006/relationships/hyperlink" Target="https://imgur.com/a/eiiZTaG" TargetMode="External"/><Relationship Id="rId1024" Type="http://schemas.openxmlformats.org/officeDocument/2006/relationships/hyperlink" Target="https://imgur.com/2THnqdr" TargetMode="External"/><Relationship Id="rId240" Type="http://schemas.openxmlformats.org/officeDocument/2006/relationships/hyperlink" Target="https://imgur.com/4NIZlZz" TargetMode="External"/><Relationship Id="rId478" Type="http://schemas.openxmlformats.org/officeDocument/2006/relationships/hyperlink" Target="https://imgur.com/ZCK0h05" TargetMode="External"/><Relationship Id="rId685" Type="http://schemas.openxmlformats.org/officeDocument/2006/relationships/hyperlink" Target="https://imgur.com/RJPxfKl" TargetMode="External"/><Relationship Id="rId892" Type="http://schemas.openxmlformats.org/officeDocument/2006/relationships/hyperlink" Target="https://imgur.com/4HnCpPs" TargetMode="External"/><Relationship Id="rId906" Type="http://schemas.openxmlformats.org/officeDocument/2006/relationships/hyperlink" Target="https://imgur.com/zQp2agq" TargetMode="External"/><Relationship Id="rId35" Type="http://schemas.openxmlformats.org/officeDocument/2006/relationships/hyperlink" Target="https://imgur.com/FD9kRAm" TargetMode="External"/><Relationship Id="rId100" Type="http://schemas.openxmlformats.org/officeDocument/2006/relationships/hyperlink" Target="https://imgur.com/QHPD7Q8" TargetMode="External"/><Relationship Id="rId338" Type="http://schemas.openxmlformats.org/officeDocument/2006/relationships/hyperlink" Target="https://github.com/auronen/CoM-itemlist/raw/master/img/ITMW_ADDON_BETTY.png?raw=true" TargetMode="External"/><Relationship Id="rId545" Type="http://schemas.openxmlformats.org/officeDocument/2006/relationships/hyperlink" Target="https://imgur.com/Q0eO78R" TargetMode="External"/><Relationship Id="rId752" Type="http://schemas.openxmlformats.org/officeDocument/2006/relationships/hyperlink" Target="https://drive.google.com/file/d/1jnsx-D8FRZwY8fJ7H0FYzdJ3xiXlqem1/view?usp=sharing" TargetMode="External"/><Relationship Id="rId1175" Type="http://schemas.openxmlformats.org/officeDocument/2006/relationships/hyperlink" Target="https://imgur.com/XWDx9wx" TargetMode="External"/><Relationship Id="rId184" Type="http://schemas.openxmlformats.org/officeDocument/2006/relationships/hyperlink" Target="https://imgur.com/wNe0YJP" TargetMode="External"/><Relationship Id="rId391" Type="http://schemas.openxmlformats.org/officeDocument/2006/relationships/hyperlink" Target="https://github.com/auronen/CoM-itemlist/raw/master/img/ITMW_1H_KITCHEN_KNIFE_01.png?raw=true" TargetMode="External"/><Relationship Id="rId405" Type="http://schemas.openxmlformats.org/officeDocument/2006/relationships/hyperlink" Target="https://github.com/auronen/CoM-itemlist/raw/master/img/ITMW_1H_DAGGER_01.png?raw=true" TargetMode="External"/><Relationship Id="rId612" Type="http://schemas.openxmlformats.org/officeDocument/2006/relationships/hyperlink" Target="https://imgur.com/a/MuRLSPT" TargetMode="External"/><Relationship Id="rId1035" Type="http://schemas.openxmlformats.org/officeDocument/2006/relationships/hyperlink" Target="https://drive.google.com/file/d/1VSDQX3-wEU9o4tzZGkIafZYSXLhNUG4m/view?usp=sharing" TargetMode="External"/><Relationship Id="rId251" Type="http://schemas.openxmlformats.org/officeDocument/2006/relationships/hyperlink" Target="https://imgur.com/lYdjFsB" TargetMode="External"/><Relationship Id="rId489" Type="http://schemas.openxmlformats.org/officeDocument/2006/relationships/hyperlink" Target="https://imgur.com/XpEljpd" TargetMode="External"/><Relationship Id="rId696" Type="http://schemas.openxmlformats.org/officeDocument/2006/relationships/hyperlink" Target="https://imgur.com/8KP8ocI" TargetMode="External"/><Relationship Id="rId917" Type="http://schemas.openxmlformats.org/officeDocument/2006/relationships/hyperlink" Target="https://imgur.com/b4lP7Uq" TargetMode="External"/><Relationship Id="rId1102" Type="http://schemas.openxmlformats.org/officeDocument/2006/relationships/hyperlink" Target="https://imgur.com/oO0aoDr" TargetMode="External"/><Relationship Id="rId46" Type="http://schemas.openxmlformats.org/officeDocument/2006/relationships/hyperlink" Target="https://imgur.com/2V1sVX6" TargetMode="External"/><Relationship Id="rId349" Type="http://schemas.openxmlformats.org/officeDocument/2006/relationships/hyperlink" Target="https://github.com/auronen/CoM-itemlist/raw/master/img/ITMW_1H_MACE_04_GENERATE.png?raw=true" TargetMode="External"/><Relationship Id="rId556" Type="http://schemas.openxmlformats.org/officeDocument/2006/relationships/hyperlink" Target="https://imgur.com/a/WHTQDdl" TargetMode="External"/><Relationship Id="rId763" Type="http://schemas.openxmlformats.org/officeDocument/2006/relationships/hyperlink" Target="https://imgur.com/hpxCEzd" TargetMode="External"/><Relationship Id="rId111" Type="http://schemas.openxmlformats.org/officeDocument/2006/relationships/hyperlink" Target="https://imgur.com/ElrMK31" TargetMode="External"/><Relationship Id="rId195" Type="http://schemas.openxmlformats.org/officeDocument/2006/relationships/hyperlink" Target="https://imgur.com/nnrQJnH" TargetMode="External"/><Relationship Id="rId209" Type="http://schemas.openxmlformats.org/officeDocument/2006/relationships/hyperlink" Target="https://imgur.com/3ALPrDr" TargetMode="External"/><Relationship Id="rId416" Type="http://schemas.openxmlformats.org/officeDocument/2006/relationships/hyperlink" Target="https://imgur.com/txtp9WV" TargetMode="External"/><Relationship Id="rId970" Type="http://schemas.openxmlformats.org/officeDocument/2006/relationships/hyperlink" Target="https://imgur.com/w75MAqC" TargetMode="External"/><Relationship Id="rId1046" Type="http://schemas.openxmlformats.org/officeDocument/2006/relationships/hyperlink" Target="https://imgur.com/g8Zuoh0" TargetMode="External"/><Relationship Id="rId623" Type="http://schemas.openxmlformats.org/officeDocument/2006/relationships/hyperlink" Target="https://imgur.com/53H5QPg" TargetMode="External"/><Relationship Id="rId830" Type="http://schemas.openxmlformats.org/officeDocument/2006/relationships/hyperlink" Target="https://imgur.com/5pxjftz" TargetMode="External"/><Relationship Id="rId928" Type="http://schemas.openxmlformats.org/officeDocument/2006/relationships/hyperlink" Target="https://imgur.com/WkG9TBL" TargetMode="External"/><Relationship Id="rId57" Type="http://schemas.openxmlformats.org/officeDocument/2006/relationships/hyperlink" Target="https://imgur.com/zJUOfir" TargetMode="External"/><Relationship Id="rId262" Type="http://schemas.openxmlformats.org/officeDocument/2006/relationships/hyperlink" Target="https://imgur.com/DhrYzks" TargetMode="External"/><Relationship Id="rId567" Type="http://schemas.openxmlformats.org/officeDocument/2006/relationships/hyperlink" Target="https://imgur.com/a/I5DwG51" TargetMode="External"/><Relationship Id="rId1113" Type="http://schemas.openxmlformats.org/officeDocument/2006/relationships/hyperlink" Target="https://imgur.com/uWM28Yr" TargetMode="External"/><Relationship Id="rId122" Type="http://schemas.openxmlformats.org/officeDocument/2006/relationships/hyperlink" Target="https://imgur.com/8AHbDgy" TargetMode="External"/><Relationship Id="rId774" Type="http://schemas.openxmlformats.org/officeDocument/2006/relationships/hyperlink" Target="https://imgur.com/iyvPOpi" TargetMode="External"/><Relationship Id="rId981" Type="http://schemas.openxmlformats.org/officeDocument/2006/relationships/hyperlink" Target="https://imgur.com/Bj3bbmY" TargetMode="External"/><Relationship Id="rId1057" Type="http://schemas.openxmlformats.org/officeDocument/2006/relationships/hyperlink" Target="https://imgur.com/UEh0ri7" TargetMode="External"/><Relationship Id="rId427" Type="http://schemas.openxmlformats.org/officeDocument/2006/relationships/hyperlink" Target="https://imgur.com/oaEj1O7" TargetMode="External"/><Relationship Id="rId634" Type="http://schemas.openxmlformats.org/officeDocument/2006/relationships/hyperlink" Target="https://imgur.com/XYa3Q9V" TargetMode="External"/><Relationship Id="rId841" Type="http://schemas.openxmlformats.org/officeDocument/2006/relationships/hyperlink" Target="https://imgur.com/D6UeCfS" TargetMode="External"/><Relationship Id="rId273" Type="http://schemas.openxmlformats.org/officeDocument/2006/relationships/hyperlink" Target="https://imgur.com/H0pFCVW" TargetMode="External"/><Relationship Id="rId480" Type="http://schemas.openxmlformats.org/officeDocument/2006/relationships/hyperlink" Target="https://imgur.com/o3wy5xx" TargetMode="External"/><Relationship Id="rId701" Type="http://schemas.openxmlformats.org/officeDocument/2006/relationships/hyperlink" Target="https://imgur.com/QLEcjsk" TargetMode="External"/><Relationship Id="rId939" Type="http://schemas.openxmlformats.org/officeDocument/2006/relationships/hyperlink" Target="https://imgur.com/YeXAwen" TargetMode="External"/><Relationship Id="rId1124" Type="http://schemas.openxmlformats.org/officeDocument/2006/relationships/hyperlink" Target="https://imgur.com/L5Ely6A" TargetMode="External"/><Relationship Id="rId68" Type="http://schemas.openxmlformats.org/officeDocument/2006/relationships/hyperlink" Target="https://imgur.com/Fbw1n53" TargetMode="External"/><Relationship Id="rId133" Type="http://schemas.openxmlformats.org/officeDocument/2006/relationships/hyperlink" Target="https://imgur.com/FV3k2nf" TargetMode="External"/><Relationship Id="rId340" Type="http://schemas.openxmlformats.org/officeDocument/2006/relationships/hyperlink" Target="https://github.com/auronen/CoM-itemlist/raw/master/img/ITMW_RUNENSCHWERT.png?raw=true" TargetMode="External"/><Relationship Id="rId578" Type="http://schemas.openxmlformats.org/officeDocument/2006/relationships/hyperlink" Target="https://imgur.com/LgNxnem" TargetMode="External"/><Relationship Id="rId785" Type="http://schemas.openxmlformats.org/officeDocument/2006/relationships/hyperlink" Target="https://imgur.com/XDStJvz" TargetMode="External"/><Relationship Id="rId992" Type="http://schemas.openxmlformats.org/officeDocument/2006/relationships/hyperlink" Target="https://imgur.com/4YgPfsc" TargetMode="External"/><Relationship Id="rId200" Type="http://schemas.openxmlformats.org/officeDocument/2006/relationships/hyperlink" Target="https://imgur.com/nnrQJnH" TargetMode="External"/><Relationship Id="rId438" Type="http://schemas.openxmlformats.org/officeDocument/2006/relationships/hyperlink" Target="https://imgur.com/lMuEWAA" TargetMode="External"/><Relationship Id="rId645" Type="http://schemas.openxmlformats.org/officeDocument/2006/relationships/hyperlink" Target="https://imgur.com/1V6dXSQ" TargetMode="External"/><Relationship Id="rId852" Type="http://schemas.openxmlformats.org/officeDocument/2006/relationships/hyperlink" Target="https://imgur.com/PxyM6au" TargetMode="External"/><Relationship Id="rId1068" Type="http://schemas.openxmlformats.org/officeDocument/2006/relationships/hyperlink" Target="https://imgur.com/Kic7A9E" TargetMode="External"/><Relationship Id="rId284" Type="http://schemas.openxmlformats.org/officeDocument/2006/relationships/hyperlink" Target="https://imgur.com/67mUUlR" TargetMode="External"/><Relationship Id="rId491" Type="http://schemas.openxmlformats.org/officeDocument/2006/relationships/hyperlink" Target="https://imgur.com/CWZvUQz" TargetMode="External"/><Relationship Id="rId505" Type="http://schemas.openxmlformats.org/officeDocument/2006/relationships/hyperlink" Target="https://imgur.com/axe5E24" TargetMode="External"/><Relationship Id="rId712" Type="http://schemas.openxmlformats.org/officeDocument/2006/relationships/hyperlink" Target="https://imgur.com/Iqpkz6s" TargetMode="External"/><Relationship Id="rId1135" Type="http://schemas.openxmlformats.org/officeDocument/2006/relationships/hyperlink" Target="https://imgur.com/uqaXYLf" TargetMode="External"/><Relationship Id="rId79" Type="http://schemas.openxmlformats.org/officeDocument/2006/relationships/hyperlink" Target="https://imgur.com/WIsVFV7" TargetMode="External"/><Relationship Id="rId144" Type="http://schemas.openxmlformats.org/officeDocument/2006/relationships/hyperlink" Target="https://imgur.com/EV0H8z4" TargetMode="External"/><Relationship Id="rId589" Type="http://schemas.openxmlformats.org/officeDocument/2006/relationships/hyperlink" Target="https://imgur.com/2EVuIyU" TargetMode="External"/><Relationship Id="rId796" Type="http://schemas.openxmlformats.org/officeDocument/2006/relationships/hyperlink" Target="https://imgur.com/wqV1ALK" TargetMode="External"/><Relationship Id="rId351" Type="http://schemas.openxmlformats.org/officeDocument/2006/relationships/hyperlink" Target="https://github.com/auronen/CoM-itemlist/raw/master/img/ITMW_PATRON_MACE.png?raw=true" TargetMode="External"/><Relationship Id="rId449" Type="http://schemas.openxmlformats.org/officeDocument/2006/relationships/hyperlink" Target="https://imgur.com/yuhCTV7" TargetMode="External"/><Relationship Id="rId656" Type="http://schemas.openxmlformats.org/officeDocument/2006/relationships/hyperlink" Target="https://imgur.com/71w9GAN" TargetMode="External"/><Relationship Id="rId863" Type="http://schemas.openxmlformats.org/officeDocument/2006/relationships/hyperlink" Target="https://imgur.com/LKkxftV" TargetMode="External"/><Relationship Id="rId1079" Type="http://schemas.openxmlformats.org/officeDocument/2006/relationships/hyperlink" Target="https://imgur.com/CXvGPde" TargetMode="External"/><Relationship Id="rId211" Type="http://schemas.openxmlformats.org/officeDocument/2006/relationships/hyperlink" Target="https://imgur.com/VUjegQd" TargetMode="External"/><Relationship Id="rId295" Type="http://schemas.openxmlformats.org/officeDocument/2006/relationships/hyperlink" Target="https://imgur.com/eV1T9CJ" TargetMode="External"/><Relationship Id="rId309" Type="http://schemas.openxmlformats.org/officeDocument/2006/relationships/hyperlink" Target="https://imgur.com/5jDJDKC" TargetMode="External"/><Relationship Id="rId516" Type="http://schemas.openxmlformats.org/officeDocument/2006/relationships/hyperlink" Target="https://imgur.com/GrB5nmS" TargetMode="External"/><Relationship Id="rId1146" Type="http://schemas.openxmlformats.org/officeDocument/2006/relationships/hyperlink" Target="https://imgur.com/tE2wUW6" TargetMode="External"/><Relationship Id="rId723" Type="http://schemas.openxmlformats.org/officeDocument/2006/relationships/hyperlink" Target="https://imgur.com/5F3uAV0" TargetMode="External"/><Relationship Id="rId930" Type="http://schemas.openxmlformats.org/officeDocument/2006/relationships/hyperlink" Target="https://imgur.com/cAMPMrX" TargetMode="External"/><Relationship Id="rId1006" Type="http://schemas.openxmlformats.org/officeDocument/2006/relationships/hyperlink" Target="https://imgur.com/z6dIUJW" TargetMode="External"/><Relationship Id="rId155" Type="http://schemas.openxmlformats.org/officeDocument/2006/relationships/hyperlink" Target="https://imgur.com/Vl6r5yT" TargetMode="External"/><Relationship Id="rId362" Type="http://schemas.openxmlformats.org/officeDocument/2006/relationships/hyperlink" Target="https://github.com/auronen/CoM-itemlist/raw/master/img/ITMW_1H_MACE_02.png?raw=true" TargetMode="External"/><Relationship Id="rId222" Type="http://schemas.openxmlformats.org/officeDocument/2006/relationships/hyperlink" Target="https://imgur.com/9MVZuAu" TargetMode="External"/><Relationship Id="rId667" Type="http://schemas.openxmlformats.org/officeDocument/2006/relationships/hyperlink" Target="https://imgur.com/ydr0Vve" TargetMode="External"/><Relationship Id="rId874" Type="http://schemas.openxmlformats.org/officeDocument/2006/relationships/hyperlink" Target="https://imgur.com/96gD155" TargetMode="External"/><Relationship Id="rId17" Type="http://schemas.openxmlformats.org/officeDocument/2006/relationships/hyperlink" Target="https://imgur.com/AE2xnmi" TargetMode="External"/><Relationship Id="rId527" Type="http://schemas.openxmlformats.org/officeDocument/2006/relationships/hyperlink" Target="https://imgur.com/a8vQ4dH" TargetMode="External"/><Relationship Id="rId734" Type="http://schemas.openxmlformats.org/officeDocument/2006/relationships/hyperlink" Target="https://imgur.com/fRe7X02" TargetMode="External"/><Relationship Id="rId941" Type="http://schemas.openxmlformats.org/officeDocument/2006/relationships/hyperlink" Target="https://imgur.com/ivwPLfH" TargetMode="External"/><Relationship Id="rId1157" Type="http://schemas.openxmlformats.org/officeDocument/2006/relationships/hyperlink" Target="https://imgur.com/rKTDHMM" TargetMode="External"/><Relationship Id="rId70" Type="http://schemas.openxmlformats.org/officeDocument/2006/relationships/hyperlink" Target="https://imgur.com/SY4Llhj" TargetMode="External"/><Relationship Id="rId166" Type="http://schemas.openxmlformats.org/officeDocument/2006/relationships/hyperlink" Target="https://imgur.com/QvckZhg" TargetMode="External"/><Relationship Id="rId373" Type="http://schemas.openxmlformats.org/officeDocument/2006/relationships/hyperlink" Target="https://github.com/auronen/CoM-itemlist/raw/master/img/ITMW_BARTAXT.png?raw=true" TargetMode="External"/><Relationship Id="rId580" Type="http://schemas.openxmlformats.org/officeDocument/2006/relationships/hyperlink" Target="https://imgur.com/WwFKD2K" TargetMode="External"/><Relationship Id="rId801" Type="http://schemas.openxmlformats.org/officeDocument/2006/relationships/hyperlink" Target="https://imgur.com/DwhyRge" TargetMode="External"/><Relationship Id="rId1017" Type="http://schemas.openxmlformats.org/officeDocument/2006/relationships/hyperlink" Target="https://imgur.com/M34oYFk" TargetMode="External"/><Relationship Id="rId1" Type="http://schemas.openxmlformats.org/officeDocument/2006/relationships/hyperlink" Target="https://imgur.com/czIctO5" TargetMode="External"/><Relationship Id="rId233" Type="http://schemas.openxmlformats.org/officeDocument/2006/relationships/hyperlink" Target="https://imgur.com/pY1hvHa" TargetMode="External"/><Relationship Id="rId440" Type="http://schemas.openxmlformats.org/officeDocument/2006/relationships/hyperlink" Target="https://imgur.com/LEMGMml" TargetMode="External"/><Relationship Id="rId678" Type="http://schemas.openxmlformats.org/officeDocument/2006/relationships/hyperlink" Target="https://imgur.com/r9ejHNn" TargetMode="External"/><Relationship Id="rId885" Type="http://schemas.openxmlformats.org/officeDocument/2006/relationships/hyperlink" Target="https://imgur.com/RqaAC9A" TargetMode="External"/><Relationship Id="rId1070" Type="http://schemas.openxmlformats.org/officeDocument/2006/relationships/hyperlink" Target="https://imgur.com/Ks9vT7I" TargetMode="External"/><Relationship Id="rId28" Type="http://schemas.openxmlformats.org/officeDocument/2006/relationships/hyperlink" Target="https://imgur.com/oYG9R3D" TargetMode="External"/><Relationship Id="rId300" Type="http://schemas.openxmlformats.org/officeDocument/2006/relationships/hyperlink" Target="https://imgur.com/ST2B4Vb" TargetMode="External"/><Relationship Id="rId538" Type="http://schemas.openxmlformats.org/officeDocument/2006/relationships/hyperlink" Target="https://imgur.com/Li9DHBZ" TargetMode="External"/><Relationship Id="rId745" Type="http://schemas.openxmlformats.org/officeDocument/2006/relationships/hyperlink" Target="https://imgur.com/9nXa7dA" TargetMode="External"/><Relationship Id="rId952" Type="http://schemas.openxmlformats.org/officeDocument/2006/relationships/hyperlink" Target="https://imgur.com/KVr7iXw" TargetMode="External"/><Relationship Id="rId1168" Type="http://schemas.openxmlformats.org/officeDocument/2006/relationships/hyperlink" Target="https://imgur.com/ivxR4np" TargetMode="External"/><Relationship Id="rId81" Type="http://schemas.openxmlformats.org/officeDocument/2006/relationships/hyperlink" Target="https://imgur.com/cJMApGC" TargetMode="External"/><Relationship Id="rId177" Type="http://schemas.openxmlformats.org/officeDocument/2006/relationships/hyperlink" Target="https://imgur.com/ropqWOh" TargetMode="External"/><Relationship Id="rId384" Type="http://schemas.openxmlformats.org/officeDocument/2006/relationships/hyperlink" Target="https://github.com/auronen/CoM-itemlist/raw/master/img/ITMW_BARTAXT_GENERATE.png?raw=true" TargetMode="External"/><Relationship Id="rId591" Type="http://schemas.openxmlformats.org/officeDocument/2006/relationships/hyperlink" Target="https://imgur.com/RMtyEwa" TargetMode="External"/><Relationship Id="rId605" Type="http://schemas.openxmlformats.org/officeDocument/2006/relationships/hyperlink" Target="https://imgur.com/a/Js96iko" TargetMode="External"/><Relationship Id="rId812" Type="http://schemas.openxmlformats.org/officeDocument/2006/relationships/hyperlink" Target="https://imgur.com/M1oMwhx" TargetMode="External"/><Relationship Id="rId1028" Type="http://schemas.openxmlformats.org/officeDocument/2006/relationships/hyperlink" Target="https://imgur.com/DCtFbQ2" TargetMode="External"/><Relationship Id="rId244" Type="http://schemas.openxmlformats.org/officeDocument/2006/relationships/hyperlink" Target="https://imgur.com/vgg3R49" TargetMode="External"/><Relationship Id="rId689" Type="http://schemas.openxmlformats.org/officeDocument/2006/relationships/hyperlink" Target="https://imgur.com/qbGZOEj" TargetMode="External"/><Relationship Id="rId896" Type="http://schemas.openxmlformats.org/officeDocument/2006/relationships/hyperlink" Target="https://imgur.com/NoKbnIu" TargetMode="External"/><Relationship Id="rId1081" Type="http://schemas.openxmlformats.org/officeDocument/2006/relationships/hyperlink" Target="https://imgur.com/KAdv9FF" TargetMode="External"/><Relationship Id="rId39" Type="http://schemas.openxmlformats.org/officeDocument/2006/relationships/hyperlink" Target="https://imgur.com/2OsVIGp" TargetMode="External"/><Relationship Id="rId451" Type="http://schemas.openxmlformats.org/officeDocument/2006/relationships/hyperlink" Target="https://imgur.com/rEXi0D6" TargetMode="External"/><Relationship Id="rId549" Type="http://schemas.openxmlformats.org/officeDocument/2006/relationships/hyperlink" Target="https://imgur.com/KEiDfc9" TargetMode="External"/><Relationship Id="rId756" Type="http://schemas.openxmlformats.org/officeDocument/2006/relationships/hyperlink" Target="https://imgur.com/bW1fy7V" TargetMode="External"/><Relationship Id="rId1179" Type="http://schemas.openxmlformats.org/officeDocument/2006/relationships/comments" Target="../comments1.xml"/><Relationship Id="rId104" Type="http://schemas.openxmlformats.org/officeDocument/2006/relationships/hyperlink" Target="https://imgur.com/uNQ9Xmz" TargetMode="External"/><Relationship Id="rId188" Type="http://schemas.openxmlformats.org/officeDocument/2006/relationships/hyperlink" Target="https://imgur.com/wNe0YJP" TargetMode="External"/><Relationship Id="rId311" Type="http://schemas.openxmlformats.org/officeDocument/2006/relationships/hyperlink" Target="https://imgur.com/TDV3gMg" TargetMode="External"/><Relationship Id="rId395" Type="http://schemas.openxmlformats.org/officeDocument/2006/relationships/hyperlink" Target="https://raw.githubusercontent.com/auronen/CoM-itemlist/master/img/ITMW_1H_VLK_DAGGER.png" TargetMode="External"/><Relationship Id="rId409" Type="http://schemas.openxmlformats.org/officeDocument/2006/relationships/hyperlink" Target="https://imgur.com/j13tw1F" TargetMode="External"/><Relationship Id="rId963" Type="http://schemas.openxmlformats.org/officeDocument/2006/relationships/hyperlink" Target="https://imgur.com/bWhArc0" TargetMode="External"/><Relationship Id="rId1039" Type="http://schemas.openxmlformats.org/officeDocument/2006/relationships/hyperlink" Target="https://imgur.com/V3YS7kw" TargetMode="External"/><Relationship Id="rId92" Type="http://schemas.openxmlformats.org/officeDocument/2006/relationships/hyperlink" Target="https://imgur.com/rtMPYlv" TargetMode="External"/><Relationship Id="rId616" Type="http://schemas.openxmlformats.org/officeDocument/2006/relationships/hyperlink" Target="https://imgur.com/a/3NKpIki" TargetMode="External"/><Relationship Id="rId823" Type="http://schemas.openxmlformats.org/officeDocument/2006/relationships/hyperlink" Target="https://drive.google.com/file/d/1z3T3nYduL0DUR_EsiI3YrfSWNnpQRPrv/view?usp=sharing" TargetMode="External"/><Relationship Id="rId255" Type="http://schemas.openxmlformats.org/officeDocument/2006/relationships/hyperlink" Target="https://imgur.com/crYebtP" TargetMode="External"/><Relationship Id="rId462" Type="http://schemas.openxmlformats.org/officeDocument/2006/relationships/hyperlink" Target="https://imgur.com/OjcJvSM" TargetMode="External"/><Relationship Id="rId1092" Type="http://schemas.openxmlformats.org/officeDocument/2006/relationships/hyperlink" Target="https://imgur.com/lHb59qa" TargetMode="External"/><Relationship Id="rId1106" Type="http://schemas.openxmlformats.org/officeDocument/2006/relationships/hyperlink" Target="https://imgur.com/BUa7Qux" TargetMode="External"/><Relationship Id="rId115" Type="http://schemas.openxmlformats.org/officeDocument/2006/relationships/hyperlink" Target="https://imgur.com/CrX9chw" TargetMode="External"/><Relationship Id="rId322" Type="http://schemas.openxmlformats.org/officeDocument/2006/relationships/hyperlink" Target="https://github.com/auronen/CoM-itemlist/raw/master/img/ITMW_1H_PAL_SWORD.png?raw=true" TargetMode="External"/><Relationship Id="rId767" Type="http://schemas.openxmlformats.org/officeDocument/2006/relationships/hyperlink" Target="https://imgur.com/j1sf8qd" TargetMode="External"/><Relationship Id="rId974" Type="http://schemas.openxmlformats.org/officeDocument/2006/relationships/hyperlink" Target="https://imgur.com/R9KKLAV" TargetMode="External"/><Relationship Id="rId199" Type="http://schemas.openxmlformats.org/officeDocument/2006/relationships/hyperlink" Target="https://imgur.com/MpgS0I8" TargetMode="External"/><Relationship Id="rId627" Type="http://schemas.openxmlformats.org/officeDocument/2006/relationships/hyperlink" Target="https://imgur.com/IVdxfbV" TargetMode="External"/><Relationship Id="rId834" Type="http://schemas.openxmlformats.org/officeDocument/2006/relationships/hyperlink" Target="https://imgur.com/wY3Do9P" TargetMode="External"/><Relationship Id="rId266" Type="http://schemas.openxmlformats.org/officeDocument/2006/relationships/hyperlink" Target="https://imgur.com/4lH3C97" TargetMode="External"/><Relationship Id="rId473" Type="http://schemas.openxmlformats.org/officeDocument/2006/relationships/hyperlink" Target="https://imgur.com/uMyZZH9" TargetMode="External"/><Relationship Id="rId680" Type="http://schemas.openxmlformats.org/officeDocument/2006/relationships/hyperlink" Target="https://imgur.com/1EVsE5W" TargetMode="External"/><Relationship Id="rId901" Type="http://schemas.openxmlformats.org/officeDocument/2006/relationships/hyperlink" Target="https://imgur.com/WEoZ3Sm" TargetMode="External"/><Relationship Id="rId1117" Type="http://schemas.openxmlformats.org/officeDocument/2006/relationships/hyperlink" Target="https://imgur.com/WIXd4Cg" TargetMode="External"/><Relationship Id="rId30" Type="http://schemas.openxmlformats.org/officeDocument/2006/relationships/hyperlink" Target="https://imgur.com/23IonXh" TargetMode="External"/><Relationship Id="rId126" Type="http://schemas.openxmlformats.org/officeDocument/2006/relationships/hyperlink" Target="https://imgur.com/pyT26P9" TargetMode="External"/><Relationship Id="rId333" Type="http://schemas.openxmlformats.org/officeDocument/2006/relationships/hyperlink" Target="https://github.com/auronen/CoM-itemlist/raw/master/img/ITMW_PATRON_KUSHI.png?raw=true" TargetMode="External"/><Relationship Id="rId540" Type="http://schemas.openxmlformats.org/officeDocument/2006/relationships/hyperlink" Target="https://imgur.com/jXqQTJQ" TargetMode="External"/><Relationship Id="rId778" Type="http://schemas.openxmlformats.org/officeDocument/2006/relationships/hyperlink" Target="https://imgur.com/hCxRX21" TargetMode="External"/><Relationship Id="rId985" Type="http://schemas.openxmlformats.org/officeDocument/2006/relationships/hyperlink" Target="https://imgur.com/PCVonrD" TargetMode="External"/><Relationship Id="rId1170" Type="http://schemas.openxmlformats.org/officeDocument/2006/relationships/hyperlink" Target="https://imgur.com/yd8CURS" TargetMode="External"/><Relationship Id="rId638" Type="http://schemas.openxmlformats.org/officeDocument/2006/relationships/hyperlink" Target="https://imgur.com/6uPridh" TargetMode="External"/><Relationship Id="rId845" Type="http://schemas.openxmlformats.org/officeDocument/2006/relationships/hyperlink" Target="https://imgur.com/N56k9c0" TargetMode="External"/><Relationship Id="rId1030" Type="http://schemas.openxmlformats.org/officeDocument/2006/relationships/hyperlink" Target="https://imgur.com/SP2LGET" TargetMode="External"/><Relationship Id="rId277" Type="http://schemas.openxmlformats.org/officeDocument/2006/relationships/hyperlink" Target="https://imgur.com/ekeLPeD" TargetMode="External"/><Relationship Id="rId400" Type="http://schemas.openxmlformats.org/officeDocument/2006/relationships/hyperlink" Target="https://github.com/auronen/CoM-itemlist/raw/master/img/ITMW_1H_KITCHEN_KNIFE_03.png?raw=true" TargetMode="External"/><Relationship Id="rId484" Type="http://schemas.openxmlformats.org/officeDocument/2006/relationships/hyperlink" Target="https://imgur.com/yMBVhkl" TargetMode="External"/><Relationship Id="rId705" Type="http://schemas.openxmlformats.org/officeDocument/2006/relationships/hyperlink" Target="https://imgur.com/SkkgF4I" TargetMode="External"/><Relationship Id="rId1128" Type="http://schemas.openxmlformats.org/officeDocument/2006/relationships/hyperlink" Target="https://imgur.com/d6POZ8L" TargetMode="External"/><Relationship Id="rId137" Type="http://schemas.openxmlformats.org/officeDocument/2006/relationships/hyperlink" Target="https://imgur.com/U76j14g" TargetMode="External"/><Relationship Id="rId344" Type="http://schemas.openxmlformats.org/officeDocument/2006/relationships/hyperlink" Target="https://github.com/auronen/CoM-itemlist/raw/master/img/ITMW_1H_BAU_MACE.png?raw=true" TargetMode="External"/><Relationship Id="rId691" Type="http://schemas.openxmlformats.org/officeDocument/2006/relationships/hyperlink" Target="https://imgur.com/0QBls6z" TargetMode="External"/><Relationship Id="rId789" Type="http://schemas.openxmlformats.org/officeDocument/2006/relationships/hyperlink" Target="https://imgur.com/kbyFro6" TargetMode="External"/><Relationship Id="rId912" Type="http://schemas.openxmlformats.org/officeDocument/2006/relationships/hyperlink" Target="https://imgur.com/32KvNYX" TargetMode="External"/><Relationship Id="rId996" Type="http://schemas.openxmlformats.org/officeDocument/2006/relationships/hyperlink" Target="https://imgur.com/hVY026m" TargetMode="External"/><Relationship Id="rId41" Type="http://schemas.openxmlformats.org/officeDocument/2006/relationships/hyperlink" Target="https://imgur.com/FD9kRAm" TargetMode="External"/><Relationship Id="rId551" Type="http://schemas.openxmlformats.org/officeDocument/2006/relationships/hyperlink" Target="https://imgur.com/a/uwFmTgx" TargetMode="External"/><Relationship Id="rId649" Type="http://schemas.openxmlformats.org/officeDocument/2006/relationships/hyperlink" Target="https://imgur.com/wScDpSt" TargetMode="External"/><Relationship Id="rId856" Type="http://schemas.openxmlformats.org/officeDocument/2006/relationships/hyperlink" Target="https://imgur.com/UCHDrKh" TargetMode="External"/><Relationship Id="rId190" Type="http://schemas.openxmlformats.org/officeDocument/2006/relationships/hyperlink" Target="https://imgur.com/YfMYcwy" TargetMode="External"/><Relationship Id="rId204" Type="http://schemas.openxmlformats.org/officeDocument/2006/relationships/hyperlink" Target="https://imgur.com/nnrQJnH" TargetMode="External"/><Relationship Id="rId288" Type="http://schemas.openxmlformats.org/officeDocument/2006/relationships/hyperlink" Target="https://imgur.com/pOkP0b8" TargetMode="External"/><Relationship Id="rId411" Type="http://schemas.openxmlformats.org/officeDocument/2006/relationships/hyperlink" Target="https://imgur.com/QujdRSy" TargetMode="External"/><Relationship Id="rId509" Type="http://schemas.openxmlformats.org/officeDocument/2006/relationships/hyperlink" Target="https://imgur.com/0ZlATsp" TargetMode="External"/><Relationship Id="rId1041" Type="http://schemas.openxmlformats.org/officeDocument/2006/relationships/hyperlink" Target="https://imgur.com/sPfvpeG" TargetMode="External"/><Relationship Id="rId1139" Type="http://schemas.openxmlformats.org/officeDocument/2006/relationships/hyperlink" Target="https://imgur.com/s4O2EiP" TargetMode="External"/><Relationship Id="rId495" Type="http://schemas.openxmlformats.org/officeDocument/2006/relationships/hyperlink" Target="https://imgur.com/a9gNbb9" TargetMode="External"/><Relationship Id="rId716" Type="http://schemas.openxmlformats.org/officeDocument/2006/relationships/hyperlink" Target="https://imgur.com/s5UwiKL" TargetMode="External"/><Relationship Id="rId923" Type="http://schemas.openxmlformats.org/officeDocument/2006/relationships/hyperlink" Target="https://imgur.com/cvg76W3" TargetMode="External"/><Relationship Id="rId52" Type="http://schemas.openxmlformats.org/officeDocument/2006/relationships/hyperlink" Target="https://imgur.com/G4N6GGB" TargetMode="External"/><Relationship Id="rId148" Type="http://schemas.openxmlformats.org/officeDocument/2006/relationships/hyperlink" Target="https://imgur.com/k1UpkPN" TargetMode="External"/><Relationship Id="rId355" Type="http://schemas.openxmlformats.org/officeDocument/2006/relationships/hyperlink" Target="https://github.com/auronen/CoM-itemlist/raw/master/img/ITMW_MORGENSTERN.png?raw=true" TargetMode="External"/><Relationship Id="rId562" Type="http://schemas.openxmlformats.org/officeDocument/2006/relationships/hyperlink" Target="https://imgur.com/7OdZQSl" TargetMode="External"/><Relationship Id="rId215" Type="http://schemas.openxmlformats.org/officeDocument/2006/relationships/hyperlink" Target="https://imgur.com/0X5KmgG" TargetMode="External"/><Relationship Id="rId422" Type="http://schemas.openxmlformats.org/officeDocument/2006/relationships/hyperlink" Target="https://imgur.com/DJVcZVQ" TargetMode="External"/><Relationship Id="rId867" Type="http://schemas.openxmlformats.org/officeDocument/2006/relationships/hyperlink" Target="https://imgur.com/l21hfMV" TargetMode="External"/><Relationship Id="rId1052" Type="http://schemas.openxmlformats.org/officeDocument/2006/relationships/hyperlink" Target="https://imgur.com/1lc4UQi" TargetMode="External"/><Relationship Id="rId299" Type="http://schemas.openxmlformats.org/officeDocument/2006/relationships/hyperlink" Target="https://imgur.com/6Wl18IX" TargetMode="External"/><Relationship Id="rId727" Type="http://schemas.openxmlformats.org/officeDocument/2006/relationships/hyperlink" Target="https://imgur.com/hR9tcvM" TargetMode="External"/><Relationship Id="rId934" Type="http://schemas.openxmlformats.org/officeDocument/2006/relationships/hyperlink" Target="https://imgur.com/OTSToZU" TargetMode="External"/><Relationship Id="rId63" Type="http://schemas.openxmlformats.org/officeDocument/2006/relationships/hyperlink" Target="https://imgur.com/SzofWL1" TargetMode="External"/><Relationship Id="rId159" Type="http://schemas.openxmlformats.org/officeDocument/2006/relationships/hyperlink" Target="https://imgur.com/5HQZK4H" TargetMode="External"/><Relationship Id="rId366" Type="http://schemas.openxmlformats.org/officeDocument/2006/relationships/hyperlink" Target="https://github.com/auronen/CoM-itemlist/raw/master/img/ITMW_SENSE.png?raw=true" TargetMode="External"/><Relationship Id="rId573" Type="http://schemas.openxmlformats.org/officeDocument/2006/relationships/hyperlink" Target="https://imgur.com/NSWvCez" TargetMode="External"/><Relationship Id="rId780" Type="http://schemas.openxmlformats.org/officeDocument/2006/relationships/hyperlink" Target="https://imgur.com/L9G9tL8" TargetMode="External"/><Relationship Id="rId226" Type="http://schemas.openxmlformats.org/officeDocument/2006/relationships/hyperlink" Target="https://imgur.com/awgQj5m" TargetMode="External"/><Relationship Id="rId433" Type="http://schemas.openxmlformats.org/officeDocument/2006/relationships/hyperlink" Target="https://imgur.com/sSwUgjY" TargetMode="External"/><Relationship Id="rId878" Type="http://schemas.openxmlformats.org/officeDocument/2006/relationships/hyperlink" Target="https://imgur.com/JUTDQCf" TargetMode="External"/><Relationship Id="rId1063" Type="http://schemas.openxmlformats.org/officeDocument/2006/relationships/hyperlink" Target="https://imgur.com/VfdVPaH" TargetMode="External"/><Relationship Id="rId640" Type="http://schemas.openxmlformats.org/officeDocument/2006/relationships/hyperlink" Target="https://imgur.com/pMKPKjP" TargetMode="External"/><Relationship Id="rId738" Type="http://schemas.openxmlformats.org/officeDocument/2006/relationships/hyperlink" Target="https://imgur.com/IfGxcvb" TargetMode="External"/><Relationship Id="rId945" Type="http://schemas.openxmlformats.org/officeDocument/2006/relationships/hyperlink" Target="https://imgur.com/E6UJkS9" TargetMode="External"/><Relationship Id="rId74" Type="http://schemas.openxmlformats.org/officeDocument/2006/relationships/hyperlink" Target="https://imgur.com/ViXlTCM" TargetMode="External"/><Relationship Id="rId377" Type="http://schemas.openxmlformats.org/officeDocument/2006/relationships/hyperlink" Target="https://github.com/auronen/CoM-itemlist/raw/master/img/ITMW_1H_AXE_01_NORMAL.png?raw=true" TargetMode="External"/><Relationship Id="rId500" Type="http://schemas.openxmlformats.org/officeDocument/2006/relationships/hyperlink" Target="https://imgur.com/xfjPHL3" TargetMode="External"/><Relationship Id="rId584" Type="http://schemas.openxmlformats.org/officeDocument/2006/relationships/hyperlink" Target="https://imgur.com/OlgFe0B" TargetMode="External"/><Relationship Id="rId805" Type="http://schemas.openxmlformats.org/officeDocument/2006/relationships/hyperlink" Target="https://imgur.com/YG4Vjeu" TargetMode="External"/><Relationship Id="rId1130" Type="http://schemas.openxmlformats.org/officeDocument/2006/relationships/hyperlink" Target="https://imgur.com/iDpJFM5" TargetMode="External"/><Relationship Id="rId5" Type="http://schemas.openxmlformats.org/officeDocument/2006/relationships/hyperlink" Target="https://imgur.com/9TEh5zo" TargetMode="External"/><Relationship Id="rId237" Type="http://schemas.openxmlformats.org/officeDocument/2006/relationships/hyperlink" Target="https://imgur.com/cxoyt6S" TargetMode="External"/><Relationship Id="rId791" Type="http://schemas.openxmlformats.org/officeDocument/2006/relationships/hyperlink" Target="https://imgur.com/VGzyDz5" TargetMode="External"/><Relationship Id="rId889" Type="http://schemas.openxmlformats.org/officeDocument/2006/relationships/hyperlink" Target="https://imgur.com/oyzAA7r" TargetMode="External"/><Relationship Id="rId1074" Type="http://schemas.openxmlformats.org/officeDocument/2006/relationships/hyperlink" Target="https://imgur.com/5nyWK18" TargetMode="External"/><Relationship Id="rId444" Type="http://schemas.openxmlformats.org/officeDocument/2006/relationships/hyperlink" Target="https://imgur.com/iyNkZVs" TargetMode="External"/><Relationship Id="rId651" Type="http://schemas.openxmlformats.org/officeDocument/2006/relationships/hyperlink" Target="https://imgur.com/uxcpA8X" TargetMode="External"/><Relationship Id="rId749" Type="http://schemas.openxmlformats.org/officeDocument/2006/relationships/hyperlink" Target="https://imgur.com/SldxjgU" TargetMode="External"/><Relationship Id="rId290" Type="http://schemas.openxmlformats.org/officeDocument/2006/relationships/hyperlink" Target="https://imgur.com/ELcoNZi" TargetMode="External"/><Relationship Id="rId304" Type="http://schemas.openxmlformats.org/officeDocument/2006/relationships/hyperlink" Target="https://imgur.com/H40loJq" TargetMode="External"/><Relationship Id="rId388" Type="http://schemas.openxmlformats.org/officeDocument/2006/relationships/hyperlink" Target="https://github.com/auronen/CoM-itemlist/raw/master/img/ITMW_1H_KESSEL_SWORD.png?raw=true" TargetMode="External"/><Relationship Id="rId511" Type="http://schemas.openxmlformats.org/officeDocument/2006/relationships/hyperlink" Target="https://imgur.com/oorErOY" TargetMode="External"/><Relationship Id="rId609" Type="http://schemas.openxmlformats.org/officeDocument/2006/relationships/hyperlink" Target="https://imgur.com/a/EO5c0N0" TargetMode="External"/><Relationship Id="rId956" Type="http://schemas.openxmlformats.org/officeDocument/2006/relationships/hyperlink" Target="https://imgur.com/CBnvLv6" TargetMode="External"/><Relationship Id="rId1141" Type="http://schemas.openxmlformats.org/officeDocument/2006/relationships/hyperlink" Target="https://imgur.com/Y4aAc7S" TargetMode="External"/><Relationship Id="rId85" Type="http://schemas.openxmlformats.org/officeDocument/2006/relationships/hyperlink" Target="https://imgur.com/DRUfWTh" TargetMode="External"/><Relationship Id="rId150" Type="http://schemas.openxmlformats.org/officeDocument/2006/relationships/hyperlink" Target="https://imgur.com/pkBznRA" TargetMode="External"/><Relationship Id="rId595" Type="http://schemas.openxmlformats.org/officeDocument/2006/relationships/hyperlink" Target="https://imgur.com/jbtwe5B" TargetMode="External"/><Relationship Id="rId816" Type="http://schemas.openxmlformats.org/officeDocument/2006/relationships/hyperlink" Target="https://www.worldofgothic.de/?go=moddb&amp;action=view&amp;fileID=1252&amp;cat=19&amp;page=5&amp;order=0" TargetMode="External"/><Relationship Id="rId1001" Type="http://schemas.openxmlformats.org/officeDocument/2006/relationships/hyperlink" Target="https://imgur.com/BlcRtkE" TargetMode="External"/><Relationship Id="rId248" Type="http://schemas.openxmlformats.org/officeDocument/2006/relationships/hyperlink" Target="https://imgur.com/V5Wcr1j" TargetMode="External"/><Relationship Id="rId455" Type="http://schemas.openxmlformats.org/officeDocument/2006/relationships/hyperlink" Target="https://imgur.com/ZkRp9tC" TargetMode="External"/><Relationship Id="rId662" Type="http://schemas.openxmlformats.org/officeDocument/2006/relationships/hyperlink" Target="https://imgur.com/a/LWI4jIt" TargetMode="External"/><Relationship Id="rId1085" Type="http://schemas.openxmlformats.org/officeDocument/2006/relationships/hyperlink" Target="https://imgur.com/nu2acmX" TargetMode="External"/><Relationship Id="rId12" Type="http://schemas.openxmlformats.org/officeDocument/2006/relationships/hyperlink" Target="https://imgur.com/xSOORVb" TargetMode="External"/><Relationship Id="rId108" Type="http://schemas.openxmlformats.org/officeDocument/2006/relationships/hyperlink" Target="https://imgur.com/l6vekQq" TargetMode="External"/><Relationship Id="rId315" Type="http://schemas.openxmlformats.org/officeDocument/2006/relationships/hyperlink" Target="https://github.com/auronen/CoM-itemlist/raw/master/img/ITMW_SHORTSWORD1.png?raw=true" TargetMode="External"/><Relationship Id="rId522" Type="http://schemas.openxmlformats.org/officeDocument/2006/relationships/hyperlink" Target="https://imgur.com/4onN2kU" TargetMode="External"/><Relationship Id="rId967" Type="http://schemas.openxmlformats.org/officeDocument/2006/relationships/hyperlink" Target="https://imgur.com/KlRks9B" TargetMode="External"/><Relationship Id="rId1152" Type="http://schemas.openxmlformats.org/officeDocument/2006/relationships/hyperlink" Target="https://imgur.com/zBIvObH" TargetMode="External"/><Relationship Id="rId96" Type="http://schemas.openxmlformats.org/officeDocument/2006/relationships/hyperlink" Target="https://imgur.com/ukJBt01" TargetMode="External"/><Relationship Id="rId161" Type="http://schemas.openxmlformats.org/officeDocument/2006/relationships/hyperlink" Target="https://imgur.com/KoAEGJg" TargetMode="External"/><Relationship Id="rId399" Type="http://schemas.openxmlformats.org/officeDocument/2006/relationships/hyperlink" Target="https://github.com/auronen/CoM-itemlist/raw/master/img/ITMW_1H_BAU_KNIFE.png?raw=true" TargetMode="External"/><Relationship Id="rId827" Type="http://schemas.openxmlformats.org/officeDocument/2006/relationships/hyperlink" Target="https://drive.google.com/file/d/1z3T3nYduL0DUR_EsiI3YrfSWNnpQRPrv/view?usp=sharing" TargetMode="External"/><Relationship Id="rId1012" Type="http://schemas.openxmlformats.org/officeDocument/2006/relationships/hyperlink" Target="https://imgur.com/Z4VFvbJ" TargetMode="External"/><Relationship Id="rId259" Type="http://schemas.openxmlformats.org/officeDocument/2006/relationships/hyperlink" Target="https://imgur.com/SO79oZ4" TargetMode="External"/><Relationship Id="rId466" Type="http://schemas.openxmlformats.org/officeDocument/2006/relationships/hyperlink" Target="https://imgur.com/1g17sP3" TargetMode="External"/><Relationship Id="rId673" Type="http://schemas.openxmlformats.org/officeDocument/2006/relationships/hyperlink" Target="https://imgur.com/xFTWiZI" TargetMode="External"/><Relationship Id="rId880" Type="http://schemas.openxmlformats.org/officeDocument/2006/relationships/hyperlink" Target="https://imgur.com/nBcztuq" TargetMode="External"/><Relationship Id="rId1096" Type="http://schemas.openxmlformats.org/officeDocument/2006/relationships/hyperlink" Target="https://imgur.com/TOj5MvB" TargetMode="External"/><Relationship Id="rId23" Type="http://schemas.openxmlformats.org/officeDocument/2006/relationships/hyperlink" Target="https://imgur.com/23IonXh" TargetMode="External"/><Relationship Id="rId119" Type="http://schemas.openxmlformats.org/officeDocument/2006/relationships/hyperlink" Target="https://imgur.com/pPIRT0E" TargetMode="External"/><Relationship Id="rId326" Type="http://schemas.openxmlformats.org/officeDocument/2006/relationships/hyperlink" Target="https://github.com/auronen/CoM-itemlist/raw/master/img/ITMW_NONE_1H_SWORD_NORMAL.png?raw=true" TargetMode="External"/><Relationship Id="rId533" Type="http://schemas.openxmlformats.org/officeDocument/2006/relationships/hyperlink" Target="https://imgur.com/aETzmZW" TargetMode="External"/><Relationship Id="rId978" Type="http://schemas.openxmlformats.org/officeDocument/2006/relationships/hyperlink" Target="https://imgur.com/jIYBrUz" TargetMode="External"/><Relationship Id="rId1163" Type="http://schemas.openxmlformats.org/officeDocument/2006/relationships/hyperlink" Target="https://imgur.com/gzn7xig" TargetMode="External"/><Relationship Id="rId740" Type="http://schemas.openxmlformats.org/officeDocument/2006/relationships/hyperlink" Target="https://imgur.com/rL0vw6e" TargetMode="External"/><Relationship Id="rId838" Type="http://schemas.openxmlformats.org/officeDocument/2006/relationships/hyperlink" Target="https://imgur.com/drLgP8Y" TargetMode="External"/><Relationship Id="rId1023" Type="http://schemas.openxmlformats.org/officeDocument/2006/relationships/hyperlink" Target="https://imgur.com/iUA1n4f" TargetMode="External"/><Relationship Id="rId172" Type="http://schemas.openxmlformats.org/officeDocument/2006/relationships/hyperlink" Target="https://imgur.com/nEAXWod" TargetMode="External"/><Relationship Id="rId477" Type="http://schemas.openxmlformats.org/officeDocument/2006/relationships/hyperlink" Target="https://imgur.com/kaVMQQZ" TargetMode="External"/><Relationship Id="rId600" Type="http://schemas.openxmlformats.org/officeDocument/2006/relationships/hyperlink" Target="https://imgur.com/faV5xFY" TargetMode="External"/><Relationship Id="rId684" Type="http://schemas.openxmlformats.org/officeDocument/2006/relationships/hyperlink" Target="https://imgur.com/AB6a0p5" TargetMode="External"/><Relationship Id="rId337" Type="http://schemas.openxmlformats.org/officeDocument/2006/relationships/hyperlink" Target="https://github.com/auronen/CoM-itemlist/raw/master/img/ITMW_1H_FIRM_SWORD_STR.png?raw=true" TargetMode="External"/><Relationship Id="rId891" Type="http://schemas.openxmlformats.org/officeDocument/2006/relationships/hyperlink" Target="https://imgur.com/rdzar0F" TargetMode="External"/><Relationship Id="rId905" Type="http://schemas.openxmlformats.org/officeDocument/2006/relationships/hyperlink" Target="https://imgur.com/03m4lAU" TargetMode="External"/><Relationship Id="rId989" Type="http://schemas.openxmlformats.org/officeDocument/2006/relationships/hyperlink" Target="https://imgur.com/qlEHxQz" TargetMode="External"/><Relationship Id="rId34" Type="http://schemas.openxmlformats.org/officeDocument/2006/relationships/hyperlink" Target="https://imgur.com/czx9q9r" TargetMode="External"/><Relationship Id="rId544" Type="http://schemas.openxmlformats.org/officeDocument/2006/relationships/hyperlink" Target="https://imgur.com/0mlNtOA" TargetMode="External"/><Relationship Id="rId751" Type="http://schemas.openxmlformats.org/officeDocument/2006/relationships/hyperlink" Target="https://imgur.com/EkBNT5V" TargetMode="External"/><Relationship Id="rId849" Type="http://schemas.openxmlformats.org/officeDocument/2006/relationships/hyperlink" Target="https://imgur.com/HR47qm9" TargetMode="External"/><Relationship Id="rId1174" Type="http://schemas.openxmlformats.org/officeDocument/2006/relationships/hyperlink" Target="https://imgur.com/5XtQvPu" TargetMode="External"/><Relationship Id="rId183" Type="http://schemas.openxmlformats.org/officeDocument/2006/relationships/hyperlink" Target="https://imgur.com/oiihuR6" TargetMode="External"/><Relationship Id="rId390" Type="http://schemas.openxmlformats.org/officeDocument/2006/relationships/hyperlink" Target="https://github.com/auronen/CoM-itemlist/raw/master/img/ITMW_RUBINKLINGE.png?raw=true" TargetMode="External"/><Relationship Id="rId404" Type="http://schemas.openxmlformats.org/officeDocument/2006/relationships/hyperlink" Target="https://raw.githubusercontent.com/auronen/CoM-itemlist/master/img/ITMW_1H_DAGGER_02_NORMAL.png" TargetMode="External"/><Relationship Id="rId611" Type="http://schemas.openxmlformats.org/officeDocument/2006/relationships/hyperlink" Target="https://imgur.com/ECu8OwL" TargetMode="External"/><Relationship Id="rId1034" Type="http://schemas.openxmlformats.org/officeDocument/2006/relationships/hyperlink" Target="https://imgur.com/o40gGTF" TargetMode="External"/><Relationship Id="rId250" Type="http://schemas.openxmlformats.org/officeDocument/2006/relationships/hyperlink" Target="https://imgur.com/xKT3V2S" TargetMode="External"/><Relationship Id="rId488" Type="http://schemas.openxmlformats.org/officeDocument/2006/relationships/hyperlink" Target="https://imgur.com/UbObewb" TargetMode="External"/><Relationship Id="rId695" Type="http://schemas.openxmlformats.org/officeDocument/2006/relationships/hyperlink" Target="https://imgur.com/yMQl8Xd" TargetMode="External"/><Relationship Id="rId709" Type="http://schemas.openxmlformats.org/officeDocument/2006/relationships/hyperlink" Target="https://imgur.com/9tDhxao" TargetMode="External"/><Relationship Id="rId916" Type="http://schemas.openxmlformats.org/officeDocument/2006/relationships/hyperlink" Target="https://imgur.com/NIsC030" TargetMode="External"/><Relationship Id="rId1101" Type="http://schemas.openxmlformats.org/officeDocument/2006/relationships/hyperlink" Target="https://imgur.com/mum5YUD" TargetMode="External"/><Relationship Id="rId45" Type="http://schemas.openxmlformats.org/officeDocument/2006/relationships/hyperlink" Target="https://imgur.com/nubLBPm" TargetMode="External"/><Relationship Id="rId110" Type="http://schemas.openxmlformats.org/officeDocument/2006/relationships/hyperlink" Target="https://imgur.com/TsiTsdc" TargetMode="External"/><Relationship Id="rId348" Type="http://schemas.openxmlformats.org/officeDocument/2006/relationships/hyperlink" Target="https://github.com/auronen/CoM-itemlist/raw/master/img/ITMW_NAGELKEULE.png?raw=true" TargetMode="External"/><Relationship Id="rId555" Type="http://schemas.openxmlformats.org/officeDocument/2006/relationships/hyperlink" Target="https://imgur.com/Q08SPnc" TargetMode="External"/><Relationship Id="rId762" Type="http://schemas.openxmlformats.org/officeDocument/2006/relationships/hyperlink" Target="https://imgur.com/8lhJsbT" TargetMode="External"/><Relationship Id="rId194" Type="http://schemas.openxmlformats.org/officeDocument/2006/relationships/hyperlink" Target="https://imgur.com/wNe0YJP" TargetMode="External"/><Relationship Id="rId208" Type="http://schemas.openxmlformats.org/officeDocument/2006/relationships/hyperlink" Target="https://imgur.com/O2ecPdI" TargetMode="External"/><Relationship Id="rId415" Type="http://schemas.openxmlformats.org/officeDocument/2006/relationships/hyperlink" Target="https://imgur.com/IDfLrF4" TargetMode="External"/><Relationship Id="rId622" Type="http://schemas.openxmlformats.org/officeDocument/2006/relationships/hyperlink" Target="https://imgur.com/a/UtSUrWL" TargetMode="External"/><Relationship Id="rId1045" Type="http://schemas.openxmlformats.org/officeDocument/2006/relationships/hyperlink" Target="https://imgur.com/bcN281h" TargetMode="External"/><Relationship Id="rId261" Type="http://schemas.openxmlformats.org/officeDocument/2006/relationships/hyperlink" Target="https://imgur.com/52A4pxa" TargetMode="External"/><Relationship Id="rId499" Type="http://schemas.openxmlformats.org/officeDocument/2006/relationships/hyperlink" Target="https://imgur.com/kxdLQPR" TargetMode="External"/><Relationship Id="rId927" Type="http://schemas.openxmlformats.org/officeDocument/2006/relationships/hyperlink" Target="https://imgur.com/pNkoEvO" TargetMode="External"/><Relationship Id="rId1112" Type="http://schemas.openxmlformats.org/officeDocument/2006/relationships/hyperlink" Target="https://imgur.com/BSwLNY1" TargetMode="External"/><Relationship Id="rId56" Type="http://schemas.openxmlformats.org/officeDocument/2006/relationships/hyperlink" Target="https://imgur.com/HPAAvqY" TargetMode="External"/><Relationship Id="rId359" Type="http://schemas.openxmlformats.org/officeDocument/2006/relationships/hyperlink" Target="https://github.com/auronen/CoM-itemlist/raw/master/img/ITMW_PATRON_SUBLI.png?raw=true" TargetMode="External"/><Relationship Id="rId566" Type="http://schemas.openxmlformats.org/officeDocument/2006/relationships/hyperlink" Target="https://imgur.com/a/rQOdPHc" TargetMode="External"/><Relationship Id="rId773" Type="http://schemas.openxmlformats.org/officeDocument/2006/relationships/hyperlink" Target="https://www.worldofgothic.de/?go=moddb&amp;action=view&amp;fileID=979&amp;cat=22&amp;page=17&amp;order=0" TargetMode="External"/><Relationship Id="rId121" Type="http://schemas.openxmlformats.org/officeDocument/2006/relationships/hyperlink" Target="https://imgur.com/eiuj0JB" TargetMode="External"/><Relationship Id="rId219" Type="http://schemas.openxmlformats.org/officeDocument/2006/relationships/hyperlink" Target="https://imgur.com/Z3Ql5ff" TargetMode="External"/><Relationship Id="rId426" Type="http://schemas.openxmlformats.org/officeDocument/2006/relationships/hyperlink" Target="https://imgur.com/RYvBf9l" TargetMode="External"/><Relationship Id="rId633" Type="http://schemas.openxmlformats.org/officeDocument/2006/relationships/hyperlink" Target="https://imgur.com/ouxXN2c" TargetMode="External"/><Relationship Id="rId980" Type="http://schemas.openxmlformats.org/officeDocument/2006/relationships/hyperlink" Target="https://imgur.com/ImT5TcJ" TargetMode="External"/><Relationship Id="rId1056" Type="http://schemas.openxmlformats.org/officeDocument/2006/relationships/hyperlink" Target="https://imgur.com/1M5DnL4" TargetMode="External"/><Relationship Id="rId840" Type="http://schemas.openxmlformats.org/officeDocument/2006/relationships/hyperlink" Target="https://imgur.com/u3WfPON" TargetMode="External"/><Relationship Id="rId938" Type="http://schemas.openxmlformats.org/officeDocument/2006/relationships/hyperlink" Target="https://imgur.com/n1ZXPXY" TargetMode="External"/><Relationship Id="rId67" Type="http://schemas.openxmlformats.org/officeDocument/2006/relationships/hyperlink" Target="https://imgur.com/568kxaJ" TargetMode="External"/><Relationship Id="rId272" Type="http://schemas.openxmlformats.org/officeDocument/2006/relationships/hyperlink" Target="https://imgur.com/g3VrtXU" TargetMode="External"/><Relationship Id="rId577" Type="http://schemas.openxmlformats.org/officeDocument/2006/relationships/hyperlink" Target="https://imgur.com/RhMw28o" TargetMode="External"/><Relationship Id="rId700" Type="http://schemas.openxmlformats.org/officeDocument/2006/relationships/hyperlink" Target="https://www.worldofgothic.de/?go=moddb&amp;action=view&amp;fileID=1192&amp;cat=22&amp;page=12&amp;order=0" TargetMode="External"/><Relationship Id="rId1123" Type="http://schemas.openxmlformats.org/officeDocument/2006/relationships/hyperlink" Target="https://imgur.com/24SKsFe" TargetMode="External"/><Relationship Id="rId132" Type="http://schemas.openxmlformats.org/officeDocument/2006/relationships/hyperlink" Target="https://imgur.com/wnCSiSz" TargetMode="External"/><Relationship Id="rId784" Type="http://schemas.openxmlformats.org/officeDocument/2006/relationships/hyperlink" Target="https://imgur.com/ZigSJyF" TargetMode="External"/><Relationship Id="rId991" Type="http://schemas.openxmlformats.org/officeDocument/2006/relationships/hyperlink" Target="https://imgur.com/96d8LmS" TargetMode="External"/><Relationship Id="rId1067" Type="http://schemas.openxmlformats.org/officeDocument/2006/relationships/hyperlink" Target="https://imgur.com/ptxyk1s" TargetMode="External"/><Relationship Id="rId437" Type="http://schemas.openxmlformats.org/officeDocument/2006/relationships/hyperlink" Target="https://imgur.com/IZNGTvy" TargetMode="External"/><Relationship Id="rId644" Type="http://schemas.openxmlformats.org/officeDocument/2006/relationships/hyperlink" Target="https://imgur.com/0OCk1Kw" TargetMode="External"/><Relationship Id="rId851" Type="http://schemas.openxmlformats.org/officeDocument/2006/relationships/hyperlink" Target="https://imgur.com/2o8f7vq" TargetMode="External"/><Relationship Id="rId283" Type="http://schemas.openxmlformats.org/officeDocument/2006/relationships/hyperlink" Target="https://imgur.com/sCd4t4n" TargetMode="External"/><Relationship Id="rId490" Type="http://schemas.openxmlformats.org/officeDocument/2006/relationships/hyperlink" Target="https://github.com/auronen/CoM-itemlist/raw/master/img/ITMW_1H_VLK_DAGGER.png?raw=true" TargetMode="External"/><Relationship Id="rId504" Type="http://schemas.openxmlformats.org/officeDocument/2006/relationships/hyperlink" Target="https://imgur.com/pGDonNE" TargetMode="External"/><Relationship Id="rId711" Type="http://schemas.openxmlformats.org/officeDocument/2006/relationships/hyperlink" Target="https://imgur.com/KKcPW6F" TargetMode="External"/><Relationship Id="rId949" Type="http://schemas.openxmlformats.org/officeDocument/2006/relationships/hyperlink" Target="https://imgur.com/6UUCT3M" TargetMode="External"/><Relationship Id="rId1134" Type="http://schemas.openxmlformats.org/officeDocument/2006/relationships/hyperlink" Target="https://imgur.com/gwsNHH3" TargetMode="External"/><Relationship Id="rId78" Type="http://schemas.openxmlformats.org/officeDocument/2006/relationships/hyperlink" Target="https://imgur.com/L997RfY" TargetMode="External"/><Relationship Id="rId143" Type="http://schemas.openxmlformats.org/officeDocument/2006/relationships/hyperlink" Target="https://imgur.com/BXqaOX5" TargetMode="External"/><Relationship Id="rId350" Type="http://schemas.openxmlformats.org/officeDocument/2006/relationships/hyperlink" Target="https://github.com/auronen/CoM-itemlist/raw/master/img/ITMW_SPICKER.png?raw=true" TargetMode="External"/><Relationship Id="rId588" Type="http://schemas.openxmlformats.org/officeDocument/2006/relationships/hyperlink" Target="https://imgur.com/a/u83rm2R" TargetMode="External"/><Relationship Id="rId795" Type="http://schemas.openxmlformats.org/officeDocument/2006/relationships/hyperlink" Target="https://imgur.com/MtQhrsa" TargetMode="External"/><Relationship Id="rId809" Type="http://schemas.openxmlformats.org/officeDocument/2006/relationships/hyperlink" Target="https://imgur.com/GNjDV56" TargetMode="External"/><Relationship Id="rId9" Type="http://schemas.openxmlformats.org/officeDocument/2006/relationships/hyperlink" Target="https://imgur.com/QzrNMNm" TargetMode="External"/><Relationship Id="rId210" Type="http://schemas.openxmlformats.org/officeDocument/2006/relationships/hyperlink" Target="https://imgur.com/Rc7oeYh" TargetMode="External"/><Relationship Id="rId448" Type="http://schemas.openxmlformats.org/officeDocument/2006/relationships/hyperlink" Target="https://imgur.com/QJkptLo" TargetMode="External"/><Relationship Id="rId655" Type="http://schemas.openxmlformats.org/officeDocument/2006/relationships/hyperlink" Target="https://imgur.com/71w9GAN" TargetMode="External"/><Relationship Id="rId862" Type="http://schemas.openxmlformats.org/officeDocument/2006/relationships/hyperlink" Target="https://imgur.com/8jaiWd0" TargetMode="External"/><Relationship Id="rId1078" Type="http://schemas.openxmlformats.org/officeDocument/2006/relationships/hyperlink" Target="https://imgur.com/BKIcORe" TargetMode="External"/><Relationship Id="rId294" Type="http://schemas.openxmlformats.org/officeDocument/2006/relationships/hyperlink" Target="https://imgur.com/eHCe3eY" TargetMode="External"/><Relationship Id="rId308" Type="http://schemas.openxmlformats.org/officeDocument/2006/relationships/hyperlink" Target="https://imgur.com/0Oj7AnA" TargetMode="External"/><Relationship Id="rId515" Type="http://schemas.openxmlformats.org/officeDocument/2006/relationships/hyperlink" Target="https://imgur.com/Our1Mct" TargetMode="External"/><Relationship Id="rId722" Type="http://schemas.openxmlformats.org/officeDocument/2006/relationships/hyperlink" Target="https://imgur.com/iP9lhRL" TargetMode="External"/><Relationship Id="rId1145" Type="http://schemas.openxmlformats.org/officeDocument/2006/relationships/hyperlink" Target="https://imgur.com/SX7wKam" TargetMode="External"/><Relationship Id="rId89" Type="http://schemas.openxmlformats.org/officeDocument/2006/relationships/hyperlink" Target="https://imgur.com/o3E8VKE" TargetMode="External"/><Relationship Id="rId154" Type="http://schemas.openxmlformats.org/officeDocument/2006/relationships/hyperlink" Target="https://imgur.com/LALpvxG" TargetMode="External"/><Relationship Id="rId361" Type="http://schemas.openxmlformats.org/officeDocument/2006/relationships/hyperlink" Target="https://github.com/auronen/CoM-itemlist/raw/master/img/ITMW_KRIEGSHAMMER2.png?raw=true" TargetMode="External"/><Relationship Id="rId599" Type="http://schemas.openxmlformats.org/officeDocument/2006/relationships/hyperlink" Target="https://imgur.com/fIKAq62" TargetMode="External"/><Relationship Id="rId1005" Type="http://schemas.openxmlformats.org/officeDocument/2006/relationships/hyperlink" Target="https://imgur.com/hCoTmcf" TargetMode="External"/><Relationship Id="rId459" Type="http://schemas.openxmlformats.org/officeDocument/2006/relationships/hyperlink" Target="https://imgur.com/aMSIB4S" TargetMode="External"/><Relationship Id="rId666" Type="http://schemas.openxmlformats.org/officeDocument/2006/relationships/hyperlink" Target="https://imgur.com/jwc09En" TargetMode="External"/><Relationship Id="rId873" Type="http://schemas.openxmlformats.org/officeDocument/2006/relationships/hyperlink" Target="https://imgur.com/aNDAgnS" TargetMode="External"/><Relationship Id="rId1089" Type="http://schemas.openxmlformats.org/officeDocument/2006/relationships/hyperlink" Target="https://imgur.com/82Sx4MX" TargetMode="External"/><Relationship Id="rId16" Type="http://schemas.openxmlformats.org/officeDocument/2006/relationships/hyperlink" Target="https://imgur.com/xoo5A4R" TargetMode="External"/><Relationship Id="rId221" Type="http://schemas.openxmlformats.org/officeDocument/2006/relationships/hyperlink" Target="https://imgur.com/APcewok" TargetMode="External"/><Relationship Id="rId319" Type="http://schemas.openxmlformats.org/officeDocument/2006/relationships/hyperlink" Target="https://github.com/auronen/CoM-itemlist/raw/master/img/ITMW_SHORTSWORD4.png?raw=true" TargetMode="External"/><Relationship Id="rId526" Type="http://schemas.openxmlformats.org/officeDocument/2006/relationships/hyperlink" Target="https://imgur.com/6qG4MJT" TargetMode="External"/><Relationship Id="rId1156" Type="http://schemas.openxmlformats.org/officeDocument/2006/relationships/hyperlink" Target="https://imgur.com/XXfz6VA" TargetMode="External"/><Relationship Id="rId733" Type="http://schemas.openxmlformats.org/officeDocument/2006/relationships/hyperlink" Target="https://imgur.com/lYxgqda" TargetMode="External"/><Relationship Id="rId940" Type="http://schemas.openxmlformats.org/officeDocument/2006/relationships/hyperlink" Target="https://imgur.com/4dZU8hu" TargetMode="External"/><Relationship Id="rId1016" Type="http://schemas.openxmlformats.org/officeDocument/2006/relationships/hyperlink" Target="https://imgur.com/tjD3XVI" TargetMode="External"/><Relationship Id="rId165" Type="http://schemas.openxmlformats.org/officeDocument/2006/relationships/hyperlink" Target="https://imgur.com/Icplyy1" TargetMode="External"/><Relationship Id="rId372" Type="http://schemas.openxmlformats.org/officeDocument/2006/relationships/hyperlink" Target="https://github.com/auronen/CoM-itemlist/raw/master/img/ITMW_PIRATENSAEBEL.png?raw=true" TargetMode="External"/><Relationship Id="rId677" Type="http://schemas.openxmlformats.org/officeDocument/2006/relationships/hyperlink" Target="https://imgur.com/zqQSD0b" TargetMode="External"/><Relationship Id="rId800" Type="http://schemas.openxmlformats.org/officeDocument/2006/relationships/hyperlink" Target="https://imgur.com/H2HVafn" TargetMode="External"/><Relationship Id="rId232" Type="http://schemas.openxmlformats.org/officeDocument/2006/relationships/hyperlink" Target="https://imgur.com/eeynTta" TargetMode="External"/><Relationship Id="rId884" Type="http://schemas.openxmlformats.org/officeDocument/2006/relationships/hyperlink" Target="https://imgur.com/uFVQ6UN" TargetMode="External"/><Relationship Id="rId27" Type="http://schemas.openxmlformats.org/officeDocument/2006/relationships/hyperlink" Target="https://imgur.com/1stYQz1" TargetMode="External"/><Relationship Id="rId537" Type="http://schemas.openxmlformats.org/officeDocument/2006/relationships/hyperlink" Target="https://imgur.com/SsIU29Z" TargetMode="External"/><Relationship Id="rId744" Type="http://schemas.openxmlformats.org/officeDocument/2006/relationships/hyperlink" Target="https://drive.google.com/file/d/1jnsx-D8FRZwY8fJ7H0FYzdJ3xiXlqem1/view?usp=sharing" TargetMode="External"/><Relationship Id="rId951" Type="http://schemas.openxmlformats.org/officeDocument/2006/relationships/hyperlink" Target="https://imgur.com/ctaSd6b" TargetMode="External"/><Relationship Id="rId1167" Type="http://schemas.openxmlformats.org/officeDocument/2006/relationships/hyperlink" Target="https://imgur.com/yxOC6W4" TargetMode="External"/><Relationship Id="rId80" Type="http://schemas.openxmlformats.org/officeDocument/2006/relationships/hyperlink" Target="https://imgur.com/G86sRPL" TargetMode="External"/><Relationship Id="rId176" Type="http://schemas.openxmlformats.org/officeDocument/2006/relationships/hyperlink" Target="https://imgur.com/ropqWOh" TargetMode="External"/><Relationship Id="rId383" Type="http://schemas.openxmlformats.org/officeDocument/2006/relationships/hyperlink" Target="https://github.com/auronen/CoM-itemlist/raw/master/img/ITMW_RAPIER.png?raw=true" TargetMode="External"/><Relationship Id="rId590" Type="http://schemas.openxmlformats.org/officeDocument/2006/relationships/hyperlink" Target="https://imgur.com/ZsK3XEY" TargetMode="External"/><Relationship Id="rId604" Type="http://schemas.openxmlformats.org/officeDocument/2006/relationships/hyperlink" Target="https://imgur.com/hVuLDiS" TargetMode="External"/><Relationship Id="rId811" Type="http://schemas.openxmlformats.org/officeDocument/2006/relationships/hyperlink" Target="https://imgur.com/vKW2a3i" TargetMode="External"/><Relationship Id="rId1027" Type="http://schemas.openxmlformats.org/officeDocument/2006/relationships/hyperlink" Target="https://imgur.com/xeSg9Na" TargetMode="External"/><Relationship Id="rId243" Type="http://schemas.openxmlformats.org/officeDocument/2006/relationships/hyperlink" Target="https://imgur.com/tkeVl7g" TargetMode="External"/><Relationship Id="rId450" Type="http://schemas.openxmlformats.org/officeDocument/2006/relationships/hyperlink" Target="https://imgur.com/2Mu9UIF" TargetMode="External"/><Relationship Id="rId688" Type="http://schemas.openxmlformats.org/officeDocument/2006/relationships/hyperlink" Target="https://imgur.com/wG7w4kb" TargetMode="External"/><Relationship Id="rId895" Type="http://schemas.openxmlformats.org/officeDocument/2006/relationships/hyperlink" Target="https://drive.google.com/file/d/1xHCoR4dM655WbMFVRX1iqfh0HMeoeUL3/view?usp=sharing" TargetMode="External"/><Relationship Id="rId909" Type="http://schemas.openxmlformats.org/officeDocument/2006/relationships/hyperlink" Target="https://imgur.com/7Nygjzi" TargetMode="External"/><Relationship Id="rId1080" Type="http://schemas.openxmlformats.org/officeDocument/2006/relationships/hyperlink" Target="https://imgur.com/wKinw8H" TargetMode="External"/><Relationship Id="rId38" Type="http://schemas.openxmlformats.org/officeDocument/2006/relationships/hyperlink" Target="https://imgur.com/WPbeLVo" TargetMode="External"/><Relationship Id="rId103" Type="http://schemas.openxmlformats.org/officeDocument/2006/relationships/hyperlink" Target="https://imgur.com/d6POZ8L" TargetMode="External"/><Relationship Id="rId310" Type="http://schemas.openxmlformats.org/officeDocument/2006/relationships/hyperlink" Target="https://imgur.com/yxxFHdT" TargetMode="External"/><Relationship Id="rId548" Type="http://schemas.openxmlformats.org/officeDocument/2006/relationships/hyperlink" Target="https://imgur.com/HHAOQCE" TargetMode="External"/><Relationship Id="rId755" Type="http://schemas.openxmlformats.org/officeDocument/2006/relationships/hyperlink" Target="https://drive.google.com/file/d/1jnsx-D8FRZwY8fJ7H0FYzdJ3xiXlqem1/view?usp=sharing" TargetMode="External"/><Relationship Id="rId962" Type="http://schemas.openxmlformats.org/officeDocument/2006/relationships/hyperlink" Target="https://imgur.com/syEANxw" TargetMode="External"/><Relationship Id="rId1178" Type="http://schemas.openxmlformats.org/officeDocument/2006/relationships/vmlDrawing" Target="../drawings/vmlDrawing1.vml"/><Relationship Id="rId91" Type="http://schemas.openxmlformats.org/officeDocument/2006/relationships/hyperlink" Target="https://imgur.com/rFMMiqS" TargetMode="External"/><Relationship Id="rId187" Type="http://schemas.openxmlformats.org/officeDocument/2006/relationships/hyperlink" Target="https://imgur.com/T2JaAG6" TargetMode="External"/><Relationship Id="rId394" Type="http://schemas.openxmlformats.org/officeDocument/2006/relationships/hyperlink" Target="https://github.com/auronen/CoM-itemlist/raw/master/img/ITMW_1H_VLK_DAGGER.png?raw=true" TargetMode="External"/><Relationship Id="rId408" Type="http://schemas.openxmlformats.org/officeDocument/2006/relationships/hyperlink" Target="https://imgur.com/Ny85RUM" TargetMode="External"/><Relationship Id="rId615" Type="http://schemas.openxmlformats.org/officeDocument/2006/relationships/hyperlink" Target="https://imgur.com/22XHGyg" TargetMode="External"/><Relationship Id="rId822" Type="http://schemas.openxmlformats.org/officeDocument/2006/relationships/hyperlink" Target="https://imgur.com/l3tyDeY" TargetMode="External"/><Relationship Id="rId1038" Type="http://schemas.openxmlformats.org/officeDocument/2006/relationships/hyperlink" Target="https://imgur.com/65NrS51" TargetMode="External"/><Relationship Id="rId254" Type="http://schemas.openxmlformats.org/officeDocument/2006/relationships/hyperlink" Target="https://imgur.com/6i1ZJFF" TargetMode="External"/><Relationship Id="rId699" Type="http://schemas.openxmlformats.org/officeDocument/2006/relationships/hyperlink" Target="https://imgur.com/sEmAUCW" TargetMode="External"/><Relationship Id="rId1091" Type="http://schemas.openxmlformats.org/officeDocument/2006/relationships/hyperlink" Target="https://imgur.com/UXDer1y" TargetMode="External"/><Relationship Id="rId1105" Type="http://schemas.openxmlformats.org/officeDocument/2006/relationships/hyperlink" Target="https://imgur.com/hjg6ZAq" TargetMode="External"/><Relationship Id="rId49" Type="http://schemas.openxmlformats.org/officeDocument/2006/relationships/hyperlink" Target="https://imgur.com/VEHj4sz" TargetMode="External"/><Relationship Id="rId114" Type="http://schemas.openxmlformats.org/officeDocument/2006/relationships/hyperlink" Target="https://imgur.com/ujgCmyS" TargetMode="External"/><Relationship Id="rId461" Type="http://schemas.openxmlformats.org/officeDocument/2006/relationships/hyperlink" Target="https://imgur.com/nJABhJN" TargetMode="External"/><Relationship Id="rId559" Type="http://schemas.openxmlformats.org/officeDocument/2006/relationships/hyperlink" Target="https://imgur.com/AM2p7kg" TargetMode="External"/><Relationship Id="rId766" Type="http://schemas.openxmlformats.org/officeDocument/2006/relationships/hyperlink" Target="https://imgur.com/9ZUnUH2" TargetMode="External"/><Relationship Id="rId198" Type="http://schemas.openxmlformats.org/officeDocument/2006/relationships/hyperlink" Target="https://imgur.com/F3TXQkl" TargetMode="External"/><Relationship Id="rId321" Type="http://schemas.openxmlformats.org/officeDocument/2006/relationships/hyperlink" Target="https://raw.githubusercontent.com/auronen/CoM-itemlist/master/img/ITMW_SHORTSWORD5.png" TargetMode="External"/><Relationship Id="rId419" Type="http://schemas.openxmlformats.org/officeDocument/2006/relationships/hyperlink" Target="https://imgur.com/wkcblt8" TargetMode="External"/><Relationship Id="rId626" Type="http://schemas.openxmlformats.org/officeDocument/2006/relationships/hyperlink" Target="https://imgur.com/7qFv1eS" TargetMode="External"/><Relationship Id="rId973" Type="http://schemas.openxmlformats.org/officeDocument/2006/relationships/hyperlink" Target="https://imgur.com/9Gju1q2" TargetMode="External"/><Relationship Id="rId1049" Type="http://schemas.openxmlformats.org/officeDocument/2006/relationships/hyperlink" Target="https://imgur.com/HHAOQCE" TargetMode="External"/><Relationship Id="rId833" Type="http://schemas.openxmlformats.org/officeDocument/2006/relationships/hyperlink" Target="https://www.worldofgothic.de/?go=moddb&amp;action=view&amp;fileID=1209&amp;cat=7&amp;page=4&amp;order=0" TargetMode="External"/><Relationship Id="rId1116" Type="http://schemas.openxmlformats.org/officeDocument/2006/relationships/hyperlink" Target="https://imgur.com/3QgeEyd" TargetMode="External"/><Relationship Id="rId265" Type="http://schemas.openxmlformats.org/officeDocument/2006/relationships/hyperlink" Target="https://imgur.com/Zns34Y1" TargetMode="External"/><Relationship Id="rId472" Type="http://schemas.openxmlformats.org/officeDocument/2006/relationships/hyperlink" Target="https://imgur.com/cssUiaX" TargetMode="External"/><Relationship Id="rId900" Type="http://schemas.openxmlformats.org/officeDocument/2006/relationships/hyperlink" Target="https://imgur.com/FbUPuo1" TargetMode="External"/><Relationship Id="rId125" Type="http://schemas.openxmlformats.org/officeDocument/2006/relationships/hyperlink" Target="https://imgur.com/LUBldOz" TargetMode="External"/><Relationship Id="rId332" Type="http://schemas.openxmlformats.org/officeDocument/2006/relationships/hyperlink" Target="https://github.com/auronen/CoM-itemlist/raw/master/img/ITMW_1H_MIL_SWORD_03.png?raw=true" TargetMode="External"/><Relationship Id="rId777" Type="http://schemas.openxmlformats.org/officeDocument/2006/relationships/hyperlink" Target="https://www.worldofgothic.de/?go=moddb&amp;action=view&amp;fileID=974&amp;cat=22&amp;page=17&amp;order=0" TargetMode="External"/><Relationship Id="rId984" Type="http://schemas.openxmlformats.org/officeDocument/2006/relationships/hyperlink" Target="https://imgur.com/mrg6RSP" TargetMode="External"/><Relationship Id="rId637" Type="http://schemas.openxmlformats.org/officeDocument/2006/relationships/hyperlink" Target="https://imgur.com/YJdFb0h" TargetMode="External"/><Relationship Id="rId844" Type="http://schemas.openxmlformats.org/officeDocument/2006/relationships/hyperlink" Target="https://imgur.com/FintnBg" TargetMode="External"/><Relationship Id="rId276" Type="http://schemas.openxmlformats.org/officeDocument/2006/relationships/hyperlink" Target="https://imgur.com/zkPQ7MQ" TargetMode="External"/><Relationship Id="rId483" Type="http://schemas.openxmlformats.org/officeDocument/2006/relationships/hyperlink" Target="https://imgur.com/4wCFOCU" TargetMode="External"/><Relationship Id="rId690" Type="http://schemas.openxmlformats.org/officeDocument/2006/relationships/hyperlink" Target="https://imgur.com/ihwT7uW" TargetMode="External"/><Relationship Id="rId704" Type="http://schemas.openxmlformats.org/officeDocument/2006/relationships/hyperlink" Target="https://imgur.com/1uuft4m" TargetMode="External"/><Relationship Id="rId911" Type="http://schemas.openxmlformats.org/officeDocument/2006/relationships/hyperlink" Target="https://imgur.com/xIAesUi" TargetMode="External"/><Relationship Id="rId1127" Type="http://schemas.openxmlformats.org/officeDocument/2006/relationships/hyperlink" Target="https://imgur.com/8401jvF" TargetMode="External"/><Relationship Id="rId40" Type="http://schemas.openxmlformats.org/officeDocument/2006/relationships/hyperlink" Target="https://imgur.com/oYG9R3D" TargetMode="External"/><Relationship Id="rId136" Type="http://schemas.openxmlformats.org/officeDocument/2006/relationships/hyperlink" Target="https://imgur.com/TGCmX09" TargetMode="External"/><Relationship Id="rId343" Type="http://schemas.openxmlformats.org/officeDocument/2006/relationships/hyperlink" Target="https://github.com/auronen/CoM-itemlist/raw/master/img/ITMW_1H_LUTZ_SWORD.png?raw=true" TargetMode="External"/><Relationship Id="rId550" Type="http://schemas.openxmlformats.org/officeDocument/2006/relationships/hyperlink" Target="https://imgur.com/a/KGAZHGh" TargetMode="External"/><Relationship Id="rId788" Type="http://schemas.openxmlformats.org/officeDocument/2006/relationships/hyperlink" Target="https://imgur.com/PYcuMdX" TargetMode="External"/><Relationship Id="rId995" Type="http://schemas.openxmlformats.org/officeDocument/2006/relationships/hyperlink" Target="https://imgur.com/ykyOQ26" TargetMode="External"/><Relationship Id="rId203" Type="http://schemas.openxmlformats.org/officeDocument/2006/relationships/hyperlink" Target="https://imgur.com/ydSxZeb" TargetMode="External"/><Relationship Id="rId648" Type="http://schemas.openxmlformats.org/officeDocument/2006/relationships/hyperlink" Target="https://imgur.com/P0VV0yS" TargetMode="External"/><Relationship Id="rId855" Type="http://schemas.openxmlformats.org/officeDocument/2006/relationships/hyperlink" Target="https://imgur.com/MZs3rJC" TargetMode="External"/><Relationship Id="rId1040" Type="http://schemas.openxmlformats.org/officeDocument/2006/relationships/hyperlink" Target="https://imgur.com/e1jtOMj" TargetMode="External"/><Relationship Id="rId287" Type="http://schemas.openxmlformats.org/officeDocument/2006/relationships/hyperlink" Target="https://imgur.com/KPJoEwx" TargetMode="External"/><Relationship Id="rId410" Type="http://schemas.openxmlformats.org/officeDocument/2006/relationships/hyperlink" Target="https://imgur.com/yitlygc" TargetMode="External"/><Relationship Id="rId494" Type="http://schemas.openxmlformats.org/officeDocument/2006/relationships/hyperlink" Target="https://imgur.com/OmQstqs" TargetMode="External"/><Relationship Id="rId508" Type="http://schemas.openxmlformats.org/officeDocument/2006/relationships/hyperlink" Target="https://imgur.com/bOScGTq" TargetMode="External"/><Relationship Id="rId715" Type="http://schemas.openxmlformats.org/officeDocument/2006/relationships/hyperlink" Target="https://imgur.com/vCzDa5G" TargetMode="External"/><Relationship Id="rId922" Type="http://schemas.openxmlformats.org/officeDocument/2006/relationships/hyperlink" Target="https://imgur.com/Cyp7bFX" TargetMode="External"/><Relationship Id="rId1138" Type="http://schemas.openxmlformats.org/officeDocument/2006/relationships/hyperlink" Target="https://imgur.com/NIZjeyd" TargetMode="External"/><Relationship Id="rId147" Type="http://schemas.openxmlformats.org/officeDocument/2006/relationships/hyperlink" Target="https://imgur.com/d4cti4s" TargetMode="External"/><Relationship Id="rId354" Type="http://schemas.openxmlformats.org/officeDocument/2006/relationships/hyperlink" Target="https://github.com/auronen/CoM-itemlist/raw/master/img/ITMW_1H_DEX_BLUNT_04.png?raw=trueT_04" TargetMode="External"/><Relationship Id="rId799" Type="http://schemas.openxmlformats.org/officeDocument/2006/relationships/hyperlink" Target="https://imgur.com/DruFGab" TargetMode="External"/><Relationship Id="rId51" Type="http://schemas.openxmlformats.org/officeDocument/2006/relationships/hyperlink" Target="https://imgur.com/4xmOZn7" TargetMode="External"/><Relationship Id="rId561" Type="http://schemas.openxmlformats.org/officeDocument/2006/relationships/hyperlink" Target="https://imgur.com/QqfiXT2" TargetMode="External"/><Relationship Id="rId659" Type="http://schemas.openxmlformats.org/officeDocument/2006/relationships/hyperlink" Target="https://imgur.com/71w9GAN" TargetMode="External"/><Relationship Id="rId866" Type="http://schemas.openxmlformats.org/officeDocument/2006/relationships/hyperlink" Target="https://imgur.com/smn22m4" TargetMode="External"/><Relationship Id="rId214" Type="http://schemas.openxmlformats.org/officeDocument/2006/relationships/hyperlink" Target="https://imgur.com/7IxAVq3" TargetMode="External"/><Relationship Id="rId298" Type="http://schemas.openxmlformats.org/officeDocument/2006/relationships/hyperlink" Target="https://imgur.com/xg2iqlH" TargetMode="External"/><Relationship Id="rId421" Type="http://schemas.openxmlformats.org/officeDocument/2006/relationships/hyperlink" Target="https://imgur.com/qX8dmnf" TargetMode="External"/><Relationship Id="rId519" Type="http://schemas.openxmlformats.org/officeDocument/2006/relationships/hyperlink" Target="https://imgur.com/klAMP3n" TargetMode="External"/><Relationship Id="rId1051" Type="http://schemas.openxmlformats.org/officeDocument/2006/relationships/hyperlink" Target="https://imgur.com/OFW2FLM" TargetMode="External"/><Relationship Id="rId1149" Type="http://schemas.openxmlformats.org/officeDocument/2006/relationships/hyperlink" Target="https://imgur.com/yKDypnH" TargetMode="External"/><Relationship Id="rId158" Type="http://schemas.openxmlformats.org/officeDocument/2006/relationships/hyperlink" Target="https://imgur.com/oiN7wWi" TargetMode="External"/><Relationship Id="rId726" Type="http://schemas.openxmlformats.org/officeDocument/2006/relationships/hyperlink" Target="https://imgur.com/hL96z96" TargetMode="External"/><Relationship Id="rId933" Type="http://schemas.openxmlformats.org/officeDocument/2006/relationships/hyperlink" Target="https://imgur.com/4yz1nVA" TargetMode="External"/><Relationship Id="rId1009" Type="http://schemas.openxmlformats.org/officeDocument/2006/relationships/hyperlink" Target="https://imgur.com/gDA895q" TargetMode="External"/><Relationship Id="rId62" Type="http://schemas.openxmlformats.org/officeDocument/2006/relationships/hyperlink" Target="https://imgur.com/mlax3XN" TargetMode="External"/><Relationship Id="rId365" Type="http://schemas.openxmlformats.org/officeDocument/2006/relationships/hyperlink" Target="https://github.com/auronen/CoM-itemlist/raw/master/img/ITMW_1H_BAU_AXE.png?raw=true" TargetMode="External"/><Relationship Id="rId572" Type="http://schemas.openxmlformats.org/officeDocument/2006/relationships/hyperlink" Target="https://imgur.com/ohEQEjG" TargetMode="External"/><Relationship Id="rId225" Type="http://schemas.openxmlformats.org/officeDocument/2006/relationships/hyperlink" Target="https://imgur.com/gcKKyJE" TargetMode="External"/><Relationship Id="rId432" Type="http://schemas.openxmlformats.org/officeDocument/2006/relationships/hyperlink" Target="https://imgur.com/6x2tOR6" TargetMode="External"/><Relationship Id="rId877" Type="http://schemas.openxmlformats.org/officeDocument/2006/relationships/hyperlink" Target="https://imgur.com/TxAaGIb" TargetMode="External"/><Relationship Id="rId1062" Type="http://schemas.openxmlformats.org/officeDocument/2006/relationships/hyperlink" Target="https://imgur.com/EyKeSlE" TargetMode="External"/><Relationship Id="rId737" Type="http://schemas.openxmlformats.org/officeDocument/2006/relationships/hyperlink" Target="https://imgur.com/AAgzEdc" TargetMode="External"/><Relationship Id="rId944" Type="http://schemas.openxmlformats.org/officeDocument/2006/relationships/hyperlink" Target="https://imgur.com/DYyen7W" TargetMode="External"/><Relationship Id="rId73" Type="http://schemas.openxmlformats.org/officeDocument/2006/relationships/hyperlink" Target="https://imgur.com/oDtt7hX" TargetMode="External"/><Relationship Id="rId169" Type="http://schemas.openxmlformats.org/officeDocument/2006/relationships/hyperlink" Target="https://imgur.com/nEAXWod" TargetMode="External"/><Relationship Id="rId376" Type="http://schemas.openxmlformats.org/officeDocument/2006/relationships/hyperlink" Target="https://github.com/auronen/CoM-itemlist/raw/master/img/ITMW_1H_SWORD_03_GENERATE.png?raw=true" TargetMode="External"/><Relationship Id="rId583" Type="http://schemas.openxmlformats.org/officeDocument/2006/relationships/hyperlink" Target="https://imgur.com/a/EC0JqGq" TargetMode="External"/><Relationship Id="rId790" Type="http://schemas.openxmlformats.org/officeDocument/2006/relationships/hyperlink" Target="https://imgur.com/6Udohta" TargetMode="External"/><Relationship Id="rId804" Type="http://schemas.openxmlformats.org/officeDocument/2006/relationships/hyperlink" Target="https://imgur.com/azeEbkC" TargetMode="External"/><Relationship Id="rId4" Type="http://schemas.openxmlformats.org/officeDocument/2006/relationships/hyperlink" Target="https://imgur.com/DwH5iFR" TargetMode="External"/><Relationship Id="rId236" Type="http://schemas.openxmlformats.org/officeDocument/2006/relationships/hyperlink" Target="https://imgur.com/CFBX4ku" TargetMode="External"/><Relationship Id="rId443" Type="http://schemas.openxmlformats.org/officeDocument/2006/relationships/hyperlink" Target="https://imgur.com/CHZuR1k" TargetMode="External"/><Relationship Id="rId650" Type="http://schemas.openxmlformats.org/officeDocument/2006/relationships/hyperlink" Target="https://imgur.com/DR9KwPh" TargetMode="External"/><Relationship Id="rId888" Type="http://schemas.openxmlformats.org/officeDocument/2006/relationships/hyperlink" Target="https://imgur.com/Eymb5QB" TargetMode="External"/><Relationship Id="rId1073" Type="http://schemas.openxmlformats.org/officeDocument/2006/relationships/hyperlink" Target="https://imgur.com/aayh4IF" TargetMode="External"/><Relationship Id="rId303" Type="http://schemas.openxmlformats.org/officeDocument/2006/relationships/hyperlink" Target="https://imgur.com/W4r3KOD" TargetMode="External"/><Relationship Id="rId748" Type="http://schemas.openxmlformats.org/officeDocument/2006/relationships/hyperlink" Target="https://drive.google.com/file/d/1jnsx-D8FRZwY8fJ7H0FYzdJ3xiXlqem1/view?usp=sharing" TargetMode="External"/><Relationship Id="rId955" Type="http://schemas.openxmlformats.org/officeDocument/2006/relationships/hyperlink" Target="https://imgur.com/tnsibwW" TargetMode="External"/><Relationship Id="rId1140" Type="http://schemas.openxmlformats.org/officeDocument/2006/relationships/hyperlink" Target="https://imgur.com/VaSAIaZ" TargetMode="External"/><Relationship Id="rId84" Type="http://schemas.openxmlformats.org/officeDocument/2006/relationships/hyperlink" Target="https://imgur.com/CmnXAnh" TargetMode="External"/><Relationship Id="rId387" Type="http://schemas.openxmlformats.org/officeDocument/2006/relationships/hyperlink" Target="https://github.com/auronen/CoM-itemlist/raw/master/img/ITMW_DOPPELAXT.png?raw=true" TargetMode="External"/><Relationship Id="rId510" Type="http://schemas.openxmlformats.org/officeDocument/2006/relationships/hyperlink" Target="https://imgur.com/fc1lyBK" TargetMode="External"/><Relationship Id="rId594" Type="http://schemas.openxmlformats.org/officeDocument/2006/relationships/hyperlink" Target="https://imgur.com/4fEJJ2W" TargetMode="External"/><Relationship Id="rId608" Type="http://schemas.openxmlformats.org/officeDocument/2006/relationships/hyperlink" Target="https://imgur.com/a/8jYiCPC" TargetMode="External"/><Relationship Id="rId815" Type="http://schemas.openxmlformats.org/officeDocument/2006/relationships/hyperlink" Target="https://imgur.com/MLsJzHe" TargetMode="External"/><Relationship Id="rId247" Type="http://schemas.openxmlformats.org/officeDocument/2006/relationships/hyperlink" Target="https://imgur.com/E319R0p" TargetMode="External"/><Relationship Id="rId899" Type="http://schemas.openxmlformats.org/officeDocument/2006/relationships/hyperlink" Target="https://drive.google.com/file/d/1xHCoR4dM655WbMFVRX1iqfh0HMeoeUL3/view?usp=sharing" TargetMode="External"/><Relationship Id="rId1000" Type="http://schemas.openxmlformats.org/officeDocument/2006/relationships/hyperlink" Target="https://imgur.com/2s6cd0u" TargetMode="External"/><Relationship Id="rId1084" Type="http://schemas.openxmlformats.org/officeDocument/2006/relationships/hyperlink" Target="https://imgur.com/OZKe8vy" TargetMode="External"/><Relationship Id="rId107" Type="http://schemas.openxmlformats.org/officeDocument/2006/relationships/hyperlink" Target="https://imgur.com/hKjIIzm" TargetMode="External"/><Relationship Id="rId454" Type="http://schemas.openxmlformats.org/officeDocument/2006/relationships/hyperlink" Target="https://imgur.com/cs37CRe" TargetMode="External"/><Relationship Id="rId661" Type="http://schemas.openxmlformats.org/officeDocument/2006/relationships/hyperlink" Target="https://imgur.com/YxqnnFJ" TargetMode="External"/><Relationship Id="rId759" Type="http://schemas.openxmlformats.org/officeDocument/2006/relationships/hyperlink" Target="https://drive.google.com/file/d/1jnsx-D8FRZwY8fJ7H0FYzdJ3xiXlqem1/view?usp=sharing" TargetMode="External"/><Relationship Id="rId966" Type="http://schemas.openxmlformats.org/officeDocument/2006/relationships/hyperlink" Target="https://imgur.com/N3l5vuN" TargetMode="External"/><Relationship Id="rId11" Type="http://schemas.openxmlformats.org/officeDocument/2006/relationships/hyperlink" Target="https://imgur.com/eJ3CxWA" TargetMode="External"/><Relationship Id="rId314" Type="http://schemas.openxmlformats.org/officeDocument/2006/relationships/hyperlink" Target="https://github.com/auronen/CoM-itemlist/raw/master/img/ITMW_1H_MISC_SWORD.png?raw=true" TargetMode="External"/><Relationship Id="rId398" Type="http://schemas.openxmlformats.org/officeDocument/2006/relationships/hyperlink" Target="https://github.com/auronen/CoM-itemlist/raw/master/img/ITMW_1H_SKE_DAGGER.png?raw=true" TargetMode="External"/><Relationship Id="rId521" Type="http://schemas.openxmlformats.org/officeDocument/2006/relationships/hyperlink" Target="https://imgur.com/GiGjGa2" TargetMode="External"/><Relationship Id="rId619" Type="http://schemas.openxmlformats.org/officeDocument/2006/relationships/hyperlink" Target="https://imgur.com/4P1ul5e" TargetMode="External"/><Relationship Id="rId1151" Type="http://schemas.openxmlformats.org/officeDocument/2006/relationships/hyperlink" Target="https://imgur.com/zBIvObH" TargetMode="External"/><Relationship Id="rId95" Type="http://schemas.openxmlformats.org/officeDocument/2006/relationships/hyperlink" Target="https://imgur.com/WABA5LH" TargetMode="External"/><Relationship Id="rId160" Type="http://schemas.openxmlformats.org/officeDocument/2006/relationships/hyperlink" Target="https://imgur.com/F0wIlzT" TargetMode="External"/><Relationship Id="rId826" Type="http://schemas.openxmlformats.org/officeDocument/2006/relationships/hyperlink" Target="https://imgur.com/HzILT23" TargetMode="External"/><Relationship Id="rId1011" Type="http://schemas.openxmlformats.org/officeDocument/2006/relationships/hyperlink" Target="https://imgur.com/J16Rn6Y" TargetMode="External"/><Relationship Id="rId1109" Type="http://schemas.openxmlformats.org/officeDocument/2006/relationships/hyperlink" Target="https://imgur.com/Z8nRD5B" TargetMode="External"/><Relationship Id="rId258" Type="http://schemas.openxmlformats.org/officeDocument/2006/relationships/hyperlink" Target="https://imgur.com/tXSqGDD" TargetMode="External"/><Relationship Id="rId465" Type="http://schemas.openxmlformats.org/officeDocument/2006/relationships/hyperlink" Target="https://imgur.com/Hkt7g00" TargetMode="External"/><Relationship Id="rId672" Type="http://schemas.openxmlformats.org/officeDocument/2006/relationships/hyperlink" Target="https://imgur.com/kfxCAmT" TargetMode="External"/><Relationship Id="rId1095" Type="http://schemas.openxmlformats.org/officeDocument/2006/relationships/hyperlink" Target="https://imgur.com/MsqrzRu" TargetMode="External"/><Relationship Id="rId22" Type="http://schemas.openxmlformats.org/officeDocument/2006/relationships/hyperlink" Target="https://imgur.com/23IonXh" TargetMode="External"/><Relationship Id="rId118" Type="http://schemas.openxmlformats.org/officeDocument/2006/relationships/hyperlink" Target="https://imgur.com/CluFHvk" TargetMode="External"/><Relationship Id="rId325" Type="http://schemas.openxmlformats.org/officeDocument/2006/relationships/hyperlink" Target="https://github.com/auronen/CoM-itemlist/raw/master/img/ITMW_SCHWERT.png?raw=true" TargetMode="External"/><Relationship Id="rId532" Type="http://schemas.openxmlformats.org/officeDocument/2006/relationships/hyperlink" Target="https://imgur.com/PEbp8ri" TargetMode="External"/><Relationship Id="rId977" Type="http://schemas.openxmlformats.org/officeDocument/2006/relationships/hyperlink" Target="https://imgur.com/9p5Cid0" TargetMode="External"/><Relationship Id="rId1162" Type="http://schemas.openxmlformats.org/officeDocument/2006/relationships/hyperlink" Target="https://imgur.com/wpmltZs" TargetMode="External"/><Relationship Id="rId171" Type="http://schemas.openxmlformats.org/officeDocument/2006/relationships/hyperlink" Target="https://imgur.com/cKVind0" TargetMode="External"/><Relationship Id="rId837" Type="http://schemas.openxmlformats.org/officeDocument/2006/relationships/hyperlink" Target="https://www.worldofgothic.de/?go=moddb&amp;action=view&amp;fileID=1209&amp;cat=7&amp;page=4&amp;order=0" TargetMode="External"/><Relationship Id="rId1022" Type="http://schemas.openxmlformats.org/officeDocument/2006/relationships/hyperlink" Target="https://imgur.com/zigON2e" TargetMode="External"/><Relationship Id="rId269" Type="http://schemas.openxmlformats.org/officeDocument/2006/relationships/hyperlink" Target="https://imgur.com/mEd4iHr" TargetMode="External"/><Relationship Id="rId476" Type="http://schemas.openxmlformats.org/officeDocument/2006/relationships/hyperlink" Target="https://imgur.com/bd0dDEd" TargetMode="External"/><Relationship Id="rId683" Type="http://schemas.openxmlformats.org/officeDocument/2006/relationships/hyperlink" Target="https://imgur.com/4NwchvV" TargetMode="External"/><Relationship Id="rId890" Type="http://schemas.openxmlformats.org/officeDocument/2006/relationships/hyperlink" Target="https://imgur.com/H92GBOk" TargetMode="External"/><Relationship Id="rId904" Type="http://schemas.openxmlformats.org/officeDocument/2006/relationships/hyperlink" Target="https://imgur.com/nrbNrO2" TargetMode="External"/><Relationship Id="rId33" Type="http://schemas.openxmlformats.org/officeDocument/2006/relationships/hyperlink" Target="https://imgur.com/YckH4J7" TargetMode="External"/><Relationship Id="rId129" Type="http://schemas.openxmlformats.org/officeDocument/2006/relationships/hyperlink" Target="https://imgur.com/biehtq1" TargetMode="External"/><Relationship Id="rId336" Type="http://schemas.openxmlformats.org/officeDocument/2006/relationships/hyperlink" Target="https://github.com/auronen/CoM-itemlist/raw/master/img/ITMW_PATRON_EKSAGNEM.png?raw=true" TargetMode="External"/><Relationship Id="rId543" Type="http://schemas.openxmlformats.org/officeDocument/2006/relationships/hyperlink" Target="https://imgur.com/Pr47qUe" TargetMode="External"/><Relationship Id="rId988" Type="http://schemas.openxmlformats.org/officeDocument/2006/relationships/hyperlink" Target="https://imgur.com/GdpGrgw" TargetMode="External"/><Relationship Id="rId1173" Type="http://schemas.openxmlformats.org/officeDocument/2006/relationships/hyperlink" Target="https://imgur.com/oS5cFwq" TargetMode="External"/><Relationship Id="rId182" Type="http://schemas.openxmlformats.org/officeDocument/2006/relationships/hyperlink" Target="https://imgur.com/YfMYcwy" TargetMode="External"/><Relationship Id="rId403" Type="http://schemas.openxmlformats.org/officeDocument/2006/relationships/hyperlink" Target="https://raw.githubusercontent.com/auronen/CoM-itemlist/master/img/ITMW_1H_DAGGER_02_NORMAL.png" TargetMode="External"/><Relationship Id="rId750" Type="http://schemas.openxmlformats.org/officeDocument/2006/relationships/hyperlink" Target="https://drive.google.com/file/d/1jnsx-D8FRZwY8fJ7H0FYzdJ3xiXlqem1/view?usp=sharing" TargetMode="External"/><Relationship Id="rId848" Type="http://schemas.openxmlformats.org/officeDocument/2006/relationships/hyperlink" Target="https://imgur.com/YY2v172" TargetMode="External"/><Relationship Id="rId1033" Type="http://schemas.openxmlformats.org/officeDocument/2006/relationships/hyperlink" Target="https://imgur.com/1iXHFGG" TargetMode="External"/><Relationship Id="rId487" Type="http://schemas.openxmlformats.org/officeDocument/2006/relationships/hyperlink" Target="https://imgur.com/V4KhQAE" TargetMode="External"/><Relationship Id="rId610" Type="http://schemas.openxmlformats.org/officeDocument/2006/relationships/hyperlink" Target="https://imgur.com/a/o9vZNSA" TargetMode="External"/><Relationship Id="rId694" Type="http://schemas.openxmlformats.org/officeDocument/2006/relationships/hyperlink" Target="https://imgur.com/nVKArWR" TargetMode="External"/><Relationship Id="rId708" Type="http://schemas.openxmlformats.org/officeDocument/2006/relationships/hyperlink" Target="https://imgur.com/1WjhEP9" TargetMode="External"/><Relationship Id="rId915" Type="http://schemas.openxmlformats.org/officeDocument/2006/relationships/hyperlink" Target="https://imgur.com/sj4yMzq" TargetMode="External"/><Relationship Id="rId347" Type="http://schemas.openxmlformats.org/officeDocument/2006/relationships/hyperlink" Target="https://github.com/auronen/CoM-itemlist/raw/master/img/ITMW_1H_CULUS_MACE.png?raw=true" TargetMode="External"/><Relationship Id="rId999" Type="http://schemas.openxmlformats.org/officeDocument/2006/relationships/hyperlink" Target="https://imgur.com/4Skmfu0" TargetMode="External"/><Relationship Id="rId1100" Type="http://schemas.openxmlformats.org/officeDocument/2006/relationships/hyperlink" Target="https://imgur.com/Z8nRD5B" TargetMode="External"/><Relationship Id="rId44" Type="http://schemas.openxmlformats.org/officeDocument/2006/relationships/hyperlink" Target="https://imgur.com/uICwxyb" TargetMode="External"/><Relationship Id="rId554" Type="http://schemas.openxmlformats.org/officeDocument/2006/relationships/hyperlink" Target="https://imgur.com/YTf4YPk" TargetMode="External"/><Relationship Id="rId761" Type="http://schemas.openxmlformats.org/officeDocument/2006/relationships/hyperlink" Target="https://imgur.com/NqWDsD9" TargetMode="External"/><Relationship Id="rId859" Type="http://schemas.openxmlformats.org/officeDocument/2006/relationships/hyperlink" Target="https://imgur.com/pPUsX9C" TargetMode="External"/><Relationship Id="rId193" Type="http://schemas.openxmlformats.org/officeDocument/2006/relationships/hyperlink" Target="https://imgur.com/wNe0YJP" TargetMode="External"/><Relationship Id="rId207" Type="http://schemas.openxmlformats.org/officeDocument/2006/relationships/hyperlink" Target="https://imgur.com/9Rn9Uez" TargetMode="External"/><Relationship Id="rId414" Type="http://schemas.openxmlformats.org/officeDocument/2006/relationships/hyperlink" Target="https://imgur.com/33eMta7" TargetMode="External"/><Relationship Id="rId498" Type="http://schemas.openxmlformats.org/officeDocument/2006/relationships/hyperlink" Target="https://imgur.com/CLgFoqy" TargetMode="External"/><Relationship Id="rId621" Type="http://schemas.openxmlformats.org/officeDocument/2006/relationships/hyperlink" Target="https://imgur.com/nksrIUj" TargetMode="External"/><Relationship Id="rId1044" Type="http://schemas.openxmlformats.org/officeDocument/2006/relationships/hyperlink" Target="https://imgur.com/pEgi93J" TargetMode="External"/><Relationship Id="rId260" Type="http://schemas.openxmlformats.org/officeDocument/2006/relationships/hyperlink" Target="https://imgur.com/3ccZ5Cr" TargetMode="External"/><Relationship Id="rId719" Type="http://schemas.openxmlformats.org/officeDocument/2006/relationships/hyperlink" Target="https://imgur.com/5SxYYMh" TargetMode="External"/><Relationship Id="rId926" Type="http://schemas.openxmlformats.org/officeDocument/2006/relationships/hyperlink" Target="https://imgur.com/afBc1YN" TargetMode="External"/><Relationship Id="rId1111" Type="http://schemas.openxmlformats.org/officeDocument/2006/relationships/hyperlink" Target="https://imgur.com/9mJhS3m" TargetMode="External"/><Relationship Id="rId55" Type="http://schemas.openxmlformats.org/officeDocument/2006/relationships/hyperlink" Target="https://drive.google.com/file/d/1thwSm036_4_IDhWpB21bA42n_cDOsirw/view?usp=sharing" TargetMode="External"/><Relationship Id="rId120" Type="http://schemas.openxmlformats.org/officeDocument/2006/relationships/hyperlink" Target="https://imgur.com/VNMCKdl" TargetMode="External"/><Relationship Id="rId358" Type="http://schemas.openxmlformats.org/officeDocument/2006/relationships/hyperlink" Target="https://github.com/auronen/CoM-itemlist/raw/master/img/ITMW_INQUISITOR.png?raw=true" TargetMode="External"/><Relationship Id="rId565" Type="http://schemas.openxmlformats.org/officeDocument/2006/relationships/hyperlink" Target="https://imgur.com/5umdSg7" TargetMode="External"/><Relationship Id="rId772" Type="http://schemas.openxmlformats.org/officeDocument/2006/relationships/hyperlink" Target="https://imgur.com/lpgbzWn" TargetMode="External"/><Relationship Id="rId218" Type="http://schemas.openxmlformats.org/officeDocument/2006/relationships/hyperlink" Target="https://imgur.com/CbdJZsL" TargetMode="External"/><Relationship Id="rId425" Type="http://schemas.openxmlformats.org/officeDocument/2006/relationships/hyperlink" Target="https://imgur.com/2ePbgGU" TargetMode="External"/><Relationship Id="rId632" Type="http://schemas.openxmlformats.org/officeDocument/2006/relationships/hyperlink" Target="https://imgur.com/4TRQ1eP" TargetMode="External"/><Relationship Id="rId1055" Type="http://schemas.openxmlformats.org/officeDocument/2006/relationships/hyperlink" Target="https://imgur.com/qpHymsR" TargetMode="External"/><Relationship Id="rId271" Type="http://schemas.openxmlformats.org/officeDocument/2006/relationships/hyperlink" Target="https://imgur.com/QTi7GWb" TargetMode="External"/><Relationship Id="rId937" Type="http://schemas.openxmlformats.org/officeDocument/2006/relationships/hyperlink" Target="https://imgur.com/pZaGQZ2" TargetMode="External"/><Relationship Id="rId1122" Type="http://schemas.openxmlformats.org/officeDocument/2006/relationships/hyperlink" Target="https://imgur.com/JJkifdM" TargetMode="External"/><Relationship Id="rId66" Type="http://schemas.openxmlformats.org/officeDocument/2006/relationships/hyperlink" Target="https://imgur.com/fo3bBIo" TargetMode="External"/><Relationship Id="rId131" Type="http://schemas.openxmlformats.org/officeDocument/2006/relationships/hyperlink" Target="https://imgur.com/QTSTkKV" TargetMode="External"/><Relationship Id="rId369" Type="http://schemas.openxmlformats.org/officeDocument/2006/relationships/hyperlink" Target="https://github.com/auronen/CoM-itemlist/raw/master/img/ITMW_ADDON_PIR1HAXE.png?raw=true" TargetMode="External"/><Relationship Id="rId576" Type="http://schemas.openxmlformats.org/officeDocument/2006/relationships/hyperlink" Target="https://imgur.com/3DP6UZ7" TargetMode="External"/><Relationship Id="rId783" Type="http://schemas.openxmlformats.org/officeDocument/2006/relationships/hyperlink" Target="https://imgur.com/MRNPAGB" TargetMode="External"/><Relationship Id="rId990" Type="http://schemas.openxmlformats.org/officeDocument/2006/relationships/hyperlink" Target="https://imgur.com/BHBwgnc" TargetMode="External"/><Relationship Id="rId229" Type="http://schemas.openxmlformats.org/officeDocument/2006/relationships/hyperlink" Target="https://imgur.com/mQtVvJp" TargetMode="External"/><Relationship Id="rId436" Type="http://schemas.openxmlformats.org/officeDocument/2006/relationships/hyperlink" Target="https://imgur.com/JTZSvEF" TargetMode="External"/><Relationship Id="rId643" Type="http://schemas.openxmlformats.org/officeDocument/2006/relationships/hyperlink" Target="https://imgur.com/c19Gpix" TargetMode="External"/><Relationship Id="rId1066" Type="http://schemas.openxmlformats.org/officeDocument/2006/relationships/hyperlink" Target="https://imgur.com/UUhVLF0" TargetMode="External"/><Relationship Id="rId850" Type="http://schemas.openxmlformats.org/officeDocument/2006/relationships/hyperlink" Target="https://imgur.com/luVyhss" TargetMode="External"/><Relationship Id="rId948" Type="http://schemas.openxmlformats.org/officeDocument/2006/relationships/hyperlink" Target="https://imgur.com/a/eQtBeuA" TargetMode="External"/><Relationship Id="rId1133" Type="http://schemas.openxmlformats.org/officeDocument/2006/relationships/hyperlink" Target="https://imgur.com/YN2oVIC" TargetMode="External"/><Relationship Id="rId77" Type="http://schemas.openxmlformats.org/officeDocument/2006/relationships/hyperlink" Target="https://imgur.com/ZHTb7hl" TargetMode="External"/><Relationship Id="rId282" Type="http://schemas.openxmlformats.org/officeDocument/2006/relationships/hyperlink" Target="https://imgur.com/Kcftgfs" TargetMode="External"/><Relationship Id="rId503" Type="http://schemas.openxmlformats.org/officeDocument/2006/relationships/hyperlink" Target="https://imgur.com/fyfxNR1" TargetMode="External"/><Relationship Id="rId587" Type="http://schemas.openxmlformats.org/officeDocument/2006/relationships/hyperlink" Target="https://imgur.com/M9MYJCP" TargetMode="External"/><Relationship Id="rId710" Type="http://schemas.openxmlformats.org/officeDocument/2006/relationships/hyperlink" Target="https://imgur.com/cGbxoBQ" TargetMode="External"/><Relationship Id="rId808" Type="http://schemas.openxmlformats.org/officeDocument/2006/relationships/hyperlink" Target="https://imgur.com/OqMN3PK" TargetMode="External"/><Relationship Id="rId8" Type="http://schemas.openxmlformats.org/officeDocument/2006/relationships/hyperlink" Target="https://imgur.com/1stYQz1" TargetMode="External"/><Relationship Id="rId142" Type="http://schemas.openxmlformats.org/officeDocument/2006/relationships/hyperlink" Target="https://imgur.com/rro6jxK" TargetMode="External"/><Relationship Id="rId447" Type="http://schemas.openxmlformats.org/officeDocument/2006/relationships/hyperlink" Target="https://imgur.com/pNXZ7Am" TargetMode="External"/><Relationship Id="rId794" Type="http://schemas.openxmlformats.org/officeDocument/2006/relationships/hyperlink" Target="https://imgur.com/MSt39iF" TargetMode="External"/><Relationship Id="rId1077" Type="http://schemas.openxmlformats.org/officeDocument/2006/relationships/hyperlink" Target="https://imgur.com/eykhtmO" TargetMode="External"/><Relationship Id="rId654" Type="http://schemas.openxmlformats.org/officeDocument/2006/relationships/hyperlink" Target="https://imgur.com/gNZDzPF" TargetMode="External"/><Relationship Id="rId861" Type="http://schemas.openxmlformats.org/officeDocument/2006/relationships/hyperlink" Target="https://imgur.com/laCA9BR" TargetMode="External"/><Relationship Id="rId959" Type="http://schemas.openxmlformats.org/officeDocument/2006/relationships/hyperlink" Target="https://imgur.com/cMy2NVm" TargetMode="External"/><Relationship Id="rId293" Type="http://schemas.openxmlformats.org/officeDocument/2006/relationships/hyperlink" Target="https://imgur.com/DbIsKaD" TargetMode="External"/><Relationship Id="rId307" Type="http://schemas.openxmlformats.org/officeDocument/2006/relationships/hyperlink" Target="https://imgur.com/70S09MW" TargetMode="External"/><Relationship Id="rId514" Type="http://schemas.openxmlformats.org/officeDocument/2006/relationships/hyperlink" Target="https://imgur.com/BoQSVmi" TargetMode="External"/><Relationship Id="rId721" Type="http://schemas.openxmlformats.org/officeDocument/2006/relationships/hyperlink" Target="https://imgur.com/ykzza0s" TargetMode="External"/><Relationship Id="rId1144" Type="http://schemas.openxmlformats.org/officeDocument/2006/relationships/hyperlink" Target="https://imgur.com/NKxdwAD" TargetMode="External"/><Relationship Id="rId88" Type="http://schemas.openxmlformats.org/officeDocument/2006/relationships/hyperlink" Target="https://imgur.com/AQbn988" TargetMode="External"/><Relationship Id="rId153" Type="http://schemas.openxmlformats.org/officeDocument/2006/relationships/hyperlink" Target="https://imgur.com/d5u3Nan" TargetMode="External"/><Relationship Id="rId360" Type="http://schemas.openxmlformats.org/officeDocument/2006/relationships/hyperlink" Target="https://github.com/auronen/CoM-itemlist/raw/master/img/ITMW_1H_DEX_BLUNT_05.png?raw=true" TargetMode="External"/><Relationship Id="rId598" Type="http://schemas.openxmlformats.org/officeDocument/2006/relationships/hyperlink" Target="https://imgur.com/LIsfLxx" TargetMode="External"/><Relationship Id="rId819" Type="http://schemas.openxmlformats.org/officeDocument/2006/relationships/hyperlink" Target="https://www.worldofgothic.de/?go=moddb&amp;action=view&amp;fileID=1252&amp;cat=19&amp;page=5&amp;order=0" TargetMode="External"/><Relationship Id="rId1004" Type="http://schemas.openxmlformats.org/officeDocument/2006/relationships/hyperlink" Target="https://imgur.com/ZhNz61w" TargetMode="External"/><Relationship Id="rId220" Type="http://schemas.openxmlformats.org/officeDocument/2006/relationships/hyperlink" Target="https://imgur.com/1KA5Q7y" TargetMode="External"/><Relationship Id="rId458" Type="http://schemas.openxmlformats.org/officeDocument/2006/relationships/hyperlink" Target="https://imgur.com/6PSpeqo" TargetMode="External"/><Relationship Id="rId665" Type="http://schemas.openxmlformats.org/officeDocument/2006/relationships/hyperlink" Target="https://imgur.com/3HwfbQT" TargetMode="External"/><Relationship Id="rId872" Type="http://schemas.openxmlformats.org/officeDocument/2006/relationships/hyperlink" Target="https://imgur.com/CGJ0CN9" TargetMode="External"/><Relationship Id="rId1088" Type="http://schemas.openxmlformats.org/officeDocument/2006/relationships/hyperlink" Target="https://imgur.com/srMOLPE" TargetMode="External"/><Relationship Id="rId15" Type="http://schemas.openxmlformats.org/officeDocument/2006/relationships/hyperlink" Target="https://imgur.com/wNUflzD" TargetMode="External"/><Relationship Id="rId318" Type="http://schemas.openxmlformats.org/officeDocument/2006/relationships/hyperlink" Target="https://github.com/auronen/CoM-itemlist/raw/master/img/ITMW_SHORTSWORD5.png?raw=true" TargetMode="External"/><Relationship Id="rId525" Type="http://schemas.openxmlformats.org/officeDocument/2006/relationships/hyperlink" Target="https://imgur.com/vHMVIQm" TargetMode="External"/><Relationship Id="rId732" Type="http://schemas.openxmlformats.org/officeDocument/2006/relationships/hyperlink" Target="https://imgur.com/1J0HHGQ" TargetMode="External"/><Relationship Id="rId1155" Type="http://schemas.openxmlformats.org/officeDocument/2006/relationships/hyperlink" Target="https://imgur.com/dm7L7VS" TargetMode="External"/><Relationship Id="rId99" Type="http://schemas.openxmlformats.org/officeDocument/2006/relationships/hyperlink" Target="https://imgur.com/dzZhFnl" TargetMode="External"/><Relationship Id="rId164" Type="http://schemas.openxmlformats.org/officeDocument/2006/relationships/hyperlink" Target="https://imgur.com/DZM6U5L" TargetMode="External"/><Relationship Id="rId371" Type="http://schemas.openxmlformats.org/officeDocument/2006/relationships/hyperlink" Target="https://github.com/auronen/CoM-itemlist/raw/master/img/ITMW_BELATEDPATRON_WEAPON01.png?raw=true" TargetMode="External"/><Relationship Id="rId1015" Type="http://schemas.openxmlformats.org/officeDocument/2006/relationships/hyperlink" Target="https://imgur.com/UB68jsX" TargetMode="External"/><Relationship Id="rId469" Type="http://schemas.openxmlformats.org/officeDocument/2006/relationships/hyperlink" Target="https://imgur.com/UWQZ4PT" TargetMode="External"/><Relationship Id="rId676" Type="http://schemas.openxmlformats.org/officeDocument/2006/relationships/hyperlink" Target="https://imgur.com/WPiLQ4e" TargetMode="External"/><Relationship Id="rId883" Type="http://schemas.openxmlformats.org/officeDocument/2006/relationships/hyperlink" Target="https://imgur.com/tCPe8ah" TargetMode="External"/><Relationship Id="rId1099" Type="http://schemas.openxmlformats.org/officeDocument/2006/relationships/hyperlink" Target="https://imgur.com/lynjhtP" TargetMode="External"/><Relationship Id="rId26" Type="http://schemas.openxmlformats.org/officeDocument/2006/relationships/hyperlink" Target="https://imgur.com/23IonXh" TargetMode="External"/><Relationship Id="rId231" Type="http://schemas.openxmlformats.org/officeDocument/2006/relationships/hyperlink" Target="https://imgur.com/Lv9lux3" TargetMode="External"/><Relationship Id="rId329" Type="http://schemas.openxmlformats.org/officeDocument/2006/relationships/hyperlink" Target="https://github.com/auronen/CoM-itemlist/raw/master/img/ITMW_1H_SWORD_02_NORMAL.png?raw=true" TargetMode="External"/><Relationship Id="rId536" Type="http://schemas.openxmlformats.org/officeDocument/2006/relationships/hyperlink" Target="https://imgur.com/3AoYxmH" TargetMode="External"/><Relationship Id="rId1166" Type="http://schemas.openxmlformats.org/officeDocument/2006/relationships/hyperlink" Target="https://imgur.com/rKTDHMM" TargetMode="External"/><Relationship Id="rId175" Type="http://schemas.openxmlformats.org/officeDocument/2006/relationships/hyperlink" Target="https://imgur.com/KvNgm3b" TargetMode="External"/><Relationship Id="rId743" Type="http://schemas.openxmlformats.org/officeDocument/2006/relationships/hyperlink" Target="https://imgur.com/m0Wm9nt" TargetMode="External"/><Relationship Id="rId950" Type="http://schemas.openxmlformats.org/officeDocument/2006/relationships/hyperlink" Target="https://imgur.com/B6TTJTG" TargetMode="External"/><Relationship Id="rId1026" Type="http://schemas.openxmlformats.org/officeDocument/2006/relationships/hyperlink" Target="https://imgur.com/EO73sPg" TargetMode="External"/><Relationship Id="rId382" Type="http://schemas.openxmlformats.org/officeDocument/2006/relationships/hyperlink" Target="https://github.com/auronen/CoM-itemlist/raw/master/img/ITMW_FOLTERAXT.png?raw=true" TargetMode="External"/><Relationship Id="rId603" Type="http://schemas.openxmlformats.org/officeDocument/2006/relationships/hyperlink" Target="https://imgur.com/iOAD3P7" TargetMode="External"/><Relationship Id="rId687" Type="http://schemas.openxmlformats.org/officeDocument/2006/relationships/hyperlink" Target="https://imgur.com/8tLLL6L" TargetMode="External"/><Relationship Id="rId810" Type="http://schemas.openxmlformats.org/officeDocument/2006/relationships/hyperlink" Target="https://imgur.com/XqUHubW" TargetMode="External"/><Relationship Id="rId908" Type="http://schemas.openxmlformats.org/officeDocument/2006/relationships/hyperlink" Target="https://imgur.com/ufAgt5H" TargetMode="External"/><Relationship Id="rId242" Type="http://schemas.openxmlformats.org/officeDocument/2006/relationships/hyperlink" Target="https://imgur.com/oSybHOT" TargetMode="External"/><Relationship Id="rId894" Type="http://schemas.openxmlformats.org/officeDocument/2006/relationships/hyperlink" Target="https://imgur.com/6hAOnGD" TargetMode="External"/><Relationship Id="rId1177" Type="http://schemas.openxmlformats.org/officeDocument/2006/relationships/printerSettings" Target="../printerSettings/printerSettings1.bin"/><Relationship Id="rId37" Type="http://schemas.openxmlformats.org/officeDocument/2006/relationships/hyperlink" Target="https://imgur.com/2OsVIGp" TargetMode="External"/><Relationship Id="rId102" Type="http://schemas.openxmlformats.org/officeDocument/2006/relationships/hyperlink" Target="https://imgur.com/cFlduI9" TargetMode="External"/><Relationship Id="rId547" Type="http://schemas.openxmlformats.org/officeDocument/2006/relationships/hyperlink" Target="https://imgur.com/KNvXjZJ" TargetMode="External"/><Relationship Id="rId754" Type="http://schemas.openxmlformats.org/officeDocument/2006/relationships/hyperlink" Target="https://drive.google.com/file/d/1jnsx-D8FRZwY8fJ7H0FYzdJ3xiXlqem1/view?usp=sharing" TargetMode="External"/><Relationship Id="rId961" Type="http://schemas.openxmlformats.org/officeDocument/2006/relationships/hyperlink" Target="https://imgur.com/LWYj3s4" TargetMode="External"/><Relationship Id="rId90" Type="http://schemas.openxmlformats.org/officeDocument/2006/relationships/hyperlink" Target="https://imgur.com/BpIGKpb" TargetMode="External"/><Relationship Id="rId186" Type="http://schemas.openxmlformats.org/officeDocument/2006/relationships/hyperlink" Target="https://imgur.com/oiihuR6" TargetMode="External"/><Relationship Id="rId393" Type="http://schemas.openxmlformats.org/officeDocument/2006/relationships/hyperlink" Target="https://github.com/auronen/CoM-itemlist/raw/master/img/ITMW_1H_SWORD_L_03.png?raw=true" TargetMode="External"/><Relationship Id="rId407" Type="http://schemas.openxmlformats.org/officeDocument/2006/relationships/hyperlink" Target="https://imgur.com/9zfOtQz" TargetMode="External"/><Relationship Id="rId614" Type="http://schemas.openxmlformats.org/officeDocument/2006/relationships/hyperlink" Target="https://imgur.com/BMnlGTt" TargetMode="External"/><Relationship Id="rId821" Type="http://schemas.openxmlformats.org/officeDocument/2006/relationships/hyperlink" Target="https://drive.google.com/file/d/1z3T3nYduL0DUR_EsiI3YrfSWNnpQRPrv/view?usp=sharing" TargetMode="External"/><Relationship Id="rId1037" Type="http://schemas.openxmlformats.org/officeDocument/2006/relationships/hyperlink" Target="https://drive.google.com/file/d/1VSDQX3-wEU9o4tzZGkIafZYSXLhNUG4m/view?usp=sharing" TargetMode="External"/><Relationship Id="rId253" Type="http://schemas.openxmlformats.org/officeDocument/2006/relationships/hyperlink" Target="https://imgur.com/PRVgrgA" TargetMode="External"/><Relationship Id="rId460" Type="http://schemas.openxmlformats.org/officeDocument/2006/relationships/hyperlink" Target="https://imgur.com/fXXk63F" TargetMode="External"/><Relationship Id="rId698" Type="http://schemas.openxmlformats.org/officeDocument/2006/relationships/hyperlink" Target="https://imgur.com/mkUr1ZX" TargetMode="External"/><Relationship Id="rId919" Type="http://schemas.openxmlformats.org/officeDocument/2006/relationships/hyperlink" Target="https://imgur.com/3kiuBmG" TargetMode="External"/><Relationship Id="rId1090" Type="http://schemas.openxmlformats.org/officeDocument/2006/relationships/hyperlink" Target="https://imgur.com/ZU0FgrR" TargetMode="External"/><Relationship Id="rId1104" Type="http://schemas.openxmlformats.org/officeDocument/2006/relationships/hyperlink" Target="https://imgur.com/9fED8M1" TargetMode="External"/><Relationship Id="rId48" Type="http://schemas.openxmlformats.org/officeDocument/2006/relationships/hyperlink" Target="https://imgur.com/LhpeRGp" TargetMode="External"/><Relationship Id="rId113" Type="http://schemas.openxmlformats.org/officeDocument/2006/relationships/hyperlink" Target="https://imgur.com/xVuurxN" TargetMode="External"/><Relationship Id="rId320" Type="http://schemas.openxmlformats.org/officeDocument/2006/relationships/hyperlink" Target="https://raw.githubusercontent.com/auronen/CoM-itemlist/master/img/ITMW_1H_COMMON_01.png" TargetMode="External"/><Relationship Id="rId558" Type="http://schemas.openxmlformats.org/officeDocument/2006/relationships/hyperlink" Target="https://imgur.com/CjgOMSb" TargetMode="External"/><Relationship Id="rId765" Type="http://schemas.openxmlformats.org/officeDocument/2006/relationships/hyperlink" Target="https://imgur.com/7lSIelh" TargetMode="External"/><Relationship Id="rId972" Type="http://schemas.openxmlformats.org/officeDocument/2006/relationships/hyperlink" Target="https://imgur.com/lLIPYxE" TargetMode="External"/><Relationship Id="rId197" Type="http://schemas.openxmlformats.org/officeDocument/2006/relationships/hyperlink" Target="https://imgur.com/bDSS1AX" TargetMode="External"/><Relationship Id="rId418" Type="http://schemas.openxmlformats.org/officeDocument/2006/relationships/hyperlink" Target="https://imgur.com/YFqe38i" TargetMode="External"/><Relationship Id="rId625" Type="http://schemas.openxmlformats.org/officeDocument/2006/relationships/hyperlink" Target="https://imgur.com/a/IiljyaI" TargetMode="External"/><Relationship Id="rId832" Type="http://schemas.openxmlformats.org/officeDocument/2006/relationships/hyperlink" Target="https://imgur.com/GqixveG" TargetMode="External"/><Relationship Id="rId1048" Type="http://schemas.openxmlformats.org/officeDocument/2006/relationships/hyperlink" Target="https://imgur.com/Cyp7bFX" TargetMode="External"/><Relationship Id="rId264" Type="http://schemas.openxmlformats.org/officeDocument/2006/relationships/hyperlink" Target="https://imgur.com/e9Vkyaa" TargetMode="External"/><Relationship Id="rId471" Type="http://schemas.openxmlformats.org/officeDocument/2006/relationships/hyperlink" Target="https://imgur.com/XhBrWfb" TargetMode="External"/><Relationship Id="rId1115" Type="http://schemas.openxmlformats.org/officeDocument/2006/relationships/hyperlink" Target="https://imgur.com/c7DHxJN" TargetMode="External"/><Relationship Id="rId59" Type="http://schemas.openxmlformats.org/officeDocument/2006/relationships/hyperlink" Target="https://imgur.com/mVc5PgY" TargetMode="External"/><Relationship Id="rId124" Type="http://schemas.openxmlformats.org/officeDocument/2006/relationships/hyperlink" Target="https://imgur.com/lfb3H6c" TargetMode="External"/><Relationship Id="rId569" Type="http://schemas.openxmlformats.org/officeDocument/2006/relationships/hyperlink" Target="https://imgur.com/j9teD6m" TargetMode="External"/><Relationship Id="rId776" Type="http://schemas.openxmlformats.org/officeDocument/2006/relationships/hyperlink" Target="https://imgur.com/FIImdQF" TargetMode="External"/><Relationship Id="rId983" Type="http://schemas.openxmlformats.org/officeDocument/2006/relationships/hyperlink" Target="https://imgur.com/Kqcobac" TargetMode="External"/><Relationship Id="rId331" Type="http://schemas.openxmlformats.org/officeDocument/2006/relationships/hyperlink" Target="https://github.com/auronen/CoM-itemlist/raw/master/img/ITMW_1H_PAL_SWORD.png?raw=true" TargetMode="External"/><Relationship Id="rId429" Type="http://schemas.openxmlformats.org/officeDocument/2006/relationships/hyperlink" Target="https://imgur.com/49rLcjC" TargetMode="External"/><Relationship Id="rId636" Type="http://schemas.openxmlformats.org/officeDocument/2006/relationships/hyperlink" Target="https://imgur.com/bvbI5MC" TargetMode="External"/><Relationship Id="rId1059" Type="http://schemas.openxmlformats.org/officeDocument/2006/relationships/hyperlink" Target="https://imgur.com/GC5iwRL" TargetMode="External"/><Relationship Id="rId843" Type="http://schemas.openxmlformats.org/officeDocument/2006/relationships/hyperlink" Target="https://imgur.com/dYjCfna" TargetMode="External"/><Relationship Id="rId1126" Type="http://schemas.openxmlformats.org/officeDocument/2006/relationships/hyperlink" Target="https://imgur.com/8401jvF" TargetMode="External"/><Relationship Id="rId275" Type="http://schemas.openxmlformats.org/officeDocument/2006/relationships/hyperlink" Target="https://imgur.com/qxYTsYt" TargetMode="External"/><Relationship Id="rId482" Type="http://schemas.openxmlformats.org/officeDocument/2006/relationships/hyperlink" Target="https://imgur.com/0WcCTgf" TargetMode="External"/><Relationship Id="rId703" Type="http://schemas.openxmlformats.org/officeDocument/2006/relationships/hyperlink" Target="https://imgur.com/erwrk64" TargetMode="External"/><Relationship Id="rId910" Type="http://schemas.openxmlformats.org/officeDocument/2006/relationships/hyperlink" Target="https://imgur.com/KMieJx5" TargetMode="External"/><Relationship Id="rId135" Type="http://schemas.openxmlformats.org/officeDocument/2006/relationships/hyperlink" Target="https://imgur.com/MewMT7q" TargetMode="External"/><Relationship Id="rId342" Type="http://schemas.openxmlformats.org/officeDocument/2006/relationships/hyperlink" Target="https://github.com/auronen/CoM-itemlist/raw/master/img/ITMW_1HSTR_SWORDADDITIONAL_03.png?raw=true" TargetMode="External"/><Relationship Id="rId787" Type="http://schemas.openxmlformats.org/officeDocument/2006/relationships/hyperlink" Target="https://imgur.com/H3rphIv" TargetMode="External"/><Relationship Id="rId994" Type="http://schemas.openxmlformats.org/officeDocument/2006/relationships/hyperlink" Target="https://imgur.com/tKwbxrD" TargetMode="External"/><Relationship Id="rId202" Type="http://schemas.openxmlformats.org/officeDocument/2006/relationships/hyperlink" Target="https://imgur.com/7SJxlF9" TargetMode="External"/><Relationship Id="rId647" Type="http://schemas.openxmlformats.org/officeDocument/2006/relationships/hyperlink" Target="https://imgur.com/RpCWoDs" TargetMode="External"/><Relationship Id="rId854" Type="http://schemas.openxmlformats.org/officeDocument/2006/relationships/hyperlink" Target="https://imgur.com/HGJNM6T" TargetMode="External"/><Relationship Id="rId286" Type="http://schemas.openxmlformats.org/officeDocument/2006/relationships/hyperlink" Target="https://imgur.com/qsprOw5" TargetMode="External"/><Relationship Id="rId493" Type="http://schemas.openxmlformats.org/officeDocument/2006/relationships/hyperlink" Target="https://imgur.com/DvanqHY" TargetMode="External"/><Relationship Id="rId507" Type="http://schemas.openxmlformats.org/officeDocument/2006/relationships/hyperlink" Target="https://imgur.com/IkuY017" TargetMode="External"/><Relationship Id="rId714" Type="http://schemas.openxmlformats.org/officeDocument/2006/relationships/hyperlink" Target="https://imgur.com/IzT0Iaq" TargetMode="External"/><Relationship Id="rId921" Type="http://schemas.openxmlformats.org/officeDocument/2006/relationships/hyperlink" Target="https://imgur.com/u5NMEdg" TargetMode="External"/><Relationship Id="rId1137" Type="http://schemas.openxmlformats.org/officeDocument/2006/relationships/hyperlink" Target="https://imgur.com/FB8Zw7P" TargetMode="External"/><Relationship Id="rId50" Type="http://schemas.openxmlformats.org/officeDocument/2006/relationships/hyperlink" Target="https://imgur.com/V81zdx9" TargetMode="External"/><Relationship Id="rId146" Type="http://schemas.openxmlformats.org/officeDocument/2006/relationships/hyperlink" Target="https://imgur.com/u4ljUPb" TargetMode="External"/><Relationship Id="rId353" Type="http://schemas.openxmlformats.org/officeDocument/2006/relationships/hyperlink" Target="https://github.com/auronen/CoM-itemlist/raw/master/img/ITMW_STEINBRECHER.png?raw=true" TargetMode="External"/><Relationship Id="rId560" Type="http://schemas.openxmlformats.org/officeDocument/2006/relationships/hyperlink" Target="https://imgur.com/hCbfY87" TargetMode="External"/><Relationship Id="rId798" Type="http://schemas.openxmlformats.org/officeDocument/2006/relationships/hyperlink" Target="https://imgur.com/SwR66Ov" TargetMode="External"/><Relationship Id="rId213" Type="http://schemas.openxmlformats.org/officeDocument/2006/relationships/hyperlink" Target="https://imgur.com/ujGRVsX" TargetMode="External"/><Relationship Id="rId420" Type="http://schemas.openxmlformats.org/officeDocument/2006/relationships/hyperlink" Target="https://imgur.com/SDxGXph" TargetMode="External"/><Relationship Id="rId658" Type="http://schemas.openxmlformats.org/officeDocument/2006/relationships/hyperlink" Target="https://imgur.com/gNZDzPF" TargetMode="External"/><Relationship Id="rId865" Type="http://schemas.openxmlformats.org/officeDocument/2006/relationships/hyperlink" Target="https://imgur.com/mP4lwSB" TargetMode="External"/><Relationship Id="rId1050" Type="http://schemas.openxmlformats.org/officeDocument/2006/relationships/hyperlink" Target="https://imgur.com/NGr259x" TargetMode="External"/><Relationship Id="rId297" Type="http://schemas.openxmlformats.org/officeDocument/2006/relationships/hyperlink" Target="https://imgur.com/rUcy77A" TargetMode="External"/><Relationship Id="rId518" Type="http://schemas.openxmlformats.org/officeDocument/2006/relationships/hyperlink" Target="https://imgur.com/ozkitcf" TargetMode="External"/><Relationship Id="rId725" Type="http://schemas.openxmlformats.org/officeDocument/2006/relationships/hyperlink" Target="https://imgur.com/97SpUsB" TargetMode="External"/><Relationship Id="rId932" Type="http://schemas.openxmlformats.org/officeDocument/2006/relationships/hyperlink" Target="https://imgur.com/ENMHUHn" TargetMode="External"/><Relationship Id="rId1148" Type="http://schemas.openxmlformats.org/officeDocument/2006/relationships/hyperlink" Target="https://imgur.com/y9WcwYp" TargetMode="External"/><Relationship Id="rId157" Type="http://schemas.openxmlformats.org/officeDocument/2006/relationships/hyperlink" Target="https://imgur.com/afRJPs8" TargetMode="External"/><Relationship Id="rId364" Type="http://schemas.openxmlformats.org/officeDocument/2006/relationships/hyperlink" Target="https://github.com/auronen/CoM-itemlist/raw/master/img/ITMW_1H_MACE_L_01.png?raw=true" TargetMode="External"/><Relationship Id="rId1008" Type="http://schemas.openxmlformats.org/officeDocument/2006/relationships/hyperlink" Target="https://imgur.com/KokQRPM" TargetMode="External"/><Relationship Id="rId61" Type="http://schemas.openxmlformats.org/officeDocument/2006/relationships/hyperlink" Target="https://imgur.com/a/jlwOOzF" TargetMode="External"/><Relationship Id="rId571" Type="http://schemas.openxmlformats.org/officeDocument/2006/relationships/hyperlink" Target="https://imgur.com/nwWL7ej" TargetMode="External"/><Relationship Id="rId669" Type="http://schemas.openxmlformats.org/officeDocument/2006/relationships/hyperlink" Target="https://imgur.com/U9U3wZu" TargetMode="External"/><Relationship Id="rId876" Type="http://schemas.openxmlformats.org/officeDocument/2006/relationships/hyperlink" Target="https://imgur.com/WdmrVtL" TargetMode="External"/><Relationship Id="rId19" Type="http://schemas.openxmlformats.org/officeDocument/2006/relationships/hyperlink" Target="https://imgur.com/Z03BSn5" TargetMode="External"/><Relationship Id="rId224" Type="http://schemas.openxmlformats.org/officeDocument/2006/relationships/hyperlink" Target="https://imgur.com/ligNNwm" TargetMode="External"/><Relationship Id="rId431" Type="http://schemas.openxmlformats.org/officeDocument/2006/relationships/hyperlink" Target="https://imgur.com/b4wWMMc" TargetMode="External"/><Relationship Id="rId529" Type="http://schemas.openxmlformats.org/officeDocument/2006/relationships/hyperlink" Target="https://imgur.com/XFJNbmG" TargetMode="External"/><Relationship Id="rId736" Type="http://schemas.openxmlformats.org/officeDocument/2006/relationships/hyperlink" Target="https://imgur.com/PXHtydY" TargetMode="External"/><Relationship Id="rId1061" Type="http://schemas.openxmlformats.org/officeDocument/2006/relationships/hyperlink" Target="https://imgur.com/fSRktYI" TargetMode="External"/><Relationship Id="rId1159" Type="http://schemas.openxmlformats.org/officeDocument/2006/relationships/hyperlink" Target="https://imgur.com/zBIvObH" TargetMode="External"/><Relationship Id="rId168" Type="http://schemas.openxmlformats.org/officeDocument/2006/relationships/hyperlink" Target="https://imgur.com/cKVind0" TargetMode="External"/><Relationship Id="rId943" Type="http://schemas.openxmlformats.org/officeDocument/2006/relationships/hyperlink" Target="https://imgur.com/fglwoof" TargetMode="External"/><Relationship Id="rId1019" Type="http://schemas.openxmlformats.org/officeDocument/2006/relationships/hyperlink" Target="https://imgur.com/CHa1KeY" TargetMode="External"/><Relationship Id="rId72" Type="http://schemas.openxmlformats.org/officeDocument/2006/relationships/hyperlink" Target="https://imgur.com/rNOBhp1" TargetMode="External"/><Relationship Id="rId375" Type="http://schemas.openxmlformats.org/officeDocument/2006/relationships/hyperlink" Target="https://github.com/auronen/CoM-itemlist/raw/master/img/ITMW_1H_SPECIAL_01.png?raw=true" TargetMode="External"/><Relationship Id="rId582" Type="http://schemas.openxmlformats.org/officeDocument/2006/relationships/hyperlink" Target="https://imgur.com/a/R24HsPR" TargetMode="External"/><Relationship Id="rId803" Type="http://schemas.openxmlformats.org/officeDocument/2006/relationships/hyperlink" Target="https://imgur.com/dGgCdxZ" TargetMode="External"/><Relationship Id="rId3" Type="http://schemas.openxmlformats.org/officeDocument/2006/relationships/hyperlink" Target="https://imgur.com/MDUY9JG" TargetMode="External"/><Relationship Id="rId235" Type="http://schemas.openxmlformats.org/officeDocument/2006/relationships/hyperlink" Target="https://imgur.com/Xe2XW4z" TargetMode="External"/><Relationship Id="rId442" Type="http://schemas.openxmlformats.org/officeDocument/2006/relationships/hyperlink" Target="https://imgur.com/OMCXBdV" TargetMode="External"/><Relationship Id="rId887" Type="http://schemas.openxmlformats.org/officeDocument/2006/relationships/hyperlink" Target="https://imgur.com/kZJrFnQ" TargetMode="External"/><Relationship Id="rId1072" Type="http://schemas.openxmlformats.org/officeDocument/2006/relationships/hyperlink" Target="https://imgur.com/d7yhAnX" TargetMode="External"/><Relationship Id="rId302" Type="http://schemas.openxmlformats.org/officeDocument/2006/relationships/hyperlink" Target="https://imgur.com/m4PWpq9" TargetMode="External"/><Relationship Id="rId747" Type="http://schemas.openxmlformats.org/officeDocument/2006/relationships/hyperlink" Target="https://imgur.com/7YoYGJf" TargetMode="External"/><Relationship Id="rId954" Type="http://schemas.openxmlformats.org/officeDocument/2006/relationships/hyperlink" Target="https://imgur.com/b7J5xlU" TargetMode="External"/><Relationship Id="rId83" Type="http://schemas.openxmlformats.org/officeDocument/2006/relationships/hyperlink" Target="https://imgur.com/JyBCoFo" TargetMode="External"/><Relationship Id="rId179" Type="http://schemas.openxmlformats.org/officeDocument/2006/relationships/hyperlink" Target="https://imgur.com/nnrQJnH" TargetMode="External"/><Relationship Id="rId386" Type="http://schemas.openxmlformats.org/officeDocument/2006/relationships/hyperlink" Target="https://github.com/auronen/CoM-itemlist/raw/master/img/ITMW_MEISTERDEGEN.png?raw=true" TargetMode="External"/><Relationship Id="rId593" Type="http://schemas.openxmlformats.org/officeDocument/2006/relationships/hyperlink" Target="https://imgur.com/6EjvKEs" TargetMode="External"/><Relationship Id="rId607" Type="http://schemas.openxmlformats.org/officeDocument/2006/relationships/hyperlink" Target="https://imgur.com/a/uml1jRP" TargetMode="External"/><Relationship Id="rId814" Type="http://schemas.openxmlformats.org/officeDocument/2006/relationships/hyperlink" Target="https://imgur.com/ajIygvy" TargetMode="External"/><Relationship Id="rId246" Type="http://schemas.openxmlformats.org/officeDocument/2006/relationships/hyperlink" Target="https://imgur.com/Vnr8WbR" TargetMode="External"/><Relationship Id="rId453" Type="http://schemas.openxmlformats.org/officeDocument/2006/relationships/hyperlink" Target="https://imgur.com/OI0CTMz" TargetMode="External"/><Relationship Id="rId660" Type="http://schemas.openxmlformats.org/officeDocument/2006/relationships/hyperlink" Target="https://imgur.com/YxqnnFJ" TargetMode="External"/><Relationship Id="rId898" Type="http://schemas.openxmlformats.org/officeDocument/2006/relationships/hyperlink" Target="https://imgur.com/iXrnK0L" TargetMode="External"/><Relationship Id="rId1083" Type="http://schemas.openxmlformats.org/officeDocument/2006/relationships/hyperlink" Target="https://imgur.com/0pHf4yp" TargetMode="External"/><Relationship Id="rId106" Type="http://schemas.openxmlformats.org/officeDocument/2006/relationships/hyperlink" Target="https://imgur.com/N9JSOpA" TargetMode="External"/><Relationship Id="rId313" Type="http://schemas.openxmlformats.org/officeDocument/2006/relationships/hyperlink" Target="https://imgur.com/vPayU6v" TargetMode="External"/><Relationship Id="rId758" Type="http://schemas.openxmlformats.org/officeDocument/2006/relationships/hyperlink" Target="https://imgur.com/RlzReY6" TargetMode="External"/><Relationship Id="rId965" Type="http://schemas.openxmlformats.org/officeDocument/2006/relationships/hyperlink" Target="https://imgur.com/DoYYAe6" TargetMode="External"/><Relationship Id="rId1150" Type="http://schemas.openxmlformats.org/officeDocument/2006/relationships/hyperlink" Target="https://imgur.com/zBIvObH" TargetMode="External"/><Relationship Id="rId10" Type="http://schemas.openxmlformats.org/officeDocument/2006/relationships/hyperlink" Target="https://imgur.com/Qx2D7kv" TargetMode="External"/><Relationship Id="rId94" Type="http://schemas.openxmlformats.org/officeDocument/2006/relationships/hyperlink" Target="https://imgur.com/JywM20O" TargetMode="External"/><Relationship Id="rId397" Type="http://schemas.openxmlformats.org/officeDocument/2006/relationships/hyperlink" Target="https://github.com/auronen/CoM-itemlist/raw/master/img/ITMW_1H_KITCHEN_KNIFE_02.png?raw=true" TargetMode="External"/><Relationship Id="rId520" Type="http://schemas.openxmlformats.org/officeDocument/2006/relationships/hyperlink" Target="https://imgur.com/Peh9DJA" TargetMode="External"/><Relationship Id="rId618" Type="http://schemas.openxmlformats.org/officeDocument/2006/relationships/hyperlink" Target="https://imgur.com/sHuH9nq" TargetMode="External"/><Relationship Id="rId825" Type="http://schemas.openxmlformats.org/officeDocument/2006/relationships/hyperlink" Target="https://drive.google.com/file/d/1z3T3nYduL0DUR_EsiI3YrfSWNnpQRPrv/view?usp=sharing" TargetMode="External"/><Relationship Id="rId257" Type="http://schemas.openxmlformats.org/officeDocument/2006/relationships/hyperlink" Target="https://imgur.com/nSKTf9Q" TargetMode="External"/><Relationship Id="rId464" Type="http://schemas.openxmlformats.org/officeDocument/2006/relationships/hyperlink" Target="https://imgur.com/jqgR8ev" TargetMode="External"/><Relationship Id="rId1010" Type="http://schemas.openxmlformats.org/officeDocument/2006/relationships/hyperlink" Target="https://imgur.com/fn1OWa9" TargetMode="External"/><Relationship Id="rId1094" Type="http://schemas.openxmlformats.org/officeDocument/2006/relationships/hyperlink" Target="https://imgur.com/lHb59qa" TargetMode="External"/><Relationship Id="rId1108" Type="http://schemas.openxmlformats.org/officeDocument/2006/relationships/hyperlink" Target="https://imgur.com/AZ1faXh" TargetMode="External"/><Relationship Id="rId117" Type="http://schemas.openxmlformats.org/officeDocument/2006/relationships/hyperlink" Target="https://imgur.com/1x7bvRs" TargetMode="External"/><Relationship Id="rId671" Type="http://schemas.openxmlformats.org/officeDocument/2006/relationships/hyperlink" Target="https://imgur.com/auyi9bM" TargetMode="External"/><Relationship Id="rId769" Type="http://schemas.openxmlformats.org/officeDocument/2006/relationships/hyperlink" Target="https://imgur.com/5uepkop" TargetMode="External"/><Relationship Id="rId976" Type="http://schemas.openxmlformats.org/officeDocument/2006/relationships/hyperlink" Target="https://imgur.com/W3okMdz" TargetMode="External"/><Relationship Id="rId324" Type="http://schemas.openxmlformats.org/officeDocument/2006/relationships/hyperlink" Target="https://github.com/auronen/CoM-itemlist/raw/master/img/ITMW_ADDON_HACKER_1H_02.png?raw=true" TargetMode="External"/><Relationship Id="rId531" Type="http://schemas.openxmlformats.org/officeDocument/2006/relationships/hyperlink" Target="https://imgur.com/rI72tQM" TargetMode="External"/><Relationship Id="rId629" Type="http://schemas.openxmlformats.org/officeDocument/2006/relationships/hyperlink" Target="https://imgur.com/ew8rRlF" TargetMode="External"/><Relationship Id="rId1161" Type="http://schemas.openxmlformats.org/officeDocument/2006/relationships/hyperlink" Target="https://imgur.com/zBIvObH" TargetMode="External"/><Relationship Id="rId836" Type="http://schemas.openxmlformats.org/officeDocument/2006/relationships/hyperlink" Target="https://imgur.com/mpSSmAe" TargetMode="External"/><Relationship Id="rId1021" Type="http://schemas.openxmlformats.org/officeDocument/2006/relationships/hyperlink" Target="https://imgur.com/8uDX4zo" TargetMode="External"/><Relationship Id="rId1119" Type="http://schemas.openxmlformats.org/officeDocument/2006/relationships/hyperlink" Target="https://imgur.com/7QUQU3O" TargetMode="External"/><Relationship Id="rId903" Type="http://schemas.openxmlformats.org/officeDocument/2006/relationships/hyperlink" Target="https://drive.google.com/file/d/1xHCoR4dM655WbMFVRX1iqfh0HMeoeUL3/view?usp=sharing" TargetMode="External"/><Relationship Id="rId32" Type="http://schemas.openxmlformats.org/officeDocument/2006/relationships/hyperlink" Target="https://imgur.com/EAZpbqk" TargetMode="External"/><Relationship Id="rId181" Type="http://schemas.openxmlformats.org/officeDocument/2006/relationships/hyperlink" Target="https://imgur.com/ToSNIan" TargetMode="External"/><Relationship Id="rId279" Type="http://schemas.openxmlformats.org/officeDocument/2006/relationships/hyperlink" Target="https://imgur.com/1mpuowf" TargetMode="External"/><Relationship Id="rId486" Type="http://schemas.openxmlformats.org/officeDocument/2006/relationships/hyperlink" Target="https://imgur.com/4N6Bvj3" TargetMode="External"/><Relationship Id="rId693" Type="http://schemas.openxmlformats.org/officeDocument/2006/relationships/hyperlink" Target="https://imgur.com/SMScvQ6" TargetMode="External"/><Relationship Id="rId139" Type="http://schemas.openxmlformats.org/officeDocument/2006/relationships/hyperlink" Target="https://imgur.com/EJEAxRz" TargetMode="External"/><Relationship Id="rId346" Type="http://schemas.openxmlformats.org/officeDocument/2006/relationships/hyperlink" Target="https://github.com/auronen/CoM-itemlist/raw/master/img/ITMW_1H_MACE_L_03.png?raw=true" TargetMode="External"/><Relationship Id="rId553" Type="http://schemas.openxmlformats.org/officeDocument/2006/relationships/hyperlink" Target="https://imgur.com/a/X61Ef0h" TargetMode="External"/><Relationship Id="rId760" Type="http://schemas.openxmlformats.org/officeDocument/2006/relationships/hyperlink" Target="https://imgur.com/DoEw76J" TargetMode="External"/><Relationship Id="rId998" Type="http://schemas.openxmlformats.org/officeDocument/2006/relationships/hyperlink" Target="https://imgur.com/gzuyQEU" TargetMode="External"/><Relationship Id="rId206" Type="http://schemas.openxmlformats.org/officeDocument/2006/relationships/hyperlink" Target="https://imgur.com/HK08KaP" TargetMode="External"/><Relationship Id="rId413" Type="http://schemas.openxmlformats.org/officeDocument/2006/relationships/hyperlink" Target="https://imgur.com/at6ZJC7" TargetMode="External"/><Relationship Id="rId858" Type="http://schemas.openxmlformats.org/officeDocument/2006/relationships/hyperlink" Target="https://imgur.com/mC6z0mL" TargetMode="External"/><Relationship Id="rId1043" Type="http://schemas.openxmlformats.org/officeDocument/2006/relationships/hyperlink" Target="https://imgur.com/hXD1gTZ" TargetMode="External"/><Relationship Id="rId620" Type="http://schemas.openxmlformats.org/officeDocument/2006/relationships/hyperlink" Target="https://imgur.com/AhcuMs1" TargetMode="External"/><Relationship Id="rId718" Type="http://schemas.openxmlformats.org/officeDocument/2006/relationships/hyperlink" Target="https://imgur.com/pxtdrjV" TargetMode="External"/><Relationship Id="rId925" Type="http://schemas.openxmlformats.org/officeDocument/2006/relationships/hyperlink" Target="https://imgur.com/pBuC8fH" TargetMode="External"/><Relationship Id="rId1110" Type="http://schemas.openxmlformats.org/officeDocument/2006/relationships/hyperlink" Target="https://imgur.com/z2jChxA" TargetMode="External"/><Relationship Id="rId54" Type="http://schemas.openxmlformats.org/officeDocument/2006/relationships/hyperlink" Target="https://imgur.com/XkSFcUP" TargetMode="External"/><Relationship Id="rId270" Type="http://schemas.openxmlformats.org/officeDocument/2006/relationships/hyperlink" Target="https://imgur.com/a40GKM1" TargetMode="External"/><Relationship Id="rId130" Type="http://schemas.openxmlformats.org/officeDocument/2006/relationships/hyperlink" Target="https://imgur.com/uljYzea" TargetMode="External"/><Relationship Id="rId368" Type="http://schemas.openxmlformats.org/officeDocument/2006/relationships/hyperlink" Target="https://github.com/auronen/CoM-itemlist/raw/master/img/ITMW_1H_VLK_SWORD.png?raw=true" TargetMode="External"/><Relationship Id="rId575" Type="http://schemas.openxmlformats.org/officeDocument/2006/relationships/hyperlink" Target="https://imgur.com/XeSZCKw" TargetMode="External"/><Relationship Id="rId782" Type="http://schemas.openxmlformats.org/officeDocument/2006/relationships/hyperlink" Target="https://imgur.com/IjHRieC" TargetMode="External"/><Relationship Id="rId228" Type="http://schemas.openxmlformats.org/officeDocument/2006/relationships/hyperlink" Target="https://imgur.com/3npnlgy" TargetMode="External"/><Relationship Id="rId435" Type="http://schemas.openxmlformats.org/officeDocument/2006/relationships/hyperlink" Target="https://imgur.com/xMKM43i" TargetMode="External"/><Relationship Id="rId642" Type="http://schemas.openxmlformats.org/officeDocument/2006/relationships/hyperlink" Target="https://imgur.com/vJs5GP4" TargetMode="External"/><Relationship Id="rId1065" Type="http://schemas.openxmlformats.org/officeDocument/2006/relationships/hyperlink" Target="https://imgur.com/Tk8mXaO" TargetMode="External"/><Relationship Id="rId502" Type="http://schemas.openxmlformats.org/officeDocument/2006/relationships/hyperlink" Target="https://imgur.com/9b2iGlP" TargetMode="External"/><Relationship Id="rId947" Type="http://schemas.openxmlformats.org/officeDocument/2006/relationships/hyperlink" Target="https://imgur.com/M66NQAZ" TargetMode="External"/><Relationship Id="rId1132" Type="http://schemas.openxmlformats.org/officeDocument/2006/relationships/hyperlink" Target="https://imgur.com/uHXYi1q" TargetMode="External"/><Relationship Id="rId76" Type="http://schemas.openxmlformats.org/officeDocument/2006/relationships/hyperlink" Target="https://imgur.com/idTuZLp" TargetMode="External"/><Relationship Id="rId807" Type="http://schemas.openxmlformats.org/officeDocument/2006/relationships/hyperlink" Target="https://imgur.com/RNnkI1q" TargetMode="External"/><Relationship Id="rId292" Type="http://schemas.openxmlformats.org/officeDocument/2006/relationships/hyperlink" Target="https://imgur.com/JoMVTeZ" TargetMode="External"/><Relationship Id="rId597" Type="http://schemas.openxmlformats.org/officeDocument/2006/relationships/hyperlink" Target="https://imgur.com/odiBkMO" TargetMode="External"/><Relationship Id="rId152" Type="http://schemas.openxmlformats.org/officeDocument/2006/relationships/hyperlink" Target="https://imgur.com/T5PXkWB" TargetMode="External"/><Relationship Id="rId457" Type="http://schemas.openxmlformats.org/officeDocument/2006/relationships/hyperlink" Target="https://imgur.com/dltQ2Nh" TargetMode="External"/><Relationship Id="rId1087" Type="http://schemas.openxmlformats.org/officeDocument/2006/relationships/hyperlink" Target="https://imgur.com/2HYs0v0" TargetMode="External"/><Relationship Id="rId664" Type="http://schemas.openxmlformats.org/officeDocument/2006/relationships/hyperlink" Target="https://imgur.com/zBYLeeA" TargetMode="External"/><Relationship Id="rId871" Type="http://schemas.openxmlformats.org/officeDocument/2006/relationships/hyperlink" Target="https://imgur.com/WKq00Pe" TargetMode="External"/><Relationship Id="rId969" Type="http://schemas.openxmlformats.org/officeDocument/2006/relationships/hyperlink" Target="https://imgur.com/q3vzjiJ" TargetMode="External"/><Relationship Id="rId317" Type="http://schemas.openxmlformats.org/officeDocument/2006/relationships/hyperlink" Target="https://github.com/auronen/CoM-itemlist/raw/master/img/ITMW_SHORTSWORD3.png?raw=true" TargetMode="External"/><Relationship Id="rId524" Type="http://schemas.openxmlformats.org/officeDocument/2006/relationships/hyperlink" Target="https://imgur.com/n3e3DsO" TargetMode="External"/><Relationship Id="rId731" Type="http://schemas.openxmlformats.org/officeDocument/2006/relationships/hyperlink" Target="https://imgur.com/Qk2a310" TargetMode="External"/><Relationship Id="rId1154" Type="http://schemas.openxmlformats.org/officeDocument/2006/relationships/hyperlink" Target="https://imgur.com/rKTDHMM" TargetMode="External"/><Relationship Id="rId98" Type="http://schemas.openxmlformats.org/officeDocument/2006/relationships/hyperlink" Target="https://imgur.com/SJu3JZ5" TargetMode="External"/><Relationship Id="rId829" Type="http://schemas.openxmlformats.org/officeDocument/2006/relationships/hyperlink" Target="https://www.worldofgothic.de/?go=moddb&amp;action=view&amp;fileID=1209&amp;cat=7&amp;page=4&amp;order=0" TargetMode="External"/><Relationship Id="rId1014" Type="http://schemas.openxmlformats.org/officeDocument/2006/relationships/hyperlink" Target="https://imgur.com/FlepNMB" TargetMode="External"/><Relationship Id="rId25" Type="http://schemas.openxmlformats.org/officeDocument/2006/relationships/hyperlink" Target="https://imgur.com/YckH4J7" TargetMode="External"/><Relationship Id="rId174" Type="http://schemas.openxmlformats.org/officeDocument/2006/relationships/hyperlink" Target="https://imgur.com/1eFaE1s" TargetMode="External"/><Relationship Id="rId381" Type="http://schemas.openxmlformats.org/officeDocument/2006/relationships/hyperlink" Target="https://github.com/auronen/CoM-itemlist/raw/master/img/ITMW_1HDEX_SWORDADDITIONAL_02.png?raw=true" TargetMode="External"/><Relationship Id="rId241" Type="http://schemas.openxmlformats.org/officeDocument/2006/relationships/hyperlink" Target="https://imgur.com/OVAA9G9" TargetMode="External"/><Relationship Id="rId479" Type="http://schemas.openxmlformats.org/officeDocument/2006/relationships/hyperlink" Target="https://imgur.com/AihjOCa" TargetMode="External"/><Relationship Id="rId686" Type="http://schemas.openxmlformats.org/officeDocument/2006/relationships/hyperlink" Target="https://imgur.com/wnwbEdF" TargetMode="External"/><Relationship Id="rId893" Type="http://schemas.openxmlformats.org/officeDocument/2006/relationships/hyperlink" Target="https://imgur.com/W6vuV8u" TargetMode="External"/><Relationship Id="rId339" Type="http://schemas.openxmlformats.org/officeDocument/2006/relationships/hyperlink" Target="https://github.com/auronen/CoM-itemlist/raw/master/img/ITMW_ORKSCHLAECHTER.png?raw=true" TargetMode="External"/><Relationship Id="rId546" Type="http://schemas.openxmlformats.org/officeDocument/2006/relationships/hyperlink" Target="https://imgur.com/qB3X2Qu" TargetMode="External"/><Relationship Id="rId753" Type="http://schemas.openxmlformats.org/officeDocument/2006/relationships/hyperlink" Target="https://imgur.com/aplTXPv" TargetMode="External"/><Relationship Id="rId1176" Type="http://schemas.openxmlformats.org/officeDocument/2006/relationships/hyperlink" Target="https://imgur.com/ivxR4np" TargetMode="External"/><Relationship Id="rId101" Type="http://schemas.openxmlformats.org/officeDocument/2006/relationships/hyperlink" Target="https://imgur.com/DRc1jv3" TargetMode="External"/><Relationship Id="rId406" Type="http://schemas.openxmlformats.org/officeDocument/2006/relationships/hyperlink" Target="https://imgur.com/7PbvcJQ" TargetMode="External"/><Relationship Id="rId960" Type="http://schemas.openxmlformats.org/officeDocument/2006/relationships/hyperlink" Target="https://imgur.com/O8xd87F" TargetMode="External"/><Relationship Id="rId1036" Type="http://schemas.openxmlformats.org/officeDocument/2006/relationships/hyperlink" Target="https://imgur.com/o40gGTF" TargetMode="External"/><Relationship Id="rId613" Type="http://schemas.openxmlformats.org/officeDocument/2006/relationships/hyperlink" Target="https://imgur.com/sTv1ZHL" TargetMode="External"/><Relationship Id="rId820" Type="http://schemas.openxmlformats.org/officeDocument/2006/relationships/hyperlink" Target="https://imgur.com/ThPMOqD" TargetMode="External"/><Relationship Id="rId918" Type="http://schemas.openxmlformats.org/officeDocument/2006/relationships/hyperlink" Target="https://imgur.com/8v81MxG" TargetMode="External"/><Relationship Id="rId1103" Type="http://schemas.openxmlformats.org/officeDocument/2006/relationships/hyperlink" Target="https://imgur.com/Xr1RxTD" TargetMode="External"/><Relationship Id="rId47" Type="http://schemas.openxmlformats.org/officeDocument/2006/relationships/hyperlink" Target="https://imgur.com/7ckXIHx" TargetMode="External"/><Relationship Id="rId196" Type="http://schemas.openxmlformats.org/officeDocument/2006/relationships/hyperlink" Target="https://imgur.com/HjJqMJQ" TargetMode="External"/><Relationship Id="rId263" Type="http://schemas.openxmlformats.org/officeDocument/2006/relationships/hyperlink" Target="https://imgur.com/dfgn6Oo" TargetMode="External"/><Relationship Id="rId470" Type="http://schemas.openxmlformats.org/officeDocument/2006/relationships/hyperlink" Target="https://imgur.com/Nj7liRf" TargetMode="External"/><Relationship Id="rId123" Type="http://schemas.openxmlformats.org/officeDocument/2006/relationships/hyperlink" Target="https://imgur.com/P6q7Jab" TargetMode="External"/><Relationship Id="rId330" Type="http://schemas.openxmlformats.org/officeDocument/2006/relationships/hyperlink" Target="https://github.com/auronen/CoM-itemlist/raw/master/img/ITMW_SCHWERT1.png?raw=true" TargetMode="External"/><Relationship Id="rId568" Type="http://schemas.openxmlformats.org/officeDocument/2006/relationships/hyperlink" Target="https://imgur.com/SYY63aJ" TargetMode="External"/><Relationship Id="rId775" Type="http://schemas.openxmlformats.org/officeDocument/2006/relationships/hyperlink" Target="https://www.worldofgothic.de/?go=moddb&amp;action=view&amp;fileID=975&amp;cat=22&amp;page=17&amp;order=0" TargetMode="External"/><Relationship Id="rId982" Type="http://schemas.openxmlformats.org/officeDocument/2006/relationships/hyperlink" Target="https://imgur.com/Gw5toxn" TargetMode="External"/><Relationship Id="rId428" Type="http://schemas.openxmlformats.org/officeDocument/2006/relationships/hyperlink" Target="https://imgur.com/5Td5cVl" TargetMode="External"/><Relationship Id="rId635" Type="http://schemas.openxmlformats.org/officeDocument/2006/relationships/hyperlink" Target="https://imgur.com/KaeMtu7" TargetMode="External"/><Relationship Id="rId842" Type="http://schemas.openxmlformats.org/officeDocument/2006/relationships/hyperlink" Target="https://imgur.com/Je6qUdi" TargetMode="External"/><Relationship Id="rId1058" Type="http://schemas.openxmlformats.org/officeDocument/2006/relationships/hyperlink" Target="https://imgur.com/qzeZ37b" TargetMode="External"/><Relationship Id="rId702" Type="http://schemas.openxmlformats.org/officeDocument/2006/relationships/hyperlink" Target="https://imgur.com/ka7of5a" TargetMode="External"/><Relationship Id="rId1125" Type="http://schemas.openxmlformats.org/officeDocument/2006/relationships/hyperlink" Target="https://imgur.com/HeRGLl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ur.com/OM0DnfJ" TargetMode="External"/><Relationship Id="rId671" Type="http://schemas.openxmlformats.org/officeDocument/2006/relationships/hyperlink" Target="https://drive.google.com/file/d/1nTmqH1R5lVJlfgD-8JA19HWRHFxPCSis/view?usp=sharing" TargetMode="External"/><Relationship Id="rId769" Type="http://schemas.openxmlformats.org/officeDocument/2006/relationships/hyperlink" Target="https://imgur.com/JZYWQIv" TargetMode="External"/><Relationship Id="rId21" Type="http://schemas.openxmlformats.org/officeDocument/2006/relationships/hyperlink" Target="https://imgur.com/tOE3U0R" TargetMode="External"/><Relationship Id="rId324" Type="http://schemas.openxmlformats.org/officeDocument/2006/relationships/hyperlink" Target="http://v/" TargetMode="External"/><Relationship Id="rId531" Type="http://schemas.openxmlformats.org/officeDocument/2006/relationships/hyperlink" Target="https://imgur.com/6YaTjNn" TargetMode="External"/><Relationship Id="rId629" Type="http://schemas.openxmlformats.org/officeDocument/2006/relationships/hyperlink" Target="https://drive.google.com/file/d/1nTmqH1R5lVJlfgD-8JA19HWRHFxPCSis/view?usp=sharing" TargetMode="External"/><Relationship Id="rId170" Type="http://schemas.openxmlformats.org/officeDocument/2006/relationships/hyperlink" Target="https://imgur.com/KF5oDat" TargetMode="External"/><Relationship Id="rId836" Type="http://schemas.openxmlformats.org/officeDocument/2006/relationships/hyperlink" Target="https://imgur.com/aOHE4LQ" TargetMode="External"/><Relationship Id="rId268" Type="http://schemas.openxmlformats.org/officeDocument/2006/relationships/hyperlink" Target="https://drive.google.com/file/d/1ObfoGYjdZiP4TH6WlngfVFuBd9xbwNUX/view?usp=sharing" TargetMode="External"/><Relationship Id="rId475" Type="http://schemas.openxmlformats.org/officeDocument/2006/relationships/hyperlink" Target="https://imgur.com/GeV6sym" TargetMode="External"/><Relationship Id="rId682" Type="http://schemas.openxmlformats.org/officeDocument/2006/relationships/hyperlink" Target="https://imgur.com/9Pb4oIk" TargetMode="External"/><Relationship Id="rId903" Type="http://schemas.openxmlformats.org/officeDocument/2006/relationships/hyperlink" Target="https://imgur.com/1euJdVc" TargetMode="External"/><Relationship Id="rId32" Type="http://schemas.openxmlformats.org/officeDocument/2006/relationships/hyperlink" Target="https://imgur.com/WCR4mjX" TargetMode="External"/><Relationship Id="rId128" Type="http://schemas.openxmlformats.org/officeDocument/2006/relationships/hyperlink" Target="https://imgur.com/9fxTHSE" TargetMode="External"/><Relationship Id="rId335" Type="http://schemas.openxmlformats.org/officeDocument/2006/relationships/hyperlink" Target="https://imgur.com/TjSSv2c" TargetMode="External"/><Relationship Id="rId542" Type="http://schemas.openxmlformats.org/officeDocument/2006/relationships/hyperlink" Target="https://imgur.com/nTiITRg" TargetMode="External"/><Relationship Id="rId181" Type="http://schemas.openxmlformats.org/officeDocument/2006/relationships/hyperlink" Target="https://imgur.com/TFNnXIR" TargetMode="External"/><Relationship Id="rId402" Type="http://schemas.openxmlformats.org/officeDocument/2006/relationships/hyperlink" Target="https://drive.google.com/file/d/1ObfoGYjdZiP4TH6WlngfVFuBd9xbwNUX/view?usp=sharing" TargetMode="External"/><Relationship Id="rId847" Type="http://schemas.openxmlformats.org/officeDocument/2006/relationships/hyperlink" Target="https://imgur.com/YgsdHrc" TargetMode="External"/><Relationship Id="rId279" Type="http://schemas.openxmlformats.org/officeDocument/2006/relationships/hyperlink" Target="https://imgur.com/fdS09WZ" TargetMode="External"/><Relationship Id="rId486" Type="http://schemas.openxmlformats.org/officeDocument/2006/relationships/hyperlink" Target="https://imgur.com/EUpo33f" TargetMode="External"/><Relationship Id="rId693" Type="http://schemas.openxmlformats.org/officeDocument/2006/relationships/hyperlink" Target="https://drive.google.com/file/d/1nTmqH1R5lVJlfgD-8JA19HWRHFxPCSis/view?usp=sharing" TargetMode="External"/><Relationship Id="rId707" Type="http://schemas.openxmlformats.org/officeDocument/2006/relationships/hyperlink" Target="https://drive.google.com/file/d/1nTmqH1R5lVJlfgD-8JA19HWRHFxPCSis/view?usp=sharing" TargetMode="External"/><Relationship Id="rId914" Type="http://schemas.openxmlformats.org/officeDocument/2006/relationships/hyperlink" Target="https://imgur.com/jEolmJt" TargetMode="External"/><Relationship Id="rId43" Type="http://schemas.openxmlformats.org/officeDocument/2006/relationships/hyperlink" Target="https://imgur.com/LjyPTLg" TargetMode="External"/><Relationship Id="rId139" Type="http://schemas.openxmlformats.org/officeDocument/2006/relationships/hyperlink" Target="https://imgur.com/IASkenl" TargetMode="External"/><Relationship Id="rId346" Type="http://schemas.openxmlformats.org/officeDocument/2006/relationships/hyperlink" Target="https://imgur.com/c3TRsfZ" TargetMode="External"/><Relationship Id="rId553" Type="http://schemas.openxmlformats.org/officeDocument/2006/relationships/hyperlink" Target="https://drive.google.com/file/d/1ObfoGYjdZiP4TH6WlngfVFuBd9xbwNUX/view?usp=sharing" TargetMode="External"/><Relationship Id="rId760" Type="http://schemas.openxmlformats.org/officeDocument/2006/relationships/hyperlink" Target="https://imgur.com/IbpbBpZ" TargetMode="External"/><Relationship Id="rId192" Type="http://schemas.openxmlformats.org/officeDocument/2006/relationships/hyperlink" Target="https://imgur.com/46VFAZF" TargetMode="External"/><Relationship Id="rId206" Type="http://schemas.openxmlformats.org/officeDocument/2006/relationships/hyperlink" Target="https://imgur.com/lLjSAJH" TargetMode="External"/><Relationship Id="rId413" Type="http://schemas.openxmlformats.org/officeDocument/2006/relationships/hyperlink" Target="https://imgur.com/JIgUSSe" TargetMode="External"/><Relationship Id="rId858" Type="http://schemas.openxmlformats.org/officeDocument/2006/relationships/hyperlink" Target="https://imgur.com/gz6GBGW" TargetMode="External"/><Relationship Id="rId497" Type="http://schemas.openxmlformats.org/officeDocument/2006/relationships/hyperlink" Target="https://imgur.com/5tmIy44" TargetMode="External"/><Relationship Id="rId620" Type="http://schemas.openxmlformats.org/officeDocument/2006/relationships/hyperlink" Target="https://imgur.com/9r511yi" TargetMode="External"/><Relationship Id="rId718" Type="http://schemas.openxmlformats.org/officeDocument/2006/relationships/hyperlink" Target="https://imgur.com/13Ueavy" TargetMode="External"/><Relationship Id="rId925" Type="http://schemas.openxmlformats.org/officeDocument/2006/relationships/hyperlink" Target="https://drive.google.com/file/d/1ObfoGYjdZiP4TH6WlngfVFuBd9xbwNUX/view?usp=sharing" TargetMode="External"/><Relationship Id="rId357" Type="http://schemas.openxmlformats.org/officeDocument/2006/relationships/hyperlink" Target="https://imgur.com/AghKeJ6" TargetMode="External"/><Relationship Id="rId54" Type="http://schemas.openxmlformats.org/officeDocument/2006/relationships/hyperlink" Target="https://imgur.com/cZwJ28t" TargetMode="External"/><Relationship Id="rId217" Type="http://schemas.openxmlformats.org/officeDocument/2006/relationships/hyperlink" Target="https://drive.google.com/file/d/1ObfoGYjdZiP4TH6WlngfVFuBd9xbwNUX/view?usp=sharing" TargetMode="External"/><Relationship Id="rId564" Type="http://schemas.openxmlformats.org/officeDocument/2006/relationships/hyperlink" Target="https://imgur.com/qWm0Hlm" TargetMode="External"/><Relationship Id="rId771" Type="http://schemas.openxmlformats.org/officeDocument/2006/relationships/hyperlink" Target="https://imgur.com/JZYWQIv" TargetMode="External"/><Relationship Id="rId869" Type="http://schemas.openxmlformats.org/officeDocument/2006/relationships/hyperlink" Target="https://imgur.com/jvo5u7u" TargetMode="External"/><Relationship Id="rId424" Type="http://schemas.openxmlformats.org/officeDocument/2006/relationships/hyperlink" Target="https://imgur.com/jL2PboU" TargetMode="External"/><Relationship Id="rId631" Type="http://schemas.openxmlformats.org/officeDocument/2006/relationships/hyperlink" Target="https://drive.google.com/file/d/1nTmqH1R5lVJlfgD-8JA19HWRHFxPCSis/view?usp=sharing" TargetMode="External"/><Relationship Id="rId729" Type="http://schemas.openxmlformats.org/officeDocument/2006/relationships/hyperlink" Target="https://drive.google.com/file/d/1nTmqH1R5lVJlfgD-8JA19HWRHFxPCSis/view?usp=sharing" TargetMode="External"/><Relationship Id="rId270" Type="http://schemas.openxmlformats.org/officeDocument/2006/relationships/hyperlink" Target="https://drive.google.com/file/d/1ObfoGYjdZiP4TH6WlngfVFuBd9xbwNUX/view?usp=sharing" TargetMode="External"/><Relationship Id="rId936" Type="http://schemas.openxmlformats.org/officeDocument/2006/relationships/hyperlink" Target="https://imgur.com/gYWVlbC" TargetMode="External"/><Relationship Id="rId65" Type="http://schemas.openxmlformats.org/officeDocument/2006/relationships/hyperlink" Target="https://imgur.com/0Fz6Joo" TargetMode="External"/><Relationship Id="rId130" Type="http://schemas.openxmlformats.org/officeDocument/2006/relationships/hyperlink" Target="https://imgur.com/DYsI9GP" TargetMode="External"/><Relationship Id="rId368" Type="http://schemas.openxmlformats.org/officeDocument/2006/relationships/hyperlink" Target="https://imgur.com/FBTfMxR" TargetMode="External"/><Relationship Id="rId575" Type="http://schemas.openxmlformats.org/officeDocument/2006/relationships/hyperlink" Target="https://drive.google.com/file/d/1ObfoGYjdZiP4TH6WlngfVFuBd9xbwNUX/view?usp=sharing" TargetMode="External"/><Relationship Id="rId782" Type="http://schemas.openxmlformats.org/officeDocument/2006/relationships/hyperlink" Target="https://imgur.com/ceTby4R" TargetMode="External"/><Relationship Id="rId228" Type="http://schemas.openxmlformats.org/officeDocument/2006/relationships/hyperlink" Target="https://imgur.com/5cXu0wP" TargetMode="External"/><Relationship Id="rId435" Type="http://schemas.openxmlformats.org/officeDocument/2006/relationships/hyperlink" Target="https://imgur.com/KjiM7i1" TargetMode="External"/><Relationship Id="rId642" Type="http://schemas.openxmlformats.org/officeDocument/2006/relationships/hyperlink" Target="https://imgur.com/rfuXMLb" TargetMode="External"/><Relationship Id="rId281" Type="http://schemas.openxmlformats.org/officeDocument/2006/relationships/hyperlink" Target="https://imgur.com/gP5g8U8" TargetMode="External"/><Relationship Id="rId502" Type="http://schemas.openxmlformats.org/officeDocument/2006/relationships/hyperlink" Target="https://imgur.com/XT6gzX6" TargetMode="External"/><Relationship Id="rId947" Type="http://schemas.openxmlformats.org/officeDocument/2006/relationships/hyperlink" Target="https://imgur.com/b82e2Nv" TargetMode="External"/><Relationship Id="rId76" Type="http://schemas.openxmlformats.org/officeDocument/2006/relationships/hyperlink" Target="https://imgur.com/2TOkFpt" TargetMode="External"/><Relationship Id="rId141" Type="http://schemas.openxmlformats.org/officeDocument/2006/relationships/hyperlink" Target="https://www.worldofgothic.de/?go=moddb&amp;action=view&amp;fileID=1838&amp;cat=0&amp;page=0&amp;order=0" TargetMode="External"/><Relationship Id="rId379" Type="http://schemas.openxmlformats.org/officeDocument/2006/relationships/hyperlink" Target="https://drive.google.com/file/d/1ObfoGYjdZiP4TH6WlngfVFuBd9xbwNUX/view?usp=sharing" TargetMode="External"/><Relationship Id="rId586" Type="http://schemas.openxmlformats.org/officeDocument/2006/relationships/hyperlink" Target="https://imgur.com/9vrVMXk" TargetMode="External"/><Relationship Id="rId793" Type="http://schemas.openxmlformats.org/officeDocument/2006/relationships/hyperlink" Target="https://drive.google.com/file/d/1gsqVkhlfD3ul4ubbnVK_h9AZf0Mi9yy_/view?usp=sharing" TargetMode="External"/><Relationship Id="rId807" Type="http://schemas.openxmlformats.org/officeDocument/2006/relationships/hyperlink" Target="https://drive.google.com/file/d/1gsqVkhlfD3ul4ubbnVK_h9AZf0Mi9yy_/view?usp=sharing" TargetMode="External"/><Relationship Id="rId7" Type="http://schemas.openxmlformats.org/officeDocument/2006/relationships/hyperlink" Target="https://imgur.com/xeUwHhQ" TargetMode="External"/><Relationship Id="rId239" Type="http://schemas.openxmlformats.org/officeDocument/2006/relationships/hyperlink" Target="https://imgur.com/Xjy9P2Q" TargetMode="External"/><Relationship Id="rId446" Type="http://schemas.openxmlformats.org/officeDocument/2006/relationships/hyperlink" Target="https://imgur.com/20AuLS6" TargetMode="External"/><Relationship Id="rId653" Type="http://schemas.openxmlformats.org/officeDocument/2006/relationships/hyperlink" Target="https://imgur.com/PqSUqiP" TargetMode="External"/><Relationship Id="rId292" Type="http://schemas.openxmlformats.org/officeDocument/2006/relationships/hyperlink" Target="https://drive.google.com/file/d/1ObfoGYjdZiP4TH6WlngfVFuBd9xbwNUX/view?usp=sharing" TargetMode="External"/><Relationship Id="rId306" Type="http://schemas.openxmlformats.org/officeDocument/2006/relationships/hyperlink" Target="https://drive.google.com/file/d/1ObfoGYjdZiP4TH6WlngfVFuBd9xbwNUX/view?usp=sharing" TargetMode="External"/><Relationship Id="rId860" Type="http://schemas.openxmlformats.org/officeDocument/2006/relationships/hyperlink" Target="https://imgur.com/zzv4pAr" TargetMode="External"/><Relationship Id="rId958" Type="http://schemas.openxmlformats.org/officeDocument/2006/relationships/hyperlink" Target="https://imgur.com/Idp3Fpe" TargetMode="External"/><Relationship Id="rId87" Type="http://schemas.openxmlformats.org/officeDocument/2006/relationships/hyperlink" Target="https://imgur.com/a/W8WkmGM" TargetMode="External"/><Relationship Id="rId513" Type="http://schemas.openxmlformats.org/officeDocument/2006/relationships/hyperlink" Target="https://imgur.com/5aSuZnj" TargetMode="External"/><Relationship Id="rId597" Type="http://schemas.openxmlformats.org/officeDocument/2006/relationships/hyperlink" Target="https://drive.google.com/file/d/1nTmqH1R5lVJlfgD-8JA19HWRHFxPCSis/view?usp=sharing" TargetMode="External"/><Relationship Id="rId720" Type="http://schemas.openxmlformats.org/officeDocument/2006/relationships/hyperlink" Target="https://imgur.com/RX5e6fd" TargetMode="External"/><Relationship Id="rId818" Type="http://schemas.openxmlformats.org/officeDocument/2006/relationships/hyperlink" Target="https://imgur.com/98zQ60f" TargetMode="External"/><Relationship Id="rId152" Type="http://schemas.openxmlformats.org/officeDocument/2006/relationships/hyperlink" Target="https://imgur.com/GGr0YjJ" TargetMode="External"/><Relationship Id="rId457" Type="http://schemas.openxmlformats.org/officeDocument/2006/relationships/hyperlink" Target="https://drive.google.com/file/d/1ObfoGYjdZiP4TH6WlngfVFuBd9xbwNUX/view?usp=sharing" TargetMode="External"/><Relationship Id="rId664" Type="http://schemas.openxmlformats.org/officeDocument/2006/relationships/hyperlink" Target="https://imgur.com/ybguqIs" TargetMode="External"/><Relationship Id="rId871" Type="http://schemas.openxmlformats.org/officeDocument/2006/relationships/hyperlink" Target="https://imgur.com/cpWR1Z4" TargetMode="External"/><Relationship Id="rId969" Type="http://schemas.openxmlformats.org/officeDocument/2006/relationships/hyperlink" Target="https://drive.google.com/file/d/14Gl3a8LRwLtEe1r43QfoFVNqxin2XZ9V/view?usp=sharing" TargetMode="External"/><Relationship Id="rId14" Type="http://schemas.openxmlformats.org/officeDocument/2006/relationships/hyperlink" Target="https://imgur.com/3HOHdG4" TargetMode="External"/><Relationship Id="rId317" Type="http://schemas.openxmlformats.org/officeDocument/2006/relationships/hyperlink" Target="https://imgur.com/3IIej1V" TargetMode="External"/><Relationship Id="rId524" Type="http://schemas.openxmlformats.org/officeDocument/2006/relationships/hyperlink" Target="https://imgur.com/tVyJz6t" TargetMode="External"/><Relationship Id="rId731" Type="http://schemas.openxmlformats.org/officeDocument/2006/relationships/hyperlink" Target="https://drive.google.com/file/d/1nTmqH1R5lVJlfgD-8JA19HWRHFxPCSis/view?usp=sharing" TargetMode="External"/><Relationship Id="rId98" Type="http://schemas.openxmlformats.org/officeDocument/2006/relationships/hyperlink" Target="https://imgur.com/JvOQQwW" TargetMode="External"/><Relationship Id="rId163" Type="http://schemas.openxmlformats.org/officeDocument/2006/relationships/hyperlink" Target="https://imgur.com/ec8ntoq" TargetMode="External"/><Relationship Id="rId370" Type="http://schemas.openxmlformats.org/officeDocument/2006/relationships/hyperlink" Target="https://imgur.com/4ywyDm5" TargetMode="External"/><Relationship Id="rId829" Type="http://schemas.openxmlformats.org/officeDocument/2006/relationships/hyperlink" Target="https://imgur.com/n7bTcce" TargetMode="External"/><Relationship Id="rId230" Type="http://schemas.openxmlformats.org/officeDocument/2006/relationships/hyperlink" Target="https://imgur.com/gGMVbUM" TargetMode="External"/><Relationship Id="rId468" Type="http://schemas.openxmlformats.org/officeDocument/2006/relationships/hyperlink" Target="https://imgur.com/tiKNQS4" TargetMode="External"/><Relationship Id="rId675" Type="http://schemas.openxmlformats.org/officeDocument/2006/relationships/hyperlink" Target="https://drive.google.com/file/d/1nTmqH1R5lVJlfgD-8JA19HWRHFxPCSis/view?usp=sharing" TargetMode="External"/><Relationship Id="rId882" Type="http://schemas.openxmlformats.org/officeDocument/2006/relationships/hyperlink" Target="https://imgur.com/wrJvAQ6" TargetMode="External"/><Relationship Id="rId25" Type="http://schemas.openxmlformats.org/officeDocument/2006/relationships/hyperlink" Target="https://imgur.com/ARWK9ij" TargetMode="External"/><Relationship Id="rId328" Type="http://schemas.openxmlformats.org/officeDocument/2006/relationships/hyperlink" Target="https://imgur.com/IDH86rR" TargetMode="External"/><Relationship Id="rId535" Type="http://schemas.openxmlformats.org/officeDocument/2006/relationships/hyperlink" Target="https://imgur.com/38WaHwo" TargetMode="External"/><Relationship Id="rId742" Type="http://schemas.openxmlformats.org/officeDocument/2006/relationships/hyperlink" Target="https://imgur.com/VValjOP" TargetMode="External"/><Relationship Id="rId174" Type="http://schemas.openxmlformats.org/officeDocument/2006/relationships/hyperlink" Target="https://imgur.com/pQcH0Wi" TargetMode="External"/><Relationship Id="rId381" Type="http://schemas.openxmlformats.org/officeDocument/2006/relationships/hyperlink" Target="https://drive.google.com/file/d/1ObfoGYjdZiP4TH6WlngfVFuBd9xbwNUX/view?usp=sharing" TargetMode="External"/><Relationship Id="rId602" Type="http://schemas.openxmlformats.org/officeDocument/2006/relationships/hyperlink" Target="https://imgur.com/2t1w5bZ" TargetMode="External"/><Relationship Id="rId241" Type="http://schemas.openxmlformats.org/officeDocument/2006/relationships/hyperlink" Target="https://imgur.com/BGB6oTi" TargetMode="External"/><Relationship Id="rId479" Type="http://schemas.openxmlformats.org/officeDocument/2006/relationships/hyperlink" Target="https://imgur.com/Xa6BZ1c" TargetMode="External"/><Relationship Id="rId686" Type="http://schemas.openxmlformats.org/officeDocument/2006/relationships/hyperlink" Target="https://imgur.com/P2tCLWh" TargetMode="External"/><Relationship Id="rId893" Type="http://schemas.openxmlformats.org/officeDocument/2006/relationships/hyperlink" Target="https://imgur.com/5UvhWW9" TargetMode="External"/><Relationship Id="rId907" Type="http://schemas.openxmlformats.org/officeDocument/2006/relationships/hyperlink" Target="https://imgur.com/Vbvxyr4" TargetMode="External"/><Relationship Id="rId36" Type="http://schemas.openxmlformats.org/officeDocument/2006/relationships/hyperlink" Target="https://imgur.com/8QBoo0h" TargetMode="External"/><Relationship Id="rId339" Type="http://schemas.openxmlformats.org/officeDocument/2006/relationships/hyperlink" Target="https://imgur.com/TjSSv2c" TargetMode="External"/><Relationship Id="rId546" Type="http://schemas.openxmlformats.org/officeDocument/2006/relationships/hyperlink" Target="https://imgur.com/nTiITRg" TargetMode="External"/><Relationship Id="rId753" Type="http://schemas.openxmlformats.org/officeDocument/2006/relationships/hyperlink" Target="https://imgur.com/9iKQrQu" TargetMode="External"/><Relationship Id="rId101" Type="http://schemas.openxmlformats.org/officeDocument/2006/relationships/hyperlink" Target="https://imgur.com/cDMuaed" TargetMode="External"/><Relationship Id="rId185" Type="http://schemas.openxmlformats.org/officeDocument/2006/relationships/hyperlink" Target="https://imgur.com/WQqnZei" TargetMode="External"/><Relationship Id="rId406" Type="http://schemas.openxmlformats.org/officeDocument/2006/relationships/hyperlink" Target="https://drive.google.com/file/d/1ObfoGYjdZiP4TH6WlngfVFuBd9xbwNUX/view?usp=sharing" TargetMode="External"/><Relationship Id="rId960" Type="http://schemas.openxmlformats.org/officeDocument/2006/relationships/hyperlink" Target="https://imgur.com/e8Hq2u4" TargetMode="External"/><Relationship Id="rId392" Type="http://schemas.openxmlformats.org/officeDocument/2006/relationships/hyperlink" Target="https://drive.google.com/file/d/1ObfoGYjdZiP4TH6WlngfVFuBd9xbwNUX/view?usp=sharing" TargetMode="External"/><Relationship Id="rId613" Type="http://schemas.openxmlformats.org/officeDocument/2006/relationships/hyperlink" Target="https://drive.google.com/file/d/1nTmqH1R5lVJlfgD-8JA19HWRHFxPCSis/view?usp=sharing" TargetMode="External"/><Relationship Id="rId697" Type="http://schemas.openxmlformats.org/officeDocument/2006/relationships/hyperlink" Target="https://drive.google.com/file/d/1nTmqH1R5lVJlfgD-8JA19HWRHFxPCSis/view?usp=sharing" TargetMode="External"/><Relationship Id="rId820" Type="http://schemas.openxmlformats.org/officeDocument/2006/relationships/hyperlink" Target="https://imgur.com/tZcxTi3" TargetMode="External"/><Relationship Id="rId918" Type="http://schemas.openxmlformats.org/officeDocument/2006/relationships/hyperlink" Target="https://imgur.com/OD1OJXC" TargetMode="External"/><Relationship Id="rId252" Type="http://schemas.openxmlformats.org/officeDocument/2006/relationships/hyperlink" Target="https://drive.google.com/file/d/1ObfoGYjdZiP4TH6WlngfVFuBd9xbwNUX/view?usp=sharing" TargetMode="External"/><Relationship Id="rId47" Type="http://schemas.openxmlformats.org/officeDocument/2006/relationships/hyperlink" Target="https://imgur.com/XAuQAqa" TargetMode="External"/><Relationship Id="rId112" Type="http://schemas.openxmlformats.org/officeDocument/2006/relationships/hyperlink" Target="https://imgur.com/Vmnhqwt" TargetMode="External"/><Relationship Id="rId557" Type="http://schemas.openxmlformats.org/officeDocument/2006/relationships/hyperlink" Target="https://drive.google.com/file/d/1ObfoGYjdZiP4TH6WlngfVFuBd9xbwNUX/view?usp=sharing" TargetMode="External"/><Relationship Id="rId764" Type="http://schemas.openxmlformats.org/officeDocument/2006/relationships/hyperlink" Target="https://imgur.com/G21wCF9" TargetMode="External"/><Relationship Id="rId971" Type="http://schemas.openxmlformats.org/officeDocument/2006/relationships/comments" Target="../comments2.xml"/><Relationship Id="rId196" Type="http://schemas.openxmlformats.org/officeDocument/2006/relationships/hyperlink" Target="https://imgur.com/3zpRFrQ" TargetMode="External"/><Relationship Id="rId417" Type="http://schemas.openxmlformats.org/officeDocument/2006/relationships/hyperlink" Target="https://imgur.com/ljIC4mW" TargetMode="External"/><Relationship Id="rId624" Type="http://schemas.openxmlformats.org/officeDocument/2006/relationships/hyperlink" Target="https://imgur.com/9r511yi" TargetMode="External"/><Relationship Id="rId831" Type="http://schemas.openxmlformats.org/officeDocument/2006/relationships/hyperlink" Target="https://imgur.com/2G8ZivW" TargetMode="External"/><Relationship Id="rId263" Type="http://schemas.openxmlformats.org/officeDocument/2006/relationships/hyperlink" Target="https://imgur.com/X7J2BmZ" TargetMode="External"/><Relationship Id="rId470" Type="http://schemas.openxmlformats.org/officeDocument/2006/relationships/hyperlink" Target="https://imgur.com/tiKNQS4" TargetMode="External"/><Relationship Id="rId929" Type="http://schemas.openxmlformats.org/officeDocument/2006/relationships/hyperlink" Target="https://imgur.com/KL8Gy2b" TargetMode="External"/><Relationship Id="rId58" Type="http://schemas.openxmlformats.org/officeDocument/2006/relationships/hyperlink" Target="https://imgur.com/59dAWr0" TargetMode="External"/><Relationship Id="rId123" Type="http://schemas.openxmlformats.org/officeDocument/2006/relationships/hyperlink" Target="https://imgur.com/HH0199w" TargetMode="External"/><Relationship Id="rId330" Type="http://schemas.openxmlformats.org/officeDocument/2006/relationships/hyperlink" Target="https://imgur.com/9Zckqr3" TargetMode="External"/><Relationship Id="rId568" Type="http://schemas.openxmlformats.org/officeDocument/2006/relationships/hyperlink" Target="https://imgur.com/qWm0Hlm" TargetMode="External"/><Relationship Id="rId775" Type="http://schemas.openxmlformats.org/officeDocument/2006/relationships/hyperlink" Target="https://imgur.com/BbfbCo9" TargetMode="External"/><Relationship Id="rId428" Type="http://schemas.openxmlformats.org/officeDocument/2006/relationships/hyperlink" Target="https://imgur.com/lL7BIVV" TargetMode="External"/><Relationship Id="rId635" Type="http://schemas.openxmlformats.org/officeDocument/2006/relationships/hyperlink" Target="https://drive.google.com/file/d/1nTmqH1R5lVJlfgD-8JA19HWRHFxPCSis/view?usp=sharing" TargetMode="External"/><Relationship Id="rId842" Type="http://schemas.openxmlformats.org/officeDocument/2006/relationships/hyperlink" Target="https://imgur.com/dH1QK3b" TargetMode="External"/><Relationship Id="rId274" Type="http://schemas.openxmlformats.org/officeDocument/2006/relationships/hyperlink" Target="https://drive.google.com/file/d/1ObfoGYjdZiP4TH6WlngfVFuBd9xbwNUX/view?usp=sharing" TargetMode="External"/><Relationship Id="rId481" Type="http://schemas.openxmlformats.org/officeDocument/2006/relationships/hyperlink" Target="https://imgur.com/txJn0sa" TargetMode="External"/><Relationship Id="rId702" Type="http://schemas.openxmlformats.org/officeDocument/2006/relationships/hyperlink" Target="https://imgur.com/TuPTIUm" TargetMode="External"/><Relationship Id="rId69" Type="http://schemas.openxmlformats.org/officeDocument/2006/relationships/hyperlink" Target="https://imgur.com/TAw9baq" TargetMode="External"/><Relationship Id="rId134" Type="http://schemas.openxmlformats.org/officeDocument/2006/relationships/hyperlink" Target="https://imgur.com/SBysGfT" TargetMode="External"/><Relationship Id="rId579" Type="http://schemas.openxmlformats.org/officeDocument/2006/relationships/hyperlink" Target="https://imgur.com/Yc2CtJr" TargetMode="External"/><Relationship Id="rId786" Type="http://schemas.openxmlformats.org/officeDocument/2006/relationships/hyperlink" Target="https://imgur.com/55DSYCH" TargetMode="External"/><Relationship Id="rId341" Type="http://schemas.openxmlformats.org/officeDocument/2006/relationships/hyperlink" Target="https://imgur.com/pwEvFB3" TargetMode="External"/><Relationship Id="rId439" Type="http://schemas.openxmlformats.org/officeDocument/2006/relationships/hyperlink" Target="https://imgur.com/7EaaaB7" TargetMode="External"/><Relationship Id="rId646" Type="http://schemas.openxmlformats.org/officeDocument/2006/relationships/hyperlink" Target="https://imgur.com/G2e1oBU" TargetMode="External"/><Relationship Id="rId201" Type="http://schemas.openxmlformats.org/officeDocument/2006/relationships/hyperlink" Target="https://imgur.com/yCsK1k5" TargetMode="External"/><Relationship Id="rId285" Type="http://schemas.openxmlformats.org/officeDocument/2006/relationships/hyperlink" Target="https://imgur.com/6zaWAl3" TargetMode="External"/><Relationship Id="rId506" Type="http://schemas.openxmlformats.org/officeDocument/2006/relationships/hyperlink" Target="https://imgur.com/kuxgz7y" TargetMode="External"/><Relationship Id="rId853" Type="http://schemas.openxmlformats.org/officeDocument/2006/relationships/hyperlink" Target="https://imgur.com/CIrWflu" TargetMode="External"/><Relationship Id="rId492" Type="http://schemas.openxmlformats.org/officeDocument/2006/relationships/hyperlink" Target="https://imgur.com/cFCOO9J" TargetMode="External"/><Relationship Id="rId713" Type="http://schemas.openxmlformats.org/officeDocument/2006/relationships/hyperlink" Target="https://drive.google.com/file/d/1nTmqH1R5lVJlfgD-8JA19HWRHFxPCSis/view?usp=sharing" TargetMode="External"/><Relationship Id="rId797" Type="http://schemas.openxmlformats.org/officeDocument/2006/relationships/hyperlink" Target="https://drive.google.com/file/d/1gsqVkhlfD3ul4ubbnVK_h9AZf0Mi9yy_/view?usp=sharing" TargetMode="External"/><Relationship Id="rId920" Type="http://schemas.openxmlformats.org/officeDocument/2006/relationships/hyperlink" Target="https://imgur.com/TLgDkZy" TargetMode="External"/><Relationship Id="rId145" Type="http://schemas.openxmlformats.org/officeDocument/2006/relationships/hyperlink" Target="https://www.worldofgothic.de/?go=moddb&amp;action=view&amp;fileID=1838&amp;cat=0&amp;page=0&amp;order=0" TargetMode="External"/><Relationship Id="rId352" Type="http://schemas.openxmlformats.org/officeDocument/2006/relationships/hyperlink" Target="https://imgur.com/AghKeJ6" TargetMode="External"/><Relationship Id="rId212" Type="http://schemas.openxmlformats.org/officeDocument/2006/relationships/hyperlink" Target="https://imgur.com/Z95qdiM" TargetMode="External"/><Relationship Id="rId657" Type="http://schemas.openxmlformats.org/officeDocument/2006/relationships/hyperlink" Target="https://imgur.com/nMzxqh2" TargetMode="External"/><Relationship Id="rId864" Type="http://schemas.openxmlformats.org/officeDocument/2006/relationships/hyperlink" Target="https://imgur.com/aLgP0ho" TargetMode="External"/><Relationship Id="rId296" Type="http://schemas.openxmlformats.org/officeDocument/2006/relationships/hyperlink" Target="https://drive.google.com/file/d/1ObfoGYjdZiP4TH6WlngfVFuBd9xbwNUX/view?usp=sharing" TargetMode="External"/><Relationship Id="rId517" Type="http://schemas.openxmlformats.org/officeDocument/2006/relationships/hyperlink" Target="https://imgur.com/R8CeZ1s" TargetMode="External"/><Relationship Id="rId724" Type="http://schemas.openxmlformats.org/officeDocument/2006/relationships/hyperlink" Target="https://imgur.com/wEKn9yV" TargetMode="External"/><Relationship Id="rId931" Type="http://schemas.openxmlformats.org/officeDocument/2006/relationships/hyperlink" Target="https://imgur.com/mug0mxr" TargetMode="External"/><Relationship Id="rId60" Type="http://schemas.openxmlformats.org/officeDocument/2006/relationships/hyperlink" Target="https://imgur.com/DCFugIt" TargetMode="External"/><Relationship Id="rId156" Type="http://schemas.openxmlformats.org/officeDocument/2006/relationships/hyperlink" Target="https://imgur.com/UUdxnmx" TargetMode="External"/><Relationship Id="rId363" Type="http://schemas.openxmlformats.org/officeDocument/2006/relationships/hyperlink" Target="https://imgur.com/xP2PBrs" TargetMode="External"/><Relationship Id="rId570" Type="http://schemas.openxmlformats.org/officeDocument/2006/relationships/hyperlink" Target="https://imgur.com/qWm0Hlm" TargetMode="External"/><Relationship Id="rId223" Type="http://schemas.openxmlformats.org/officeDocument/2006/relationships/hyperlink" Target="https://drive.google.com/file/d/1ObfoGYjdZiP4TH6WlngfVFuBd9xbwNUX/view?usp=sharing" TargetMode="External"/><Relationship Id="rId430" Type="http://schemas.openxmlformats.org/officeDocument/2006/relationships/hyperlink" Target="https://imgur.com/zrK7i41" TargetMode="External"/><Relationship Id="rId668" Type="http://schemas.openxmlformats.org/officeDocument/2006/relationships/hyperlink" Target="https://imgur.com/HdzQZhp" TargetMode="External"/><Relationship Id="rId875" Type="http://schemas.openxmlformats.org/officeDocument/2006/relationships/hyperlink" Target="https://imgur.com/R43iLfo" TargetMode="External"/><Relationship Id="rId18" Type="http://schemas.openxmlformats.org/officeDocument/2006/relationships/hyperlink" Target="https://imgur.com/LgrgyFR" TargetMode="External"/><Relationship Id="rId528" Type="http://schemas.openxmlformats.org/officeDocument/2006/relationships/hyperlink" Target="https://imgur.com/KmH52Kd" TargetMode="External"/><Relationship Id="rId735" Type="http://schemas.openxmlformats.org/officeDocument/2006/relationships/hyperlink" Target="https://drive.google.com/file/d/1nTmqH1R5lVJlfgD-8JA19HWRHFxPCSis/view?usp=sharing" TargetMode="External"/><Relationship Id="rId942" Type="http://schemas.openxmlformats.org/officeDocument/2006/relationships/hyperlink" Target="https://imgur.com/XK3DACr" TargetMode="External"/><Relationship Id="rId167" Type="http://schemas.openxmlformats.org/officeDocument/2006/relationships/hyperlink" Target="https://imgur.com/x0Y0Q1C" TargetMode="External"/><Relationship Id="rId374" Type="http://schemas.openxmlformats.org/officeDocument/2006/relationships/hyperlink" Target="https://imgur.com/eLb5QUr" TargetMode="External"/><Relationship Id="rId581" Type="http://schemas.openxmlformats.org/officeDocument/2006/relationships/hyperlink" Target="https://imgur.com/jcqMYqg" TargetMode="External"/><Relationship Id="rId71" Type="http://schemas.openxmlformats.org/officeDocument/2006/relationships/hyperlink" Target="https://imgur.com/ptHcSAs" TargetMode="External"/><Relationship Id="rId234" Type="http://schemas.openxmlformats.org/officeDocument/2006/relationships/hyperlink" Target="https://imgur.com/jJudvpU" TargetMode="External"/><Relationship Id="rId679" Type="http://schemas.openxmlformats.org/officeDocument/2006/relationships/hyperlink" Target="https://drive.google.com/file/d/1nTmqH1R5lVJlfgD-8JA19HWRHFxPCSis/view?usp=sharing" TargetMode="External"/><Relationship Id="rId802" Type="http://schemas.openxmlformats.org/officeDocument/2006/relationships/hyperlink" Target="https://imgur.com/bnvYJ1H" TargetMode="External"/><Relationship Id="rId886" Type="http://schemas.openxmlformats.org/officeDocument/2006/relationships/hyperlink" Target="https://imgur.com/Tly4qs5" TargetMode="External"/><Relationship Id="rId2" Type="http://schemas.openxmlformats.org/officeDocument/2006/relationships/hyperlink" Target="https://imgur.com/hbBsMDL" TargetMode="External"/><Relationship Id="rId29" Type="http://schemas.openxmlformats.org/officeDocument/2006/relationships/hyperlink" Target="https://imgur.com/yeErjmB" TargetMode="External"/><Relationship Id="rId441" Type="http://schemas.openxmlformats.org/officeDocument/2006/relationships/hyperlink" Target="https://imgur.com/mpUPbpC" TargetMode="External"/><Relationship Id="rId539" Type="http://schemas.openxmlformats.org/officeDocument/2006/relationships/hyperlink" Target="https://drive.google.com/file/d/1ObfoGYjdZiP4TH6WlngfVFuBd9xbwNUX/view?usp=sharing" TargetMode="External"/><Relationship Id="rId746" Type="http://schemas.openxmlformats.org/officeDocument/2006/relationships/hyperlink" Target="https://imgur.com/oLg9RC7" TargetMode="External"/><Relationship Id="rId178" Type="http://schemas.openxmlformats.org/officeDocument/2006/relationships/hyperlink" Target="https://imgur.com/wWrYRRW" TargetMode="External"/><Relationship Id="rId301" Type="http://schemas.openxmlformats.org/officeDocument/2006/relationships/hyperlink" Target="https://imgur.com/9DiMEUi" TargetMode="External"/><Relationship Id="rId953" Type="http://schemas.openxmlformats.org/officeDocument/2006/relationships/hyperlink" Target="https://imgur.com/Bp4KGyc" TargetMode="External"/><Relationship Id="rId82" Type="http://schemas.openxmlformats.org/officeDocument/2006/relationships/hyperlink" Target="https://imgur.com/0PXQMa2" TargetMode="External"/><Relationship Id="rId385" Type="http://schemas.openxmlformats.org/officeDocument/2006/relationships/hyperlink" Target="https://drive.google.com/file/d/1ObfoGYjdZiP4TH6WlngfVFuBd9xbwNUX/view?usp=sharing" TargetMode="External"/><Relationship Id="rId592" Type="http://schemas.openxmlformats.org/officeDocument/2006/relationships/hyperlink" Target="https://imgur.com/YowuTwk" TargetMode="External"/><Relationship Id="rId606" Type="http://schemas.openxmlformats.org/officeDocument/2006/relationships/hyperlink" Target="https://imgur.com/aEPVGlL" TargetMode="External"/><Relationship Id="rId813" Type="http://schemas.openxmlformats.org/officeDocument/2006/relationships/hyperlink" Target="https://imgur.com/TdBopjy" TargetMode="External"/><Relationship Id="rId245" Type="http://schemas.openxmlformats.org/officeDocument/2006/relationships/hyperlink" Target="https://imgur.com/SWXvqjc" TargetMode="External"/><Relationship Id="rId452" Type="http://schemas.openxmlformats.org/officeDocument/2006/relationships/hyperlink" Target="https://imgur.com/bvqBxG7" TargetMode="External"/><Relationship Id="rId897" Type="http://schemas.openxmlformats.org/officeDocument/2006/relationships/hyperlink" Target="https://imgur.com/UrNmVAu" TargetMode="External"/><Relationship Id="rId105" Type="http://schemas.openxmlformats.org/officeDocument/2006/relationships/hyperlink" Target="https://imgur.com/csXrNQm" TargetMode="External"/><Relationship Id="rId312" Type="http://schemas.openxmlformats.org/officeDocument/2006/relationships/hyperlink" Target="https://drive.google.com/file/d/1ObfoGYjdZiP4TH6WlngfVFuBd9xbwNUX/view?usp=sharing" TargetMode="External"/><Relationship Id="rId757" Type="http://schemas.openxmlformats.org/officeDocument/2006/relationships/hyperlink" Target="https://imgur.com/fUfGz8v" TargetMode="External"/><Relationship Id="rId964" Type="http://schemas.openxmlformats.org/officeDocument/2006/relationships/hyperlink" Target="https://imgur.com/dxPQMx1" TargetMode="External"/><Relationship Id="rId93" Type="http://schemas.openxmlformats.org/officeDocument/2006/relationships/hyperlink" Target="https://imgur.com/K5WtMKq" TargetMode="External"/><Relationship Id="rId189" Type="http://schemas.openxmlformats.org/officeDocument/2006/relationships/hyperlink" Target="https://imgur.com/0PfEMIr" TargetMode="External"/><Relationship Id="rId396" Type="http://schemas.openxmlformats.org/officeDocument/2006/relationships/hyperlink" Target="https://imgur.com/UFv6u03" TargetMode="External"/><Relationship Id="rId617" Type="http://schemas.openxmlformats.org/officeDocument/2006/relationships/hyperlink" Target="https://drive.google.com/file/d/1nTmqH1R5lVJlfgD-8JA19HWRHFxPCSis/view?usp=sharing" TargetMode="External"/><Relationship Id="rId824" Type="http://schemas.openxmlformats.org/officeDocument/2006/relationships/hyperlink" Target="https://drive.google.com/file/d/1ObfoGYjdZiP4TH6WlngfVFuBd9xbwNUX/view?usp=sharing" TargetMode="External"/><Relationship Id="rId256" Type="http://schemas.openxmlformats.org/officeDocument/2006/relationships/hyperlink" Target="https://drive.google.com/file/d/1ObfoGYjdZiP4TH6WlngfVFuBd9xbwNUX/view?usp=sharing" TargetMode="External"/><Relationship Id="rId463" Type="http://schemas.openxmlformats.org/officeDocument/2006/relationships/hyperlink" Target="https://drive.google.com/file/d/1ObfoGYjdZiP4TH6WlngfVFuBd9xbwNUX/view?usp=sharing" TargetMode="External"/><Relationship Id="rId670" Type="http://schemas.openxmlformats.org/officeDocument/2006/relationships/hyperlink" Target="https://imgur.com/fHFtRGS" TargetMode="External"/><Relationship Id="rId116" Type="http://schemas.openxmlformats.org/officeDocument/2006/relationships/hyperlink" Target="https://imgur.com/4NqB34k" TargetMode="External"/><Relationship Id="rId323" Type="http://schemas.openxmlformats.org/officeDocument/2006/relationships/hyperlink" Target="https://imgur.com/LBQUymV" TargetMode="External"/><Relationship Id="rId530" Type="http://schemas.openxmlformats.org/officeDocument/2006/relationships/hyperlink" Target="https://imgur.com/6YaTjNn" TargetMode="External"/><Relationship Id="rId768" Type="http://schemas.openxmlformats.org/officeDocument/2006/relationships/hyperlink" Target="https://imgur.com/JZYWQIv" TargetMode="External"/><Relationship Id="rId20" Type="http://schemas.openxmlformats.org/officeDocument/2006/relationships/hyperlink" Target="https://imgur.com/kvm1sXS" TargetMode="External"/><Relationship Id="rId628" Type="http://schemas.openxmlformats.org/officeDocument/2006/relationships/hyperlink" Target="https://imgur.com/EvSAnqa" TargetMode="External"/><Relationship Id="rId835" Type="http://schemas.openxmlformats.org/officeDocument/2006/relationships/hyperlink" Target="https://imgur.com/54xesdX" TargetMode="External"/><Relationship Id="rId267" Type="http://schemas.openxmlformats.org/officeDocument/2006/relationships/hyperlink" Target="https://imgur.com/LEdswlN" TargetMode="External"/><Relationship Id="rId474" Type="http://schemas.openxmlformats.org/officeDocument/2006/relationships/hyperlink" Target="https://imgur.com/tiKNQS4" TargetMode="External"/><Relationship Id="rId127" Type="http://schemas.openxmlformats.org/officeDocument/2006/relationships/hyperlink" Target="https://imgur.com/XF00oy9" TargetMode="External"/><Relationship Id="rId681" Type="http://schemas.openxmlformats.org/officeDocument/2006/relationships/hyperlink" Target="https://drive.google.com/file/d/1nTmqH1R5lVJlfgD-8JA19HWRHFxPCSis/view?usp=sharing" TargetMode="External"/><Relationship Id="rId779" Type="http://schemas.openxmlformats.org/officeDocument/2006/relationships/hyperlink" Target="https://imgur.com/HbYYwgI" TargetMode="External"/><Relationship Id="rId902" Type="http://schemas.openxmlformats.org/officeDocument/2006/relationships/hyperlink" Target="https://imgur.com/THPYcQT" TargetMode="External"/><Relationship Id="rId31" Type="http://schemas.openxmlformats.org/officeDocument/2006/relationships/hyperlink" Target="https://imgur.com/g8A0DCU" TargetMode="External"/><Relationship Id="rId334" Type="http://schemas.openxmlformats.org/officeDocument/2006/relationships/hyperlink" Target="https://imgur.com/TjSSv2c" TargetMode="External"/><Relationship Id="rId541" Type="http://schemas.openxmlformats.org/officeDocument/2006/relationships/hyperlink" Target="https://drive.google.com/file/d/1ObfoGYjdZiP4TH6WlngfVFuBd9xbwNUX/view?usp=sharing" TargetMode="External"/><Relationship Id="rId639" Type="http://schemas.openxmlformats.org/officeDocument/2006/relationships/hyperlink" Target="https://imgur.com/WlCoKkO" TargetMode="External"/><Relationship Id="rId180" Type="http://schemas.openxmlformats.org/officeDocument/2006/relationships/hyperlink" Target="https://imgur.com/iqUtYNj" TargetMode="External"/><Relationship Id="rId278" Type="http://schemas.openxmlformats.org/officeDocument/2006/relationships/hyperlink" Target="https://drive.google.com/file/d/1ObfoGYjdZiP4TH6WlngfVFuBd9xbwNUX/view?usp=sharing" TargetMode="External"/><Relationship Id="rId401" Type="http://schemas.openxmlformats.org/officeDocument/2006/relationships/hyperlink" Target="https://imgur.com/fajZiwj" TargetMode="External"/><Relationship Id="rId846" Type="http://schemas.openxmlformats.org/officeDocument/2006/relationships/hyperlink" Target="https://imgur.com/XeguKnp" TargetMode="External"/><Relationship Id="rId485" Type="http://schemas.openxmlformats.org/officeDocument/2006/relationships/hyperlink" Target="https://imgur.com/RzXHne2" TargetMode="External"/><Relationship Id="rId692" Type="http://schemas.openxmlformats.org/officeDocument/2006/relationships/hyperlink" Target="https://imgur.com/bPrnIrO" TargetMode="External"/><Relationship Id="rId706" Type="http://schemas.openxmlformats.org/officeDocument/2006/relationships/hyperlink" Target="https://imgur.com/UP36SG5" TargetMode="External"/><Relationship Id="rId913" Type="http://schemas.openxmlformats.org/officeDocument/2006/relationships/hyperlink" Target="https://drive.google.com/file/d/1nTmqH1R5lVJlfgD-8JA19HWRHFxPCSis/view?usp=sharing" TargetMode="External"/><Relationship Id="rId42" Type="http://schemas.openxmlformats.org/officeDocument/2006/relationships/hyperlink" Target="https://imgur.com/1AUjCz8" TargetMode="External"/><Relationship Id="rId138" Type="http://schemas.openxmlformats.org/officeDocument/2006/relationships/hyperlink" Target="https://imgur.com/Veu3OCm" TargetMode="External"/><Relationship Id="rId345" Type="http://schemas.openxmlformats.org/officeDocument/2006/relationships/hyperlink" Target="https://drive.google.com/file/d/1ObfoGYjdZiP4TH6WlngfVFuBd9xbwNUX/view?usp=sharing" TargetMode="External"/><Relationship Id="rId552" Type="http://schemas.openxmlformats.org/officeDocument/2006/relationships/hyperlink" Target="https://imgur.com/nTiITRg" TargetMode="External"/><Relationship Id="rId191" Type="http://schemas.openxmlformats.org/officeDocument/2006/relationships/hyperlink" Target="https://imgur.com/AkphczZ" TargetMode="External"/><Relationship Id="rId205" Type="http://schemas.openxmlformats.org/officeDocument/2006/relationships/hyperlink" Target="https://imgur.com/GOnvMho" TargetMode="External"/><Relationship Id="rId412" Type="http://schemas.openxmlformats.org/officeDocument/2006/relationships/hyperlink" Target="https://imgur.com/YOd40nD" TargetMode="External"/><Relationship Id="rId857" Type="http://schemas.openxmlformats.org/officeDocument/2006/relationships/hyperlink" Target="https://imgur.com/dqvZ9Z6" TargetMode="External"/><Relationship Id="rId289" Type="http://schemas.openxmlformats.org/officeDocument/2006/relationships/hyperlink" Target="https://imgur.com/xs8f98m" TargetMode="External"/><Relationship Id="rId496" Type="http://schemas.openxmlformats.org/officeDocument/2006/relationships/hyperlink" Target="https://imgur.com/nc591Vj" TargetMode="External"/><Relationship Id="rId717" Type="http://schemas.openxmlformats.org/officeDocument/2006/relationships/hyperlink" Target="https://drive.google.com/file/d/1nTmqH1R5lVJlfgD-8JA19HWRHFxPCSis/view?usp=sharing" TargetMode="External"/><Relationship Id="rId924" Type="http://schemas.openxmlformats.org/officeDocument/2006/relationships/hyperlink" Target="https://imgur.com/nJUTtAN" TargetMode="External"/><Relationship Id="rId53" Type="http://schemas.openxmlformats.org/officeDocument/2006/relationships/hyperlink" Target="https://imgur.com/xhk2CEu" TargetMode="External"/><Relationship Id="rId149" Type="http://schemas.openxmlformats.org/officeDocument/2006/relationships/hyperlink" Target="https://www.worldofgothic.de/?go=moddb&amp;action=view&amp;fileID=1838&amp;cat=0&amp;page=0&amp;order=0" TargetMode="External"/><Relationship Id="rId356" Type="http://schemas.openxmlformats.org/officeDocument/2006/relationships/hyperlink" Target="https://imgur.com/AghKeJ6" TargetMode="External"/><Relationship Id="rId563" Type="http://schemas.openxmlformats.org/officeDocument/2006/relationships/hyperlink" Target="https://drive.google.com/file/d/1ObfoGYjdZiP4TH6WlngfVFuBd9xbwNUX/view?usp=sharing" TargetMode="External"/><Relationship Id="rId770" Type="http://schemas.openxmlformats.org/officeDocument/2006/relationships/hyperlink" Target="https://imgur.com/JZYWQIv" TargetMode="External"/><Relationship Id="rId216" Type="http://schemas.openxmlformats.org/officeDocument/2006/relationships/hyperlink" Target="https://imgur.com/pDv3Wn1" TargetMode="External"/><Relationship Id="rId423" Type="http://schemas.openxmlformats.org/officeDocument/2006/relationships/hyperlink" Target="https://imgur.com/BhWsWYw" TargetMode="External"/><Relationship Id="rId868" Type="http://schemas.openxmlformats.org/officeDocument/2006/relationships/hyperlink" Target="https://imgur.com/Ej07SDh" TargetMode="External"/><Relationship Id="rId630" Type="http://schemas.openxmlformats.org/officeDocument/2006/relationships/hyperlink" Target="https://imgur.com/EvSAnqa" TargetMode="External"/><Relationship Id="rId728" Type="http://schemas.openxmlformats.org/officeDocument/2006/relationships/hyperlink" Target="https://imgur.com/vPpZAdX" TargetMode="External"/><Relationship Id="rId935" Type="http://schemas.openxmlformats.org/officeDocument/2006/relationships/hyperlink" Target="https://imgur.com/vaW5J6a" TargetMode="External"/><Relationship Id="rId64" Type="http://schemas.openxmlformats.org/officeDocument/2006/relationships/hyperlink" Target="https://imgur.com/QMGjt5C" TargetMode="External"/><Relationship Id="rId367" Type="http://schemas.openxmlformats.org/officeDocument/2006/relationships/hyperlink" Target="https://imgur.com/Jrp7324" TargetMode="External"/><Relationship Id="rId574" Type="http://schemas.openxmlformats.org/officeDocument/2006/relationships/hyperlink" Target="https://imgur.com/qWm0Hlm" TargetMode="External"/><Relationship Id="rId227" Type="http://schemas.openxmlformats.org/officeDocument/2006/relationships/hyperlink" Target="https://drive.google.com/file/d/1ObfoGYjdZiP4TH6WlngfVFuBd9xbwNUX/view?usp=sharing" TargetMode="External"/><Relationship Id="rId781" Type="http://schemas.openxmlformats.org/officeDocument/2006/relationships/hyperlink" Target="https://drive.google.com/file/d/1gsqVkhlfD3ul4ubbnVK_h9AZf0Mi9yy_/view?usp=sharing" TargetMode="External"/><Relationship Id="rId879" Type="http://schemas.openxmlformats.org/officeDocument/2006/relationships/hyperlink" Target="https://imgur.com/ZjiWdoC" TargetMode="External"/><Relationship Id="rId434" Type="http://schemas.openxmlformats.org/officeDocument/2006/relationships/hyperlink" Target="https://imgur.com/GrhsHwP" TargetMode="External"/><Relationship Id="rId641" Type="http://schemas.openxmlformats.org/officeDocument/2006/relationships/hyperlink" Target="https://imgur.com/7CozMX6" TargetMode="External"/><Relationship Id="rId739" Type="http://schemas.openxmlformats.org/officeDocument/2006/relationships/hyperlink" Target="https://imgur.com/nFsNgdm" TargetMode="External"/><Relationship Id="rId280" Type="http://schemas.openxmlformats.org/officeDocument/2006/relationships/hyperlink" Target="https://drive.google.com/file/d/1ObfoGYjdZiP4TH6WlngfVFuBd9xbwNUX/view?usp=sharing" TargetMode="External"/><Relationship Id="rId501" Type="http://schemas.openxmlformats.org/officeDocument/2006/relationships/hyperlink" Target="https://imgur.com/og8cahJ" TargetMode="External"/><Relationship Id="rId946" Type="http://schemas.openxmlformats.org/officeDocument/2006/relationships/hyperlink" Target="https://imgur.com/ee7iTRR" TargetMode="External"/><Relationship Id="rId75" Type="http://schemas.openxmlformats.org/officeDocument/2006/relationships/hyperlink" Target="https://imgur.com/3rNUk0t" TargetMode="External"/><Relationship Id="rId140" Type="http://schemas.openxmlformats.org/officeDocument/2006/relationships/hyperlink" Target="https://imgur.com/LrxG0Rb" TargetMode="External"/><Relationship Id="rId378" Type="http://schemas.openxmlformats.org/officeDocument/2006/relationships/hyperlink" Target="https://imgur.com/0TxSesp" TargetMode="External"/><Relationship Id="rId585" Type="http://schemas.openxmlformats.org/officeDocument/2006/relationships/hyperlink" Target="https://imgur.com/jcqMYqg" TargetMode="External"/><Relationship Id="rId792" Type="http://schemas.openxmlformats.org/officeDocument/2006/relationships/hyperlink" Target="https://imgur.com/R07HxGn" TargetMode="External"/><Relationship Id="rId806" Type="http://schemas.openxmlformats.org/officeDocument/2006/relationships/hyperlink" Target="https://imgur.com/wteJ987" TargetMode="External"/><Relationship Id="rId6" Type="http://schemas.openxmlformats.org/officeDocument/2006/relationships/hyperlink" Target="https://imgur.com/DO2p0Fz" TargetMode="External"/><Relationship Id="rId238" Type="http://schemas.openxmlformats.org/officeDocument/2006/relationships/hyperlink" Target="https://imgur.com/Fym0Fdp" TargetMode="External"/><Relationship Id="rId445" Type="http://schemas.openxmlformats.org/officeDocument/2006/relationships/hyperlink" Target="https://drive.google.com/file/d/1ObfoGYjdZiP4TH6WlngfVFuBd9xbwNUX/view?usp=sharing" TargetMode="External"/><Relationship Id="rId652" Type="http://schemas.openxmlformats.org/officeDocument/2006/relationships/hyperlink" Target="https://imgur.com/6S78058" TargetMode="External"/><Relationship Id="rId291" Type="http://schemas.openxmlformats.org/officeDocument/2006/relationships/hyperlink" Target="https://imgur.com/rqPRlEX" TargetMode="External"/><Relationship Id="rId305" Type="http://schemas.openxmlformats.org/officeDocument/2006/relationships/hyperlink" Target="https://imgur.com/y6WmAfQ" TargetMode="External"/><Relationship Id="rId512" Type="http://schemas.openxmlformats.org/officeDocument/2006/relationships/hyperlink" Target="https://imgur.com/DSw7GVe" TargetMode="External"/><Relationship Id="rId957" Type="http://schemas.openxmlformats.org/officeDocument/2006/relationships/hyperlink" Target="https://imgur.com/SGQfaqB" TargetMode="External"/><Relationship Id="rId86" Type="http://schemas.openxmlformats.org/officeDocument/2006/relationships/hyperlink" Target="https://imgur.com/rb6bsDn" TargetMode="External"/><Relationship Id="rId151" Type="http://schemas.openxmlformats.org/officeDocument/2006/relationships/hyperlink" Target="https://www.worldofgothic.de/?go=moddb&amp;action=view&amp;fileID=1838&amp;cat=0&amp;page=0&amp;order=0" TargetMode="External"/><Relationship Id="rId389" Type="http://schemas.openxmlformats.org/officeDocument/2006/relationships/hyperlink" Target="https://imgur.com/DpO4iRR" TargetMode="External"/><Relationship Id="rId596" Type="http://schemas.openxmlformats.org/officeDocument/2006/relationships/hyperlink" Target="https://imgur.com/iB9onTT" TargetMode="External"/><Relationship Id="rId817" Type="http://schemas.openxmlformats.org/officeDocument/2006/relationships/hyperlink" Target="https://drive.google.com/file/d/1gsqVkhlfD3ul4ubbnVK_h9AZf0Mi9yy_/view?usp=sharing" TargetMode="External"/><Relationship Id="rId249" Type="http://schemas.openxmlformats.org/officeDocument/2006/relationships/hyperlink" Target="https://imgur.com/SS8Kz9g" TargetMode="External"/><Relationship Id="rId456" Type="http://schemas.openxmlformats.org/officeDocument/2006/relationships/hyperlink" Target="https://imgur.com/yCTT9o5" TargetMode="External"/><Relationship Id="rId663" Type="http://schemas.openxmlformats.org/officeDocument/2006/relationships/hyperlink" Target="https://drive.google.com/file/d/1nTmqH1R5lVJlfgD-8JA19HWRHFxPCSis/view?usp=sharing" TargetMode="External"/><Relationship Id="rId870" Type="http://schemas.openxmlformats.org/officeDocument/2006/relationships/hyperlink" Target="https://imgur.com/QSrl8UT" TargetMode="External"/><Relationship Id="rId13" Type="http://schemas.openxmlformats.org/officeDocument/2006/relationships/hyperlink" Target="https://imgur.com/BnoNnEC" TargetMode="External"/><Relationship Id="rId109" Type="http://schemas.openxmlformats.org/officeDocument/2006/relationships/hyperlink" Target="https://imgur.com/i7Jt512" TargetMode="External"/><Relationship Id="rId316" Type="http://schemas.openxmlformats.org/officeDocument/2006/relationships/hyperlink" Target="https://drive.google.com/file/d/1ObfoGYjdZiP4TH6WlngfVFuBd9xbwNUX/view?usp=sharing" TargetMode="External"/><Relationship Id="rId523" Type="http://schemas.openxmlformats.org/officeDocument/2006/relationships/hyperlink" Target="https://imgur.com/29vfbNb" TargetMode="External"/><Relationship Id="rId968" Type="http://schemas.openxmlformats.org/officeDocument/2006/relationships/hyperlink" Target="https://imgur.com/3GyHA4a" TargetMode="External"/><Relationship Id="rId97" Type="http://schemas.openxmlformats.org/officeDocument/2006/relationships/hyperlink" Target="https://imgur.com/4Vu5VgE" TargetMode="External"/><Relationship Id="rId730" Type="http://schemas.openxmlformats.org/officeDocument/2006/relationships/hyperlink" Target="https://imgur.com/GCdn4h3" TargetMode="External"/><Relationship Id="rId828" Type="http://schemas.openxmlformats.org/officeDocument/2006/relationships/hyperlink" Target="https://drive.google.com/file/d/1ObfoGYjdZiP4TH6WlngfVFuBd9xbwNUX/view?usp=sharing" TargetMode="External"/><Relationship Id="rId162" Type="http://schemas.openxmlformats.org/officeDocument/2006/relationships/hyperlink" Target="https://imgur.com/VOk0R1L" TargetMode="External"/><Relationship Id="rId467" Type="http://schemas.openxmlformats.org/officeDocument/2006/relationships/hyperlink" Target="https://imgur.com/tiKNQS4" TargetMode="External"/><Relationship Id="rId674" Type="http://schemas.openxmlformats.org/officeDocument/2006/relationships/hyperlink" Target="https://imgur.com/vYKmqMk" TargetMode="External"/><Relationship Id="rId881" Type="http://schemas.openxmlformats.org/officeDocument/2006/relationships/hyperlink" Target="https://imgur.com/KWRIaqi" TargetMode="External"/><Relationship Id="rId24" Type="http://schemas.openxmlformats.org/officeDocument/2006/relationships/hyperlink" Target="https://imgur.com/jczcsUT" TargetMode="External"/><Relationship Id="rId327" Type="http://schemas.openxmlformats.org/officeDocument/2006/relationships/hyperlink" Target="https://imgur.com/ehZ1jV3" TargetMode="External"/><Relationship Id="rId534" Type="http://schemas.openxmlformats.org/officeDocument/2006/relationships/hyperlink" Target="https://imgur.com/6YaTjNn" TargetMode="External"/><Relationship Id="rId741" Type="http://schemas.openxmlformats.org/officeDocument/2006/relationships/hyperlink" Target="https://imgur.com/MiRb763" TargetMode="External"/><Relationship Id="rId839" Type="http://schemas.openxmlformats.org/officeDocument/2006/relationships/hyperlink" Target="https://imgur.com/tzYpevP" TargetMode="External"/><Relationship Id="rId173" Type="http://schemas.openxmlformats.org/officeDocument/2006/relationships/hyperlink" Target="https://imgur.com/8aa4XWI" TargetMode="External"/><Relationship Id="rId380" Type="http://schemas.openxmlformats.org/officeDocument/2006/relationships/hyperlink" Target="https://imgur.com/mzU8mjB" TargetMode="External"/><Relationship Id="rId601" Type="http://schemas.openxmlformats.org/officeDocument/2006/relationships/hyperlink" Target="https://drive.google.com/file/d/1nTmqH1R5lVJlfgD-8JA19HWRHFxPCSis/view?usp=sharing" TargetMode="External"/><Relationship Id="rId240" Type="http://schemas.openxmlformats.org/officeDocument/2006/relationships/hyperlink" Target="https://imgur.com/3jw5zil" TargetMode="External"/><Relationship Id="rId478" Type="http://schemas.openxmlformats.org/officeDocument/2006/relationships/hyperlink" Target="https://drive.google.com/file/d/1ObfoGYjdZiP4TH6WlngfVFuBd9xbwNUX/view?usp=sharing" TargetMode="External"/><Relationship Id="rId685" Type="http://schemas.openxmlformats.org/officeDocument/2006/relationships/hyperlink" Target="https://drive.google.com/file/d/1nTmqH1R5lVJlfgD-8JA19HWRHFxPCSis/view?usp=sharing" TargetMode="External"/><Relationship Id="rId892" Type="http://schemas.openxmlformats.org/officeDocument/2006/relationships/hyperlink" Target="https://imgur.com/tFDsxiw" TargetMode="External"/><Relationship Id="rId906" Type="http://schemas.openxmlformats.org/officeDocument/2006/relationships/hyperlink" Target="https://drive.google.com/file/d/1nTmqH1R5lVJlfgD-8JA19HWRHFxPCSis/view?usp=sharing" TargetMode="External"/><Relationship Id="rId35" Type="http://schemas.openxmlformats.org/officeDocument/2006/relationships/hyperlink" Target="https://imgur.com/379hXNj" TargetMode="External"/><Relationship Id="rId100" Type="http://schemas.openxmlformats.org/officeDocument/2006/relationships/hyperlink" Target="https://imgur.com/9FrkArS" TargetMode="External"/><Relationship Id="rId338" Type="http://schemas.openxmlformats.org/officeDocument/2006/relationships/hyperlink" Target="https://imgur.com/TjSSv2c" TargetMode="External"/><Relationship Id="rId545" Type="http://schemas.openxmlformats.org/officeDocument/2006/relationships/hyperlink" Target="https://drive.google.com/file/d/1ObfoGYjdZiP4TH6WlngfVFuBd9xbwNUX/view?usp=sharing" TargetMode="External"/><Relationship Id="rId752" Type="http://schemas.openxmlformats.org/officeDocument/2006/relationships/hyperlink" Target="https://imgur.com/Vgj5Qjw" TargetMode="External"/><Relationship Id="rId184" Type="http://schemas.openxmlformats.org/officeDocument/2006/relationships/hyperlink" Target="https://imgur.com/qMPaMgk" TargetMode="External"/><Relationship Id="rId391" Type="http://schemas.openxmlformats.org/officeDocument/2006/relationships/hyperlink" Target="https://imgur.com/OKcUYqT" TargetMode="External"/><Relationship Id="rId405" Type="http://schemas.openxmlformats.org/officeDocument/2006/relationships/hyperlink" Target="https://imgur.com/7qdtAEC" TargetMode="External"/><Relationship Id="rId612" Type="http://schemas.openxmlformats.org/officeDocument/2006/relationships/hyperlink" Target="https://imgur.com/hHVs6hJ" TargetMode="External"/><Relationship Id="rId251" Type="http://schemas.openxmlformats.org/officeDocument/2006/relationships/hyperlink" Target="https://imgur.com/KxDoO0W" TargetMode="External"/><Relationship Id="rId489" Type="http://schemas.openxmlformats.org/officeDocument/2006/relationships/hyperlink" Target="https://imgur.com/GYf2DO0" TargetMode="External"/><Relationship Id="rId696" Type="http://schemas.openxmlformats.org/officeDocument/2006/relationships/hyperlink" Target="https://imgur.com/bPrnIrO" TargetMode="External"/><Relationship Id="rId917" Type="http://schemas.openxmlformats.org/officeDocument/2006/relationships/hyperlink" Target="https://imgur.com/881K87e" TargetMode="External"/><Relationship Id="rId46" Type="http://schemas.openxmlformats.org/officeDocument/2006/relationships/hyperlink" Target="https://imgur.com/Ye1WRuJ" TargetMode="External"/><Relationship Id="rId349" Type="http://schemas.openxmlformats.org/officeDocument/2006/relationships/hyperlink" Target="https://drive.google.com/file/d/1ObfoGYjdZiP4TH6WlngfVFuBd9xbwNUX/view?usp=sharing" TargetMode="External"/><Relationship Id="rId556" Type="http://schemas.openxmlformats.org/officeDocument/2006/relationships/hyperlink" Target="https://imgur.com/nTiITRg" TargetMode="External"/><Relationship Id="rId763" Type="http://schemas.openxmlformats.org/officeDocument/2006/relationships/hyperlink" Target="https://imgur.com/6ACO8Qx" TargetMode="External"/><Relationship Id="rId111" Type="http://schemas.openxmlformats.org/officeDocument/2006/relationships/hyperlink" Target="https://imgur.com/5VCiCtm" TargetMode="External"/><Relationship Id="rId195" Type="http://schemas.openxmlformats.org/officeDocument/2006/relationships/hyperlink" Target="https://imgur.com/5lziFfR" TargetMode="External"/><Relationship Id="rId209" Type="http://schemas.openxmlformats.org/officeDocument/2006/relationships/hyperlink" Target="https://imgur.com/6ElgUMM" TargetMode="External"/><Relationship Id="rId416" Type="http://schemas.openxmlformats.org/officeDocument/2006/relationships/hyperlink" Target="https://imgur.com/dKmnvdS" TargetMode="External"/><Relationship Id="rId970" Type="http://schemas.openxmlformats.org/officeDocument/2006/relationships/vmlDrawing" Target="../drawings/vmlDrawing2.vml"/><Relationship Id="rId623" Type="http://schemas.openxmlformats.org/officeDocument/2006/relationships/hyperlink" Target="https://drive.google.com/file/d/1nTmqH1R5lVJlfgD-8JA19HWRHFxPCSis/view?usp=sharing" TargetMode="External"/><Relationship Id="rId830" Type="http://schemas.openxmlformats.org/officeDocument/2006/relationships/hyperlink" Target="https://drive.google.com/file/d/1ObfoGYjdZiP4TH6WlngfVFuBd9xbwNUX/view?usp=sharing" TargetMode="External"/><Relationship Id="rId928" Type="http://schemas.openxmlformats.org/officeDocument/2006/relationships/hyperlink" Target="https://drive.google.com/file/d/1u_wHlpuu50vMozsx7oPopZELjAQffGJH/view?usp=sharing" TargetMode="External"/><Relationship Id="rId57" Type="http://schemas.openxmlformats.org/officeDocument/2006/relationships/hyperlink" Target="https://imgur.com/H1TwuOD" TargetMode="External"/><Relationship Id="rId262" Type="http://schemas.openxmlformats.org/officeDocument/2006/relationships/hyperlink" Target="https://drive.google.com/file/d/1ObfoGYjdZiP4TH6WlngfVFuBd9xbwNUX/view?usp=sharing" TargetMode="External"/><Relationship Id="rId567" Type="http://schemas.openxmlformats.org/officeDocument/2006/relationships/hyperlink" Target="https://drive.google.com/file/d/1ObfoGYjdZiP4TH6WlngfVFuBd9xbwNUX/view?usp=sharing" TargetMode="External"/><Relationship Id="rId122" Type="http://schemas.openxmlformats.org/officeDocument/2006/relationships/hyperlink" Target="https://imgur.com/Rb0pdSW" TargetMode="External"/><Relationship Id="rId774" Type="http://schemas.openxmlformats.org/officeDocument/2006/relationships/hyperlink" Target="https://imgur.com/xs9FXL3" TargetMode="External"/><Relationship Id="rId427" Type="http://schemas.openxmlformats.org/officeDocument/2006/relationships/hyperlink" Target="https://imgur.com/W6E5Zkn" TargetMode="External"/><Relationship Id="rId634" Type="http://schemas.openxmlformats.org/officeDocument/2006/relationships/hyperlink" Target="https://imgur.com/0NoVqfM" TargetMode="External"/><Relationship Id="rId841" Type="http://schemas.openxmlformats.org/officeDocument/2006/relationships/hyperlink" Target="https://imgur.com/CgO9yUP" TargetMode="External"/><Relationship Id="rId273" Type="http://schemas.openxmlformats.org/officeDocument/2006/relationships/hyperlink" Target="https://imgur.com/Jc9GYXf" TargetMode="External"/><Relationship Id="rId480" Type="http://schemas.openxmlformats.org/officeDocument/2006/relationships/hyperlink" Target="https://drive.google.com/file/d/1ObfoGYjdZiP4TH6WlngfVFuBd9xbwNUX/view?usp=sharing" TargetMode="External"/><Relationship Id="rId701" Type="http://schemas.openxmlformats.org/officeDocument/2006/relationships/hyperlink" Target="https://drive.google.com/file/d/1nTmqH1R5lVJlfgD-8JA19HWRHFxPCSis/view?usp=sharing" TargetMode="External"/><Relationship Id="rId939" Type="http://schemas.openxmlformats.org/officeDocument/2006/relationships/hyperlink" Target="https://imgur.com/9eKWLBl" TargetMode="External"/><Relationship Id="rId68" Type="http://schemas.openxmlformats.org/officeDocument/2006/relationships/hyperlink" Target="https://imgur.com/99lP9kh" TargetMode="External"/><Relationship Id="rId133" Type="http://schemas.openxmlformats.org/officeDocument/2006/relationships/hyperlink" Target="https://imgur.com/8c3a542" TargetMode="External"/><Relationship Id="rId340" Type="http://schemas.openxmlformats.org/officeDocument/2006/relationships/hyperlink" Target="https://imgur.com/6YNLDxm" TargetMode="External"/><Relationship Id="rId578" Type="http://schemas.openxmlformats.org/officeDocument/2006/relationships/hyperlink" Target="https://imgur.com/Yc2CtJr" TargetMode="External"/><Relationship Id="rId785" Type="http://schemas.openxmlformats.org/officeDocument/2006/relationships/hyperlink" Target="https://drive.google.com/file/d/1gsqVkhlfD3ul4ubbnVK_h9AZf0Mi9yy_/view?usp=sharing" TargetMode="External"/><Relationship Id="rId200" Type="http://schemas.openxmlformats.org/officeDocument/2006/relationships/hyperlink" Target="https://imgur.com/FOCJ1KW" TargetMode="External"/><Relationship Id="rId438" Type="http://schemas.openxmlformats.org/officeDocument/2006/relationships/hyperlink" Target="https://imgur.com/2M3iR08" TargetMode="External"/><Relationship Id="rId645" Type="http://schemas.openxmlformats.org/officeDocument/2006/relationships/hyperlink" Target="https://imgur.com/d3rLlxV" TargetMode="External"/><Relationship Id="rId852" Type="http://schemas.openxmlformats.org/officeDocument/2006/relationships/hyperlink" Target="https://imgur.com/nZEfLvT" TargetMode="External"/><Relationship Id="rId284" Type="http://schemas.openxmlformats.org/officeDocument/2006/relationships/hyperlink" Target="https://drive.google.com/file/d/1ObfoGYjdZiP4TH6WlngfVFuBd9xbwNUX/view?usp=sharing" TargetMode="External"/><Relationship Id="rId491" Type="http://schemas.openxmlformats.org/officeDocument/2006/relationships/hyperlink" Target="https://imgur.com/w1pST1M" TargetMode="External"/><Relationship Id="rId505" Type="http://schemas.openxmlformats.org/officeDocument/2006/relationships/hyperlink" Target="https://imgur.com/jRXeVIY" TargetMode="External"/><Relationship Id="rId712" Type="http://schemas.openxmlformats.org/officeDocument/2006/relationships/hyperlink" Target="https://imgur.com/jsAOVYO" TargetMode="External"/><Relationship Id="rId79" Type="http://schemas.openxmlformats.org/officeDocument/2006/relationships/hyperlink" Target="https://imgur.com/1gdGx0N" TargetMode="External"/><Relationship Id="rId144" Type="http://schemas.openxmlformats.org/officeDocument/2006/relationships/hyperlink" Target="https://imgur.com/z5sYw30" TargetMode="External"/><Relationship Id="rId589" Type="http://schemas.openxmlformats.org/officeDocument/2006/relationships/hyperlink" Target="https://imgur.com/c7PTiEb" TargetMode="External"/><Relationship Id="rId796" Type="http://schemas.openxmlformats.org/officeDocument/2006/relationships/hyperlink" Target="https://imgur.com/rTgm7a6" TargetMode="External"/><Relationship Id="rId351" Type="http://schemas.openxmlformats.org/officeDocument/2006/relationships/hyperlink" Target="https://imgur.com/9C8Kw1m" TargetMode="External"/><Relationship Id="rId449" Type="http://schemas.openxmlformats.org/officeDocument/2006/relationships/hyperlink" Target="https://drive.google.com/file/d/1ObfoGYjdZiP4TH6WlngfVFuBd9xbwNUX/view?usp=sharing" TargetMode="External"/><Relationship Id="rId656" Type="http://schemas.openxmlformats.org/officeDocument/2006/relationships/hyperlink" Target="https://imgur.com/UMt3x0o" TargetMode="External"/><Relationship Id="rId863" Type="http://schemas.openxmlformats.org/officeDocument/2006/relationships/hyperlink" Target="https://imgur.com/hJYirZt" TargetMode="External"/><Relationship Id="rId211" Type="http://schemas.openxmlformats.org/officeDocument/2006/relationships/hyperlink" Target="https://imgur.com/spgL2Yr" TargetMode="External"/><Relationship Id="rId295" Type="http://schemas.openxmlformats.org/officeDocument/2006/relationships/hyperlink" Target="https://imgur.com/GlXPnDn" TargetMode="External"/><Relationship Id="rId309" Type="http://schemas.openxmlformats.org/officeDocument/2006/relationships/hyperlink" Target="https://imgur.com/RXvQLBT" TargetMode="External"/><Relationship Id="rId516" Type="http://schemas.openxmlformats.org/officeDocument/2006/relationships/hyperlink" Target="https://imgur.com/tY8MhCk" TargetMode="External"/><Relationship Id="rId723" Type="http://schemas.openxmlformats.org/officeDocument/2006/relationships/hyperlink" Target="https://drive.google.com/file/d/1nTmqH1R5lVJlfgD-8JA19HWRHFxPCSis/view?usp=sharing" TargetMode="External"/><Relationship Id="rId930" Type="http://schemas.openxmlformats.org/officeDocument/2006/relationships/hyperlink" Target="https://imgur.com/D5wZZou" TargetMode="External"/><Relationship Id="rId155" Type="http://schemas.openxmlformats.org/officeDocument/2006/relationships/hyperlink" Target="https://imgur.com/NOJ6Xx1" TargetMode="External"/><Relationship Id="rId362" Type="http://schemas.openxmlformats.org/officeDocument/2006/relationships/hyperlink" Target="https://imgur.com/KNyDnOf" TargetMode="External"/><Relationship Id="rId222" Type="http://schemas.openxmlformats.org/officeDocument/2006/relationships/hyperlink" Target="https://imgur.com/1G9UNSf" TargetMode="External"/><Relationship Id="rId667" Type="http://schemas.openxmlformats.org/officeDocument/2006/relationships/hyperlink" Target="https://drive.google.com/file/d/1nTmqH1R5lVJlfgD-8JA19HWRHFxPCSis/view?usp=sharing" TargetMode="External"/><Relationship Id="rId874" Type="http://schemas.openxmlformats.org/officeDocument/2006/relationships/hyperlink" Target="https://imgur.com/w8qld9s" TargetMode="External"/><Relationship Id="rId17" Type="http://schemas.openxmlformats.org/officeDocument/2006/relationships/hyperlink" Target="https://imgur.com/XQMcuTL" TargetMode="External"/><Relationship Id="rId527" Type="http://schemas.openxmlformats.org/officeDocument/2006/relationships/hyperlink" Target="https://imgur.com/8fqY8Ac" TargetMode="External"/><Relationship Id="rId734" Type="http://schemas.openxmlformats.org/officeDocument/2006/relationships/hyperlink" Target="https://imgur.com/ZeZGB7C" TargetMode="External"/><Relationship Id="rId941" Type="http://schemas.openxmlformats.org/officeDocument/2006/relationships/hyperlink" Target="https://imgur.com/1dqNvFn" TargetMode="External"/><Relationship Id="rId70" Type="http://schemas.openxmlformats.org/officeDocument/2006/relationships/hyperlink" Target="https://imgur.com/PhAqqIk" TargetMode="External"/><Relationship Id="rId166" Type="http://schemas.openxmlformats.org/officeDocument/2006/relationships/hyperlink" Target="https://imgur.com/oeim1nQ" TargetMode="External"/><Relationship Id="rId373" Type="http://schemas.openxmlformats.org/officeDocument/2006/relationships/hyperlink" Target="https://imgur.com/jwy6pdL" TargetMode="External"/><Relationship Id="rId580" Type="http://schemas.openxmlformats.org/officeDocument/2006/relationships/hyperlink" Target="https://imgur.com/jcqMYqg" TargetMode="External"/><Relationship Id="rId801" Type="http://schemas.openxmlformats.org/officeDocument/2006/relationships/hyperlink" Target="https://drive.google.com/file/d/1gsqVkhlfD3ul4ubbnVK_h9AZf0Mi9yy_/view?usp=sharing" TargetMode="External"/><Relationship Id="rId1" Type="http://schemas.openxmlformats.org/officeDocument/2006/relationships/hyperlink" Target="https://imgur.com/LbID6xm" TargetMode="External"/><Relationship Id="rId233" Type="http://schemas.openxmlformats.org/officeDocument/2006/relationships/hyperlink" Target="https://imgur.com/o8QbDvI" TargetMode="External"/><Relationship Id="rId440" Type="http://schemas.openxmlformats.org/officeDocument/2006/relationships/hyperlink" Target="https://imgur.com/WXPmCml" TargetMode="External"/><Relationship Id="rId678" Type="http://schemas.openxmlformats.org/officeDocument/2006/relationships/hyperlink" Target="https://imgur.com/4AzkXwD" TargetMode="External"/><Relationship Id="rId885" Type="http://schemas.openxmlformats.org/officeDocument/2006/relationships/hyperlink" Target="https://imgur.com/Ve4TOmJ" TargetMode="External"/><Relationship Id="rId28" Type="http://schemas.openxmlformats.org/officeDocument/2006/relationships/hyperlink" Target="https://imgur.com/JlYOUZo" TargetMode="External"/><Relationship Id="rId300" Type="http://schemas.openxmlformats.org/officeDocument/2006/relationships/hyperlink" Target="https://drive.google.com/file/d/1ObfoGYjdZiP4TH6WlngfVFuBd9xbwNUX/view?usp=sharing" TargetMode="External"/><Relationship Id="rId538" Type="http://schemas.openxmlformats.org/officeDocument/2006/relationships/hyperlink" Target="https://imgur.com/nTiITRg" TargetMode="External"/><Relationship Id="rId745" Type="http://schemas.openxmlformats.org/officeDocument/2006/relationships/hyperlink" Target="https://imgur.com/np8Rytx" TargetMode="External"/><Relationship Id="rId952" Type="http://schemas.openxmlformats.org/officeDocument/2006/relationships/hyperlink" Target="https://imgur.com/2qkZL9y" TargetMode="External"/><Relationship Id="rId81" Type="http://schemas.openxmlformats.org/officeDocument/2006/relationships/hyperlink" Target="https://imgur.com/3pQnuKi" TargetMode="External"/><Relationship Id="rId177" Type="http://schemas.openxmlformats.org/officeDocument/2006/relationships/hyperlink" Target="https://imgur.com/91wByFp" TargetMode="External"/><Relationship Id="rId384" Type="http://schemas.openxmlformats.org/officeDocument/2006/relationships/hyperlink" Target="https://imgur.com/RjnfFpz" TargetMode="External"/><Relationship Id="rId591" Type="http://schemas.openxmlformats.org/officeDocument/2006/relationships/hyperlink" Target="https://imgur.com/EeZvv3m" TargetMode="External"/><Relationship Id="rId605" Type="http://schemas.openxmlformats.org/officeDocument/2006/relationships/hyperlink" Target="https://drive.google.com/file/d/1nTmqH1R5lVJlfgD-8JA19HWRHFxPCSis/view?usp=sharing" TargetMode="External"/><Relationship Id="rId812" Type="http://schemas.openxmlformats.org/officeDocument/2006/relationships/hyperlink" Target="https://drive.google.com/file/d/1gsqVkhlfD3ul4ubbnVK_h9AZf0Mi9yy_/view?usp=sharing" TargetMode="External"/><Relationship Id="rId244" Type="http://schemas.openxmlformats.org/officeDocument/2006/relationships/hyperlink" Target="https://drive.google.com/file/d/1ObfoGYjdZiP4TH6WlngfVFuBd9xbwNUX/view?usp=sharing" TargetMode="External"/><Relationship Id="rId689" Type="http://schemas.openxmlformats.org/officeDocument/2006/relationships/hyperlink" Target="https://imgur.com/3Obx60n" TargetMode="External"/><Relationship Id="rId896" Type="http://schemas.openxmlformats.org/officeDocument/2006/relationships/hyperlink" Target="https://imgur.com/T2Yqj7q" TargetMode="External"/><Relationship Id="rId39" Type="http://schemas.openxmlformats.org/officeDocument/2006/relationships/hyperlink" Target="https://imgur.com/GkxZj7R" TargetMode="External"/><Relationship Id="rId451" Type="http://schemas.openxmlformats.org/officeDocument/2006/relationships/hyperlink" Target="https://drive.google.com/file/d/1ObfoGYjdZiP4TH6WlngfVFuBd9xbwNUX/view?usp=sharing" TargetMode="External"/><Relationship Id="rId549" Type="http://schemas.openxmlformats.org/officeDocument/2006/relationships/hyperlink" Target="https://drive.google.com/file/d/1ObfoGYjdZiP4TH6WlngfVFuBd9xbwNUX/view?usp=sharing" TargetMode="External"/><Relationship Id="rId756" Type="http://schemas.openxmlformats.org/officeDocument/2006/relationships/hyperlink" Target="https://imgur.com/fUfGz8v" TargetMode="External"/><Relationship Id="rId104" Type="http://schemas.openxmlformats.org/officeDocument/2006/relationships/hyperlink" Target="https://imgur.com/jayL8p8" TargetMode="External"/><Relationship Id="rId188" Type="http://schemas.openxmlformats.org/officeDocument/2006/relationships/hyperlink" Target="https://imgur.com/ArWRv40" TargetMode="External"/><Relationship Id="rId311" Type="http://schemas.openxmlformats.org/officeDocument/2006/relationships/hyperlink" Target="https://imgur.com/RXvQLBT" TargetMode="External"/><Relationship Id="rId395" Type="http://schemas.openxmlformats.org/officeDocument/2006/relationships/hyperlink" Target="https://imgur.com/Ty2buqa" TargetMode="External"/><Relationship Id="rId409" Type="http://schemas.openxmlformats.org/officeDocument/2006/relationships/hyperlink" Target="https://imgur.com/ImNFvPa" TargetMode="External"/><Relationship Id="rId963" Type="http://schemas.openxmlformats.org/officeDocument/2006/relationships/hyperlink" Target="https://imgur.com/SN920lA" TargetMode="External"/><Relationship Id="rId92" Type="http://schemas.openxmlformats.org/officeDocument/2006/relationships/hyperlink" Target="https://imgur.com/AJTRQl3" TargetMode="External"/><Relationship Id="rId616" Type="http://schemas.openxmlformats.org/officeDocument/2006/relationships/hyperlink" Target="https://imgur.com/iB9onTT" TargetMode="External"/><Relationship Id="rId823" Type="http://schemas.openxmlformats.org/officeDocument/2006/relationships/hyperlink" Target="https://imgur.com/n7bTcce" TargetMode="External"/><Relationship Id="rId255" Type="http://schemas.openxmlformats.org/officeDocument/2006/relationships/hyperlink" Target="https://imgur.com/GIHejNX" TargetMode="External"/><Relationship Id="rId297" Type="http://schemas.openxmlformats.org/officeDocument/2006/relationships/hyperlink" Target="https://imgur.com/VRtetOm" TargetMode="External"/><Relationship Id="rId462" Type="http://schemas.openxmlformats.org/officeDocument/2006/relationships/hyperlink" Target="https://imgur.com/ydiOtpw" TargetMode="External"/><Relationship Id="rId518" Type="http://schemas.openxmlformats.org/officeDocument/2006/relationships/hyperlink" Target="https://imgur.com/Re654jT" TargetMode="External"/><Relationship Id="rId725" Type="http://schemas.openxmlformats.org/officeDocument/2006/relationships/hyperlink" Target="https://drive.google.com/file/d/1nTmqH1R5lVJlfgD-8JA19HWRHFxPCSis/view?usp=sharing" TargetMode="External"/><Relationship Id="rId932" Type="http://schemas.openxmlformats.org/officeDocument/2006/relationships/hyperlink" Target="https://imgur.com/JJI7jsa" TargetMode="External"/><Relationship Id="rId115" Type="http://schemas.openxmlformats.org/officeDocument/2006/relationships/hyperlink" Target="https://imgur.com/1h4fQPQ" TargetMode="External"/><Relationship Id="rId157" Type="http://schemas.openxmlformats.org/officeDocument/2006/relationships/hyperlink" Target="https://imgur.com/gnyGxoX" TargetMode="External"/><Relationship Id="rId322" Type="http://schemas.openxmlformats.org/officeDocument/2006/relationships/hyperlink" Target="https://imgur.com/q7rWsjK" TargetMode="External"/><Relationship Id="rId364" Type="http://schemas.openxmlformats.org/officeDocument/2006/relationships/hyperlink" Target="https://imgur.com/GOACAXi" TargetMode="External"/><Relationship Id="rId767" Type="http://schemas.openxmlformats.org/officeDocument/2006/relationships/hyperlink" Target="https://imgur.com/JZYWQIv" TargetMode="External"/><Relationship Id="rId61" Type="http://schemas.openxmlformats.org/officeDocument/2006/relationships/hyperlink" Target="https://imgur.com/L1U43N2" TargetMode="External"/><Relationship Id="rId199" Type="http://schemas.openxmlformats.org/officeDocument/2006/relationships/hyperlink" Target="https://imgur.com/VcKFBiK" TargetMode="External"/><Relationship Id="rId571" Type="http://schemas.openxmlformats.org/officeDocument/2006/relationships/hyperlink" Target="https://drive.google.com/file/d/1ObfoGYjdZiP4TH6WlngfVFuBd9xbwNUX/view?usp=sharing" TargetMode="External"/><Relationship Id="rId627" Type="http://schemas.openxmlformats.org/officeDocument/2006/relationships/hyperlink" Target="https://drive.google.com/file/d/1nTmqH1R5lVJlfgD-8JA19HWRHFxPCSis/view?usp=sharing" TargetMode="External"/><Relationship Id="rId669" Type="http://schemas.openxmlformats.org/officeDocument/2006/relationships/hyperlink" Target="https://drive.google.com/file/d/1nTmqH1R5lVJlfgD-8JA19HWRHFxPCSis/view?usp=sharing" TargetMode="External"/><Relationship Id="rId834" Type="http://schemas.openxmlformats.org/officeDocument/2006/relationships/hyperlink" Target="https://imgur.com/x5aA4bE" TargetMode="External"/><Relationship Id="rId876" Type="http://schemas.openxmlformats.org/officeDocument/2006/relationships/hyperlink" Target="https://imgur.com/xVFhUtj" TargetMode="External"/><Relationship Id="rId19" Type="http://schemas.openxmlformats.org/officeDocument/2006/relationships/hyperlink" Target="https://imgur.com/U0FquFB" TargetMode="External"/><Relationship Id="rId224" Type="http://schemas.openxmlformats.org/officeDocument/2006/relationships/hyperlink" Target="https://imgur.com/Os0ihG2" TargetMode="External"/><Relationship Id="rId266" Type="http://schemas.openxmlformats.org/officeDocument/2006/relationships/hyperlink" Target="https://drive.google.com/file/d/1ObfoGYjdZiP4TH6WlngfVFuBd9xbwNUX/view?usp=sharing" TargetMode="External"/><Relationship Id="rId431" Type="http://schemas.openxmlformats.org/officeDocument/2006/relationships/hyperlink" Target="https://imgur.com/snRBt2D" TargetMode="External"/><Relationship Id="rId473" Type="http://schemas.openxmlformats.org/officeDocument/2006/relationships/hyperlink" Target="https://imgur.com/tiKNQS4" TargetMode="External"/><Relationship Id="rId529" Type="http://schemas.openxmlformats.org/officeDocument/2006/relationships/hyperlink" Target="https://imgur.com/6YaTjNn" TargetMode="External"/><Relationship Id="rId680" Type="http://schemas.openxmlformats.org/officeDocument/2006/relationships/hyperlink" Target="https://imgur.com/4AzkXwD" TargetMode="External"/><Relationship Id="rId736" Type="http://schemas.openxmlformats.org/officeDocument/2006/relationships/hyperlink" Target="https://imgur.com/9vUER59" TargetMode="External"/><Relationship Id="rId901" Type="http://schemas.openxmlformats.org/officeDocument/2006/relationships/hyperlink" Target="https://drive.google.com/file/d/1ObfoGYjdZiP4TH6WlngfVFuBd9xbwNUX/view?usp=sharing" TargetMode="External"/><Relationship Id="rId30" Type="http://schemas.openxmlformats.org/officeDocument/2006/relationships/hyperlink" Target="https://imgur.com/idRhYAV" TargetMode="External"/><Relationship Id="rId126" Type="http://schemas.openxmlformats.org/officeDocument/2006/relationships/hyperlink" Target="https://imgur.com/81rH1qt" TargetMode="External"/><Relationship Id="rId168" Type="http://schemas.openxmlformats.org/officeDocument/2006/relationships/hyperlink" Target="https://imgur.com/6G5TfFF" TargetMode="External"/><Relationship Id="rId333" Type="http://schemas.openxmlformats.org/officeDocument/2006/relationships/hyperlink" Target="https://imgur.com/TjSSv2c" TargetMode="External"/><Relationship Id="rId540" Type="http://schemas.openxmlformats.org/officeDocument/2006/relationships/hyperlink" Target="https://imgur.com/nTiITRg" TargetMode="External"/><Relationship Id="rId778" Type="http://schemas.openxmlformats.org/officeDocument/2006/relationships/hyperlink" Target="https://imgur.com/SXQu4Xh" TargetMode="External"/><Relationship Id="rId943" Type="http://schemas.openxmlformats.org/officeDocument/2006/relationships/hyperlink" Target="https://imgur.com/l9E1m3t" TargetMode="External"/><Relationship Id="rId72" Type="http://schemas.openxmlformats.org/officeDocument/2006/relationships/hyperlink" Target="https://imgur.com/FjAKgGF" TargetMode="External"/><Relationship Id="rId375" Type="http://schemas.openxmlformats.org/officeDocument/2006/relationships/hyperlink" Target="https://drive.google.com/file/d/1ObfoGYjdZiP4TH6WlngfVFuBd9xbwNUX/view?usp=sharing" TargetMode="External"/><Relationship Id="rId582" Type="http://schemas.openxmlformats.org/officeDocument/2006/relationships/hyperlink" Target="https://imgur.com/jcqMYqg" TargetMode="External"/><Relationship Id="rId638" Type="http://schemas.openxmlformats.org/officeDocument/2006/relationships/hyperlink" Target="https://imgur.com/mmCHb9H" TargetMode="External"/><Relationship Id="rId803" Type="http://schemas.openxmlformats.org/officeDocument/2006/relationships/hyperlink" Target="https://drive.google.com/file/d/1gsqVkhlfD3ul4ubbnVK_h9AZf0Mi9yy_/view?usp=sharing" TargetMode="External"/><Relationship Id="rId845" Type="http://schemas.openxmlformats.org/officeDocument/2006/relationships/hyperlink" Target="https://imgur.com/AfpE3VK" TargetMode="External"/><Relationship Id="rId3" Type="http://schemas.openxmlformats.org/officeDocument/2006/relationships/hyperlink" Target="https://imgur.com/ivrglAd" TargetMode="External"/><Relationship Id="rId235" Type="http://schemas.openxmlformats.org/officeDocument/2006/relationships/hyperlink" Target="https://imgur.com/GxRsP5i" TargetMode="External"/><Relationship Id="rId277" Type="http://schemas.openxmlformats.org/officeDocument/2006/relationships/hyperlink" Target="https://imgur.com/xvFACMT" TargetMode="External"/><Relationship Id="rId400" Type="http://schemas.openxmlformats.org/officeDocument/2006/relationships/hyperlink" Target="https://drive.google.com/file/d/1ObfoGYjdZiP4TH6WlngfVFuBd9xbwNUX/view?usp=sharing" TargetMode="External"/><Relationship Id="rId442" Type="http://schemas.openxmlformats.org/officeDocument/2006/relationships/hyperlink" Target="https://imgur.com/JbpLI4i" TargetMode="External"/><Relationship Id="rId484" Type="http://schemas.openxmlformats.org/officeDocument/2006/relationships/hyperlink" Target="https://imgur.com/xr5N7qY" TargetMode="External"/><Relationship Id="rId705" Type="http://schemas.openxmlformats.org/officeDocument/2006/relationships/hyperlink" Target="https://drive.google.com/file/d/1nTmqH1R5lVJlfgD-8JA19HWRHFxPCSis/view?usp=sharing" TargetMode="External"/><Relationship Id="rId887" Type="http://schemas.openxmlformats.org/officeDocument/2006/relationships/hyperlink" Target="https://imgur.com/dWqMLLw" TargetMode="External"/><Relationship Id="rId137" Type="http://schemas.openxmlformats.org/officeDocument/2006/relationships/hyperlink" Target="https://imgur.com/osczrWS" TargetMode="External"/><Relationship Id="rId302" Type="http://schemas.openxmlformats.org/officeDocument/2006/relationships/hyperlink" Target="https://drive.google.com/file/d/1ObfoGYjdZiP4TH6WlngfVFuBd9xbwNUX/view?usp=sharing" TargetMode="External"/><Relationship Id="rId344" Type="http://schemas.openxmlformats.org/officeDocument/2006/relationships/hyperlink" Target="https://imgur.com/fdwEgqh" TargetMode="External"/><Relationship Id="rId691" Type="http://schemas.openxmlformats.org/officeDocument/2006/relationships/hyperlink" Target="https://imgur.com/teqQmWx" TargetMode="External"/><Relationship Id="rId747" Type="http://schemas.openxmlformats.org/officeDocument/2006/relationships/hyperlink" Target="https://imgur.com/3YcP3Ym" TargetMode="External"/><Relationship Id="rId789" Type="http://schemas.openxmlformats.org/officeDocument/2006/relationships/hyperlink" Target="https://drive.google.com/file/d/1gsqVkhlfD3ul4ubbnVK_h9AZf0Mi9yy_/view?usp=sharing" TargetMode="External"/><Relationship Id="rId912" Type="http://schemas.openxmlformats.org/officeDocument/2006/relationships/hyperlink" Target="https://imgur.com/jEolmJt" TargetMode="External"/><Relationship Id="rId954" Type="http://schemas.openxmlformats.org/officeDocument/2006/relationships/hyperlink" Target="https://imgur.com/sI2RWaL" TargetMode="External"/><Relationship Id="rId41" Type="http://schemas.openxmlformats.org/officeDocument/2006/relationships/hyperlink" Target="https://imgur.com/U6uQpUu" TargetMode="External"/><Relationship Id="rId83" Type="http://schemas.openxmlformats.org/officeDocument/2006/relationships/hyperlink" Target="https://imgur.com/EAsXGQh" TargetMode="External"/><Relationship Id="rId179" Type="http://schemas.openxmlformats.org/officeDocument/2006/relationships/hyperlink" Target="https://imgur.com/xPGNhoE" TargetMode="External"/><Relationship Id="rId386" Type="http://schemas.openxmlformats.org/officeDocument/2006/relationships/hyperlink" Target="https://imgur.com/rtOWyBO" TargetMode="External"/><Relationship Id="rId551" Type="http://schemas.openxmlformats.org/officeDocument/2006/relationships/hyperlink" Target="https://drive.google.com/file/d/1ObfoGYjdZiP4TH6WlngfVFuBd9xbwNUX/view?usp=sharing" TargetMode="External"/><Relationship Id="rId593" Type="http://schemas.openxmlformats.org/officeDocument/2006/relationships/hyperlink" Target="https://imgur.com/VUnpKN1" TargetMode="External"/><Relationship Id="rId607" Type="http://schemas.openxmlformats.org/officeDocument/2006/relationships/hyperlink" Target="https://drive.google.com/file/d/1nTmqH1R5lVJlfgD-8JA19HWRHFxPCSis/view?usp=sharing" TargetMode="External"/><Relationship Id="rId649" Type="http://schemas.openxmlformats.org/officeDocument/2006/relationships/hyperlink" Target="https://imgur.com/9AwNYfT" TargetMode="External"/><Relationship Id="rId814" Type="http://schemas.openxmlformats.org/officeDocument/2006/relationships/hyperlink" Target="https://imgur.com/Ke8rRgC" TargetMode="External"/><Relationship Id="rId856" Type="http://schemas.openxmlformats.org/officeDocument/2006/relationships/hyperlink" Target="https://imgur.com/Px2o6If" TargetMode="External"/><Relationship Id="rId190" Type="http://schemas.openxmlformats.org/officeDocument/2006/relationships/hyperlink" Target="https://imgur.com/xnR5TRt" TargetMode="External"/><Relationship Id="rId204" Type="http://schemas.openxmlformats.org/officeDocument/2006/relationships/hyperlink" Target="https://imgur.com/TCVgrCz" TargetMode="External"/><Relationship Id="rId246" Type="http://schemas.openxmlformats.org/officeDocument/2006/relationships/hyperlink" Target="https://drive.google.com/file/d/1ObfoGYjdZiP4TH6WlngfVFuBd9xbwNUX/view?usp=sharing" TargetMode="External"/><Relationship Id="rId288" Type="http://schemas.openxmlformats.org/officeDocument/2006/relationships/hyperlink" Target="https://drive.google.com/file/d/1ObfoGYjdZiP4TH6WlngfVFuBd9xbwNUX/view?usp=sharing" TargetMode="External"/><Relationship Id="rId411" Type="http://schemas.openxmlformats.org/officeDocument/2006/relationships/hyperlink" Target="https://imgur.com/uxDtgVq" TargetMode="External"/><Relationship Id="rId453" Type="http://schemas.openxmlformats.org/officeDocument/2006/relationships/hyperlink" Target="https://drive.google.com/file/d/1ObfoGYjdZiP4TH6WlngfVFuBd9xbwNUX/view?usp=sharing" TargetMode="External"/><Relationship Id="rId509" Type="http://schemas.openxmlformats.org/officeDocument/2006/relationships/hyperlink" Target="https://imgur.com/MZ3lUYe" TargetMode="External"/><Relationship Id="rId660" Type="http://schemas.openxmlformats.org/officeDocument/2006/relationships/hyperlink" Target="https://imgur.com/SMEK343" TargetMode="External"/><Relationship Id="rId898" Type="http://schemas.openxmlformats.org/officeDocument/2006/relationships/hyperlink" Target="https://imgur.com/HvSj81l" TargetMode="External"/><Relationship Id="rId106" Type="http://schemas.openxmlformats.org/officeDocument/2006/relationships/hyperlink" Target="https://imgur.com/f4cTgya" TargetMode="External"/><Relationship Id="rId313" Type="http://schemas.openxmlformats.org/officeDocument/2006/relationships/hyperlink" Target="https://imgur.com/sw4F4HN" TargetMode="External"/><Relationship Id="rId495" Type="http://schemas.openxmlformats.org/officeDocument/2006/relationships/hyperlink" Target="https://imgur.com/7KXDNmm" TargetMode="External"/><Relationship Id="rId716" Type="http://schemas.openxmlformats.org/officeDocument/2006/relationships/hyperlink" Target="https://imgur.com/bWNA94W" TargetMode="External"/><Relationship Id="rId758" Type="http://schemas.openxmlformats.org/officeDocument/2006/relationships/hyperlink" Target="https://imgur.com/IbpbBpZ" TargetMode="External"/><Relationship Id="rId923" Type="http://schemas.openxmlformats.org/officeDocument/2006/relationships/hyperlink" Target="https://imgur.com/ooVBZUp" TargetMode="External"/><Relationship Id="rId965" Type="http://schemas.openxmlformats.org/officeDocument/2006/relationships/hyperlink" Target="https://imgur.com/Ils8uft" TargetMode="External"/><Relationship Id="rId10" Type="http://schemas.openxmlformats.org/officeDocument/2006/relationships/hyperlink" Target="https://imgur.com/xLwNMH6" TargetMode="External"/><Relationship Id="rId52" Type="http://schemas.openxmlformats.org/officeDocument/2006/relationships/hyperlink" Target="https://imgur.com/AAVlmx7" TargetMode="External"/><Relationship Id="rId94" Type="http://schemas.openxmlformats.org/officeDocument/2006/relationships/hyperlink" Target="https://imgur.com/7phhC0Z" TargetMode="External"/><Relationship Id="rId148" Type="http://schemas.openxmlformats.org/officeDocument/2006/relationships/hyperlink" Target="https://imgur.com/z1wGVDi" TargetMode="External"/><Relationship Id="rId355" Type="http://schemas.openxmlformats.org/officeDocument/2006/relationships/hyperlink" Target="https://imgur.com/AghKeJ6" TargetMode="External"/><Relationship Id="rId397" Type="http://schemas.openxmlformats.org/officeDocument/2006/relationships/hyperlink" Target="https://imgur.com/4RBfE4X" TargetMode="External"/><Relationship Id="rId520" Type="http://schemas.openxmlformats.org/officeDocument/2006/relationships/hyperlink" Target="https://imgur.com/742GWnA" TargetMode="External"/><Relationship Id="rId562" Type="http://schemas.openxmlformats.org/officeDocument/2006/relationships/hyperlink" Target="https://imgur.com/nTiITRg" TargetMode="External"/><Relationship Id="rId618" Type="http://schemas.openxmlformats.org/officeDocument/2006/relationships/hyperlink" Target="https://imgur.com/iB9onTT" TargetMode="External"/><Relationship Id="rId825" Type="http://schemas.openxmlformats.org/officeDocument/2006/relationships/hyperlink" Target="https://imgur.com/n7bTcce" TargetMode="External"/><Relationship Id="rId215" Type="http://schemas.openxmlformats.org/officeDocument/2006/relationships/hyperlink" Target="https://imgur.com/hhaP1ZX" TargetMode="External"/><Relationship Id="rId257" Type="http://schemas.openxmlformats.org/officeDocument/2006/relationships/hyperlink" Target="https://imgur.com/D3A9CR5" TargetMode="External"/><Relationship Id="rId422" Type="http://schemas.openxmlformats.org/officeDocument/2006/relationships/hyperlink" Target="https://imgur.com/BcIs4lR" TargetMode="External"/><Relationship Id="rId464" Type="http://schemas.openxmlformats.org/officeDocument/2006/relationships/hyperlink" Target="https://imgur.com/tiKNQS4" TargetMode="External"/><Relationship Id="rId867" Type="http://schemas.openxmlformats.org/officeDocument/2006/relationships/hyperlink" Target="https://imgur.com/MXfwuAe" TargetMode="External"/><Relationship Id="rId299" Type="http://schemas.openxmlformats.org/officeDocument/2006/relationships/hyperlink" Target="https://imgur.com/c5ocZxt" TargetMode="External"/><Relationship Id="rId727" Type="http://schemas.openxmlformats.org/officeDocument/2006/relationships/hyperlink" Target="https://drive.google.com/file/d/1nTmqH1R5lVJlfgD-8JA19HWRHFxPCSis/view?usp=sharing" TargetMode="External"/><Relationship Id="rId934" Type="http://schemas.openxmlformats.org/officeDocument/2006/relationships/hyperlink" Target="https://imgur.com/nc591Vj" TargetMode="External"/><Relationship Id="rId63" Type="http://schemas.openxmlformats.org/officeDocument/2006/relationships/hyperlink" Target="https://imgur.com/bDts0OD" TargetMode="External"/><Relationship Id="rId159" Type="http://schemas.openxmlformats.org/officeDocument/2006/relationships/hyperlink" Target="https://imgur.com/eKaxd0E" TargetMode="External"/><Relationship Id="rId366" Type="http://schemas.openxmlformats.org/officeDocument/2006/relationships/hyperlink" Target="https://imgur.com/X3fs9qP" TargetMode="External"/><Relationship Id="rId573" Type="http://schemas.openxmlformats.org/officeDocument/2006/relationships/hyperlink" Target="https://drive.google.com/file/d/1ObfoGYjdZiP4TH6WlngfVFuBd9xbwNUX/view?usp=sharing" TargetMode="External"/><Relationship Id="rId780" Type="http://schemas.openxmlformats.org/officeDocument/2006/relationships/hyperlink" Target="https://imgur.com/4xKq12k" TargetMode="External"/><Relationship Id="rId226" Type="http://schemas.openxmlformats.org/officeDocument/2006/relationships/hyperlink" Target="https://imgur.com/WeP5CkC" TargetMode="External"/><Relationship Id="rId433" Type="http://schemas.openxmlformats.org/officeDocument/2006/relationships/hyperlink" Target="https://imgur.com/cZ2crKM" TargetMode="External"/><Relationship Id="rId878" Type="http://schemas.openxmlformats.org/officeDocument/2006/relationships/hyperlink" Target="https://imgur.com/makf2eN" TargetMode="External"/><Relationship Id="rId640" Type="http://schemas.openxmlformats.org/officeDocument/2006/relationships/hyperlink" Target="https://imgur.com/4FKBQiQ" TargetMode="External"/><Relationship Id="rId738" Type="http://schemas.openxmlformats.org/officeDocument/2006/relationships/hyperlink" Target="https://imgur.com/xGXjtmm" TargetMode="External"/><Relationship Id="rId945" Type="http://schemas.openxmlformats.org/officeDocument/2006/relationships/hyperlink" Target="https://imgur.com/PM6ZBzG" TargetMode="External"/><Relationship Id="rId74" Type="http://schemas.openxmlformats.org/officeDocument/2006/relationships/hyperlink" Target="https://imgur.com/0Kb2R11" TargetMode="External"/><Relationship Id="rId377" Type="http://schemas.openxmlformats.org/officeDocument/2006/relationships/hyperlink" Target="https://drive.google.com/file/d/1ObfoGYjdZiP4TH6WlngfVFuBd9xbwNUX/view?usp=sharing" TargetMode="External"/><Relationship Id="rId500" Type="http://schemas.openxmlformats.org/officeDocument/2006/relationships/hyperlink" Target="https://imgur.com/IKg5hn9" TargetMode="External"/><Relationship Id="rId584" Type="http://schemas.openxmlformats.org/officeDocument/2006/relationships/hyperlink" Target="https://imgur.com/9vrVMXk" TargetMode="External"/><Relationship Id="rId805" Type="http://schemas.openxmlformats.org/officeDocument/2006/relationships/hyperlink" Target="https://drive.google.com/file/d/1gsqVkhlfD3ul4ubbnVK_h9AZf0Mi9yy_/view?usp=sharing" TargetMode="External"/><Relationship Id="rId5" Type="http://schemas.openxmlformats.org/officeDocument/2006/relationships/hyperlink" Target="https://imgur.com/RpgFBCA" TargetMode="External"/><Relationship Id="rId237" Type="http://schemas.openxmlformats.org/officeDocument/2006/relationships/hyperlink" Target="https://imgur.com/fMXkVA8" TargetMode="External"/><Relationship Id="rId791" Type="http://schemas.openxmlformats.org/officeDocument/2006/relationships/hyperlink" Target="https://drive.google.com/file/d/1gsqVkhlfD3ul4ubbnVK_h9AZf0Mi9yy_/view?usp=sharing" TargetMode="External"/><Relationship Id="rId889" Type="http://schemas.openxmlformats.org/officeDocument/2006/relationships/hyperlink" Target="https://imgur.com/kOzVkbs" TargetMode="External"/><Relationship Id="rId444" Type="http://schemas.openxmlformats.org/officeDocument/2006/relationships/hyperlink" Target="https://imgur.com/Ey7cAAW" TargetMode="External"/><Relationship Id="rId651" Type="http://schemas.openxmlformats.org/officeDocument/2006/relationships/hyperlink" Target="https://imgur.com/undefined" TargetMode="External"/><Relationship Id="rId749" Type="http://schemas.openxmlformats.org/officeDocument/2006/relationships/hyperlink" Target="https://imgur.com/JpbRaRu" TargetMode="External"/><Relationship Id="rId290" Type="http://schemas.openxmlformats.org/officeDocument/2006/relationships/hyperlink" Target="https://drive.google.com/file/d/1ObfoGYjdZiP4TH6WlngfVFuBd9xbwNUX/view?usp=sharing" TargetMode="External"/><Relationship Id="rId304" Type="http://schemas.openxmlformats.org/officeDocument/2006/relationships/hyperlink" Target="https://drive.google.com/file/d/1ObfoGYjdZiP4TH6WlngfVFuBd9xbwNUX/view?usp=sharing" TargetMode="External"/><Relationship Id="rId388" Type="http://schemas.openxmlformats.org/officeDocument/2006/relationships/hyperlink" Target="https://imgur.com/DmXTaPl" TargetMode="External"/><Relationship Id="rId511" Type="http://schemas.openxmlformats.org/officeDocument/2006/relationships/hyperlink" Target="https://imgur.com/J8lre3y" TargetMode="External"/><Relationship Id="rId609" Type="http://schemas.openxmlformats.org/officeDocument/2006/relationships/hyperlink" Target="https://drive.google.com/file/d/1nTmqH1R5lVJlfgD-8JA19HWRHFxPCSis/view?usp=sharing" TargetMode="External"/><Relationship Id="rId956" Type="http://schemas.openxmlformats.org/officeDocument/2006/relationships/hyperlink" Target="https://imgur.com/hk8MSzw" TargetMode="External"/><Relationship Id="rId85" Type="http://schemas.openxmlformats.org/officeDocument/2006/relationships/hyperlink" Target="https://imgur.com/W4VwPtK" TargetMode="External"/><Relationship Id="rId150" Type="http://schemas.openxmlformats.org/officeDocument/2006/relationships/hyperlink" Target="https://imgur.com/ShKB6gW" TargetMode="External"/><Relationship Id="rId595" Type="http://schemas.openxmlformats.org/officeDocument/2006/relationships/hyperlink" Target="https://imgur.com/a6BegY5" TargetMode="External"/><Relationship Id="rId816" Type="http://schemas.openxmlformats.org/officeDocument/2006/relationships/hyperlink" Target="https://imgur.com/undefined" TargetMode="External"/><Relationship Id="rId248" Type="http://schemas.openxmlformats.org/officeDocument/2006/relationships/hyperlink" Target="https://drive.google.com/file/d/1ObfoGYjdZiP4TH6WlngfVFuBd9xbwNUX/view?usp=sharing" TargetMode="External"/><Relationship Id="rId455" Type="http://schemas.openxmlformats.org/officeDocument/2006/relationships/hyperlink" Target="https://drive.google.com/file/d/1ObfoGYjdZiP4TH6WlngfVFuBd9xbwNUX/view?usp=sharing" TargetMode="External"/><Relationship Id="rId662" Type="http://schemas.openxmlformats.org/officeDocument/2006/relationships/hyperlink" Target="https://imgur.com/ybguqIs" TargetMode="External"/><Relationship Id="rId12" Type="http://schemas.openxmlformats.org/officeDocument/2006/relationships/hyperlink" Target="https://imgur.com/feBbLhK" TargetMode="External"/><Relationship Id="rId108" Type="http://schemas.openxmlformats.org/officeDocument/2006/relationships/hyperlink" Target="https://imgur.com/P9fIXRR" TargetMode="External"/><Relationship Id="rId315" Type="http://schemas.openxmlformats.org/officeDocument/2006/relationships/hyperlink" Target="https://imgur.com/6G5EyuN" TargetMode="External"/><Relationship Id="rId522" Type="http://schemas.openxmlformats.org/officeDocument/2006/relationships/hyperlink" Target="https://imgur.com/iFOuenm" TargetMode="External"/><Relationship Id="rId967" Type="http://schemas.openxmlformats.org/officeDocument/2006/relationships/hyperlink" Target="https://imgur.com/uEJjNsC" TargetMode="External"/><Relationship Id="rId96" Type="http://schemas.openxmlformats.org/officeDocument/2006/relationships/hyperlink" Target="https://imgur.com/sp6RVi1" TargetMode="External"/><Relationship Id="rId161" Type="http://schemas.openxmlformats.org/officeDocument/2006/relationships/hyperlink" Target="https://imgur.com/ap2M8K2" TargetMode="External"/><Relationship Id="rId399" Type="http://schemas.openxmlformats.org/officeDocument/2006/relationships/hyperlink" Target="https://imgur.com/VBPreO7" TargetMode="External"/><Relationship Id="rId827" Type="http://schemas.openxmlformats.org/officeDocument/2006/relationships/hyperlink" Target="https://imgur.com/n7bTcce" TargetMode="External"/><Relationship Id="rId259" Type="http://schemas.openxmlformats.org/officeDocument/2006/relationships/hyperlink" Target="https://imgur.com/0J2JqdV" TargetMode="External"/><Relationship Id="rId466" Type="http://schemas.openxmlformats.org/officeDocument/2006/relationships/hyperlink" Target="https://imgur.com/tiKNQS4" TargetMode="External"/><Relationship Id="rId673" Type="http://schemas.openxmlformats.org/officeDocument/2006/relationships/hyperlink" Target="https://drive.google.com/file/d/1nTmqH1R5lVJlfgD-8JA19HWRHFxPCSis/view?usp=sharing" TargetMode="External"/><Relationship Id="rId880" Type="http://schemas.openxmlformats.org/officeDocument/2006/relationships/hyperlink" Target="https://imgur.com/kAQwFbV" TargetMode="External"/><Relationship Id="rId23" Type="http://schemas.openxmlformats.org/officeDocument/2006/relationships/hyperlink" Target="https://imgur.com/WAqScB0" TargetMode="External"/><Relationship Id="rId119" Type="http://schemas.openxmlformats.org/officeDocument/2006/relationships/hyperlink" Target="https://imgur.com/U6DWCWu" TargetMode="External"/><Relationship Id="rId326" Type="http://schemas.openxmlformats.org/officeDocument/2006/relationships/hyperlink" Target="https://imgur.com/3yyw5cB" TargetMode="External"/><Relationship Id="rId533" Type="http://schemas.openxmlformats.org/officeDocument/2006/relationships/hyperlink" Target="https://imgur.com/6YaTjNn" TargetMode="External"/><Relationship Id="rId740" Type="http://schemas.openxmlformats.org/officeDocument/2006/relationships/hyperlink" Target="https://drive.google.com/file/d/1nTmqH1R5lVJlfgD-8JA19HWRHFxPCSis/view?usp=sharing" TargetMode="External"/><Relationship Id="rId838" Type="http://schemas.openxmlformats.org/officeDocument/2006/relationships/hyperlink" Target="https://imgur.com/hHzkmJ8" TargetMode="External"/><Relationship Id="rId172" Type="http://schemas.openxmlformats.org/officeDocument/2006/relationships/hyperlink" Target="https://imgur.com/hPQb8vS" TargetMode="External"/><Relationship Id="rId477" Type="http://schemas.openxmlformats.org/officeDocument/2006/relationships/hyperlink" Target="https://imgur.com/7ASIyN8" TargetMode="External"/><Relationship Id="rId600" Type="http://schemas.openxmlformats.org/officeDocument/2006/relationships/hyperlink" Target="https://imgur.com/2t1w5bZ" TargetMode="External"/><Relationship Id="rId684" Type="http://schemas.openxmlformats.org/officeDocument/2006/relationships/hyperlink" Target="https://imgur.com/9Pb4oIk" TargetMode="External"/><Relationship Id="rId337" Type="http://schemas.openxmlformats.org/officeDocument/2006/relationships/hyperlink" Target="https://imgur.com/TjSSv2c" TargetMode="External"/><Relationship Id="rId891" Type="http://schemas.openxmlformats.org/officeDocument/2006/relationships/hyperlink" Target="https://imgur.com/QUho9Up" TargetMode="External"/><Relationship Id="rId905" Type="http://schemas.openxmlformats.org/officeDocument/2006/relationships/hyperlink" Target="https://imgur.com/dqoDmUd" TargetMode="External"/><Relationship Id="rId34" Type="http://schemas.openxmlformats.org/officeDocument/2006/relationships/hyperlink" Target="https://imgur.com/xLVlCgf" TargetMode="External"/><Relationship Id="rId544" Type="http://schemas.openxmlformats.org/officeDocument/2006/relationships/hyperlink" Target="https://imgur.com/nTiITRg" TargetMode="External"/><Relationship Id="rId751" Type="http://schemas.openxmlformats.org/officeDocument/2006/relationships/hyperlink" Target="https://imgur.com/C5zSk15" TargetMode="External"/><Relationship Id="rId849" Type="http://schemas.openxmlformats.org/officeDocument/2006/relationships/hyperlink" Target="https://imgur.com/kktExE9" TargetMode="External"/><Relationship Id="rId183" Type="http://schemas.openxmlformats.org/officeDocument/2006/relationships/hyperlink" Target="https://imgur.com/x0o2uOJ" TargetMode="External"/><Relationship Id="rId390" Type="http://schemas.openxmlformats.org/officeDocument/2006/relationships/hyperlink" Target="https://drive.google.com/file/d/1ObfoGYjdZiP4TH6WlngfVFuBd9xbwNUX/view?usp=sharing" TargetMode="External"/><Relationship Id="rId404" Type="http://schemas.openxmlformats.org/officeDocument/2006/relationships/hyperlink" Target="https://drive.google.com/file/d/1ObfoGYjdZiP4TH6WlngfVFuBd9xbwNUX/view?usp=sharing" TargetMode="External"/><Relationship Id="rId611" Type="http://schemas.openxmlformats.org/officeDocument/2006/relationships/hyperlink" Target="https://drive.google.com/file/d/1nTmqH1R5lVJlfgD-8JA19HWRHFxPCSis/view?usp=sharing" TargetMode="External"/><Relationship Id="rId250" Type="http://schemas.openxmlformats.org/officeDocument/2006/relationships/hyperlink" Target="https://drive.google.com/file/d/1ObfoGYjdZiP4TH6WlngfVFuBd9xbwNUX/view?usp=sharing" TargetMode="External"/><Relationship Id="rId488" Type="http://schemas.openxmlformats.org/officeDocument/2006/relationships/hyperlink" Target="https://imgur.com/TzL582O" TargetMode="External"/><Relationship Id="rId695" Type="http://schemas.openxmlformats.org/officeDocument/2006/relationships/hyperlink" Target="https://drive.google.com/file/d/1nTmqH1R5lVJlfgD-8JA19HWRHFxPCSis/view?usp=sharing" TargetMode="External"/><Relationship Id="rId709" Type="http://schemas.openxmlformats.org/officeDocument/2006/relationships/hyperlink" Target="https://drive.google.com/file/d/1nTmqH1R5lVJlfgD-8JA19HWRHFxPCSis/view?usp=sharing" TargetMode="External"/><Relationship Id="rId916" Type="http://schemas.openxmlformats.org/officeDocument/2006/relationships/hyperlink" Target="https://imgur.com/7wT3nmF" TargetMode="External"/><Relationship Id="rId45" Type="http://schemas.openxmlformats.org/officeDocument/2006/relationships/hyperlink" Target="https://imgur.com/eGPzo3S" TargetMode="External"/><Relationship Id="rId110" Type="http://schemas.openxmlformats.org/officeDocument/2006/relationships/hyperlink" Target="https://imgur.com/eiYiYTi" TargetMode="External"/><Relationship Id="rId348" Type="http://schemas.openxmlformats.org/officeDocument/2006/relationships/hyperlink" Target="https://imgur.com/B3wcXFr" TargetMode="External"/><Relationship Id="rId555" Type="http://schemas.openxmlformats.org/officeDocument/2006/relationships/hyperlink" Target="https://drive.google.com/file/d/1ObfoGYjdZiP4TH6WlngfVFuBd9xbwNUX/view?usp=sharing" TargetMode="External"/><Relationship Id="rId762" Type="http://schemas.openxmlformats.org/officeDocument/2006/relationships/hyperlink" Target="https://imgur.com/6ACO8Qx" TargetMode="External"/><Relationship Id="rId194" Type="http://schemas.openxmlformats.org/officeDocument/2006/relationships/hyperlink" Target="https://imgur.com/Ed24BQV" TargetMode="External"/><Relationship Id="rId208" Type="http://schemas.openxmlformats.org/officeDocument/2006/relationships/hyperlink" Target="https://imgur.com/unvMK6U" TargetMode="External"/><Relationship Id="rId415" Type="http://schemas.openxmlformats.org/officeDocument/2006/relationships/hyperlink" Target="https://drive.google.com/file/d/1ObfoGYjdZiP4TH6WlngfVFuBd9xbwNUX/view?usp=sharing" TargetMode="External"/><Relationship Id="rId622" Type="http://schemas.openxmlformats.org/officeDocument/2006/relationships/hyperlink" Target="https://imgur.com/9r511yi" TargetMode="External"/><Relationship Id="rId261" Type="http://schemas.openxmlformats.org/officeDocument/2006/relationships/hyperlink" Target="https://imgur.com/undefined" TargetMode="External"/><Relationship Id="rId499" Type="http://schemas.openxmlformats.org/officeDocument/2006/relationships/hyperlink" Target="https://imgur.com/bJEXIM8" TargetMode="External"/><Relationship Id="rId927" Type="http://schemas.openxmlformats.org/officeDocument/2006/relationships/hyperlink" Target="https://imgur.com/3yIVQWz" TargetMode="External"/><Relationship Id="rId56" Type="http://schemas.openxmlformats.org/officeDocument/2006/relationships/hyperlink" Target="https://imgur.com/YoZDwbK" TargetMode="External"/><Relationship Id="rId359" Type="http://schemas.openxmlformats.org/officeDocument/2006/relationships/hyperlink" Target="https://imgur.com/AghKeJ6" TargetMode="External"/><Relationship Id="rId566" Type="http://schemas.openxmlformats.org/officeDocument/2006/relationships/hyperlink" Target="https://imgur.com/qWm0Hlm" TargetMode="External"/><Relationship Id="rId773" Type="http://schemas.openxmlformats.org/officeDocument/2006/relationships/hyperlink" Target="https://imgur.com/K9hYT4s" TargetMode="External"/><Relationship Id="rId121" Type="http://schemas.openxmlformats.org/officeDocument/2006/relationships/hyperlink" Target="https://imgur.com/w6wMhIo" TargetMode="External"/><Relationship Id="rId219" Type="http://schemas.openxmlformats.org/officeDocument/2006/relationships/hyperlink" Target="https://drive.google.com/file/d/1ObfoGYjdZiP4TH6WlngfVFuBd9xbwNUX/view?usp=sharing" TargetMode="External"/><Relationship Id="rId426" Type="http://schemas.openxmlformats.org/officeDocument/2006/relationships/hyperlink" Target="https://imgur.com/ew5BDQX" TargetMode="External"/><Relationship Id="rId633" Type="http://schemas.openxmlformats.org/officeDocument/2006/relationships/hyperlink" Target="https://drive.google.com/file/d/1nTmqH1R5lVJlfgD-8JA19HWRHFxPCSis/view?usp=sharing" TargetMode="External"/><Relationship Id="rId840" Type="http://schemas.openxmlformats.org/officeDocument/2006/relationships/hyperlink" Target="https://imgur.com/aMgKmc0" TargetMode="External"/><Relationship Id="rId938" Type="http://schemas.openxmlformats.org/officeDocument/2006/relationships/hyperlink" Target="https://imgur.com/jyeXCFa" TargetMode="External"/><Relationship Id="rId67" Type="http://schemas.openxmlformats.org/officeDocument/2006/relationships/hyperlink" Target="https://imgur.com/YgvUAim" TargetMode="External"/><Relationship Id="rId272" Type="http://schemas.openxmlformats.org/officeDocument/2006/relationships/hyperlink" Target="https://drive.google.com/file/d/1ObfoGYjdZiP4TH6WlngfVFuBd9xbwNUX/view?usp=sharing" TargetMode="External"/><Relationship Id="rId577" Type="http://schemas.openxmlformats.org/officeDocument/2006/relationships/hyperlink" Target="https://imgur.com/Yc2CtJr" TargetMode="External"/><Relationship Id="rId700" Type="http://schemas.openxmlformats.org/officeDocument/2006/relationships/hyperlink" Target="https://imgur.com/nD5fp4d" TargetMode="External"/><Relationship Id="rId132" Type="http://schemas.openxmlformats.org/officeDocument/2006/relationships/hyperlink" Target="https://imgur.com/IM7nJq1" TargetMode="External"/><Relationship Id="rId784" Type="http://schemas.openxmlformats.org/officeDocument/2006/relationships/hyperlink" Target="https://imgur.com/cvOpHAf" TargetMode="External"/><Relationship Id="rId437" Type="http://schemas.openxmlformats.org/officeDocument/2006/relationships/hyperlink" Target="https://imgur.com/dfiaw0f" TargetMode="External"/><Relationship Id="rId644" Type="http://schemas.openxmlformats.org/officeDocument/2006/relationships/hyperlink" Target="https://imgur.com/2KrKE2j" TargetMode="External"/><Relationship Id="rId851" Type="http://schemas.openxmlformats.org/officeDocument/2006/relationships/hyperlink" Target="https://imgur.com/YOClCFo" TargetMode="External"/><Relationship Id="rId283" Type="http://schemas.openxmlformats.org/officeDocument/2006/relationships/hyperlink" Target="https://imgur.com/LNXb6SF" TargetMode="External"/><Relationship Id="rId490" Type="http://schemas.openxmlformats.org/officeDocument/2006/relationships/hyperlink" Target="https://imgur.com/8TRntnP" TargetMode="External"/><Relationship Id="rId504" Type="http://schemas.openxmlformats.org/officeDocument/2006/relationships/hyperlink" Target="https://imgur.com/f59mNTT" TargetMode="External"/><Relationship Id="rId711" Type="http://schemas.openxmlformats.org/officeDocument/2006/relationships/hyperlink" Target="https://drive.google.com/file/d/1nTmqH1R5lVJlfgD-8JA19HWRHFxPCSis/view?usp=sharing" TargetMode="External"/><Relationship Id="rId949" Type="http://schemas.openxmlformats.org/officeDocument/2006/relationships/hyperlink" Target="https://imgur.com/C6Sgewr" TargetMode="External"/><Relationship Id="rId78" Type="http://schemas.openxmlformats.org/officeDocument/2006/relationships/hyperlink" Target="https://imgur.com/IXbtB4i" TargetMode="External"/><Relationship Id="rId143" Type="http://schemas.openxmlformats.org/officeDocument/2006/relationships/hyperlink" Target="https://www.worldofgothic.de/?go=moddb&amp;action=view&amp;fileID=1838&amp;cat=0&amp;page=0&amp;order=0" TargetMode="External"/><Relationship Id="rId350" Type="http://schemas.openxmlformats.org/officeDocument/2006/relationships/hyperlink" Target="https://imgur.com/NGDbnMY" TargetMode="External"/><Relationship Id="rId588" Type="http://schemas.openxmlformats.org/officeDocument/2006/relationships/hyperlink" Target="https://imgur.com/vMoCYUP" TargetMode="External"/><Relationship Id="rId795" Type="http://schemas.openxmlformats.org/officeDocument/2006/relationships/hyperlink" Target="https://drive.google.com/file/d/1gsqVkhlfD3ul4ubbnVK_h9AZf0Mi9yy_/view?usp=sharing" TargetMode="External"/><Relationship Id="rId809" Type="http://schemas.openxmlformats.org/officeDocument/2006/relationships/hyperlink" Target="https://drive.google.com/file/d/1gsqVkhlfD3ul4ubbnVK_h9AZf0Mi9yy_/view?usp=sharing" TargetMode="External"/><Relationship Id="rId9" Type="http://schemas.openxmlformats.org/officeDocument/2006/relationships/hyperlink" Target="https://imgur.com/JFwEDMC" TargetMode="External"/><Relationship Id="rId210" Type="http://schemas.openxmlformats.org/officeDocument/2006/relationships/hyperlink" Target="https://imgur.com/Yi2OumQ" TargetMode="External"/><Relationship Id="rId448" Type="http://schemas.openxmlformats.org/officeDocument/2006/relationships/hyperlink" Target="https://imgur.com/Kwf7pqn" TargetMode="External"/><Relationship Id="rId655" Type="http://schemas.openxmlformats.org/officeDocument/2006/relationships/hyperlink" Target="https://imgur.com/LbYz2xd" TargetMode="External"/><Relationship Id="rId862" Type="http://schemas.openxmlformats.org/officeDocument/2006/relationships/hyperlink" Target="https://imgur.com/GWYY6DS" TargetMode="External"/><Relationship Id="rId294" Type="http://schemas.openxmlformats.org/officeDocument/2006/relationships/hyperlink" Target="https://drive.google.com/file/d/1ObfoGYjdZiP4TH6WlngfVFuBd9xbwNUX/view?usp=sharing" TargetMode="External"/><Relationship Id="rId308" Type="http://schemas.openxmlformats.org/officeDocument/2006/relationships/hyperlink" Target="https://drive.google.com/file/d/1ObfoGYjdZiP4TH6WlngfVFuBd9xbwNUX/view?usp=sharing" TargetMode="External"/><Relationship Id="rId515" Type="http://schemas.openxmlformats.org/officeDocument/2006/relationships/hyperlink" Target="https://imgur.com/tbRgUh0" TargetMode="External"/><Relationship Id="rId722" Type="http://schemas.openxmlformats.org/officeDocument/2006/relationships/hyperlink" Target="https://imgur.com/RX5e6fd" TargetMode="External"/><Relationship Id="rId89" Type="http://schemas.openxmlformats.org/officeDocument/2006/relationships/hyperlink" Target="https://imgur.com/16dkvQy" TargetMode="External"/><Relationship Id="rId154" Type="http://schemas.openxmlformats.org/officeDocument/2006/relationships/hyperlink" Target="https://imgur.com/Z9FMOsl" TargetMode="External"/><Relationship Id="rId361" Type="http://schemas.openxmlformats.org/officeDocument/2006/relationships/hyperlink" Target="https://imgur.com/I22Cbgw" TargetMode="External"/><Relationship Id="rId599" Type="http://schemas.openxmlformats.org/officeDocument/2006/relationships/hyperlink" Target="https://drive.google.com/file/d/1nTmqH1R5lVJlfgD-8JA19HWRHFxPCSis/view?usp=sharing" TargetMode="External"/><Relationship Id="rId459" Type="http://schemas.openxmlformats.org/officeDocument/2006/relationships/hyperlink" Target="https://drive.google.com/file/d/1ObfoGYjdZiP4TH6WlngfVFuBd9xbwNUX/view?usp=sharing" TargetMode="External"/><Relationship Id="rId666" Type="http://schemas.openxmlformats.org/officeDocument/2006/relationships/hyperlink" Target="https://imgur.com/HdzQZhp" TargetMode="External"/><Relationship Id="rId873" Type="http://schemas.openxmlformats.org/officeDocument/2006/relationships/hyperlink" Target="https://imgur.com/ApsSddz" TargetMode="External"/><Relationship Id="rId16" Type="http://schemas.openxmlformats.org/officeDocument/2006/relationships/hyperlink" Target="https://imgur.com/2Y3d3Zw" TargetMode="External"/><Relationship Id="rId221" Type="http://schemas.openxmlformats.org/officeDocument/2006/relationships/hyperlink" Target="https://drive.google.com/file/d/1ObfoGYjdZiP4TH6WlngfVFuBd9xbwNUX/view?usp=sharing" TargetMode="External"/><Relationship Id="rId319" Type="http://schemas.openxmlformats.org/officeDocument/2006/relationships/hyperlink" Target="https://imgur.com/FTqDOwj" TargetMode="External"/><Relationship Id="rId526" Type="http://schemas.openxmlformats.org/officeDocument/2006/relationships/hyperlink" Target="https://imgur.com/TC9koxC" TargetMode="External"/><Relationship Id="rId733" Type="http://schemas.openxmlformats.org/officeDocument/2006/relationships/hyperlink" Target="https://drive.google.com/file/d/1nTmqH1R5lVJlfgD-8JA19HWRHFxPCSis/view?usp=sharing" TargetMode="External"/><Relationship Id="rId940" Type="http://schemas.openxmlformats.org/officeDocument/2006/relationships/hyperlink" Target="https://imgur.com/krUqNqK" TargetMode="External"/><Relationship Id="rId165" Type="http://schemas.openxmlformats.org/officeDocument/2006/relationships/hyperlink" Target="https://imgur.com/c9zKpOe" TargetMode="External"/><Relationship Id="rId372" Type="http://schemas.openxmlformats.org/officeDocument/2006/relationships/hyperlink" Target="https://imgur.com/p5I7Ji7" TargetMode="External"/><Relationship Id="rId677" Type="http://schemas.openxmlformats.org/officeDocument/2006/relationships/hyperlink" Target="https://drive.google.com/file/d/1nTmqH1R5lVJlfgD-8JA19HWRHFxPCSis/view?usp=sharing" TargetMode="External"/><Relationship Id="rId800" Type="http://schemas.openxmlformats.org/officeDocument/2006/relationships/hyperlink" Target="https://imgur.com/Qv4KEeh" TargetMode="External"/><Relationship Id="rId232" Type="http://schemas.openxmlformats.org/officeDocument/2006/relationships/hyperlink" Target="https://imgur.com/0u9X8go" TargetMode="External"/><Relationship Id="rId884" Type="http://schemas.openxmlformats.org/officeDocument/2006/relationships/hyperlink" Target="https://imgur.com/OnQ6RFg" TargetMode="External"/><Relationship Id="rId27" Type="http://schemas.openxmlformats.org/officeDocument/2006/relationships/hyperlink" Target="https://imgur.com/zfJJ94P" TargetMode="External"/><Relationship Id="rId537" Type="http://schemas.openxmlformats.org/officeDocument/2006/relationships/hyperlink" Target="https://imgur.com/yCRSMbx" TargetMode="External"/><Relationship Id="rId744" Type="http://schemas.openxmlformats.org/officeDocument/2006/relationships/hyperlink" Target="https://imgur.com/sYfyShh" TargetMode="External"/><Relationship Id="rId951" Type="http://schemas.openxmlformats.org/officeDocument/2006/relationships/hyperlink" Target="https://imgur.com/mO9f8ec" TargetMode="External"/><Relationship Id="rId80" Type="http://schemas.openxmlformats.org/officeDocument/2006/relationships/hyperlink" Target="https://imgur.com/0VzcDD3" TargetMode="External"/><Relationship Id="rId176" Type="http://schemas.openxmlformats.org/officeDocument/2006/relationships/hyperlink" Target="https://imgur.com/Poo90Nn" TargetMode="External"/><Relationship Id="rId383" Type="http://schemas.openxmlformats.org/officeDocument/2006/relationships/hyperlink" Target="https://drive.google.com/file/d/1ObfoGYjdZiP4TH6WlngfVFuBd9xbwNUX/view?usp=sharing" TargetMode="External"/><Relationship Id="rId590" Type="http://schemas.openxmlformats.org/officeDocument/2006/relationships/hyperlink" Target="https://imgur.com/YFtZ0Xz" TargetMode="External"/><Relationship Id="rId604" Type="http://schemas.openxmlformats.org/officeDocument/2006/relationships/hyperlink" Target="https://imgur.com/aEPVGlL" TargetMode="External"/><Relationship Id="rId811" Type="http://schemas.openxmlformats.org/officeDocument/2006/relationships/hyperlink" Target="https://imgur.com/cS2iD4T" TargetMode="External"/><Relationship Id="rId243" Type="http://schemas.openxmlformats.org/officeDocument/2006/relationships/hyperlink" Target="https://imgur.com/bZUQ5t0" TargetMode="External"/><Relationship Id="rId450" Type="http://schemas.openxmlformats.org/officeDocument/2006/relationships/hyperlink" Target="https://imgur.com/66IQeAh" TargetMode="External"/><Relationship Id="rId688" Type="http://schemas.openxmlformats.org/officeDocument/2006/relationships/hyperlink" Target="https://imgur.com/l5ddjEe" TargetMode="External"/><Relationship Id="rId895" Type="http://schemas.openxmlformats.org/officeDocument/2006/relationships/hyperlink" Target="https://imgur.com/sMMW6R0" TargetMode="External"/><Relationship Id="rId909" Type="http://schemas.openxmlformats.org/officeDocument/2006/relationships/hyperlink" Target="https://imgur.com/9XjPqT2" TargetMode="External"/><Relationship Id="rId38" Type="http://schemas.openxmlformats.org/officeDocument/2006/relationships/hyperlink" Target="https://imgur.com/bbHpSpr" TargetMode="External"/><Relationship Id="rId103" Type="http://schemas.openxmlformats.org/officeDocument/2006/relationships/hyperlink" Target="https://imgur.com/fXzVbga" TargetMode="External"/><Relationship Id="rId310" Type="http://schemas.openxmlformats.org/officeDocument/2006/relationships/hyperlink" Target="https://drive.google.com/file/d/1ObfoGYjdZiP4TH6WlngfVFuBd9xbwNUX/view?usp=sharing" TargetMode="External"/><Relationship Id="rId548" Type="http://schemas.openxmlformats.org/officeDocument/2006/relationships/hyperlink" Target="https://imgur.com/nTiITRg" TargetMode="External"/><Relationship Id="rId755" Type="http://schemas.openxmlformats.org/officeDocument/2006/relationships/hyperlink" Target="https://imgur.com/fUfGz8v" TargetMode="External"/><Relationship Id="rId962" Type="http://schemas.openxmlformats.org/officeDocument/2006/relationships/hyperlink" Target="https://imgur.com/5ILzKl5" TargetMode="External"/><Relationship Id="rId91" Type="http://schemas.openxmlformats.org/officeDocument/2006/relationships/hyperlink" Target="https://imgur.com/PePq6a6" TargetMode="External"/><Relationship Id="rId187" Type="http://schemas.openxmlformats.org/officeDocument/2006/relationships/hyperlink" Target="https://imgur.com/qIxukWe" TargetMode="External"/><Relationship Id="rId394" Type="http://schemas.openxmlformats.org/officeDocument/2006/relationships/hyperlink" Target="https://drive.google.com/file/d/1ObfoGYjdZiP4TH6WlngfVFuBd9xbwNUX/view?usp=sharing" TargetMode="External"/><Relationship Id="rId408" Type="http://schemas.openxmlformats.org/officeDocument/2006/relationships/hyperlink" Target="https://imgur.com/3N1o4MV" TargetMode="External"/><Relationship Id="rId615" Type="http://schemas.openxmlformats.org/officeDocument/2006/relationships/hyperlink" Target="https://drive.google.com/file/d/1nTmqH1R5lVJlfgD-8JA19HWRHFxPCSis/view?usp=sharing" TargetMode="External"/><Relationship Id="rId822" Type="http://schemas.openxmlformats.org/officeDocument/2006/relationships/hyperlink" Target="https://imgur.com/8MCWGLw" TargetMode="External"/><Relationship Id="rId254" Type="http://schemas.openxmlformats.org/officeDocument/2006/relationships/hyperlink" Target="https://drive.google.com/file/d/1ObfoGYjdZiP4TH6WlngfVFuBd9xbwNUX/view?usp=sharing" TargetMode="External"/><Relationship Id="rId699" Type="http://schemas.openxmlformats.org/officeDocument/2006/relationships/hyperlink" Target="https://drive.google.com/file/d/1nTmqH1R5lVJlfgD-8JA19HWRHFxPCSis/view?usp=sharing" TargetMode="External"/><Relationship Id="rId49" Type="http://schemas.openxmlformats.org/officeDocument/2006/relationships/hyperlink" Target="https://imgur.com/Ucy0K1F" TargetMode="External"/><Relationship Id="rId114" Type="http://schemas.openxmlformats.org/officeDocument/2006/relationships/hyperlink" Target="https://imgur.com/byxfst0" TargetMode="External"/><Relationship Id="rId461" Type="http://schemas.openxmlformats.org/officeDocument/2006/relationships/hyperlink" Target="https://drive.google.com/file/d/1ObfoGYjdZiP4TH6WlngfVFuBd9xbwNUX/view?usp=sharing" TargetMode="External"/><Relationship Id="rId559" Type="http://schemas.openxmlformats.org/officeDocument/2006/relationships/hyperlink" Target="https://drive.google.com/file/d/1ObfoGYjdZiP4TH6WlngfVFuBd9xbwNUX/view?usp=sharing" TargetMode="External"/><Relationship Id="rId766" Type="http://schemas.openxmlformats.org/officeDocument/2006/relationships/hyperlink" Target="https://imgur.com/G21wCF9" TargetMode="External"/><Relationship Id="rId198" Type="http://schemas.openxmlformats.org/officeDocument/2006/relationships/hyperlink" Target="https://imgur.com/WVzWC3e" TargetMode="External"/><Relationship Id="rId321" Type="http://schemas.openxmlformats.org/officeDocument/2006/relationships/hyperlink" Target="https://imgur.com/kcIeNDd" TargetMode="External"/><Relationship Id="rId419" Type="http://schemas.openxmlformats.org/officeDocument/2006/relationships/hyperlink" Target="https://imgur.com/c1AKn57" TargetMode="External"/><Relationship Id="rId626" Type="http://schemas.openxmlformats.org/officeDocument/2006/relationships/hyperlink" Target="https://imgur.com/EvSAnqa" TargetMode="External"/><Relationship Id="rId833" Type="http://schemas.openxmlformats.org/officeDocument/2006/relationships/hyperlink" Target="https://imgur.com/NqtKI1y" TargetMode="External"/><Relationship Id="rId265" Type="http://schemas.openxmlformats.org/officeDocument/2006/relationships/hyperlink" Target="https://imgur.com/2zPTx3a" TargetMode="External"/><Relationship Id="rId472" Type="http://schemas.openxmlformats.org/officeDocument/2006/relationships/hyperlink" Target="https://imgur.com/tiKNQS4" TargetMode="External"/><Relationship Id="rId900" Type="http://schemas.openxmlformats.org/officeDocument/2006/relationships/hyperlink" Target="https://imgur.com/87WUr3T" TargetMode="External"/><Relationship Id="rId125" Type="http://schemas.openxmlformats.org/officeDocument/2006/relationships/hyperlink" Target="https://imgur.com/KUsRYya" TargetMode="External"/><Relationship Id="rId332" Type="http://schemas.openxmlformats.org/officeDocument/2006/relationships/hyperlink" Target="https://imgur.com/62KoNCC" TargetMode="External"/><Relationship Id="rId777" Type="http://schemas.openxmlformats.org/officeDocument/2006/relationships/hyperlink" Target="https://imgur.com/XhkDb4r" TargetMode="External"/><Relationship Id="rId637" Type="http://schemas.openxmlformats.org/officeDocument/2006/relationships/hyperlink" Target="https://drive.google.com/file/d/1nTmqH1R5lVJlfgD-8JA19HWRHFxPCSis/view?usp=sharing" TargetMode="External"/><Relationship Id="rId844" Type="http://schemas.openxmlformats.org/officeDocument/2006/relationships/hyperlink" Target="https://imgur.com/DUCcsin" TargetMode="External"/><Relationship Id="rId276" Type="http://schemas.openxmlformats.org/officeDocument/2006/relationships/hyperlink" Target="https://drive.google.com/file/d/1ObfoGYjdZiP4TH6WlngfVFuBd9xbwNUX/view?usp=sharing" TargetMode="External"/><Relationship Id="rId483" Type="http://schemas.openxmlformats.org/officeDocument/2006/relationships/hyperlink" Target="https://imgur.com/tFprVKH" TargetMode="External"/><Relationship Id="rId690" Type="http://schemas.openxmlformats.org/officeDocument/2006/relationships/hyperlink" Target="https://imgur.com/LyEDm4L" TargetMode="External"/><Relationship Id="rId704" Type="http://schemas.openxmlformats.org/officeDocument/2006/relationships/hyperlink" Target="https://imgur.com/EqRIiEu" TargetMode="External"/><Relationship Id="rId911" Type="http://schemas.openxmlformats.org/officeDocument/2006/relationships/hyperlink" Target="https://drive.google.com/file/d/1nTmqH1R5lVJlfgD-8JA19HWRHFxPCSis/view?usp=sharing" TargetMode="External"/><Relationship Id="rId40" Type="http://schemas.openxmlformats.org/officeDocument/2006/relationships/hyperlink" Target="https://imgur.com/UUJvRBm" TargetMode="External"/><Relationship Id="rId136" Type="http://schemas.openxmlformats.org/officeDocument/2006/relationships/hyperlink" Target="https://imgur.com/bfzoeHW" TargetMode="External"/><Relationship Id="rId343" Type="http://schemas.openxmlformats.org/officeDocument/2006/relationships/hyperlink" Target="https://imgur.com/pwEvFB3" TargetMode="External"/><Relationship Id="rId550" Type="http://schemas.openxmlformats.org/officeDocument/2006/relationships/hyperlink" Target="https://imgur.com/nTiITRg" TargetMode="External"/><Relationship Id="rId788" Type="http://schemas.openxmlformats.org/officeDocument/2006/relationships/hyperlink" Target="https://imgur.com/zkyxn2A" TargetMode="External"/><Relationship Id="rId203" Type="http://schemas.openxmlformats.org/officeDocument/2006/relationships/hyperlink" Target="https://imgur.com/tWHCVFU" TargetMode="External"/><Relationship Id="rId648" Type="http://schemas.openxmlformats.org/officeDocument/2006/relationships/hyperlink" Target="https://imgur.com/DsMjcin" TargetMode="External"/><Relationship Id="rId855" Type="http://schemas.openxmlformats.org/officeDocument/2006/relationships/hyperlink" Target="https://imgur.com/wk9v3Yr" TargetMode="External"/><Relationship Id="rId287" Type="http://schemas.openxmlformats.org/officeDocument/2006/relationships/hyperlink" Target="https://imgur.com/4DdK4IA" TargetMode="External"/><Relationship Id="rId410" Type="http://schemas.openxmlformats.org/officeDocument/2006/relationships/hyperlink" Target="https://imgur.com/hwcH2Zc" TargetMode="External"/><Relationship Id="rId494" Type="http://schemas.openxmlformats.org/officeDocument/2006/relationships/hyperlink" Target="https://imgur.com/7KXDNmm" TargetMode="External"/><Relationship Id="rId508" Type="http://schemas.openxmlformats.org/officeDocument/2006/relationships/hyperlink" Target="https://imgur.com/Qs0UmlO" TargetMode="External"/><Relationship Id="rId715" Type="http://schemas.openxmlformats.org/officeDocument/2006/relationships/hyperlink" Target="https://drive.google.com/file/d/1nTmqH1R5lVJlfgD-8JA19HWRHFxPCSis/view?usp=sharing" TargetMode="External"/><Relationship Id="rId922" Type="http://schemas.openxmlformats.org/officeDocument/2006/relationships/hyperlink" Target="https://imgur.com/z3WsPri" TargetMode="External"/><Relationship Id="rId147" Type="http://schemas.openxmlformats.org/officeDocument/2006/relationships/hyperlink" Target="https://www.worldofgothic.de/?go=moddb&amp;action=view&amp;fileID=1838&amp;cat=0&amp;page=0&amp;order=0" TargetMode="External"/><Relationship Id="rId354" Type="http://schemas.openxmlformats.org/officeDocument/2006/relationships/hyperlink" Target="https://imgur.com/AghKeJ6" TargetMode="External"/><Relationship Id="rId799" Type="http://schemas.openxmlformats.org/officeDocument/2006/relationships/hyperlink" Target="https://drive.google.com/file/d/1gsqVkhlfD3ul4ubbnVK_h9AZf0Mi9yy_/view?usp=sharing" TargetMode="External"/><Relationship Id="rId51" Type="http://schemas.openxmlformats.org/officeDocument/2006/relationships/hyperlink" Target="https://imgur.com/PKy5EOs" TargetMode="External"/><Relationship Id="rId561" Type="http://schemas.openxmlformats.org/officeDocument/2006/relationships/hyperlink" Target="https://drive.google.com/file/d/1ObfoGYjdZiP4TH6WlngfVFuBd9xbwNUX/view?usp=sharing" TargetMode="External"/><Relationship Id="rId659" Type="http://schemas.openxmlformats.org/officeDocument/2006/relationships/hyperlink" Target="https://imgur.com/V9tCm7n" TargetMode="External"/><Relationship Id="rId866" Type="http://schemas.openxmlformats.org/officeDocument/2006/relationships/hyperlink" Target="https://imgur.com/MXfwuAe" TargetMode="External"/><Relationship Id="rId214" Type="http://schemas.openxmlformats.org/officeDocument/2006/relationships/hyperlink" Target="https://imgur.com/MOUsTQR" TargetMode="External"/><Relationship Id="rId298" Type="http://schemas.openxmlformats.org/officeDocument/2006/relationships/hyperlink" Target="https://drive.google.com/file/d/1ObfoGYjdZiP4TH6WlngfVFuBd9xbwNUX/view?usp=sharing" TargetMode="External"/><Relationship Id="rId421" Type="http://schemas.openxmlformats.org/officeDocument/2006/relationships/hyperlink" Target="http://nw_city_marketstall_food_01/" TargetMode="External"/><Relationship Id="rId519" Type="http://schemas.openxmlformats.org/officeDocument/2006/relationships/hyperlink" Target="https://imgur.com/NHRVLtJ" TargetMode="External"/><Relationship Id="rId158" Type="http://schemas.openxmlformats.org/officeDocument/2006/relationships/hyperlink" Target="https://imgur.com/3pyBeKy" TargetMode="External"/><Relationship Id="rId726" Type="http://schemas.openxmlformats.org/officeDocument/2006/relationships/hyperlink" Target="https://imgur.com/d1TRNKn" TargetMode="External"/><Relationship Id="rId933" Type="http://schemas.openxmlformats.org/officeDocument/2006/relationships/hyperlink" Target="https://imgur.com/qEjr6DQ" TargetMode="External"/><Relationship Id="rId62" Type="http://schemas.openxmlformats.org/officeDocument/2006/relationships/hyperlink" Target="https://imgur.com/ZNu8p3K" TargetMode="External"/><Relationship Id="rId365" Type="http://schemas.openxmlformats.org/officeDocument/2006/relationships/hyperlink" Target="https://imgur.com/Hfdigwz" TargetMode="External"/><Relationship Id="rId572" Type="http://schemas.openxmlformats.org/officeDocument/2006/relationships/hyperlink" Target="https://imgur.com/lsjfRYA" TargetMode="External"/><Relationship Id="rId225" Type="http://schemas.openxmlformats.org/officeDocument/2006/relationships/hyperlink" Target="https://drive.google.com/file/d/1ObfoGYjdZiP4TH6WlngfVFuBd9xbwNUX/view?usp=sharing" TargetMode="External"/><Relationship Id="rId432" Type="http://schemas.openxmlformats.org/officeDocument/2006/relationships/hyperlink" Target="https://imgur.com/fnOo1DL" TargetMode="External"/><Relationship Id="rId877" Type="http://schemas.openxmlformats.org/officeDocument/2006/relationships/hyperlink" Target="https://imgur.com/HKhzvFW" TargetMode="External"/><Relationship Id="rId737" Type="http://schemas.openxmlformats.org/officeDocument/2006/relationships/hyperlink" Target="https://drive.google.com/file/d/1nTmqH1R5lVJlfgD-8JA19HWRHFxPCSis/view?usp=sharing" TargetMode="External"/><Relationship Id="rId944" Type="http://schemas.openxmlformats.org/officeDocument/2006/relationships/hyperlink" Target="https://imgur.com/gMXtpW5" TargetMode="External"/><Relationship Id="rId73" Type="http://schemas.openxmlformats.org/officeDocument/2006/relationships/hyperlink" Target="https://imgur.com/5C1vqxs" TargetMode="External"/><Relationship Id="rId169" Type="http://schemas.openxmlformats.org/officeDocument/2006/relationships/hyperlink" Target="https://imgur.com/lcq65e7" TargetMode="External"/><Relationship Id="rId376" Type="http://schemas.openxmlformats.org/officeDocument/2006/relationships/hyperlink" Target="https://imgur.com/JDF5cKM" TargetMode="External"/><Relationship Id="rId583" Type="http://schemas.openxmlformats.org/officeDocument/2006/relationships/hyperlink" Target="https://imgur.com/jcqMYqg" TargetMode="External"/><Relationship Id="rId790" Type="http://schemas.openxmlformats.org/officeDocument/2006/relationships/hyperlink" Target="https://imgur.com/H3CIFxp" TargetMode="External"/><Relationship Id="rId804" Type="http://schemas.openxmlformats.org/officeDocument/2006/relationships/hyperlink" Target="https://imgur.com/jgr897x" TargetMode="External"/><Relationship Id="rId4" Type="http://schemas.openxmlformats.org/officeDocument/2006/relationships/hyperlink" Target="https://imgur.com/BwmULu2" TargetMode="External"/><Relationship Id="rId236" Type="http://schemas.openxmlformats.org/officeDocument/2006/relationships/hyperlink" Target="https://imgur.com/atzPcov" TargetMode="External"/><Relationship Id="rId443" Type="http://schemas.openxmlformats.org/officeDocument/2006/relationships/hyperlink" Target="https://drive.google.com/file/d/1ObfoGYjdZiP4TH6WlngfVFuBd9xbwNUX/view?usp=sharing" TargetMode="External"/><Relationship Id="rId650" Type="http://schemas.openxmlformats.org/officeDocument/2006/relationships/hyperlink" Target="https://imgur.com/podxdpu" TargetMode="External"/><Relationship Id="rId888" Type="http://schemas.openxmlformats.org/officeDocument/2006/relationships/hyperlink" Target="https://imgur.com/TLBxwvk" TargetMode="External"/><Relationship Id="rId303" Type="http://schemas.openxmlformats.org/officeDocument/2006/relationships/hyperlink" Target="https://imgur.com/1MWVVvN" TargetMode="External"/><Relationship Id="rId748" Type="http://schemas.openxmlformats.org/officeDocument/2006/relationships/hyperlink" Target="https://imgur.com/pyZbaVx" TargetMode="External"/><Relationship Id="rId955" Type="http://schemas.openxmlformats.org/officeDocument/2006/relationships/hyperlink" Target="https://imgur.com/j8OLEfL" TargetMode="External"/><Relationship Id="rId84" Type="http://schemas.openxmlformats.org/officeDocument/2006/relationships/hyperlink" Target="https://imgur.com/69kvOGg" TargetMode="External"/><Relationship Id="rId387" Type="http://schemas.openxmlformats.org/officeDocument/2006/relationships/hyperlink" Target="https://drive.google.com/file/d/1ObfoGYjdZiP4TH6WlngfVFuBd9xbwNUX/view?usp=sharing" TargetMode="External"/><Relationship Id="rId510" Type="http://schemas.openxmlformats.org/officeDocument/2006/relationships/hyperlink" Target="https://imgur.com/yI2PXwj" TargetMode="External"/><Relationship Id="rId594" Type="http://schemas.openxmlformats.org/officeDocument/2006/relationships/hyperlink" Target="https://imgur.com/a6BegY5" TargetMode="External"/><Relationship Id="rId608" Type="http://schemas.openxmlformats.org/officeDocument/2006/relationships/hyperlink" Target="https://imgur.com/hHVs6hJ" TargetMode="External"/><Relationship Id="rId815" Type="http://schemas.openxmlformats.org/officeDocument/2006/relationships/hyperlink" Target="https://drive.google.com/file/d/1gsqVkhlfD3ul4ubbnVK_h9AZf0Mi9yy_/view?usp=sharing" TargetMode="External"/><Relationship Id="rId247" Type="http://schemas.openxmlformats.org/officeDocument/2006/relationships/hyperlink" Target="https://imgur.com/OUmqRjZ" TargetMode="External"/><Relationship Id="rId899" Type="http://schemas.openxmlformats.org/officeDocument/2006/relationships/hyperlink" Target="https://imgur.com/K89Ji3J" TargetMode="External"/><Relationship Id="rId107" Type="http://schemas.openxmlformats.org/officeDocument/2006/relationships/hyperlink" Target="https://imgur.com/kKqtv0R" TargetMode="External"/><Relationship Id="rId454" Type="http://schemas.openxmlformats.org/officeDocument/2006/relationships/hyperlink" Target="https://imgur.com/zjMuftU" TargetMode="External"/><Relationship Id="rId661" Type="http://schemas.openxmlformats.org/officeDocument/2006/relationships/hyperlink" Target="https://imgur.com/layglEC" TargetMode="External"/><Relationship Id="rId759" Type="http://schemas.openxmlformats.org/officeDocument/2006/relationships/hyperlink" Target="https://imgur.com/IbpbBpZ" TargetMode="External"/><Relationship Id="rId966" Type="http://schemas.openxmlformats.org/officeDocument/2006/relationships/hyperlink" Target="https://imgur.com/J0kPsRh" TargetMode="External"/><Relationship Id="rId11" Type="http://schemas.openxmlformats.org/officeDocument/2006/relationships/hyperlink" Target="https://imgur.com/Lq5CScu" TargetMode="External"/><Relationship Id="rId314" Type="http://schemas.openxmlformats.org/officeDocument/2006/relationships/hyperlink" Target="https://drive.google.com/file/d/1ObfoGYjdZiP4TH6WlngfVFuBd9xbwNUX/view?usp=sharing" TargetMode="External"/><Relationship Id="rId398" Type="http://schemas.openxmlformats.org/officeDocument/2006/relationships/hyperlink" Target="https://imgur.com/UmWveVM" TargetMode="External"/><Relationship Id="rId521" Type="http://schemas.openxmlformats.org/officeDocument/2006/relationships/hyperlink" Target="https://imgur.com/9JYPfUB" TargetMode="External"/><Relationship Id="rId619" Type="http://schemas.openxmlformats.org/officeDocument/2006/relationships/hyperlink" Target="https://drive.google.com/file/d/1nTmqH1R5lVJlfgD-8JA19HWRHFxPCSis/view?usp=sharing" TargetMode="External"/><Relationship Id="rId95" Type="http://schemas.openxmlformats.org/officeDocument/2006/relationships/hyperlink" Target="https://imgur.com/PXYaf5s" TargetMode="External"/><Relationship Id="rId160" Type="http://schemas.openxmlformats.org/officeDocument/2006/relationships/hyperlink" Target="https://imgur.com/4NwAcfl" TargetMode="External"/><Relationship Id="rId826" Type="http://schemas.openxmlformats.org/officeDocument/2006/relationships/hyperlink" Target="https://drive.google.com/file/d/1ObfoGYjdZiP4TH6WlngfVFuBd9xbwNUX/view?usp=sharing" TargetMode="External"/><Relationship Id="rId258" Type="http://schemas.openxmlformats.org/officeDocument/2006/relationships/hyperlink" Target="https://drive.google.com/file/d/1ObfoGYjdZiP4TH6WlngfVFuBd9xbwNUX/view?usp=sharing" TargetMode="External"/><Relationship Id="rId465" Type="http://schemas.openxmlformats.org/officeDocument/2006/relationships/hyperlink" Target="https://imgur.com/tiKNQS4" TargetMode="External"/><Relationship Id="rId672" Type="http://schemas.openxmlformats.org/officeDocument/2006/relationships/hyperlink" Target="https://imgur.com/fHFtRGS" TargetMode="External"/><Relationship Id="rId22" Type="http://schemas.openxmlformats.org/officeDocument/2006/relationships/hyperlink" Target="https://imgur.com/FLeDw3P" TargetMode="External"/><Relationship Id="rId118" Type="http://schemas.openxmlformats.org/officeDocument/2006/relationships/hyperlink" Target="https://imgur.com/ivmd2xg" TargetMode="External"/><Relationship Id="rId325" Type="http://schemas.openxmlformats.org/officeDocument/2006/relationships/hyperlink" Target="https://imgur.com/JVmXxOd" TargetMode="External"/><Relationship Id="rId532" Type="http://schemas.openxmlformats.org/officeDocument/2006/relationships/hyperlink" Target="https://imgur.com/6YaTjNn" TargetMode="External"/><Relationship Id="rId171" Type="http://schemas.openxmlformats.org/officeDocument/2006/relationships/hyperlink" Target="https://imgur.com/IfWbJlE" TargetMode="External"/><Relationship Id="rId837" Type="http://schemas.openxmlformats.org/officeDocument/2006/relationships/hyperlink" Target="https://imgur.com/dWBgXN7" TargetMode="External"/><Relationship Id="rId269" Type="http://schemas.openxmlformats.org/officeDocument/2006/relationships/hyperlink" Target="https://imgur.com/xF1zjgV" TargetMode="External"/><Relationship Id="rId476" Type="http://schemas.openxmlformats.org/officeDocument/2006/relationships/hyperlink" Target="https://drive.google.com/file/d/1ObfoGYjdZiP4TH6WlngfVFuBd9xbwNUX/view?usp=sharing" TargetMode="External"/><Relationship Id="rId683" Type="http://schemas.openxmlformats.org/officeDocument/2006/relationships/hyperlink" Target="https://drive.google.com/file/d/1nTmqH1R5lVJlfgD-8JA19HWRHFxPCSis/view?usp=sharing" TargetMode="External"/><Relationship Id="rId890" Type="http://schemas.openxmlformats.org/officeDocument/2006/relationships/hyperlink" Target="https://imgur.com/5LVNSad" TargetMode="External"/><Relationship Id="rId904" Type="http://schemas.openxmlformats.org/officeDocument/2006/relationships/hyperlink" Target="https://imgur.com/uRNNZss" TargetMode="External"/><Relationship Id="rId33" Type="http://schemas.openxmlformats.org/officeDocument/2006/relationships/hyperlink" Target="https://imgur.com/3S8hjcS" TargetMode="External"/><Relationship Id="rId129" Type="http://schemas.openxmlformats.org/officeDocument/2006/relationships/hyperlink" Target="https://imgur.com/hIedRBL" TargetMode="External"/><Relationship Id="rId336" Type="http://schemas.openxmlformats.org/officeDocument/2006/relationships/hyperlink" Target="https://imgur.com/TjSSv2c" TargetMode="External"/><Relationship Id="rId543" Type="http://schemas.openxmlformats.org/officeDocument/2006/relationships/hyperlink" Target="https://drive.google.com/file/d/1ObfoGYjdZiP4TH6WlngfVFuBd9xbwNUX/view?usp=sharing" TargetMode="External"/><Relationship Id="rId182" Type="http://schemas.openxmlformats.org/officeDocument/2006/relationships/hyperlink" Target="https://imgur.com/dornP2o" TargetMode="External"/><Relationship Id="rId403" Type="http://schemas.openxmlformats.org/officeDocument/2006/relationships/hyperlink" Target="https://imgur.com/Jc7xoD2" TargetMode="External"/><Relationship Id="rId750" Type="http://schemas.openxmlformats.org/officeDocument/2006/relationships/hyperlink" Target="https://imgur.com/eSpZvKQ" TargetMode="External"/><Relationship Id="rId848" Type="http://schemas.openxmlformats.org/officeDocument/2006/relationships/hyperlink" Target="https://imgur.com/LilVhVn" TargetMode="External"/><Relationship Id="rId487" Type="http://schemas.openxmlformats.org/officeDocument/2006/relationships/hyperlink" Target="https://imgur.com/KcNrmO8" TargetMode="External"/><Relationship Id="rId610" Type="http://schemas.openxmlformats.org/officeDocument/2006/relationships/hyperlink" Target="https://imgur.com/hHVs6hJ" TargetMode="External"/><Relationship Id="rId694" Type="http://schemas.openxmlformats.org/officeDocument/2006/relationships/hyperlink" Target="https://imgur.com/bPrnIrO" TargetMode="External"/><Relationship Id="rId708" Type="http://schemas.openxmlformats.org/officeDocument/2006/relationships/hyperlink" Target="https://imgur.com/txz8nFu" TargetMode="External"/><Relationship Id="rId915" Type="http://schemas.openxmlformats.org/officeDocument/2006/relationships/hyperlink" Target="https://drive.google.com/file/d/1nTmqH1R5lVJlfgD-8JA19HWRHFxPCSis/view?usp=sharing" TargetMode="External"/><Relationship Id="rId347" Type="http://schemas.openxmlformats.org/officeDocument/2006/relationships/hyperlink" Target="https://drive.google.com/file/d/1ObfoGYjdZiP4TH6WlngfVFuBd9xbwNUX/view?usp=sharing" TargetMode="External"/><Relationship Id="rId44" Type="http://schemas.openxmlformats.org/officeDocument/2006/relationships/hyperlink" Target="https://imgur.com/JkOsrDK" TargetMode="External"/><Relationship Id="rId554" Type="http://schemas.openxmlformats.org/officeDocument/2006/relationships/hyperlink" Target="https://imgur.com/nTiITRg" TargetMode="External"/><Relationship Id="rId761" Type="http://schemas.openxmlformats.org/officeDocument/2006/relationships/hyperlink" Target="https://imgur.com/6ACO8Qx" TargetMode="External"/><Relationship Id="rId859" Type="http://schemas.openxmlformats.org/officeDocument/2006/relationships/hyperlink" Target="https://imgur.com/zzv4pAr" TargetMode="External"/><Relationship Id="rId193" Type="http://schemas.openxmlformats.org/officeDocument/2006/relationships/hyperlink" Target="https://imgur.com/RyEbZ0D" TargetMode="External"/><Relationship Id="rId207" Type="http://schemas.openxmlformats.org/officeDocument/2006/relationships/hyperlink" Target="https://imgur.com/LuRbhS7" TargetMode="External"/><Relationship Id="rId414" Type="http://schemas.openxmlformats.org/officeDocument/2006/relationships/hyperlink" Target="https://imgur.com/vVP5Mhw" TargetMode="External"/><Relationship Id="rId498" Type="http://schemas.openxmlformats.org/officeDocument/2006/relationships/hyperlink" Target="https://imgur.com/4olPenI" TargetMode="External"/><Relationship Id="rId621" Type="http://schemas.openxmlformats.org/officeDocument/2006/relationships/hyperlink" Target="https://drive.google.com/file/d/1nTmqH1R5lVJlfgD-8JA19HWRHFxPCSis/view?usp=sharing" TargetMode="External"/><Relationship Id="rId260" Type="http://schemas.openxmlformats.org/officeDocument/2006/relationships/hyperlink" Target="https://drive.google.com/file/d/1ObfoGYjdZiP4TH6WlngfVFuBd9xbwNUX/view?usp=sharing" TargetMode="External"/><Relationship Id="rId719" Type="http://schemas.openxmlformats.org/officeDocument/2006/relationships/hyperlink" Target="https://drive.google.com/file/d/1nTmqH1R5lVJlfgD-8JA19HWRHFxPCSis/view?usp=sharing" TargetMode="External"/><Relationship Id="rId926" Type="http://schemas.openxmlformats.org/officeDocument/2006/relationships/hyperlink" Target="https://imgur.com/hk8MSzw" TargetMode="External"/><Relationship Id="rId55" Type="http://schemas.openxmlformats.org/officeDocument/2006/relationships/hyperlink" Target="https://imgur.com/TuQeLtX" TargetMode="External"/><Relationship Id="rId120" Type="http://schemas.openxmlformats.org/officeDocument/2006/relationships/hyperlink" Target="https://imgur.com/83sMZIG" TargetMode="External"/><Relationship Id="rId358" Type="http://schemas.openxmlformats.org/officeDocument/2006/relationships/hyperlink" Target="https://imgur.com/AghKeJ6" TargetMode="External"/><Relationship Id="rId565" Type="http://schemas.openxmlformats.org/officeDocument/2006/relationships/hyperlink" Target="https://drive.google.com/file/d/1ObfoGYjdZiP4TH6WlngfVFuBd9xbwNUX/view?usp=sharing" TargetMode="External"/><Relationship Id="rId772" Type="http://schemas.openxmlformats.org/officeDocument/2006/relationships/hyperlink" Target="https://imgur.com/N88vjil" TargetMode="External"/><Relationship Id="rId218" Type="http://schemas.openxmlformats.org/officeDocument/2006/relationships/hyperlink" Target="https://imgur.com/pDv3Wn1" TargetMode="External"/><Relationship Id="rId425" Type="http://schemas.openxmlformats.org/officeDocument/2006/relationships/hyperlink" Target="https://imgur.com/YsBwzO8" TargetMode="External"/><Relationship Id="rId632" Type="http://schemas.openxmlformats.org/officeDocument/2006/relationships/hyperlink" Target="https://imgur.com/0NoVqfM" TargetMode="External"/><Relationship Id="rId271" Type="http://schemas.openxmlformats.org/officeDocument/2006/relationships/hyperlink" Target="https://imgur.com/cxr8ofZ" TargetMode="External"/><Relationship Id="rId937" Type="http://schemas.openxmlformats.org/officeDocument/2006/relationships/hyperlink" Target="https://imgur.com/u3uVtES" TargetMode="External"/><Relationship Id="rId66" Type="http://schemas.openxmlformats.org/officeDocument/2006/relationships/hyperlink" Target="https://imgur.com/Fe97MaY" TargetMode="External"/><Relationship Id="rId131" Type="http://schemas.openxmlformats.org/officeDocument/2006/relationships/hyperlink" Target="https://imgur.com/dehyU8j" TargetMode="External"/><Relationship Id="rId369" Type="http://schemas.openxmlformats.org/officeDocument/2006/relationships/hyperlink" Target="https://imgur.com/M3DTJXg" TargetMode="External"/><Relationship Id="rId576" Type="http://schemas.openxmlformats.org/officeDocument/2006/relationships/hyperlink" Target="https://imgur.com/oTDYdoq" TargetMode="External"/><Relationship Id="rId783" Type="http://schemas.openxmlformats.org/officeDocument/2006/relationships/hyperlink" Target="https://drive.google.com/file/d/1gsqVkhlfD3ul4ubbnVK_h9AZf0Mi9yy_/view?usp=sharing" TargetMode="External"/><Relationship Id="rId229" Type="http://schemas.openxmlformats.org/officeDocument/2006/relationships/hyperlink" Target="https://drive.google.com/file/d/1ObfoGYjdZiP4TH6WlngfVFuBd9xbwNUX/view?usp=sharing" TargetMode="External"/><Relationship Id="rId436" Type="http://schemas.openxmlformats.org/officeDocument/2006/relationships/hyperlink" Target="https://imgur.com/KIkezsh" TargetMode="External"/><Relationship Id="rId643" Type="http://schemas.openxmlformats.org/officeDocument/2006/relationships/hyperlink" Target="https://imgur.com/VzjBXm0" TargetMode="External"/><Relationship Id="rId850" Type="http://schemas.openxmlformats.org/officeDocument/2006/relationships/hyperlink" Target="https://imgur.com/OJVgqRM" TargetMode="External"/><Relationship Id="rId948" Type="http://schemas.openxmlformats.org/officeDocument/2006/relationships/hyperlink" Target="https://imgur.com/iJp3V44" TargetMode="External"/><Relationship Id="rId77" Type="http://schemas.openxmlformats.org/officeDocument/2006/relationships/hyperlink" Target="https://imgur.com/EQQ1V43" TargetMode="External"/><Relationship Id="rId282" Type="http://schemas.openxmlformats.org/officeDocument/2006/relationships/hyperlink" Target="https://drive.google.com/file/d/1ObfoGYjdZiP4TH6WlngfVFuBd9xbwNUX/view?usp=sharing" TargetMode="External"/><Relationship Id="rId503" Type="http://schemas.openxmlformats.org/officeDocument/2006/relationships/hyperlink" Target="https://imgur.com/8aC9beX" TargetMode="External"/><Relationship Id="rId587" Type="http://schemas.openxmlformats.org/officeDocument/2006/relationships/hyperlink" Target="https://imgur.com/jcqMYqg" TargetMode="External"/><Relationship Id="rId710" Type="http://schemas.openxmlformats.org/officeDocument/2006/relationships/hyperlink" Target="https://imgur.com/jsAOVYO" TargetMode="External"/><Relationship Id="rId808" Type="http://schemas.openxmlformats.org/officeDocument/2006/relationships/hyperlink" Target="https://imgur.com/fHX3Ixx" TargetMode="External"/><Relationship Id="rId8" Type="http://schemas.openxmlformats.org/officeDocument/2006/relationships/hyperlink" Target="https://imgur.com/JFwEDMC" TargetMode="External"/><Relationship Id="rId142" Type="http://schemas.openxmlformats.org/officeDocument/2006/relationships/hyperlink" Target="https://imgur.com/mHGIhnc" TargetMode="External"/><Relationship Id="rId447" Type="http://schemas.openxmlformats.org/officeDocument/2006/relationships/hyperlink" Target="https://drive.google.com/file/d/1ObfoGYjdZiP4TH6WlngfVFuBd9xbwNUX/view?usp=sharing" TargetMode="External"/><Relationship Id="rId794" Type="http://schemas.openxmlformats.org/officeDocument/2006/relationships/hyperlink" Target="https://imgur.com/9Ex3FrZ" TargetMode="External"/><Relationship Id="rId654" Type="http://schemas.openxmlformats.org/officeDocument/2006/relationships/hyperlink" Target="https://imgur.com/RGCW2Pw" TargetMode="External"/><Relationship Id="rId861" Type="http://schemas.openxmlformats.org/officeDocument/2006/relationships/hyperlink" Target="https://imgur.com/KQycN4S" TargetMode="External"/><Relationship Id="rId959" Type="http://schemas.openxmlformats.org/officeDocument/2006/relationships/hyperlink" Target="https://imgur.com/st0DGNr" TargetMode="External"/><Relationship Id="rId293" Type="http://schemas.openxmlformats.org/officeDocument/2006/relationships/hyperlink" Target="https://imgur.com/rqPRlEX" TargetMode="External"/><Relationship Id="rId307" Type="http://schemas.openxmlformats.org/officeDocument/2006/relationships/hyperlink" Target="https://imgur.com/NlHo9dZ" TargetMode="External"/><Relationship Id="rId514" Type="http://schemas.openxmlformats.org/officeDocument/2006/relationships/hyperlink" Target="https://imgur.com/DmszMMu" TargetMode="External"/><Relationship Id="rId721" Type="http://schemas.openxmlformats.org/officeDocument/2006/relationships/hyperlink" Target="https://drive.google.com/file/d/1nTmqH1R5lVJlfgD-8JA19HWRHFxPCSis/view?usp=sharing" TargetMode="External"/><Relationship Id="rId88" Type="http://schemas.openxmlformats.org/officeDocument/2006/relationships/hyperlink" Target="https://imgur.com/Xg2YMBH" TargetMode="External"/><Relationship Id="rId153" Type="http://schemas.openxmlformats.org/officeDocument/2006/relationships/hyperlink" Target="https://www.worldofgothic.de/?go=moddb&amp;action=view&amp;fileID=1838&amp;cat=0&amp;page=0&amp;order=0" TargetMode="External"/><Relationship Id="rId360" Type="http://schemas.openxmlformats.org/officeDocument/2006/relationships/hyperlink" Target="https://imgur.com/AghKeJ6" TargetMode="External"/><Relationship Id="rId598" Type="http://schemas.openxmlformats.org/officeDocument/2006/relationships/hyperlink" Target="https://imgur.com/iB9onTT" TargetMode="External"/><Relationship Id="rId819" Type="http://schemas.openxmlformats.org/officeDocument/2006/relationships/hyperlink" Target="https://drive.google.com/file/d/1gsqVkhlfD3ul4ubbnVK_h9AZf0Mi9yy_/view?usp=sharing" TargetMode="External"/><Relationship Id="rId220" Type="http://schemas.openxmlformats.org/officeDocument/2006/relationships/hyperlink" Target="https://imgur.com/pDv3Wn1" TargetMode="External"/><Relationship Id="rId458" Type="http://schemas.openxmlformats.org/officeDocument/2006/relationships/hyperlink" Target="https://imgur.com/a7m52Yy" TargetMode="External"/><Relationship Id="rId665" Type="http://schemas.openxmlformats.org/officeDocument/2006/relationships/hyperlink" Target="https://drive.google.com/file/d/1nTmqH1R5lVJlfgD-8JA19HWRHFxPCSis/view?usp=sharing" TargetMode="External"/><Relationship Id="rId872" Type="http://schemas.openxmlformats.org/officeDocument/2006/relationships/hyperlink" Target="https://imgur.com/oVrH8Vz" TargetMode="External"/><Relationship Id="rId15" Type="http://schemas.openxmlformats.org/officeDocument/2006/relationships/hyperlink" Target="https://imgur.com/gkZVN7I" TargetMode="External"/><Relationship Id="rId318" Type="http://schemas.openxmlformats.org/officeDocument/2006/relationships/hyperlink" Target="https://imgur.com/OlSFInv" TargetMode="External"/><Relationship Id="rId525" Type="http://schemas.openxmlformats.org/officeDocument/2006/relationships/hyperlink" Target="https://imgur.com/3OXUTN3" TargetMode="External"/><Relationship Id="rId732" Type="http://schemas.openxmlformats.org/officeDocument/2006/relationships/hyperlink" Target="https://imgur.com/GCdn4h3" TargetMode="External"/><Relationship Id="rId99" Type="http://schemas.openxmlformats.org/officeDocument/2006/relationships/hyperlink" Target="https://imgur.com/ynwBIWN" TargetMode="External"/><Relationship Id="rId164" Type="http://schemas.openxmlformats.org/officeDocument/2006/relationships/hyperlink" Target="https://imgur.com/4LEYF7A" TargetMode="External"/><Relationship Id="rId371" Type="http://schemas.openxmlformats.org/officeDocument/2006/relationships/hyperlink" Target="https://imgur.com/SFPK6hR" TargetMode="External"/><Relationship Id="rId469" Type="http://schemas.openxmlformats.org/officeDocument/2006/relationships/hyperlink" Target="https://imgur.com/tiKNQS4" TargetMode="External"/><Relationship Id="rId676" Type="http://schemas.openxmlformats.org/officeDocument/2006/relationships/hyperlink" Target="https://imgur.com/vYKmqMk" TargetMode="External"/><Relationship Id="rId883" Type="http://schemas.openxmlformats.org/officeDocument/2006/relationships/hyperlink" Target="https://imgur.com/Z4n8NJl" TargetMode="External"/><Relationship Id="rId26" Type="http://schemas.openxmlformats.org/officeDocument/2006/relationships/hyperlink" Target="https://imgur.com/80vXOqL" TargetMode="External"/><Relationship Id="rId231" Type="http://schemas.openxmlformats.org/officeDocument/2006/relationships/hyperlink" Target="https://imgur.com/W7rHpZC" TargetMode="External"/><Relationship Id="rId329" Type="http://schemas.openxmlformats.org/officeDocument/2006/relationships/hyperlink" Target="https://imgur.com/QZLKWe0" TargetMode="External"/><Relationship Id="rId536" Type="http://schemas.openxmlformats.org/officeDocument/2006/relationships/hyperlink" Target="https://imgur.com/Mx2PFNG" TargetMode="External"/><Relationship Id="rId175" Type="http://schemas.openxmlformats.org/officeDocument/2006/relationships/hyperlink" Target="https://imgur.com/Mq1dnfk" TargetMode="External"/><Relationship Id="rId743" Type="http://schemas.openxmlformats.org/officeDocument/2006/relationships/hyperlink" Target="https://imgur.com/XeBMEvd" TargetMode="External"/><Relationship Id="rId950" Type="http://schemas.openxmlformats.org/officeDocument/2006/relationships/hyperlink" Target="https://imgur.com/bETwaeI" TargetMode="External"/><Relationship Id="rId382" Type="http://schemas.openxmlformats.org/officeDocument/2006/relationships/hyperlink" Target="https://imgur.com/YTCzaOp" TargetMode="External"/><Relationship Id="rId603" Type="http://schemas.openxmlformats.org/officeDocument/2006/relationships/hyperlink" Target="https://drive.google.com/file/d/1nTmqH1R5lVJlfgD-8JA19HWRHFxPCSis/view?usp=sharing" TargetMode="External"/><Relationship Id="rId687" Type="http://schemas.openxmlformats.org/officeDocument/2006/relationships/hyperlink" Target="https://imgur.com/CHuGgWs" TargetMode="External"/><Relationship Id="rId810" Type="http://schemas.openxmlformats.org/officeDocument/2006/relationships/hyperlink" Target="https://imgur.com/i6thbBa" TargetMode="External"/><Relationship Id="rId908" Type="http://schemas.openxmlformats.org/officeDocument/2006/relationships/hyperlink" Target="https://imgur.com/kGIFM3u" TargetMode="External"/><Relationship Id="rId242" Type="http://schemas.openxmlformats.org/officeDocument/2006/relationships/hyperlink" Target="https://drive.google.com/file/d/1ObfoGYjdZiP4TH6WlngfVFuBd9xbwNUX/view?usp=sharing" TargetMode="External"/><Relationship Id="rId894" Type="http://schemas.openxmlformats.org/officeDocument/2006/relationships/hyperlink" Target="https://imgur.com/n8tROmQ" TargetMode="External"/><Relationship Id="rId37" Type="http://schemas.openxmlformats.org/officeDocument/2006/relationships/hyperlink" Target="https://imgur.com/1bdIfNq" TargetMode="External"/><Relationship Id="rId102" Type="http://schemas.openxmlformats.org/officeDocument/2006/relationships/hyperlink" Target="https://imgur.com/bNkB6JH" TargetMode="External"/><Relationship Id="rId547" Type="http://schemas.openxmlformats.org/officeDocument/2006/relationships/hyperlink" Target="https://drive.google.com/file/d/1ObfoGYjdZiP4TH6WlngfVFuBd9xbwNUX/view?usp=sharing" TargetMode="External"/><Relationship Id="rId754" Type="http://schemas.openxmlformats.org/officeDocument/2006/relationships/hyperlink" Target="https://imgur.com/DBVXNm0" TargetMode="External"/><Relationship Id="rId961" Type="http://schemas.openxmlformats.org/officeDocument/2006/relationships/hyperlink" Target="https://imgur.com/RRdVmH2" TargetMode="External"/><Relationship Id="rId90" Type="http://schemas.openxmlformats.org/officeDocument/2006/relationships/hyperlink" Target="https://imgur.com/QcyMRlX" TargetMode="External"/><Relationship Id="rId186" Type="http://schemas.openxmlformats.org/officeDocument/2006/relationships/hyperlink" Target="https://imgur.com/Cxy4uEj" TargetMode="External"/><Relationship Id="rId393" Type="http://schemas.openxmlformats.org/officeDocument/2006/relationships/hyperlink" Target="https://imgur.com/XRNghJw" TargetMode="External"/><Relationship Id="rId407" Type="http://schemas.openxmlformats.org/officeDocument/2006/relationships/hyperlink" Target="https://imgur.com/MIGUNza" TargetMode="External"/><Relationship Id="rId614" Type="http://schemas.openxmlformats.org/officeDocument/2006/relationships/hyperlink" Target="https://imgur.com/hHVs6hJ" TargetMode="External"/><Relationship Id="rId821" Type="http://schemas.openxmlformats.org/officeDocument/2006/relationships/hyperlink" Target="https://drive.google.com/file/d/1gsqVkhlfD3ul4ubbnVK_h9AZf0Mi9yy_/view?usp=sharing" TargetMode="External"/><Relationship Id="rId253" Type="http://schemas.openxmlformats.org/officeDocument/2006/relationships/hyperlink" Target="https://imgur.com/w86JVUV" TargetMode="External"/><Relationship Id="rId460" Type="http://schemas.openxmlformats.org/officeDocument/2006/relationships/hyperlink" Target="https://imgur.com/SbNCwqV" TargetMode="External"/><Relationship Id="rId698" Type="http://schemas.openxmlformats.org/officeDocument/2006/relationships/hyperlink" Target="https://imgur.com/nD5fp4d" TargetMode="External"/><Relationship Id="rId919" Type="http://schemas.openxmlformats.org/officeDocument/2006/relationships/hyperlink" Target="https://imgur.com/MpZVGHr" TargetMode="External"/><Relationship Id="rId48" Type="http://schemas.openxmlformats.org/officeDocument/2006/relationships/hyperlink" Target="https://imgur.com/L29CeFa" TargetMode="External"/><Relationship Id="rId113" Type="http://schemas.openxmlformats.org/officeDocument/2006/relationships/hyperlink" Target="https://imgur.com/cMOtCIb" TargetMode="External"/><Relationship Id="rId320" Type="http://schemas.openxmlformats.org/officeDocument/2006/relationships/hyperlink" Target="https://imgur.com/RKGcluZ" TargetMode="External"/><Relationship Id="rId558" Type="http://schemas.openxmlformats.org/officeDocument/2006/relationships/hyperlink" Target="https://imgur.com/nTiITRg" TargetMode="External"/><Relationship Id="rId765" Type="http://schemas.openxmlformats.org/officeDocument/2006/relationships/hyperlink" Target="https://imgur.com/G21wCF9" TargetMode="External"/><Relationship Id="rId197" Type="http://schemas.openxmlformats.org/officeDocument/2006/relationships/hyperlink" Target="https://imgur.com/JA6Nm9b" TargetMode="External"/><Relationship Id="rId418" Type="http://schemas.openxmlformats.org/officeDocument/2006/relationships/hyperlink" Target="https://imgur.com/hN5GP34" TargetMode="External"/><Relationship Id="rId625" Type="http://schemas.openxmlformats.org/officeDocument/2006/relationships/hyperlink" Target="https://drive.google.com/file/d/1nTmqH1R5lVJlfgD-8JA19HWRHFxPCSis/view?usp=sharing" TargetMode="External"/><Relationship Id="rId832" Type="http://schemas.openxmlformats.org/officeDocument/2006/relationships/hyperlink" Target="https://drive.google.com/file/d/1ObfoGYjdZiP4TH6WlngfVFuBd9xbwNUX/view?usp=sharing" TargetMode="External"/><Relationship Id="rId264" Type="http://schemas.openxmlformats.org/officeDocument/2006/relationships/hyperlink" Target="https://drive.google.com/file/d/1ObfoGYjdZiP4TH6WlngfVFuBd9xbwNUX/view?usp=sharing" TargetMode="External"/><Relationship Id="rId471" Type="http://schemas.openxmlformats.org/officeDocument/2006/relationships/hyperlink" Target="https://imgur.com/tiKNQS4" TargetMode="External"/><Relationship Id="rId59" Type="http://schemas.openxmlformats.org/officeDocument/2006/relationships/hyperlink" Target="https://imgur.com/3RrrWF3" TargetMode="External"/><Relationship Id="rId124" Type="http://schemas.openxmlformats.org/officeDocument/2006/relationships/hyperlink" Target="https://imgur.com/5ZpJkQH" TargetMode="External"/><Relationship Id="rId569" Type="http://schemas.openxmlformats.org/officeDocument/2006/relationships/hyperlink" Target="https://drive.google.com/file/d/1ObfoGYjdZiP4TH6WlngfVFuBd9xbwNUX/view?usp=sharing" TargetMode="External"/><Relationship Id="rId776" Type="http://schemas.openxmlformats.org/officeDocument/2006/relationships/hyperlink" Target="https://imgur.com/q5r4xqC" TargetMode="External"/><Relationship Id="rId331" Type="http://schemas.openxmlformats.org/officeDocument/2006/relationships/hyperlink" Target="https://imgur.com/HKq7Pgi" TargetMode="External"/><Relationship Id="rId429" Type="http://schemas.openxmlformats.org/officeDocument/2006/relationships/hyperlink" Target="https://imgur.com/ldDNeHP" TargetMode="External"/><Relationship Id="rId636" Type="http://schemas.openxmlformats.org/officeDocument/2006/relationships/hyperlink" Target="https://imgur.com/0NoVqfM" TargetMode="External"/><Relationship Id="rId843" Type="http://schemas.openxmlformats.org/officeDocument/2006/relationships/hyperlink" Target="https://imgur.com/NqKkhPo" TargetMode="External"/><Relationship Id="rId275" Type="http://schemas.openxmlformats.org/officeDocument/2006/relationships/hyperlink" Target="https://imgur.com/Zp5xQ8H" TargetMode="External"/><Relationship Id="rId482" Type="http://schemas.openxmlformats.org/officeDocument/2006/relationships/hyperlink" Target="https://drive.google.com/file/d/1ObfoGYjdZiP4TH6WlngfVFuBd9xbwNUX/view?usp=sharing" TargetMode="External"/><Relationship Id="rId703" Type="http://schemas.openxmlformats.org/officeDocument/2006/relationships/hyperlink" Target="https://drive.google.com/file/d/1nTmqH1R5lVJlfgD-8JA19HWRHFxPCSis/view?usp=sharing" TargetMode="External"/><Relationship Id="rId910" Type="http://schemas.openxmlformats.org/officeDocument/2006/relationships/hyperlink" Target="https://imgur.com/T3VXfmU" TargetMode="External"/><Relationship Id="rId135" Type="http://schemas.openxmlformats.org/officeDocument/2006/relationships/hyperlink" Target="https://imgur.com/UgHmQOn" TargetMode="External"/><Relationship Id="rId342" Type="http://schemas.openxmlformats.org/officeDocument/2006/relationships/hyperlink" Target="https://imgur.com/pwEvFB3" TargetMode="External"/><Relationship Id="rId787" Type="http://schemas.openxmlformats.org/officeDocument/2006/relationships/hyperlink" Target="https://drive.google.com/file/d/1gsqVkhlfD3ul4ubbnVK_h9AZf0Mi9yy_/view?usp=sharing" TargetMode="External"/><Relationship Id="rId202" Type="http://schemas.openxmlformats.org/officeDocument/2006/relationships/hyperlink" Target="https://imgur.com/osjyQ7r" TargetMode="External"/><Relationship Id="rId647" Type="http://schemas.openxmlformats.org/officeDocument/2006/relationships/hyperlink" Target="https://imgur.com/x1slqvY" TargetMode="External"/><Relationship Id="rId854" Type="http://schemas.openxmlformats.org/officeDocument/2006/relationships/hyperlink" Target="https://imgur.com/M6gDr6W" TargetMode="External"/><Relationship Id="rId286" Type="http://schemas.openxmlformats.org/officeDocument/2006/relationships/hyperlink" Target="https://drive.google.com/file/d/1ObfoGYjdZiP4TH6WlngfVFuBd9xbwNUX/view?usp=sharing" TargetMode="External"/><Relationship Id="rId493" Type="http://schemas.openxmlformats.org/officeDocument/2006/relationships/hyperlink" Target="https://imgur.com/7KXDNmm" TargetMode="External"/><Relationship Id="rId507" Type="http://schemas.openxmlformats.org/officeDocument/2006/relationships/hyperlink" Target="https://imgur.com/LVaXsxA" TargetMode="External"/><Relationship Id="rId714" Type="http://schemas.openxmlformats.org/officeDocument/2006/relationships/hyperlink" Target="https://imgur.com/blz21w0" TargetMode="External"/><Relationship Id="rId921" Type="http://schemas.openxmlformats.org/officeDocument/2006/relationships/hyperlink" Target="https://imgur.com/z3WsPri" TargetMode="External"/><Relationship Id="rId50" Type="http://schemas.openxmlformats.org/officeDocument/2006/relationships/hyperlink" Target="https://imgur.com/Lnjtcn1" TargetMode="External"/><Relationship Id="rId146" Type="http://schemas.openxmlformats.org/officeDocument/2006/relationships/hyperlink" Target="https://imgur.com/DuXisgI" TargetMode="External"/><Relationship Id="rId353" Type="http://schemas.openxmlformats.org/officeDocument/2006/relationships/hyperlink" Target="https://imgur.com/AghKeJ6" TargetMode="External"/><Relationship Id="rId560" Type="http://schemas.openxmlformats.org/officeDocument/2006/relationships/hyperlink" Target="https://imgur.com/nTiITRg" TargetMode="External"/><Relationship Id="rId798" Type="http://schemas.openxmlformats.org/officeDocument/2006/relationships/hyperlink" Target="https://imgur.com/sPBj2ug" TargetMode="External"/><Relationship Id="rId213" Type="http://schemas.openxmlformats.org/officeDocument/2006/relationships/hyperlink" Target="https://imgur.com/tZfUrkV" TargetMode="External"/><Relationship Id="rId420" Type="http://schemas.openxmlformats.org/officeDocument/2006/relationships/hyperlink" Target="https://imgur.com/8qHIoIf" TargetMode="External"/><Relationship Id="rId658" Type="http://schemas.openxmlformats.org/officeDocument/2006/relationships/hyperlink" Target="https://imgur.com/wYoDPfd" TargetMode="External"/><Relationship Id="rId865" Type="http://schemas.openxmlformats.org/officeDocument/2006/relationships/hyperlink" Target="https://imgur.com/co8Wd8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ur.com/81E4wTh" TargetMode="External"/><Relationship Id="rId21" Type="http://schemas.openxmlformats.org/officeDocument/2006/relationships/hyperlink" Target="https://imgur.com/bLwuUBH" TargetMode="External"/><Relationship Id="rId42" Type="http://schemas.openxmlformats.org/officeDocument/2006/relationships/hyperlink" Target="https://imgur.com/JU1gsmX" TargetMode="External"/><Relationship Id="rId63" Type="http://schemas.openxmlformats.org/officeDocument/2006/relationships/hyperlink" Target="https://imgur.com/dYqavQL" TargetMode="External"/><Relationship Id="rId84" Type="http://schemas.openxmlformats.org/officeDocument/2006/relationships/hyperlink" Target="https://imgur.com/iOXt1UW" TargetMode="External"/><Relationship Id="rId138" Type="http://schemas.openxmlformats.org/officeDocument/2006/relationships/hyperlink" Target="https://imgur.com/usJslBU" TargetMode="External"/><Relationship Id="rId159" Type="http://schemas.openxmlformats.org/officeDocument/2006/relationships/hyperlink" Target="https://imgur.com/cwqQyOM" TargetMode="External"/><Relationship Id="rId170" Type="http://schemas.openxmlformats.org/officeDocument/2006/relationships/hyperlink" Target="https://imgur.com/cqaNPSy" TargetMode="External"/><Relationship Id="rId191" Type="http://schemas.openxmlformats.org/officeDocument/2006/relationships/vmlDrawing" Target="../drawings/vmlDrawing5.vml"/><Relationship Id="rId107" Type="http://schemas.openxmlformats.org/officeDocument/2006/relationships/hyperlink" Target="https://imgur.com/L8UpyE1" TargetMode="External"/><Relationship Id="rId11" Type="http://schemas.openxmlformats.org/officeDocument/2006/relationships/hyperlink" Target="https://imgur.com/JYsdYBJ" TargetMode="External"/><Relationship Id="rId32" Type="http://schemas.openxmlformats.org/officeDocument/2006/relationships/hyperlink" Target="https://imgur.com/uuK7dHV" TargetMode="External"/><Relationship Id="rId53" Type="http://schemas.openxmlformats.org/officeDocument/2006/relationships/hyperlink" Target="https://imgur.com/UV96iqt" TargetMode="External"/><Relationship Id="rId74" Type="http://schemas.openxmlformats.org/officeDocument/2006/relationships/hyperlink" Target="https://imgur.com/0YGg0ur" TargetMode="External"/><Relationship Id="rId128" Type="http://schemas.openxmlformats.org/officeDocument/2006/relationships/hyperlink" Target="https://imgur.com/KIe4VLw" TargetMode="External"/><Relationship Id="rId149" Type="http://schemas.openxmlformats.org/officeDocument/2006/relationships/hyperlink" Target="https://imgur.com/XnzwAeS" TargetMode="External"/><Relationship Id="rId5" Type="http://schemas.openxmlformats.org/officeDocument/2006/relationships/hyperlink" Target="https://imgur.com/H1uJ6Zw" TargetMode="External"/><Relationship Id="rId95" Type="http://schemas.openxmlformats.org/officeDocument/2006/relationships/hyperlink" Target="https://imgur.com/lOFVM74" TargetMode="External"/><Relationship Id="rId160" Type="http://schemas.openxmlformats.org/officeDocument/2006/relationships/hyperlink" Target="https://imgur.com/HctF1cY" TargetMode="External"/><Relationship Id="rId181" Type="http://schemas.openxmlformats.org/officeDocument/2006/relationships/hyperlink" Target="https://imgur.com/KtPh1tx" TargetMode="External"/><Relationship Id="rId22" Type="http://schemas.openxmlformats.org/officeDocument/2006/relationships/hyperlink" Target="https://imgur.com/B31I6Q4" TargetMode="External"/><Relationship Id="rId43" Type="http://schemas.openxmlformats.org/officeDocument/2006/relationships/hyperlink" Target="https://imgur.com/NA9FPAz" TargetMode="External"/><Relationship Id="rId64" Type="http://schemas.openxmlformats.org/officeDocument/2006/relationships/hyperlink" Target="https://imgur.com/M2wdMTa" TargetMode="External"/><Relationship Id="rId118" Type="http://schemas.openxmlformats.org/officeDocument/2006/relationships/hyperlink" Target="https://imgur.com/eK2iQzp" TargetMode="External"/><Relationship Id="rId139" Type="http://schemas.openxmlformats.org/officeDocument/2006/relationships/hyperlink" Target="https://imgur.com/0a5bSNV" TargetMode="External"/><Relationship Id="rId85" Type="http://schemas.openxmlformats.org/officeDocument/2006/relationships/hyperlink" Target="https://imgur.com/mSAjatZ" TargetMode="External"/><Relationship Id="rId150" Type="http://schemas.openxmlformats.org/officeDocument/2006/relationships/hyperlink" Target="https://imgur.com/c2e7ksd" TargetMode="External"/><Relationship Id="rId171" Type="http://schemas.openxmlformats.org/officeDocument/2006/relationships/hyperlink" Target="https://imgur.com/64M9EpA" TargetMode="External"/><Relationship Id="rId192" Type="http://schemas.openxmlformats.org/officeDocument/2006/relationships/comments" Target="../comments5.xml"/><Relationship Id="rId12" Type="http://schemas.openxmlformats.org/officeDocument/2006/relationships/hyperlink" Target="https://imgur.com/LSIPhjR" TargetMode="External"/><Relationship Id="rId33" Type="http://schemas.openxmlformats.org/officeDocument/2006/relationships/hyperlink" Target="https://imgur.com/ObXidWo" TargetMode="External"/><Relationship Id="rId108" Type="http://schemas.openxmlformats.org/officeDocument/2006/relationships/hyperlink" Target="https://imgur.com/M4N4vUP" TargetMode="External"/><Relationship Id="rId129" Type="http://schemas.openxmlformats.org/officeDocument/2006/relationships/hyperlink" Target="https://imgur.com/xYI6QMC" TargetMode="External"/><Relationship Id="rId54" Type="http://schemas.openxmlformats.org/officeDocument/2006/relationships/hyperlink" Target="https://imgur.com/L4We3fY" TargetMode="External"/><Relationship Id="rId75" Type="http://schemas.openxmlformats.org/officeDocument/2006/relationships/hyperlink" Target="https://imgur.com/K6Q0m19" TargetMode="External"/><Relationship Id="rId96" Type="http://schemas.openxmlformats.org/officeDocument/2006/relationships/hyperlink" Target="https://imgur.com/EE6s7kE" TargetMode="External"/><Relationship Id="rId140" Type="http://schemas.openxmlformats.org/officeDocument/2006/relationships/hyperlink" Target="https://imgur.com/OqsNRPt" TargetMode="External"/><Relationship Id="rId161" Type="http://schemas.openxmlformats.org/officeDocument/2006/relationships/hyperlink" Target="https://imgur.com/DO9IMm5" TargetMode="External"/><Relationship Id="rId182" Type="http://schemas.openxmlformats.org/officeDocument/2006/relationships/hyperlink" Target="https://imgur.com/XhftfSQ" TargetMode="External"/><Relationship Id="rId6" Type="http://schemas.openxmlformats.org/officeDocument/2006/relationships/hyperlink" Target="https://imgur.com/KP9h67G" TargetMode="External"/><Relationship Id="rId23" Type="http://schemas.openxmlformats.org/officeDocument/2006/relationships/hyperlink" Target="https://imgur.com/jS9yYt2" TargetMode="External"/><Relationship Id="rId119" Type="http://schemas.openxmlformats.org/officeDocument/2006/relationships/hyperlink" Target="https://imgur.com/ieoWVXQ" TargetMode="External"/><Relationship Id="rId44" Type="http://schemas.openxmlformats.org/officeDocument/2006/relationships/hyperlink" Target="https://imgur.com/IwnXlWG" TargetMode="External"/><Relationship Id="rId65" Type="http://schemas.openxmlformats.org/officeDocument/2006/relationships/hyperlink" Target="https://imgur.com/aT0k609" TargetMode="External"/><Relationship Id="rId86" Type="http://schemas.openxmlformats.org/officeDocument/2006/relationships/hyperlink" Target="https://imgur.com/pzoN4bC" TargetMode="External"/><Relationship Id="rId130" Type="http://schemas.openxmlformats.org/officeDocument/2006/relationships/hyperlink" Target="https://imgur.com/z3RLNcx" TargetMode="External"/><Relationship Id="rId151" Type="http://schemas.openxmlformats.org/officeDocument/2006/relationships/hyperlink" Target="https://imgur.com/hVgDqw5" TargetMode="External"/><Relationship Id="rId172" Type="http://schemas.openxmlformats.org/officeDocument/2006/relationships/hyperlink" Target="https://imgur.com/6PZxfV9" TargetMode="External"/><Relationship Id="rId13" Type="http://schemas.openxmlformats.org/officeDocument/2006/relationships/hyperlink" Target="https://imgur.com/fdqid8n" TargetMode="External"/><Relationship Id="rId18" Type="http://schemas.openxmlformats.org/officeDocument/2006/relationships/hyperlink" Target="https://imgur.com/sPHMs4U" TargetMode="External"/><Relationship Id="rId39" Type="http://schemas.openxmlformats.org/officeDocument/2006/relationships/hyperlink" Target="https://imgur.com/rzUXr9j" TargetMode="External"/><Relationship Id="rId109" Type="http://schemas.openxmlformats.org/officeDocument/2006/relationships/hyperlink" Target="https://imgur.com/zwUljie" TargetMode="External"/><Relationship Id="rId34" Type="http://schemas.openxmlformats.org/officeDocument/2006/relationships/hyperlink" Target="https://imgur.com/BLXrV1w" TargetMode="External"/><Relationship Id="rId50" Type="http://schemas.openxmlformats.org/officeDocument/2006/relationships/hyperlink" Target="https://imgur.com/9bzjI9h" TargetMode="External"/><Relationship Id="rId55" Type="http://schemas.openxmlformats.org/officeDocument/2006/relationships/hyperlink" Target="https://imgur.com/AQb2qzS" TargetMode="External"/><Relationship Id="rId76" Type="http://schemas.openxmlformats.org/officeDocument/2006/relationships/hyperlink" Target="https://imgur.com/TnurGHZ" TargetMode="External"/><Relationship Id="rId97" Type="http://schemas.openxmlformats.org/officeDocument/2006/relationships/hyperlink" Target="https://imgur.com/S7utcde" TargetMode="External"/><Relationship Id="rId104" Type="http://schemas.openxmlformats.org/officeDocument/2006/relationships/hyperlink" Target="https://imgur.com/bklwhRe" TargetMode="External"/><Relationship Id="rId120" Type="http://schemas.openxmlformats.org/officeDocument/2006/relationships/hyperlink" Target="https://imgur.com/kaOG9eU" TargetMode="External"/><Relationship Id="rId125" Type="http://schemas.openxmlformats.org/officeDocument/2006/relationships/hyperlink" Target="https://imgur.com/xmn3aY0" TargetMode="External"/><Relationship Id="rId141" Type="http://schemas.openxmlformats.org/officeDocument/2006/relationships/hyperlink" Target="https://imgur.com/sGnbAge" TargetMode="External"/><Relationship Id="rId146" Type="http://schemas.openxmlformats.org/officeDocument/2006/relationships/hyperlink" Target="https://imgur.com/b8k4Pqb" TargetMode="External"/><Relationship Id="rId167" Type="http://schemas.openxmlformats.org/officeDocument/2006/relationships/hyperlink" Target="https://imgur.com/KujPKSC" TargetMode="External"/><Relationship Id="rId188" Type="http://schemas.openxmlformats.org/officeDocument/2006/relationships/hyperlink" Target="https://imgur.com/GumEszB" TargetMode="External"/><Relationship Id="rId7" Type="http://schemas.openxmlformats.org/officeDocument/2006/relationships/hyperlink" Target="https://imgur.com/49Udx2r" TargetMode="External"/><Relationship Id="rId71" Type="http://schemas.openxmlformats.org/officeDocument/2006/relationships/hyperlink" Target="https://imgur.com/zJa4SWb" TargetMode="External"/><Relationship Id="rId92" Type="http://schemas.openxmlformats.org/officeDocument/2006/relationships/hyperlink" Target="https://imgur.com/jTyeuUt" TargetMode="External"/><Relationship Id="rId162" Type="http://schemas.openxmlformats.org/officeDocument/2006/relationships/hyperlink" Target="https://imgur.com/NnRnUvp" TargetMode="External"/><Relationship Id="rId183" Type="http://schemas.openxmlformats.org/officeDocument/2006/relationships/hyperlink" Target="https://imgur.com/xGqXVy4" TargetMode="External"/><Relationship Id="rId2" Type="http://schemas.openxmlformats.org/officeDocument/2006/relationships/hyperlink" Target="https://imgur.com/68eH7nM" TargetMode="External"/><Relationship Id="rId29" Type="http://schemas.openxmlformats.org/officeDocument/2006/relationships/hyperlink" Target="https://imgur.com/D4CcuuZ" TargetMode="External"/><Relationship Id="rId24" Type="http://schemas.openxmlformats.org/officeDocument/2006/relationships/hyperlink" Target="https://imgur.com/cJMGugG" TargetMode="External"/><Relationship Id="rId40" Type="http://schemas.openxmlformats.org/officeDocument/2006/relationships/hyperlink" Target="https://imgur.com/yzjjfrn" TargetMode="External"/><Relationship Id="rId45" Type="http://schemas.openxmlformats.org/officeDocument/2006/relationships/hyperlink" Target="https://imgur.com/hcnS8SA" TargetMode="External"/><Relationship Id="rId66" Type="http://schemas.openxmlformats.org/officeDocument/2006/relationships/hyperlink" Target="https://imgur.com/VqT1Aaq" TargetMode="External"/><Relationship Id="rId87" Type="http://schemas.openxmlformats.org/officeDocument/2006/relationships/hyperlink" Target="https://imgur.com/7YCP5ks" TargetMode="External"/><Relationship Id="rId110" Type="http://schemas.openxmlformats.org/officeDocument/2006/relationships/hyperlink" Target="https://imgur.com/ASkwmZu" TargetMode="External"/><Relationship Id="rId115" Type="http://schemas.openxmlformats.org/officeDocument/2006/relationships/hyperlink" Target="https://static.wikia.nocookie.net/gothic/images/7/7f/Feomathar_%28by_Ossowski21%29.png/revision/latest?cb=20150818182329&amp;path-prefix=pl" TargetMode="External"/><Relationship Id="rId131" Type="http://schemas.openxmlformats.org/officeDocument/2006/relationships/hyperlink" Target="https://imgur.com/zEJmkIM" TargetMode="External"/><Relationship Id="rId136" Type="http://schemas.openxmlformats.org/officeDocument/2006/relationships/hyperlink" Target="https://imgur.com/9oZLxAA" TargetMode="External"/><Relationship Id="rId157" Type="http://schemas.openxmlformats.org/officeDocument/2006/relationships/hyperlink" Target="https://imgur.com/S3H4pmf" TargetMode="External"/><Relationship Id="rId178" Type="http://schemas.openxmlformats.org/officeDocument/2006/relationships/hyperlink" Target="https://imgur.com/1klMlRT" TargetMode="External"/><Relationship Id="rId61" Type="http://schemas.openxmlformats.org/officeDocument/2006/relationships/hyperlink" Target="https://imgur.com/iOXt1UW" TargetMode="External"/><Relationship Id="rId82" Type="http://schemas.openxmlformats.org/officeDocument/2006/relationships/hyperlink" Target="https://imgur.com/iyjFSgE" TargetMode="External"/><Relationship Id="rId152" Type="http://schemas.openxmlformats.org/officeDocument/2006/relationships/hyperlink" Target="https://imgur.com/wh5un3Q" TargetMode="External"/><Relationship Id="rId173" Type="http://schemas.openxmlformats.org/officeDocument/2006/relationships/hyperlink" Target="https://imgur.com/TJaEaWA" TargetMode="External"/><Relationship Id="rId19" Type="http://schemas.openxmlformats.org/officeDocument/2006/relationships/hyperlink" Target="https://imgur.com/CuYENYo" TargetMode="External"/><Relationship Id="rId14" Type="http://schemas.openxmlformats.org/officeDocument/2006/relationships/hyperlink" Target="https://imgur.com/kCX4iRH" TargetMode="External"/><Relationship Id="rId30" Type="http://schemas.openxmlformats.org/officeDocument/2006/relationships/hyperlink" Target="https://imgur.com/ioP5WmK" TargetMode="External"/><Relationship Id="rId35" Type="http://schemas.openxmlformats.org/officeDocument/2006/relationships/hyperlink" Target="https://imgur.com/Q87Ve7c" TargetMode="External"/><Relationship Id="rId56" Type="http://schemas.openxmlformats.org/officeDocument/2006/relationships/hyperlink" Target="https://imgur.com/0EG5MOb" TargetMode="External"/><Relationship Id="rId77" Type="http://schemas.openxmlformats.org/officeDocument/2006/relationships/hyperlink" Target="https://imgur.com/fqTbBeJ" TargetMode="External"/><Relationship Id="rId100" Type="http://schemas.openxmlformats.org/officeDocument/2006/relationships/hyperlink" Target="https://imgur.com/tHvDOZT" TargetMode="External"/><Relationship Id="rId105" Type="http://schemas.openxmlformats.org/officeDocument/2006/relationships/hyperlink" Target="https://imgur.com/0STTpit" TargetMode="External"/><Relationship Id="rId126" Type="http://schemas.openxmlformats.org/officeDocument/2006/relationships/hyperlink" Target="https://imgur.com/oPgdpgp" TargetMode="External"/><Relationship Id="rId147" Type="http://schemas.openxmlformats.org/officeDocument/2006/relationships/hyperlink" Target="https://imgur.com/9WubSXe" TargetMode="External"/><Relationship Id="rId168" Type="http://schemas.openxmlformats.org/officeDocument/2006/relationships/hyperlink" Target="https://imgur.com/zRc0DRn" TargetMode="External"/><Relationship Id="rId8" Type="http://schemas.openxmlformats.org/officeDocument/2006/relationships/hyperlink" Target="https://imgur.com/c6elLHx" TargetMode="External"/><Relationship Id="rId51" Type="http://schemas.openxmlformats.org/officeDocument/2006/relationships/hyperlink" Target="https://imgur.com/QH6dyBK" TargetMode="External"/><Relationship Id="rId72" Type="http://schemas.openxmlformats.org/officeDocument/2006/relationships/hyperlink" Target="https://imgur.com/f7Y9GG4" TargetMode="External"/><Relationship Id="rId93" Type="http://schemas.openxmlformats.org/officeDocument/2006/relationships/hyperlink" Target="https://imgur.com/dtP3r9L" TargetMode="External"/><Relationship Id="rId98" Type="http://schemas.openxmlformats.org/officeDocument/2006/relationships/hyperlink" Target="https://imgur.com/U3c7alY" TargetMode="External"/><Relationship Id="rId121" Type="http://schemas.openxmlformats.org/officeDocument/2006/relationships/hyperlink" Target="https://imgur.com/MRGR8U9" TargetMode="External"/><Relationship Id="rId142" Type="http://schemas.openxmlformats.org/officeDocument/2006/relationships/hyperlink" Target="https://imgur.com/fc9QynQ" TargetMode="External"/><Relationship Id="rId163" Type="http://schemas.openxmlformats.org/officeDocument/2006/relationships/hyperlink" Target="https://imgur.com/bLhaMAr" TargetMode="External"/><Relationship Id="rId184" Type="http://schemas.openxmlformats.org/officeDocument/2006/relationships/hyperlink" Target="https://imgur.com/B9qLm8o" TargetMode="External"/><Relationship Id="rId189" Type="http://schemas.openxmlformats.org/officeDocument/2006/relationships/hyperlink" Target="https://imgur.com/hLQEy9i" TargetMode="External"/><Relationship Id="rId3" Type="http://schemas.openxmlformats.org/officeDocument/2006/relationships/hyperlink" Target="https://imgur.com/UjVBw4K" TargetMode="External"/><Relationship Id="rId25" Type="http://schemas.openxmlformats.org/officeDocument/2006/relationships/hyperlink" Target="https://imgur.com/sNcs4XO" TargetMode="External"/><Relationship Id="rId46" Type="http://schemas.openxmlformats.org/officeDocument/2006/relationships/hyperlink" Target="https://imgur.com/DQi9NrN" TargetMode="External"/><Relationship Id="rId67" Type="http://schemas.openxmlformats.org/officeDocument/2006/relationships/hyperlink" Target="https://imgur.com/gSceAZ1" TargetMode="External"/><Relationship Id="rId116" Type="http://schemas.openxmlformats.org/officeDocument/2006/relationships/hyperlink" Target="https://static.wikia.nocookie.net/gothic/images/8/8c/Finkregh.png/revision/latest?cb=20150810145723&amp;path-prefix=pl" TargetMode="External"/><Relationship Id="rId137" Type="http://schemas.openxmlformats.org/officeDocument/2006/relationships/hyperlink" Target="https://imgur.com/xpmQcXv" TargetMode="External"/><Relationship Id="rId158" Type="http://schemas.openxmlformats.org/officeDocument/2006/relationships/hyperlink" Target="https://imgur.com/WODxihk" TargetMode="External"/><Relationship Id="rId20" Type="http://schemas.openxmlformats.org/officeDocument/2006/relationships/hyperlink" Target="https://imgur.com/qAtKNCU" TargetMode="External"/><Relationship Id="rId41" Type="http://schemas.openxmlformats.org/officeDocument/2006/relationships/hyperlink" Target="https://imgur.com/71IIUgo" TargetMode="External"/><Relationship Id="rId62" Type="http://schemas.openxmlformats.org/officeDocument/2006/relationships/hyperlink" Target="https://imgur.com/KB4gNVy" TargetMode="External"/><Relationship Id="rId83" Type="http://schemas.openxmlformats.org/officeDocument/2006/relationships/hyperlink" Target="https://imgur.com/3VoYpYv" TargetMode="External"/><Relationship Id="rId88" Type="http://schemas.openxmlformats.org/officeDocument/2006/relationships/hyperlink" Target="https://imgur.com/iwsa93E" TargetMode="External"/><Relationship Id="rId111" Type="http://schemas.openxmlformats.org/officeDocument/2006/relationships/hyperlink" Target="https://imgur.com/5KDrgyI" TargetMode="External"/><Relationship Id="rId132" Type="http://schemas.openxmlformats.org/officeDocument/2006/relationships/hyperlink" Target="https://imgur.com/TSfOzek" TargetMode="External"/><Relationship Id="rId153" Type="http://schemas.openxmlformats.org/officeDocument/2006/relationships/hyperlink" Target="https://imgur.com/a2VCIVt" TargetMode="External"/><Relationship Id="rId174" Type="http://schemas.openxmlformats.org/officeDocument/2006/relationships/hyperlink" Target="https://imgur.com/sjm2VQc" TargetMode="External"/><Relationship Id="rId179" Type="http://schemas.openxmlformats.org/officeDocument/2006/relationships/hyperlink" Target="https://imgur.com/F1DjFp8" TargetMode="External"/><Relationship Id="rId190" Type="http://schemas.openxmlformats.org/officeDocument/2006/relationships/hyperlink" Target="https://drive.google.com/file/d/1mzgTr5L9qXjLz1auH-lEDJdRs36ZD89Z/view?usp=sharing" TargetMode="External"/><Relationship Id="rId15" Type="http://schemas.openxmlformats.org/officeDocument/2006/relationships/hyperlink" Target="https://imgur.com/RQYCfPB" TargetMode="External"/><Relationship Id="rId36" Type="http://schemas.openxmlformats.org/officeDocument/2006/relationships/hyperlink" Target="https://imgur.com/Z5hG5uz" TargetMode="External"/><Relationship Id="rId57" Type="http://schemas.openxmlformats.org/officeDocument/2006/relationships/hyperlink" Target="https://imgur.com/LRdeWrH" TargetMode="External"/><Relationship Id="rId106" Type="http://schemas.openxmlformats.org/officeDocument/2006/relationships/hyperlink" Target="https://imgur.com/Pl6Io8G" TargetMode="External"/><Relationship Id="rId127" Type="http://schemas.openxmlformats.org/officeDocument/2006/relationships/hyperlink" Target="https://imgur.com/Y3gfwow" TargetMode="External"/><Relationship Id="rId10" Type="http://schemas.openxmlformats.org/officeDocument/2006/relationships/hyperlink" Target="https://imgur.com/EQpqBrs" TargetMode="External"/><Relationship Id="rId31" Type="http://schemas.openxmlformats.org/officeDocument/2006/relationships/hyperlink" Target="https://imgur.com/a/sx8zyfe" TargetMode="External"/><Relationship Id="rId52" Type="http://schemas.openxmlformats.org/officeDocument/2006/relationships/hyperlink" Target="https://imgur.com/Or2JKvM" TargetMode="External"/><Relationship Id="rId73" Type="http://schemas.openxmlformats.org/officeDocument/2006/relationships/hyperlink" Target="https://imgur.com/Xmfh46N" TargetMode="External"/><Relationship Id="rId78" Type="http://schemas.openxmlformats.org/officeDocument/2006/relationships/hyperlink" Target="https://imgur.com/MeRGFHw" TargetMode="External"/><Relationship Id="rId94" Type="http://schemas.openxmlformats.org/officeDocument/2006/relationships/hyperlink" Target="https://imgur.com/EWxMrbg" TargetMode="External"/><Relationship Id="rId99" Type="http://schemas.openxmlformats.org/officeDocument/2006/relationships/hyperlink" Target="https://imgur.com/2y7ImQC" TargetMode="External"/><Relationship Id="rId101" Type="http://schemas.openxmlformats.org/officeDocument/2006/relationships/hyperlink" Target="https://imgur.com/onmqJ2x" TargetMode="External"/><Relationship Id="rId122" Type="http://schemas.openxmlformats.org/officeDocument/2006/relationships/hyperlink" Target="https://imgur.com/QpkUkVi" TargetMode="External"/><Relationship Id="rId143" Type="http://schemas.openxmlformats.org/officeDocument/2006/relationships/hyperlink" Target="https://imgur.com/GmrSXjk" TargetMode="External"/><Relationship Id="rId148" Type="http://schemas.openxmlformats.org/officeDocument/2006/relationships/hyperlink" Target="https://imgur.com/49Udx2r" TargetMode="External"/><Relationship Id="rId164" Type="http://schemas.openxmlformats.org/officeDocument/2006/relationships/hyperlink" Target="https://imgur.com/zo3qWa8" TargetMode="External"/><Relationship Id="rId169" Type="http://schemas.openxmlformats.org/officeDocument/2006/relationships/hyperlink" Target="https://imgur.com/Q0tM08X" TargetMode="External"/><Relationship Id="rId185" Type="http://schemas.openxmlformats.org/officeDocument/2006/relationships/hyperlink" Target="https://imgur.com/uYnuKot" TargetMode="External"/><Relationship Id="rId4" Type="http://schemas.openxmlformats.org/officeDocument/2006/relationships/hyperlink" Target="https://imgur.com/f300Y9u" TargetMode="External"/><Relationship Id="rId9" Type="http://schemas.openxmlformats.org/officeDocument/2006/relationships/hyperlink" Target="https://imgur.com/Ji43Vdd" TargetMode="External"/><Relationship Id="rId180" Type="http://schemas.openxmlformats.org/officeDocument/2006/relationships/hyperlink" Target="https://imgur.com/KtPh1tx" TargetMode="External"/><Relationship Id="rId26" Type="http://schemas.openxmlformats.org/officeDocument/2006/relationships/hyperlink" Target="https://imgur.com/vHaPQhN" TargetMode="External"/><Relationship Id="rId47" Type="http://schemas.openxmlformats.org/officeDocument/2006/relationships/hyperlink" Target="https://imgur.com/ix6S1es" TargetMode="External"/><Relationship Id="rId68" Type="http://schemas.openxmlformats.org/officeDocument/2006/relationships/hyperlink" Target="https://imgur.com/LQ5PNvs" TargetMode="External"/><Relationship Id="rId89" Type="http://schemas.openxmlformats.org/officeDocument/2006/relationships/hyperlink" Target="https://imgur.com/oAMqdF0" TargetMode="External"/><Relationship Id="rId112" Type="http://schemas.openxmlformats.org/officeDocument/2006/relationships/hyperlink" Target="https://imgur.com/TW879Um" TargetMode="External"/><Relationship Id="rId133" Type="http://schemas.openxmlformats.org/officeDocument/2006/relationships/hyperlink" Target="https://imgur.com/RuEeiii" TargetMode="External"/><Relationship Id="rId154" Type="http://schemas.openxmlformats.org/officeDocument/2006/relationships/hyperlink" Target="https://imgur.com/8WdgX4D" TargetMode="External"/><Relationship Id="rId175" Type="http://schemas.openxmlformats.org/officeDocument/2006/relationships/hyperlink" Target="https://imgur.com/C7oNFYX" TargetMode="External"/><Relationship Id="rId16" Type="http://schemas.openxmlformats.org/officeDocument/2006/relationships/hyperlink" Target="https://imgur.com/YBgktGp" TargetMode="External"/><Relationship Id="rId37" Type="http://schemas.openxmlformats.org/officeDocument/2006/relationships/hyperlink" Target="https://imgur.com/6UkKSnh" TargetMode="External"/><Relationship Id="rId58" Type="http://schemas.openxmlformats.org/officeDocument/2006/relationships/hyperlink" Target="https://imgur.com/8I5Fwz3" TargetMode="External"/><Relationship Id="rId79" Type="http://schemas.openxmlformats.org/officeDocument/2006/relationships/hyperlink" Target="https://imgur.com/oEFjATc" TargetMode="External"/><Relationship Id="rId102" Type="http://schemas.openxmlformats.org/officeDocument/2006/relationships/hyperlink" Target="https://imgur.com/ahMUx2a" TargetMode="External"/><Relationship Id="rId123" Type="http://schemas.openxmlformats.org/officeDocument/2006/relationships/hyperlink" Target="https://imgur.com/u3qX9fB" TargetMode="External"/><Relationship Id="rId144" Type="http://schemas.openxmlformats.org/officeDocument/2006/relationships/hyperlink" Target="https://imgur.com/YkUvW3Z" TargetMode="External"/><Relationship Id="rId90" Type="http://schemas.openxmlformats.org/officeDocument/2006/relationships/hyperlink" Target="https://imgur.com/ePEX3Un" TargetMode="External"/><Relationship Id="rId165" Type="http://schemas.openxmlformats.org/officeDocument/2006/relationships/hyperlink" Target="https://imgur.com/afaOT1I" TargetMode="External"/><Relationship Id="rId186" Type="http://schemas.openxmlformats.org/officeDocument/2006/relationships/hyperlink" Target="https://imgur.com/pBxOE3A" TargetMode="External"/><Relationship Id="rId27" Type="http://schemas.openxmlformats.org/officeDocument/2006/relationships/hyperlink" Target="https://imgur.com/ejRR09h" TargetMode="External"/><Relationship Id="rId48" Type="http://schemas.openxmlformats.org/officeDocument/2006/relationships/hyperlink" Target="https://imgur.com/dfheIL7" TargetMode="External"/><Relationship Id="rId69" Type="http://schemas.openxmlformats.org/officeDocument/2006/relationships/hyperlink" Target="https://imgur.com/Xp5c6km" TargetMode="External"/><Relationship Id="rId113" Type="http://schemas.openxmlformats.org/officeDocument/2006/relationships/hyperlink" Target="https://static.wikia.nocookie.net/gothic/images/f/fc/Pandrodor.png/revision/latest?cb=20250603133849&amp;path-prefix=pl" TargetMode="External"/><Relationship Id="rId134" Type="http://schemas.openxmlformats.org/officeDocument/2006/relationships/hyperlink" Target="https://imgur.com/9KrwfcT" TargetMode="External"/><Relationship Id="rId80" Type="http://schemas.openxmlformats.org/officeDocument/2006/relationships/hyperlink" Target="https://imgur.com/bklwhRe" TargetMode="External"/><Relationship Id="rId155" Type="http://schemas.openxmlformats.org/officeDocument/2006/relationships/hyperlink" Target="https://imgur.com/lmQm6Qr" TargetMode="External"/><Relationship Id="rId176" Type="http://schemas.openxmlformats.org/officeDocument/2006/relationships/hyperlink" Target="https://imgur.com/EE6s7kE" TargetMode="External"/><Relationship Id="rId17" Type="http://schemas.openxmlformats.org/officeDocument/2006/relationships/hyperlink" Target="https://imgur.com/h0mFGWE" TargetMode="External"/><Relationship Id="rId38" Type="http://schemas.openxmlformats.org/officeDocument/2006/relationships/hyperlink" Target="https://imgur.com/L7vLDzh" TargetMode="External"/><Relationship Id="rId59" Type="http://schemas.openxmlformats.org/officeDocument/2006/relationships/hyperlink" Target="https://imgur.com/YLDJtPz" TargetMode="External"/><Relationship Id="rId103" Type="http://schemas.openxmlformats.org/officeDocument/2006/relationships/hyperlink" Target="https://imgur.com/Pl6Io8G" TargetMode="External"/><Relationship Id="rId124" Type="http://schemas.openxmlformats.org/officeDocument/2006/relationships/hyperlink" Target="https://imgur.com/i5Rvbx7" TargetMode="External"/><Relationship Id="rId70" Type="http://schemas.openxmlformats.org/officeDocument/2006/relationships/hyperlink" Target="https://imgur.com/cdZbEUt" TargetMode="External"/><Relationship Id="rId91" Type="http://schemas.openxmlformats.org/officeDocument/2006/relationships/hyperlink" Target="https://imgur.com/Ed8ZaX9" TargetMode="External"/><Relationship Id="rId145" Type="http://schemas.openxmlformats.org/officeDocument/2006/relationships/hyperlink" Target="https://imgur.com/g1lmK5Q" TargetMode="External"/><Relationship Id="rId166" Type="http://schemas.openxmlformats.org/officeDocument/2006/relationships/hyperlink" Target="https://imgur.com/ugC6xVd" TargetMode="External"/><Relationship Id="rId187" Type="http://schemas.openxmlformats.org/officeDocument/2006/relationships/hyperlink" Target="https://imgur.com/o0RehEX" TargetMode="External"/><Relationship Id="rId1" Type="http://schemas.openxmlformats.org/officeDocument/2006/relationships/hyperlink" Target="https://imgur.com/WuBLY6k" TargetMode="External"/><Relationship Id="rId28" Type="http://schemas.openxmlformats.org/officeDocument/2006/relationships/hyperlink" Target="https://imgur.com/a/jRpDEBA" TargetMode="External"/><Relationship Id="rId49" Type="http://schemas.openxmlformats.org/officeDocument/2006/relationships/hyperlink" Target="https://imgur.com/6U5S8Aq" TargetMode="External"/><Relationship Id="rId114" Type="http://schemas.openxmlformats.org/officeDocument/2006/relationships/hyperlink" Target="https://static.wikia.nocookie.net/gothic/images/0/0b/Pedrakhan.png/revision/latest?cb=20221005094440&amp;path-prefix=pl" TargetMode="External"/><Relationship Id="rId60" Type="http://schemas.openxmlformats.org/officeDocument/2006/relationships/hyperlink" Target="https://imgur.com/8FToSuB" TargetMode="External"/><Relationship Id="rId81" Type="http://schemas.openxmlformats.org/officeDocument/2006/relationships/hyperlink" Target="https://imgur.com/QP4aNr4" TargetMode="External"/><Relationship Id="rId135" Type="http://schemas.openxmlformats.org/officeDocument/2006/relationships/hyperlink" Target="https://imgur.com/J7H7vtl" TargetMode="External"/><Relationship Id="rId156" Type="http://schemas.openxmlformats.org/officeDocument/2006/relationships/hyperlink" Target="https://imgur.com/lHNL2I5" TargetMode="External"/><Relationship Id="rId177" Type="http://schemas.openxmlformats.org/officeDocument/2006/relationships/hyperlink" Target="https://imgur.com/EE6s7k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imgur.com/UjVBw4K" TargetMode="External"/><Relationship Id="rId1" Type="http://schemas.openxmlformats.org/officeDocument/2006/relationships/hyperlink" Target="https://imgur.com/68eH7nM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gjjlva8Jnrogt2itdaV1PPO-7ZE_IcXx/view?usp=sharing" TargetMode="External"/><Relationship Id="rId671" Type="http://schemas.openxmlformats.org/officeDocument/2006/relationships/hyperlink" Target="https://drive.google.com/file/d/1mzgTr5L9qXjLz1auH-lEDJdRs36ZD89Z/view?usp=sharing" TargetMode="External"/><Relationship Id="rId21" Type="http://schemas.openxmlformats.org/officeDocument/2006/relationships/hyperlink" Target="https://imgur.com/2EVuIyU" TargetMode="External"/><Relationship Id="rId324" Type="http://schemas.openxmlformats.org/officeDocument/2006/relationships/hyperlink" Target="https://imgur.com/3c4QX6o" TargetMode="External"/><Relationship Id="rId531" Type="http://schemas.openxmlformats.org/officeDocument/2006/relationships/hyperlink" Target="https://imgur.com/PF3zrhY" TargetMode="External"/><Relationship Id="rId629" Type="http://schemas.openxmlformats.org/officeDocument/2006/relationships/hyperlink" Target="https://drive.google.com/file/d/1gsqVkhlfD3ul4ubbnVK_h9AZf0Mi9yy_/view?usp=sharing" TargetMode="External"/><Relationship Id="rId170" Type="http://schemas.openxmlformats.org/officeDocument/2006/relationships/hyperlink" Target="https://imgur.com/vCzDa5G" TargetMode="External"/><Relationship Id="rId268" Type="http://schemas.openxmlformats.org/officeDocument/2006/relationships/hyperlink" Target="https://imgur.com/M1oMwhx" TargetMode="External"/><Relationship Id="rId475" Type="http://schemas.openxmlformats.org/officeDocument/2006/relationships/hyperlink" Target="https://imgur.com/32KvNYX" TargetMode="External"/><Relationship Id="rId682" Type="http://schemas.openxmlformats.org/officeDocument/2006/relationships/hyperlink" Target="https://imgur.com/XkSFcUP" TargetMode="External"/><Relationship Id="rId32" Type="http://schemas.openxmlformats.org/officeDocument/2006/relationships/hyperlink" Target="https://imgur.com/a/o9vZNSA" TargetMode="External"/><Relationship Id="rId128" Type="http://schemas.openxmlformats.org/officeDocument/2006/relationships/hyperlink" Target="https://imgur.com/jtaxgfF" TargetMode="External"/><Relationship Id="rId335" Type="http://schemas.openxmlformats.org/officeDocument/2006/relationships/hyperlink" Target="https://imgur.com/scPxru4" TargetMode="External"/><Relationship Id="rId542" Type="http://schemas.openxmlformats.org/officeDocument/2006/relationships/hyperlink" Target="https://imgur.com/k6cQztP" TargetMode="External"/><Relationship Id="rId181" Type="http://schemas.openxmlformats.org/officeDocument/2006/relationships/hyperlink" Target="https://imgur.com/hL96z96" TargetMode="External"/><Relationship Id="rId402" Type="http://schemas.openxmlformats.org/officeDocument/2006/relationships/hyperlink" Target="https://imgur.com/mrg6RSP" TargetMode="External"/><Relationship Id="rId279" Type="http://schemas.openxmlformats.org/officeDocument/2006/relationships/hyperlink" Target="https://drive.google.com/file/d/1z3T3nYduL0DUR_EsiI3YrfSWNnpQRPrv/view?usp=sharing" TargetMode="External"/><Relationship Id="rId486" Type="http://schemas.openxmlformats.org/officeDocument/2006/relationships/hyperlink" Target="https://imgur.com/4HnCpPs" TargetMode="External"/><Relationship Id="rId693" Type="http://schemas.openxmlformats.org/officeDocument/2006/relationships/hyperlink" Target="https://imgur.com/Jl7938y" TargetMode="External"/><Relationship Id="rId707" Type="http://schemas.openxmlformats.org/officeDocument/2006/relationships/hyperlink" Target="https://imgur.com/MC9JpNf" TargetMode="External"/><Relationship Id="rId43" Type="http://schemas.openxmlformats.org/officeDocument/2006/relationships/hyperlink" Target="https://imgur.com/AM2p7kg" TargetMode="External"/><Relationship Id="rId139" Type="http://schemas.openxmlformats.org/officeDocument/2006/relationships/hyperlink" Target="https://imgur.com/pMKPKjP" TargetMode="External"/><Relationship Id="rId346" Type="http://schemas.openxmlformats.org/officeDocument/2006/relationships/hyperlink" Target="https://imgur.com/gNZDzPF" TargetMode="External"/><Relationship Id="rId553" Type="http://schemas.openxmlformats.org/officeDocument/2006/relationships/hyperlink" Target="https://drive.google.com/file/d/165V7kjlv0DXo0XstiruFv1O8sA11ydKe/view?usp=sharing" TargetMode="External"/><Relationship Id="rId192" Type="http://schemas.openxmlformats.org/officeDocument/2006/relationships/hyperlink" Target="https://imgur.com/AAgzEdc" TargetMode="External"/><Relationship Id="rId206" Type="http://schemas.openxmlformats.org/officeDocument/2006/relationships/hyperlink" Target="https://imgur.com/EkBNT5V" TargetMode="External"/><Relationship Id="rId413" Type="http://schemas.openxmlformats.org/officeDocument/2006/relationships/hyperlink" Target="https://imgur.com/ykyOQ26" TargetMode="External"/><Relationship Id="rId497" Type="http://schemas.openxmlformats.org/officeDocument/2006/relationships/hyperlink" Target="https://drive.google.com/file/d/1xHCoR4dM655WbMFVRX1iqfh0HMeoeUL3/view?usp=sharing" TargetMode="External"/><Relationship Id="rId620" Type="http://schemas.openxmlformats.org/officeDocument/2006/relationships/hyperlink" Target="https://imgur.com/xs9FXL3" TargetMode="External"/><Relationship Id="rId718" Type="http://schemas.openxmlformats.org/officeDocument/2006/relationships/hyperlink" Target="https://drive.google.com/file/d/13bq8bUbD9SwpX9bqkTkO3evI-5kWdIp0/view?usp=sharing" TargetMode="External"/><Relationship Id="rId357" Type="http://schemas.openxmlformats.org/officeDocument/2006/relationships/hyperlink" Target="https://imgur.com/YeXAwen" TargetMode="External"/><Relationship Id="rId54" Type="http://schemas.openxmlformats.org/officeDocument/2006/relationships/hyperlink" Target="https://imgur.com/3DP6UZ7" TargetMode="External"/><Relationship Id="rId217" Type="http://schemas.openxmlformats.org/officeDocument/2006/relationships/hyperlink" Target="https://imgur.com/NqWDsD9" TargetMode="External"/><Relationship Id="rId564" Type="http://schemas.openxmlformats.org/officeDocument/2006/relationships/hyperlink" Target="https://drive.google.com/file/d/1mzgTr5L9qXjLz1auH-lEDJdRs36ZD89Z/view?usp=sharing" TargetMode="External"/><Relationship Id="rId424" Type="http://schemas.openxmlformats.org/officeDocument/2006/relationships/hyperlink" Target="https://imgur.com/fn1OWa9" TargetMode="External"/><Relationship Id="rId631" Type="http://schemas.openxmlformats.org/officeDocument/2006/relationships/hyperlink" Target="https://drive.google.com/file/d/1gsqVkhlfD3ul4ubbnVK_h9AZf0Mi9yy_/view?usp=sharing" TargetMode="External"/><Relationship Id="rId270" Type="http://schemas.openxmlformats.org/officeDocument/2006/relationships/hyperlink" Target="https://imgur.com/ajIygvy" TargetMode="External"/><Relationship Id="rId65" Type="http://schemas.openxmlformats.org/officeDocument/2006/relationships/hyperlink" Target="https://imgur.com/qSovYUs" TargetMode="External"/><Relationship Id="rId130" Type="http://schemas.openxmlformats.org/officeDocument/2006/relationships/hyperlink" Target="https://imgur.com/ZWkz93Y" TargetMode="External"/><Relationship Id="rId368" Type="http://schemas.openxmlformats.org/officeDocument/2006/relationships/hyperlink" Target="https://imgur.com/B6TTJTG" TargetMode="External"/><Relationship Id="rId575" Type="http://schemas.openxmlformats.org/officeDocument/2006/relationships/hyperlink" Target="https://imgur.com/6sgVIWO" TargetMode="External"/><Relationship Id="rId228" Type="http://schemas.openxmlformats.org/officeDocument/2006/relationships/hyperlink" Target="https://imgur.com/lpgbzWn" TargetMode="External"/><Relationship Id="rId435" Type="http://schemas.openxmlformats.org/officeDocument/2006/relationships/hyperlink" Target="https://imgur.com/M34oYFk" TargetMode="External"/><Relationship Id="rId642" Type="http://schemas.openxmlformats.org/officeDocument/2006/relationships/hyperlink" Target="https://imgur.com/rTgm7a6" TargetMode="External"/><Relationship Id="rId281" Type="http://schemas.openxmlformats.org/officeDocument/2006/relationships/hyperlink" Target="https://drive.google.com/file/d/1z3T3nYduL0DUR_EsiI3YrfSWNnpQRPrv/view?usp=sharing" TargetMode="External"/><Relationship Id="rId502" Type="http://schemas.openxmlformats.org/officeDocument/2006/relationships/hyperlink" Target="https://imgur.com/WdmrVtL" TargetMode="External"/><Relationship Id="rId76" Type="http://schemas.openxmlformats.org/officeDocument/2006/relationships/hyperlink" Target="https://imgur.com/AhcuMs1" TargetMode="External"/><Relationship Id="rId141" Type="http://schemas.openxmlformats.org/officeDocument/2006/relationships/hyperlink" Target="https://imgur.com/vJs5GP4" TargetMode="External"/><Relationship Id="rId379" Type="http://schemas.openxmlformats.org/officeDocument/2006/relationships/hyperlink" Target="https://imgur.com/LWYj3s4" TargetMode="External"/><Relationship Id="rId586" Type="http://schemas.openxmlformats.org/officeDocument/2006/relationships/hyperlink" Target="https://drive.google.com/file/d/1gsqVkhlfD3ul4ubbnVK_h9AZf0Mi9yy_/view?usp=sharing" TargetMode="External"/><Relationship Id="rId7" Type="http://schemas.openxmlformats.org/officeDocument/2006/relationships/hyperlink" Target="https://imgur.com/a/WHTQDdl" TargetMode="External"/><Relationship Id="rId239" Type="http://schemas.openxmlformats.org/officeDocument/2006/relationships/hyperlink" Target="https://imgur.com/MRNPAGB" TargetMode="External"/><Relationship Id="rId446" Type="http://schemas.openxmlformats.org/officeDocument/2006/relationships/hyperlink" Target="https://imgur.com/SP2LGET" TargetMode="External"/><Relationship Id="rId653" Type="http://schemas.openxmlformats.org/officeDocument/2006/relationships/hyperlink" Target="https://drive.google.com/file/d/1gsqVkhlfD3ul4ubbnVK_h9AZf0Mi9yy_/view?usp=sharing" TargetMode="External"/><Relationship Id="rId292" Type="http://schemas.openxmlformats.org/officeDocument/2006/relationships/hyperlink" Target="https://imgur.com/D6UeCfS" TargetMode="External"/><Relationship Id="rId306" Type="http://schemas.openxmlformats.org/officeDocument/2006/relationships/hyperlink" Target="https://imgur.com/MZs3rJC" TargetMode="External"/><Relationship Id="rId87" Type="http://schemas.openxmlformats.org/officeDocument/2006/relationships/hyperlink" Target="https://drive.google.com/file/d/1gjjlva8Jnrogt2itdaV1PPO-7ZE_IcXx/view?usp=sharing" TargetMode="External"/><Relationship Id="rId513" Type="http://schemas.openxmlformats.org/officeDocument/2006/relationships/hyperlink" Target="https://drive.google.com/file/d/1mzgTr5L9qXjLz1auH-lEDJdRs36ZD89Z/view?usp=sharing" TargetMode="External"/><Relationship Id="rId597" Type="http://schemas.openxmlformats.org/officeDocument/2006/relationships/hyperlink" Target="https://imgur.com/sViIQzF" TargetMode="External"/><Relationship Id="rId720" Type="http://schemas.openxmlformats.org/officeDocument/2006/relationships/vmlDrawing" Target="../drawings/vmlDrawing6.vml"/><Relationship Id="rId152" Type="http://schemas.openxmlformats.org/officeDocument/2006/relationships/hyperlink" Target="https://imgur.com/QmFreB8" TargetMode="External"/><Relationship Id="rId457" Type="http://schemas.openxmlformats.org/officeDocument/2006/relationships/hyperlink" Target="https://imgur.com/V3YS7kw" TargetMode="External"/><Relationship Id="rId664" Type="http://schemas.openxmlformats.org/officeDocument/2006/relationships/hyperlink" Target="https://imgur.com/1xC5wqq" TargetMode="External"/><Relationship Id="rId14" Type="http://schemas.openxmlformats.org/officeDocument/2006/relationships/hyperlink" Target="https://imgur.com/a/R24HsPR" TargetMode="External"/><Relationship Id="rId317" Type="http://schemas.openxmlformats.org/officeDocument/2006/relationships/hyperlink" Target="https://imgur.com/smn22m4" TargetMode="External"/><Relationship Id="rId524" Type="http://schemas.openxmlformats.org/officeDocument/2006/relationships/hyperlink" Target="https://imgur.com/En1gXQN" TargetMode="External"/><Relationship Id="rId98" Type="http://schemas.openxmlformats.org/officeDocument/2006/relationships/hyperlink" Target="https://imgur.com/ocbl3l3" TargetMode="External"/><Relationship Id="rId163" Type="http://schemas.openxmlformats.org/officeDocument/2006/relationships/hyperlink" Target="https://imgur.com/1WjhEP9" TargetMode="External"/><Relationship Id="rId370" Type="http://schemas.openxmlformats.org/officeDocument/2006/relationships/hyperlink" Target="https://imgur.com/KVr7iXw" TargetMode="External"/><Relationship Id="rId230" Type="http://schemas.openxmlformats.org/officeDocument/2006/relationships/hyperlink" Target="https://imgur.com/iyvPOpi" TargetMode="External"/><Relationship Id="rId468" Type="http://schemas.openxmlformats.org/officeDocument/2006/relationships/hyperlink" Target="https://imgur.com/03m4lAU" TargetMode="External"/><Relationship Id="rId675" Type="http://schemas.openxmlformats.org/officeDocument/2006/relationships/hyperlink" Target="https://drive.google.com/file/d/1mzgTr5L9qXjLz1auH-lEDJdRs36ZD89Z/view?usp=sharing" TargetMode="External"/><Relationship Id="rId25" Type="http://schemas.openxmlformats.org/officeDocument/2006/relationships/hyperlink" Target="https://imgur.com/iOAD3P7" TargetMode="External"/><Relationship Id="rId328" Type="http://schemas.openxmlformats.org/officeDocument/2006/relationships/hyperlink" Target="https://imgur.com/ydr0Vve" TargetMode="External"/><Relationship Id="rId535" Type="http://schemas.openxmlformats.org/officeDocument/2006/relationships/hyperlink" Target="https://drive.google.com/file/d/165V7kjlv0DXo0XstiruFv1O8sA11ydKe/view?usp=sharing" TargetMode="External"/><Relationship Id="rId174" Type="http://schemas.openxmlformats.org/officeDocument/2006/relationships/hyperlink" Target="https://imgur.com/5SxYYMh" TargetMode="External"/><Relationship Id="rId381" Type="http://schemas.openxmlformats.org/officeDocument/2006/relationships/hyperlink" Target="https://imgur.com/bWhArc0" TargetMode="External"/><Relationship Id="rId602" Type="http://schemas.openxmlformats.org/officeDocument/2006/relationships/hyperlink" Target="https://drive.google.com/file/d/1dJktfm3NC7mZrGof_RTkSDNRbccjqDUb/view?usp=sharing" TargetMode="External"/><Relationship Id="rId241" Type="http://schemas.openxmlformats.org/officeDocument/2006/relationships/hyperlink" Target="https://imgur.com/XDStJvz" TargetMode="External"/><Relationship Id="rId479" Type="http://schemas.openxmlformats.org/officeDocument/2006/relationships/hyperlink" Target="https://imgur.com/RqaAC9A" TargetMode="External"/><Relationship Id="rId686" Type="http://schemas.openxmlformats.org/officeDocument/2006/relationships/hyperlink" Target="https://imgur.com/WUT6ATL" TargetMode="External"/><Relationship Id="rId36" Type="http://schemas.openxmlformats.org/officeDocument/2006/relationships/hyperlink" Target="https://imgur.com/nksrIUj" TargetMode="External"/><Relationship Id="rId339" Type="http://schemas.openxmlformats.org/officeDocument/2006/relationships/hyperlink" Target="https://imgur.com/r9ejHNn" TargetMode="External"/><Relationship Id="rId546" Type="http://schemas.openxmlformats.org/officeDocument/2006/relationships/hyperlink" Target="https://imgur.com/7cFPyE9" TargetMode="External"/><Relationship Id="rId101" Type="http://schemas.openxmlformats.org/officeDocument/2006/relationships/hyperlink" Target="https://drive.google.com/file/d/1gjjlva8Jnrogt2itdaV1PPO-7ZE_IcXx/view?usp=sharing" TargetMode="External"/><Relationship Id="rId185" Type="http://schemas.openxmlformats.org/officeDocument/2006/relationships/hyperlink" Target="https://imgur.com/FC0mTlj" TargetMode="External"/><Relationship Id="rId406" Type="http://schemas.openxmlformats.org/officeDocument/2006/relationships/hyperlink" Target="https://imgur.com/GdpGrgw" TargetMode="External"/><Relationship Id="rId392" Type="http://schemas.openxmlformats.org/officeDocument/2006/relationships/hyperlink" Target="https://imgur.com/R9KKLAV" TargetMode="External"/><Relationship Id="rId613" Type="http://schemas.openxmlformats.org/officeDocument/2006/relationships/hyperlink" Target="https://imgur.com/aZBTSQL" TargetMode="External"/><Relationship Id="rId697" Type="http://schemas.openxmlformats.org/officeDocument/2006/relationships/hyperlink" Target="https://imgur.com/IY3HCbm" TargetMode="External"/><Relationship Id="rId252" Type="http://schemas.openxmlformats.org/officeDocument/2006/relationships/hyperlink" Target="https://imgur.com/wqV1ALK" TargetMode="External"/><Relationship Id="rId47" Type="http://schemas.openxmlformats.org/officeDocument/2006/relationships/hyperlink" Target="https://imgur.com/KqCtKQU" TargetMode="External"/><Relationship Id="rId112" Type="http://schemas.openxmlformats.org/officeDocument/2006/relationships/hyperlink" Target="https://imgur.com/HDfeclD" TargetMode="External"/><Relationship Id="rId557" Type="http://schemas.openxmlformats.org/officeDocument/2006/relationships/hyperlink" Target="https://imgur.com/43yZMVt" TargetMode="External"/><Relationship Id="rId196" Type="http://schemas.openxmlformats.org/officeDocument/2006/relationships/hyperlink" Target="https://imgur.com/iGdCBYA" TargetMode="External"/><Relationship Id="rId417" Type="http://schemas.openxmlformats.org/officeDocument/2006/relationships/hyperlink" Target="https://imgur.com/vUbYarJ" TargetMode="External"/><Relationship Id="rId624" Type="http://schemas.openxmlformats.org/officeDocument/2006/relationships/hyperlink" Target="https://imgur.com/SXQu4Xh" TargetMode="External"/><Relationship Id="rId263" Type="http://schemas.openxmlformats.org/officeDocument/2006/relationships/hyperlink" Target="https://imgur.com/RNnkI1q" TargetMode="External"/><Relationship Id="rId470" Type="http://schemas.openxmlformats.org/officeDocument/2006/relationships/hyperlink" Target="https://imgur.com/Bf0cnAg" TargetMode="External"/><Relationship Id="rId58" Type="http://schemas.openxmlformats.org/officeDocument/2006/relationships/hyperlink" Target="https://imgur.com/WwFKD2K" TargetMode="External"/><Relationship Id="rId123" Type="http://schemas.openxmlformats.org/officeDocument/2006/relationships/hyperlink" Target="https://drive.google.com/file/d/1gjjlva8Jnrogt2itdaV1PPO-7ZE_IcXx/view?usp=sharing" TargetMode="External"/><Relationship Id="rId330" Type="http://schemas.openxmlformats.org/officeDocument/2006/relationships/hyperlink" Target="https://imgur.com/U9U3wZu" TargetMode="External"/><Relationship Id="rId568" Type="http://schemas.openxmlformats.org/officeDocument/2006/relationships/hyperlink" Target="https://imgur.com/nCwpoxa" TargetMode="External"/><Relationship Id="rId428" Type="http://schemas.openxmlformats.org/officeDocument/2006/relationships/hyperlink" Target="https://imgur.com/2s6cd0u" TargetMode="External"/><Relationship Id="rId635" Type="http://schemas.openxmlformats.org/officeDocument/2006/relationships/hyperlink" Target="https://drive.google.com/file/d/1gsqVkhlfD3ul4ubbnVK_h9AZf0Mi9yy_/view?usp=sharing" TargetMode="External"/><Relationship Id="rId274" Type="http://schemas.openxmlformats.org/officeDocument/2006/relationships/hyperlink" Target="https://imgur.com/DnAX6sD" TargetMode="External"/><Relationship Id="rId481" Type="http://schemas.openxmlformats.org/officeDocument/2006/relationships/hyperlink" Target="https://imgur.com/kZJrFnQ" TargetMode="External"/><Relationship Id="rId702" Type="http://schemas.openxmlformats.org/officeDocument/2006/relationships/hyperlink" Target="https://drive.google.com/file/d/10tNPvxO0UZuzNGc1nRQhQuKPMekCqf0u/view?usp=sharing" TargetMode="External"/><Relationship Id="rId69" Type="http://schemas.openxmlformats.org/officeDocument/2006/relationships/hyperlink" Target="https://imgur.com/faV5xFY" TargetMode="External"/><Relationship Id="rId134" Type="http://schemas.openxmlformats.org/officeDocument/2006/relationships/hyperlink" Target="https://imgur.com/KaeMtu7" TargetMode="External"/><Relationship Id="rId579" Type="http://schemas.openxmlformats.org/officeDocument/2006/relationships/hyperlink" Target="https://imgur.com/7uclLDf" TargetMode="External"/><Relationship Id="rId341" Type="http://schemas.openxmlformats.org/officeDocument/2006/relationships/hyperlink" Target="https://imgur.com/1EVsE5W" TargetMode="External"/><Relationship Id="rId439" Type="http://schemas.openxmlformats.org/officeDocument/2006/relationships/hyperlink" Target="https://imgur.com/8uDX4zo" TargetMode="External"/><Relationship Id="rId646" Type="http://schemas.openxmlformats.org/officeDocument/2006/relationships/hyperlink" Target="https://imgur.com/Qv4KEeh" TargetMode="External"/><Relationship Id="rId201" Type="http://schemas.openxmlformats.org/officeDocument/2006/relationships/hyperlink" Target="https://drive.google.com/file/d/1jnsx-D8FRZwY8fJ7H0FYzdJ3xiXlqem1/view?usp=sharing" TargetMode="External"/><Relationship Id="rId285" Type="http://schemas.openxmlformats.org/officeDocument/2006/relationships/hyperlink" Target="https://www.worldofgothic.de/?go=moddb&amp;action=view&amp;fileID=1209&amp;cat=7&amp;page=4&amp;order=0" TargetMode="External"/><Relationship Id="rId506" Type="http://schemas.openxmlformats.org/officeDocument/2006/relationships/hyperlink" Target="https://imgur.com/nBcztuq" TargetMode="External"/><Relationship Id="rId492" Type="http://schemas.openxmlformats.org/officeDocument/2006/relationships/hyperlink" Target="https://imgur.com/iXrnK0L" TargetMode="External"/><Relationship Id="rId713" Type="http://schemas.openxmlformats.org/officeDocument/2006/relationships/hyperlink" Target="https://imgur.com/uvBIWqv" TargetMode="External"/><Relationship Id="rId145" Type="http://schemas.openxmlformats.org/officeDocument/2006/relationships/hyperlink" Target="https://imgur.com/7jCB5Lt" TargetMode="External"/><Relationship Id="rId352" Type="http://schemas.openxmlformats.org/officeDocument/2006/relationships/hyperlink" Target="https://imgur.com/71w9GAN" TargetMode="External"/><Relationship Id="rId212" Type="http://schemas.openxmlformats.org/officeDocument/2006/relationships/hyperlink" Target="https://imgur.com/bW1fy7V" TargetMode="External"/><Relationship Id="rId657" Type="http://schemas.openxmlformats.org/officeDocument/2006/relationships/hyperlink" Target="https://drive.google.com/file/d/1mzgTr5L9qXjLz1auH-lEDJdRs36ZD89Z/view?usp=sharing" TargetMode="External"/><Relationship Id="rId296" Type="http://schemas.openxmlformats.org/officeDocument/2006/relationships/hyperlink" Target="https://imgur.com/N56k9c0" TargetMode="External"/><Relationship Id="rId517" Type="http://schemas.openxmlformats.org/officeDocument/2006/relationships/hyperlink" Target="https://drive.google.com/file/d/1BPhLs7NTtbW0ZPSgbA9UmlgtnL5Gn7nF/view?usp=sharing" TargetMode="External"/><Relationship Id="rId60" Type="http://schemas.openxmlformats.org/officeDocument/2006/relationships/hyperlink" Target="https://imgur.com/RMtyEwa" TargetMode="External"/><Relationship Id="rId156" Type="http://schemas.openxmlformats.org/officeDocument/2006/relationships/hyperlink" Target="https://imgur.com/QLEcjsk" TargetMode="External"/><Relationship Id="rId363" Type="http://schemas.openxmlformats.org/officeDocument/2006/relationships/hyperlink" Target="https://imgur.com/E6UJkS9" TargetMode="External"/><Relationship Id="rId570" Type="http://schemas.openxmlformats.org/officeDocument/2006/relationships/hyperlink" Target="https://imgur.com/zZ55oln" TargetMode="External"/><Relationship Id="rId223" Type="http://schemas.openxmlformats.org/officeDocument/2006/relationships/hyperlink" Target="https://imgur.com/j1sf8qd" TargetMode="External"/><Relationship Id="rId430" Type="http://schemas.openxmlformats.org/officeDocument/2006/relationships/hyperlink" Target="https://imgur.com/suIeaw3" TargetMode="External"/><Relationship Id="rId668" Type="http://schemas.openxmlformats.org/officeDocument/2006/relationships/hyperlink" Target="https://imgur.com/4kH7fd3" TargetMode="External"/><Relationship Id="rId18" Type="http://schemas.openxmlformats.org/officeDocument/2006/relationships/hyperlink" Target="https://imgur.com/tpgGuiz" TargetMode="External"/><Relationship Id="rId528" Type="http://schemas.openxmlformats.org/officeDocument/2006/relationships/hyperlink" Target="https://imgur.com/1G4jwU9" TargetMode="External"/><Relationship Id="rId167" Type="http://schemas.openxmlformats.org/officeDocument/2006/relationships/hyperlink" Target="https://imgur.com/Iqpkz6s" TargetMode="External"/><Relationship Id="rId374" Type="http://schemas.openxmlformats.org/officeDocument/2006/relationships/hyperlink" Target="https://imgur.com/CBnvLv6" TargetMode="External"/><Relationship Id="rId581" Type="http://schemas.openxmlformats.org/officeDocument/2006/relationships/hyperlink" Target="https://imgur.com/P433zrt" TargetMode="External"/><Relationship Id="rId71" Type="http://schemas.openxmlformats.org/officeDocument/2006/relationships/hyperlink" Target="https://imgur.com/22XHGyg" TargetMode="External"/><Relationship Id="rId234" Type="http://schemas.openxmlformats.org/officeDocument/2006/relationships/hyperlink" Target="https://imgur.com/hCxRX21" TargetMode="External"/><Relationship Id="rId679" Type="http://schemas.openxmlformats.org/officeDocument/2006/relationships/hyperlink" Target="https://drive.google.com/file/d/1mzgTr5L9qXjLz1auH-lEDJdRs36ZD89Z/view?usp=sharing" TargetMode="External"/><Relationship Id="rId2" Type="http://schemas.openxmlformats.org/officeDocument/2006/relationships/hyperlink" Target="https://imgur.com/a/uwFmTgx" TargetMode="External"/><Relationship Id="rId29" Type="http://schemas.openxmlformats.org/officeDocument/2006/relationships/hyperlink" Target="https://imgur.com/a/uml1jRP" TargetMode="External"/><Relationship Id="rId441" Type="http://schemas.openxmlformats.org/officeDocument/2006/relationships/hyperlink" Target="https://imgur.com/iUA1n4f" TargetMode="External"/><Relationship Id="rId539" Type="http://schemas.openxmlformats.org/officeDocument/2006/relationships/hyperlink" Target="https://drive.google.com/file/d/1mzgTr5L9qXjLz1auH-lEDJdRs36ZD89Z/view?usp=sharing" TargetMode="External"/><Relationship Id="rId178" Type="http://schemas.openxmlformats.org/officeDocument/2006/relationships/hyperlink" Target="https://imgur.com/5F3uAV0" TargetMode="External"/><Relationship Id="rId301" Type="http://schemas.openxmlformats.org/officeDocument/2006/relationships/hyperlink" Target="https://imgur.com/luVyhss" TargetMode="External"/><Relationship Id="rId82" Type="http://schemas.openxmlformats.org/officeDocument/2006/relationships/hyperlink" Target="https://imgur.com/Dk2JRec" TargetMode="External"/><Relationship Id="rId203" Type="http://schemas.openxmlformats.org/officeDocument/2006/relationships/hyperlink" Target="https://drive.google.com/file/d/1jnsx-D8FRZwY8fJ7H0FYzdJ3xiXlqem1/view?usp=sharing" TargetMode="External"/><Relationship Id="rId385" Type="http://schemas.openxmlformats.org/officeDocument/2006/relationships/hyperlink" Target="https://imgur.com/KlRks9B" TargetMode="External"/><Relationship Id="rId592" Type="http://schemas.openxmlformats.org/officeDocument/2006/relationships/hyperlink" Target="https://drive.google.com/file/d/1gsqVkhlfD3ul4ubbnVK_h9AZf0Mi9yy_/view?usp=sharing" TargetMode="External"/><Relationship Id="rId606" Type="http://schemas.openxmlformats.org/officeDocument/2006/relationships/hyperlink" Target="https://drive.google.com/file/d/1gsqVkhlfD3ul4ubbnVK_h9AZf0Mi9yy_/view?usp=sharing" TargetMode="External"/><Relationship Id="rId648" Type="http://schemas.openxmlformats.org/officeDocument/2006/relationships/hyperlink" Target="https://imgur.com/bnvYJ1H" TargetMode="External"/><Relationship Id="rId245" Type="http://schemas.openxmlformats.org/officeDocument/2006/relationships/hyperlink" Target="https://imgur.com/kbyFro6" TargetMode="External"/><Relationship Id="rId287" Type="http://schemas.openxmlformats.org/officeDocument/2006/relationships/hyperlink" Target="https://imgur.com/GqixveG" TargetMode="External"/><Relationship Id="rId410" Type="http://schemas.openxmlformats.org/officeDocument/2006/relationships/hyperlink" Target="https://imgur.com/4YgPfsc" TargetMode="External"/><Relationship Id="rId452" Type="http://schemas.openxmlformats.org/officeDocument/2006/relationships/hyperlink" Target="https://imgur.com/EO73sPg" TargetMode="External"/><Relationship Id="rId494" Type="http://schemas.openxmlformats.org/officeDocument/2006/relationships/hyperlink" Target="https://imgur.com/FbUPuo1" TargetMode="External"/><Relationship Id="rId508" Type="http://schemas.openxmlformats.org/officeDocument/2006/relationships/hyperlink" Target="https://imgur.com/HrLHXkp" TargetMode="External"/><Relationship Id="rId715" Type="http://schemas.openxmlformats.org/officeDocument/2006/relationships/hyperlink" Target="https://imgur.com/4TjDPsP" TargetMode="External"/><Relationship Id="rId105" Type="http://schemas.openxmlformats.org/officeDocument/2006/relationships/hyperlink" Target="https://drive.google.com/file/d/1gjjlva8Jnrogt2itdaV1PPO-7ZE_IcXx/view?usp=sharing" TargetMode="External"/><Relationship Id="rId147" Type="http://schemas.openxmlformats.org/officeDocument/2006/relationships/hyperlink" Target="https://imgur.com/P0VV0yS" TargetMode="External"/><Relationship Id="rId312" Type="http://schemas.openxmlformats.org/officeDocument/2006/relationships/hyperlink" Target="https://imgur.com/laCA9BR" TargetMode="External"/><Relationship Id="rId354" Type="http://schemas.openxmlformats.org/officeDocument/2006/relationships/hyperlink" Target="https://imgur.com/YxqnnFJ" TargetMode="External"/><Relationship Id="rId51" Type="http://schemas.openxmlformats.org/officeDocument/2006/relationships/hyperlink" Target="https://imgur.com/NSWvCez" TargetMode="External"/><Relationship Id="rId93" Type="http://schemas.openxmlformats.org/officeDocument/2006/relationships/hyperlink" Target="https://drive.google.com/file/d/1gjjlva8Jnrogt2itdaV1PPO-7ZE_IcXx/view?usp=sharing" TargetMode="External"/><Relationship Id="rId189" Type="http://schemas.openxmlformats.org/officeDocument/2006/relationships/hyperlink" Target="https://imgur.com/fRe7X02" TargetMode="External"/><Relationship Id="rId396" Type="http://schemas.openxmlformats.org/officeDocument/2006/relationships/hyperlink" Target="https://imgur.com/jIYBrUz" TargetMode="External"/><Relationship Id="rId561" Type="http://schemas.openxmlformats.org/officeDocument/2006/relationships/hyperlink" Target="https://imgur.com/KQOodyR" TargetMode="External"/><Relationship Id="rId617" Type="http://schemas.openxmlformats.org/officeDocument/2006/relationships/hyperlink" Target="https://imgur.com/W8EiR8v" TargetMode="External"/><Relationship Id="rId659" Type="http://schemas.openxmlformats.org/officeDocument/2006/relationships/hyperlink" Target="https://drive.google.com/file/d/1mzgTr5L9qXjLz1auH-lEDJdRs36ZD89Z/view?usp=sharing" TargetMode="External"/><Relationship Id="rId214" Type="http://schemas.openxmlformats.org/officeDocument/2006/relationships/hyperlink" Target="https://imgur.com/RlzReY6" TargetMode="External"/><Relationship Id="rId256" Type="http://schemas.openxmlformats.org/officeDocument/2006/relationships/hyperlink" Target="https://imgur.com/H2HVafn" TargetMode="External"/><Relationship Id="rId298" Type="http://schemas.openxmlformats.org/officeDocument/2006/relationships/hyperlink" Target="https://imgur.com/rWtF1o5" TargetMode="External"/><Relationship Id="rId421" Type="http://schemas.openxmlformats.org/officeDocument/2006/relationships/hyperlink" Target="https://imgur.com/uKAvS62" TargetMode="External"/><Relationship Id="rId463" Type="http://schemas.openxmlformats.org/officeDocument/2006/relationships/hyperlink" Target="https://imgur.com/bcN281h" TargetMode="External"/><Relationship Id="rId519" Type="http://schemas.openxmlformats.org/officeDocument/2006/relationships/hyperlink" Target="https://drive.google.com/file/d/1BPhLs7NTtbW0ZPSgbA9UmlgtnL5Gn7nF/view?usp=sharing" TargetMode="External"/><Relationship Id="rId670" Type="http://schemas.openxmlformats.org/officeDocument/2006/relationships/hyperlink" Target="https://imgur.com/1arEUxL" TargetMode="External"/><Relationship Id="rId116" Type="http://schemas.openxmlformats.org/officeDocument/2006/relationships/hyperlink" Target="https://imgur.com/DyrfU9q" TargetMode="External"/><Relationship Id="rId158" Type="http://schemas.openxmlformats.org/officeDocument/2006/relationships/hyperlink" Target="https://imgur.com/erwrk64" TargetMode="External"/><Relationship Id="rId323" Type="http://schemas.openxmlformats.org/officeDocument/2006/relationships/hyperlink" Target="https://imgur.com/a/LWI4jIt" TargetMode="External"/><Relationship Id="rId530" Type="http://schemas.openxmlformats.org/officeDocument/2006/relationships/hyperlink" Target="https://imgur.com/FeAec6W" TargetMode="External"/><Relationship Id="rId20" Type="http://schemas.openxmlformats.org/officeDocument/2006/relationships/hyperlink" Target="https://imgur.com/a/u83rm2R" TargetMode="External"/><Relationship Id="rId62" Type="http://schemas.openxmlformats.org/officeDocument/2006/relationships/hyperlink" Target="https://imgur.com/6EjvKEs" TargetMode="External"/><Relationship Id="rId365" Type="http://schemas.openxmlformats.org/officeDocument/2006/relationships/hyperlink" Target="https://imgur.com/M66NQAZ" TargetMode="External"/><Relationship Id="rId572" Type="http://schemas.openxmlformats.org/officeDocument/2006/relationships/hyperlink" Target="https://drive.google.com/file/d/1dJktfm3NC7mZrGof_RTkSDNRbccjqDUb/view?usp=sharing" TargetMode="External"/><Relationship Id="rId628" Type="http://schemas.openxmlformats.org/officeDocument/2006/relationships/hyperlink" Target="https://imgur.com/ceTby4R" TargetMode="External"/><Relationship Id="rId225" Type="http://schemas.openxmlformats.org/officeDocument/2006/relationships/hyperlink" Target="https://imgur.com/5uepkop" TargetMode="External"/><Relationship Id="rId267" Type="http://schemas.openxmlformats.org/officeDocument/2006/relationships/hyperlink" Target="https://imgur.com/vKW2a3i" TargetMode="External"/><Relationship Id="rId432" Type="http://schemas.openxmlformats.org/officeDocument/2006/relationships/hyperlink" Target="https://imgur.com/FlepNMB" TargetMode="External"/><Relationship Id="rId474" Type="http://schemas.openxmlformats.org/officeDocument/2006/relationships/hyperlink" Target="https://imgur.com/xIAesUi" TargetMode="External"/><Relationship Id="rId127" Type="http://schemas.openxmlformats.org/officeDocument/2006/relationships/hyperlink" Target="https://drive.google.com/file/d/1gjjlva8Jnrogt2itdaV1PPO-7ZE_IcXx/view?usp=sharing" TargetMode="External"/><Relationship Id="rId681" Type="http://schemas.openxmlformats.org/officeDocument/2006/relationships/hyperlink" Target="https://drive.google.com/file/d/1mzgTr5L9qXjLz1auH-lEDJdRs36ZD89Z/view?usp=sharing" TargetMode="External"/><Relationship Id="rId31" Type="http://schemas.openxmlformats.org/officeDocument/2006/relationships/hyperlink" Target="https://imgur.com/a/EO5c0N0" TargetMode="External"/><Relationship Id="rId73" Type="http://schemas.openxmlformats.org/officeDocument/2006/relationships/hyperlink" Target="https://imgur.com/w7Tljec" TargetMode="External"/><Relationship Id="rId169" Type="http://schemas.openxmlformats.org/officeDocument/2006/relationships/hyperlink" Target="https://imgur.com/IzT0Iaq" TargetMode="External"/><Relationship Id="rId334" Type="http://schemas.openxmlformats.org/officeDocument/2006/relationships/hyperlink" Target="https://imgur.com/xFTWiZI" TargetMode="External"/><Relationship Id="rId376" Type="http://schemas.openxmlformats.org/officeDocument/2006/relationships/hyperlink" Target="https://imgur.com/Nb2HKfD" TargetMode="External"/><Relationship Id="rId541" Type="http://schemas.openxmlformats.org/officeDocument/2006/relationships/hyperlink" Target="https://drive.google.com/file/d/1mzgTr5L9qXjLz1auH-lEDJdRs36ZD89Z/view?usp=sharing" TargetMode="External"/><Relationship Id="rId583" Type="http://schemas.openxmlformats.org/officeDocument/2006/relationships/hyperlink" Target="https://imgur.com/HrUfDWm" TargetMode="External"/><Relationship Id="rId639" Type="http://schemas.openxmlformats.org/officeDocument/2006/relationships/hyperlink" Target="https://drive.google.com/file/d/1gsqVkhlfD3ul4ubbnVK_h9AZf0Mi9yy_/view?usp=sharing" TargetMode="External"/><Relationship Id="rId4" Type="http://schemas.openxmlformats.org/officeDocument/2006/relationships/hyperlink" Target="https://imgur.com/a/X61Ef0h" TargetMode="External"/><Relationship Id="rId180" Type="http://schemas.openxmlformats.org/officeDocument/2006/relationships/hyperlink" Target="https://imgur.com/97SpUsB" TargetMode="External"/><Relationship Id="rId236" Type="http://schemas.openxmlformats.org/officeDocument/2006/relationships/hyperlink" Target="https://imgur.com/L9G9tL8" TargetMode="External"/><Relationship Id="rId278" Type="http://schemas.openxmlformats.org/officeDocument/2006/relationships/hyperlink" Target="https://imgur.com/l3tyDeY" TargetMode="External"/><Relationship Id="rId401" Type="http://schemas.openxmlformats.org/officeDocument/2006/relationships/hyperlink" Target="https://imgur.com/Kqcobac" TargetMode="External"/><Relationship Id="rId443" Type="http://schemas.openxmlformats.org/officeDocument/2006/relationships/hyperlink" Target="https://imgur.com/cN8cMSH" TargetMode="External"/><Relationship Id="rId650" Type="http://schemas.openxmlformats.org/officeDocument/2006/relationships/hyperlink" Target="https://imgur.com/jgr897x" TargetMode="External"/><Relationship Id="rId303" Type="http://schemas.openxmlformats.org/officeDocument/2006/relationships/hyperlink" Target="https://imgur.com/PxyM6au" TargetMode="External"/><Relationship Id="rId485" Type="http://schemas.openxmlformats.org/officeDocument/2006/relationships/hyperlink" Target="https://imgur.com/rdzar0F" TargetMode="External"/><Relationship Id="rId692" Type="http://schemas.openxmlformats.org/officeDocument/2006/relationships/hyperlink" Target="https://imgur.com/w3Tvnnc" TargetMode="External"/><Relationship Id="rId706" Type="http://schemas.openxmlformats.org/officeDocument/2006/relationships/hyperlink" Target="https://imgur.com/9bBTXuL" TargetMode="External"/><Relationship Id="rId42" Type="http://schemas.openxmlformats.org/officeDocument/2006/relationships/hyperlink" Target="https://imgur.com/CjgOMSb" TargetMode="External"/><Relationship Id="rId84" Type="http://schemas.openxmlformats.org/officeDocument/2006/relationships/hyperlink" Target="https://imgur.com/kmBNiJv" TargetMode="External"/><Relationship Id="rId138" Type="http://schemas.openxmlformats.org/officeDocument/2006/relationships/hyperlink" Target="https://imgur.com/poR1xVp" TargetMode="External"/><Relationship Id="rId345" Type="http://schemas.openxmlformats.org/officeDocument/2006/relationships/hyperlink" Target="https://imgur.com/eJhfdSs" TargetMode="External"/><Relationship Id="rId387" Type="http://schemas.openxmlformats.org/officeDocument/2006/relationships/hyperlink" Target="https://imgur.com/q3vzjiJ" TargetMode="External"/><Relationship Id="rId510" Type="http://schemas.openxmlformats.org/officeDocument/2006/relationships/hyperlink" Target="https://imgur.com/6nOb3rP" TargetMode="External"/><Relationship Id="rId552" Type="http://schemas.openxmlformats.org/officeDocument/2006/relationships/hyperlink" Target="https://imgur.com/3FMH5cX" TargetMode="External"/><Relationship Id="rId594" Type="http://schemas.openxmlformats.org/officeDocument/2006/relationships/hyperlink" Target="https://drive.google.com/file/d/1gsqVkhlfD3ul4ubbnVK_h9AZf0Mi9yy_/view?usp=sharing" TargetMode="External"/><Relationship Id="rId608" Type="http://schemas.openxmlformats.org/officeDocument/2006/relationships/hyperlink" Target="https://drive.google.com/file/d/1dJktfm3NC7mZrGof_RTkSDNRbccjqDUb/view?usp=sharing" TargetMode="External"/><Relationship Id="rId191" Type="http://schemas.openxmlformats.org/officeDocument/2006/relationships/hyperlink" Target="https://imgur.com/PXHtydY" TargetMode="External"/><Relationship Id="rId205" Type="http://schemas.openxmlformats.org/officeDocument/2006/relationships/hyperlink" Target="https://drive.google.com/file/d/1jnsx-D8FRZwY8fJ7H0FYzdJ3xiXlqem1/view?usp=sharing" TargetMode="External"/><Relationship Id="rId247" Type="http://schemas.openxmlformats.org/officeDocument/2006/relationships/hyperlink" Target="https://imgur.com/VGzyDz5" TargetMode="External"/><Relationship Id="rId412" Type="http://schemas.openxmlformats.org/officeDocument/2006/relationships/hyperlink" Target="https://imgur.com/tKwbxrD" TargetMode="External"/><Relationship Id="rId107" Type="http://schemas.openxmlformats.org/officeDocument/2006/relationships/hyperlink" Target="https://drive.google.com/file/d/1gjjlva8Jnrogt2itdaV1PPO-7ZE_IcXx/view?usp=sharing" TargetMode="External"/><Relationship Id="rId289" Type="http://schemas.openxmlformats.org/officeDocument/2006/relationships/hyperlink" Target="https://imgur.com/mpSSmAe" TargetMode="External"/><Relationship Id="rId454" Type="http://schemas.openxmlformats.org/officeDocument/2006/relationships/hyperlink" Target="https://imgur.com/YNQNJsR" TargetMode="External"/><Relationship Id="rId496" Type="http://schemas.openxmlformats.org/officeDocument/2006/relationships/hyperlink" Target="https://imgur.com/priyo3g" TargetMode="External"/><Relationship Id="rId661" Type="http://schemas.openxmlformats.org/officeDocument/2006/relationships/hyperlink" Target="https://drive.google.com/file/d/1mzgTr5L9qXjLz1auH-lEDJdRs36ZD89Z/view?usp=sharing" TargetMode="External"/><Relationship Id="rId717" Type="http://schemas.openxmlformats.org/officeDocument/2006/relationships/hyperlink" Target="https://imgur.com/xX7NKb1" TargetMode="External"/><Relationship Id="rId11" Type="http://schemas.openxmlformats.org/officeDocument/2006/relationships/hyperlink" Target="https://imgur.com/SYY63aJ" TargetMode="External"/><Relationship Id="rId53" Type="http://schemas.openxmlformats.org/officeDocument/2006/relationships/hyperlink" Target="https://imgur.com/XeSZCKw" TargetMode="External"/><Relationship Id="rId149" Type="http://schemas.openxmlformats.org/officeDocument/2006/relationships/hyperlink" Target="https://imgur.com/DR9KwPh" TargetMode="External"/><Relationship Id="rId314" Type="http://schemas.openxmlformats.org/officeDocument/2006/relationships/hyperlink" Target="https://imgur.com/LKkxftV" TargetMode="External"/><Relationship Id="rId356" Type="http://schemas.openxmlformats.org/officeDocument/2006/relationships/hyperlink" Target="https://imgur.com/n1ZXPXY" TargetMode="External"/><Relationship Id="rId398" Type="http://schemas.openxmlformats.org/officeDocument/2006/relationships/hyperlink" Target="https://imgur.com/ImT5TcJ" TargetMode="External"/><Relationship Id="rId521" Type="http://schemas.openxmlformats.org/officeDocument/2006/relationships/hyperlink" Target="https://imgur.com/vEgHi2K" TargetMode="External"/><Relationship Id="rId563" Type="http://schemas.openxmlformats.org/officeDocument/2006/relationships/hyperlink" Target="https://imgur.com/TZmL1XS" TargetMode="External"/><Relationship Id="rId619" Type="http://schemas.openxmlformats.org/officeDocument/2006/relationships/hyperlink" Target="https://imgur.com/K9hYT4s" TargetMode="External"/><Relationship Id="rId95" Type="http://schemas.openxmlformats.org/officeDocument/2006/relationships/hyperlink" Target="https://drive.google.com/file/d/1gjjlva8Jnrogt2itdaV1PPO-7ZE_IcXx/view?usp=sharing" TargetMode="External"/><Relationship Id="rId160" Type="http://schemas.openxmlformats.org/officeDocument/2006/relationships/hyperlink" Target="https://imgur.com/SkkgF4I" TargetMode="External"/><Relationship Id="rId216" Type="http://schemas.openxmlformats.org/officeDocument/2006/relationships/hyperlink" Target="https://imgur.com/DoEw76J" TargetMode="External"/><Relationship Id="rId423" Type="http://schemas.openxmlformats.org/officeDocument/2006/relationships/hyperlink" Target="https://imgur.com/gDA895q" TargetMode="External"/><Relationship Id="rId258" Type="http://schemas.openxmlformats.org/officeDocument/2006/relationships/hyperlink" Target="https://imgur.com/c98K2k7" TargetMode="External"/><Relationship Id="rId465" Type="http://schemas.openxmlformats.org/officeDocument/2006/relationships/hyperlink" Target="https://drive.google.com/file/d/1VSDQX3-wEU9o4tzZGkIafZYSXLhNUG4m/view?usp=sharing" TargetMode="External"/><Relationship Id="rId630" Type="http://schemas.openxmlformats.org/officeDocument/2006/relationships/hyperlink" Target="https://imgur.com/cvOpHAf" TargetMode="External"/><Relationship Id="rId672" Type="http://schemas.openxmlformats.org/officeDocument/2006/relationships/hyperlink" Target="https://imgur.com/6oveyKJ" TargetMode="External"/><Relationship Id="rId22" Type="http://schemas.openxmlformats.org/officeDocument/2006/relationships/hyperlink" Target="https://imgur.com/ZsK3XEY" TargetMode="External"/><Relationship Id="rId64" Type="http://schemas.openxmlformats.org/officeDocument/2006/relationships/hyperlink" Target="https://imgur.com/jbtwe5B" TargetMode="External"/><Relationship Id="rId118" Type="http://schemas.openxmlformats.org/officeDocument/2006/relationships/hyperlink" Target="https://imgur.com/0qq4rC6" TargetMode="External"/><Relationship Id="rId325" Type="http://schemas.openxmlformats.org/officeDocument/2006/relationships/hyperlink" Target="https://imgur.com/zBYLeeA" TargetMode="External"/><Relationship Id="rId367" Type="http://schemas.openxmlformats.org/officeDocument/2006/relationships/hyperlink" Target="https://imgur.com/6UUCT3M" TargetMode="External"/><Relationship Id="rId532" Type="http://schemas.openxmlformats.org/officeDocument/2006/relationships/hyperlink" Target="https://imgur.com/tKR7q6i" TargetMode="External"/><Relationship Id="rId574" Type="http://schemas.openxmlformats.org/officeDocument/2006/relationships/hyperlink" Target="https://drive.google.com/file/d/1gsqVkhlfD3ul4ubbnVK_h9AZf0Mi9yy_/view?usp=sharing" TargetMode="External"/><Relationship Id="rId171" Type="http://schemas.openxmlformats.org/officeDocument/2006/relationships/hyperlink" Target="https://imgur.com/s5UwiKL" TargetMode="External"/><Relationship Id="rId227" Type="http://schemas.openxmlformats.org/officeDocument/2006/relationships/hyperlink" Target="https://www.worldofgothic.de/?go=moddb&amp;action=view&amp;fileID=976&amp;cat=22&amp;page=17&amp;order=0" TargetMode="External"/><Relationship Id="rId269" Type="http://schemas.openxmlformats.org/officeDocument/2006/relationships/hyperlink" Target="https://imgur.com/RyDdDoG" TargetMode="External"/><Relationship Id="rId434" Type="http://schemas.openxmlformats.org/officeDocument/2006/relationships/hyperlink" Target="https://imgur.com/tjD3XVI" TargetMode="External"/><Relationship Id="rId476" Type="http://schemas.openxmlformats.org/officeDocument/2006/relationships/hyperlink" Target="https://imgur.com/7vBfhz8" TargetMode="External"/><Relationship Id="rId641" Type="http://schemas.openxmlformats.org/officeDocument/2006/relationships/hyperlink" Target="https://drive.google.com/file/d/1gsqVkhlfD3ul4ubbnVK_h9AZf0Mi9yy_/view?usp=sharing" TargetMode="External"/><Relationship Id="rId683" Type="http://schemas.openxmlformats.org/officeDocument/2006/relationships/hyperlink" Target="https://drive.google.com/file/d/1thwSm036_4_IDhWpB21bA42n_cDOsirw/view?usp=sharing" TargetMode="External"/><Relationship Id="rId33" Type="http://schemas.openxmlformats.org/officeDocument/2006/relationships/hyperlink" Target="https://imgur.com/ECu8OwL" TargetMode="External"/><Relationship Id="rId129" Type="http://schemas.openxmlformats.org/officeDocument/2006/relationships/hyperlink" Target="https://drive.google.com/file/d/1gjjlva8Jnrogt2itdaV1PPO-7ZE_IcXx/view?usp=sharing" TargetMode="External"/><Relationship Id="rId280" Type="http://schemas.openxmlformats.org/officeDocument/2006/relationships/hyperlink" Target="https://imgur.com/BKIbLHQ" TargetMode="External"/><Relationship Id="rId336" Type="http://schemas.openxmlformats.org/officeDocument/2006/relationships/hyperlink" Target="https://imgur.com/S1uocQv" TargetMode="External"/><Relationship Id="rId501" Type="http://schemas.openxmlformats.org/officeDocument/2006/relationships/hyperlink" Target="https://imgur.com/19I4JT1" TargetMode="External"/><Relationship Id="rId543" Type="http://schemas.openxmlformats.org/officeDocument/2006/relationships/hyperlink" Target="https://drive.google.com/file/d/1mzgTr5L9qXjLz1auH-lEDJdRs36ZD89Z/view?usp=sharing" TargetMode="External"/><Relationship Id="rId75" Type="http://schemas.openxmlformats.org/officeDocument/2006/relationships/hyperlink" Target="https://imgur.com/4P1ul5e" TargetMode="External"/><Relationship Id="rId140" Type="http://schemas.openxmlformats.org/officeDocument/2006/relationships/hyperlink" Target="https://imgur.com/IsXTH17" TargetMode="External"/><Relationship Id="rId182" Type="http://schemas.openxmlformats.org/officeDocument/2006/relationships/hyperlink" Target="https://imgur.com/hR9tcvM" TargetMode="External"/><Relationship Id="rId378" Type="http://schemas.openxmlformats.org/officeDocument/2006/relationships/hyperlink" Target="https://imgur.com/O8xd87F" TargetMode="External"/><Relationship Id="rId403" Type="http://schemas.openxmlformats.org/officeDocument/2006/relationships/hyperlink" Target="https://imgur.com/PCVonrD" TargetMode="External"/><Relationship Id="rId585" Type="http://schemas.openxmlformats.org/officeDocument/2006/relationships/hyperlink" Target="https://imgur.com/5xSjl6k" TargetMode="External"/><Relationship Id="rId6" Type="http://schemas.openxmlformats.org/officeDocument/2006/relationships/hyperlink" Target="https://imgur.com/Q08SPnc" TargetMode="External"/><Relationship Id="rId238" Type="http://schemas.openxmlformats.org/officeDocument/2006/relationships/hyperlink" Target="https://imgur.com/IjHRieC" TargetMode="External"/><Relationship Id="rId445" Type="http://schemas.openxmlformats.org/officeDocument/2006/relationships/hyperlink" Target="https://imgur.com/1RjxmPe" TargetMode="External"/><Relationship Id="rId487" Type="http://schemas.openxmlformats.org/officeDocument/2006/relationships/hyperlink" Target="https://imgur.com/W6vuV8u" TargetMode="External"/><Relationship Id="rId610" Type="http://schemas.openxmlformats.org/officeDocument/2006/relationships/hyperlink" Target="https://drive.google.com/file/d/1gsqVkhlfD3ul4ubbnVK_h9AZf0Mi9yy_/view?usp=sharing" TargetMode="External"/><Relationship Id="rId652" Type="http://schemas.openxmlformats.org/officeDocument/2006/relationships/hyperlink" Target="https://imgur.com/wteJ987" TargetMode="External"/><Relationship Id="rId694" Type="http://schemas.openxmlformats.org/officeDocument/2006/relationships/hyperlink" Target="https://imgur.com/6HaCGhP" TargetMode="External"/><Relationship Id="rId708" Type="http://schemas.openxmlformats.org/officeDocument/2006/relationships/hyperlink" Target="https://imgur.com/pk7KKgh" TargetMode="External"/><Relationship Id="rId291" Type="http://schemas.openxmlformats.org/officeDocument/2006/relationships/hyperlink" Target="https://imgur.com/u3WfPON" TargetMode="External"/><Relationship Id="rId305" Type="http://schemas.openxmlformats.org/officeDocument/2006/relationships/hyperlink" Target="https://imgur.com/HGJNM6T" TargetMode="External"/><Relationship Id="rId347" Type="http://schemas.openxmlformats.org/officeDocument/2006/relationships/hyperlink" Target="https://imgur.com/71w9GAN" TargetMode="External"/><Relationship Id="rId512" Type="http://schemas.openxmlformats.org/officeDocument/2006/relationships/hyperlink" Target="https://imgur.com/IiDinhO" TargetMode="External"/><Relationship Id="rId44" Type="http://schemas.openxmlformats.org/officeDocument/2006/relationships/hyperlink" Target="https://imgur.com/hCbfY87" TargetMode="External"/><Relationship Id="rId86" Type="http://schemas.openxmlformats.org/officeDocument/2006/relationships/hyperlink" Target="https://imgur.com/PlQaUSO" TargetMode="External"/><Relationship Id="rId151" Type="http://schemas.openxmlformats.org/officeDocument/2006/relationships/hyperlink" Target="https://imgur.com/aquvSgg" TargetMode="External"/><Relationship Id="rId389" Type="http://schemas.openxmlformats.org/officeDocument/2006/relationships/hyperlink" Target="https://imgur.com/sfiW6bn" TargetMode="External"/><Relationship Id="rId554" Type="http://schemas.openxmlformats.org/officeDocument/2006/relationships/hyperlink" Target="https://imgur.com/Dz3P3Wv" TargetMode="External"/><Relationship Id="rId596" Type="http://schemas.openxmlformats.org/officeDocument/2006/relationships/hyperlink" Target="https://drive.google.com/file/d/1dJktfm3NC7mZrGof_RTkSDNRbccjqDUb/view?usp=sharing" TargetMode="External"/><Relationship Id="rId193" Type="http://schemas.openxmlformats.org/officeDocument/2006/relationships/hyperlink" Target="https://imgur.com/IfGxcvb" TargetMode="External"/><Relationship Id="rId207" Type="http://schemas.openxmlformats.org/officeDocument/2006/relationships/hyperlink" Target="https://drive.google.com/file/d/1jnsx-D8FRZwY8fJ7H0FYzdJ3xiXlqem1/view?usp=sharing" TargetMode="External"/><Relationship Id="rId249" Type="http://schemas.openxmlformats.org/officeDocument/2006/relationships/hyperlink" Target="https://imgur.com/DktMG6j" TargetMode="External"/><Relationship Id="rId414" Type="http://schemas.openxmlformats.org/officeDocument/2006/relationships/hyperlink" Target="https://imgur.com/hVY026m" TargetMode="External"/><Relationship Id="rId456" Type="http://schemas.openxmlformats.org/officeDocument/2006/relationships/hyperlink" Target="https://imgur.com/65NrS51" TargetMode="External"/><Relationship Id="rId498" Type="http://schemas.openxmlformats.org/officeDocument/2006/relationships/hyperlink" Target="https://imgur.com/CGJ0CN9" TargetMode="External"/><Relationship Id="rId621" Type="http://schemas.openxmlformats.org/officeDocument/2006/relationships/hyperlink" Target="https://imgur.com/BbfbCo9" TargetMode="External"/><Relationship Id="rId663" Type="http://schemas.openxmlformats.org/officeDocument/2006/relationships/hyperlink" Target="https://drive.google.com/file/d/1mzgTr5L9qXjLz1auH-lEDJdRs36ZD89Z/view?usp=sharing" TargetMode="External"/><Relationship Id="rId13" Type="http://schemas.openxmlformats.org/officeDocument/2006/relationships/hyperlink" Target="https://imgur.com/a/BDWCDy0" TargetMode="External"/><Relationship Id="rId109" Type="http://schemas.openxmlformats.org/officeDocument/2006/relationships/hyperlink" Target="https://drive.google.com/file/d/1gjjlva8Jnrogt2itdaV1PPO-7ZE_IcXx/view?usp=sharing" TargetMode="External"/><Relationship Id="rId260" Type="http://schemas.openxmlformats.org/officeDocument/2006/relationships/hyperlink" Target="https://imgur.com/azeEbkC" TargetMode="External"/><Relationship Id="rId316" Type="http://schemas.openxmlformats.org/officeDocument/2006/relationships/hyperlink" Target="https://imgur.com/mP4lwSB" TargetMode="External"/><Relationship Id="rId523" Type="http://schemas.openxmlformats.org/officeDocument/2006/relationships/hyperlink" Target="https://drive.google.com/file/d/1mzgTr5L9qXjLz1auH-lEDJdRs36ZD89Z/view?usp=sharing" TargetMode="External"/><Relationship Id="rId719" Type="http://schemas.openxmlformats.org/officeDocument/2006/relationships/hyperlink" Target="https://drive.google.com/file/d/1VcusN0XfHg398ErWUfa1coJ6CgUezFmG/view?usp=sharing" TargetMode="External"/><Relationship Id="rId55" Type="http://schemas.openxmlformats.org/officeDocument/2006/relationships/hyperlink" Target="https://imgur.com/RhMw28o" TargetMode="External"/><Relationship Id="rId97" Type="http://schemas.openxmlformats.org/officeDocument/2006/relationships/hyperlink" Target="https://drive.google.com/file/d/1gjjlva8Jnrogt2itdaV1PPO-7ZE_IcXx/view?usp=sharing" TargetMode="External"/><Relationship Id="rId120" Type="http://schemas.openxmlformats.org/officeDocument/2006/relationships/hyperlink" Target="https://imgur.com/0qq4rC6" TargetMode="External"/><Relationship Id="rId358" Type="http://schemas.openxmlformats.org/officeDocument/2006/relationships/hyperlink" Target="https://imgur.com/4dZU8hu" TargetMode="External"/><Relationship Id="rId565" Type="http://schemas.openxmlformats.org/officeDocument/2006/relationships/hyperlink" Target="https://imgur.com/hCVYnCr" TargetMode="External"/><Relationship Id="rId162" Type="http://schemas.openxmlformats.org/officeDocument/2006/relationships/hyperlink" Target="https://imgur.com/9gcSyn6" TargetMode="External"/><Relationship Id="rId218" Type="http://schemas.openxmlformats.org/officeDocument/2006/relationships/hyperlink" Target="https://imgur.com/8lhJsbT" TargetMode="External"/><Relationship Id="rId425" Type="http://schemas.openxmlformats.org/officeDocument/2006/relationships/hyperlink" Target="https://imgur.com/J16Rn6Y" TargetMode="External"/><Relationship Id="rId467" Type="http://schemas.openxmlformats.org/officeDocument/2006/relationships/hyperlink" Target="https://imgur.com/nrbNrO2" TargetMode="External"/><Relationship Id="rId632" Type="http://schemas.openxmlformats.org/officeDocument/2006/relationships/hyperlink" Target="https://imgur.com/55DSYCH" TargetMode="External"/><Relationship Id="rId271" Type="http://schemas.openxmlformats.org/officeDocument/2006/relationships/hyperlink" Target="https://imgur.com/MLsJzHe" TargetMode="External"/><Relationship Id="rId674" Type="http://schemas.openxmlformats.org/officeDocument/2006/relationships/hyperlink" Target="https://imgur.com/EKVgC0l" TargetMode="External"/><Relationship Id="rId24" Type="http://schemas.openxmlformats.org/officeDocument/2006/relationships/hyperlink" Target="https://imgur.com/3svvHNT" TargetMode="External"/><Relationship Id="rId66" Type="http://schemas.openxmlformats.org/officeDocument/2006/relationships/hyperlink" Target="https://imgur.com/odiBkMO" TargetMode="External"/><Relationship Id="rId131" Type="http://schemas.openxmlformats.org/officeDocument/2006/relationships/hyperlink" Target="https://imgur.com/4TRQ1eP" TargetMode="External"/><Relationship Id="rId327" Type="http://schemas.openxmlformats.org/officeDocument/2006/relationships/hyperlink" Target="https://imgur.com/jwc09En" TargetMode="External"/><Relationship Id="rId369" Type="http://schemas.openxmlformats.org/officeDocument/2006/relationships/hyperlink" Target="https://imgur.com/ctaSd6b" TargetMode="External"/><Relationship Id="rId534" Type="http://schemas.openxmlformats.org/officeDocument/2006/relationships/hyperlink" Target="https://imgur.com/rdutNP8" TargetMode="External"/><Relationship Id="rId576" Type="http://schemas.openxmlformats.org/officeDocument/2006/relationships/hyperlink" Target="https://drive.google.com/file/d/1gsqVkhlfD3ul4ubbnVK_h9AZf0Mi9yy_/view?usp=sharing" TargetMode="External"/><Relationship Id="rId173" Type="http://schemas.openxmlformats.org/officeDocument/2006/relationships/hyperlink" Target="https://imgur.com/pxtdrjV" TargetMode="External"/><Relationship Id="rId229" Type="http://schemas.openxmlformats.org/officeDocument/2006/relationships/hyperlink" Target="https://www.worldofgothic.de/?go=moddb&amp;action=view&amp;fileID=979&amp;cat=22&amp;page=17&amp;order=0" TargetMode="External"/><Relationship Id="rId380" Type="http://schemas.openxmlformats.org/officeDocument/2006/relationships/hyperlink" Target="https://imgur.com/syEANxw" TargetMode="External"/><Relationship Id="rId436" Type="http://schemas.openxmlformats.org/officeDocument/2006/relationships/hyperlink" Target="https://imgur.com/dNFS6gk" TargetMode="External"/><Relationship Id="rId601" Type="http://schemas.openxmlformats.org/officeDocument/2006/relationships/hyperlink" Target="https://imgur.com/DqDyMaV" TargetMode="External"/><Relationship Id="rId643" Type="http://schemas.openxmlformats.org/officeDocument/2006/relationships/hyperlink" Target="https://drive.google.com/file/d/1gsqVkhlfD3ul4ubbnVK_h9AZf0Mi9yy_/view?usp=sharing" TargetMode="External"/><Relationship Id="rId240" Type="http://schemas.openxmlformats.org/officeDocument/2006/relationships/hyperlink" Target="https://imgur.com/ZigSJyF" TargetMode="External"/><Relationship Id="rId478" Type="http://schemas.openxmlformats.org/officeDocument/2006/relationships/hyperlink" Target="https://imgur.com/uFVQ6UN" TargetMode="External"/><Relationship Id="rId685" Type="http://schemas.openxmlformats.org/officeDocument/2006/relationships/hyperlink" Target="https://imgur.com/ivjCRHC" TargetMode="External"/><Relationship Id="rId35" Type="http://schemas.openxmlformats.org/officeDocument/2006/relationships/hyperlink" Target="https://imgur.com/sTv1ZHL" TargetMode="External"/><Relationship Id="rId77" Type="http://schemas.openxmlformats.org/officeDocument/2006/relationships/hyperlink" Target="https://imgur.com/7qFv1eS" TargetMode="External"/><Relationship Id="rId100" Type="http://schemas.openxmlformats.org/officeDocument/2006/relationships/hyperlink" Target="https://imgur.com/N26xz3M" TargetMode="External"/><Relationship Id="rId282" Type="http://schemas.openxmlformats.org/officeDocument/2006/relationships/hyperlink" Target="https://imgur.com/HzILT23" TargetMode="External"/><Relationship Id="rId338" Type="http://schemas.openxmlformats.org/officeDocument/2006/relationships/hyperlink" Target="https://imgur.com/zqQSD0b" TargetMode="External"/><Relationship Id="rId503" Type="http://schemas.openxmlformats.org/officeDocument/2006/relationships/hyperlink" Target="https://imgur.com/TxAaGIb" TargetMode="External"/><Relationship Id="rId545" Type="http://schemas.openxmlformats.org/officeDocument/2006/relationships/hyperlink" Target="https://imgur.com/TBO1h4D" TargetMode="External"/><Relationship Id="rId587" Type="http://schemas.openxmlformats.org/officeDocument/2006/relationships/hyperlink" Target="https://imgur.com/RlSiNEF" TargetMode="External"/><Relationship Id="rId710" Type="http://schemas.openxmlformats.org/officeDocument/2006/relationships/hyperlink" Target="https://imgur.com/a9iiudu" TargetMode="External"/><Relationship Id="rId8" Type="http://schemas.openxmlformats.org/officeDocument/2006/relationships/hyperlink" Target="https://imgur.com/5umdSg7" TargetMode="External"/><Relationship Id="rId142" Type="http://schemas.openxmlformats.org/officeDocument/2006/relationships/hyperlink" Target="https://imgur.com/c19Gpix" TargetMode="External"/><Relationship Id="rId184" Type="http://schemas.openxmlformats.org/officeDocument/2006/relationships/hyperlink" Target="https://imgur.com/iT03ULk" TargetMode="External"/><Relationship Id="rId391" Type="http://schemas.openxmlformats.org/officeDocument/2006/relationships/hyperlink" Target="https://imgur.com/9Gju1q2" TargetMode="External"/><Relationship Id="rId405" Type="http://schemas.openxmlformats.org/officeDocument/2006/relationships/hyperlink" Target="https://imgur.com/gS5jTMR" TargetMode="External"/><Relationship Id="rId447" Type="http://schemas.openxmlformats.org/officeDocument/2006/relationships/hyperlink" Target="https://imgur.com/6Xe3hwx" TargetMode="External"/><Relationship Id="rId612" Type="http://schemas.openxmlformats.org/officeDocument/2006/relationships/hyperlink" Target="https://drive.google.com/file/d/1gsqVkhlfD3ul4ubbnVK_h9AZf0Mi9yy_/view?usp=sharing" TargetMode="External"/><Relationship Id="rId251" Type="http://schemas.openxmlformats.org/officeDocument/2006/relationships/hyperlink" Target="https://imgur.com/MtQhrsa" TargetMode="External"/><Relationship Id="rId489" Type="http://schemas.openxmlformats.org/officeDocument/2006/relationships/hyperlink" Target="https://drive.google.com/file/d/1xHCoR4dM655WbMFVRX1iqfh0HMeoeUL3/view?usp=sharing" TargetMode="External"/><Relationship Id="rId654" Type="http://schemas.openxmlformats.org/officeDocument/2006/relationships/hyperlink" Target="https://imgur.com/fHX3Ixx" TargetMode="External"/><Relationship Id="rId696" Type="http://schemas.openxmlformats.org/officeDocument/2006/relationships/hyperlink" Target="https://imgur.com/WCEBDvV" TargetMode="External"/><Relationship Id="rId46" Type="http://schemas.openxmlformats.org/officeDocument/2006/relationships/hyperlink" Target="https://imgur.com/7OdZQSl" TargetMode="External"/><Relationship Id="rId293" Type="http://schemas.openxmlformats.org/officeDocument/2006/relationships/hyperlink" Target="https://imgur.com/Je6qUdi" TargetMode="External"/><Relationship Id="rId307" Type="http://schemas.openxmlformats.org/officeDocument/2006/relationships/hyperlink" Target="https://imgur.com/UCHDrKh" TargetMode="External"/><Relationship Id="rId349" Type="http://schemas.openxmlformats.org/officeDocument/2006/relationships/hyperlink" Target="https://imgur.com/71w9GAN" TargetMode="External"/><Relationship Id="rId514" Type="http://schemas.openxmlformats.org/officeDocument/2006/relationships/hyperlink" Target="https://imgur.com/yizqLAc" TargetMode="External"/><Relationship Id="rId556" Type="http://schemas.openxmlformats.org/officeDocument/2006/relationships/hyperlink" Target="https://imgur.com/aGryqsD" TargetMode="External"/><Relationship Id="rId721" Type="http://schemas.openxmlformats.org/officeDocument/2006/relationships/comments" Target="../comments6.xml"/><Relationship Id="rId88" Type="http://schemas.openxmlformats.org/officeDocument/2006/relationships/hyperlink" Target="https://imgur.com/g7X2vcc" TargetMode="External"/><Relationship Id="rId111" Type="http://schemas.openxmlformats.org/officeDocument/2006/relationships/hyperlink" Target="https://drive.google.com/file/d/1gjjlva8Jnrogt2itdaV1PPO-7ZE_IcXx/view?usp=sharing" TargetMode="External"/><Relationship Id="rId153" Type="http://schemas.openxmlformats.org/officeDocument/2006/relationships/hyperlink" Target="https://imgur.com/mkUr1ZX" TargetMode="External"/><Relationship Id="rId195" Type="http://schemas.openxmlformats.org/officeDocument/2006/relationships/hyperlink" Target="https://imgur.com/rL0vw6e" TargetMode="External"/><Relationship Id="rId209" Type="http://schemas.openxmlformats.org/officeDocument/2006/relationships/hyperlink" Target="https://drive.google.com/file/d/1jnsx-D8FRZwY8fJ7H0FYzdJ3xiXlqem1/view?usp=sharing" TargetMode="External"/><Relationship Id="rId360" Type="http://schemas.openxmlformats.org/officeDocument/2006/relationships/hyperlink" Target="https://imgur.com/Lwoq3FT" TargetMode="External"/><Relationship Id="rId416" Type="http://schemas.openxmlformats.org/officeDocument/2006/relationships/hyperlink" Target="https://imgur.com/gzuyQEU" TargetMode="External"/><Relationship Id="rId598" Type="http://schemas.openxmlformats.org/officeDocument/2006/relationships/hyperlink" Target="https://drive.google.com/file/d/1gsqVkhlfD3ul4ubbnVK_h9AZf0Mi9yy_/view?usp=sharing" TargetMode="External"/><Relationship Id="rId220" Type="http://schemas.openxmlformats.org/officeDocument/2006/relationships/hyperlink" Target="https://imgur.com/xH5ctDJ" TargetMode="External"/><Relationship Id="rId458" Type="http://schemas.openxmlformats.org/officeDocument/2006/relationships/hyperlink" Target="https://imgur.com/e1jtOMj" TargetMode="External"/><Relationship Id="rId623" Type="http://schemas.openxmlformats.org/officeDocument/2006/relationships/hyperlink" Target="https://imgur.com/XhkDb4r" TargetMode="External"/><Relationship Id="rId665" Type="http://schemas.openxmlformats.org/officeDocument/2006/relationships/hyperlink" Target="https://drive.google.com/file/d/1mzgTr5L9qXjLz1auH-lEDJdRs36ZD89Z/view?usp=sharing" TargetMode="External"/><Relationship Id="rId15" Type="http://schemas.openxmlformats.org/officeDocument/2006/relationships/hyperlink" Target="https://imgur.com/a/EC0JqGq" TargetMode="External"/><Relationship Id="rId57" Type="http://schemas.openxmlformats.org/officeDocument/2006/relationships/hyperlink" Target="https://imgur.com/bcx30QX" TargetMode="External"/><Relationship Id="rId262" Type="http://schemas.openxmlformats.org/officeDocument/2006/relationships/hyperlink" Target="https://imgur.com/x5ELQVo" TargetMode="External"/><Relationship Id="rId318" Type="http://schemas.openxmlformats.org/officeDocument/2006/relationships/hyperlink" Target="https://imgur.com/l21hfMV" TargetMode="External"/><Relationship Id="rId525" Type="http://schemas.openxmlformats.org/officeDocument/2006/relationships/hyperlink" Target="https://drive.google.com/file/d/1mzgTr5L9qXjLz1auH-lEDJdRs36ZD89Z/view?usp=sharing" TargetMode="External"/><Relationship Id="rId567" Type="http://schemas.openxmlformats.org/officeDocument/2006/relationships/hyperlink" Target="https://imgur.com/DndDvpo" TargetMode="External"/><Relationship Id="rId99" Type="http://schemas.openxmlformats.org/officeDocument/2006/relationships/hyperlink" Target="https://drive.google.com/file/d/1gjjlva8Jnrogt2itdaV1PPO-7ZE_IcXx/view?usp=sharing" TargetMode="External"/><Relationship Id="rId122" Type="http://schemas.openxmlformats.org/officeDocument/2006/relationships/hyperlink" Target="https://imgur.com/JHj4bS4" TargetMode="External"/><Relationship Id="rId164" Type="http://schemas.openxmlformats.org/officeDocument/2006/relationships/hyperlink" Target="https://imgur.com/9tDhxao" TargetMode="External"/><Relationship Id="rId371" Type="http://schemas.openxmlformats.org/officeDocument/2006/relationships/hyperlink" Target="https://imgur.com/hPWTThF" TargetMode="External"/><Relationship Id="rId427" Type="http://schemas.openxmlformats.org/officeDocument/2006/relationships/hyperlink" Target="https://imgur.com/4Skmfu0" TargetMode="External"/><Relationship Id="rId469" Type="http://schemas.openxmlformats.org/officeDocument/2006/relationships/hyperlink" Target="https://imgur.com/zQp2agq" TargetMode="External"/><Relationship Id="rId634" Type="http://schemas.openxmlformats.org/officeDocument/2006/relationships/hyperlink" Target="https://imgur.com/zkyxn2A" TargetMode="External"/><Relationship Id="rId676" Type="http://schemas.openxmlformats.org/officeDocument/2006/relationships/hyperlink" Target="https://imgur.com/CvZI2fX" TargetMode="External"/><Relationship Id="rId26" Type="http://schemas.openxmlformats.org/officeDocument/2006/relationships/hyperlink" Target="https://imgur.com/hVuLDiS" TargetMode="External"/><Relationship Id="rId231" Type="http://schemas.openxmlformats.org/officeDocument/2006/relationships/hyperlink" Target="https://www.worldofgothic.de/?go=moddb&amp;action=view&amp;fileID=975&amp;cat=22&amp;page=17&amp;order=0" TargetMode="External"/><Relationship Id="rId273" Type="http://schemas.openxmlformats.org/officeDocument/2006/relationships/hyperlink" Target="https://imgur.com/mvViESU" TargetMode="External"/><Relationship Id="rId329" Type="http://schemas.openxmlformats.org/officeDocument/2006/relationships/hyperlink" Target="https://imgur.com/hxTupqT" TargetMode="External"/><Relationship Id="rId480" Type="http://schemas.openxmlformats.org/officeDocument/2006/relationships/hyperlink" Target="https://imgur.com/egUtahj" TargetMode="External"/><Relationship Id="rId536" Type="http://schemas.openxmlformats.org/officeDocument/2006/relationships/hyperlink" Target="https://imgur.com/m90SVR8" TargetMode="External"/><Relationship Id="rId701" Type="http://schemas.openxmlformats.org/officeDocument/2006/relationships/hyperlink" Target="https://imgur.com/QkuT8ro" TargetMode="External"/><Relationship Id="rId68" Type="http://schemas.openxmlformats.org/officeDocument/2006/relationships/hyperlink" Target="https://imgur.com/fIKAq62" TargetMode="External"/><Relationship Id="rId133" Type="http://schemas.openxmlformats.org/officeDocument/2006/relationships/hyperlink" Target="https://imgur.com/XYa3Q9V" TargetMode="External"/><Relationship Id="rId175" Type="http://schemas.openxmlformats.org/officeDocument/2006/relationships/hyperlink" Target="https://imgur.com/r5QWxlo" TargetMode="External"/><Relationship Id="rId340" Type="http://schemas.openxmlformats.org/officeDocument/2006/relationships/hyperlink" Target="https://imgur.com/qExbiY4" TargetMode="External"/><Relationship Id="rId578" Type="http://schemas.openxmlformats.org/officeDocument/2006/relationships/hyperlink" Target="https://drive.google.com/file/d/1dJktfm3NC7mZrGof_RTkSDNRbccjqDUb/view?usp=sharing" TargetMode="External"/><Relationship Id="rId200" Type="http://schemas.openxmlformats.org/officeDocument/2006/relationships/hyperlink" Target="https://imgur.com/9nXa7dA" TargetMode="External"/><Relationship Id="rId382" Type="http://schemas.openxmlformats.org/officeDocument/2006/relationships/hyperlink" Target="https://imgur.com/FJwiAMI" TargetMode="External"/><Relationship Id="rId438" Type="http://schemas.openxmlformats.org/officeDocument/2006/relationships/hyperlink" Target="https://imgur.com/uusDCSg" TargetMode="External"/><Relationship Id="rId603" Type="http://schemas.openxmlformats.org/officeDocument/2006/relationships/hyperlink" Target="https://imgur.com/mgShK67" TargetMode="External"/><Relationship Id="rId645" Type="http://schemas.openxmlformats.org/officeDocument/2006/relationships/hyperlink" Target="https://drive.google.com/file/d/1gsqVkhlfD3ul4ubbnVK_h9AZf0Mi9yy_/view?usp=sharing" TargetMode="External"/><Relationship Id="rId687" Type="http://schemas.openxmlformats.org/officeDocument/2006/relationships/hyperlink" Target="https://imgur.com/5N84vmn" TargetMode="External"/><Relationship Id="rId242" Type="http://schemas.openxmlformats.org/officeDocument/2006/relationships/hyperlink" Target="https://imgur.com/kX3Z4n0" TargetMode="External"/><Relationship Id="rId284" Type="http://schemas.openxmlformats.org/officeDocument/2006/relationships/hyperlink" Target="https://imgur.com/IqB3MdC" TargetMode="External"/><Relationship Id="rId491" Type="http://schemas.openxmlformats.org/officeDocument/2006/relationships/hyperlink" Target="https://drive.google.com/file/d/1xHCoR4dM655WbMFVRX1iqfh0HMeoeUL3/view?usp=sharing" TargetMode="External"/><Relationship Id="rId505" Type="http://schemas.openxmlformats.org/officeDocument/2006/relationships/hyperlink" Target="https://imgur.com/V6iNijF" TargetMode="External"/><Relationship Id="rId712" Type="http://schemas.openxmlformats.org/officeDocument/2006/relationships/hyperlink" Target="https://imgur.com/lpHczyx" TargetMode="External"/><Relationship Id="rId37" Type="http://schemas.openxmlformats.org/officeDocument/2006/relationships/hyperlink" Target="https://imgur.com/a/UtSUrWL" TargetMode="External"/><Relationship Id="rId79" Type="http://schemas.openxmlformats.org/officeDocument/2006/relationships/hyperlink" Target="https://imgur.com/6exys66" TargetMode="External"/><Relationship Id="rId102" Type="http://schemas.openxmlformats.org/officeDocument/2006/relationships/hyperlink" Target="https://imgur.com/LIuvo1J" TargetMode="External"/><Relationship Id="rId144" Type="http://schemas.openxmlformats.org/officeDocument/2006/relationships/hyperlink" Target="https://imgur.com/1V6dXSQ" TargetMode="External"/><Relationship Id="rId547" Type="http://schemas.openxmlformats.org/officeDocument/2006/relationships/hyperlink" Target="https://imgur.com/P7mc554" TargetMode="External"/><Relationship Id="rId589" Type="http://schemas.openxmlformats.org/officeDocument/2006/relationships/hyperlink" Target="https://imgur.com/CxHeTDe" TargetMode="External"/><Relationship Id="rId90" Type="http://schemas.openxmlformats.org/officeDocument/2006/relationships/hyperlink" Target="https://imgur.com/sojZal0" TargetMode="External"/><Relationship Id="rId186" Type="http://schemas.openxmlformats.org/officeDocument/2006/relationships/hyperlink" Target="https://imgur.com/Qk2a310" TargetMode="External"/><Relationship Id="rId351" Type="http://schemas.openxmlformats.org/officeDocument/2006/relationships/hyperlink" Target="https://imgur.com/gNZDzPF" TargetMode="External"/><Relationship Id="rId393" Type="http://schemas.openxmlformats.org/officeDocument/2006/relationships/hyperlink" Target="https://imgur.com/ULeLgrP" TargetMode="External"/><Relationship Id="rId407" Type="http://schemas.openxmlformats.org/officeDocument/2006/relationships/hyperlink" Target="https://imgur.com/qlEHxQz" TargetMode="External"/><Relationship Id="rId449" Type="http://schemas.openxmlformats.org/officeDocument/2006/relationships/hyperlink" Target="https://imgur.com/SBhyLux" TargetMode="External"/><Relationship Id="rId614" Type="http://schemas.openxmlformats.org/officeDocument/2006/relationships/hyperlink" Target="https://drive.google.com/file/d/1gsqVkhlfD3ul4ubbnVK_h9AZf0Mi9yy_/view?usp=sharing" TargetMode="External"/><Relationship Id="rId656" Type="http://schemas.openxmlformats.org/officeDocument/2006/relationships/hyperlink" Target="https://imgur.com/fv1FH4X" TargetMode="External"/><Relationship Id="rId211" Type="http://schemas.openxmlformats.org/officeDocument/2006/relationships/hyperlink" Target="https://drive.google.com/file/d/1jnsx-D8FRZwY8fJ7H0FYzdJ3xiXlqem1/view?usp=sharing" TargetMode="External"/><Relationship Id="rId253" Type="http://schemas.openxmlformats.org/officeDocument/2006/relationships/hyperlink" Target="https://imgur.com/im6nvPt" TargetMode="External"/><Relationship Id="rId295" Type="http://schemas.openxmlformats.org/officeDocument/2006/relationships/hyperlink" Target="https://imgur.com/FintnBg" TargetMode="External"/><Relationship Id="rId309" Type="http://schemas.openxmlformats.org/officeDocument/2006/relationships/hyperlink" Target="https://imgur.com/mC6z0mL" TargetMode="External"/><Relationship Id="rId460" Type="http://schemas.openxmlformats.org/officeDocument/2006/relationships/hyperlink" Target="https://imgur.com/SXYt0Pn" TargetMode="External"/><Relationship Id="rId516" Type="http://schemas.openxmlformats.org/officeDocument/2006/relationships/hyperlink" Target="https://imgur.com/HJDEOLE" TargetMode="External"/><Relationship Id="rId698" Type="http://schemas.openxmlformats.org/officeDocument/2006/relationships/hyperlink" Target="https://imgur.com/ySJTkag" TargetMode="External"/><Relationship Id="rId48" Type="http://schemas.openxmlformats.org/officeDocument/2006/relationships/hyperlink" Target="https://imgur.com/obCY1wz" TargetMode="External"/><Relationship Id="rId113" Type="http://schemas.openxmlformats.org/officeDocument/2006/relationships/hyperlink" Target="https://drive.google.com/file/d/1gjjlva8Jnrogt2itdaV1PPO-7ZE_IcXx/view?usp=sharing" TargetMode="External"/><Relationship Id="rId320" Type="http://schemas.openxmlformats.org/officeDocument/2006/relationships/hyperlink" Target="https://imgur.com/rmFBdol" TargetMode="External"/><Relationship Id="rId558" Type="http://schemas.openxmlformats.org/officeDocument/2006/relationships/hyperlink" Target="https://drive.google.com/file/d/1mzgTr5L9qXjLz1auH-lEDJdRs36ZD89Z/view?usp=sharing" TargetMode="External"/><Relationship Id="rId155" Type="http://schemas.openxmlformats.org/officeDocument/2006/relationships/hyperlink" Target="https://www.worldofgothic.de/?go=moddb&amp;action=view&amp;fileID=1192&amp;cat=22&amp;page=12&amp;order=0" TargetMode="External"/><Relationship Id="rId197" Type="http://schemas.openxmlformats.org/officeDocument/2006/relationships/hyperlink" Target="https://drive.google.com/file/d/1jnsx-D8FRZwY8fJ7H0FYzdJ3xiXlqem1/view?usp=sharing" TargetMode="External"/><Relationship Id="rId362" Type="http://schemas.openxmlformats.org/officeDocument/2006/relationships/hyperlink" Target="https://imgur.com/DYyen7W" TargetMode="External"/><Relationship Id="rId418" Type="http://schemas.openxmlformats.org/officeDocument/2006/relationships/hyperlink" Target="https://imgur.com/ZhNz61w" TargetMode="External"/><Relationship Id="rId625" Type="http://schemas.openxmlformats.org/officeDocument/2006/relationships/hyperlink" Target="https://imgur.com/HbYYwgI" TargetMode="External"/><Relationship Id="rId222" Type="http://schemas.openxmlformats.org/officeDocument/2006/relationships/hyperlink" Target="https://imgur.com/9ZUnUH2" TargetMode="External"/><Relationship Id="rId264" Type="http://schemas.openxmlformats.org/officeDocument/2006/relationships/hyperlink" Target="https://imgur.com/OqMN3PK" TargetMode="External"/><Relationship Id="rId471" Type="http://schemas.openxmlformats.org/officeDocument/2006/relationships/hyperlink" Target="https://imgur.com/ufAgt5H" TargetMode="External"/><Relationship Id="rId667" Type="http://schemas.openxmlformats.org/officeDocument/2006/relationships/hyperlink" Target="https://drive.google.com/file/d/1mzgTr5L9qXjLz1auH-lEDJdRs36ZD89Z/view?usp=sharing" TargetMode="External"/><Relationship Id="rId17" Type="http://schemas.openxmlformats.org/officeDocument/2006/relationships/hyperlink" Target="https://imgur.com/a/Ph2ruaA" TargetMode="External"/><Relationship Id="rId59" Type="http://schemas.openxmlformats.org/officeDocument/2006/relationships/hyperlink" Target="https://imgur.com/uhRGCr3" TargetMode="External"/><Relationship Id="rId124" Type="http://schemas.openxmlformats.org/officeDocument/2006/relationships/hyperlink" Target="https://imgur.com/CpQ76Ys" TargetMode="External"/><Relationship Id="rId527" Type="http://schemas.openxmlformats.org/officeDocument/2006/relationships/hyperlink" Target="https://drive.google.com/file/d/1BPhLs7NTtbW0ZPSgbA9UmlgtnL5Gn7nF/view?usp=sharing" TargetMode="External"/><Relationship Id="rId569" Type="http://schemas.openxmlformats.org/officeDocument/2006/relationships/hyperlink" Target="https://imgur.com/TRrUvED" TargetMode="External"/><Relationship Id="rId70" Type="http://schemas.openxmlformats.org/officeDocument/2006/relationships/hyperlink" Target="https://imgur.com/BMnlGTt" TargetMode="External"/><Relationship Id="rId166" Type="http://schemas.openxmlformats.org/officeDocument/2006/relationships/hyperlink" Target="https://imgur.com/KKcPW6F" TargetMode="External"/><Relationship Id="rId331" Type="http://schemas.openxmlformats.org/officeDocument/2006/relationships/hyperlink" Target="https://imgur.com/OBsBNNL" TargetMode="External"/><Relationship Id="rId373" Type="http://schemas.openxmlformats.org/officeDocument/2006/relationships/hyperlink" Target="https://imgur.com/tnsibwW" TargetMode="External"/><Relationship Id="rId429" Type="http://schemas.openxmlformats.org/officeDocument/2006/relationships/hyperlink" Target="https://imgur.com/BlcRtkE" TargetMode="External"/><Relationship Id="rId580" Type="http://schemas.openxmlformats.org/officeDocument/2006/relationships/hyperlink" Target="https://drive.google.com/file/d/1gsqVkhlfD3ul4ubbnVK_h9AZf0Mi9yy_/view?usp=sharing" TargetMode="External"/><Relationship Id="rId636" Type="http://schemas.openxmlformats.org/officeDocument/2006/relationships/hyperlink" Target="https://imgur.com/H3CIFxp" TargetMode="External"/><Relationship Id="rId1" Type="http://schemas.openxmlformats.org/officeDocument/2006/relationships/hyperlink" Target="https://imgur.com/a/KGAZHGh" TargetMode="External"/><Relationship Id="rId233" Type="http://schemas.openxmlformats.org/officeDocument/2006/relationships/hyperlink" Target="https://www.worldofgothic.de/?go=moddb&amp;action=view&amp;fileID=974&amp;cat=22&amp;page=17&amp;order=0" TargetMode="External"/><Relationship Id="rId440" Type="http://schemas.openxmlformats.org/officeDocument/2006/relationships/hyperlink" Target="https://imgur.com/zigON2e" TargetMode="External"/><Relationship Id="rId678" Type="http://schemas.openxmlformats.org/officeDocument/2006/relationships/hyperlink" Target="https://imgur.com/odkAd5D" TargetMode="External"/><Relationship Id="rId28" Type="http://schemas.openxmlformats.org/officeDocument/2006/relationships/hyperlink" Target="https://imgur.com/a/B2eXhJ1" TargetMode="External"/><Relationship Id="rId275" Type="http://schemas.openxmlformats.org/officeDocument/2006/relationships/hyperlink" Target="https://www.worldofgothic.de/?go=moddb&amp;action=view&amp;fileID=1252&amp;cat=19&amp;page=5&amp;order=0" TargetMode="External"/><Relationship Id="rId300" Type="http://schemas.openxmlformats.org/officeDocument/2006/relationships/hyperlink" Target="https://imgur.com/HR47qm9" TargetMode="External"/><Relationship Id="rId482" Type="http://schemas.openxmlformats.org/officeDocument/2006/relationships/hyperlink" Target="https://imgur.com/Eymb5QB" TargetMode="External"/><Relationship Id="rId538" Type="http://schemas.openxmlformats.org/officeDocument/2006/relationships/hyperlink" Target="https://imgur.com/fXYzhhD" TargetMode="External"/><Relationship Id="rId703" Type="http://schemas.openxmlformats.org/officeDocument/2006/relationships/hyperlink" Target="https://imgur.com/dJ8J5Z0" TargetMode="External"/><Relationship Id="rId81" Type="http://schemas.openxmlformats.org/officeDocument/2006/relationships/hyperlink" Target="https://imgur.com/f3IrZ5C" TargetMode="External"/><Relationship Id="rId135" Type="http://schemas.openxmlformats.org/officeDocument/2006/relationships/hyperlink" Target="https://imgur.com/bvbI5MC" TargetMode="External"/><Relationship Id="rId177" Type="http://schemas.openxmlformats.org/officeDocument/2006/relationships/hyperlink" Target="https://imgur.com/iP9lhRL" TargetMode="External"/><Relationship Id="rId342" Type="http://schemas.openxmlformats.org/officeDocument/2006/relationships/hyperlink" Target="https://imgur.com/o38xtUe" TargetMode="External"/><Relationship Id="rId384" Type="http://schemas.openxmlformats.org/officeDocument/2006/relationships/hyperlink" Target="https://imgur.com/N3l5vuN" TargetMode="External"/><Relationship Id="rId591" Type="http://schemas.openxmlformats.org/officeDocument/2006/relationships/hyperlink" Target="https://imgur.com/t0QxXm3" TargetMode="External"/><Relationship Id="rId605" Type="http://schemas.openxmlformats.org/officeDocument/2006/relationships/hyperlink" Target="https://imgur.com/8NyCJer" TargetMode="External"/><Relationship Id="rId202" Type="http://schemas.openxmlformats.org/officeDocument/2006/relationships/hyperlink" Target="https://imgur.com/7YoYGJf" TargetMode="External"/><Relationship Id="rId244" Type="http://schemas.openxmlformats.org/officeDocument/2006/relationships/hyperlink" Target="https://imgur.com/PYcuMdX" TargetMode="External"/><Relationship Id="rId647" Type="http://schemas.openxmlformats.org/officeDocument/2006/relationships/hyperlink" Target="https://drive.google.com/file/d/1gsqVkhlfD3ul4ubbnVK_h9AZf0Mi9yy_/view?usp=sharing" TargetMode="External"/><Relationship Id="rId689" Type="http://schemas.openxmlformats.org/officeDocument/2006/relationships/hyperlink" Target="https://imgur.com/dmKQhEF" TargetMode="External"/><Relationship Id="rId39" Type="http://schemas.openxmlformats.org/officeDocument/2006/relationships/hyperlink" Target="https://imgur.com/a/IBETCcE" TargetMode="External"/><Relationship Id="rId286" Type="http://schemas.openxmlformats.org/officeDocument/2006/relationships/hyperlink" Target="https://imgur.com/5pxjftz" TargetMode="External"/><Relationship Id="rId451" Type="http://schemas.openxmlformats.org/officeDocument/2006/relationships/hyperlink" Target="https://drive.google.com/file/d/1VSDQX3-wEU9o4tzZGkIafZYSXLhNUG4m/view?usp=sharing" TargetMode="External"/><Relationship Id="rId493" Type="http://schemas.openxmlformats.org/officeDocument/2006/relationships/hyperlink" Target="https://drive.google.com/file/d/1xHCoR4dM655WbMFVRX1iqfh0HMeoeUL3/view?usp=sharing" TargetMode="External"/><Relationship Id="rId507" Type="http://schemas.openxmlformats.org/officeDocument/2006/relationships/hyperlink" Target="https://imgur.com/7ALt7Sw" TargetMode="External"/><Relationship Id="rId549" Type="http://schemas.openxmlformats.org/officeDocument/2006/relationships/hyperlink" Target="https://imgur.com/rM7WFej" TargetMode="External"/><Relationship Id="rId714" Type="http://schemas.openxmlformats.org/officeDocument/2006/relationships/hyperlink" Target="https://imgur.com/sNPGgbQ" TargetMode="External"/><Relationship Id="rId50" Type="http://schemas.openxmlformats.org/officeDocument/2006/relationships/hyperlink" Target="https://imgur.com/ohEQEjG" TargetMode="External"/><Relationship Id="rId104" Type="http://schemas.openxmlformats.org/officeDocument/2006/relationships/hyperlink" Target="https://imgur.com/LIuvo1J" TargetMode="External"/><Relationship Id="rId146" Type="http://schemas.openxmlformats.org/officeDocument/2006/relationships/hyperlink" Target="https://imgur.com/RpCWoDs" TargetMode="External"/><Relationship Id="rId188" Type="http://schemas.openxmlformats.org/officeDocument/2006/relationships/hyperlink" Target="https://imgur.com/lYxgqda" TargetMode="External"/><Relationship Id="rId311" Type="http://schemas.openxmlformats.org/officeDocument/2006/relationships/hyperlink" Target="https://imgur.com/HY3IovT" TargetMode="External"/><Relationship Id="rId353" Type="http://schemas.openxmlformats.org/officeDocument/2006/relationships/hyperlink" Target="https://imgur.com/YxqnnFJ" TargetMode="External"/><Relationship Id="rId395" Type="http://schemas.openxmlformats.org/officeDocument/2006/relationships/hyperlink" Target="https://imgur.com/9p5Cid0" TargetMode="External"/><Relationship Id="rId409" Type="http://schemas.openxmlformats.org/officeDocument/2006/relationships/hyperlink" Target="https://imgur.com/96d8LmS" TargetMode="External"/><Relationship Id="rId560" Type="http://schemas.openxmlformats.org/officeDocument/2006/relationships/hyperlink" Target="https://drive.google.com/file/d/1mzgTr5L9qXjLz1auH-lEDJdRs36ZD89Z/view?usp=sharing" TargetMode="External"/><Relationship Id="rId92" Type="http://schemas.openxmlformats.org/officeDocument/2006/relationships/hyperlink" Target="https://imgur.com/1EJQlHE" TargetMode="External"/><Relationship Id="rId213" Type="http://schemas.openxmlformats.org/officeDocument/2006/relationships/hyperlink" Target="https://drive.google.com/file/d/1jnsx-D8FRZwY8fJ7H0FYzdJ3xiXlqem1/view?usp=sharing" TargetMode="External"/><Relationship Id="rId420" Type="http://schemas.openxmlformats.org/officeDocument/2006/relationships/hyperlink" Target="https://imgur.com/z6dIUJW" TargetMode="External"/><Relationship Id="rId616" Type="http://schemas.openxmlformats.org/officeDocument/2006/relationships/hyperlink" Target="https://imgur.com/o1zZyFW" TargetMode="External"/><Relationship Id="rId658" Type="http://schemas.openxmlformats.org/officeDocument/2006/relationships/hyperlink" Target="https://imgur.com/SXkYJrk" TargetMode="External"/><Relationship Id="rId255" Type="http://schemas.openxmlformats.org/officeDocument/2006/relationships/hyperlink" Target="https://imgur.com/DruFGab" TargetMode="External"/><Relationship Id="rId297" Type="http://schemas.openxmlformats.org/officeDocument/2006/relationships/hyperlink" Target="https://imgur.com/6nfQjXR" TargetMode="External"/><Relationship Id="rId462" Type="http://schemas.openxmlformats.org/officeDocument/2006/relationships/hyperlink" Target="https://imgur.com/pEgi93J" TargetMode="External"/><Relationship Id="rId518" Type="http://schemas.openxmlformats.org/officeDocument/2006/relationships/hyperlink" Target="https://imgur.com/7qOz598" TargetMode="External"/><Relationship Id="rId115" Type="http://schemas.openxmlformats.org/officeDocument/2006/relationships/hyperlink" Target="https://drive.google.com/file/d/1gjjlva8Jnrogt2itdaV1PPO-7ZE_IcXx/view?usp=sharing" TargetMode="External"/><Relationship Id="rId157" Type="http://schemas.openxmlformats.org/officeDocument/2006/relationships/hyperlink" Target="https://imgur.com/ka7of5a" TargetMode="External"/><Relationship Id="rId322" Type="http://schemas.openxmlformats.org/officeDocument/2006/relationships/hyperlink" Target="https://imgur.com/WKq00Pe" TargetMode="External"/><Relationship Id="rId364" Type="http://schemas.openxmlformats.org/officeDocument/2006/relationships/hyperlink" Target="https://imgur.com/rTYjX9W" TargetMode="External"/><Relationship Id="rId61" Type="http://schemas.openxmlformats.org/officeDocument/2006/relationships/hyperlink" Target="https://imgur.com/gcjdRtT" TargetMode="External"/><Relationship Id="rId199" Type="http://schemas.openxmlformats.org/officeDocument/2006/relationships/hyperlink" Target="https://drive.google.com/file/d/1jnsx-D8FRZwY8fJ7H0FYzdJ3xiXlqem1/view?usp=sharing" TargetMode="External"/><Relationship Id="rId571" Type="http://schemas.openxmlformats.org/officeDocument/2006/relationships/hyperlink" Target="https://imgur.com/tIVjDyi" TargetMode="External"/><Relationship Id="rId627" Type="http://schemas.openxmlformats.org/officeDocument/2006/relationships/hyperlink" Target="https://drive.google.com/file/d/1gsqVkhlfD3ul4ubbnVK_h9AZf0Mi9yy_/view?usp=sharing" TargetMode="External"/><Relationship Id="rId669" Type="http://schemas.openxmlformats.org/officeDocument/2006/relationships/hyperlink" Target="https://drive.google.com/file/d/1mzgTr5L9qXjLz1auH-lEDJdRs36ZD89Z/view?usp=sharing" TargetMode="External"/><Relationship Id="rId19" Type="http://schemas.openxmlformats.org/officeDocument/2006/relationships/hyperlink" Target="https://imgur.com/M9MYJCP" TargetMode="External"/><Relationship Id="rId224" Type="http://schemas.openxmlformats.org/officeDocument/2006/relationships/hyperlink" Target="https://imgur.com/IXvhdWj" TargetMode="External"/><Relationship Id="rId266" Type="http://schemas.openxmlformats.org/officeDocument/2006/relationships/hyperlink" Target="https://imgur.com/XqUHubW" TargetMode="External"/><Relationship Id="rId431" Type="http://schemas.openxmlformats.org/officeDocument/2006/relationships/hyperlink" Target="https://imgur.com/C7FKCRN" TargetMode="External"/><Relationship Id="rId473" Type="http://schemas.openxmlformats.org/officeDocument/2006/relationships/hyperlink" Target="https://imgur.com/KMieJx5" TargetMode="External"/><Relationship Id="rId529" Type="http://schemas.openxmlformats.org/officeDocument/2006/relationships/hyperlink" Target="https://imgur.com/LsjHggI" TargetMode="External"/><Relationship Id="rId680" Type="http://schemas.openxmlformats.org/officeDocument/2006/relationships/hyperlink" Target="https://imgur.com/YReNTsF" TargetMode="External"/><Relationship Id="rId30" Type="http://schemas.openxmlformats.org/officeDocument/2006/relationships/hyperlink" Target="https://imgur.com/a/8jYiCPC" TargetMode="External"/><Relationship Id="rId126" Type="http://schemas.openxmlformats.org/officeDocument/2006/relationships/hyperlink" Target="https://imgur.com/jtaxgfF" TargetMode="External"/><Relationship Id="rId168" Type="http://schemas.openxmlformats.org/officeDocument/2006/relationships/hyperlink" Target="https://www.worldofgothic.de/?go=moddb&amp;action=view&amp;fileID=728&amp;cat=22&amp;page=20&amp;order=0" TargetMode="External"/><Relationship Id="rId333" Type="http://schemas.openxmlformats.org/officeDocument/2006/relationships/hyperlink" Target="https://imgur.com/kfxCAmT" TargetMode="External"/><Relationship Id="rId540" Type="http://schemas.openxmlformats.org/officeDocument/2006/relationships/hyperlink" Target="https://imgur.com/xDxefL6" TargetMode="External"/><Relationship Id="rId72" Type="http://schemas.openxmlformats.org/officeDocument/2006/relationships/hyperlink" Target="https://imgur.com/a/3NKpIki" TargetMode="External"/><Relationship Id="rId375" Type="http://schemas.openxmlformats.org/officeDocument/2006/relationships/hyperlink" Target="https://imgur.com/uNLMXze" TargetMode="External"/><Relationship Id="rId582" Type="http://schemas.openxmlformats.org/officeDocument/2006/relationships/hyperlink" Target="https://drive.google.com/file/d/1gsqVkhlfD3ul4ubbnVK_h9AZf0Mi9yy_/view?usp=sharing" TargetMode="External"/><Relationship Id="rId638" Type="http://schemas.openxmlformats.org/officeDocument/2006/relationships/hyperlink" Target="https://imgur.com/R07HxGn" TargetMode="External"/><Relationship Id="rId3" Type="http://schemas.openxmlformats.org/officeDocument/2006/relationships/hyperlink" Target="https://imgur.com/a/xELAgVO" TargetMode="External"/><Relationship Id="rId235" Type="http://schemas.openxmlformats.org/officeDocument/2006/relationships/hyperlink" Target="https://imgur.com/jOoEWGp" TargetMode="External"/><Relationship Id="rId277" Type="http://schemas.openxmlformats.org/officeDocument/2006/relationships/hyperlink" Target="https://drive.google.com/file/d/1z3T3nYduL0DUR_EsiI3YrfSWNnpQRPrv/view?usp=sharing" TargetMode="External"/><Relationship Id="rId400" Type="http://schemas.openxmlformats.org/officeDocument/2006/relationships/hyperlink" Target="https://imgur.com/Gw5toxn" TargetMode="External"/><Relationship Id="rId442" Type="http://schemas.openxmlformats.org/officeDocument/2006/relationships/hyperlink" Target="https://imgur.com/2THnqdr" TargetMode="External"/><Relationship Id="rId484" Type="http://schemas.openxmlformats.org/officeDocument/2006/relationships/hyperlink" Target="https://imgur.com/H92GBOk" TargetMode="External"/><Relationship Id="rId705" Type="http://schemas.openxmlformats.org/officeDocument/2006/relationships/hyperlink" Target="https://imgur.com/mzh0rUs" TargetMode="External"/><Relationship Id="rId137" Type="http://schemas.openxmlformats.org/officeDocument/2006/relationships/hyperlink" Target="https://imgur.com/6uPridh" TargetMode="External"/><Relationship Id="rId302" Type="http://schemas.openxmlformats.org/officeDocument/2006/relationships/hyperlink" Target="https://imgur.com/2o8f7vq" TargetMode="External"/><Relationship Id="rId344" Type="http://schemas.openxmlformats.org/officeDocument/2006/relationships/hyperlink" Target="https://imgur.com/4NwchvV" TargetMode="External"/><Relationship Id="rId691" Type="http://schemas.openxmlformats.org/officeDocument/2006/relationships/hyperlink" Target="https://imgur.com/E3c5ds3" TargetMode="External"/><Relationship Id="rId41" Type="http://schemas.openxmlformats.org/officeDocument/2006/relationships/hyperlink" Target="https://imgur.com/AjcWLnC" TargetMode="External"/><Relationship Id="rId83" Type="http://schemas.openxmlformats.org/officeDocument/2006/relationships/hyperlink" Target="https://drive.google.com/file/d/1gjjlva8Jnrogt2itdaV1PPO-7ZE_IcXx/view?usp=sharing" TargetMode="External"/><Relationship Id="rId179" Type="http://schemas.openxmlformats.org/officeDocument/2006/relationships/hyperlink" Target="https://imgur.com/wxdvwW4" TargetMode="External"/><Relationship Id="rId386" Type="http://schemas.openxmlformats.org/officeDocument/2006/relationships/hyperlink" Target="https://imgur.com/OzXudcE" TargetMode="External"/><Relationship Id="rId551" Type="http://schemas.openxmlformats.org/officeDocument/2006/relationships/hyperlink" Target="https://imgur.com/4vCrksp" TargetMode="External"/><Relationship Id="rId593" Type="http://schemas.openxmlformats.org/officeDocument/2006/relationships/hyperlink" Target="https://imgur.com/dUPs0Sh" TargetMode="External"/><Relationship Id="rId607" Type="http://schemas.openxmlformats.org/officeDocument/2006/relationships/hyperlink" Target="https://imgur.com/6xB2jmE" TargetMode="External"/><Relationship Id="rId649" Type="http://schemas.openxmlformats.org/officeDocument/2006/relationships/hyperlink" Target="https://drive.google.com/file/d/1gsqVkhlfD3ul4ubbnVK_h9AZf0Mi9yy_/view?usp=sharing" TargetMode="External"/><Relationship Id="rId190" Type="http://schemas.openxmlformats.org/officeDocument/2006/relationships/hyperlink" Target="https://imgur.com/ZWWJ6xN" TargetMode="External"/><Relationship Id="rId204" Type="http://schemas.openxmlformats.org/officeDocument/2006/relationships/hyperlink" Target="https://imgur.com/SldxjgU" TargetMode="External"/><Relationship Id="rId246" Type="http://schemas.openxmlformats.org/officeDocument/2006/relationships/hyperlink" Target="https://imgur.com/6Udohta" TargetMode="External"/><Relationship Id="rId288" Type="http://schemas.openxmlformats.org/officeDocument/2006/relationships/hyperlink" Target="https://imgur.com/wY3Do9P" TargetMode="External"/><Relationship Id="rId411" Type="http://schemas.openxmlformats.org/officeDocument/2006/relationships/hyperlink" Target="https://imgur.com/KWVVDFe" TargetMode="External"/><Relationship Id="rId453" Type="http://schemas.openxmlformats.org/officeDocument/2006/relationships/hyperlink" Target="https://imgur.com/xeSg9Na" TargetMode="External"/><Relationship Id="rId509" Type="http://schemas.openxmlformats.org/officeDocument/2006/relationships/hyperlink" Target="https://imgur.com/BVZ0K0t" TargetMode="External"/><Relationship Id="rId660" Type="http://schemas.openxmlformats.org/officeDocument/2006/relationships/hyperlink" Target="https://imgur.com/PmrwpWk" TargetMode="External"/><Relationship Id="rId106" Type="http://schemas.openxmlformats.org/officeDocument/2006/relationships/hyperlink" Target="https://imgur.com/uXZqVmI" TargetMode="External"/><Relationship Id="rId313" Type="http://schemas.openxmlformats.org/officeDocument/2006/relationships/hyperlink" Target="https://imgur.com/8jaiWd0" TargetMode="External"/><Relationship Id="rId495" Type="http://schemas.openxmlformats.org/officeDocument/2006/relationships/hyperlink" Target="https://imgur.com/WEoZ3Sm" TargetMode="External"/><Relationship Id="rId716" Type="http://schemas.openxmlformats.org/officeDocument/2006/relationships/hyperlink" Target="https://imgur.com/MiAyUZX" TargetMode="External"/><Relationship Id="rId10" Type="http://schemas.openxmlformats.org/officeDocument/2006/relationships/hyperlink" Target="https://imgur.com/a/I5DwG51" TargetMode="External"/><Relationship Id="rId52" Type="http://schemas.openxmlformats.org/officeDocument/2006/relationships/hyperlink" Target="https://imgur.com/yGqLm3o" TargetMode="External"/><Relationship Id="rId94" Type="http://schemas.openxmlformats.org/officeDocument/2006/relationships/hyperlink" Target="https://imgur.com/M2WQqQD" TargetMode="External"/><Relationship Id="rId148" Type="http://schemas.openxmlformats.org/officeDocument/2006/relationships/hyperlink" Target="https://imgur.com/wScDpSt" TargetMode="External"/><Relationship Id="rId355" Type="http://schemas.openxmlformats.org/officeDocument/2006/relationships/hyperlink" Target="https://imgur.com/pZaGQZ2" TargetMode="External"/><Relationship Id="rId397" Type="http://schemas.openxmlformats.org/officeDocument/2006/relationships/hyperlink" Target="https://imgur.com/wtEF0lH" TargetMode="External"/><Relationship Id="rId520" Type="http://schemas.openxmlformats.org/officeDocument/2006/relationships/hyperlink" Target="https://imgur.com/58peJVO" TargetMode="External"/><Relationship Id="rId562" Type="http://schemas.openxmlformats.org/officeDocument/2006/relationships/hyperlink" Target="https://drive.google.com/file/d/1mzgTr5L9qXjLz1auH-lEDJdRs36ZD89Z/view?usp=sharing" TargetMode="External"/><Relationship Id="rId618" Type="http://schemas.openxmlformats.org/officeDocument/2006/relationships/hyperlink" Target="https://imgur.com/N88vjil" TargetMode="External"/><Relationship Id="rId215" Type="http://schemas.openxmlformats.org/officeDocument/2006/relationships/hyperlink" Target="https://drive.google.com/file/d/1jnsx-D8FRZwY8fJ7H0FYzdJ3xiXlqem1/view?usp=sharing" TargetMode="External"/><Relationship Id="rId257" Type="http://schemas.openxmlformats.org/officeDocument/2006/relationships/hyperlink" Target="https://imgur.com/DwhyRge" TargetMode="External"/><Relationship Id="rId422" Type="http://schemas.openxmlformats.org/officeDocument/2006/relationships/hyperlink" Target="https://imgur.com/KokQRPM" TargetMode="External"/><Relationship Id="rId464" Type="http://schemas.openxmlformats.org/officeDocument/2006/relationships/hyperlink" Target="https://imgur.com/o40gGTF" TargetMode="External"/><Relationship Id="rId299" Type="http://schemas.openxmlformats.org/officeDocument/2006/relationships/hyperlink" Target="https://imgur.com/YY2v172" TargetMode="External"/><Relationship Id="rId63" Type="http://schemas.openxmlformats.org/officeDocument/2006/relationships/hyperlink" Target="https://imgur.com/4fEJJ2W" TargetMode="External"/><Relationship Id="rId159" Type="http://schemas.openxmlformats.org/officeDocument/2006/relationships/hyperlink" Target="https://imgur.com/1uuft4m" TargetMode="External"/><Relationship Id="rId366" Type="http://schemas.openxmlformats.org/officeDocument/2006/relationships/hyperlink" Target="https://imgur.com/a/eQtBeuA" TargetMode="External"/><Relationship Id="rId573" Type="http://schemas.openxmlformats.org/officeDocument/2006/relationships/hyperlink" Target="https://imgur.com/sDbVjPM" TargetMode="External"/><Relationship Id="rId226" Type="http://schemas.openxmlformats.org/officeDocument/2006/relationships/hyperlink" Target="https://imgur.com/CfafVN9" TargetMode="External"/><Relationship Id="rId433" Type="http://schemas.openxmlformats.org/officeDocument/2006/relationships/hyperlink" Target="https://imgur.com/UB68jsX" TargetMode="External"/><Relationship Id="rId640" Type="http://schemas.openxmlformats.org/officeDocument/2006/relationships/hyperlink" Target="https://imgur.com/9Ex3FrZ" TargetMode="External"/><Relationship Id="rId74" Type="http://schemas.openxmlformats.org/officeDocument/2006/relationships/hyperlink" Target="https://imgur.com/sHuH9nq" TargetMode="External"/><Relationship Id="rId377" Type="http://schemas.openxmlformats.org/officeDocument/2006/relationships/hyperlink" Target="https://imgur.com/cMy2NVm" TargetMode="External"/><Relationship Id="rId500" Type="http://schemas.openxmlformats.org/officeDocument/2006/relationships/hyperlink" Target="https://imgur.com/96gD155" TargetMode="External"/><Relationship Id="rId584" Type="http://schemas.openxmlformats.org/officeDocument/2006/relationships/hyperlink" Target="https://drive.google.com/file/d/1dJktfm3NC7mZrGof_RTkSDNRbccjqDUb/view?usp=sharing" TargetMode="External"/><Relationship Id="rId5" Type="http://schemas.openxmlformats.org/officeDocument/2006/relationships/hyperlink" Target="https://imgur.com/YTf4YPk" TargetMode="External"/><Relationship Id="rId237" Type="http://schemas.openxmlformats.org/officeDocument/2006/relationships/hyperlink" Target="https://imgur.com/822XkWz" TargetMode="External"/><Relationship Id="rId444" Type="http://schemas.openxmlformats.org/officeDocument/2006/relationships/hyperlink" Target="https://imgur.com/DCtFbQ2" TargetMode="External"/><Relationship Id="rId651" Type="http://schemas.openxmlformats.org/officeDocument/2006/relationships/hyperlink" Target="https://drive.google.com/file/d/1gsqVkhlfD3ul4ubbnVK_h9AZf0Mi9yy_/view?usp=sharing" TargetMode="External"/><Relationship Id="rId290" Type="http://schemas.openxmlformats.org/officeDocument/2006/relationships/hyperlink" Target="https://imgur.com/drLgP8Y" TargetMode="External"/><Relationship Id="rId304" Type="http://schemas.openxmlformats.org/officeDocument/2006/relationships/hyperlink" Target="https://imgur.com/u6vcipd" TargetMode="External"/><Relationship Id="rId388" Type="http://schemas.openxmlformats.org/officeDocument/2006/relationships/hyperlink" Target="https://imgur.com/w75MAqC" TargetMode="External"/><Relationship Id="rId511" Type="http://schemas.openxmlformats.org/officeDocument/2006/relationships/hyperlink" Target="https://drive.google.com/file/d/1mzgTr5L9qXjLz1auH-lEDJdRs36ZD89Z/view?usp=sharing" TargetMode="External"/><Relationship Id="rId609" Type="http://schemas.openxmlformats.org/officeDocument/2006/relationships/hyperlink" Target="https://imgur.com/0gpeaK0" TargetMode="External"/><Relationship Id="rId85" Type="http://schemas.openxmlformats.org/officeDocument/2006/relationships/hyperlink" Target="https://drive.google.com/file/d/1gjjlva8Jnrogt2itdaV1PPO-7ZE_IcXx/view?usp=sharing" TargetMode="External"/><Relationship Id="rId150" Type="http://schemas.openxmlformats.org/officeDocument/2006/relationships/hyperlink" Target="https://imgur.com/uxcpA8X" TargetMode="External"/><Relationship Id="rId595" Type="http://schemas.openxmlformats.org/officeDocument/2006/relationships/hyperlink" Target="https://imgur.com/oyCNCCs" TargetMode="External"/><Relationship Id="rId248" Type="http://schemas.openxmlformats.org/officeDocument/2006/relationships/hyperlink" Target="https://imgur.com/1DmPSJj" TargetMode="External"/><Relationship Id="rId455" Type="http://schemas.openxmlformats.org/officeDocument/2006/relationships/hyperlink" Target="https://imgur.com/0WkrkvI" TargetMode="External"/><Relationship Id="rId662" Type="http://schemas.openxmlformats.org/officeDocument/2006/relationships/hyperlink" Target="https://imgur.com/V8A9NSG" TargetMode="External"/><Relationship Id="rId12" Type="http://schemas.openxmlformats.org/officeDocument/2006/relationships/hyperlink" Target="https://imgur.com/j9teD6m" TargetMode="External"/><Relationship Id="rId108" Type="http://schemas.openxmlformats.org/officeDocument/2006/relationships/hyperlink" Target="https://imgur.com/jjp2aCc" TargetMode="External"/><Relationship Id="rId315" Type="http://schemas.openxmlformats.org/officeDocument/2006/relationships/hyperlink" Target="https://imgur.com/r1WeTyj" TargetMode="External"/><Relationship Id="rId522" Type="http://schemas.openxmlformats.org/officeDocument/2006/relationships/hyperlink" Target="https://imgur.com/phX7jeY" TargetMode="External"/><Relationship Id="rId96" Type="http://schemas.openxmlformats.org/officeDocument/2006/relationships/hyperlink" Target="https://imgur.com/tFAj7dh" TargetMode="External"/><Relationship Id="rId161" Type="http://schemas.openxmlformats.org/officeDocument/2006/relationships/hyperlink" Target="https://imgur.com/U986Gh4" TargetMode="External"/><Relationship Id="rId399" Type="http://schemas.openxmlformats.org/officeDocument/2006/relationships/hyperlink" Target="https://imgur.com/Bj3bbmY" TargetMode="External"/><Relationship Id="rId259" Type="http://schemas.openxmlformats.org/officeDocument/2006/relationships/hyperlink" Target="https://imgur.com/dGgCdxZ" TargetMode="External"/><Relationship Id="rId466" Type="http://schemas.openxmlformats.org/officeDocument/2006/relationships/hyperlink" Target="https://imgur.com/RpUAPnl" TargetMode="External"/><Relationship Id="rId673" Type="http://schemas.openxmlformats.org/officeDocument/2006/relationships/hyperlink" Target="https://drive.google.com/file/d/1mzgTr5L9qXjLz1auH-lEDJdRs36ZD89Z/view?usp=sharing" TargetMode="External"/><Relationship Id="rId23" Type="http://schemas.openxmlformats.org/officeDocument/2006/relationships/hyperlink" Target="https://imgur.com/a/eiiZTaG" TargetMode="External"/><Relationship Id="rId119" Type="http://schemas.openxmlformats.org/officeDocument/2006/relationships/hyperlink" Target="https://drive.google.com/file/d/1gjjlva8Jnrogt2itdaV1PPO-7ZE_IcXx/view?usp=sharing" TargetMode="External"/><Relationship Id="rId326" Type="http://schemas.openxmlformats.org/officeDocument/2006/relationships/hyperlink" Target="https://imgur.com/3HwfbQT" TargetMode="External"/><Relationship Id="rId533" Type="http://schemas.openxmlformats.org/officeDocument/2006/relationships/hyperlink" Target="https://imgur.com/c1OYTCI" TargetMode="External"/><Relationship Id="rId172" Type="http://schemas.openxmlformats.org/officeDocument/2006/relationships/hyperlink" Target="https://imgur.com/OjZGlrd" TargetMode="External"/><Relationship Id="rId477" Type="http://schemas.openxmlformats.org/officeDocument/2006/relationships/hyperlink" Target="https://imgur.com/tCPe8ah" TargetMode="External"/><Relationship Id="rId600" Type="http://schemas.openxmlformats.org/officeDocument/2006/relationships/hyperlink" Target="https://drive.google.com/file/d/1gsqVkhlfD3ul4ubbnVK_h9AZf0Mi9yy_/view?usp=sharing" TargetMode="External"/><Relationship Id="rId684" Type="http://schemas.openxmlformats.org/officeDocument/2006/relationships/hyperlink" Target="https://imgur.com/KvXgIbP" TargetMode="External"/><Relationship Id="rId337" Type="http://schemas.openxmlformats.org/officeDocument/2006/relationships/hyperlink" Target="https://imgur.com/WPiLQ4e" TargetMode="External"/><Relationship Id="rId34" Type="http://schemas.openxmlformats.org/officeDocument/2006/relationships/hyperlink" Target="https://imgur.com/a/MuRLSPT" TargetMode="External"/><Relationship Id="rId544" Type="http://schemas.openxmlformats.org/officeDocument/2006/relationships/hyperlink" Target="https://imgur.com/r2L23jp" TargetMode="External"/><Relationship Id="rId183" Type="http://schemas.openxmlformats.org/officeDocument/2006/relationships/hyperlink" Target="https://imgur.com/mehnOc1" TargetMode="External"/><Relationship Id="rId390" Type="http://schemas.openxmlformats.org/officeDocument/2006/relationships/hyperlink" Target="https://imgur.com/lLIPYxE" TargetMode="External"/><Relationship Id="rId404" Type="http://schemas.openxmlformats.org/officeDocument/2006/relationships/hyperlink" Target="https://imgur.com/lwWNiqJ" TargetMode="External"/><Relationship Id="rId611" Type="http://schemas.openxmlformats.org/officeDocument/2006/relationships/hyperlink" Target="https://imgur.com/TwexZdO" TargetMode="External"/><Relationship Id="rId250" Type="http://schemas.openxmlformats.org/officeDocument/2006/relationships/hyperlink" Target="https://imgur.com/MSt39iF" TargetMode="External"/><Relationship Id="rId488" Type="http://schemas.openxmlformats.org/officeDocument/2006/relationships/hyperlink" Target="https://imgur.com/6hAOnGD" TargetMode="External"/><Relationship Id="rId695" Type="http://schemas.openxmlformats.org/officeDocument/2006/relationships/hyperlink" Target="https://imgur.com/Q4n9s3p" TargetMode="External"/><Relationship Id="rId709" Type="http://schemas.openxmlformats.org/officeDocument/2006/relationships/hyperlink" Target="https://imgur.com/2cF220o" TargetMode="External"/><Relationship Id="rId45" Type="http://schemas.openxmlformats.org/officeDocument/2006/relationships/hyperlink" Target="https://imgur.com/QqfiXT2" TargetMode="External"/><Relationship Id="rId110" Type="http://schemas.openxmlformats.org/officeDocument/2006/relationships/hyperlink" Target="https://imgur.com/xeJmHdu" TargetMode="External"/><Relationship Id="rId348" Type="http://schemas.openxmlformats.org/officeDocument/2006/relationships/hyperlink" Target="https://imgur.com/YxqnnFJ" TargetMode="External"/><Relationship Id="rId555" Type="http://schemas.openxmlformats.org/officeDocument/2006/relationships/hyperlink" Target="https://drive.google.com/file/d/165V7kjlv0DXo0XstiruFv1O8sA11ydKe/view?usp=sharing" TargetMode="External"/><Relationship Id="rId194" Type="http://schemas.openxmlformats.org/officeDocument/2006/relationships/hyperlink" Target="https://imgur.com/Ex2hpxG" TargetMode="External"/><Relationship Id="rId208" Type="http://schemas.openxmlformats.org/officeDocument/2006/relationships/hyperlink" Target="https://imgur.com/aplTXPv" TargetMode="External"/><Relationship Id="rId415" Type="http://schemas.openxmlformats.org/officeDocument/2006/relationships/hyperlink" Target="https://imgur.com/fwkXVdi" TargetMode="External"/><Relationship Id="rId622" Type="http://schemas.openxmlformats.org/officeDocument/2006/relationships/hyperlink" Target="https://imgur.com/q5r4xqC" TargetMode="External"/><Relationship Id="rId261" Type="http://schemas.openxmlformats.org/officeDocument/2006/relationships/hyperlink" Target="https://imgur.com/YG4Vjeu" TargetMode="External"/><Relationship Id="rId499" Type="http://schemas.openxmlformats.org/officeDocument/2006/relationships/hyperlink" Target="https://imgur.com/aNDAgnS" TargetMode="External"/><Relationship Id="rId56" Type="http://schemas.openxmlformats.org/officeDocument/2006/relationships/hyperlink" Target="https://imgur.com/LgNxnem" TargetMode="External"/><Relationship Id="rId359" Type="http://schemas.openxmlformats.org/officeDocument/2006/relationships/hyperlink" Target="https://imgur.com/ivwPLfH" TargetMode="External"/><Relationship Id="rId566" Type="http://schemas.openxmlformats.org/officeDocument/2006/relationships/hyperlink" Target="https://drive.google.com/file/d/1mzgTr5L9qXjLz1auH-lEDJdRs36ZD89Z/view?usp=sharing" TargetMode="External"/><Relationship Id="rId121" Type="http://schemas.openxmlformats.org/officeDocument/2006/relationships/hyperlink" Target="https://drive.google.com/file/d/1gjjlva8Jnrogt2itdaV1PPO-7ZE_IcXx/view?usp=sharing" TargetMode="External"/><Relationship Id="rId219" Type="http://schemas.openxmlformats.org/officeDocument/2006/relationships/hyperlink" Target="https://imgur.com/hpxCEzd" TargetMode="External"/><Relationship Id="rId426" Type="http://schemas.openxmlformats.org/officeDocument/2006/relationships/hyperlink" Target="https://imgur.com/Z4VFvbJ" TargetMode="External"/><Relationship Id="rId633" Type="http://schemas.openxmlformats.org/officeDocument/2006/relationships/hyperlink" Target="https://drive.google.com/file/d/1gsqVkhlfD3ul4ubbnVK_h9AZf0Mi9yy_/view?usp=sharing" TargetMode="External"/><Relationship Id="rId67" Type="http://schemas.openxmlformats.org/officeDocument/2006/relationships/hyperlink" Target="https://imgur.com/LIsfLxx" TargetMode="External"/><Relationship Id="rId272" Type="http://schemas.openxmlformats.org/officeDocument/2006/relationships/hyperlink" Target="https://www.worldofgothic.de/?go=moddb&amp;action=view&amp;fileID=1252&amp;cat=19&amp;page=5&amp;order=0" TargetMode="External"/><Relationship Id="rId577" Type="http://schemas.openxmlformats.org/officeDocument/2006/relationships/hyperlink" Target="https://imgur.com/Lq4LCmo" TargetMode="External"/><Relationship Id="rId700" Type="http://schemas.openxmlformats.org/officeDocument/2006/relationships/hyperlink" Target="https://imgur.com/IhEpRUt" TargetMode="External"/><Relationship Id="rId132" Type="http://schemas.openxmlformats.org/officeDocument/2006/relationships/hyperlink" Target="https://imgur.com/ouxXN2c" TargetMode="External"/><Relationship Id="rId437" Type="http://schemas.openxmlformats.org/officeDocument/2006/relationships/hyperlink" Target="https://imgur.com/CHa1KeY" TargetMode="External"/><Relationship Id="rId644" Type="http://schemas.openxmlformats.org/officeDocument/2006/relationships/hyperlink" Target="https://imgur.com/sPBj2ug" TargetMode="External"/><Relationship Id="rId283" Type="http://schemas.openxmlformats.org/officeDocument/2006/relationships/hyperlink" Target="https://drive.google.com/file/d/1z3T3nYduL0DUR_EsiI3YrfSWNnpQRPrv/view?usp=sharing" TargetMode="External"/><Relationship Id="rId490" Type="http://schemas.openxmlformats.org/officeDocument/2006/relationships/hyperlink" Target="https://imgur.com/NoKbnIu" TargetMode="External"/><Relationship Id="rId504" Type="http://schemas.openxmlformats.org/officeDocument/2006/relationships/hyperlink" Target="https://imgur.com/JUTDQCf" TargetMode="External"/><Relationship Id="rId711" Type="http://schemas.openxmlformats.org/officeDocument/2006/relationships/hyperlink" Target="https://imgur.com/Jro7m5f" TargetMode="External"/><Relationship Id="rId78" Type="http://schemas.openxmlformats.org/officeDocument/2006/relationships/hyperlink" Target="https://imgur.com/IVdxfbV" TargetMode="External"/><Relationship Id="rId143" Type="http://schemas.openxmlformats.org/officeDocument/2006/relationships/hyperlink" Target="https://imgur.com/0OCk1Kw" TargetMode="External"/><Relationship Id="rId350" Type="http://schemas.openxmlformats.org/officeDocument/2006/relationships/hyperlink" Target="https://imgur.com/gNZDzPF" TargetMode="External"/><Relationship Id="rId588" Type="http://schemas.openxmlformats.org/officeDocument/2006/relationships/hyperlink" Target="https://drive.google.com/file/d/1gsqVkhlfD3ul4ubbnVK_h9AZf0Mi9yy_/view?usp=sharing" TargetMode="External"/><Relationship Id="rId9" Type="http://schemas.openxmlformats.org/officeDocument/2006/relationships/hyperlink" Target="https://imgur.com/a/rQOdPHc" TargetMode="External"/><Relationship Id="rId210" Type="http://schemas.openxmlformats.org/officeDocument/2006/relationships/hyperlink" Target="https://drive.google.com/file/d/1jnsx-D8FRZwY8fJ7H0FYzdJ3xiXlqem1/view?usp=sharing" TargetMode="External"/><Relationship Id="rId448" Type="http://schemas.openxmlformats.org/officeDocument/2006/relationships/hyperlink" Target="https://imgur.com/nhnatXk" TargetMode="External"/><Relationship Id="rId655" Type="http://schemas.openxmlformats.org/officeDocument/2006/relationships/hyperlink" Target="https://drive.google.com/file/d/1gsqVkhlfD3ul4ubbnVK_h9AZf0Mi9yy_/view?usp=sharing" TargetMode="External"/><Relationship Id="rId294" Type="http://schemas.openxmlformats.org/officeDocument/2006/relationships/hyperlink" Target="https://imgur.com/dYjCfna" TargetMode="External"/><Relationship Id="rId308" Type="http://schemas.openxmlformats.org/officeDocument/2006/relationships/hyperlink" Target="https://imgur.com/YNySJHf" TargetMode="External"/><Relationship Id="rId515" Type="http://schemas.openxmlformats.org/officeDocument/2006/relationships/hyperlink" Target="https://drive.google.com/file/d/1BPhLs7NTtbW0ZPSgbA9UmlgtnL5Gn7nF/view?usp=sharing" TargetMode="External"/><Relationship Id="rId89" Type="http://schemas.openxmlformats.org/officeDocument/2006/relationships/hyperlink" Target="https://drive.google.com/file/d/1gjjlva8Jnrogt2itdaV1PPO-7ZE_IcXx/view?usp=sharing" TargetMode="External"/><Relationship Id="rId154" Type="http://schemas.openxmlformats.org/officeDocument/2006/relationships/hyperlink" Target="https://imgur.com/sEmAUCW" TargetMode="External"/><Relationship Id="rId361" Type="http://schemas.openxmlformats.org/officeDocument/2006/relationships/hyperlink" Target="https://imgur.com/fglwoof" TargetMode="External"/><Relationship Id="rId599" Type="http://schemas.openxmlformats.org/officeDocument/2006/relationships/hyperlink" Target="https://imgur.com/f9H7B9Q" TargetMode="External"/><Relationship Id="rId459" Type="http://schemas.openxmlformats.org/officeDocument/2006/relationships/hyperlink" Target="https://imgur.com/sPfvpeG" TargetMode="External"/><Relationship Id="rId666" Type="http://schemas.openxmlformats.org/officeDocument/2006/relationships/hyperlink" Target="https://imgur.com/flJB4hB" TargetMode="External"/><Relationship Id="rId16" Type="http://schemas.openxmlformats.org/officeDocument/2006/relationships/hyperlink" Target="https://imgur.com/OlgFe0B" TargetMode="External"/><Relationship Id="rId221" Type="http://schemas.openxmlformats.org/officeDocument/2006/relationships/hyperlink" Target="https://imgur.com/7lSIelh" TargetMode="External"/><Relationship Id="rId319" Type="http://schemas.openxmlformats.org/officeDocument/2006/relationships/hyperlink" Target="https://imgur.com/JvfE8hc" TargetMode="External"/><Relationship Id="rId526" Type="http://schemas.openxmlformats.org/officeDocument/2006/relationships/hyperlink" Target="https://imgur.com/hLZvdSB" TargetMode="External"/><Relationship Id="rId165" Type="http://schemas.openxmlformats.org/officeDocument/2006/relationships/hyperlink" Target="https://imgur.com/cGbxoBQ" TargetMode="External"/><Relationship Id="rId372" Type="http://schemas.openxmlformats.org/officeDocument/2006/relationships/hyperlink" Target="https://imgur.com/b7J5xlU" TargetMode="External"/><Relationship Id="rId677" Type="http://schemas.openxmlformats.org/officeDocument/2006/relationships/hyperlink" Target="https://drive.google.com/file/d/1mzgTr5L9qXjLz1auH-lEDJdRs36ZD89Z/view?usp=sharing" TargetMode="External"/><Relationship Id="rId232" Type="http://schemas.openxmlformats.org/officeDocument/2006/relationships/hyperlink" Target="https://imgur.com/FIImdQF" TargetMode="External"/><Relationship Id="rId27" Type="http://schemas.openxmlformats.org/officeDocument/2006/relationships/hyperlink" Target="https://imgur.com/a/Js96iko" TargetMode="External"/><Relationship Id="rId537" Type="http://schemas.openxmlformats.org/officeDocument/2006/relationships/hyperlink" Target="https://drive.google.com/file/d/1mzgTr5L9qXjLz1auH-lEDJdRs36ZD89Z/view?usp=sharing" TargetMode="External"/><Relationship Id="rId80" Type="http://schemas.openxmlformats.org/officeDocument/2006/relationships/hyperlink" Target="https://imgur.com/ew8rRlF" TargetMode="External"/><Relationship Id="rId176" Type="http://schemas.openxmlformats.org/officeDocument/2006/relationships/hyperlink" Target="https://imgur.com/ykzza0s" TargetMode="External"/><Relationship Id="rId383" Type="http://schemas.openxmlformats.org/officeDocument/2006/relationships/hyperlink" Target="https://imgur.com/DoYYAe6" TargetMode="External"/><Relationship Id="rId590" Type="http://schemas.openxmlformats.org/officeDocument/2006/relationships/hyperlink" Target="https://drive.google.com/file/d/1dJktfm3NC7mZrGof_RTkSDNRbccjqDUb/view?usp=sharing" TargetMode="External"/><Relationship Id="rId604" Type="http://schemas.openxmlformats.org/officeDocument/2006/relationships/hyperlink" Target="https://drive.google.com/file/d/1gsqVkhlfD3ul4ubbnVK_h9AZf0Mi9yy_/view?usp=sharing" TargetMode="External"/><Relationship Id="rId243" Type="http://schemas.openxmlformats.org/officeDocument/2006/relationships/hyperlink" Target="https://imgur.com/H3rphIv" TargetMode="External"/><Relationship Id="rId450" Type="http://schemas.openxmlformats.org/officeDocument/2006/relationships/hyperlink" Target="https://imgur.com/o40gGTF" TargetMode="External"/><Relationship Id="rId688" Type="http://schemas.openxmlformats.org/officeDocument/2006/relationships/hyperlink" Target="https://imgur.com/pgWrP6e" TargetMode="External"/><Relationship Id="rId38" Type="http://schemas.openxmlformats.org/officeDocument/2006/relationships/hyperlink" Target="https://imgur.com/53H5QPg" TargetMode="External"/><Relationship Id="rId103" Type="http://schemas.openxmlformats.org/officeDocument/2006/relationships/hyperlink" Target="https://drive.google.com/file/d/1gjjlva8Jnrogt2itdaV1PPO-7ZE_IcXx/view?usp=sharing" TargetMode="External"/><Relationship Id="rId310" Type="http://schemas.openxmlformats.org/officeDocument/2006/relationships/hyperlink" Target="https://imgur.com/pPUsX9C" TargetMode="External"/><Relationship Id="rId548" Type="http://schemas.openxmlformats.org/officeDocument/2006/relationships/hyperlink" Target="https://imgur.com/U9IPYiO" TargetMode="External"/><Relationship Id="rId91" Type="http://schemas.openxmlformats.org/officeDocument/2006/relationships/hyperlink" Target="https://drive.google.com/file/d/1gjjlva8Jnrogt2itdaV1PPO-7ZE_IcXx/view?usp=sharing" TargetMode="External"/><Relationship Id="rId187" Type="http://schemas.openxmlformats.org/officeDocument/2006/relationships/hyperlink" Target="https://imgur.com/1J0HHGQ" TargetMode="External"/><Relationship Id="rId394" Type="http://schemas.openxmlformats.org/officeDocument/2006/relationships/hyperlink" Target="https://imgur.com/W3okMdz" TargetMode="External"/><Relationship Id="rId408" Type="http://schemas.openxmlformats.org/officeDocument/2006/relationships/hyperlink" Target="https://imgur.com/BHBwgnc" TargetMode="External"/><Relationship Id="rId615" Type="http://schemas.openxmlformats.org/officeDocument/2006/relationships/hyperlink" Target="https://imgur.com/zriKMi7" TargetMode="External"/><Relationship Id="rId254" Type="http://schemas.openxmlformats.org/officeDocument/2006/relationships/hyperlink" Target="https://imgur.com/SwR66Ov" TargetMode="External"/><Relationship Id="rId699" Type="http://schemas.openxmlformats.org/officeDocument/2006/relationships/hyperlink" Target="https://imgur.com/Sc1jn6I" TargetMode="External"/><Relationship Id="rId49" Type="http://schemas.openxmlformats.org/officeDocument/2006/relationships/hyperlink" Target="https://imgur.com/nwWL7ej" TargetMode="External"/><Relationship Id="rId114" Type="http://schemas.openxmlformats.org/officeDocument/2006/relationships/hyperlink" Target="https://imgur.com/64eLhvn" TargetMode="External"/><Relationship Id="rId461" Type="http://schemas.openxmlformats.org/officeDocument/2006/relationships/hyperlink" Target="https://imgur.com/hXD1gTZ" TargetMode="External"/><Relationship Id="rId559" Type="http://schemas.openxmlformats.org/officeDocument/2006/relationships/hyperlink" Target="https://imgur.com/EFeJoTo" TargetMode="External"/><Relationship Id="rId198" Type="http://schemas.openxmlformats.org/officeDocument/2006/relationships/hyperlink" Target="https://imgur.com/m0Wm9nt" TargetMode="External"/><Relationship Id="rId321" Type="http://schemas.openxmlformats.org/officeDocument/2006/relationships/hyperlink" Target="https://imgur.com/7eW5Dvy" TargetMode="External"/><Relationship Id="rId419" Type="http://schemas.openxmlformats.org/officeDocument/2006/relationships/hyperlink" Target="https://imgur.com/hCoTmcf" TargetMode="External"/><Relationship Id="rId626" Type="http://schemas.openxmlformats.org/officeDocument/2006/relationships/hyperlink" Target="https://imgur.com/4xKq12k" TargetMode="External"/><Relationship Id="rId265" Type="http://schemas.openxmlformats.org/officeDocument/2006/relationships/hyperlink" Target="https://imgur.com/GNjDV56" TargetMode="External"/><Relationship Id="rId472" Type="http://schemas.openxmlformats.org/officeDocument/2006/relationships/hyperlink" Target="https://imgur.com/7Nygjzi" TargetMode="External"/><Relationship Id="rId125" Type="http://schemas.openxmlformats.org/officeDocument/2006/relationships/hyperlink" Target="https://drive.google.com/file/d/1gjjlva8Jnrogt2itdaV1PPO-7ZE_IcXx/view?usp=sharing" TargetMode="External"/><Relationship Id="rId332" Type="http://schemas.openxmlformats.org/officeDocument/2006/relationships/hyperlink" Target="https://imgur.com/auyi9bM" TargetMode="External"/><Relationship Id="rId637" Type="http://schemas.openxmlformats.org/officeDocument/2006/relationships/hyperlink" Target="https://drive.google.com/file/d/1gsqVkhlfD3ul4ubbnVK_h9AZf0Mi9yy_/view?usp=sharing" TargetMode="External"/><Relationship Id="rId276" Type="http://schemas.openxmlformats.org/officeDocument/2006/relationships/hyperlink" Target="https://imgur.com/ThPMOqD" TargetMode="External"/><Relationship Id="rId483" Type="http://schemas.openxmlformats.org/officeDocument/2006/relationships/hyperlink" Target="https://imgur.com/oyzAA7r" TargetMode="External"/><Relationship Id="rId690" Type="http://schemas.openxmlformats.org/officeDocument/2006/relationships/hyperlink" Target="https://imgur.com/z2osxWZ" TargetMode="External"/><Relationship Id="rId704" Type="http://schemas.openxmlformats.org/officeDocument/2006/relationships/hyperlink" Target="https://drive.google.com/file/d/10tNPvxO0UZuzNGc1nRQhQuKPMekCqf0u/view?usp=sharing" TargetMode="External"/><Relationship Id="rId40" Type="http://schemas.openxmlformats.org/officeDocument/2006/relationships/hyperlink" Target="https://imgur.com/a/IiljyaI" TargetMode="External"/><Relationship Id="rId136" Type="http://schemas.openxmlformats.org/officeDocument/2006/relationships/hyperlink" Target="https://imgur.com/YJdFb0h" TargetMode="External"/><Relationship Id="rId343" Type="http://schemas.openxmlformats.org/officeDocument/2006/relationships/hyperlink" Target="https://imgur.com/PMkGi3P" TargetMode="External"/><Relationship Id="rId550" Type="http://schemas.openxmlformats.org/officeDocument/2006/relationships/hyperlink" Target="https://imgur.com/yKgS5Ut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ur.com/a1HQu0m" TargetMode="External"/><Relationship Id="rId21" Type="http://schemas.openxmlformats.org/officeDocument/2006/relationships/hyperlink" Target="https://github.com/auronen/CoM-itemlist/raw/master/img/ITMW_1H_MIL_SWORD_03.png?raw=true" TargetMode="External"/><Relationship Id="rId63" Type="http://schemas.openxmlformats.org/officeDocument/2006/relationships/hyperlink" Target="https://github.com/auronen/CoM-itemlist/raw/master/img/ITMW_BELATEDPATRON_WEAPON01.png?raw=true" TargetMode="External"/><Relationship Id="rId159" Type="http://schemas.openxmlformats.org/officeDocument/2006/relationships/hyperlink" Target="https://imgur.com/Hkt7g00" TargetMode="External"/><Relationship Id="rId170" Type="http://schemas.openxmlformats.org/officeDocument/2006/relationships/hyperlink" Target="https://imgur.com/bd0dDEd" TargetMode="External"/><Relationship Id="rId226" Type="http://schemas.openxmlformats.org/officeDocument/2006/relationships/hyperlink" Target="https://imgur.com/uHXYi1q" TargetMode="External"/><Relationship Id="rId268" Type="http://schemas.openxmlformats.org/officeDocument/2006/relationships/hyperlink" Target="https://imgur.com/UUhVLF0" TargetMode="External"/><Relationship Id="rId32" Type="http://schemas.openxmlformats.org/officeDocument/2006/relationships/hyperlink" Target="https://github.com/auronen/CoM-itemlist/raw/master/img/ITMW_1H_LUTZ_SWORD.png?raw=true" TargetMode="External"/><Relationship Id="rId74" Type="http://schemas.openxmlformats.org/officeDocument/2006/relationships/hyperlink" Target="https://github.com/auronen/CoM-itemlist/raw/master/img/ITMW_FOLTERAXT.png?raw=true" TargetMode="External"/><Relationship Id="rId128" Type="http://schemas.openxmlformats.org/officeDocument/2006/relationships/hyperlink" Target="https://imgur.com/2mXn5qq" TargetMode="External"/><Relationship Id="rId5" Type="http://schemas.openxmlformats.org/officeDocument/2006/relationships/hyperlink" Target="https://github.com/auronen/CoM-itemlist/raw/master/img/ITMW_SHORTSWORD2.png?raw=true" TargetMode="External"/><Relationship Id="rId181" Type="http://schemas.openxmlformats.org/officeDocument/2006/relationships/hyperlink" Target="https://imgur.com/ekeLPeD" TargetMode="External"/><Relationship Id="rId237" Type="http://schemas.openxmlformats.org/officeDocument/2006/relationships/hyperlink" Target="https://imgur.com/aOYN80X" TargetMode="External"/><Relationship Id="rId279" Type="http://schemas.openxmlformats.org/officeDocument/2006/relationships/hyperlink" Target="https://imgur.com/eykhtmO" TargetMode="External"/><Relationship Id="rId43" Type="http://schemas.openxmlformats.org/officeDocument/2006/relationships/hyperlink" Target="https://github.com/auronen/CoM-itemlist/raw/master/img/ITMW_PATRON_MACE.png?raw=true" TargetMode="External"/><Relationship Id="rId139" Type="http://schemas.openxmlformats.org/officeDocument/2006/relationships/hyperlink" Target="https://imgur.com/YsQwtXL" TargetMode="External"/><Relationship Id="rId290" Type="http://schemas.openxmlformats.org/officeDocument/2006/relationships/hyperlink" Target="https://imgur.com/srMOLPE" TargetMode="External"/><Relationship Id="rId85" Type="http://schemas.openxmlformats.org/officeDocument/2006/relationships/hyperlink" Target="https://github.com/auronen/CoM-itemlist/raw/master/img/ITMW_1H_VLK_DAGGER.png?raw=true" TargetMode="External"/><Relationship Id="rId150" Type="http://schemas.openxmlformats.org/officeDocument/2006/relationships/hyperlink" Target="https://imgur.com/NSptKoh" TargetMode="External"/><Relationship Id="rId192" Type="http://schemas.openxmlformats.org/officeDocument/2006/relationships/hyperlink" Target="https://imgur.com/pOkP0b8" TargetMode="External"/><Relationship Id="rId206" Type="http://schemas.openxmlformats.org/officeDocument/2006/relationships/hyperlink" Target="https://imgur.com/SO79oZ4" TargetMode="External"/><Relationship Id="rId248" Type="http://schemas.openxmlformats.org/officeDocument/2006/relationships/hyperlink" Target="https://imgur.com/tE2wUW6" TargetMode="External"/><Relationship Id="rId12" Type="http://schemas.openxmlformats.org/officeDocument/2006/relationships/hyperlink" Target="https://github.com/auronen/CoM-itemlist/raw/master/img/ITMW_1H_TIMO_SWORD.png?raw=true" TargetMode="External"/><Relationship Id="rId33" Type="http://schemas.openxmlformats.org/officeDocument/2006/relationships/hyperlink" Target="https://github.com/auronen/CoM-itemlist/raw/master/img/ITMW_1H_BAU_MACE.png?raw=true" TargetMode="External"/><Relationship Id="rId108" Type="http://schemas.openxmlformats.org/officeDocument/2006/relationships/hyperlink" Target="https://imgur.com/33eMta7" TargetMode="External"/><Relationship Id="rId129" Type="http://schemas.openxmlformats.org/officeDocument/2006/relationships/hyperlink" Target="https://imgur.com/xMKM43i" TargetMode="External"/><Relationship Id="rId280" Type="http://schemas.openxmlformats.org/officeDocument/2006/relationships/hyperlink" Target="https://imgur.com/BKIcORe" TargetMode="External"/><Relationship Id="rId54" Type="http://schemas.openxmlformats.org/officeDocument/2006/relationships/hyperlink" Target="https://github.com/auronen/CoM-itemlist/raw/master/img/ITMW_1H_MACE_02.png?raw=true" TargetMode="External"/><Relationship Id="rId75" Type="http://schemas.openxmlformats.org/officeDocument/2006/relationships/hyperlink" Target="https://github.com/auronen/CoM-itemlist/raw/master/img/ITMW_RAPIER.png?raw=true" TargetMode="External"/><Relationship Id="rId96" Type="http://schemas.openxmlformats.org/officeDocument/2006/relationships/hyperlink" Target="https://raw.githubusercontent.com/auronen/CoM-itemlist/master/img/ITMW_1H_DAGGER_02_NORMAL.png" TargetMode="External"/><Relationship Id="rId140" Type="http://schemas.openxmlformats.org/officeDocument/2006/relationships/hyperlink" Target="https://imgur.com/8fSYPYQ" TargetMode="External"/><Relationship Id="rId161" Type="http://schemas.openxmlformats.org/officeDocument/2006/relationships/hyperlink" Target="https://imgur.com/GIgzZ3w" TargetMode="External"/><Relationship Id="rId182" Type="http://schemas.openxmlformats.org/officeDocument/2006/relationships/hyperlink" Target="https://imgur.com/S04PoFO" TargetMode="External"/><Relationship Id="rId217" Type="http://schemas.openxmlformats.org/officeDocument/2006/relationships/hyperlink" Target="https://imgur.com/a40GKM1" TargetMode="External"/><Relationship Id="rId6" Type="http://schemas.openxmlformats.org/officeDocument/2006/relationships/hyperlink" Target="https://github.com/auronen/CoM-itemlist/raw/master/img/ITMW_SHORTSWORD3.png?raw=true" TargetMode="External"/><Relationship Id="rId238" Type="http://schemas.openxmlformats.org/officeDocument/2006/relationships/hyperlink" Target="https://imgur.com/6rX7d4B" TargetMode="External"/><Relationship Id="rId259" Type="http://schemas.openxmlformats.org/officeDocument/2006/relationships/hyperlink" Target="https://imgur.com/UEh0ri7" TargetMode="External"/><Relationship Id="rId23" Type="http://schemas.openxmlformats.org/officeDocument/2006/relationships/hyperlink" Target="https://github.com/auronen/CoM-itemlist/raw/master/img/ITMW_1H_ALENA_SWORD.png?raw=true" TargetMode="External"/><Relationship Id="rId119" Type="http://schemas.openxmlformats.org/officeDocument/2006/relationships/hyperlink" Target="https://imgur.com/2ePbgGU" TargetMode="External"/><Relationship Id="rId270" Type="http://schemas.openxmlformats.org/officeDocument/2006/relationships/hyperlink" Target="https://imgur.com/Kic7A9E" TargetMode="External"/><Relationship Id="rId291" Type="http://schemas.openxmlformats.org/officeDocument/2006/relationships/hyperlink" Target="https://imgur.com/82Sx4MX" TargetMode="External"/><Relationship Id="rId44" Type="http://schemas.openxmlformats.org/officeDocument/2006/relationships/hyperlink" Target="https://github.com/auronen/CoM-itemlist/raw/master/img/ITMW_KRIEGSKEULE.png?raw=true" TargetMode="External"/><Relationship Id="rId65" Type="http://schemas.openxmlformats.org/officeDocument/2006/relationships/hyperlink" Target="https://github.com/auronen/CoM-itemlist/raw/master/img/ITMW_BARTAXT.png?raw=true" TargetMode="External"/><Relationship Id="rId86" Type="http://schemas.openxmlformats.org/officeDocument/2006/relationships/hyperlink" Target="https://github.com/auronen/CoM-itemlist/raw/master/img/ITMW_1H_SWORD_L_03.png?raw=true" TargetMode="External"/><Relationship Id="rId130" Type="http://schemas.openxmlformats.org/officeDocument/2006/relationships/hyperlink" Target="https://imgur.com/JTZSvEF" TargetMode="External"/><Relationship Id="rId151" Type="http://schemas.openxmlformats.org/officeDocument/2006/relationships/hyperlink" Target="https://imgur.com/dltQ2Nh" TargetMode="External"/><Relationship Id="rId172" Type="http://schemas.openxmlformats.org/officeDocument/2006/relationships/hyperlink" Target="https://imgur.com/ZCK0h05" TargetMode="External"/><Relationship Id="rId193" Type="http://schemas.openxmlformats.org/officeDocument/2006/relationships/hyperlink" Target="https://imgur.com/1e8vtGt" TargetMode="External"/><Relationship Id="rId207" Type="http://schemas.openxmlformats.org/officeDocument/2006/relationships/hyperlink" Target="https://imgur.com/3ccZ5Cr" TargetMode="External"/><Relationship Id="rId228" Type="http://schemas.openxmlformats.org/officeDocument/2006/relationships/hyperlink" Target="https://imgur.com/gwsNHH3" TargetMode="External"/><Relationship Id="rId249" Type="http://schemas.openxmlformats.org/officeDocument/2006/relationships/hyperlink" Target="https://imgur.com/t1Gszfv" TargetMode="External"/><Relationship Id="rId13" Type="http://schemas.openxmlformats.org/officeDocument/2006/relationships/hyperlink" Target="https://github.com/auronen/CoM-itemlist/raw/master/img/ITMW_ADDON_HACKER_1H_02.png?raw=true" TargetMode="External"/><Relationship Id="rId109" Type="http://schemas.openxmlformats.org/officeDocument/2006/relationships/hyperlink" Target="https://imgur.com/IDfLrF4" TargetMode="External"/><Relationship Id="rId260" Type="http://schemas.openxmlformats.org/officeDocument/2006/relationships/hyperlink" Target="https://imgur.com/qzeZ37b" TargetMode="External"/><Relationship Id="rId281" Type="http://schemas.openxmlformats.org/officeDocument/2006/relationships/hyperlink" Target="https://imgur.com/CXvGPde" TargetMode="External"/><Relationship Id="rId34" Type="http://schemas.openxmlformats.org/officeDocument/2006/relationships/hyperlink" Target="https://github.com/auronen/CoM-itemlist/raw/master/img/ITMW_1H_VLK_MACE.png?raw=true" TargetMode="External"/><Relationship Id="rId55" Type="http://schemas.openxmlformats.org/officeDocument/2006/relationships/hyperlink" Target="https://github.com/auronen/CoM-itemlist/raw/master/img/ITMW_1H_DEX_BLUNT_02.png?raw=true" TargetMode="External"/><Relationship Id="rId76" Type="http://schemas.openxmlformats.org/officeDocument/2006/relationships/hyperlink" Target="https://github.com/auronen/CoM-itemlist/raw/master/img/ITMW_BARTAXT_GENERATE.png?raw=true" TargetMode="External"/><Relationship Id="rId97" Type="http://schemas.openxmlformats.org/officeDocument/2006/relationships/hyperlink" Target="https://raw.githubusercontent.com/auronen/CoM-itemlist/master/img/ITMW_1H_DAGGER_02_NORMAL.png" TargetMode="External"/><Relationship Id="rId120" Type="http://schemas.openxmlformats.org/officeDocument/2006/relationships/hyperlink" Target="https://imgur.com/RYvBf9l" TargetMode="External"/><Relationship Id="rId141" Type="http://schemas.openxmlformats.org/officeDocument/2006/relationships/hyperlink" Target="https://imgur.com/pNXZ7Am" TargetMode="External"/><Relationship Id="rId7" Type="http://schemas.openxmlformats.org/officeDocument/2006/relationships/hyperlink" Target="https://github.com/auronen/CoM-itemlist/raw/master/img/ITMW_SHORTSWORD5.png?raw=true" TargetMode="External"/><Relationship Id="rId162" Type="http://schemas.openxmlformats.org/officeDocument/2006/relationships/hyperlink" Target="https://imgur.com/XhBrWfb" TargetMode="External"/><Relationship Id="rId183" Type="http://schemas.openxmlformats.org/officeDocument/2006/relationships/hyperlink" Target="https://imgur.com/1mpuowf" TargetMode="External"/><Relationship Id="rId218" Type="http://schemas.openxmlformats.org/officeDocument/2006/relationships/hyperlink" Target="https://imgur.com/QTi7GWb" TargetMode="External"/><Relationship Id="rId239" Type="http://schemas.openxmlformats.org/officeDocument/2006/relationships/hyperlink" Target="https://imgur.com/XnksFii" TargetMode="External"/><Relationship Id="rId250" Type="http://schemas.openxmlformats.org/officeDocument/2006/relationships/hyperlink" Target="https://imgur.com/y9WcwYp" TargetMode="External"/><Relationship Id="rId271" Type="http://schemas.openxmlformats.org/officeDocument/2006/relationships/hyperlink" Target="https://imgur.com/CmpFx5O" TargetMode="External"/><Relationship Id="rId292" Type="http://schemas.openxmlformats.org/officeDocument/2006/relationships/hyperlink" Target="https://imgur.com/ZU0FgrR" TargetMode="External"/><Relationship Id="rId24" Type="http://schemas.openxmlformats.org/officeDocument/2006/relationships/hyperlink" Target="https://github.com/auronen/CoM-itemlist/raw/master/img/ITMW_1H_BLESSED_02_SARADOC.png?raw=true" TargetMode="External"/><Relationship Id="rId45" Type="http://schemas.openxmlformats.org/officeDocument/2006/relationships/hyperlink" Target="https://github.com/auronen/CoM-itemlist/raw/master/img/ITMW_STEINBRECHER.png?raw=true" TargetMode="External"/><Relationship Id="rId66" Type="http://schemas.openxmlformats.org/officeDocument/2006/relationships/hyperlink" Target="https://github.com/auronen/CoM-itemlist/raw/master/img/ITMW_1HDEX_SWORDADDITIONAL_03.png?raw=true" TargetMode="External"/><Relationship Id="rId87" Type="http://schemas.openxmlformats.org/officeDocument/2006/relationships/hyperlink" Target="https://github.com/auronen/CoM-itemlist/raw/master/img/ITMW_1H_VLK_DAGGER.png?raw=true" TargetMode="External"/><Relationship Id="rId110" Type="http://schemas.openxmlformats.org/officeDocument/2006/relationships/hyperlink" Target="https://imgur.com/txtp9WV" TargetMode="External"/><Relationship Id="rId131" Type="http://schemas.openxmlformats.org/officeDocument/2006/relationships/hyperlink" Target="https://imgur.com/IZNGTvy" TargetMode="External"/><Relationship Id="rId152" Type="http://schemas.openxmlformats.org/officeDocument/2006/relationships/hyperlink" Target="https://imgur.com/6PSpeqo" TargetMode="External"/><Relationship Id="rId173" Type="http://schemas.openxmlformats.org/officeDocument/2006/relationships/hyperlink" Target="https://imgur.com/AihjOCa" TargetMode="External"/><Relationship Id="rId194" Type="http://schemas.openxmlformats.org/officeDocument/2006/relationships/hyperlink" Target="https://imgur.com/ELcoNZi" TargetMode="External"/><Relationship Id="rId208" Type="http://schemas.openxmlformats.org/officeDocument/2006/relationships/hyperlink" Target="https://imgur.com/52A4pxa" TargetMode="External"/><Relationship Id="rId229" Type="http://schemas.openxmlformats.org/officeDocument/2006/relationships/hyperlink" Target="https://imgur.com/uqaXYLf" TargetMode="External"/><Relationship Id="rId240" Type="http://schemas.openxmlformats.org/officeDocument/2006/relationships/hyperlink" Target="https://imgur.com/9hUGHch" TargetMode="External"/><Relationship Id="rId261" Type="http://schemas.openxmlformats.org/officeDocument/2006/relationships/hyperlink" Target="https://imgur.com/GC5iwRL" TargetMode="External"/><Relationship Id="rId14" Type="http://schemas.openxmlformats.org/officeDocument/2006/relationships/hyperlink" Target="https://github.com/auronen/CoM-itemlist/raw/master/img/ITMW_SCHWERT.png?raw=true" TargetMode="External"/><Relationship Id="rId35" Type="http://schemas.openxmlformats.org/officeDocument/2006/relationships/hyperlink" Target="https://raw.githubusercontent.com/auronen/CoM-itemlist/master/img/ITMW_NAGELKNUEPPEL.png" TargetMode="External"/><Relationship Id="rId56" Type="http://schemas.openxmlformats.org/officeDocument/2006/relationships/hyperlink" Target="https://github.com/auronen/CoM-itemlist/raw/master/img/ITMW_1H_MACE_L_01.png?raw=true" TargetMode="External"/><Relationship Id="rId77" Type="http://schemas.openxmlformats.org/officeDocument/2006/relationships/hyperlink" Target="https://github.com/auronen/CoM-itemlist/raw/master/img/ITMW_PATRON_SYMITAR.png?raw=true" TargetMode="External"/><Relationship Id="rId100" Type="http://schemas.openxmlformats.org/officeDocument/2006/relationships/hyperlink" Target="https://imgur.com/7PbvcJQ" TargetMode="External"/><Relationship Id="rId282" Type="http://schemas.openxmlformats.org/officeDocument/2006/relationships/hyperlink" Target="https://imgur.com/wKinw8H" TargetMode="External"/><Relationship Id="rId8" Type="http://schemas.openxmlformats.org/officeDocument/2006/relationships/hyperlink" Target="https://github.com/auronen/CoM-itemlist/raw/master/img/ITMW_SHORTSWORD4.png?raw=true" TargetMode="External"/><Relationship Id="rId98" Type="http://schemas.openxmlformats.org/officeDocument/2006/relationships/hyperlink" Target="https://github.com/auronen/CoM-itemlist/raw/master/img/ITMW_1H_DAGGER_01.png?raw=true" TargetMode="External"/><Relationship Id="rId121" Type="http://schemas.openxmlformats.org/officeDocument/2006/relationships/hyperlink" Target="https://imgur.com/oaEj1O7" TargetMode="External"/><Relationship Id="rId142" Type="http://schemas.openxmlformats.org/officeDocument/2006/relationships/hyperlink" Target="https://imgur.com/QJkptLo" TargetMode="External"/><Relationship Id="rId163" Type="http://schemas.openxmlformats.org/officeDocument/2006/relationships/hyperlink" Target="https://imgur.com/UWQZ4PT" TargetMode="External"/><Relationship Id="rId184" Type="http://schemas.openxmlformats.org/officeDocument/2006/relationships/hyperlink" Target="https://imgur.com/jrqgdHm" TargetMode="External"/><Relationship Id="rId219" Type="http://schemas.openxmlformats.org/officeDocument/2006/relationships/hyperlink" Target="https://imgur.com/g3VrtXU" TargetMode="External"/><Relationship Id="rId230" Type="http://schemas.openxmlformats.org/officeDocument/2006/relationships/hyperlink" Target="https://imgur.com/cOhW4Q7" TargetMode="External"/><Relationship Id="rId251" Type="http://schemas.openxmlformats.org/officeDocument/2006/relationships/hyperlink" Target="https://imgur.com/yKDypnH" TargetMode="External"/><Relationship Id="rId25" Type="http://schemas.openxmlformats.org/officeDocument/2006/relationships/hyperlink" Target="https://github.com/auronen/CoM-itemlist/raw/master/img/ITMW_PATRON_EKSAGNEM.png?raw=true" TargetMode="External"/><Relationship Id="rId46" Type="http://schemas.openxmlformats.org/officeDocument/2006/relationships/hyperlink" Target="https://github.com/auronen/CoM-itemlist/raw/master/img/ITMW_1H_DEX_BLUNT_04.png?raw=trueT_04" TargetMode="External"/><Relationship Id="rId67" Type="http://schemas.openxmlformats.org/officeDocument/2006/relationships/hyperlink" Target="https://github.com/auronen/CoM-itemlist/raw/master/img/ITMW_1H_SPECIAL_01.png?raw=true" TargetMode="External"/><Relationship Id="rId272" Type="http://schemas.openxmlformats.org/officeDocument/2006/relationships/hyperlink" Target="https://imgur.com/Ks9vT7I" TargetMode="External"/><Relationship Id="rId293" Type="http://schemas.openxmlformats.org/officeDocument/2006/relationships/hyperlink" Target="https://imgur.com/UXDer1y" TargetMode="External"/><Relationship Id="rId88" Type="http://schemas.openxmlformats.org/officeDocument/2006/relationships/hyperlink" Target="https://raw.githubusercontent.com/auronen/CoM-itemlist/master/img/ITMW_1H_VLK_DAGGER.png" TargetMode="External"/><Relationship Id="rId111" Type="http://schemas.openxmlformats.org/officeDocument/2006/relationships/hyperlink" Target="https://imgur.com/ECoQoxj" TargetMode="External"/><Relationship Id="rId132" Type="http://schemas.openxmlformats.org/officeDocument/2006/relationships/hyperlink" Target="https://imgur.com/lMuEWAA" TargetMode="External"/><Relationship Id="rId153" Type="http://schemas.openxmlformats.org/officeDocument/2006/relationships/hyperlink" Target="https://imgur.com/aMSIB4S" TargetMode="External"/><Relationship Id="rId174" Type="http://schemas.openxmlformats.org/officeDocument/2006/relationships/hyperlink" Target="https://imgur.com/o3wy5xx" TargetMode="External"/><Relationship Id="rId195" Type="http://schemas.openxmlformats.org/officeDocument/2006/relationships/hyperlink" Target="https://imgur.com/5DxYFRt" TargetMode="External"/><Relationship Id="rId209" Type="http://schemas.openxmlformats.org/officeDocument/2006/relationships/hyperlink" Target="https://imgur.com/DhrYzks" TargetMode="External"/><Relationship Id="rId220" Type="http://schemas.openxmlformats.org/officeDocument/2006/relationships/hyperlink" Target="https://imgur.com/H0pFCVW" TargetMode="External"/><Relationship Id="rId241" Type="http://schemas.openxmlformats.org/officeDocument/2006/relationships/hyperlink" Target="https://imgur.com/VaSAIaZ" TargetMode="External"/><Relationship Id="rId15" Type="http://schemas.openxmlformats.org/officeDocument/2006/relationships/hyperlink" Target="https://github.com/auronen/CoM-itemlist/raw/master/img/ITMW_NONE_1H_SWORD_NORMAL.png?raw=true" TargetMode="External"/><Relationship Id="rId36" Type="http://schemas.openxmlformats.org/officeDocument/2006/relationships/hyperlink" Target="https://raw.githubusercontent.com/auronen/CoM-itemlist/master/img/ITMW_PATRON_MACE.png" TargetMode="External"/><Relationship Id="rId57" Type="http://schemas.openxmlformats.org/officeDocument/2006/relationships/hyperlink" Target="https://github.com/auronen/CoM-itemlist/raw/master/img/ITMW_1H_BAU_AXE.png?raw=true" TargetMode="External"/><Relationship Id="rId262" Type="http://schemas.openxmlformats.org/officeDocument/2006/relationships/hyperlink" Target="https://imgur.com/JIsmNSr" TargetMode="External"/><Relationship Id="rId283" Type="http://schemas.openxmlformats.org/officeDocument/2006/relationships/hyperlink" Target="https://imgur.com/KAdv9FF" TargetMode="External"/><Relationship Id="rId78" Type="http://schemas.openxmlformats.org/officeDocument/2006/relationships/hyperlink" Target="https://github.com/auronen/CoM-itemlist/raw/master/img/ITMW_MEISTERDEGEN.png?raw=true" TargetMode="External"/><Relationship Id="rId99" Type="http://schemas.openxmlformats.org/officeDocument/2006/relationships/hyperlink" Target="https://imgur.com/vPayU6v" TargetMode="External"/><Relationship Id="rId101" Type="http://schemas.openxmlformats.org/officeDocument/2006/relationships/hyperlink" Target="https://imgur.com/9zfOtQz" TargetMode="External"/><Relationship Id="rId122" Type="http://schemas.openxmlformats.org/officeDocument/2006/relationships/hyperlink" Target="https://imgur.com/5Td5cVl" TargetMode="External"/><Relationship Id="rId143" Type="http://schemas.openxmlformats.org/officeDocument/2006/relationships/hyperlink" Target="https://imgur.com/yuhCTV7" TargetMode="External"/><Relationship Id="rId164" Type="http://schemas.openxmlformats.org/officeDocument/2006/relationships/hyperlink" Target="https://imgur.com/Nj7liRf" TargetMode="External"/><Relationship Id="rId185" Type="http://schemas.openxmlformats.org/officeDocument/2006/relationships/hyperlink" Target="https://imgur.com/v31XZnv" TargetMode="External"/><Relationship Id="rId9" Type="http://schemas.openxmlformats.org/officeDocument/2006/relationships/hyperlink" Target="https://raw.githubusercontent.com/auronen/CoM-itemlist/master/img/ITMW_1H_COMMON_01.png" TargetMode="External"/><Relationship Id="rId210" Type="http://schemas.openxmlformats.org/officeDocument/2006/relationships/hyperlink" Target="https://imgur.com/dfgn6Oo" TargetMode="External"/><Relationship Id="rId26" Type="http://schemas.openxmlformats.org/officeDocument/2006/relationships/hyperlink" Target="https://github.com/auronen/CoM-itemlist/raw/master/img/ITMW_1H_FIRM_SWORD_STR.png?raw=true" TargetMode="External"/><Relationship Id="rId231" Type="http://schemas.openxmlformats.org/officeDocument/2006/relationships/hyperlink" Target="https://imgur.com/FB8Zw7P" TargetMode="External"/><Relationship Id="rId252" Type="http://schemas.openxmlformats.org/officeDocument/2006/relationships/hyperlink" Target="https://imgur.com/ilFlwub" TargetMode="External"/><Relationship Id="rId273" Type="http://schemas.openxmlformats.org/officeDocument/2006/relationships/hyperlink" Target="https://imgur.com/c2DQsCF" TargetMode="External"/><Relationship Id="rId47" Type="http://schemas.openxmlformats.org/officeDocument/2006/relationships/hyperlink" Target="https://github.com/auronen/CoM-itemlist/raw/master/img/ITMW_MORGENSTERN.png?raw=true" TargetMode="External"/><Relationship Id="rId68" Type="http://schemas.openxmlformats.org/officeDocument/2006/relationships/hyperlink" Target="https://github.com/auronen/CoM-itemlist/raw/master/img/ITMW_1H_SWORD_03_GENERATE.png?raw=true" TargetMode="External"/><Relationship Id="rId89" Type="http://schemas.openxmlformats.org/officeDocument/2006/relationships/hyperlink" Target="https://github.com/auronen/CoM-itemlist/raw/master/img/ITMW_1H_BAU_KNIFE.png?raw=true" TargetMode="External"/><Relationship Id="rId112" Type="http://schemas.openxmlformats.org/officeDocument/2006/relationships/hyperlink" Target="https://imgur.com/YFqe38i" TargetMode="External"/><Relationship Id="rId133" Type="http://schemas.openxmlformats.org/officeDocument/2006/relationships/hyperlink" Target="https://imgur.com/U0KbQgc" TargetMode="External"/><Relationship Id="rId154" Type="http://schemas.openxmlformats.org/officeDocument/2006/relationships/hyperlink" Target="https://imgur.com/fXXk63F" TargetMode="External"/><Relationship Id="rId175" Type="http://schemas.openxmlformats.org/officeDocument/2006/relationships/hyperlink" Target="https://imgur.com/gDuWzFC" TargetMode="External"/><Relationship Id="rId196" Type="http://schemas.openxmlformats.org/officeDocument/2006/relationships/hyperlink" Target="https://imgur.com/JoMVTeZ" TargetMode="External"/><Relationship Id="rId200" Type="http://schemas.openxmlformats.org/officeDocument/2006/relationships/hyperlink" Target="https://imgur.com/BCRZFYy" TargetMode="External"/><Relationship Id="rId16" Type="http://schemas.openxmlformats.org/officeDocument/2006/relationships/hyperlink" Target="https://github.com/auronen/CoM-itemlist/raw/master/img/ITMW_PATRON_FLASH.png?raw=true" TargetMode="External"/><Relationship Id="rId221" Type="http://schemas.openxmlformats.org/officeDocument/2006/relationships/hyperlink" Target="https://imgur.com/WzxCiXa" TargetMode="External"/><Relationship Id="rId242" Type="http://schemas.openxmlformats.org/officeDocument/2006/relationships/hyperlink" Target="https://imgur.com/IoR7tE2" TargetMode="External"/><Relationship Id="rId263" Type="http://schemas.openxmlformats.org/officeDocument/2006/relationships/hyperlink" Target="https://imgur.com/fSRktYI" TargetMode="External"/><Relationship Id="rId284" Type="http://schemas.openxmlformats.org/officeDocument/2006/relationships/hyperlink" Target="https://imgur.com/eIl7LZ3" TargetMode="External"/><Relationship Id="rId37" Type="http://schemas.openxmlformats.org/officeDocument/2006/relationships/hyperlink" Target="https://imgur.com/V4KhQAE" TargetMode="External"/><Relationship Id="rId58" Type="http://schemas.openxmlformats.org/officeDocument/2006/relationships/hyperlink" Target="https://github.com/auronen/CoM-itemlist/raw/master/img/ITMW_SENSE.png?raw=true" TargetMode="External"/><Relationship Id="rId79" Type="http://schemas.openxmlformats.org/officeDocument/2006/relationships/hyperlink" Target="https://github.com/auronen/CoM-itemlist/raw/master/img/ITMW_DOPPELAXT.png?raw=true" TargetMode="External"/><Relationship Id="rId102" Type="http://schemas.openxmlformats.org/officeDocument/2006/relationships/hyperlink" Target="https://imgur.com/Ny85RUM" TargetMode="External"/><Relationship Id="rId123" Type="http://schemas.openxmlformats.org/officeDocument/2006/relationships/hyperlink" Target="https://imgur.com/49rLcjC" TargetMode="External"/><Relationship Id="rId144" Type="http://schemas.openxmlformats.org/officeDocument/2006/relationships/hyperlink" Target="https://imgur.com/2Mu9UIF" TargetMode="External"/><Relationship Id="rId90" Type="http://schemas.openxmlformats.org/officeDocument/2006/relationships/hyperlink" Target="https://github.com/auronen/CoM-itemlist/raw/master/img/ITMW_1H_KITCHEN_KNIFE_02.png?raw=true" TargetMode="External"/><Relationship Id="rId165" Type="http://schemas.openxmlformats.org/officeDocument/2006/relationships/hyperlink" Target="https://imgur.com/XhBrWfb" TargetMode="External"/><Relationship Id="rId186" Type="http://schemas.openxmlformats.org/officeDocument/2006/relationships/hyperlink" Target="https://imgur.com/Kcftgfs" TargetMode="External"/><Relationship Id="rId211" Type="http://schemas.openxmlformats.org/officeDocument/2006/relationships/hyperlink" Target="https://imgur.com/e9Vkyaa" TargetMode="External"/><Relationship Id="rId232" Type="http://schemas.openxmlformats.org/officeDocument/2006/relationships/hyperlink" Target="https://imgur.com/NIZjeyd" TargetMode="External"/><Relationship Id="rId253" Type="http://schemas.openxmlformats.org/officeDocument/2006/relationships/hyperlink" Target="https://imgur.com/OFW2FLM" TargetMode="External"/><Relationship Id="rId274" Type="http://schemas.openxmlformats.org/officeDocument/2006/relationships/hyperlink" Target="https://imgur.com/d7yhAnX" TargetMode="External"/><Relationship Id="rId27" Type="http://schemas.openxmlformats.org/officeDocument/2006/relationships/hyperlink" Target="https://github.com/auronen/CoM-itemlist/raw/master/img/ITMW_ADDON_BETTY.png?raw=true" TargetMode="External"/><Relationship Id="rId48" Type="http://schemas.openxmlformats.org/officeDocument/2006/relationships/hyperlink" Target="https://github.com/auronen/CoM-itemlist/raw/master/img/ITMW_RABENSCHNABEL.png?raw=true" TargetMode="External"/><Relationship Id="rId69" Type="http://schemas.openxmlformats.org/officeDocument/2006/relationships/hyperlink" Target="https://github.com/auronen/CoM-itemlist/raw/master/img/ITMW_1H_AXE_01_NORMAL.png?raw=true" TargetMode="External"/><Relationship Id="rId113" Type="http://schemas.openxmlformats.org/officeDocument/2006/relationships/hyperlink" Target="https://imgur.com/wkcblt8" TargetMode="External"/><Relationship Id="rId134" Type="http://schemas.openxmlformats.org/officeDocument/2006/relationships/hyperlink" Target="https://imgur.com/LEMGMml" TargetMode="External"/><Relationship Id="rId80" Type="http://schemas.openxmlformats.org/officeDocument/2006/relationships/hyperlink" Target="https://github.com/auronen/CoM-itemlist/raw/master/img/ITMW_1H_KESSEL_SWORD.png?raw=true" TargetMode="External"/><Relationship Id="rId155" Type="http://schemas.openxmlformats.org/officeDocument/2006/relationships/hyperlink" Target="https://imgur.com/nJABhJN" TargetMode="External"/><Relationship Id="rId176" Type="http://schemas.openxmlformats.org/officeDocument/2006/relationships/hyperlink" Target="https://imgur.com/0WcCTgf" TargetMode="External"/><Relationship Id="rId197" Type="http://schemas.openxmlformats.org/officeDocument/2006/relationships/hyperlink" Target="https://imgur.com/DbIsKaD" TargetMode="External"/><Relationship Id="rId201" Type="http://schemas.openxmlformats.org/officeDocument/2006/relationships/hyperlink" Target="https://imgur.com/rUcy77A" TargetMode="External"/><Relationship Id="rId222" Type="http://schemas.openxmlformats.org/officeDocument/2006/relationships/hyperlink" Target="https://imgur.com/qxYTsYt" TargetMode="External"/><Relationship Id="rId243" Type="http://schemas.openxmlformats.org/officeDocument/2006/relationships/hyperlink" Target="https://imgur.com/Y4aAc7S" TargetMode="External"/><Relationship Id="rId264" Type="http://schemas.openxmlformats.org/officeDocument/2006/relationships/hyperlink" Target="https://imgur.com/EyKeSlE" TargetMode="External"/><Relationship Id="rId285" Type="http://schemas.openxmlformats.org/officeDocument/2006/relationships/hyperlink" Target="https://imgur.com/0pHf4yp" TargetMode="External"/><Relationship Id="rId17" Type="http://schemas.openxmlformats.org/officeDocument/2006/relationships/hyperlink" Target="https://github.com/auronen/CoM-itemlist/raw/master/img/ITMW_NONE_1H_SWORD_NORMAL.png?raw=true" TargetMode="External"/><Relationship Id="rId38" Type="http://schemas.openxmlformats.org/officeDocument/2006/relationships/hyperlink" Target="https://github.com/auronen/CoM-itemlist/raw/master/img/ITMW_1H_MACE_L_03.png?raw=true" TargetMode="External"/><Relationship Id="rId59" Type="http://schemas.openxmlformats.org/officeDocument/2006/relationships/hyperlink" Target="https://github.com/auronen/CoM-itemlist/raw/master/img/ITMW_1H_VLK_AXE.png?raw=true" TargetMode="External"/><Relationship Id="rId103" Type="http://schemas.openxmlformats.org/officeDocument/2006/relationships/hyperlink" Target="https://imgur.com/j13tw1F" TargetMode="External"/><Relationship Id="rId124" Type="http://schemas.openxmlformats.org/officeDocument/2006/relationships/hyperlink" Target="https://imgur.com/D7i3QBj" TargetMode="External"/><Relationship Id="rId70" Type="http://schemas.openxmlformats.org/officeDocument/2006/relationships/hyperlink" Target="https://github.com/auronen/CoM-itemlist/raw/master/img/ITMW_1HDEX_SWORDADDITIONAL_04.png?raw=trueAL_04" TargetMode="External"/><Relationship Id="rId91" Type="http://schemas.openxmlformats.org/officeDocument/2006/relationships/hyperlink" Target="https://github.com/auronen/CoM-itemlist/raw/master/img/ITMW_1H_SKE_DAGGER.png?raw=true" TargetMode="External"/><Relationship Id="rId145" Type="http://schemas.openxmlformats.org/officeDocument/2006/relationships/hyperlink" Target="https://imgur.com/rEXi0D6" TargetMode="External"/><Relationship Id="rId166" Type="http://schemas.openxmlformats.org/officeDocument/2006/relationships/hyperlink" Target="https://imgur.com/cssUiaX" TargetMode="External"/><Relationship Id="rId187" Type="http://schemas.openxmlformats.org/officeDocument/2006/relationships/hyperlink" Target="https://imgur.com/sCd4t4n" TargetMode="External"/><Relationship Id="rId1" Type="http://schemas.openxmlformats.org/officeDocument/2006/relationships/hyperlink" Target="https://imgur.com/1ukUJgG" TargetMode="External"/><Relationship Id="rId212" Type="http://schemas.openxmlformats.org/officeDocument/2006/relationships/hyperlink" Target="https://imgur.com/Zns34Y1" TargetMode="External"/><Relationship Id="rId233" Type="http://schemas.openxmlformats.org/officeDocument/2006/relationships/hyperlink" Target="https://imgur.com/eoKZOyT" TargetMode="External"/><Relationship Id="rId254" Type="http://schemas.openxmlformats.org/officeDocument/2006/relationships/hyperlink" Target="https://imgur.com/1lc4UQi" TargetMode="External"/><Relationship Id="rId28" Type="http://schemas.openxmlformats.org/officeDocument/2006/relationships/hyperlink" Target="https://github.com/auronen/CoM-itemlist/raw/master/img/ITMW_ORKSCHLAECHTER.png?raw=true" TargetMode="External"/><Relationship Id="rId49" Type="http://schemas.openxmlformats.org/officeDocument/2006/relationships/hyperlink" Target="https://github.com/auronen/CoM-itemlist/raw/master/img/ITMW_KRIEGSHAMMER1.png?raw=true" TargetMode="External"/><Relationship Id="rId114" Type="http://schemas.openxmlformats.org/officeDocument/2006/relationships/hyperlink" Target="https://imgur.com/SDxGXph" TargetMode="External"/><Relationship Id="rId275" Type="http://schemas.openxmlformats.org/officeDocument/2006/relationships/hyperlink" Target="https://imgur.com/aayh4IF" TargetMode="External"/><Relationship Id="rId60" Type="http://schemas.openxmlformats.org/officeDocument/2006/relationships/hyperlink" Target="https://github.com/auronen/CoM-itemlist/raw/master/img/ITMW_1H_VLK_SWORD.png?raw=true" TargetMode="External"/><Relationship Id="rId81" Type="http://schemas.openxmlformats.org/officeDocument/2006/relationships/hyperlink" Target="https://github.com/auronen/CoM-itemlist/raw/master/img/ITMW_1H_AXE_02.png?raw=true" TargetMode="External"/><Relationship Id="rId135" Type="http://schemas.openxmlformats.org/officeDocument/2006/relationships/hyperlink" Target="https://imgur.com/YlUpIZu" TargetMode="External"/><Relationship Id="rId156" Type="http://schemas.openxmlformats.org/officeDocument/2006/relationships/hyperlink" Target="https://imgur.com/OjcJvSM" TargetMode="External"/><Relationship Id="rId177" Type="http://schemas.openxmlformats.org/officeDocument/2006/relationships/hyperlink" Target="https://imgur.com/4wCFOCU" TargetMode="External"/><Relationship Id="rId198" Type="http://schemas.openxmlformats.org/officeDocument/2006/relationships/hyperlink" Target="https://imgur.com/eHCe3eY" TargetMode="External"/><Relationship Id="rId202" Type="http://schemas.openxmlformats.org/officeDocument/2006/relationships/hyperlink" Target="https://imgur.com/xg2iqlH" TargetMode="External"/><Relationship Id="rId223" Type="http://schemas.openxmlformats.org/officeDocument/2006/relationships/hyperlink" Target="https://imgur.com/8401jvF" TargetMode="External"/><Relationship Id="rId244" Type="http://schemas.openxmlformats.org/officeDocument/2006/relationships/hyperlink" Target="https://imgur.com/FZKxU66" TargetMode="External"/><Relationship Id="rId18" Type="http://schemas.openxmlformats.org/officeDocument/2006/relationships/hyperlink" Target="https://github.com/auronen/CoM-itemlist/raw/master/img/ITMW_1H_SWORD_02_NORMAL.png?raw=true" TargetMode="External"/><Relationship Id="rId39" Type="http://schemas.openxmlformats.org/officeDocument/2006/relationships/hyperlink" Target="https://github.com/auronen/CoM-itemlist/raw/master/img/ITMW_1H_CULUS_MACE.png?raw=true" TargetMode="External"/><Relationship Id="rId265" Type="http://schemas.openxmlformats.org/officeDocument/2006/relationships/hyperlink" Target="https://imgur.com/VfdVPaH" TargetMode="External"/><Relationship Id="rId286" Type="http://schemas.openxmlformats.org/officeDocument/2006/relationships/hyperlink" Target="https://imgur.com/OZKe8vy" TargetMode="External"/><Relationship Id="rId50" Type="http://schemas.openxmlformats.org/officeDocument/2006/relationships/hyperlink" Target="https://github.com/auronen/CoM-itemlist/raw/master/img/ITMW_INQUISITOR.png?raw=true" TargetMode="External"/><Relationship Id="rId104" Type="http://schemas.openxmlformats.org/officeDocument/2006/relationships/hyperlink" Target="https://imgur.com/yitlygc" TargetMode="External"/><Relationship Id="rId125" Type="http://schemas.openxmlformats.org/officeDocument/2006/relationships/hyperlink" Target="https://imgur.com/b4wWMMc" TargetMode="External"/><Relationship Id="rId146" Type="http://schemas.openxmlformats.org/officeDocument/2006/relationships/hyperlink" Target="https://imgur.com/qzGkzSv" TargetMode="External"/><Relationship Id="rId167" Type="http://schemas.openxmlformats.org/officeDocument/2006/relationships/hyperlink" Target="https://imgur.com/uMyZZH9" TargetMode="External"/><Relationship Id="rId188" Type="http://schemas.openxmlformats.org/officeDocument/2006/relationships/hyperlink" Target="https://imgur.com/67mUUlR" TargetMode="External"/><Relationship Id="rId71" Type="http://schemas.openxmlformats.org/officeDocument/2006/relationships/hyperlink" Target="https://github.com/auronen/CoM-itemlist/raw/master/img/ITMW_1HDEX_SWORDADDITIONAL_03.png?raw=true" TargetMode="External"/><Relationship Id="rId92" Type="http://schemas.openxmlformats.org/officeDocument/2006/relationships/hyperlink" Target="https://github.com/auronen/CoM-itemlist/raw/master/img/ITMW_1H_BAU_KNIFE.png?raw=true" TargetMode="External"/><Relationship Id="rId213" Type="http://schemas.openxmlformats.org/officeDocument/2006/relationships/hyperlink" Target="https://imgur.com/4lH3C97" TargetMode="External"/><Relationship Id="rId234" Type="http://schemas.openxmlformats.org/officeDocument/2006/relationships/hyperlink" Target="https://imgur.com/msLlXri" TargetMode="External"/><Relationship Id="rId2" Type="http://schemas.openxmlformats.org/officeDocument/2006/relationships/hyperlink" Target="https://github.com/auronen/CoM-itemlist/raw/master/img/ITMW_1H_WOOD_SWORD.png?raw=true" TargetMode="External"/><Relationship Id="rId29" Type="http://schemas.openxmlformats.org/officeDocument/2006/relationships/hyperlink" Target="https://github.com/auronen/CoM-itemlist/raw/master/img/ITMW_RUNENSCHWERT.png?raw=true" TargetMode="External"/><Relationship Id="rId255" Type="http://schemas.openxmlformats.org/officeDocument/2006/relationships/hyperlink" Target="https://imgur.com/u5D4r7W" TargetMode="External"/><Relationship Id="rId276" Type="http://schemas.openxmlformats.org/officeDocument/2006/relationships/hyperlink" Target="https://imgur.com/5nyWK18" TargetMode="External"/><Relationship Id="rId40" Type="http://schemas.openxmlformats.org/officeDocument/2006/relationships/hyperlink" Target="https://github.com/auronen/CoM-itemlist/raw/master/img/ITMW_NAGELKEULE.png?raw=true" TargetMode="External"/><Relationship Id="rId115" Type="http://schemas.openxmlformats.org/officeDocument/2006/relationships/hyperlink" Target="https://imgur.com/qX8dmnf" TargetMode="External"/><Relationship Id="rId136" Type="http://schemas.openxmlformats.org/officeDocument/2006/relationships/hyperlink" Target="https://imgur.com/OMCXBdV" TargetMode="External"/><Relationship Id="rId157" Type="http://schemas.openxmlformats.org/officeDocument/2006/relationships/hyperlink" Target="https://imgur.com/QkmKZYk" TargetMode="External"/><Relationship Id="rId178" Type="http://schemas.openxmlformats.org/officeDocument/2006/relationships/hyperlink" Target="https://imgur.com/yMBVhkl" TargetMode="External"/><Relationship Id="rId61" Type="http://schemas.openxmlformats.org/officeDocument/2006/relationships/hyperlink" Target="https://github.com/auronen/CoM-itemlist/raw/master/img/ITMW_ADDON_PIR1HAXE.png?raw=true" TargetMode="External"/><Relationship Id="rId82" Type="http://schemas.openxmlformats.org/officeDocument/2006/relationships/hyperlink" Target="https://github.com/auronen/CoM-itemlist/raw/master/img/ITMW_RUBINKLINGE.png?raw=true" TargetMode="External"/><Relationship Id="rId199" Type="http://schemas.openxmlformats.org/officeDocument/2006/relationships/hyperlink" Target="https://imgur.com/eV1T9CJ" TargetMode="External"/><Relationship Id="rId203" Type="http://schemas.openxmlformats.org/officeDocument/2006/relationships/hyperlink" Target="https://imgur.com/6Wl18IX" TargetMode="External"/><Relationship Id="rId19" Type="http://schemas.openxmlformats.org/officeDocument/2006/relationships/hyperlink" Target="https://github.com/auronen/CoM-itemlist/raw/master/img/ITMW_SCHWERT1.png?raw=true" TargetMode="External"/><Relationship Id="rId224" Type="http://schemas.openxmlformats.org/officeDocument/2006/relationships/hyperlink" Target="https://imgur.com/iDpJFM5" TargetMode="External"/><Relationship Id="rId245" Type="http://schemas.openxmlformats.org/officeDocument/2006/relationships/hyperlink" Target="https://imgur.com/4DW89o4" TargetMode="External"/><Relationship Id="rId266" Type="http://schemas.openxmlformats.org/officeDocument/2006/relationships/hyperlink" Target="https://imgur.com/b4gMtma" TargetMode="External"/><Relationship Id="rId287" Type="http://schemas.openxmlformats.org/officeDocument/2006/relationships/hyperlink" Target="https://imgur.com/nu2acmX" TargetMode="External"/><Relationship Id="rId30" Type="http://schemas.openxmlformats.org/officeDocument/2006/relationships/hyperlink" Target="https://github.com/auronen/CoM-itemlist/raw/master/img/ITMW_ADDON_HACKER_1H_01.png?raw=true" TargetMode="External"/><Relationship Id="rId105" Type="http://schemas.openxmlformats.org/officeDocument/2006/relationships/hyperlink" Target="https://imgur.com/QujdRSy" TargetMode="External"/><Relationship Id="rId126" Type="http://schemas.openxmlformats.org/officeDocument/2006/relationships/hyperlink" Target="https://imgur.com/6x2tOR6" TargetMode="External"/><Relationship Id="rId147" Type="http://schemas.openxmlformats.org/officeDocument/2006/relationships/hyperlink" Target="https://imgur.com/OI0CTMz" TargetMode="External"/><Relationship Id="rId168" Type="http://schemas.openxmlformats.org/officeDocument/2006/relationships/hyperlink" Target="https://imgur.com/aKGtsf1" TargetMode="External"/><Relationship Id="rId51" Type="http://schemas.openxmlformats.org/officeDocument/2006/relationships/hyperlink" Target="https://github.com/auronen/CoM-itemlist/raw/master/img/ITMW_PATRON_SUBLI.png?raw=true" TargetMode="External"/><Relationship Id="rId72" Type="http://schemas.openxmlformats.org/officeDocument/2006/relationships/hyperlink" Target="https://github.com/auronen/CoM-itemlist/raw/master/img/ITMW_1H_SWORD_08.png?raw=true" TargetMode="External"/><Relationship Id="rId93" Type="http://schemas.openxmlformats.org/officeDocument/2006/relationships/hyperlink" Target="https://github.com/auronen/CoM-itemlist/raw/master/img/ITMW_1H_KITCHEN_KNIFE_03.png?raw=true" TargetMode="External"/><Relationship Id="rId189" Type="http://schemas.openxmlformats.org/officeDocument/2006/relationships/hyperlink" Target="https://imgur.com/R2Zv5UY" TargetMode="External"/><Relationship Id="rId3" Type="http://schemas.openxmlformats.org/officeDocument/2006/relationships/hyperlink" Target="https://github.com/auronen/CoM-itemlist/raw/master/img/ITMW_1H_MISC_SWORD.png?raw=true" TargetMode="External"/><Relationship Id="rId214" Type="http://schemas.openxmlformats.org/officeDocument/2006/relationships/hyperlink" Target="https://imgur.com/oz4umt8" TargetMode="External"/><Relationship Id="rId235" Type="http://schemas.openxmlformats.org/officeDocument/2006/relationships/hyperlink" Target="https://imgur.com/s4O2EiP" TargetMode="External"/><Relationship Id="rId256" Type="http://schemas.openxmlformats.org/officeDocument/2006/relationships/hyperlink" Target="https://imgur.com/Ok4zG3L" TargetMode="External"/><Relationship Id="rId277" Type="http://schemas.openxmlformats.org/officeDocument/2006/relationships/hyperlink" Target="https://imgur.com/5KNtkHU" TargetMode="External"/><Relationship Id="rId116" Type="http://schemas.openxmlformats.org/officeDocument/2006/relationships/hyperlink" Target="https://imgur.com/DJVcZVQ" TargetMode="External"/><Relationship Id="rId137" Type="http://schemas.openxmlformats.org/officeDocument/2006/relationships/hyperlink" Target="https://imgur.com/CHZuR1k" TargetMode="External"/><Relationship Id="rId158" Type="http://schemas.openxmlformats.org/officeDocument/2006/relationships/hyperlink" Target="https://imgur.com/jqgR8ev" TargetMode="External"/><Relationship Id="rId20" Type="http://schemas.openxmlformats.org/officeDocument/2006/relationships/hyperlink" Target="https://github.com/auronen/CoM-itemlist/raw/master/img/ITMW_1H_PAL_SWORD.png?raw=true" TargetMode="External"/><Relationship Id="rId41" Type="http://schemas.openxmlformats.org/officeDocument/2006/relationships/hyperlink" Target="https://github.com/auronen/CoM-itemlist/raw/master/img/ITMW_1H_MACE_04_GENERATE.png?raw=true" TargetMode="External"/><Relationship Id="rId62" Type="http://schemas.openxmlformats.org/officeDocument/2006/relationships/hyperlink" Target="https://github.com/auronen/CoM-itemlist/raw/master/img/ITMW_1H_VLK2_SWORD.png?raw=true" TargetMode="External"/><Relationship Id="rId83" Type="http://schemas.openxmlformats.org/officeDocument/2006/relationships/hyperlink" Target="https://github.com/auronen/CoM-itemlist/raw/master/img/ITMW_1H_VLK_DAGGER.png?raw=true" TargetMode="External"/><Relationship Id="rId179" Type="http://schemas.openxmlformats.org/officeDocument/2006/relationships/hyperlink" Target="https://imgur.com/reM331t" TargetMode="External"/><Relationship Id="rId190" Type="http://schemas.openxmlformats.org/officeDocument/2006/relationships/hyperlink" Target="https://imgur.com/qsprOw5" TargetMode="External"/><Relationship Id="rId204" Type="http://schemas.openxmlformats.org/officeDocument/2006/relationships/hyperlink" Target="https://imgur.com/ST2B4Vb" TargetMode="External"/><Relationship Id="rId225" Type="http://schemas.openxmlformats.org/officeDocument/2006/relationships/hyperlink" Target="https://imgur.com/85aRrH7" TargetMode="External"/><Relationship Id="rId246" Type="http://schemas.openxmlformats.org/officeDocument/2006/relationships/hyperlink" Target="https://imgur.com/NKxdwAD" TargetMode="External"/><Relationship Id="rId267" Type="http://schemas.openxmlformats.org/officeDocument/2006/relationships/hyperlink" Target="https://imgur.com/Tk8mXaO" TargetMode="External"/><Relationship Id="rId288" Type="http://schemas.openxmlformats.org/officeDocument/2006/relationships/hyperlink" Target="https://imgur.com/oGJ2P7g" TargetMode="External"/><Relationship Id="rId106" Type="http://schemas.openxmlformats.org/officeDocument/2006/relationships/hyperlink" Target="https://imgur.com/xiuSiZv" TargetMode="External"/><Relationship Id="rId127" Type="http://schemas.openxmlformats.org/officeDocument/2006/relationships/hyperlink" Target="https://imgur.com/sSwUgjY" TargetMode="External"/><Relationship Id="rId10" Type="http://schemas.openxmlformats.org/officeDocument/2006/relationships/hyperlink" Target="https://raw.githubusercontent.com/auronen/CoM-itemlist/master/img/ITMW_SHORTSWORD5.png" TargetMode="External"/><Relationship Id="rId31" Type="http://schemas.openxmlformats.org/officeDocument/2006/relationships/hyperlink" Target="https://github.com/auronen/CoM-itemlist/raw/master/img/ITMW_1HSTR_SWORDADDITIONAL_03.png?raw=true" TargetMode="External"/><Relationship Id="rId52" Type="http://schemas.openxmlformats.org/officeDocument/2006/relationships/hyperlink" Target="https://github.com/auronen/CoM-itemlist/raw/master/img/ITMW_1H_DEX_BLUNT_05.png?raw=true" TargetMode="External"/><Relationship Id="rId73" Type="http://schemas.openxmlformats.org/officeDocument/2006/relationships/hyperlink" Target="https://github.com/auronen/CoM-itemlist/raw/master/img/ITMW_1HDEX_SWORDADDITIONAL_02.png?raw=true" TargetMode="External"/><Relationship Id="rId94" Type="http://schemas.openxmlformats.org/officeDocument/2006/relationships/hyperlink" Target="https://github.com/auronen/CoM-itemlist/raw/master/img/ITMW_1H_DAGGER_02_NORMAL.png?raw=true" TargetMode="External"/><Relationship Id="rId148" Type="http://schemas.openxmlformats.org/officeDocument/2006/relationships/hyperlink" Target="https://imgur.com/cs37CRe" TargetMode="External"/><Relationship Id="rId169" Type="http://schemas.openxmlformats.org/officeDocument/2006/relationships/hyperlink" Target="https://imgur.com/hBujYLx" TargetMode="External"/><Relationship Id="rId4" Type="http://schemas.openxmlformats.org/officeDocument/2006/relationships/hyperlink" Target="https://github.com/auronen/CoM-itemlist/raw/master/img/ITMW_SHORTSWORD1.png?raw=true" TargetMode="External"/><Relationship Id="rId180" Type="http://schemas.openxmlformats.org/officeDocument/2006/relationships/hyperlink" Target="https://imgur.com/zkPQ7MQ" TargetMode="External"/><Relationship Id="rId215" Type="http://schemas.openxmlformats.org/officeDocument/2006/relationships/hyperlink" Target="https://imgur.com/p6pVTXV" TargetMode="External"/><Relationship Id="rId236" Type="http://schemas.openxmlformats.org/officeDocument/2006/relationships/hyperlink" Target="https://imgur.com/KD5E78x" TargetMode="External"/><Relationship Id="rId257" Type="http://schemas.openxmlformats.org/officeDocument/2006/relationships/hyperlink" Target="https://imgur.com/qpHymsR" TargetMode="External"/><Relationship Id="rId278" Type="http://schemas.openxmlformats.org/officeDocument/2006/relationships/hyperlink" Target="https://imgur.com/azm95Ex" TargetMode="External"/><Relationship Id="rId42" Type="http://schemas.openxmlformats.org/officeDocument/2006/relationships/hyperlink" Target="https://github.com/auronen/CoM-itemlist/raw/master/img/ITMW_SPICKER.png?raw=true" TargetMode="External"/><Relationship Id="rId84" Type="http://schemas.openxmlformats.org/officeDocument/2006/relationships/hyperlink" Target="https://github.com/auronen/CoM-itemlist/raw/master/img/ITMW_1H_KITCHEN_KNIFE_01.png?raw=true" TargetMode="External"/><Relationship Id="rId138" Type="http://schemas.openxmlformats.org/officeDocument/2006/relationships/hyperlink" Target="https://imgur.com/iyNkZVs" TargetMode="External"/><Relationship Id="rId191" Type="http://schemas.openxmlformats.org/officeDocument/2006/relationships/hyperlink" Target="https://imgur.com/KPJoEwx" TargetMode="External"/><Relationship Id="rId205" Type="http://schemas.openxmlformats.org/officeDocument/2006/relationships/hyperlink" Target="https://imgur.com/tXSqGDD" TargetMode="External"/><Relationship Id="rId247" Type="http://schemas.openxmlformats.org/officeDocument/2006/relationships/hyperlink" Target="https://imgur.com/SX7wKam" TargetMode="External"/><Relationship Id="rId107" Type="http://schemas.openxmlformats.org/officeDocument/2006/relationships/hyperlink" Target="https://imgur.com/at6ZJC7" TargetMode="External"/><Relationship Id="rId289" Type="http://schemas.openxmlformats.org/officeDocument/2006/relationships/hyperlink" Target="https://imgur.com/2HYs0v0" TargetMode="External"/><Relationship Id="rId11" Type="http://schemas.openxmlformats.org/officeDocument/2006/relationships/hyperlink" Target="https://github.com/auronen/CoM-itemlist/raw/master/img/ITMW_1H_PAL_SWORD.png?raw=true" TargetMode="External"/><Relationship Id="rId53" Type="http://schemas.openxmlformats.org/officeDocument/2006/relationships/hyperlink" Target="https://github.com/auronen/CoM-itemlist/raw/master/img/ITMW_KRIEGSHAMMER2.png?raw=true" TargetMode="External"/><Relationship Id="rId149" Type="http://schemas.openxmlformats.org/officeDocument/2006/relationships/hyperlink" Target="https://imgur.com/ZkRp9tC" TargetMode="External"/><Relationship Id="rId95" Type="http://schemas.openxmlformats.org/officeDocument/2006/relationships/hyperlink" Target="https://github.com/auronen/CoM-itemlist/raw/master/img/ITMW_1H_KITCHEN_KNIFE_01.png?raw=true" TargetMode="External"/><Relationship Id="rId160" Type="http://schemas.openxmlformats.org/officeDocument/2006/relationships/hyperlink" Target="https://imgur.com/1g17sP3" TargetMode="External"/><Relationship Id="rId216" Type="http://schemas.openxmlformats.org/officeDocument/2006/relationships/hyperlink" Target="https://imgur.com/mEd4iHr" TargetMode="External"/><Relationship Id="rId258" Type="http://schemas.openxmlformats.org/officeDocument/2006/relationships/hyperlink" Target="https://imgur.com/1M5DnL4" TargetMode="External"/><Relationship Id="rId22" Type="http://schemas.openxmlformats.org/officeDocument/2006/relationships/hyperlink" Target="https://github.com/auronen/CoM-itemlist/raw/master/img/ITMW_PATRON_KUSHI.png?raw=true" TargetMode="External"/><Relationship Id="rId64" Type="http://schemas.openxmlformats.org/officeDocument/2006/relationships/hyperlink" Target="https://github.com/auronen/CoM-itemlist/raw/master/img/ITMW_PIRATENSAEBEL.png?raw=true" TargetMode="External"/><Relationship Id="rId118" Type="http://schemas.openxmlformats.org/officeDocument/2006/relationships/hyperlink" Target="https://imgur.com/Udl4kiW" TargetMode="External"/><Relationship Id="rId171" Type="http://schemas.openxmlformats.org/officeDocument/2006/relationships/hyperlink" Target="https://imgur.com/kaVMQQZ" TargetMode="External"/><Relationship Id="rId227" Type="http://schemas.openxmlformats.org/officeDocument/2006/relationships/hyperlink" Target="https://imgur.com/YN2oVIC" TargetMode="External"/><Relationship Id="rId269" Type="http://schemas.openxmlformats.org/officeDocument/2006/relationships/hyperlink" Target="https://imgur.com/ptxyk1s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imgur.com/9TEh5zo" TargetMode="External"/><Relationship Id="rId21" Type="http://schemas.openxmlformats.org/officeDocument/2006/relationships/hyperlink" Target="https://imgur.com/1stYQz1" TargetMode="External"/><Relationship Id="rId42" Type="http://schemas.openxmlformats.org/officeDocument/2006/relationships/hyperlink" Target="https://imgur.com/1stYQz1" TargetMode="External"/><Relationship Id="rId47" Type="http://schemas.openxmlformats.org/officeDocument/2006/relationships/hyperlink" Target="https://imgur.com/23IonXh" TargetMode="External"/><Relationship Id="rId63" Type="http://schemas.openxmlformats.org/officeDocument/2006/relationships/hyperlink" Target="https://imgur.com/nubLBPm" TargetMode="External"/><Relationship Id="rId68" Type="http://schemas.openxmlformats.org/officeDocument/2006/relationships/hyperlink" Target="https://imgur.com/DoEd17W" TargetMode="External"/><Relationship Id="rId2" Type="http://schemas.openxmlformats.org/officeDocument/2006/relationships/hyperlink" Target="https://imgur.com/DoEd17W" TargetMode="External"/><Relationship Id="rId16" Type="http://schemas.openxmlformats.org/officeDocument/2006/relationships/hyperlink" Target="https://imgur.com/xoo5A4R" TargetMode="External"/><Relationship Id="rId29" Type="http://schemas.openxmlformats.org/officeDocument/2006/relationships/hyperlink" Target="https://imgur.com/1stYQz1" TargetMode="External"/><Relationship Id="rId11" Type="http://schemas.openxmlformats.org/officeDocument/2006/relationships/hyperlink" Target="https://imgur.com/eJ3CxWA" TargetMode="External"/><Relationship Id="rId24" Type="http://schemas.openxmlformats.org/officeDocument/2006/relationships/hyperlink" Target="https://imgur.com/MDUY9JG" TargetMode="External"/><Relationship Id="rId32" Type="http://schemas.openxmlformats.org/officeDocument/2006/relationships/hyperlink" Target="https://imgur.com/eJ3CxWA" TargetMode="External"/><Relationship Id="rId37" Type="http://schemas.openxmlformats.org/officeDocument/2006/relationships/hyperlink" Target="https://imgur.com/xoo5A4R" TargetMode="External"/><Relationship Id="rId40" Type="http://schemas.openxmlformats.org/officeDocument/2006/relationships/hyperlink" Target="https://imgur.com/Z03BSn5" TargetMode="External"/><Relationship Id="rId45" Type="http://schemas.openxmlformats.org/officeDocument/2006/relationships/hyperlink" Target="https://imgur.com/Z03BSn5" TargetMode="External"/><Relationship Id="rId53" Type="http://schemas.openxmlformats.org/officeDocument/2006/relationships/hyperlink" Target="https://imgur.com/EAZpbqk" TargetMode="External"/><Relationship Id="rId58" Type="http://schemas.openxmlformats.org/officeDocument/2006/relationships/hyperlink" Target="https://imgur.com/2OsVIGp" TargetMode="External"/><Relationship Id="rId66" Type="http://schemas.openxmlformats.org/officeDocument/2006/relationships/hyperlink" Target="https://imgur.com/nubLBPm" TargetMode="External"/><Relationship Id="rId5" Type="http://schemas.openxmlformats.org/officeDocument/2006/relationships/hyperlink" Target="https://imgur.com/9TEh5zo" TargetMode="External"/><Relationship Id="rId61" Type="http://schemas.openxmlformats.org/officeDocument/2006/relationships/hyperlink" Target="https://imgur.com/oYG9R3D" TargetMode="External"/><Relationship Id="rId19" Type="http://schemas.openxmlformats.org/officeDocument/2006/relationships/hyperlink" Target="https://imgur.com/Z03BSn5" TargetMode="External"/><Relationship Id="rId14" Type="http://schemas.openxmlformats.org/officeDocument/2006/relationships/hyperlink" Target="https://imgur.com/oYG9R3D" TargetMode="External"/><Relationship Id="rId22" Type="http://schemas.openxmlformats.org/officeDocument/2006/relationships/hyperlink" Target="https://imgur.com/czIctO5" TargetMode="External"/><Relationship Id="rId27" Type="http://schemas.openxmlformats.org/officeDocument/2006/relationships/hyperlink" Target="https://imgur.com/kA1zVoJ" TargetMode="External"/><Relationship Id="rId30" Type="http://schemas.openxmlformats.org/officeDocument/2006/relationships/hyperlink" Target="https://imgur.com/QzrNMNm" TargetMode="External"/><Relationship Id="rId35" Type="http://schemas.openxmlformats.org/officeDocument/2006/relationships/hyperlink" Target="https://imgur.com/oYG9R3D" TargetMode="External"/><Relationship Id="rId43" Type="http://schemas.openxmlformats.org/officeDocument/2006/relationships/hyperlink" Target="https://imgur.com/23IonXh" TargetMode="External"/><Relationship Id="rId48" Type="http://schemas.openxmlformats.org/officeDocument/2006/relationships/hyperlink" Target="https://imgur.com/1stYQz1" TargetMode="External"/><Relationship Id="rId56" Type="http://schemas.openxmlformats.org/officeDocument/2006/relationships/hyperlink" Target="https://imgur.com/FD9kRAm" TargetMode="External"/><Relationship Id="rId64" Type="http://schemas.openxmlformats.org/officeDocument/2006/relationships/hyperlink" Target="https://imgur.com/AE2xnmi" TargetMode="External"/><Relationship Id="rId69" Type="http://schemas.openxmlformats.org/officeDocument/2006/relationships/hyperlink" Target="https://imgur.com/MDUY9JG" TargetMode="External"/><Relationship Id="rId8" Type="http://schemas.openxmlformats.org/officeDocument/2006/relationships/hyperlink" Target="https://imgur.com/1stYQz1" TargetMode="External"/><Relationship Id="rId51" Type="http://schemas.openxmlformats.org/officeDocument/2006/relationships/hyperlink" Target="https://imgur.com/23IonXh" TargetMode="External"/><Relationship Id="rId72" Type="http://schemas.openxmlformats.org/officeDocument/2006/relationships/vmlDrawing" Target="../drawings/vmlDrawing7.vml"/><Relationship Id="rId3" Type="http://schemas.openxmlformats.org/officeDocument/2006/relationships/hyperlink" Target="https://imgur.com/MDUY9JG" TargetMode="External"/><Relationship Id="rId12" Type="http://schemas.openxmlformats.org/officeDocument/2006/relationships/hyperlink" Target="https://imgur.com/xSOORVb" TargetMode="External"/><Relationship Id="rId17" Type="http://schemas.openxmlformats.org/officeDocument/2006/relationships/hyperlink" Target="https://imgur.com/AE2xnmi" TargetMode="External"/><Relationship Id="rId25" Type="http://schemas.openxmlformats.org/officeDocument/2006/relationships/hyperlink" Target="https://imgur.com/DwH5iFR" TargetMode="External"/><Relationship Id="rId33" Type="http://schemas.openxmlformats.org/officeDocument/2006/relationships/hyperlink" Target="https://imgur.com/xSOORVb" TargetMode="External"/><Relationship Id="rId38" Type="http://schemas.openxmlformats.org/officeDocument/2006/relationships/hyperlink" Target="https://imgur.com/AE2xnmi" TargetMode="External"/><Relationship Id="rId46" Type="http://schemas.openxmlformats.org/officeDocument/2006/relationships/hyperlink" Target="https://imgur.com/YckH4J7" TargetMode="External"/><Relationship Id="rId59" Type="http://schemas.openxmlformats.org/officeDocument/2006/relationships/hyperlink" Target="https://imgur.com/WPbeLVo" TargetMode="External"/><Relationship Id="rId67" Type="http://schemas.openxmlformats.org/officeDocument/2006/relationships/hyperlink" Target="https://imgur.com/czIctO5" TargetMode="External"/><Relationship Id="rId20" Type="http://schemas.openxmlformats.org/officeDocument/2006/relationships/hyperlink" Target="https://imgur.com/0swpi42" TargetMode="External"/><Relationship Id="rId41" Type="http://schemas.openxmlformats.org/officeDocument/2006/relationships/hyperlink" Target="https://imgur.com/0swpi42" TargetMode="External"/><Relationship Id="rId54" Type="http://schemas.openxmlformats.org/officeDocument/2006/relationships/hyperlink" Target="https://imgur.com/YckH4J7" TargetMode="External"/><Relationship Id="rId62" Type="http://schemas.openxmlformats.org/officeDocument/2006/relationships/hyperlink" Target="https://imgur.com/FD9kRAm" TargetMode="External"/><Relationship Id="rId70" Type="http://schemas.openxmlformats.org/officeDocument/2006/relationships/hyperlink" Target="https://imgur.com/DwH5iFR" TargetMode="External"/><Relationship Id="rId1" Type="http://schemas.openxmlformats.org/officeDocument/2006/relationships/hyperlink" Target="https://imgur.com/czIctO5" TargetMode="External"/><Relationship Id="rId6" Type="http://schemas.openxmlformats.org/officeDocument/2006/relationships/hyperlink" Target="https://imgur.com/kA1zVoJ" TargetMode="External"/><Relationship Id="rId15" Type="http://schemas.openxmlformats.org/officeDocument/2006/relationships/hyperlink" Target="https://imgur.com/wNUflzD" TargetMode="External"/><Relationship Id="rId23" Type="http://schemas.openxmlformats.org/officeDocument/2006/relationships/hyperlink" Target="https://imgur.com/DoEd17W" TargetMode="External"/><Relationship Id="rId28" Type="http://schemas.openxmlformats.org/officeDocument/2006/relationships/hyperlink" Target="https://imgur.com/32GDac9" TargetMode="External"/><Relationship Id="rId36" Type="http://schemas.openxmlformats.org/officeDocument/2006/relationships/hyperlink" Target="https://imgur.com/wNUflzD" TargetMode="External"/><Relationship Id="rId49" Type="http://schemas.openxmlformats.org/officeDocument/2006/relationships/hyperlink" Target="https://imgur.com/oYG9R3D" TargetMode="External"/><Relationship Id="rId57" Type="http://schemas.openxmlformats.org/officeDocument/2006/relationships/hyperlink" Target="https://imgur.com/WPbeLVo" TargetMode="External"/><Relationship Id="rId10" Type="http://schemas.openxmlformats.org/officeDocument/2006/relationships/hyperlink" Target="https://imgur.com/Qx2D7kv" TargetMode="External"/><Relationship Id="rId31" Type="http://schemas.openxmlformats.org/officeDocument/2006/relationships/hyperlink" Target="https://imgur.com/Qx2D7kv" TargetMode="External"/><Relationship Id="rId44" Type="http://schemas.openxmlformats.org/officeDocument/2006/relationships/hyperlink" Target="https://imgur.com/23IonXh" TargetMode="External"/><Relationship Id="rId52" Type="http://schemas.openxmlformats.org/officeDocument/2006/relationships/hyperlink" Target="https://imgur.com/EAZpbqk" TargetMode="External"/><Relationship Id="rId60" Type="http://schemas.openxmlformats.org/officeDocument/2006/relationships/hyperlink" Target="https://imgur.com/2OsVIGp" TargetMode="External"/><Relationship Id="rId65" Type="http://schemas.openxmlformats.org/officeDocument/2006/relationships/hyperlink" Target="https://imgur.com/uICwxyb" TargetMode="External"/><Relationship Id="rId73" Type="http://schemas.openxmlformats.org/officeDocument/2006/relationships/comments" Target="../comments7.xml"/><Relationship Id="rId4" Type="http://schemas.openxmlformats.org/officeDocument/2006/relationships/hyperlink" Target="https://imgur.com/DwH5iFR" TargetMode="External"/><Relationship Id="rId9" Type="http://schemas.openxmlformats.org/officeDocument/2006/relationships/hyperlink" Target="https://imgur.com/QzrNMNm" TargetMode="External"/><Relationship Id="rId13" Type="http://schemas.openxmlformats.org/officeDocument/2006/relationships/hyperlink" Target="https://imgur.com/hxgjppN" TargetMode="External"/><Relationship Id="rId18" Type="http://schemas.openxmlformats.org/officeDocument/2006/relationships/hyperlink" Target="https://imgur.com/iyPBeSO" TargetMode="External"/><Relationship Id="rId39" Type="http://schemas.openxmlformats.org/officeDocument/2006/relationships/hyperlink" Target="https://imgur.com/iyPBeSO" TargetMode="External"/><Relationship Id="rId34" Type="http://schemas.openxmlformats.org/officeDocument/2006/relationships/hyperlink" Target="https://imgur.com/hxgjppN" TargetMode="External"/><Relationship Id="rId50" Type="http://schemas.openxmlformats.org/officeDocument/2006/relationships/hyperlink" Target="https://imgur.com/YckH4J7" TargetMode="External"/><Relationship Id="rId55" Type="http://schemas.openxmlformats.org/officeDocument/2006/relationships/hyperlink" Target="https://imgur.com/czx9q9r" TargetMode="External"/><Relationship Id="rId7" Type="http://schemas.openxmlformats.org/officeDocument/2006/relationships/hyperlink" Target="https://imgur.com/32GDac9" TargetMode="External"/><Relationship Id="rId71" Type="http://schemas.openxmlformats.org/officeDocument/2006/relationships/hyperlink" Target="https://imgur.com/9TEh5zo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10" Type="http://schemas.openxmlformats.org/officeDocument/2006/relationships/comments" Target="../comments11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13" Type="http://schemas.openxmlformats.org/officeDocument/2006/relationships/table" Target="../tables/table31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12" Type="http://schemas.openxmlformats.org/officeDocument/2006/relationships/table" Target="../tables/table30.xml"/><Relationship Id="rId17" Type="http://schemas.openxmlformats.org/officeDocument/2006/relationships/comments" Target="../comments12.xml"/><Relationship Id="rId2" Type="http://schemas.openxmlformats.org/officeDocument/2006/relationships/table" Target="../tables/table20.xml"/><Relationship Id="rId16" Type="http://schemas.openxmlformats.org/officeDocument/2006/relationships/table" Target="../tables/table34.xml"/><Relationship Id="rId1" Type="http://schemas.openxmlformats.org/officeDocument/2006/relationships/vmlDrawing" Target="../drawings/vmlDrawing12.vml"/><Relationship Id="rId6" Type="http://schemas.openxmlformats.org/officeDocument/2006/relationships/table" Target="../tables/table24.xml"/><Relationship Id="rId11" Type="http://schemas.openxmlformats.org/officeDocument/2006/relationships/table" Target="../tables/table29.xml"/><Relationship Id="rId5" Type="http://schemas.openxmlformats.org/officeDocument/2006/relationships/table" Target="../tables/table23.xml"/><Relationship Id="rId15" Type="http://schemas.openxmlformats.org/officeDocument/2006/relationships/table" Target="../tables/table33.xml"/><Relationship Id="rId10" Type="http://schemas.openxmlformats.org/officeDocument/2006/relationships/table" Target="../tables/table28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Relationship Id="rId14" Type="http://schemas.openxmlformats.org/officeDocument/2006/relationships/table" Target="../tables/table3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CfRP4QWRuE0o9zHEo46FJvWEIVAd0vZR8fZIuM1IP18/edit?tab=t.0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wakbJpklQ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9000"/>
    <outlinePr summaryBelow="0" summaryRight="0"/>
  </sheetPr>
  <dimension ref="A1:AN1153"/>
  <sheetViews>
    <sheetView tabSelected="1" workbookViewId="0">
      <pane xSplit="1" ySplit="1" topLeftCell="G2" activePane="bottomRight" state="frozen"/>
      <selection pane="topRight" activeCell="B1" sqref="B1"/>
      <selection pane="bottomLeft" activeCell="A3" sqref="A3"/>
      <selection pane="bottomRight" activeCell="K8" sqref="K8"/>
    </sheetView>
  </sheetViews>
  <sheetFormatPr defaultColWidth="12.5703125" defaultRowHeight="15.75" customHeight="1"/>
  <cols>
    <col min="1" max="1" width="33.140625" customWidth="1"/>
    <col min="2" max="2" width="143.5703125" customWidth="1"/>
    <col min="3" max="3" width="29.28515625" customWidth="1"/>
    <col min="4" max="8" width="26.28515625" customWidth="1"/>
    <col min="9" max="9" width="14.85546875" customWidth="1"/>
    <col min="10" max="10" width="46.42578125" customWidth="1"/>
    <col min="11" max="11" width="50.85546875" customWidth="1"/>
    <col min="12" max="12" width="47.28515625" customWidth="1"/>
    <col min="14" max="15" width="12.42578125" customWidth="1"/>
    <col min="16" max="16" width="12.28515625" customWidth="1"/>
    <col min="17" max="17" width="11.5703125" customWidth="1"/>
    <col min="18" max="18" width="11.28515625" customWidth="1"/>
    <col min="19" max="19" width="10" customWidth="1"/>
    <col min="20" max="21" width="7.42578125" customWidth="1"/>
    <col min="22" max="22" width="14.5703125" customWidth="1"/>
    <col min="23" max="23" width="8.7109375" customWidth="1"/>
    <col min="24" max="28" width="13.85546875" customWidth="1"/>
    <col min="29" max="30" width="12.42578125" customWidth="1"/>
    <col min="31" max="31" width="13.28515625" customWidth="1"/>
    <col min="32" max="37" width="12.42578125" customWidth="1"/>
    <col min="39" max="39" width="15.28515625" style="1338" customWidth="1"/>
  </cols>
  <sheetData>
    <row r="1" spans="1:40" ht="38.25" customHeight="1" thickBot="1">
      <c r="A1" s="1196" t="s">
        <v>0</v>
      </c>
      <c r="B1" s="1197" t="s">
        <v>1</v>
      </c>
      <c r="C1" s="1197" t="s">
        <v>2</v>
      </c>
      <c r="D1" s="1198" t="s">
        <v>3</v>
      </c>
      <c r="E1" s="1198" t="s">
        <v>4</v>
      </c>
      <c r="F1" s="1196" t="s">
        <v>5</v>
      </c>
      <c r="G1" s="1196" t="s">
        <v>6</v>
      </c>
      <c r="H1" s="1196" t="s">
        <v>7</v>
      </c>
      <c r="I1" s="1196" t="s">
        <v>8</v>
      </c>
      <c r="J1" s="1196" t="s">
        <v>9</v>
      </c>
      <c r="K1" s="1196" t="s">
        <v>10</v>
      </c>
      <c r="L1" s="1196" t="s">
        <v>11</v>
      </c>
      <c r="M1" s="1196" t="s">
        <v>12</v>
      </c>
      <c r="N1" s="1196" t="s">
        <v>13</v>
      </c>
      <c r="O1" s="1196" t="s">
        <v>15</v>
      </c>
      <c r="P1" s="1196" t="s">
        <v>16</v>
      </c>
      <c r="Q1" s="1196" t="s">
        <v>17</v>
      </c>
      <c r="R1" s="1196" t="s">
        <v>18</v>
      </c>
      <c r="S1" s="1196" t="s">
        <v>19</v>
      </c>
      <c r="T1" s="1196" t="s">
        <v>20</v>
      </c>
      <c r="U1" s="1196" t="s">
        <v>21</v>
      </c>
      <c r="V1" s="1196" t="s">
        <v>14</v>
      </c>
      <c r="W1" s="1196" t="s">
        <v>22</v>
      </c>
      <c r="X1" s="1196" t="s">
        <v>23</v>
      </c>
      <c r="Y1" s="1196" t="s">
        <v>24</v>
      </c>
      <c r="Z1" s="1196" t="s">
        <v>25</v>
      </c>
      <c r="AA1" s="1196" t="s">
        <v>26</v>
      </c>
      <c r="AB1" s="1196" t="s">
        <v>27</v>
      </c>
      <c r="AC1" s="1196" t="s">
        <v>28</v>
      </c>
      <c r="AD1" s="1196" t="s">
        <v>29</v>
      </c>
      <c r="AE1" s="1196" t="s">
        <v>30</v>
      </c>
      <c r="AF1" s="1196" t="s">
        <v>31</v>
      </c>
      <c r="AG1" s="1196" t="s">
        <v>32</v>
      </c>
      <c r="AH1" s="1196" t="s">
        <v>33</v>
      </c>
      <c r="AI1" s="1196" t="s">
        <v>34</v>
      </c>
      <c r="AJ1" s="1196" t="s">
        <v>35</v>
      </c>
      <c r="AK1" s="1196" t="s">
        <v>36</v>
      </c>
      <c r="AL1" s="1196" t="s">
        <v>12519</v>
      </c>
      <c r="AM1" s="1199" t="s">
        <v>13917</v>
      </c>
      <c r="AN1" s="1200" t="s">
        <v>13918</v>
      </c>
    </row>
    <row r="2" spans="1:40" ht="16.5" customHeight="1" thickBot="1">
      <c r="A2" s="1201" t="s">
        <v>37</v>
      </c>
      <c r="B2" s="1202" t="s">
        <v>38</v>
      </c>
      <c r="C2" s="1203" t="s">
        <v>39</v>
      </c>
      <c r="D2" s="1204" t="s">
        <v>40</v>
      </c>
      <c r="E2" s="1204" t="s">
        <v>41</v>
      </c>
      <c r="F2" s="1204" t="s">
        <v>42</v>
      </c>
      <c r="G2" s="1205" t="s">
        <v>43</v>
      </c>
      <c r="H2" s="1204" t="s">
        <v>44</v>
      </c>
      <c r="I2" s="1206" t="b">
        <v>1</v>
      </c>
      <c r="J2" s="1207" t="s">
        <v>45</v>
      </c>
      <c r="K2" s="1208" t="s">
        <v>46</v>
      </c>
      <c r="L2" s="1209" t="s">
        <v>47</v>
      </c>
      <c r="M2" s="1210">
        <v>0.3</v>
      </c>
      <c r="N2" s="1211" t="b">
        <v>0</v>
      </c>
      <c r="O2" s="1212">
        <v>2</v>
      </c>
      <c r="P2" s="1213">
        <v>2.5</v>
      </c>
      <c r="Q2" s="1214">
        <v>0</v>
      </c>
      <c r="R2" s="1215">
        <v>0</v>
      </c>
      <c r="S2" s="1216">
        <f t="shared" ref="S2:S50" si="0">O2*P2</f>
        <v>5</v>
      </c>
      <c r="T2" s="1214">
        <f t="shared" ref="T2:T50" si="1">O2*Q2</f>
        <v>0</v>
      </c>
      <c r="U2" s="1217">
        <f t="shared" ref="U2:U50" si="2">O2*R2</f>
        <v>0</v>
      </c>
      <c r="V2" s="1218" t="s">
        <v>48</v>
      </c>
      <c r="W2" s="1219" t="s">
        <v>48</v>
      </c>
      <c r="X2" s="1220" t="s">
        <v>48</v>
      </c>
      <c r="Y2" s="1221" t="s">
        <v>48</v>
      </c>
      <c r="Z2" s="1222" t="s">
        <v>48</v>
      </c>
      <c r="AA2" s="1223" t="s">
        <v>48</v>
      </c>
      <c r="AB2" s="1224" t="s">
        <v>48</v>
      </c>
      <c r="AC2" s="1225" t="s">
        <v>48</v>
      </c>
      <c r="AD2" s="1211" t="s">
        <v>48</v>
      </c>
      <c r="AE2" s="1226">
        <v>10800</v>
      </c>
      <c r="AF2" s="1227" t="s">
        <v>48</v>
      </c>
      <c r="AG2" s="1228" t="s">
        <v>48</v>
      </c>
      <c r="AH2" s="1228" t="s">
        <v>48</v>
      </c>
      <c r="AI2" s="1228" t="s">
        <v>48</v>
      </c>
      <c r="AJ2" s="1228" t="s">
        <v>48</v>
      </c>
      <c r="AK2" s="1228" t="s">
        <v>48</v>
      </c>
      <c r="AL2" s="1228" t="s">
        <v>13910</v>
      </c>
      <c r="AM2" s="1228" t="s">
        <v>12659</v>
      </c>
      <c r="AN2" s="1229" t="s">
        <v>12897</v>
      </c>
    </row>
    <row r="3" spans="1:40" ht="16.5" customHeight="1" thickBot="1">
      <c r="A3" s="1201" t="s">
        <v>49</v>
      </c>
      <c r="B3" s="1202" t="s">
        <v>50</v>
      </c>
      <c r="C3" s="1203" t="s">
        <v>39</v>
      </c>
      <c r="D3" s="1205" t="s">
        <v>40</v>
      </c>
      <c r="E3" s="1204" t="s">
        <v>41</v>
      </c>
      <c r="F3" s="1204" t="s">
        <v>42</v>
      </c>
      <c r="G3" s="1205" t="s">
        <v>43</v>
      </c>
      <c r="H3" s="1204" t="s">
        <v>44</v>
      </c>
      <c r="I3" s="1206" t="b">
        <v>1</v>
      </c>
      <c r="J3" s="1207" t="s">
        <v>51</v>
      </c>
      <c r="K3" s="1208" t="s">
        <v>52</v>
      </c>
      <c r="L3" s="1209" t="s">
        <v>53</v>
      </c>
      <c r="M3" s="1210">
        <v>0.3</v>
      </c>
      <c r="N3" s="1211" t="b">
        <v>0</v>
      </c>
      <c r="O3" s="1212">
        <v>2</v>
      </c>
      <c r="P3" s="1213">
        <v>2.5</v>
      </c>
      <c r="Q3" s="1214">
        <v>0</v>
      </c>
      <c r="R3" s="1215">
        <v>0</v>
      </c>
      <c r="S3" s="1216">
        <f t="shared" si="0"/>
        <v>5</v>
      </c>
      <c r="T3" s="1214">
        <f t="shared" si="1"/>
        <v>0</v>
      </c>
      <c r="U3" s="1217">
        <f t="shared" si="2"/>
        <v>0</v>
      </c>
      <c r="V3" s="1218" t="s">
        <v>48</v>
      </c>
      <c r="W3" s="1219" t="s">
        <v>48</v>
      </c>
      <c r="X3" s="1220" t="s">
        <v>48</v>
      </c>
      <c r="Y3" s="1221" t="s">
        <v>48</v>
      </c>
      <c r="Z3" s="1222" t="s">
        <v>48</v>
      </c>
      <c r="AA3" s="1223" t="s">
        <v>48</v>
      </c>
      <c r="AB3" s="1224" t="s">
        <v>48</v>
      </c>
      <c r="AC3" s="1225" t="s">
        <v>48</v>
      </c>
      <c r="AD3" s="1211" t="s">
        <v>48</v>
      </c>
      <c r="AE3" s="1226">
        <v>10800</v>
      </c>
      <c r="AF3" s="1227" t="s">
        <v>48</v>
      </c>
      <c r="AG3" s="1228" t="s">
        <v>48</v>
      </c>
      <c r="AH3" s="1228" t="s">
        <v>48</v>
      </c>
      <c r="AI3" s="1228" t="s">
        <v>48</v>
      </c>
      <c r="AJ3" s="1228" t="s">
        <v>48</v>
      </c>
      <c r="AK3" s="1228" t="s">
        <v>48</v>
      </c>
      <c r="AL3" s="1228" t="s">
        <v>13910</v>
      </c>
      <c r="AM3" s="1228" t="s">
        <v>12659</v>
      </c>
      <c r="AN3" s="1229" t="s">
        <v>12897</v>
      </c>
    </row>
    <row r="4" spans="1:40" ht="15.75" customHeight="1" thickBot="1">
      <c r="A4" s="1201" t="s">
        <v>13949</v>
      </c>
      <c r="B4" s="1339" t="s">
        <v>13950</v>
      </c>
      <c r="C4" s="1340" t="s">
        <v>39</v>
      </c>
      <c r="D4" s="1341" t="s">
        <v>40</v>
      </c>
      <c r="E4" s="1204" t="s">
        <v>41</v>
      </c>
      <c r="F4" s="1204" t="s">
        <v>42</v>
      </c>
      <c r="G4" s="1342" t="s">
        <v>43</v>
      </c>
      <c r="H4" s="1204" t="s">
        <v>44</v>
      </c>
      <c r="I4" s="1206" t="b">
        <v>1</v>
      </c>
      <c r="J4" s="1207" t="s">
        <v>574</v>
      </c>
      <c r="K4" s="1343" t="s">
        <v>57</v>
      </c>
      <c r="L4" s="1209" t="s">
        <v>576</v>
      </c>
      <c r="M4" s="1236" t="s">
        <v>13531</v>
      </c>
      <c r="N4" s="1344" t="b">
        <v>0</v>
      </c>
      <c r="O4" s="1245">
        <v>1</v>
      </c>
      <c r="P4" s="1224">
        <v>5</v>
      </c>
      <c r="Q4" s="1219">
        <v>0</v>
      </c>
      <c r="R4" s="1246">
        <v>0</v>
      </c>
      <c r="S4" s="1224">
        <v>5</v>
      </c>
      <c r="T4" s="1219">
        <v>0</v>
      </c>
      <c r="U4" s="1247">
        <v>0</v>
      </c>
      <c r="V4" s="1345" t="s">
        <v>48</v>
      </c>
      <c r="W4" s="1346" t="s">
        <v>48</v>
      </c>
      <c r="X4" s="1347" t="s">
        <v>48</v>
      </c>
      <c r="Y4" s="1221" t="s">
        <v>48</v>
      </c>
      <c r="Z4" s="1222" t="s">
        <v>48</v>
      </c>
      <c r="AA4" s="1223" t="s">
        <v>48</v>
      </c>
      <c r="AB4" s="1224" t="s">
        <v>48</v>
      </c>
      <c r="AC4" s="1225" t="s">
        <v>48</v>
      </c>
      <c r="AD4" s="1211" t="s">
        <v>48</v>
      </c>
      <c r="AE4" s="1227">
        <v>43200</v>
      </c>
      <c r="AF4" s="1227" t="s">
        <v>48</v>
      </c>
      <c r="AG4" s="1228" t="s">
        <v>48</v>
      </c>
      <c r="AH4" s="1228" t="s">
        <v>48</v>
      </c>
      <c r="AI4" s="1228" t="s">
        <v>48</v>
      </c>
      <c r="AJ4" s="1228" t="s">
        <v>48</v>
      </c>
      <c r="AK4" s="1350" t="s">
        <v>48</v>
      </c>
      <c r="AL4" s="1353" t="s">
        <v>13910</v>
      </c>
      <c r="AM4" s="1351" t="s">
        <v>12659</v>
      </c>
      <c r="AN4" s="1348" t="s">
        <v>12897</v>
      </c>
    </row>
    <row r="5" spans="1:40" ht="16.5" customHeight="1" thickBot="1">
      <c r="A5" s="1201" t="s">
        <v>54</v>
      </c>
      <c r="B5" s="1203" t="s">
        <v>55</v>
      </c>
      <c r="C5" s="1203" t="s">
        <v>39</v>
      </c>
      <c r="D5" s="1205" t="s">
        <v>40</v>
      </c>
      <c r="E5" s="1204" t="s">
        <v>41</v>
      </c>
      <c r="F5" s="1204" t="s">
        <v>42</v>
      </c>
      <c r="G5" s="1205" t="s">
        <v>43</v>
      </c>
      <c r="H5" s="1204" t="s">
        <v>44</v>
      </c>
      <c r="I5" s="1206" t="b">
        <v>1</v>
      </c>
      <c r="J5" s="1207" t="s">
        <v>56</v>
      </c>
      <c r="K5" s="1208" t="s">
        <v>57</v>
      </c>
      <c r="L5" s="1209" t="s">
        <v>58</v>
      </c>
      <c r="M5" s="1210">
        <v>0.3</v>
      </c>
      <c r="N5" s="1211" t="b">
        <v>0</v>
      </c>
      <c r="O5" s="1212">
        <v>4</v>
      </c>
      <c r="P5" s="1213">
        <v>2.5</v>
      </c>
      <c r="Q5" s="1214">
        <v>0</v>
      </c>
      <c r="R5" s="1215">
        <v>0</v>
      </c>
      <c r="S5" s="1216">
        <f t="shared" si="0"/>
        <v>10</v>
      </c>
      <c r="T5" s="1214">
        <f t="shared" si="1"/>
        <v>0</v>
      </c>
      <c r="U5" s="1217">
        <f t="shared" si="2"/>
        <v>0</v>
      </c>
      <c r="V5" s="1218" t="s">
        <v>48</v>
      </c>
      <c r="W5" s="1219" t="s">
        <v>48</v>
      </c>
      <c r="X5" s="1220" t="s">
        <v>48</v>
      </c>
      <c r="Y5" s="1221" t="s">
        <v>48</v>
      </c>
      <c r="Z5" s="1222" t="s">
        <v>48</v>
      </c>
      <c r="AA5" s="1223" t="s">
        <v>48</v>
      </c>
      <c r="AB5" s="1224" t="s">
        <v>48</v>
      </c>
      <c r="AC5" s="1225" t="s">
        <v>48</v>
      </c>
      <c r="AD5" s="1211" t="s">
        <v>48</v>
      </c>
      <c r="AE5" s="1226">
        <v>10800</v>
      </c>
      <c r="AF5" s="1227" t="s">
        <v>48</v>
      </c>
      <c r="AG5" s="1228" t="s">
        <v>48</v>
      </c>
      <c r="AH5" s="1228" t="s">
        <v>48</v>
      </c>
      <c r="AI5" s="1228" t="s">
        <v>48</v>
      </c>
      <c r="AJ5" s="1228" t="s">
        <v>48</v>
      </c>
      <c r="AK5" s="1228" t="s">
        <v>48</v>
      </c>
      <c r="AL5" s="1228" t="s">
        <v>13910</v>
      </c>
      <c r="AM5" s="1228" t="s">
        <v>12659</v>
      </c>
      <c r="AN5" s="1229" t="s">
        <v>12897</v>
      </c>
    </row>
    <row r="6" spans="1:40" ht="16.5" customHeight="1" thickBot="1">
      <c r="A6" s="1201" t="s">
        <v>59</v>
      </c>
      <c r="B6" s="1203" t="s">
        <v>60</v>
      </c>
      <c r="C6" s="1203" t="s">
        <v>39</v>
      </c>
      <c r="D6" s="1205" t="s">
        <v>40</v>
      </c>
      <c r="E6" s="1204" t="s">
        <v>41</v>
      </c>
      <c r="F6" s="1204" t="s">
        <v>42</v>
      </c>
      <c r="G6" s="1205" t="s">
        <v>43</v>
      </c>
      <c r="H6" s="1204" t="s">
        <v>44</v>
      </c>
      <c r="I6" s="1206" t="b">
        <v>1</v>
      </c>
      <c r="J6" s="1207" t="s">
        <v>61</v>
      </c>
      <c r="K6" s="1208" t="s">
        <v>62</v>
      </c>
      <c r="L6" s="1209" t="s">
        <v>63</v>
      </c>
      <c r="M6" s="1210">
        <v>0.3</v>
      </c>
      <c r="N6" s="1211" t="b">
        <v>0</v>
      </c>
      <c r="O6" s="1212">
        <v>2</v>
      </c>
      <c r="P6" s="1213">
        <v>5</v>
      </c>
      <c r="Q6" s="1214">
        <v>0</v>
      </c>
      <c r="R6" s="1215">
        <v>0</v>
      </c>
      <c r="S6" s="1216">
        <f t="shared" si="0"/>
        <v>10</v>
      </c>
      <c r="T6" s="1214">
        <f t="shared" si="1"/>
        <v>0</v>
      </c>
      <c r="U6" s="1217">
        <f t="shared" si="2"/>
        <v>0</v>
      </c>
      <c r="V6" s="1218" t="s">
        <v>48</v>
      </c>
      <c r="W6" s="1219" t="s">
        <v>48</v>
      </c>
      <c r="X6" s="1220" t="s">
        <v>48</v>
      </c>
      <c r="Y6" s="1221" t="s">
        <v>48</v>
      </c>
      <c r="Z6" s="1222" t="s">
        <v>48</v>
      </c>
      <c r="AA6" s="1223" t="s">
        <v>48</v>
      </c>
      <c r="AB6" s="1224" t="s">
        <v>48</v>
      </c>
      <c r="AC6" s="1225" t="s">
        <v>48</v>
      </c>
      <c r="AD6" s="1211" t="s">
        <v>48</v>
      </c>
      <c r="AE6" s="1226">
        <v>10800</v>
      </c>
      <c r="AF6" s="1227" t="s">
        <v>48</v>
      </c>
      <c r="AG6" s="1228" t="s">
        <v>48</v>
      </c>
      <c r="AH6" s="1228" t="s">
        <v>48</v>
      </c>
      <c r="AI6" s="1228" t="s">
        <v>48</v>
      </c>
      <c r="AJ6" s="1228" t="s">
        <v>48</v>
      </c>
      <c r="AK6" s="1228" t="s">
        <v>48</v>
      </c>
      <c r="AL6" s="1228" t="s">
        <v>13910</v>
      </c>
      <c r="AM6" s="1228" t="s">
        <v>12659</v>
      </c>
      <c r="AN6" s="1229" t="s">
        <v>12897</v>
      </c>
    </row>
    <row r="7" spans="1:40" ht="16.5" customHeight="1" thickBot="1">
      <c r="A7" s="1201" t="s">
        <v>64</v>
      </c>
      <c r="B7" s="1203" t="s">
        <v>65</v>
      </c>
      <c r="C7" s="1203" t="s">
        <v>39</v>
      </c>
      <c r="D7" s="1205" t="s">
        <v>40</v>
      </c>
      <c r="E7" s="1204" t="s">
        <v>41</v>
      </c>
      <c r="F7" s="1204" t="s">
        <v>42</v>
      </c>
      <c r="G7" s="1205" t="s">
        <v>43</v>
      </c>
      <c r="H7" s="1204" t="s">
        <v>44</v>
      </c>
      <c r="I7" s="1206" t="b">
        <v>1</v>
      </c>
      <c r="J7" s="1207" t="s">
        <v>66</v>
      </c>
      <c r="K7" s="1208" t="s">
        <v>67</v>
      </c>
      <c r="L7" s="1209" t="s">
        <v>68</v>
      </c>
      <c r="M7" s="1210">
        <v>0.3</v>
      </c>
      <c r="N7" s="1211" t="b">
        <v>0</v>
      </c>
      <c r="O7" s="1212">
        <v>1</v>
      </c>
      <c r="P7" s="1213">
        <v>10</v>
      </c>
      <c r="Q7" s="1214">
        <v>0</v>
      </c>
      <c r="R7" s="1215">
        <v>0</v>
      </c>
      <c r="S7" s="1216">
        <f t="shared" si="0"/>
        <v>10</v>
      </c>
      <c r="T7" s="1214">
        <f t="shared" si="1"/>
        <v>0</v>
      </c>
      <c r="U7" s="1217">
        <f t="shared" si="2"/>
        <v>0</v>
      </c>
      <c r="V7" s="1218" t="s">
        <v>48</v>
      </c>
      <c r="W7" s="1219" t="s">
        <v>48</v>
      </c>
      <c r="X7" s="1220" t="s">
        <v>48</v>
      </c>
      <c r="Y7" s="1221" t="s">
        <v>48</v>
      </c>
      <c r="Z7" s="1222" t="s">
        <v>48</v>
      </c>
      <c r="AA7" s="1223" t="s">
        <v>48</v>
      </c>
      <c r="AB7" s="1224" t="s">
        <v>48</v>
      </c>
      <c r="AC7" s="1225" t="s">
        <v>48</v>
      </c>
      <c r="AD7" s="1211" t="s">
        <v>48</v>
      </c>
      <c r="AE7" s="1226">
        <v>10800</v>
      </c>
      <c r="AF7" s="1227" t="s">
        <v>48</v>
      </c>
      <c r="AG7" s="1228" t="s">
        <v>48</v>
      </c>
      <c r="AH7" s="1228" t="s">
        <v>48</v>
      </c>
      <c r="AI7" s="1228" t="s">
        <v>48</v>
      </c>
      <c r="AJ7" s="1228" t="s">
        <v>48</v>
      </c>
      <c r="AK7" s="1228" t="s">
        <v>48</v>
      </c>
      <c r="AL7" s="1228" t="s">
        <v>13910</v>
      </c>
      <c r="AM7" s="1228" t="s">
        <v>12659</v>
      </c>
      <c r="AN7" s="1229" t="s">
        <v>12897</v>
      </c>
    </row>
    <row r="8" spans="1:40" ht="16.5" customHeight="1" thickBot="1">
      <c r="A8" s="1230" t="s">
        <v>69</v>
      </c>
      <c r="B8" s="1203" t="s">
        <v>70</v>
      </c>
      <c r="C8" s="1203" t="s">
        <v>39</v>
      </c>
      <c r="D8" s="1205" t="s">
        <v>40</v>
      </c>
      <c r="E8" s="1204" t="s">
        <v>41</v>
      </c>
      <c r="F8" s="1204" t="s">
        <v>42</v>
      </c>
      <c r="G8" s="1205" t="s">
        <v>43</v>
      </c>
      <c r="H8" s="1204" t="s">
        <v>44</v>
      </c>
      <c r="I8" s="1206" t="b">
        <v>1</v>
      </c>
      <c r="J8" s="1207" t="s">
        <v>71</v>
      </c>
      <c r="K8" s="1208" t="s">
        <v>72</v>
      </c>
      <c r="L8" s="1209" t="s">
        <v>73</v>
      </c>
      <c r="M8" s="1210">
        <v>0.4</v>
      </c>
      <c r="N8" s="1211" t="b">
        <v>0</v>
      </c>
      <c r="O8" s="1212">
        <v>4</v>
      </c>
      <c r="P8" s="1213">
        <v>5</v>
      </c>
      <c r="Q8" s="1214">
        <v>0</v>
      </c>
      <c r="R8" s="1215">
        <v>0</v>
      </c>
      <c r="S8" s="1216">
        <f t="shared" si="0"/>
        <v>20</v>
      </c>
      <c r="T8" s="1214">
        <f t="shared" si="1"/>
        <v>0</v>
      </c>
      <c r="U8" s="1217">
        <f t="shared" si="2"/>
        <v>0</v>
      </c>
      <c r="V8" s="1218" t="s">
        <v>48</v>
      </c>
      <c r="W8" s="1219" t="s">
        <v>48</v>
      </c>
      <c r="X8" s="1220" t="s">
        <v>48</v>
      </c>
      <c r="Y8" s="1221" t="s">
        <v>48</v>
      </c>
      <c r="Z8" s="1222" t="s">
        <v>48</v>
      </c>
      <c r="AA8" s="1223" t="s">
        <v>48</v>
      </c>
      <c r="AB8" s="1224" t="s">
        <v>48</v>
      </c>
      <c r="AC8" s="1225" t="s">
        <v>48</v>
      </c>
      <c r="AD8" s="1211" t="s">
        <v>48</v>
      </c>
      <c r="AE8" s="1226">
        <v>10800</v>
      </c>
      <c r="AF8" s="1227" t="s">
        <v>48</v>
      </c>
      <c r="AG8" s="1228" t="s">
        <v>48</v>
      </c>
      <c r="AH8" s="1228" t="s">
        <v>48</v>
      </c>
      <c r="AI8" s="1228" t="s">
        <v>48</v>
      </c>
      <c r="AJ8" s="1228" t="s">
        <v>48</v>
      </c>
      <c r="AK8" s="1228" t="s">
        <v>48</v>
      </c>
      <c r="AL8" s="1228" t="s">
        <v>13911</v>
      </c>
      <c r="AM8" s="1228" t="s">
        <v>12659</v>
      </c>
      <c r="AN8" s="1229" t="s">
        <v>12897</v>
      </c>
    </row>
    <row r="9" spans="1:40" ht="16.5" customHeight="1" thickBot="1">
      <c r="A9" s="1230" t="str">
        <f>HYPERLINK("https://imgur.com/eJ3CxWA","Szczur na patyku")</f>
        <v>Szczur na patyku</v>
      </c>
      <c r="B9" s="1203" t="s">
        <v>74</v>
      </c>
      <c r="C9" s="1203" t="s">
        <v>39</v>
      </c>
      <c r="D9" s="1205" t="s">
        <v>40</v>
      </c>
      <c r="E9" s="1204" t="s">
        <v>41</v>
      </c>
      <c r="F9" s="1204" t="s">
        <v>42</v>
      </c>
      <c r="G9" s="1205" t="s">
        <v>43</v>
      </c>
      <c r="H9" s="1204" t="s">
        <v>44</v>
      </c>
      <c r="I9" s="1206" t="b">
        <v>1</v>
      </c>
      <c r="J9" s="1207" t="s">
        <v>75</v>
      </c>
      <c r="K9" s="1208" t="s">
        <v>76</v>
      </c>
      <c r="L9" s="1209" t="s">
        <v>77</v>
      </c>
      <c r="M9" s="1210">
        <v>0.4</v>
      </c>
      <c r="N9" s="1211" t="b">
        <v>0</v>
      </c>
      <c r="O9" s="1212">
        <v>2</v>
      </c>
      <c r="P9" s="1213">
        <v>7.5</v>
      </c>
      <c r="Q9" s="1214">
        <v>0</v>
      </c>
      <c r="R9" s="1215">
        <v>0</v>
      </c>
      <c r="S9" s="1216">
        <f t="shared" si="0"/>
        <v>15</v>
      </c>
      <c r="T9" s="1214">
        <f t="shared" si="1"/>
        <v>0</v>
      </c>
      <c r="U9" s="1217">
        <f t="shared" si="2"/>
        <v>0</v>
      </c>
      <c r="V9" s="1218" t="s">
        <v>48</v>
      </c>
      <c r="W9" s="1219" t="s">
        <v>48</v>
      </c>
      <c r="X9" s="1220" t="s">
        <v>48</v>
      </c>
      <c r="Y9" s="1221" t="s">
        <v>48</v>
      </c>
      <c r="Z9" s="1222" t="s">
        <v>48</v>
      </c>
      <c r="AA9" s="1223" t="s">
        <v>48</v>
      </c>
      <c r="AB9" s="1224" t="s">
        <v>48</v>
      </c>
      <c r="AC9" s="1225" t="s">
        <v>48</v>
      </c>
      <c r="AD9" s="1211" t="s">
        <v>48</v>
      </c>
      <c r="AE9" s="1226">
        <v>10800</v>
      </c>
      <c r="AF9" s="1227" t="s">
        <v>48</v>
      </c>
      <c r="AG9" s="1228" t="s">
        <v>48</v>
      </c>
      <c r="AH9" s="1228" t="s">
        <v>48</v>
      </c>
      <c r="AI9" s="1228" t="s">
        <v>48</v>
      </c>
      <c r="AJ9" s="1228" t="s">
        <v>48</v>
      </c>
      <c r="AK9" s="1228" t="s">
        <v>48</v>
      </c>
      <c r="AL9" s="1228" t="s">
        <v>13911</v>
      </c>
      <c r="AM9" s="1228" t="s">
        <v>12659</v>
      </c>
      <c r="AN9" s="1229" t="s">
        <v>12897</v>
      </c>
    </row>
    <row r="10" spans="1:40" ht="16.5" customHeight="1" thickBot="1">
      <c r="A10" s="1230" t="s">
        <v>78</v>
      </c>
      <c r="B10" s="1203" t="s">
        <v>79</v>
      </c>
      <c r="C10" s="1203" t="s">
        <v>39</v>
      </c>
      <c r="D10" s="1205" t="s">
        <v>40</v>
      </c>
      <c r="E10" s="1204" t="s">
        <v>41</v>
      </c>
      <c r="F10" s="1204" t="s">
        <v>42</v>
      </c>
      <c r="G10" s="1205" t="s">
        <v>43</v>
      </c>
      <c r="H10" s="1204" t="s">
        <v>44</v>
      </c>
      <c r="I10" s="1206" t="b">
        <v>1</v>
      </c>
      <c r="J10" s="1207" t="s">
        <v>80</v>
      </c>
      <c r="K10" s="1208" t="s">
        <v>81</v>
      </c>
      <c r="L10" s="1209" t="s">
        <v>82</v>
      </c>
      <c r="M10" s="1210">
        <v>0.4</v>
      </c>
      <c r="N10" s="1211" t="b">
        <v>0</v>
      </c>
      <c r="O10" s="1212">
        <v>2</v>
      </c>
      <c r="P10" s="1213">
        <v>10</v>
      </c>
      <c r="Q10" s="1214">
        <v>0</v>
      </c>
      <c r="R10" s="1215">
        <v>0</v>
      </c>
      <c r="S10" s="1216">
        <f t="shared" si="0"/>
        <v>20</v>
      </c>
      <c r="T10" s="1214">
        <f t="shared" si="1"/>
        <v>0</v>
      </c>
      <c r="U10" s="1217">
        <f t="shared" si="2"/>
        <v>0</v>
      </c>
      <c r="V10" s="1218" t="s">
        <v>48</v>
      </c>
      <c r="W10" s="1219" t="s">
        <v>48</v>
      </c>
      <c r="X10" s="1220" t="s">
        <v>48</v>
      </c>
      <c r="Y10" s="1221" t="s">
        <v>48</v>
      </c>
      <c r="Z10" s="1222" t="s">
        <v>48</v>
      </c>
      <c r="AA10" s="1223" t="s">
        <v>48</v>
      </c>
      <c r="AB10" s="1224" t="s">
        <v>48</v>
      </c>
      <c r="AC10" s="1225" t="s">
        <v>48</v>
      </c>
      <c r="AD10" s="1211" t="s">
        <v>48</v>
      </c>
      <c r="AE10" s="1226">
        <v>10800</v>
      </c>
      <c r="AF10" s="1227" t="s">
        <v>48</v>
      </c>
      <c r="AG10" s="1228" t="s">
        <v>48</v>
      </c>
      <c r="AH10" s="1228" t="s">
        <v>48</v>
      </c>
      <c r="AI10" s="1228" t="s">
        <v>48</v>
      </c>
      <c r="AJ10" s="1228" t="s">
        <v>48</v>
      </c>
      <c r="AK10" s="1228" t="s">
        <v>48</v>
      </c>
      <c r="AL10" s="1228" t="s">
        <v>13911</v>
      </c>
      <c r="AM10" s="1228" t="s">
        <v>12659</v>
      </c>
      <c r="AN10" s="1229" t="s">
        <v>12897</v>
      </c>
    </row>
    <row r="11" spans="1:40" ht="16.5" customHeight="1" thickBot="1">
      <c r="A11" s="1230" t="s">
        <v>83</v>
      </c>
      <c r="B11" s="1203" t="s">
        <v>84</v>
      </c>
      <c r="C11" s="1203" t="s">
        <v>39</v>
      </c>
      <c r="D11" s="1205" t="s">
        <v>40</v>
      </c>
      <c r="E11" s="1204" t="s">
        <v>41</v>
      </c>
      <c r="F11" s="1204" t="s">
        <v>42</v>
      </c>
      <c r="G11" s="1205" t="s">
        <v>43</v>
      </c>
      <c r="H11" s="1204" t="s">
        <v>44</v>
      </c>
      <c r="I11" s="1206" t="b">
        <v>1</v>
      </c>
      <c r="J11" s="1207" t="s">
        <v>85</v>
      </c>
      <c r="K11" s="1208" t="s">
        <v>86</v>
      </c>
      <c r="L11" s="1209" t="s">
        <v>87</v>
      </c>
      <c r="M11" s="1210">
        <v>0.4</v>
      </c>
      <c r="N11" s="1211" t="b">
        <v>0</v>
      </c>
      <c r="O11" s="1212">
        <v>4</v>
      </c>
      <c r="P11" s="1213">
        <v>5</v>
      </c>
      <c r="Q11" s="1214">
        <v>0</v>
      </c>
      <c r="R11" s="1215">
        <v>0</v>
      </c>
      <c r="S11" s="1216">
        <f t="shared" si="0"/>
        <v>20</v>
      </c>
      <c r="T11" s="1214">
        <f t="shared" si="1"/>
        <v>0</v>
      </c>
      <c r="U11" s="1217">
        <f t="shared" si="2"/>
        <v>0</v>
      </c>
      <c r="V11" s="1218" t="s">
        <v>48</v>
      </c>
      <c r="W11" s="1219" t="s">
        <v>48</v>
      </c>
      <c r="X11" s="1220" t="s">
        <v>48</v>
      </c>
      <c r="Y11" s="1221" t="s">
        <v>48</v>
      </c>
      <c r="Z11" s="1222" t="s">
        <v>48</v>
      </c>
      <c r="AA11" s="1223" t="s">
        <v>48</v>
      </c>
      <c r="AB11" s="1224" t="s">
        <v>48</v>
      </c>
      <c r="AC11" s="1225" t="s">
        <v>48</v>
      </c>
      <c r="AD11" s="1211" t="s">
        <v>48</v>
      </c>
      <c r="AE11" s="1226">
        <v>10800</v>
      </c>
      <c r="AF11" s="1227" t="s">
        <v>48</v>
      </c>
      <c r="AG11" s="1228" t="s">
        <v>48</v>
      </c>
      <c r="AH11" s="1228" t="s">
        <v>48</v>
      </c>
      <c r="AI11" s="1228" t="s">
        <v>48</v>
      </c>
      <c r="AJ11" s="1228" t="s">
        <v>48</v>
      </c>
      <c r="AK11" s="1228" t="s">
        <v>48</v>
      </c>
      <c r="AL11" s="1228" t="s">
        <v>13911</v>
      </c>
      <c r="AM11" s="1228" t="s">
        <v>12659</v>
      </c>
      <c r="AN11" s="1229" t="s">
        <v>12897</v>
      </c>
    </row>
    <row r="12" spans="1:40" ht="16.5" customHeight="1" thickBot="1">
      <c r="A12" s="1230" t="s">
        <v>88</v>
      </c>
      <c r="B12" s="1203" t="s">
        <v>89</v>
      </c>
      <c r="C12" s="1203" t="s">
        <v>39</v>
      </c>
      <c r="D12" s="1205" t="s">
        <v>40</v>
      </c>
      <c r="E12" s="1204" t="s">
        <v>41</v>
      </c>
      <c r="F12" s="1204" t="s">
        <v>42</v>
      </c>
      <c r="G12" s="1205" t="s">
        <v>43</v>
      </c>
      <c r="H12" s="1204" t="s">
        <v>44</v>
      </c>
      <c r="I12" s="1206" t="b">
        <v>1</v>
      </c>
      <c r="J12" s="1207" t="s">
        <v>90</v>
      </c>
      <c r="K12" s="1208" t="s">
        <v>91</v>
      </c>
      <c r="L12" s="1209" t="s">
        <v>92</v>
      </c>
      <c r="M12" s="1210">
        <v>0.4</v>
      </c>
      <c r="N12" s="1211" t="b">
        <v>0</v>
      </c>
      <c r="O12" s="1212">
        <v>2</v>
      </c>
      <c r="P12" s="1213">
        <v>5</v>
      </c>
      <c r="Q12" s="1214">
        <v>0</v>
      </c>
      <c r="R12" s="1215">
        <v>0</v>
      </c>
      <c r="S12" s="1216">
        <f t="shared" si="0"/>
        <v>10</v>
      </c>
      <c r="T12" s="1214">
        <f t="shared" si="1"/>
        <v>0</v>
      </c>
      <c r="U12" s="1217">
        <f t="shared" si="2"/>
        <v>0</v>
      </c>
      <c r="V12" s="1218" t="s">
        <v>48</v>
      </c>
      <c r="W12" s="1219" t="s">
        <v>48</v>
      </c>
      <c r="X12" s="1220" t="s">
        <v>48</v>
      </c>
      <c r="Y12" s="1221" t="s">
        <v>48</v>
      </c>
      <c r="Z12" s="1222" t="s">
        <v>48</v>
      </c>
      <c r="AA12" s="1223" t="s">
        <v>48</v>
      </c>
      <c r="AB12" s="1224" t="s">
        <v>48</v>
      </c>
      <c r="AC12" s="1225" t="s">
        <v>48</v>
      </c>
      <c r="AD12" s="1211" t="s">
        <v>48</v>
      </c>
      <c r="AE12" s="1226">
        <v>10800</v>
      </c>
      <c r="AF12" s="1227" t="s">
        <v>48</v>
      </c>
      <c r="AG12" s="1228" t="s">
        <v>48</v>
      </c>
      <c r="AH12" s="1228" t="s">
        <v>48</v>
      </c>
      <c r="AI12" s="1228" t="s">
        <v>48</v>
      </c>
      <c r="AJ12" s="1228" t="s">
        <v>48</v>
      </c>
      <c r="AK12" s="1228" t="s">
        <v>48</v>
      </c>
      <c r="AL12" s="1228" t="s">
        <v>13911</v>
      </c>
      <c r="AM12" s="1228" t="s">
        <v>12659</v>
      </c>
      <c r="AN12" s="1229" t="s">
        <v>12897</v>
      </c>
    </row>
    <row r="13" spans="1:40" ht="16.5" customHeight="1" thickBot="1">
      <c r="A13" s="1230" t="s">
        <v>93</v>
      </c>
      <c r="B13" s="1203" t="s">
        <v>94</v>
      </c>
      <c r="C13" s="1203" t="s">
        <v>39</v>
      </c>
      <c r="D13" s="1205" t="s">
        <v>40</v>
      </c>
      <c r="E13" s="1204" t="s">
        <v>41</v>
      </c>
      <c r="F13" s="1204" t="s">
        <v>42</v>
      </c>
      <c r="G13" s="1205" t="s">
        <v>43</v>
      </c>
      <c r="H13" s="1204" t="s">
        <v>44</v>
      </c>
      <c r="I13" s="1206" t="b">
        <v>1</v>
      </c>
      <c r="J13" s="1207" t="s">
        <v>95</v>
      </c>
      <c r="K13" s="1208" t="s">
        <v>96</v>
      </c>
      <c r="L13" s="1209" t="s">
        <v>97</v>
      </c>
      <c r="M13" s="1210">
        <v>0.4</v>
      </c>
      <c r="N13" s="1211" t="b">
        <v>0</v>
      </c>
      <c r="O13" s="1212">
        <v>4</v>
      </c>
      <c r="P13" s="1213">
        <v>2.5</v>
      </c>
      <c r="Q13" s="1214">
        <v>0</v>
      </c>
      <c r="R13" s="1215">
        <v>0</v>
      </c>
      <c r="S13" s="1216">
        <f t="shared" si="0"/>
        <v>10</v>
      </c>
      <c r="T13" s="1214">
        <f t="shared" si="1"/>
        <v>0</v>
      </c>
      <c r="U13" s="1217">
        <f t="shared" si="2"/>
        <v>0</v>
      </c>
      <c r="V13" s="1218" t="s">
        <v>48</v>
      </c>
      <c r="W13" s="1219" t="s">
        <v>48</v>
      </c>
      <c r="X13" s="1220" t="s">
        <v>48</v>
      </c>
      <c r="Y13" s="1221" t="s">
        <v>48</v>
      </c>
      <c r="Z13" s="1222" t="s">
        <v>48</v>
      </c>
      <c r="AA13" s="1223" t="s">
        <v>48</v>
      </c>
      <c r="AB13" s="1224" t="s">
        <v>48</v>
      </c>
      <c r="AC13" s="1225" t="s">
        <v>48</v>
      </c>
      <c r="AD13" s="1211" t="s">
        <v>48</v>
      </c>
      <c r="AE13" s="1226">
        <v>10800</v>
      </c>
      <c r="AF13" s="1227" t="s">
        <v>48</v>
      </c>
      <c r="AG13" s="1228" t="s">
        <v>48</v>
      </c>
      <c r="AH13" s="1228" t="s">
        <v>48</v>
      </c>
      <c r="AI13" s="1228" t="s">
        <v>48</v>
      </c>
      <c r="AJ13" s="1228" t="s">
        <v>48</v>
      </c>
      <c r="AK13" s="1228" t="s">
        <v>48</v>
      </c>
      <c r="AL13" s="1228" t="s">
        <v>13911</v>
      </c>
      <c r="AM13" s="1228" t="s">
        <v>12659</v>
      </c>
      <c r="AN13" s="1229" t="s">
        <v>12897</v>
      </c>
    </row>
    <row r="14" spans="1:40" ht="16.5" customHeight="1" thickBot="1">
      <c r="A14" s="1231" t="s">
        <v>98</v>
      </c>
      <c r="B14" s="1203" t="s">
        <v>99</v>
      </c>
      <c r="C14" s="1203" t="s">
        <v>39</v>
      </c>
      <c r="D14" s="1205" t="s">
        <v>40</v>
      </c>
      <c r="E14" s="1204" t="s">
        <v>41</v>
      </c>
      <c r="F14" s="1204" t="s">
        <v>42</v>
      </c>
      <c r="G14" s="1205" t="s">
        <v>43</v>
      </c>
      <c r="H14" s="1204" t="s">
        <v>44</v>
      </c>
      <c r="I14" s="1206" t="b">
        <v>1</v>
      </c>
      <c r="J14" s="1207" t="s">
        <v>75</v>
      </c>
      <c r="K14" s="1208" t="s">
        <v>100</v>
      </c>
      <c r="L14" s="1209" t="s">
        <v>77</v>
      </c>
      <c r="M14" s="1210">
        <v>0.5</v>
      </c>
      <c r="N14" s="1211" t="b">
        <v>0</v>
      </c>
      <c r="O14" s="1212">
        <v>5</v>
      </c>
      <c r="P14" s="1213">
        <v>5</v>
      </c>
      <c r="Q14" s="1214">
        <v>0</v>
      </c>
      <c r="R14" s="1215">
        <v>0</v>
      </c>
      <c r="S14" s="1216">
        <f t="shared" si="0"/>
        <v>25</v>
      </c>
      <c r="T14" s="1214">
        <f t="shared" si="1"/>
        <v>0</v>
      </c>
      <c r="U14" s="1217">
        <f t="shared" si="2"/>
        <v>0</v>
      </c>
      <c r="V14" s="1218" t="s">
        <v>48</v>
      </c>
      <c r="W14" s="1219" t="s">
        <v>48</v>
      </c>
      <c r="X14" s="1220" t="s">
        <v>48</v>
      </c>
      <c r="Y14" s="1221" t="s">
        <v>48</v>
      </c>
      <c r="Z14" s="1222" t="s">
        <v>48</v>
      </c>
      <c r="AA14" s="1223" t="s">
        <v>48</v>
      </c>
      <c r="AB14" s="1224" t="s">
        <v>48</v>
      </c>
      <c r="AC14" s="1225" t="s">
        <v>48</v>
      </c>
      <c r="AD14" s="1211" t="s">
        <v>48</v>
      </c>
      <c r="AE14" s="1226">
        <v>10800</v>
      </c>
      <c r="AF14" s="1227" t="s">
        <v>48</v>
      </c>
      <c r="AG14" s="1228" t="s">
        <v>48</v>
      </c>
      <c r="AH14" s="1228" t="s">
        <v>48</v>
      </c>
      <c r="AI14" s="1228" t="s">
        <v>48</v>
      </c>
      <c r="AJ14" s="1228" t="s">
        <v>48</v>
      </c>
      <c r="AK14" s="1228" t="s">
        <v>48</v>
      </c>
      <c r="AL14" s="1228" t="s">
        <v>13912</v>
      </c>
      <c r="AM14" s="1228" t="s">
        <v>12659</v>
      </c>
      <c r="AN14" s="1229" t="s">
        <v>12897</v>
      </c>
    </row>
    <row r="15" spans="1:40" ht="15" thickBot="1">
      <c r="A15" s="1231" t="s">
        <v>101</v>
      </c>
      <c r="B15" s="1203" t="s">
        <v>102</v>
      </c>
      <c r="C15" s="1203" t="s">
        <v>39</v>
      </c>
      <c r="D15" s="1205" t="s">
        <v>40</v>
      </c>
      <c r="E15" s="1204" t="s">
        <v>41</v>
      </c>
      <c r="F15" s="1204" t="s">
        <v>42</v>
      </c>
      <c r="G15" s="1205" t="s">
        <v>43</v>
      </c>
      <c r="H15" s="1204" t="s">
        <v>44</v>
      </c>
      <c r="I15" s="1206" t="b">
        <v>1</v>
      </c>
      <c r="J15" s="1207" t="s">
        <v>103</v>
      </c>
      <c r="K15" s="1208" t="s">
        <v>104</v>
      </c>
      <c r="L15" s="1209" t="s">
        <v>105</v>
      </c>
      <c r="M15" s="1210">
        <v>0.5</v>
      </c>
      <c r="N15" s="1211" t="b">
        <v>0</v>
      </c>
      <c r="O15" s="1212">
        <v>2</v>
      </c>
      <c r="P15" s="1213">
        <v>12.5</v>
      </c>
      <c r="Q15" s="1214">
        <v>0</v>
      </c>
      <c r="R15" s="1215">
        <v>0</v>
      </c>
      <c r="S15" s="1216">
        <f t="shared" si="0"/>
        <v>25</v>
      </c>
      <c r="T15" s="1214">
        <f t="shared" si="1"/>
        <v>0</v>
      </c>
      <c r="U15" s="1217">
        <f t="shared" si="2"/>
        <v>0</v>
      </c>
      <c r="V15" s="1218" t="s">
        <v>48</v>
      </c>
      <c r="W15" s="1219" t="s">
        <v>48</v>
      </c>
      <c r="X15" s="1220" t="s">
        <v>48</v>
      </c>
      <c r="Y15" s="1221" t="s">
        <v>48</v>
      </c>
      <c r="Z15" s="1222" t="s">
        <v>48</v>
      </c>
      <c r="AA15" s="1223" t="s">
        <v>48</v>
      </c>
      <c r="AB15" s="1224" t="s">
        <v>48</v>
      </c>
      <c r="AC15" s="1225" t="s">
        <v>48</v>
      </c>
      <c r="AD15" s="1211" t="s">
        <v>48</v>
      </c>
      <c r="AE15" s="1226">
        <v>10800</v>
      </c>
      <c r="AF15" s="1227" t="s">
        <v>48</v>
      </c>
      <c r="AG15" s="1228" t="s">
        <v>48</v>
      </c>
      <c r="AH15" s="1228" t="s">
        <v>48</v>
      </c>
      <c r="AI15" s="1228" t="s">
        <v>48</v>
      </c>
      <c r="AJ15" s="1228" t="s">
        <v>48</v>
      </c>
      <c r="AK15" s="1228" t="s">
        <v>48</v>
      </c>
      <c r="AL15" s="1228" t="s">
        <v>13912</v>
      </c>
      <c r="AM15" s="1228" t="s">
        <v>12659</v>
      </c>
      <c r="AN15" s="1229" t="s">
        <v>12897</v>
      </c>
    </row>
    <row r="16" spans="1:40" ht="15" thickBot="1">
      <c r="A16" s="1231" t="s">
        <v>106</v>
      </c>
      <c r="B16" s="1203" t="s">
        <v>107</v>
      </c>
      <c r="C16" s="1203" t="s">
        <v>39</v>
      </c>
      <c r="D16" s="1205" t="s">
        <v>40</v>
      </c>
      <c r="E16" s="1204" t="s">
        <v>41</v>
      </c>
      <c r="F16" s="1204" t="s">
        <v>42</v>
      </c>
      <c r="G16" s="1205" t="s">
        <v>43</v>
      </c>
      <c r="H16" s="1204" t="s">
        <v>44</v>
      </c>
      <c r="I16" s="1206" t="b">
        <v>1</v>
      </c>
      <c r="J16" s="1207" t="s">
        <v>108</v>
      </c>
      <c r="K16" s="1208" t="s">
        <v>109</v>
      </c>
      <c r="L16" s="1209" t="s">
        <v>110</v>
      </c>
      <c r="M16" s="1210">
        <v>0.5</v>
      </c>
      <c r="N16" s="1211" t="b">
        <v>0</v>
      </c>
      <c r="O16" s="1212">
        <v>1</v>
      </c>
      <c r="P16" s="1213">
        <v>25</v>
      </c>
      <c r="Q16" s="1214">
        <v>0</v>
      </c>
      <c r="R16" s="1215">
        <v>0</v>
      </c>
      <c r="S16" s="1216">
        <f t="shared" si="0"/>
        <v>25</v>
      </c>
      <c r="T16" s="1214">
        <f t="shared" si="1"/>
        <v>0</v>
      </c>
      <c r="U16" s="1217">
        <f t="shared" si="2"/>
        <v>0</v>
      </c>
      <c r="V16" s="1218" t="s">
        <v>48</v>
      </c>
      <c r="W16" s="1219" t="s">
        <v>48</v>
      </c>
      <c r="X16" s="1220" t="s">
        <v>48</v>
      </c>
      <c r="Y16" s="1221" t="s">
        <v>48</v>
      </c>
      <c r="Z16" s="1222" t="s">
        <v>48</v>
      </c>
      <c r="AA16" s="1223" t="s">
        <v>48</v>
      </c>
      <c r="AB16" s="1224" t="s">
        <v>48</v>
      </c>
      <c r="AC16" s="1225" t="s">
        <v>48</v>
      </c>
      <c r="AD16" s="1211" t="s">
        <v>48</v>
      </c>
      <c r="AE16" s="1226">
        <v>10800</v>
      </c>
      <c r="AF16" s="1227" t="s">
        <v>48</v>
      </c>
      <c r="AG16" s="1228" t="s">
        <v>48</v>
      </c>
      <c r="AH16" s="1228" t="s">
        <v>48</v>
      </c>
      <c r="AI16" s="1228" t="s">
        <v>48</v>
      </c>
      <c r="AJ16" s="1228" t="s">
        <v>48</v>
      </c>
      <c r="AK16" s="1228" t="s">
        <v>48</v>
      </c>
      <c r="AL16" s="1228" t="s">
        <v>13912</v>
      </c>
      <c r="AM16" s="1228" t="s">
        <v>12659</v>
      </c>
      <c r="AN16" s="1229" t="s">
        <v>12897</v>
      </c>
    </row>
    <row r="17" spans="1:40" ht="15" thickBot="1">
      <c r="A17" s="1231" t="s">
        <v>111</v>
      </c>
      <c r="B17" s="1203" t="s">
        <v>112</v>
      </c>
      <c r="C17" s="1203" t="s">
        <v>39</v>
      </c>
      <c r="D17" s="1205" t="s">
        <v>40</v>
      </c>
      <c r="E17" s="1204" t="s">
        <v>41</v>
      </c>
      <c r="F17" s="1204" t="s">
        <v>42</v>
      </c>
      <c r="G17" s="1205" t="s">
        <v>43</v>
      </c>
      <c r="H17" s="1204" t="s">
        <v>44</v>
      </c>
      <c r="I17" s="1206" t="b">
        <v>1</v>
      </c>
      <c r="J17" s="1207" t="s">
        <v>113</v>
      </c>
      <c r="K17" s="1208" t="s">
        <v>114</v>
      </c>
      <c r="L17" s="1209" t="s">
        <v>115</v>
      </c>
      <c r="M17" s="1210">
        <v>0.5</v>
      </c>
      <c r="N17" s="1211" t="b">
        <v>0</v>
      </c>
      <c r="O17" s="1212">
        <v>1</v>
      </c>
      <c r="P17" s="1213">
        <v>25</v>
      </c>
      <c r="Q17" s="1214">
        <v>0</v>
      </c>
      <c r="R17" s="1215">
        <v>0</v>
      </c>
      <c r="S17" s="1216">
        <f t="shared" si="0"/>
        <v>25</v>
      </c>
      <c r="T17" s="1214">
        <f t="shared" si="1"/>
        <v>0</v>
      </c>
      <c r="U17" s="1217">
        <f t="shared" si="2"/>
        <v>0</v>
      </c>
      <c r="V17" s="1218" t="s">
        <v>48</v>
      </c>
      <c r="W17" s="1219" t="s">
        <v>48</v>
      </c>
      <c r="X17" s="1220" t="s">
        <v>48</v>
      </c>
      <c r="Y17" s="1221" t="s">
        <v>48</v>
      </c>
      <c r="Z17" s="1222" t="s">
        <v>48</v>
      </c>
      <c r="AA17" s="1223" t="s">
        <v>48</v>
      </c>
      <c r="AB17" s="1224" t="s">
        <v>48</v>
      </c>
      <c r="AC17" s="1225" t="s">
        <v>48</v>
      </c>
      <c r="AD17" s="1211" t="s">
        <v>48</v>
      </c>
      <c r="AE17" s="1226">
        <v>10800</v>
      </c>
      <c r="AF17" s="1227" t="s">
        <v>48</v>
      </c>
      <c r="AG17" s="1228" t="s">
        <v>48</v>
      </c>
      <c r="AH17" s="1228" t="s">
        <v>48</v>
      </c>
      <c r="AI17" s="1228" t="s">
        <v>48</v>
      </c>
      <c r="AJ17" s="1228" t="s">
        <v>48</v>
      </c>
      <c r="AK17" s="1228" t="s">
        <v>48</v>
      </c>
      <c r="AL17" s="1228" t="s">
        <v>13912</v>
      </c>
      <c r="AM17" s="1228" t="s">
        <v>12659</v>
      </c>
      <c r="AN17" s="1229" t="s">
        <v>12897</v>
      </c>
    </row>
    <row r="18" spans="1:40" ht="15" customHeight="1" thickBot="1">
      <c r="A18" s="1231" t="s">
        <v>116</v>
      </c>
      <c r="B18" s="1203" t="s">
        <v>117</v>
      </c>
      <c r="C18" s="1203" t="s">
        <v>39</v>
      </c>
      <c r="D18" s="1205" t="s">
        <v>40</v>
      </c>
      <c r="E18" s="1204" t="s">
        <v>41</v>
      </c>
      <c r="F18" s="1204" t="s">
        <v>42</v>
      </c>
      <c r="G18" s="1205" t="s">
        <v>43</v>
      </c>
      <c r="H18" s="1204" t="s">
        <v>44</v>
      </c>
      <c r="I18" s="1206" t="b">
        <v>1</v>
      </c>
      <c r="J18" s="1207" t="s">
        <v>118</v>
      </c>
      <c r="K18" s="1208" t="s">
        <v>119</v>
      </c>
      <c r="L18" s="1209" t="s">
        <v>120</v>
      </c>
      <c r="M18" s="1210">
        <v>0.5</v>
      </c>
      <c r="N18" s="1211" t="b">
        <v>0</v>
      </c>
      <c r="O18" s="1212">
        <v>2</v>
      </c>
      <c r="P18" s="1213">
        <v>12.5</v>
      </c>
      <c r="Q18" s="1214">
        <v>0</v>
      </c>
      <c r="R18" s="1215">
        <v>0</v>
      </c>
      <c r="S18" s="1216">
        <f t="shared" si="0"/>
        <v>25</v>
      </c>
      <c r="T18" s="1214">
        <f t="shared" si="1"/>
        <v>0</v>
      </c>
      <c r="U18" s="1217">
        <f t="shared" si="2"/>
        <v>0</v>
      </c>
      <c r="V18" s="1218" t="s">
        <v>48</v>
      </c>
      <c r="W18" s="1219" t="s">
        <v>48</v>
      </c>
      <c r="X18" s="1220" t="s">
        <v>48</v>
      </c>
      <c r="Y18" s="1221" t="s">
        <v>48</v>
      </c>
      <c r="Z18" s="1222" t="s">
        <v>48</v>
      </c>
      <c r="AA18" s="1223" t="s">
        <v>48</v>
      </c>
      <c r="AB18" s="1224" t="s">
        <v>48</v>
      </c>
      <c r="AC18" s="1225" t="s">
        <v>48</v>
      </c>
      <c r="AD18" s="1211" t="s">
        <v>48</v>
      </c>
      <c r="AE18" s="1226">
        <v>10800</v>
      </c>
      <c r="AF18" s="1227" t="s">
        <v>48</v>
      </c>
      <c r="AG18" s="1228" t="s">
        <v>48</v>
      </c>
      <c r="AH18" s="1228" t="s">
        <v>48</v>
      </c>
      <c r="AI18" s="1228" t="s">
        <v>48</v>
      </c>
      <c r="AJ18" s="1228" t="s">
        <v>48</v>
      </c>
      <c r="AK18" s="1228" t="s">
        <v>48</v>
      </c>
      <c r="AL18" s="1228" t="s">
        <v>13912</v>
      </c>
      <c r="AM18" s="1228" t="s">
        <v>12659</v>
      </c>
      <c r="AN18" s="1229" t="s">
        <v>12897</v>
      </c>
    </row>
    <row r="19" spans="1:40" ht="15" thickBot="1">
      <c r="A19" s="1231" t="s">
        <v>121</v>
      </c>
      <c r="B19" s="1203" t="s">
        <v>122</v>
      </c>
      <c r="C19" s="1203" t="s">
        <v>39</v>
      </c>
      <c r="D19" s="1205" t="s">
        <v>40</v>
      </c>
      <c r="E19" s="1205" t="s">
        <v>41</v>
      </c>
      <c r="F19" s="1204" t="s">
        <v>42</v>
      </c>
      <c r="G19" s="1205" t="s">
        <v>43</v>
      </c>
      <c r="H19" s="1204" t="s">
        <v>44</v>
      </c>
      <c r="I19" s="1206" t="b">
        <v>1</v>
      </c>
      <c r="J19" s="1207" t="s">
        <v>123</v>
      </c>
      <c r="K19" s="1208" t="s">
        <v>124</v>
      </c>
      <c r="L19" s="1209" t="s">
        <v>125</v>
      </c>
      <c r="M19" s="1210">
        <v>0.5</v>
      </c>
      <c r="N19" s="1211" t="b">
        <v>0</v>
      </c>
      <c r="O19" s="1212">
        <v>1</v>
      </c>
      <c r="P19" s="1213">
        <v>25</v>
      </c>
      <c r="Q19" s="1214">
        <v>0</v>
      </c>
      <c r="R19" s="1215">
        <v>0</v>
      </c>
      <c r="S19" s="1216">
        <f t="shared" si="0"/>
        <v>25</v>
      </c>
      <c r="T19" s="1214">
        <f t="shared" si="1"/>
        <v>0</v>
      </c>
      <c r="U19" s="1217">
        <f t="shared" si="2"/>
        <v>0</v>
      </c>
      <c r="V19" s="1218" t="s">
        <v>48</v>
      </c>
      <c r="W19" s="1219" t="s">
        <v>48</v>
      </c>
      <c r="X19" s="1220" t="s">
        <v>48</v>
      </c>
      <c r="Y19" s="1221" t="s">
        <v>48</v>
      </c>
      <c r="Z19" s="1222" t="s">
        <v>48</v>
      </c>
      <c r="AA19" s="1223" t="s">
        <v>48</v>
      </c>
      <c r="AB19" s="1224" t="s">
        <v>48</v>
      </c>
      <c r="AC19" s="1225" t="s">
        <v>48</v>
      </c>
      <c r="AD19" s="1211" t="s">
        <v>48</v>
      </c>
      <c r="AE19" s="1226">
        <v>10800</v>
      </c>
      <c r="AF19" s="1227" t="s">
        <v>48</v>
      </c>
      <c r="AG19" s="1228" t="s">
        <v>48</v>
      </c>
      <c r="AH19" s="1228" t="s">
        <v>48</v>
      </c>
      <c r="AI19" s="1228" t="s">
        <v>48</v>
      </c>
      <c r="AJ19" s="1228" t="s">
        <v>48</v>
      </c>
      <c r="AK19" s="1228" t="s">
        <v>48</v>
      </c>
      <c r="AL19" s="1228" t="s">
        <v>13912</v>
      </c>
      <c r="AM19" s="1228" t="s">
        <v>12659</v>
      </c>
      <c r="AN19" s="1229" t="s">
        <v>12897</v>
      </c>
    </row>
    <row r="20" spans="1:40" ht="15" thickBot="1">
      <c r="A20" s="1232" t="s">
        <v>126</v>
      </c>
      <c r="B20" s="1203" t="s">
        <v>127</v>
      </c>
      <c r="C20" s="1203" t="s">
        <v>39</v>
      </c>
      <c r="D20" s="1205" t="s">
        <v>40</v>
      </c>
      <c r="E20" s="1204" t="s">
        <v>41</v>
      </c>
      <c r="F20" s="1204" t="s">
        <v>42</v>
      </c>
      <c r="G20" s="1205" t="s">
        <v>43</v>
      </c>
      <c r="H20" s="1204" t="s">
        <v>44</v>
      </c>
      <c r="I20" s="1206" t="b">
        <v>1</v>
      </c>
      <c r="J20" s="1207" t="s">
        <v>128</v>
      </c>
      <c r="K20" s="1208" t="s">
        <v>129</v>
      </c>
      <c r="L20" s="1209" t="s">
        <v>130</v>
      </c>
      <c r="M20" s="1210">
        <v>0.6</v>
      </c>
      <c r="N20" s="1211" t="b">
        <v>0</v>
      </c>
      <c r="O20" s="1212">
        <v>5</v>
      </c>
      <c r="P20" s="1213">
        <v>7</v>
      </c>
      <c r="Q20" s="1214">
        <v>0</v>
      </c>
      <c r="R20" s="1215">
        <v>0</v>
      </c>
      <c r="S20" s="1216">
        <f t="shared" si="0"/>
        <v>35</v>
      </c>
      <c r="T20" s="1214">
        <f t="shared" si="1"/>
        <v>0</v>
      </c>
      <c r="U20" s="1217">
        <f t="shared" si="2"/>
        <v>0</v>
      </c>
      <c r="V20" s="1218" t="s">
        <v>48</v>
      </c>
      <c r="W20" s="1219" t="s">
        <v>48</v>
      </c>
      <c r="X20" s="1220" t="s">
        <v>48</v>
      </c>
      <c r="Y20" s="1221" t="s">
        <v>48</v>
      </c>
      <c r="Z20" s="1222" t="s">
        <v>48</v>
      </c>
      <c r="AA20" s="1223" t="s">
        <v>48</v>
      </c>
      <c r="AB20" s="1224" t="s">
        <v>48</v>
      </c>
      <c r="AC20" s="1225" t="s">
        <v>48</v>
      </c>
      <c r="AD20" s="1211" t="s">
        <v>48</v>
      </c>
      <c r="AE20" s="1226">
        <v>14400</v>
      </c>
      <c r="AF20" s="1227" t="s">
        <v>48</v>
      </c>
      <c r="AG20" s="1228" t="s">
        <v>48</v>
      </c>
      <c r="AH20" s="1228" t="s">
        <v>48</v>
      </c>
      <c r="AI20" s="1228" t="s">
        <v>48</v>
      </c>
      <c r="AJ20" s="1228" t="s">
        <v>48</v>
      </c>
      <c r="AK20" s="1228" t="s">
        <v>48</v>
      </c>
      <c r="AL20" s="1228" t="s">
        <v>13913</v>
      </c>
      <c r="AM20" s="1228" t="s">
        <v>12659</v>
      </c>
      <c r="AN20" s="1229" t="s">
        <v>12897</v>
      </c>
    </row>
    <row r="21" spans="1:40" ht="15" thickBot="1">
      <c r="A21" s="1232" t="s">
        <v>131</v>
      </c>
      <c r="B21" s="1203" t="s">
        <v>132</v>
      </c>
      <c r="C21" s="1203" t="s">
        <v>39</v>
      </c>
      <c r="D21" s="1205" t="s">
        <v>40</v>
      </c>
      <c r="E21" s="1204" t="s">
        <v>41</v>
      </c>
      <c r="F21" s="1204" t="s">
        <v>42</v>
      </c>
      <c r="G21" s="1205" t="s">
        <v>43</v>
      </c>
      <c r="H21" s="1204" t="s">
        <v>44</v>
      </c>
      <c r="I21" s="1206" t="b">
        <v>1</v>
      </c>
      <c r="J21" s="1207" t="s">
        <v>133</v>
      </c>
      <c r="K21" s="1208" t="s">
        <v>134</v>
      </c>
      <c r="L21" s="1209" t="s">
        <v>135</v>
      </c>
      <c r="M21" s="1210">
        <v>0.6</v>
      </c>
      <c r="N21" s="1211" t="b">
        <v>0</v>
      </c>
      <c r="O21" s="1212">
        <v>2</v>
      </c>
      <c r="P21" s="1213">
        <v>17.5</v>
      </c>
      <c r="Q21" s="1214">
        <v>0</v>
      </c>
      <c r="R21" s="1215">
        <v>0</v>
      </c>
      <c r="S21" s="1216">
        <f t="shared" si="0"/>
        <v>35</v>
      </c>
      <c r="T21" s="1214">
        <f t="shared" si="1"/>
        <v>0</v>
      </c>
      <c r="U21" s="1217">
        <f t="shared" si="2"/>
        <v>0</v>
      </c>
      <c r="V21" s="1218" t="s">
        <v>48</v>
      </c>
      <c r="W21" s="1219" t="s">
        <v>48</v>
      </c>
      <c r="X21" s="1220" t="s">
        <v>48</v>
      </c>
      <c r="Y21" s="1221" t="s">
        <v>48</v>
      </c>
      <c r="Z21" s="1222" t="s">
        <v>48</v>
      </c>
      <c r="AA21" s="1223" t="s">
        <v>48</v>
      </c>
      <c r="AB21" s="1224" t="s">
        <v>48</v>
      </c>
      <c r="AC21" s="1225" t="s">
        <v>48</v>
      </c>
      <c r="AD21" s="1211" t="s">
        <v>48</v>
      </c>
      <c r="AE21" s="1226">
        <v>14400</v>
      </c>
      <c r="AF21" s="1227" t="s">
        <v>48</v>
      </c>
      <c r="AG21" s="1228" t="s">
        <v>48</v>
      </c>
      <c r="AH21" s="1228" t="s">
        <v>48</v>
      </c>
      <c r="AI21" s="1228" t="s">
        <v>48</v>
      </c>
      <c r="AJ21" s="1228" t="s">
        <v>48</v>
      </c>
      <c r="AK21" s="1228" t="s">
        <v>48</v>
      </c>
      <c r="AL21" s="1228" t="s">
        <v>13913</v>
      </c>
      <c r="AM21" s="1228" t="s">
        <v>12659</v>
      </c>
      <c r="AN21" s="1229" t="s">
        <v>12897</v>
      </c>
    </row>
    <row r="22" spans="1:40" ht="15" thickBot="1">
      <c r="A22" s="1232" t="s">
        <v>136</v>
      </c>
      <c r="B22" s="1203" t="s">
        <v>137</v>
      </c>
      <c r="C22" s="1203" t="s">
        <v>39</v>
      </c>
      <c r="D22" s="1205" t="s">
        <v>40</v>
      </c>
      <c r="E22" s="1204" t="s">
        <v>41</v>
      </c>
      <c r="F22" s="1204" t="s">
        <v>42</v>
      </c>
      <c r="G22" s="1205" t="s">
        <v>43</v>
      </c>
      <c r="H22" s="1204" t="s">
        <v>44</v>
      </c>
      <c r="I22" s="1206" t="b">
        <v>1</v>
      </c>
      <c r="J22" s="1207" t="s">
        <v>138</v>
      </c>
      <c r="K22" s="1208" t="s">
        <v>139</v>
      </c>
      <c r="L22" s="1209" t="s">
        <v>140</v>
      </c>
      <c r="M22" s="1210">
        <v>0.6</v>
      </c>
      <c r="N22" s="1211" t="b">
        <v>0</v>
      </c>
      <c r="O22" s="1212">
        <v>1</v>
      </c>
      <c r="P22" s="1213">
        <v>35</v>
      </c>
      <c r="Q22" s="1214">
        <v>0</v>
      </c>
      <c r="R22" s="1215">
        <v>0</v>
      </c>
      <c r="S22" s="1216">
        <f t="shared" si="0"/>
        <v>35</v>
      </c>
      <c r="T22" s="1214">
        <f t="shared" si="1"/>
        <v>0</v>
      </c>
      <c r="U22" s="1217">
        <f t="shared" si="2"/>
        <v>0</v>
      </c>
      <c r="V22" s="1218" t="s">
        <v>48</v>
      </c>
      <c r="W22" s="1219" t="s">
        <v>48</v>
      </c>
      <c r="X22" s="1220" t="s">
        <v>48</v>
      </c>
      <c r="Y22" s="1221" t="s">
        <v>48</v>
      </c>
      <c r="Z22" s="1222" t="s">
        <v>48</v>
      </c>
      <c r="AA22" s="1223" t="s">
        <v>48</v>
      </c>
      <c r="AB22" s="1224" t="s">
        <v>48</v>
      </c>
      <c r="AC22" s="1225" t="s">
        <v>48</v>
      </c>
      <c r="AD22" s="1211" t="s">
        <v>48</v>
      </c>
      <c r="AE22" s="1226">
        <v>14400</v>
      </c>
      <c r="AF22" s="1227" t="s">
        <v>48</v>
      </c>
      <c r="AG22" s="1228" t="s">
        <v>48</v>
      </c>
      <c r="AH22" s="1228" t="s">
        <v>48</v>
      </c>
      <c r="AI22" s="1228" t="s">
        <v>48</v>
      </c>
      <c r="AJ22" s="1228" t="s">
        <v>48</v>
      </c>
      <c r="AK22" s="1228" t="s">
        <v>48</v>
      </c>
      <c r="AL22" s="1228" t="s">
        <v>13913</v>
      </c>
      <c r="AM22" s="1228" t="s">
        <v>12659</v>
      </c>
      <c r="AN22" s="1229" t="s">
        <v>12897</v>
      </c>
    </row>
    <row r="23" spans="1:40" ht="15" thickBot="1">
      <c r="A23" s="1232" t="s">
        <v>141</v>
      </c>
      <c r="B23" s="1203" t="s">
        <v>142</v>
      </c>
      <c r="C23" s="1203" t="s">
        <v>39</v>
      </c>
      <c r="D23" s="1205" t="s">
        <v>40</v>
      </c>
      <c r="E23" s="1204" t="s">
        <v>41</v>
      </c>
      <c r="F23" s="1204" t="s">
        <v>42</v>
      </c>
      <c r="G23" s="1205" t="s">
        <v>43</v>
      </c>
      <c r="H23" s="1204" t="s">
        <v>44</v>
      </c>
      <c r="I23" s="1206" t="b">
        <v>1</v>
      </c>
      <c r="J23" s="1207" t="s">
        <v>143</v>
      </c>
      <c r="K23" s="1208" t="s">
        <v>144</v>
      </c>
      <c r="L23" s="1209" t="s">
        <v>145</v>
      </c>
      <c r="M23" s="1210">
        <v>0.6</v>
      </c>
      <c r="N23" s="1211" t="b">
        <v>0</v>
      </c>
      <c r="O23" s="1212">
        <v>2</v>
      </c>
      <c r="P23" s="1213">
        <v>17.5</v>
      </c>
      <c r="Q23" s="1214">
        <v>0</v>
      </c>
      <c r="R23" s="1215">
        <v>0</v>
      </c>
      <c r="S23" s="1216">
        <f t="shared" si="0"/>
        <v>35</v>
      </c>
      <c r="T23" s="1214">
        <f t="shared" si="1"/>
        <v>0</v>
      </c>
      <c r="U23" s="1217">
        <f t="shared" si="2"/>
        <v>0</v>
      </c>
      <c r="V23" s="1218" t="s">
        <v>48</v>
      </c>
      <c r="W23" s="1219" t="s">
        <v>48</v>
      </c>
      <c r="X23" s="1220" t="s">
        <v>48</v>
      </c>
      <c r="Y23" s="1221" t="s">
        <v>48</v>
      </c>
      <c r="Z23" s="1222" t="s">
        <v>48</v>
      </c>
      <c r="AA23" s="1223" t="s">
        <v>48</v>
      </c>
      <c r="AB23" s="1224" t="s">
        <v>48</v>
      </c>
      <c r="AC23" s="1225" t="s">
        <v>48</v>
      </c>
      <c r="AD23" s="1211" t="s">
        <v>48</v>
      </c>
      <c r="AE23" s="1226">
        <v>14400</v>
      </c>
      <c r="AF23" s="1227" t="s">
        <v>48</v>
      </c>
      <c r="AG23" s="1228" t="s">
        <v>48</v>
      </c>
      <c r="AH23" s="1228" t="s">
        <v>48</v>
      </c>
      <c r="AI23" s="1228" t="s">
        <v>48</v>
      </c>
      <c r="AJ23" s="1228" t="s">
        <v>48</v>
      </c>
      <c r="AK23" s="1228" t="s">
        <v>48</v>
      </c>
      <c r="AL23" s="1228" t="s">
        <v>13913</v>
      </c>
      <c r="AM23" s="1228" t="s">
        <v>12659</v>
      </c>
      <c r="AN23" s="1229" t="s">
        <v>12897</v>
      </c>
    </row>
    <row r="24" spans="1:40" ht="15" thickBot="1">
      <c r="A24" s="1232" t="s">
        <v>146</v>
      </c>
      <c r="B24" s="1203" t="s">
        <v>147</v>
      </c>
      <c r="C24" s="1203" t="s">
        <v>39</v>
      </c>
      <c r="D24" s="1205" t="s">
        <v>40</v>
      </c>
      <c r="E24" s="1204" t="s">
        <v>41</v>
      </c>
      <c r="F24" s="1204" t="s">
        <v>42</v>
      </c>
      <c r="G24" s="1205" t="s">
        <v>43</v>
      </c>
      <c r="H24" s="1204" t="s">
        <v>44</v>
      </c>
      <c r="I24" s="1206" t="b">
        <v>1</v>
      </c>
      <c r="J24" s="1207" t="s">
        <v>85</v>
      </c>
      <c r="K24" s="1208" t="s">
        <v>148</v>
      </c>
      <c r="L24" s="1209" t="s">
        <v>87</v>
      </c>
      <c r="M24" s="1210">
        <v>0.6</v>
      </c>
      <c r="N24" s="1211" t="b">
        <v>0</v>
      </c>
      <c r="O24" s="1212">
        <v>1</v>
      </c>
      <c r="P24" s="1213">
        <v>35</v>
      </c>
      <c r="Q24" s="1214">
        <v>0</v>
      </c>
      <c r="R24" s="1215">
        <v>0</v>
      </c>
      <c r="S24" s="1216">
        <f t="shared" si="0"/>
        <v>35</v>
      </c>
      <c r="T24" s="1214">
        <f t="shared" si="1"/>
        <v>0</v>
      </c>
      <c r="U24" s="1217">
        <f t="shared" si="2"/>
        <v>0</v>
      </c>
      <c r="V24" s="1218" t="s">
        <v>48</v>
      </c>
      <c r="W24" s="1219" t="s">
        <v>48</v>
      </c>
      <c r="X24" s="1220" t="s">
        <v>48</v>
      </c>
      <c r="Y24" s="1221" t="s">
        <v>48</v>
      </c>
      <c r="Z24" s="1222" t="s">
        <v>48</v>
      </c>
      <c r="AA24" s="1223" t="s">
        <v>48</v>
      </c>
      <c r="AB24" s="1224" t="s">
        <v>48</v>
      </c>
      <c r="AC24" s="1225" t="s">
        <v>48</v>
      </c>
      <c r="AD24" s="1211" t="s">
        <v>48</v>
      </c>
      <c r="AE24" s="1226">
        <v>14400</v>
      </c>
      <c r="AF24" s="1227" t="s">
        <v>48</v>
      </c>
      <c r="AG24" s="1228" t="s">
        <v>48</v>
      </c>
      <c r="AH24" s="1228" t="s">
        <v>48</v>
      </c>
      <c r="AI24" s="1228" t="s">
        <v>48</v>
      </c>
      <c r="AJ24" s="1228" t="s">
        <v>48</v>
      </c>
      <c r="AK24" s="1228" t="s">
        <v>48</v>
      </c>
      <c r="AL24" s="1228" t="s">
        <v>13913</v>
      </c>
      <c r="AM24" s="1228" t="s">
        <v>12659</v>
      </c>
      <c r="AN24" s="1229" t="s">
        <v>12897</v>
      </c>
    </row>
    <row r="25" spans="1:40" ht="15" thickBot="1">
      <c r="A25" s="1230" t="s">
        <v>149</v>
      </c>
      <c r="B25" s="1203" t="s">
        <v>150</v>
      </c>
      <c r="C25" s="1203" t="s">
        <v>39</v>
      </c>
      <c r="D25" s="1205" t="s">
        <v>40</v>
      </c>
      <c r="E25" s="1204" t="s">
        <v>41</v>
      </c>
      <c r="F25" s="1204" t="s">
        <v>42</v>
      </c>
      <c r="G25" s="1205" t="s">
        <v>43</v>
      </c>
      <c r="H25" s="1204" t="s">
        <v>44</v>
      </c>
      <c r="I25" s="1206" t="b">
        <v>1</v>
      </c>
      <c r="J25" s="1207" t="s">
        <v>151</v>
      </c>
      <c r="K25" s="1233" t="s">
        <v>152</v>
      </c>
      <c r="L25" s="1209" t="s">
        <v>153</v>
      </c>
      <c r="M25" s="1210">
        <v>0.4</v>
      </c>
      <c r="N25" s="1211" t="b">
        <v>0</v>
      </c>
      <c r="O25" s="1234">
        <v>2</v>
      </c>
      <c r="P25" s="1216">
        <v>10</v>
      </c>
      <c r="Q25" s="1214">
        <v>0</v>
      </c>
      <c r="R25" s="1215">
        <v>0</v>
      </c>
      <c r="S25" s="1216">
        <f t="shared" si="0"/>
        <v>20</v>
      </c>
      <c r="T25" s="1214">
        <f t="shared" si="1"/>
        <v>0</v>
      </c>
      <c r="U25" s="1217">
        <f t="shared" si="2"/>
        <v>0</v>
      </c>
      <c r="V25" s="1218" t="s">
        <v>48</v>
      </c>
      <c r="W25" s="1219" t="s">
        <v>48</v>
      </c>
      <c r="X25" s="1220" t="s">
        <v>48</v>
      </c>
      <c r="Y25" s="1221" t="s">
        <v>48</v>
      </c>
      <c r="Z25" s="1222" t="s">
        <v>48</v>
      </c>
      <c r="AA25" s="1223" t="s">
        <v>48</v>
      </c>
      <c r="AB25" s="1224" t="s">
        <v>48</v>
      </c>
      <c r="AC25" s="1225" t="s">
        <v>48</v>
      </c>
      <c r="AD25" s="1211" t="s">
        <v>48</v>
      </c>
      <c r="AE25" s="1226">
        <v>10800</v>
      </c>
      <c r="AF25" s="1227" t="s">
        <v>48</v>
      </c>
      <c r="AG25" s="1228" t="s">
        <v>48</v>
      </c>
      <c r="AH25" s="1228" t="s">
        <v>48</v>
      </c>
      <c r="AI25" s="1228" t="s">
        <v>48</v>
      </c>
      <c r="AJ25" s="1228" t="s">
        <v>48</v>
      </c>
      <c r="AK25" s="1228" t="s">
        <v>48</v>
      </c>
      <c r="AL25" s="1228" t="s">
        <v>13911</v>
      </c>
      <c r="AM25" s="1228" t="s">
        <v>12659</v>
      </c>
      <c r="AN25" s="1229" t="s">
        <v>13919</v>
      </c>
    </row>
    <row r="26" spans="1:40" ht="15" thickBot="1">
      <c r="A26" s="1230" t="s">
        <v>154</v>
      </c>
      <c r="B26" s="1203" t="s">
        <v>155</v>
      </c>
      <c r="C26" s="1203" t="s">
        <v>39</v>
      </c>
      <c r="D26" s="1205" t="s">
        <v>40</v>
      </c>
      <c r="E26" s="1204" t="s">
        <v>41</v>
      </c>
      <c r="F26" s="1204" t="s">
        <v>42</v>
      </c>
      <c r="G26" s="1205" t="s">
        <v>43</v>
      </c>
      <c r="H26" s="1204" t="s">
        <v>44</v>
      </c>
      <c r="I26" s="1206" t="b">
        <v>1</v>
      </c>
      <c r="J26" s="1207" t="s">
        <v>151</v>
      </c>
      <c r="K26" s="1233" t="s">
        <v>156</v>
      </c>
      <c r="L26" s="1209" t="s">
        <v>153</v>
      </c>
      <c r="M26" s="1210">
        <v>0.4</v>
      </c>
      <c r="N26" s="1211" t="b">
        <v>0</v>
      </c>
      <c r="O26" s="1234">
        <v>1</v>
      </c>
      <c r="P26" s="1216">
        <v>20</v>
      </c>
      <c r="Q26" s="1214">
        <v>0</v>
      </c>
      <c r="R26" s="1215">
        <v>0</v>
      </c>
      <c r="S26" s="1216">
        <f t="shared" si="0"/>
        <v>20</v>
      </c>
      <c r="T26" s="1214">
        <f t="shared" si="1"/>
        <v>0</v>
      </c>
      <c r="U26" s="1217">
        <f t="shared" si="2"/>
        <v>0</v>
      </c>
      <c r="V26" s="1218" t="s">
        <v>48</v>
      </c>
      <c r="W26" s="1219" t="s">
        <v>48</v>
      </c>
      <c r="X26" s="1220" t="s">
        <v>48</v>
      </c>
      <c r="Y26" s="1221" t="s">
        <v>48</v>
      </c>
      <c r="Z26" s="1222" t="s">
        <v>48</v>
      </c>
      <c r="AA26" s="1223" t="s">
        <v>48</v>
      </c>
      <c r="AB26" s="1224" t="s">
        <v>48</v>
      </c>
      <c r="AC26" s="1225" t="s">
        <v>48</v>
      </c>
      <c r="AD26" s="1211" t="s">
        <v>48</v>
      </c>
      <c r="AE26" s="1226">
        <v>10800</v>
      </c>
      <c r="AF26" s="1227" t="s">
        <v>48</v>
      </c>
      <c r="AG26" s="1228" t="s">
        <v>48</v>
      </c>
      <c r="AH26" s="1228" t="s">
        <v>48</v>
      </c>
      <c r="AI26" s="1228" t="s">
        <v>48</v>
      </c>
      <c r="AJ26" s="1228" t="s">
        <v>48</v>
      </c>
      <c r="AK26" s="1228" t="s">
        <v>48</v>
      </c>
      <c r="AL26" s="1228" t="s">
        <v>13911</v>
      </c>
      <c r="AM26" s="1228" t="s">
        <v>12659</v>
      </c>
      <c r="AN26" s="1229" t="s">
        <v>13919</v>
      </c>
    </row>
    <row r="27" spans="1:40" ht="15" thickBot="1">
      <c r="A27" s="1230" t="s">
        <v>157</v>
      </c>
      <c r="B27" s="1203" t="s">
        <v>158</v>
      </c>
      <c r="C27" s="1203" t="s">
        <v>39</v>
      </c>
      <c r="D27" s="1205" t="s">
        <v>40</v>
      </c>
      <c r="E27" s="1204" t="s">
        <v>41</v>
      </c>
      <c r="F27" s="1204" t="s">
        <v>42</v>
      </c>
      <c r="G27" s="1205" t="s">
        <v>43</v>
      </c>
      <c r="H27" s="1204" t="s">
        <v>44</v>
      </c>
      <c r="I27" s="1206" t="b">
        <v>1</v>
      </c>
      <c r="J27" s="1207" t="s">
        <v>138</v>
      </c>
      <c r="K27" s="1233" t="s">
        <v>159</v>
      </c>
      <c r="L27" s="1209" t="s">
        <v>140</v>
      </c>
      <c r="M27" s="1210">
        <v>0.4</v>
      </c>
      <c r="N27" s="1211" t="b">
        <v>0</v>
      </c>
      <c r="O27" s="1234">
        <v>1</v>
      </c>
      <c r="P27" s="1216">
        <v>20</v>
      </c>
      <c r="Q27" s="1214">
        <v>0</v>
      </c>
      <c r="R27" s="1215">
        <v>0</v>
      </c>
      <c r="S27" s="1216">
        <f t="shared" si="0"/>
        <v>20</v>
      </c>
      <c r="T27" s="1214">
        <f t="shared" si="1"/>
        <v>0</v>
      </c>
      <c r="U27" s="1217">
        <f t="shared" si="2"/>
        <v>0</v>
      </c>
      <c r="V27" s="1218" t="s">
        <v>48</v>
      </c>
      <c r="W27" s="1219" t="s">
        <v>48</v>
      </c>
      <c r="X27" s="1220" t="s">
        <v>48</v>
      </c>
      <c r="Y27" s="1221" t="s">
        <v>48</v>
      </c>
      <c r="Z27" s="1222" t="s">
        <v>48</v>
      </c>
      <c r="AA27" s="1223" t="s">
        <v>48</v>
      </c>
      <c r="AB27" s="1224" t="s">
        <v>48</v>
      </c>
      <c r="AC27" s="1225" t="s">
        <v>48</v>
      </c>
      <c r="AD27" s="1211" t="s">
        <v>48</v>
      </c>
      <c r="AE27" s="1226">
        <v>10800</v>
      </c>
      <c r="AF27" s="1227" t="s">
        <v>48</v>
      </c>
      <c r="AG27" s="1228" t="s">
        <v>48</v>
      </c>
      <c r="AH27" s="1228" t="s">
        <v>48</v>
      </c>
      <c r="AI27" s="1228" t="s">
        <v>48</v>
      </c>
      <c r="AJ27" s="1228" t="s">
        <v>48</v>
      </c>
      <c r="AK27" s="1228" t="s">
        <v>48</v>
      </c>
      <c r="AL27" s="1228" t="s">
        <v>13911</v>
      </c>
      <c r="AM27" s="1228" t="s">
        <v>12659</v>
      </c>
      <c r="AN27" s="1229" t="s">
        <v>13919</v>
      </c>
    </row>
    <row r="28" spans="1:40" ht="15" thickBot="1">
      <c r="A28" s="1230" t="s">
        <v>160</v>
      </c>
      <c r="B28" s="1203" t="s">
        <v>161</v>
      </c>
      <c r="C28" s="1203" t="s">
        <v>39</v>
      </c>
      <c r="D28" s="1205" t="s">
        <v>40</v>
      </c>
      <c r="E28" s="1204" t="s">
        <v>41</v>
      </c>
      <c r="F28" s="1204" t="s">
        <v>42</v>
      </c>
      <c r="G28" s="1205" t="s">
        <v>43</v>
      </c>
      <c r="H28" s="1204" t="s">
        <v>44</v>
      </c>
      <c r="I28" s="1206" t="b">
        <v>1</v>
      </c>
      <c r="J28" s="1207" t="s">
        <v>162</v>
      </c>
      <c r="K28" s="1233" t="s">
        <v>163</v>
      </c>
      <c r="L28" s="1209" t="s">
        <v>164</v>
      </c>
      <c r="M28" s="1210">
        <v>0.4</v>
      </c>
      <c r="N28" s="1211" t="b">
        <v>0</v>
      </c>
      <c r="O28" s="1234">
        <v>1</v>
      </c>
      <c r="P28" s="1216">
        <v>20</v>
      </c>
      <c r="Q28" s="1214">
        <v>0</v>
      </c>
      <c r="R28" s="1215">
        <v>0</v>
      </c>
      <c r="S28" s="1216">
        <f t="shared" si="0"/>
        <v>20</v>
      </c>
      <c r="T28" s="1214">
        <f t="shared" si="1"/>
        <v>0</v>
      </c>
      <c r="U28" s="1217">
        <f t="shared" si="2"/>
        <v>0</v>
      </c>
      <c r="V28" s="1218" t="s">
        <v>48</v>
      </c>
      <c r="W28" s="1219" t="s">
        <v>48</v>
      </c>
      <c r="X28" s="1220" t="s">
        <v>48</v>
      </c>
      <c r="Y28" s="1221" t="s">
        <v>48</v>
      </c>
      <c r="Z28" s="1222" t="s">
        <v>48</v>
      </c>
      <c r="AA28" s="1223" t="s">
        <v>48</v>
      </c>
      <c r="AB28" s="1224" t="s">
        <v>48</v>
      </c>
      <c r="AC28" s="1225" t="s">
        <v>48</v>
      </c>
      <c r="AD28" s="1211" t="s">
        <v>48</v>
      </c>
      <c r="AE28" s="1226">
        <v>10800</v>
      </c>
      <c r="AF28" s="1227" t="s">
        <v>48</v>
      </c>
      <c r="AG28" s="1228" t="s">
        <v>48</v>
      </c>
      <c r="AH28" s="1228" t="s">
        <v>48</v>
      </c>
      <c r="AI28" s="1228" t="s">
        <v>48</v>
      </c>
      <c r="AJ28" s="1228" t="s">
        <v>48</v>
      </c>
      <c r="AK28" s="1228" t="s">
        <v>48</v>
      </c>
      <c r="AL28" s="1228" t="s">
        <v>13911</v>
      </c>
      <c r="AM28" s="1228" t="s">
        <v>12659</v>
      </c>
      <c r="AN28" s="1229" t="s">
        <v>13919</v>
      </c>
    </row>
    <row r="29" spans="1:40" ht="15" thickBot="1">
      <c r="A29" s="1230" t="s">
        <v>165</v>
      </c>
      <c r="B29" s="1203" t="s">
        <v>166</v>
      </c>
      <c r="C29" s="1203" t="s">
        <v>39</v>
      </c>
      <c r="D29" s="1205" t="s">
        <v>40</v>
      </c>
      <c r="E29" s="1204" t="s">
        <v>41</v>
      </c>
      <c r="F29" s="1204" t="s">
        <v>42</v>
      </c>
      <c r="G29" s="1205" t="s">
        <v>43</v>
      </c>
      <c r="H29" s="1204" t="s">
        <v>44</v>
      </c>
      <c r="I29" s="1206" t="b">
        <v>1</v>
      </c>
      <c r="J29" s="1207" t="s">
        <v>151</v>
      </c>
      <c r="K29" s="1233" t="s">
        <v>167</v>
      </c>
      <c r="L29" s="1209" t="s">
        <v>153</v>
      </c>
      <c r="M29" s="1210">
        <v>0.4</v>
      </c>
      <c r="N29" s="1211" t="b">
        <v>0</v>
      </c>
      <c r="O29" s="1234">
        <v>4</v>
      </c>
      <c r="P29" s="1216">
        <v>5</v>
      </c>
      <c r="Q29" s="1214">
        <v>0</v>
      </c>
      <c r="R29" s="1215">
        <v>0</v>
      </c>
      <c r="S29" s="1216">
        <f t="shared" si="0"/>
        <v>20</v>
      </c>
      <c r="T29" s="1214">
        <f t="shared" si="1"/>
        <v>0</v>
      </c>
      <c r="U29" s="1217">
        <f t="shared" si="2"/>
        <v>0</v>
      </c>
      <c r="V29" s="1218" t="s">
        <v>48</v>
      </c>
      <c r="W29" s="1219" t="s">
        <v>48</v>
      </c>
      <c r="X29" s="1220" t="s">
        <v>48</v>
      </c>
      <c r="Y29" s="1221" t="s">
        <v>48</v>
      </c>
      <c r="Z29" s="1222" t="s">
        <v>48</v>
      </c>
      <c r="AA29" s="1223" t="s">
        <v>48</v>
      </c>
      <c r="AB29" s="1224" t="s">
        <v>48</v>
      </c>
      <c r="AC29" s="1225" t="s">
        <v>48</v>
      </c>
      <c r="AD29" s="1211" t="s">
        <v>48</v>
      </c>
      <c r="AE29" s="1226">
        <v>10800</v>
      </c>
      <c r="AF29" s="1227" t="s">
        <v>48</v>
      </c>
      <c r="AG29" s="1228" t="s">
        <v>48</v>
      </c>
      <c r="AH29" s="1228" t="s">
        <v>48</v>
      </c>
      <c r="AI29" s="1228" t="s">
        <v>48</v>
      </c>
      <c r="AJ29" s="1228" t="s">
        <v>48</v>
      </c>
      <c r="AK29" s="1228" t="s">
        <v>48</v>
      </c>
      <c r="AL29" s="1228" t="s">
        <v>13911</v>
      </c>
      <c r="AM29" s="1228" t="s">
        <v>12659</v>
      </c>
      <c r="AN29" s="1229" t="s">
        <v>13919</v>
      </c>
    </row>
    <row r="30" spans="1:40" ht="16.5" customHeight="1" thickBot="1">
      <c r="A30" s="1231" t="s">
        <v>168</v>
      </c>
      <c r="B30" s="1203" t="s">
        <v>169</v>
      </c>
      <c r="C30" s="1203" t="s">
        <v>39</v>
      </c>
      <c r="D30" s="1205" t="s">
        <v>40</v>
      </c>
      <c r="E30" s="1204" t="s">
        <v>41</v>
      </c>
      <c r="F30" s="1204" t="s">
        <v>42</v>
      </c>
      <c r="G30" s="1205" t="s">
        <v>43</v>
      </c>
      <c r="H30" s="1204" t="s">
        <v>44</v>
      </c>
      <c r="I30" s="1206" t="b">
        <v>1</v>
      </c>
      <c r="J30" s="1207" t="s">
        <v>85</v>
      </c>
      <c r="K30" s="1208" t="s">
        <v>170</v>
      </c>
      <c r="L30" s="1209" t="s">
        <v>87</v>
      </c>
      <c r="M30" s="1210">
        <v>0.5</v>
      </c>
      <c r="N30" s="1211" t="b">
        <v>0</v>
      </c>
      <c r="O30" s="1234">
        <v>2</v>
      </c>
      <c r="P30" s="1216">
        <v>12.5</v>
      </c>
      <c r="Q30" s="1214">
        <v>0</v>
      </c>
      <c r="R30" s="1215">
        <v>0</v>
      </c>
      <c r="S30" s="1216">
        <f t="shared" si="0"/>
        <v>25</v>
      </c>
      <c r="T30" s="1214">
        <f t="shared" si="1"/>
        <v>0</v>
      </c>
      <c r="U30" s="1217">
        <f t="shared" si="2"/>
        <v>0</v>
      </c>
      <c r="V30" s="1218" t="s">
        <v>48</v>
      </c>
      <c r="W30" s="1219" t="s">
        <v>48</v>
      </c>
      <c r="X30" s="1220" t="s">
        <v>48</v>
      </c>
      <c r="Y30" s="1221" t="s">
        <v>48</v>
      </c>
      <c r="Z30" s="1222" t="s">
        <v>48</v>
      </c>
      <c r="AA30" s="1223" t="s">
        <v>48</v>
      </c>
      <c r="AB30" s="1224" t="s">
        <v>48</v>
      </c>
      <c r="AC30" s="1225" t="s">
        <v>48</v>
      </c>
      <c r="AD30" s="1211" t="s">
        <v>48</v>
      </c>
      <c r="AE30" s="1226">
        <v>10800</v>
      </c>
      <c r="AF30" s="1227" t="s">
        <v>48</v>
      </c>
      <c r="AG30" s="1228" t="s">
        <v>48</v>
      </c>
      <c r="AH30" s="1228" t="s">
        <v>48</v>
      </c>
      <c r="AI30" s="1228" t="s">
        <v>48</v>
      </c>
      <c r="AJ30" s="1228" t="s">
        <v>48</v>
      </c>
      <c r="AK30" s="1228" t="s">
        <v>48</v>
      </c>
      <c r="AL30" s="1228" t="s">
        <v>13912</v>
      </c>
      <c r="AM30" s="1228" t="s">
        <v>12659</v>
      </c>
      <c r="AN30" s="1229" t="s">
        <v>13919</v>
      </c>
    </row>
    <row r="31" spans="1:40" ht="16.5" customHeight="1" thickBot="1">
      <c r="A31" s="1231" t="s">
        <v>171</v>
      </c>
      <c r="B31" s="1203" t="s">
        <v>172</v>
      </c>
      <c r="C31" s="1203" t="s">
        <v>39</v>
      </c>
      <c r="D31" s="1205" t="s">
        <v>40</v>
      </c>
      <c r="E31" s="1204" t="s">
        <v>41</v>
      </c>
      <c r="F31" s="1204" t="s">
        <v>42</v>
      </c>
      <c r="G31" s="1205" t="s">
        <v>43</v>
      </c>
      <c r="H31" s="1204" t="s">
        <v>44</v>
      </c>
      <c r="I31" s="1206" t="b">
        <v>1</v>
      </c>
      <c r="J31" s="1207" t="s">
        <v>113</v>
      </c>
      <c r="K31" s="1208" t="s">
        <v>173</v>
      </c>
      <c r="L31" s="1209" t="s">
        <v>115</v>
      </c>
      <c r="M31" s="1210">
        <v>0.5</v>
      </c>
      <c r="N31" s="1211" t="b">
        <v>0</v>
      </c>
      <c r="O31" s="1234">
        <v>1</v>
      </c>
      <c r="P31" s="1216">
        <v>25</v>
      </c>
      <c r="Q31" s="1214">
        <v>0</v>
      </c>
      <c r="R31" s="1215">
        <v>0</v>
      </c>
      <c r="S31" s="1216">
        <f t="shared" si="0"/>
        <v>25</v>
      </c>
      <c r="T31" s="1214">
        <f t="shared" si="1"/>
        <v>0</v>
      </c>
      <c r="U31" s="1217">
        <f t="shared" si="2"/>
        <v>0</v>
      </c>
      <c r="V31" s="1218" t="s">
        <v>48</v>
      </c>
      <c r="W31" s="1219" t="s">
        <v>48</v>
      </c>
      <c r="X31" s="1220" t="s">
        <v>48</v>
      </c>
      <c r="Y31" s="1221" t="s">
        <v>48</v>
      </c>
      <c r="Z31" s="1222" t="s">
        <v>48</v>
      </c>
      <c r="AA31" s="1223" t="s">
        <v>48</v>
      </c>
      <c r="AB31" s="1224" t="s">
        <v>48</v>
      </c>
      <c r="AC31" s="1225" t="s">
        <v>48</v>
      </c>
      <c r="AD31" s="1211" t="s">
        <v>48</v>
      </c>
      <c r="AE31" s="1226">
        <v>10800</v>
      </c>
      <c r="AF31" s="1227" t="s">
        <v>48</v>
      </c>
      <c r="AG31" s="1228" t="s">
        <v>48</v>
      </c>
      <c r="AH31" s="1228" t="s">
        <v>48</v>
      </c>
      <c r="AI31" s="1228" t="s">
        <v>48</v>
      </c>
      <c r="AJ31" s="1228" t="s">
        <v>48</v>
      </c>
      <c r="AK31" s="1228" t="s">
        <v>48</v>
      </c>
      <c r="AL31" s="1228" t="s">
        <v>13912</v>
      </c>
      <c r="AM31" s="1228" t="s">
        <v>12659</v>
      </c>
      <c r="AN31" s="1229" t="s">
        <v>13919</v>
      </c>
    </row>
    <row r="32" spans="1:40" ht="16.5" customHeight="1" thickBot="1">
      <c r="A32" s="1231" t="s">
        <v>174</v>
      </c>
      <c r="B32" s="1203" t="s">
        <v>175</v>
      </c>
      <c r="C32" s="1203" t="s">
        <v>39</v>
      </c>
      <c r="D32" s="1205" t="s">
        <v>40</v>
      </c>
      <c r="E32" s="1204" t="s">
        <v>41</v>
      </c>
      <c r="F32" s="1204" t="s">
        <v>42</v>
      </c>
      <c r="G32" s="1205" t="s">
        <v>43</v>
      </c>
      <c r="H32" s="1204" t="s">
        <v>44</v>
      </c>
      <c r="I32" s="1206" t="b">
        <v>1</v>
      </c>
      <c r="J32" s="1207" t="s">
        <v>162</v>
      </c>
      <c r="K32" s="1208" t="s">
        <v>176</v>
      </c>
      <c r="L32" s="1209" t="s">
        <v>164</v>
      </c>
      <c r="M32" s="1210">
        <v>0.5</v>
      </c>
      <c r="N32" s="1211" t="b">
        <v>0</v>
      </c>
      <c r="O32" s="1234">
        <v>1</v>
      </c>
      <c r="P32" s="1216">
        <v>25</v>
      </c>
      <c r="Q32" s="1214">
        <v>0</v>
      </c>
      <c r="R32" s="1215">
        <v>0</v>
      </c>
      <c r="S32" s="1216">
        <f t="shared" si="0"/>
        <v>25</v>
      </c>
      <c r="T32" s="1214">
        <f t="shared" si="1"/>
        <v>0</v>
      </c>
      <c r="U32" s="1217">
        <f t="shared" si="2"/>
        <v>0</v>
      </c>
      <c r="V32" s="1218" t="s">
        <v>48</v>
      </c>
      <c r="W32" s="1219" t="s">
        <v>48</v>
      </c>
      <c r="X32" s="1220" t="s">
        <v>48</v>
      </c>
      <c r="Y32" s="1221" t="s">
        <v>48</v>
      </c>
      <c r="Z32" s="1222" t="s">
        <v>48</v>
      </c>
      <c r="AA32" s="1223" t="s">
        <v>48</v>
      </c>
      <c r="AB32" s="1224" t="s">
        <v>48</v>
      </c>
      <c r="AC32" s="1225" t="s">
        <v>48</v>
      </c>
      <c r="AD32" s="1211" t="s">
        <v>48</v>
      </c>
      <c r="AE32" s="1226">
        <v>10800</v>
      </c>
      <c r="AF32" s="1227" t="s">
        <v>48</v>
      </c>
      <c r="AG32" s="1228" t="s">
        <v>48</v>
      </c>
      <c r="AH32" s="1228" t="s">
        <v>48</v>
      </c>
      <c r="AI32" s="1228" t="s">
        <v>48</v>
      </c>
      <c r="AJ32" s="1228" t="s">
        <v>48</v>
      </c>
      <c r="AK32" s="1228" t="s">
        <v>48</v>
      </c>
      <c r="AL32" s="1228" t="s">
        <v>13912</v>
      </c>
      <c r="AM32" s="1228" t="s">
        <v>12659</v>
      </c>
      <c r="AN32" s="1229" t="s">
        <v>13919</v>
      </c>
    </row>
    <row r="33" spans="1:40" ht="15" thickBot="1">
      <c r="A33" s="1232" t="s">
        <v>177</v>
      </c>
      <c r="B33" s="1203" t="s">
        <v>178</v>
      </c>
      <c r="C33" s="1203" t="s">
        <v>39</v>
      </c>
      <c r="D33" s="1205" t="s">
        <v>40</v>
      </c>
      <c r="E33" s="1204" t="s">
        <v>41</v>
      </c>
      <c r="F33" s="1204" t="s">
        <v>42</v>
      </c>
      <c r="G33" s="1205" t="s">
        <v>43</v>
      </c>
      <c r="H33" s="1204" t="s">
        <v>44</v>
      </c>
      <c r="I33" s="1206" t="b">
        <v>1</v>
      </c>
      <c r="J33" s="1207" t="s">
        <v>151</v>
      </c>
      <c r="K33" s="1208" t="s">
        <v>179</v>
      </c>
      <c r="L33" s="1209" t="s">
        <v>153</v>
      </c>
      <c r="M33" s="1210">
        <v>0.6</v>
      </c>
      <c r="N33" s="1211" t="b">
        <v>0</v>
      </c>
      <c r="O33" s="1234">
        <v>2</v>
      </c>
      <c r="P33" s="1216">
        <v>17.5</v>
      </c>
      <c r="Q33" s="1214">
        <v>0</v>
      </c>
      <c r="R33" s="1215">
        <v>0</v>
      </c>
      <c r="S33" s="1216">
        <f t="shared" si="0"/>
        <v>35</v>
      </c>
      <c r="T33" s="1214">
        <f t="shared" si="1"/>
        <v>0</v>
      </c>
      <c r="U33" s="1217">
        <f t="shared" si="2"/>
        <v>0</v>
      </c>
      <c r="V33" s="1218" t="s">
        <v>48</v>
      </c>
      <c r="W33" s="1219" t="s">
        <v>48</v>
      </c>
      <c r="X33" s="1220" t="s">
        <v>48</v>
      </c>
      <c r="Y33" s="1221" t="s">
        <v>48</v>
      </c>
      <c r="Z33" s="1222" t="s">
        <v>48</v>
      </c>
      <c r="AA33" s="1223" t="s">
        <v>48</v>
      </c>
      <c r="AB33" s="1224" t="s">
        <v>48</v>
      </c>
      <c r="AC33" s="1225" t="s">
        <v>48</v>
      </c>
      <c r="AD33" s="1211" t="s">
        <v>48</v>
      </c>
      <c r="AE33" s="1226">
        <v>14400</v>
      </c>
      <c r="AF33" s="1227" t="s">
        <v>48</v>
      </c>
      <c r="AG33" s="1228" t="s">
        <v>48</v>
      </c>
      <c r="AH33" s="1228" t="s">
        <v>48</v>
      </c>
      <c r="AI33" s="1228" t="s">
        <v>48</v>
      </c>
      <c r="AJ33" s="1228" t="s">
        <v>48</v>
      </c>
      <c r="AK33" s="1228" t="s">
        <v>48</v>
      </c>
      <c r="AL33" s="1228" t="s">
        <v>13913</v>
      </c>
      <c r="AM33" s="1228" t="s">
        <v>12659</v>
      </c>
      <c r="AN33" s="1229" t="s">
        <v>13919</v>
      </c>
    </row>
    <row r="34" spans="1:40" ht="15" thickBot="1">
      <c r="A34" s="1232" t="s">
        <v>180</v>
      </c>
      <c r="B34" s="1203" t="s">
        <v>181</v>
      </c>
      <c r="C34" s="1203" t="s">
        <v>39</v>
      </c>
      <c r="D34" s="1205" t="s">
        <v>40</v>
      </c>
      <c r="E34" s="1204" t="s">
        <v>41</v>
      </c>
      <c r="F34" s="1204" t="s">
        <v>42</v>
      </c>
      <c r="G34" s="1205" t="s">
        <v>43</v>
      </c>
      <c r="H34" s="1204" t="s">
        <v>44</v>
      </c>
      <c r="I34" s="1206" t="b">
        <v>1</v>
      </c>
      <c r="J34" s="1207" t="s">
        <v>182</v>
      </c>
      <c r="K34" s="1208" t="s">
        <v>183</v>
      </c>
      <c r="L34" s="1209" t="s">
        <v>184</v>
      </c>
      <c r="M34" s="1210">
        <v>0.6</v>
      </c>
      <c r="N34" s="1211" t="b">
        <v>0</v>
      </c>
      <c r="O34" s="1234">
        <v>1</v>
      </c>
      <c r="P34" s="1216">
        <v>35</v>
      </c>
      <c r="Q34" s="1214">
        <v>0</v>
      </c>
      <c r="R34" s="1215">
        <v>0</v>
      </c>
      <c r="S34" s="1216">
        <f t="shared" si="0"/>
        <v>35</v>
      </c>
      <c r="T34" s="1214">
        <f t="shared" si="1"/>
        <v>0</v>
      </c>
      <c r="U34" s="1217">
        <f t="shared" si="2"/>
        <v>0</v>
      </c>
      <c r="V34" s="1218" t="s">
        <v>48</v>
      </c>
      <c r="W34" s="1219" t="s">
        <v>48</v>
      </c>
      <c r="X34" s="1220" t="s">
        <v>48</v>
      </c>
      <c r="Y34" s="1221" t="s">
        <v>48</v>
      </c>
      <c r="Z34" s="1222" t="s">
        <v>48</v>
      </c>
      <c r="AA34" s="1223" t="s">
        <v>48</v>
      </c>
      <c r="AB34" s="1224" t="s">
        <v>48</v>
      </c>
      <c r="AC34" s="1225" t="s">
        <v>48</v>
      </c>
      <c r="AD34" s="1211" t="s">
        <v>48</v>
      </c>
      <c r="AE34" s="1226">
        <v>14400</v>
      </c>
      <c r="AF34" s="1227" t="s">
        <v>48</v>
      </c>
      <c r="AG34" s="1228" t="s">
        <v>48</v>
      </c>
      <c r="AH34" s="1228" t="s">
        <v>48</v>
      </c>
      <c r="AI34" s="1228" t="s">
        <v>48</v>
      </c>
      <c r="AJ34" s="1228" t="s">
        <v>48</v>
      </c>
      <c r="AK34" s="1228" t="s">
        <v>48</v>
      </c>
      <c r="AL34" s="1228" t="s">
        <v>13913</v>
      </c>
      <c r="AM34" s="1228" t="s">
        <v>12659</v>
      </c>
      <c r="AN34" s="1229" t="s">
        <v>13919</v>
      </c>
    </row>
    <row r="35" spans="1:40" ht="15" thickBot="1">
      <c r="A35" s="1232" t="s">
        <v>185</v>
      </c>
      <c r="B35" s="1203" t="s">
        <v>186</v>
      </c>
      <c r="C35" s="1203" t="s">
        <v>39</v>
      </c>
      <c r="D35" s="1205" t="s">
        <v>40</v>
      </c>
      <c r="E35" s="1204" t="s">
        <v>41</v>
      </c>
      <c r="F35" s="1204" t="s">
        <v>42</v>
      </c>
      <c r="G35" s="1205" t="s">
        <v>43</v>
      </c>
      <c r="H35" s="1204" t="s">
        <v>44</v>
      </c>
      <c r="I35" s="1206" t="b">
        <v>1</v>
      </c>
      <c r="J35" s="1207" t="s">
        <v>182</v>
      </c>
      <c r="K35" s="1208" t="s">
        <v>187</v>
      </c>
      <c r="L35" s="1209" t="s">
        <v>184</v>
      </c>
      <c r="M35" s="1210">
        <v>0.6</v>
      </c>
      <c r="N35" s="1211" t="b">
        <v>0</v>
      </c>
      <c r="O35" s="1234">
        <v>1</v>
      </c>
      <c r="P35" s="1216">
        <v>35</v>
      </c>
      <c r="Q35" s="1214">
        <v>0</v>
      </c>
      <c r="R35" s="1215">
        <v>0</v>
      </c>
      <c r="S35" s="1216">
        <f t="shared" si="0"/>
        <v>35</v>
      </c>
      <c r="T35" s="1214">
        <f t="shared" si="1"/>
        <v>0</v>
      </c>
      <c r="U35" s="1217">
        <f t="shared" si="2"/>
        <v>0</v>
      </c>
      <c r="V35" s="1218" t="s">
        <v>48</v>
      </c>
      <c r="W35" s="1219" t="s">
        <v>48</v>
      </c>
      <c r="X35" s="1220" t="s">
        <v>48</v>
      </c>
      <c r="Y35" s="1221" t="s">
        <v>48</v>
      </c>
      <c r="Z35" s="1222" t="s">
        <v>48</v>
      </c>
      <c r="AA35" s="1223" t="s">
        <v>48</v>
      </c>
      <c r="AB35" s="1224" t="s">
        <v>48</v>
      </c>
      <c r="AC35" s="1225" t="s">
        <v>48</v>
      </c>
      <c r="AD35" s="1211" t="s">
        <v>48</v>
      </c>
      <c r="AE35" s="1226">
        <v>14400</v>
      </c>
      <c r="AF35" s="1227" t="s">
        <v>48</v>
      </c>
      <c r="AG35" s="1228" t="s">
        <v>48</v>
      </c>
      <c r="AH35" s="1228" t="s">
        <v>48</v>
      </c>
      <c r="AI35" s="1228" t="s">
        <v>48</v>
      </c>
      <c r="AJ35" s="1228" t="s">
        <v>48</v>
      </c>
      <c r="AK35" s="1228" t="s">
        <v>48</v>
      </c>
      <c r="AL35" s="1228" t="s">
        <v>13913</v>
      </c>
      <c r="AM35" s="1228" t="s">
        <v>12659</v>
      </c>
      <c r="AN35" s="1229" t="s">
        <v>13919</v>
      </c>
    </row>
    <row r="36" spans="1:40" ht="15" thickBot="1">
      <c r="A36" s="1232" t="s">
        <v>188</v>
      </c>
      <c r="B36" s="1203" t="s">
        <v>189</v>
      </c>
      <c r="C36" s="1203" t="s">
        <v>39</v>
      </c>
      <c r="D36" s="1205" t="s">
        <v>40</v>
      </c>
      <c r="E36" s="1204" t="s">
        <v>41</v>
      </c>
      <c r="F36" s="1204" t="s">
        <v>42</v>
      </c>
      <c r="G36" s="1205" t="s">
        <v>43</v>
      </c>
      <c r="H36" s="1204" t="s">
        <v>44</v>
      </c>
      <c r="I36" s="1206" t="b">
        <v>1</v>
      </c>
      <c r="J36" s="1207" t="s">
        <v>162</v>
      </c>
      <c r="K36" s="1208" t="s">
        <v>190</v>
      </c>
      <c r="L36" s="1209" t="s">
        <v>164</v>
      </c>
      <c r="M36" s="1210">
        <v>0.6</v>
      </c>
      <c r="N36" s="1211" t="b">
        <v>0</v>
      </c>
      <c r="O36" s="1234">
        <v>2</v>
      </c>
      <c r="P36" s="1216">
        <v>17.5</v>
      </c>
      <c r="Q36" s="1214">
        <v>0</v>
      </c>
      <c r="R36" s="1215">
        <v>0</v>
      </c>
      <c r="S36" s="1216">
        <f t="shared" si="0"/>
        <v>35</v>
      </c>
      <c r="T36" s="1214">
        <f t="shared" si="1"/>
        <v>0</v>
      </c>
      <c r="U36" s="1217">
        <f t="shared" si="2"/>
        <v>0</v>
      </c>
      <c r="V36" s="1218" t="s">
        <v>48</v>
      </c>
      <c r="W36" s="1219" t="s">
        <v>48</v>
      </c>
      <c r="X36" s="1220" t="s">
        <v>48</v>
      </c>
      <c r="Y36" s="1221" t="s">
        <v>48</v>
      </c>
      <c r="Z36" s="1222" t="s">
        <v>48</v>
      </c>
      <c r="AA36" s="1223" t="s">
        <v>48</v>
      </c>
      <c r="AB36" s="1224" t="s">
        <v>48</v>
      </c>
      <c r="AC36" s="1225" t="s">
        <v>48</v>
      </c>
      <c r="AD36" s="1211" t="s">
        <v>48</v>
      </c>
      <c r="AE36" s="1226">
        <v>14400</v>
      </c>
      <c r="AF36" s="1227" t="s">
        <v>48</v>
      </c>
      <c r="AG36" s="1228" t="s">
        <v>48</v>
      </c>
      <c r="AH36" s="1228" t="s">
        <v>48</v>
      </c>
      <c r="AI36" s="1228" t="s">
        <v>48</v>
      </c>
      <c r="AJ36" s="1228" t="s">
        <v>48</v>
      </c>
      <c r="AK36" s="1228" t="s">
        <v>48</v>
      </c>
      <c r="AL36" s="1228" t="s">
        <v>13913</v>
      </c>
      <c r="AM36" s="1228" t="s">
        <v>12659</v>
      </c>
      <c r="AN36" s="1229" t="s">
        <v>13919</v>
      </c>
    </row>
    <row r="37" spans="1:40" ht="15" thickBot="1">
      <c r="A37" s="1230" t="s">
        <v>191</v>
      </c>
      <c r="B37" s="1202" t="s">
        <v>192</v>
      </c>
      <c r="C37" s="1203" t="s">
        <v>39</v>
      </c>
      <c r="D37" s="1205" t="s">
        <v>40</v>
      </c>
      <c r="E37" s="1204" t="s">
        <v>41</v>
      </c>
      <c r="F37" s="1204" t="s">
        <v>42</v>
      </c>
      <c r="G37" s="1205" t="s">
        <v>43</v>
      </c>
      <c r="H37" s="1204" t="s">
        <v>44</v>
      </c>
      <c r="I37" s="1206" t="b">
        <v>1</v>
      </c>
      <c r="J37" s="1207" t="s">
        <v>193</v>
      </c>
      <c r="K37" s="1208" t="s">
        <v>194</v>
      </c>
      <c r="L37" s="1209" t="s">
        <v>195</v>
      </c>
      <c r="M37" s="1210">
        <v>0.4</v>
      </c>
      <c r="N37" s="1211" t="b">
        <v>0</v>
      </c>
      <c r="O37" s="1234">
        <v>2</v>
      </c>
      <c r="P37" s="1216">
        <v>7.5</v>
      </c>
      <c r="Q37" s="1214">
        <v>0</v>
      </c>
      <c r="R37" s="1215">
        <v>0</v>
      </c>
      <c r="S37" s="1216">
        <f t="shared" si="0"/>
        <v>15</v>
      </c>
      <c r="T37" s="1214">
        <f t="shared" si="1"/>
        <v>0</v>
      </c>
      <c r="U37" s="1217">
        <f t="shared" si="2"/>
        <v>0</v>
      </c>
      <c r="V37" s="1218" t="s">
        <v>48</v>
      </c>
      <c r="W37" s="1219" t="s">
        <v>48</v>
      </c>
      <c r="X37" s="1220" t="s">
        <v>48</v>
      </c>
      <c r="Y37" s="1221" t="s">
        <v>48</v>
      </c>
      <c r="Z37" s="1222" t="s">
        <v>48</v>
      </c>
      <c r="AA37" s="1223" t="s">
        <v>48</v>
      </c>
      <c r="AB37" s="1224" t="s">
        <v>48</v>
      </c>
      <c r="AC37" s="1225" t="s">
        <v>48</v>
      </c>
      <c r="AD37" s="1211" t="s">
        <v>48</v>
      </c>
      <c r="AE37" s="1226">
        <v>60</v>
      </c>
      <c r="AF37" s="1227" t="s">
        <v>48</v>
      </c>
      <c r="AG37" s="1228" t="s">
        <v>48</v>
      </c>
      <c r="AH37" s="1228" t="s">
        <v>48</v>
      </c>
      <c r="AI37" s="1228" t="s">
        <v>48</v>
      </c>
      <c r="AJ37" s="1228" t="s">
        <v>48</v>
      </c>
      <c r="AK37" s="1228" t="s">
        <v>48</v>
      </c>
      <c r="AL37" s="1228" t="s">
        <v>13911</v>
      </c>
      <c r="AM37" s="1228" t="s">
        <v>12659</v>
      </c>
      <c r="AN37" s="1229" t="s">
        <v>13920</v>
      </c>
    </row>
    <row r="38" spans="1:40" ht="16.5" customHeight="1" thickBot="1">
      <c r="A38" s="1230" t="s">
        <v>196</v>
      </c>
      <c r="B38" s="1202" t="s">
        <v>197</v>
      </c>
      <c r="C38" s="1203" t="s">
        <v>39</v>
      </c>
      <c r="D38" s="1205" t="s">
        <v>40</v>
      </c>
      <c r="E38" s="1204" t="s">
        <v>41</v>
      </c>
      <c r="F38" s="1204" t="s">
        <v>42</v>
      </c>
      <c r="G38" s="1205" t="s">
        <v>43</v>
      </c>
      <c r="H38" s="1204" t="s">
        <v>44</v>
      </c>
      <c r="I38" s="1206" t="b">
        <v>1</v>
      </c>
      <c r="J38" s="1207" t="s">
        <v>198</v>
      </c>
      <c r="K38" s="1208" t="s">
        <v>199</v>
      </c>
      <c r="L38" s="1209" t="s">
        <v>200</v>
      </c>
      <c r="M38" s="1210">
        <v>0.4</v>
      </c>
      <c r="N38" s="1211" t="b">
        <v>0</v>
      </c>
      <c r="O38" s="1234">
        <v>2</v>
      </c>
      <c r="P38" s="1216">
        <v>10</v>
      </c>
      <c r="Q38" s="1214">
        <v>0</v>
      </c>
      <c r="R38" s="1215">
        <v>0</v>
      </c>
      <c r="S38" s="1216">
        <f t="shared" si="0"/>
        <v>20</v>
      </c>
      <c r="T38" s="1214">
        <f t="shared" si="1"/>
        <v>0</v>
      </c>
      <c r="U38" s="1217">
        <f t="shared" si="2"/>
        <v>0</v>
      </c>
      <c r="V38" s="1218" t="s">
        <v>48</v>
      </c>
      <c r="W38" s="1219" t="s">
        <v>48</v>
      </c>
      <c r="X38" s="1220" t="s">
        <v>48</v>
      </c>
      <c r="Y38" s="1221" t="s">
        <v>48</v>
      </c>
      <c r="Z38" s="1222" t="s">
        <v>48</v>
      </c>
      <c r="AA38" s="1223" t="s">
        <v>48</v>
      </c>
      <c r="AB38" s="1224" t="s">
        <v>48</v>
      </c>
      <c r="AC38" s="1225" t="s">
        <v>48</v>
      </c>
      <c r="AD38" s="1211" t="s">
        <v>48</v>
      </c>
      <c r="AE38" s="1226">
        <v>14400</v>
      </c>
      <c r="AF38" s="1227" t="s">
        <v>48</v>
      </c>
      <c r="AG38" s="1228" t="s">
        <v>48</v>
      </c>
      <c r="AH38" s="1228" t="s">
        <v>48</v>
      </c>
      <c r="AI38" s="1228" t="s">
        <v>48</v>
      </c>
      <c r="AJ38" s="1228" t="s">
        <v>48</v>
      </c>
      <c r="AK38" s="1228" t="s">
        <v>48</v>
      </c>
      <c r="AL38" s="1228" t="s">
        <v>13911</v>
      </c>
      <c r="AM38" s="1228" t="s">
        <v>12659</v>
      </c>
      <c r="AN38" s="1229" t="s">
        <v>13920</v>
      </c>
    </row>
    <row r="39" spans="1:40" ht="16.5" customHeight="1" thickBot="1">
      <c r="A39" s="1230" t="s">
        <v>201</v>
      </c>
      <c r="B39" s="1202" t="s">
        <v>202</v>
      </c>
      <c r="C39" s="1203" t="s">
        <v>39</v>
      </c>
      <c r="D39" s="1205" t="s">
        <v>40</v>
      </c>
      <c r="E39" s="1204" t="s">
        <v>41</v>
      </c>
      <c r="F39" s="1204" t="s">
        <v>42</v>
      </c>
      <c r="G39" s="1205" t="s">
        <v>43</v>
      </c>
      <c r="H39" s="1204" t="s">
        <v>44</v>
      </c>
      <c r="I39" s="1206" t="b">
        <v>1</v>
      </c>
      <c r="J39" s="1207" t="s">
        <v>203</v>
      </c>
      <c r="K39" s="1208" t="s">
        <v>204</v>
      </c>
      <c r="L39" s="1209" t="s">
        <v>205</v>
      </c>
      <c r="M39" s="1210">
        <v>0.4</v>
      </c>
      <c r="N39" s="1211" t="b">
        <v>0</v>
      </c>
      <c r="O39" s="1234">
        <v>1</v>
      </c>
      <c r="P39" s="1216">
        <v>20</v>
      </c>
      <c r="Q39" s="1214">
        <v>0</v>
      </c>
      <c r="R39" s="1215">
        <v>0</v>
      </c>
      <c r="S39" s="1216">
        <f t="shared" si="0"/>
        <v>20</v>
      </c>
      <c r="T39" s="1214">
        <f t="shared" si="1"/>
        <v>0</v>
      </c>
      <c r="U39" s="1217">
        <f t="shared" si="2"/>
        <v>0</v>
      </c>
      <c r="V39" s="1218" t="s">
        <v>48</v>
      </c>
      <c r="W39" s="1219" t="s">
        <v>48</v>
      </c>
      <c r="X39" s="1220" t="s">
        <v>48</v>
      </c>
      <c r="Y39" s="1221" t="s">
        <v>48</v>
      </c>
      <c r="Z39" s="1222" t="s">
        <v>48</v>
      </c>
      <c r="AA39" s="1223" t="s">
        <v>48</v>
      </c>
      <c r="AB39" s="1224" t="s">
        <v>48</v>
      </c>
      <c r="AC39" s="1225" t="s">
        <v>48</v>
      </c>
      <c r="AD39" s="1211" t="s">
        <v>48</v>
      </c>
      <c r="AE39" s="1226">
        <v>14400</v>
      </c>
      <c r="AF39" s="1227" t="s">
        <v>48</v>
      </c>
      <c r="AG39" s="1228" t="s">
        <v>48</v>
      </c>
      <c r="AH39" s="1228" t="s">
        <v>48</v>
      </c>
      <c r="AI39" s="1228" t="s">
        <v>48</v>
      </c>
      <c r="AJ39" s="1228" t="s">
        <v>48</v>
      </c>
      <c r="AK39" s="1228" t="s">
        <v>48</v>
      </c>
      <c r="AL39" s="1228" t="s">
        <v>13911</v>
      </c>
      <c r="AM39" s="1228" t="s">
        <v>12659</v>
      </c>
      <c r="AN39" s="1229" t="s">
        <v>13920</v>
      </c>
    </row>
    <row r="40" spans="1:40" ht="16.5" customHeight="1" thickBot="1">
      <c r="A40" s="1230" t="s">
        <v>206</v>
      </c>
      <c r="B40" s="1202" t="s">
        <v>207</v>
      </c>
      <c r="C40" s="1203" t="s">
        <v>39</v>
      </c>
      <c r="D40" s="1205" t="s">
        <v>40</v>
      </c>
      <c r="E40" s="1204" t="s">
        <v>41</v>
      </c>
      <c r="F40" s="1204" t="s">
        <v>42</v>
      </c>
      <c r="G40" s="1205" t="s">
        <v>43</v>
      </c>
      <c r="H40" s="1204" t="s">
        <v>44</v>
      </c>
      <c r="I40" s="1206" t="b">
        <v>1</v>
      </c>
      <c r="J40" s="1207" t="s">
        <v>208</v>
      </c>
      <c r="K40" s="1208" t="s">
        <v>209</v>
      </c>
      <c r="L40" s="1209" t="s">
        <v>210</v>
      </c>
      <c r="M40" s="1210">
        <v>0.4</v>
      </c>
      <c r="N40" s="1211" t="b">
        <v>0</v>
      </c>
      <c r="O40" s="1234">
        <v>4</v>
      </c>
      <c r="P40" s="1216">
        <v>5</v>
      </c>
      <c r="Q40" s="1214">
        <v>0</v>
      </c>
      <c r="R40" s="1215">
        <v>0</v>
      </c>
      <c r="S40" s="1216">
        <f t="shared" si="0"/>
        <v>20</v>
      </c>
      <c r="T40" s="1214">
        <f t="shared" si="1"/>
        <v>0</v>
      </c>
      <c r="U40" s="1217">
        <f t="shared" si="2"/>
        <v>0</v>
      </c>
      <c r="V40" s="1218" t="s">
        <v>48</v>
      </c>
      <c r="W40" s="1219" t="s">
        <v>48</v>
      </c>
      <c r="X40" s="1220" t="s">
        <v>48</v>
      </c>
      <c r="Y40" s="1221" t="s">
        <v>48</v>
      </c>
      <c r="Z40" s="1222" t="s">
        <v>48</v>
      </c>
      <c r="AA40" s="1223" t="s">
        <v>48</v>
      </c>
      <c r="AB40" s="1224" t="s">
        <v>48</v>
      </c>
      <c r="AC40" s="1225" t="s">
        <v>48</v>
      </c>
      <c r="AD40" s="1211" t="s">
        <v>48</v>
      </c>
      <c r="AE40" s="1226">
        <v>14400</v>
      </c>
      <c r="AF40" s="1227" t="s">
        <v>48</v>
      </c>
      <c r="AG40" s="1228" t="s">
        <v>48</v>
      </c>
      <c r="AH40" s="1228" t="s">
        <v>48</v>
      </c>
      <c r="AI40" s="1228" t="s">
        <v>48</v>
      </c>
      <c r="AJ40" s="1228" t="s">
        <v>48</v>
      </c>
      <c r="AK40" s="1228" t="s">
        <v>48</v>
      </c>
      <c r="AL40" s="1228" t="s">
        <v>13911</v>
      </c>
      <c r="AM40" s="1228" t="s">
        <v>12659</v>
      </c>
      <c r="AN40" s="1229" t="s">
        <v>13920</v>
      </c>
    </row>
    <row r="41" spans="1:40" ht="16.5" customHeight="1" thickBot="1">
      <c r="A41" s="1230" t="s">
        <v>211</v>
      </c>
      <c r="B41" s="1202" t="s">
        <v>212</v>
      </c>
      <c r="C41" s="1203" t="s">
        <v>39</v>
      </c>
      <c r="D41" s="1205" t="s">
        <v>40</v>
      </c>
      <c r="E41" s="1204" t="s">
        <v>41</v>
      </c>
      <c r="F41" s="1204" t="s">
        <v>42</v>
      </c>
      <c r="G41" s="1205" t="s">
        <v>43</v>
      </c>
      <c r="H41" s="1204" t="s">
        <v>44</v>
      </c>
      <c r="I41" s="1206" t="b">
        <v>1</v>
      </c>
      <c r="J41" s="1207" t="s">
        <v>203</v>
      </c>
      <c r="K41" s="1208" t="s">
        <v>213</v>
      </c>
      <c r="L41" s="1209" t="s">
        <v>205</v>
      </c>
      <c r="M41" s="1210">
        <v>0.4</v>
      </c>
      <c r="N41" s="1211" t="b">
        <v>0</v>
      </c>
      <c r="O41" s="1234">
        <v>1</v>
      </c>
      <c r="P41" s="1216">
        <v>20</v>
      </c>
      <c r="Q41" s="1214">
        <v>0</v>
      </c>
      <c r="R41" s="1215">
        <v>0</v>
      </c>
      <c r="S41" s="1216">
        <f t="shared" si="0"/>
        <v>20</v>
      </c>
      <c r="T41" s="1214">
        <f t="shared" si="1"/>
        <v>0</v>
      </c>
      <c r="U41" s="1217">
        <f t="shared" si="2"/>
        <v>0</v>
      </c>
      <c r="V41" s="1218" t="s">
        <v>48</v>
      </c>
      <c r="W41" s="1219" t="s">
        <v>48</v>
      </c>
      <c r="X41" s="1220" t="s">
        <v>48</v>
      </c>
      <c r="Y41" s="1221" t="s">
        <v>48</v>
      </c>
      <c r="Z41" s="1222" t="s">
        <v>48</v>
      </c>
      <c r="AA41" s="1223" t="s">
        <v>48</v>
      </c>
      <c r="AB41" s="1224" t="s">
        <v>48</v>
      </c>
      <c r="AC41" s="1225" t="s">
        <v>48</v>
      </c>
      <c r="AD41" s="1211" t="s">
        <v>48</v>
      </c>
      <c r="AE41" s="1226">
        <v>14400</v>
      </c>
      <c r="AF41" s="1227" t="s">
        <v>48</v>
      </c>
      <c r="AG41" s="1228" t="s">
        <v>48</v>
      </c>
      <c r="AH41" s="1228" t="s">
        <v>48</v>
      </c>
      <c r="AI41" s="1228" t="s">
        <v>48</v>
      </c>
      <c r="AJ41" s="1228" t="s">
        <v>48</v>
      </c>
      <c r="AK41" s="1228" t="s">
        <v>48</v>
      </c>
      <c r="AL41" s="1228" t="s">
        <v>13911</v>
      </c>
      <c r="AM41" s="1228" t="s">
        <v>12659</v>
      </c>
      <c r="AN41" s="1229" t="s">
        <v>13920</v>
      </c>
    </row>
    <row r="42" spans="1:40" ht="16.5" customHeight="1" thickBot="1">
      <c r="A42" s="1231" t="s">
        <v>214</v>
      </c>
      <c r="B42" s="1202" t="s">
        <v>215</v>
      </c>
      <c r="C42" s="1203" t="s">
        <v>39</v>
      </c>
      <c r="D42" s="1205" t="s">
        <v>40</v>
      </c>
      <c r="E42" s="1204" t="s">
        <v>41</v>
      </c>
      <c r="F42" s="1204" t="s">
        <v>42</v>
      </c>
      <c r="G42" s="1205" t="s">
        <v>43</v>
      </c>
      <c r="H42" s="1204" t="s">
        <v>44</v>
      </c>
      <c r="I42" s="1206" t="b">
        <v>1</v>
      </c>
      <c r="J42" s="1207" t="s">
        <v>208</v>
      </c>
      <c r="K42" s="1208" t="s">
        <v>216</v>
      </c>
      <c r="L42" s="1209" t="s">
        <v>210</v>
      </c>
      <c r="M42" s="1210">
        <v>0.5</v>
      </c>
      <c r="N42" s="1211" t="b">
        <v>0</v>
      </c>
      <c r="O42" s="1234">
        <v>2</v>
      </c>
      <c r="P42" s="1216">
        <v>12.5</v>
      </c>
      <c r="Q42" s="1214">
        <v>0</v>
      </c>
      <c r="R42" s="1215">
        <v>0</v>
      </c>
      <c r="S42" s="1216">
        <f t="shared" si="0"/>
        <v>25</v>
      </c>
      <c r="T42" s="1214">
        <f t="shared" si="1"/>
        <v>0</v>
      </c>
      <c r="U42" s="1217">
        <f t="shared" si="2"/>
        <v>0</v>
      </c>
      <c r="V42" s="1218" t="s">
        <v>48</v>
      </c>
      <c r="W42" s="1219" t="s">
        <v>48</v>
      </c>
      <c r="X42" s="1220" t="s">
        <v>48</v>
      </c>
      <c r="Y42" s="1221" t="s">
        <v>48</v>
      </c>
      <c r="Z42" s="1222" t="s">
        <v>48</v>
      </c>
      <c r="AA42" s="1223" t="s">
        <v>48</v>
      </c>
      <c r="AB42" s="1224" t="s">
        <v>48</v>
      </c>
      <c r="AC42" s="1225" t="s">
        <v>48</v>
      </c>
      <c r="AD42" s="1211" t="s">
        <v>48</v>
      </c>
      <c r="AE42" s="1226">
        <v>14400</v>
      </c>
      <c r="AF42" s="1227" t="s">
        <v>48</v>
      </c>
      <c r="AG42" s="1228" t="s">
        <v>48</v>
      </c>
      <c r="AH42" s="1228" t="s">
        <v>48</v>
      </c>
      <c r="AI42" s="1228" t="s">
        <v>48</v>
      </c>
      <c r="AJ42" s="1228" t="s">
        <v>48</v>
      </c>
      <c r="AK42" s="1228" t="s">
        <v>48</v>
      </c>
      <c r="AL42" s="1228" t="s">
        <v>13912</v>
      </c>
      <c r="AM42" s="1228" t="s">
        <v>12659</v>
      </c>
      <c r="AN42" s="1229" t="s">
        <v>13920</v>
      </c>
    </row>
    <row r="43" spans="1:40" ht="16.5" customHeight="1" thickBot="1">
      <c r="A43" s="1231" t="s">
        <v>217</v>
      </c>
      <c r="B43" s="1202" t="s">
        <v>218</v>
      </c>
      <c r="C43" s="1203" t="s">
        <v>39</v>
      </c>
      <c r="D43" s="1205" t="s">
        <v>40</v>
      </c>
      <c r="E43" s="1204" t="s">
        <v>41</v>
      </c>
      <c r="F43" s="1204" t="s">
        <v>42</v>
      </c>
      <c r="G43" s="1205" t="s">
        <v>43</v>
      </c>
      <c r="H43" s="1204" t="s">
        <v>44</v>
      </c>
      <c r="I43" s="1206" t="b">
        <v>1</v>
      </c>
      <c r="J43" s="1207" t="s">
        <v>113</v>
      </c>
      <c r="K43" s="1208" t="s">
        <v>219</v>
      </c>
      <c r="L43" s="1209" t="s">
        <v>115</v>
      </c>
      <c r="M43" s="1210">
        <v>0.5</v>
      </c>
      <c r="N43" s="1211" t="b">
        <v>0</v>
      </c>
      <c r="O43" s="1234">
        <v>5</v>
      </c>
      <c r="P43" s="1216">
        <v>5</v>
      </c>
      <c r="Q43" s="1214">
        <v>0</v>
      </c>
      <c r="R43" s="1215">
        <v>0</v>
      </c>
      <c r="S43" s="1216">
        <f t="shared" si="0"/>
        <v>25</v>
      </c>
      <c r="T43" s="1214">
        <f t="shared" si="1"/>
        <v>0</v>
      </c>
      <c r="U43" s="1217">
        <f t="shared" si="2"/>
        <v>0</v>
      </c>
      <c r="V43" s="1218" t="s">
        <v>48</v>
      </c>
      <c r="W43" s="1219" t="s">
        <v>48</v>
      </c>
      <c r="X43" s="1220" t="s">
        <v>48</v>
      </c>
      <c r="Y43" s="1221" t="s">
        <v>48</v>
      </c>
      <c r="Z43" s="1222" t="s">
        <v>48</v>
      </c>
      <c r="AA43" s="1223" t="s">
        <v>48</v>
      </c>
      <c r="AB43" s="1224" t="s">
        <v>48</v>
      </c>
      <c r="AC43" s="1225" t="s">
        <v>48</v>
      </c>
      <c r="AD43" s="1211" t="s">
        <v>48</v>
      </c>
      <c r="AE43" s="1226">
        <v>14400</v>
      </c>
      <c r="AF43" s="1227" t="s">
        <v>48</v>
      </c>
      <c r="AG43" s="1228" t="s">
        <v>48</v>
      </c>
      <c r="AH43" s="1228" t="s">
        <v>48</v>
      </c>
      <c r="AI43" s="1228" t="s">
        <v>48</v>
      </c>
      <c r="AJ43" s="1228" t="s">
        <v>48</v>
      </c>
      <c r="AK43" s="1228" t="s">
        <v>48</v>
      </c>
      <c r="AL43" s="1228" t="s">
        <v>13912</v>
      </c>
      <c r="AM43" s="1228" t="s">
        <v>12659</v>
      </c>
      <c r="AN43" s="1229" t="s">
        <v>13920</v>
      </c>
    </row>
    <row r="44" spans="1:40" ht="16.5" customHeight="1" thickBot="1">
      <c r="A44" s="1231" t="s">
        <v>220</v>
      </c>
      <c r="B44" s="1202" t="s">
        <v>221</v>
      </c>
      <c r="C44" s="1203" t="s">
        <v>39</v>
      </c>
      <c r="D44" s="1205" t="s">
        <v>40</v>
      </c>
      <c r="E44" s="1204" t="s">
        <v>41</v>
      </c>
      <c r="F44" s="1204" t="s">
        <v>42</v>
      </c>
      <c r="G44" s="1205" t="s">
        <v>43</v>
      </c>
      <c r="H44" s="1204" t="s">
        <v>44</v>
      </c>
      <c r="I44" s="1206" t="b">
        <v>1</v>
      </c>
      <c r="J44" s="1207" t="s">
        <v>203</v>
      </c>
      <c r="K44" s="1208" t="s">
        <v>222</v>
      </c>
      <c r="L44" s="1209" t="s">
        <v>205</v>
      </c>
      <c r="M44" s="1210">
        <v>0.5</v>
      </c>
      <c r="N44" s="1211" t="b">
        <v>0</v>
      </c>
      <c r="O44" s="1234">
        <v>1</v>
      </c>
      <c r="P44" s="1216">
        <v>25</v>
      </c>
      <c r="Q44" s="1214">
        <v>0</v>
      </c>
      <c r="R44" s="1215">
        <v>0</v>
      </c>
      <c r="S44" s="1216">
        <f t="shared" si="0"/>
        <v>25</v>
      </c>
      <c r="T44" s="1214">
        <f t="shared" si="1"/>
        <v>0</v>
      </c>
      <c r="U44" s="1217">
        <f t="shared" si="2"/>
        <v>0</v>
      </c>
      <c r="V44" s="1218" t="s">
        <v>48</v>
      </c>
      <c r="W44" s="1219" t="s">
        <v>48</v>
      </c>
      <c r="X44" s="1220" t="s">
        <v>48</v>
      </c>
      <c r="Y44" s="1221" t="s">
        <v>48</v>
      </c>
      <c r="Z44" s="1222" t="s">
        <v>48</v>
      </c>
      <c r="AA44" s="1223" t="s">
        <v>48</v>
      </c>
      <c r="AB44" s="1224" t="s">
        <v>48</v>
      </c>
      <c r="AC44" s="1225" t="s">
        <v>48</v>
      </c>
      <c r="AD44" s="1211" t="s">
        <v>48</v>
      </c>
      <c r="AE44" s="1226">
        <v>14400</v>
      </c>
      <c r="AF44" s="1227" t="s">
        <v>48</v>
      </c>
      <c r="AG44" s="1228" t="s">
        <v>48</v>
      </c>
      <c r="AH44" s="1228" t="s">
        <v>48</v>
      </c>
      <c r="AI44" s="1228" t="s">
        <v>48</v>
      </c>
      <c r="AJ44" s="1228" t="s">
        <v>48</v>
      </c>
      <c r="AK44" s="1228" t="s">
        <v>48</v>
      </c>
      <c r="AL44" s="1228" t="s">
        <v>13912</v>
      </c>
      <c r="AM44" s="1228" t="s">
        <v>12659</v>
      </c>
      <c r="AN44" s="1229" t="s">
        <v>13920</v>
      </c>
    </row>
    <row r="45" spans="1:40" ht="15" thickBot="1">
      <c r="A45" s="1232" t="s">
        <v>223</v>
      </c>
      <c r="B45" s="1202" t="s">
        <v>224</v>
      </c>
      <c r="C45" s="1203" t="s">
        <v>39</v>
      </c>
      <c r="D45" s="1205" t="s">
        <v>40</v>
      </c>
      <c r="E45" s="1204" t="s">
        <v>41</v>
      </c>
      <c r="F45" s="1204" t="s">
        <v>42</v>
      </c>
      <c r="G45" s="1205" t="s">
        <v>43</v>
      </c>
      <c r="H45" s="1204" t="s">
        <v>44</v>
      </c>
      <c r="I45" s="1206" t="b">
        <v>1</v>
      </c>
      <c r="J45" s="1207" t="s">
        <v>225</v>
      </c>
      <c r="K45" s="1208" t="s">
        <v>226</v>
      </c>
      <c r="L45" s="1235" t="s">
        <v>227</v>
      </c>
      <c r="M45" s="1236">
        <v>0.6</v>
      </c>
      <c r="N45" s="1211" t="b">
        <v>0</v>
      </c>
      <c r="O45" s="1234">
        <v>2</v>
      </c>
      <c r="P45" s="1216">
        <v>17.5</v>
      </c>
      <c r="Q45" s="1214">
        <v>0</v>
      </c>
      <c r="R45" s="1215">
        <v>0</v>
      </c>
      <c r="S45" s="1216">
        <f t="shared" si="0"/>
        <v>35</v>
      </c>
      <c r="T45" s="1214">
        <f t="shared" si="1"/>
        <v>0</v>
      </c>
      <c r="U45" s="1217">
        <f t="shared" si="2"/>
        <v>0</v>
      </c>
      <c r="V45" s="1218" t="s">
        <v>48</v>
      </c>
      <c r="W45" s="1219" t="s">
        <v>48</v>
      </c>
      <c r="X45" s="1220" t="s">
        <v>48</v>
      </c>
      <c r="Y45" s="1221" t="s">
        <v>48</v>
      </c>
      <c r="Z45" s="1222" t="s">
        <v>48</v>
      </c>
      <c r="AA45" s="1223" t="s">
        <v>48</v>
      </c>
      <c r="AB45" s="1224" t="s">
        <v>48</v>
      </c>
      <c r="AC45" s="1225" t="s">
        <v>48</v>
      </c>
      <c r="AD45" s="1211" t="s">
        <v>48</v>
      </c>
      <c r="AE45" s="1226">
        <v>14400</v>
      </c>
      <c r="AF45" s="1227" t="s">
        <v>48</v>
      </c>
      <c r="AG45" s="1228" t="s">
        <v>48</v>
      </c>
      <c r="AH45" s="1228" t="s">
        <v>48</v>
      </c>
      <c r="AI45" s="1228" t="s">
        <v>48</v>
      </c>
      <c r="AJ45" s="1228" t="s">
        <v>48</v>
      </c>
      <c r="AK45" s="1228" t="s">
        <v>48</v>
      </c>
      <c r="AL45" s="1228" t="s">
        <v>13913</v>
      </c>
      <c r="AM45" s="1228" t="s">
        <v>12659</v>
      </c>
      <c r="AN45" s="1229" t="s">
        <v>13920</v>
      </c>
    </row>
    <row r="46" spans="1:40" ht="15" thickBot="1">
      <c r="A46" s="1232" t="s">
        <v>228</v>
      </c>
      <c r="B46" s="1202" t="s">
        <v>229</v>
      </c>
      <c r="C46" s="1203" t="s">
        <v>39</v>
      </c>
      <c r="D46" s="1205" t="s">
        <v>40</v>
      </c>
      <c r="E46" s="1204" t="s">
        <v>41</v>
      </c>
      <c r="F46" s="1204" t="s">
        <v>42</v>
      </c>
      <c r="G46" s="1205" t="s">
        <v>43</v>
      </c>
      <c r="H46" s="1204" t="s">
        <v>44</v>
      </c>
      <c r="I46" s="1206" t="b">
        <v>1</v>
      </c>
      <c r="J46" s="1207" t="s">
        <v>128</v>
      </c>
      <c r="K46" s="1208" t="s">
        <v>230</v>
      </c>
      <c r="L46" s="1235" t="s">
        <v>130</v>
      </c>
      <c r="M46" s="1236">
        <v>0.6</v>
      </c>
      <c r="N46" s="1211" t="b">
        <v>0</v>
      </c>
      <c r="O46" s="1234">
        <v>1</v>
      </c>
      <c r="P46" s="1216">
        <v>35</v>
      </c>
      <c r="Q46" s="1214">
        <v>0</v>
      </c>
      <c r="R46" s="1215">
        <v>0</v>
      </c>
      <c r="S46" s="1216">
        <f t="shared" si="0"/>
        <v>35</v>
      </c>
      <c r="T46" s="1214">
        <f t="shared" si="1"/>
        <v>0</v>
      </c>
      <c r="U46" s="1217">
        <f t="shared" si="2"/>
        <v>0</v>
      </c>
      <c r="V46" s="1218" t="s">
        <v>48</v>
      </c>
      <c r="W46" s="1219" t="s">
        <v>48</v>
      </c>
      <c r="X46" s="1220" t="s">
        <v>48</v>
      </c>
      <c r="Y46" s="1221" t="s">
        <v>48</v>
      </c>
      <c r="Z46" s="1222" t="s">
        <v>48</v>
      </c>
      <c r="AA46" s="1223" t="s">
        <v>48</v>
      </c>
      <c r="AB46" s="1224" t="s">
        <v>48</v>
      </c>
      <c r="AC46" s="1225" t="s">
        <v>48</v>
      </c>
      <c r="AD46" s="1211" t="s">
        <v>48</v>
      </c>
      <c r="AE46" s="1226">
        <v>14400</v>
      </c>
      <c r="AF46" s="1227" t="s">
        <v>48</v>
      </c>
      <c r="AG46" s="1228" t="s">
        <v>48</v>
      </c>
      <c r="AH46" s="1228" t="s">
        <v>48</v>
      </c>
      <c r="AI46" s="1228" t="s">
        <v>48</v>
      </c>
      <c r="AJ46" s="1228" t="s">
        <v>48</v>
      </c>
      <c r="AK46" s="1228" t="s">
        <v>48</v>
      </c>
      <c r="AL46" s="1228" t="s">
        <v>13913</v>
      </c>
      <c r="AM46" s="1228" t="s">
        <v>12659</v>
      </c>
      <c r="AN46" s="1229" t="s">
        <v>13920</v>
      </c>
    </row>
    <row r="47" spans="1:40" ht="15" thickBot="1">
      <c r="A47" s="1232" t="s">
        <v>231</v>
      </c>
      <c r="B47" s="1202" t="s">
        <v>232</v>
      </c>
      <c r="C47" s="1203" t="s">
        <v>39</v>
      </c>
      <c r="D47" s="1205" t="s">
        <v>40</v>
      </c>
      <c r="E47" s="1204" t="s">
        <v>41</v>
      </c>
      <c r="F47" s="1204" t="s">
        <v>42</v>
      </c>
      <c r="G47" s="1205" t="s">
        <v>43</v>
      </c>
      <c r="H47" s="1204" t="s">
        <v>44</v>
      </c>
      <c r="I47" s="1206" t="b">
        <v>1</v>
      </c>
      <c r="J47" s="1207" t="s">
        <v>233</v>
      </c>
      <c r="K47" s="1208" t="s">
        <v>234</v>
      </c>
      <c r="L47" s="1235" t="s">
        <v>235</v>
      </c>
      <c r="M47" s="1236">
        <v>0.6</v>
      </c>
      <c r="N47" s="1211" t="b">
        <v>0</v>
      </c>
      <c r="O47" s="1234">
        <v>2</v>
      </c>
      <c r="P47" s="1216">
        <v>10</v>
      </c>
      <c r="Q47" s="1214">
        <v>0</v>
      </c>
      <c r="R47" s="1215">
        <v>0</v>
      </c>
      <c r="S47" s="1216">
        <f t="shared" si="0"/>
        <v>20</v>
      </c>
      <c r="T47" s="1214">
        <f t="shared" si="1"/>
        <v>0</v>
      </c>
      <c r="U47" s="1217">
        <f t="shared" si="2"/>
        <v>0</v>
      </c>
      <c r="V47" s="1218" t="s">
        <v>48</v>
      </c>
      <c r="W47" s="1219" t="s">
        <v>48</v>
      </c>
      <c r="X47" s="1220" t="s">
        <v>48</v>
      </c>
      <c r="Y47" s="1221" t="s">
        <v>48</v>
      </c>
      <c r="Z47" s="1222" t="s">
        <v>48</v>
      </c>
      <c r="AA47" s="1223" t="s">
        <v>48</v>
      </c>
      <c r="AB47" s="1224" t="s">
        <v>48</v>
      </c>
      <c r="AC47" s="1225" t="s">
        <v>48</v>
      </c>
      <c r="AD47" s="1211" t="s">
        <v>48</v>
      </c>
      <c r="AE47" s="1226">
        <v>14400</v>
      </c>
      <c r="AF47" s="1227" t="s">
        <v>48</v>
      </c>
      <c r="AG47" s="1228" t="s">
        <v>48</v>
      </c>
      <c r="AH47" s="1228" t="s">
        <v>48</v>
      </c>
      <c r="AI47" s="1228" t="s">
        <v>48</v>
      </c>
      <c r="AJ47" s="1228" t="s">
        <v>48</v>
      </c>
      <c r="AK47" s="1228" t="s">
        <v>48</v>
      </c>
      <c r="AL47" s="1228" t="s">
        <v>13913</v>
      </c>
      <c r="AM47" s="1228" t="s">
        <v>12659</v>
      </c>
      <c r="AN47" s="1229" t="s">
        <v>13920</v>
      </c>
    </row>
    <row r="48" spans="1:40" ht="15" thickBot="1">
      <c r="A48" s="1232" t="s">
        <v>236</v>
      </c>
      <c r="B48" s="1202" t="s">
        <v>237</v>
      </c>
      <c r="C48" s="1203" t="s">
        <v>39</v>
      </c>
      <c r="D48" s="1205" t="s">
        <v>40</v>
      </c>
      <c r="E48" s="1204" t="s">
        <v>41</v>
      </c>
      <c r="F48" s="1204" t="s">
        <v>42</v>
      </c>
      <c r="G48" s="1205" t="s">
        <v>43</v>
      </c>
      <c r="H48" s="1204" t="s">
        <v>44</v>
      </c>
      <c r="I48" s="1206" t="b">
        <v>1</v>
      </c>
      <c r="J48" s="1207" t="s">
        <v>225</v>
      </c>
      <c r="K48" s="1208" t="s">
        <v>238</v>
      </c>
      <c r="L48" s="1209" t="s">
        <v>227</v>
      </c>
      <c r="M48" s="1210">
        <v>0.6</v>
      </c>
      <c r="N48" s="1211" t="b">
        <v>0</v>
      </c>
      <c r="O48" s="1234">
        <v>2</v>
      </c>
      <c r="P48" s="1216">
        <v>17.5</v>
      </c>
      <c r="Q48" s="1214">
        <v>0</v>
      </c>
      <c r="R48" s="1215">
        <v>0</v>
      </c>
      <c r="S48" s="1216">
        <f t="shared" si="0"/>
        <v>35</v>
      </c>
      <c r="T48" s="1214">
        <f t="shared" si="1"/>
        <v>0</v>
      </c>
      <c r="U48" s="1217">
        <f t="shared" si="2"/>
        <v>0</v>
      </c>
      <c r="V48" s="1218" t="s">
        <v>48</v>
      </c>
      <c r="W48" s="1219" t="s">
        <v>48</v>
      </c>
      <c r="X48" s="1220" t="s">
        <v>48</v>
      </c>
      <c r="Y48" s="1221" t="s">
        <v>48</v>
      </c>
      <c r="Z48" s="1222" t="s">
        <v>48</v>
      </c>
      <c r="AA48" s="1223" t="s">
        <v>48</v>
      </c>
      <c r="AB48" s="1224" t="s">
        <v>48</v>
      </c>
      <c r="AC48" s="1225" t="s">
        <v>48</v>
      </c>
      <c r="AD48" s="1211" t="s">
        <v>48</v>
      </c>
      <c r="AE48" s="1226">
        <v>14400</v>
      </c>
      <c r="AF48" s="1227" t="s">
        <v>48</v>
      </c>
      <c r="AG48" s="1228" t="s">
        <v>48</v>
      </c>
      <c r="AH48" s="1228" t="s">
        <v>48</v>
      </c>
      <c r="AI48" s="1228" t="s">
        <v>48</v>
      </c>
      <c r="AJ48" s="1228" t="s">
        <v>48</v>
      </c>
      <c r="AK48" s="1228" t="s">
        <v>48</v>
      </c>
      <c r="AL48" s="1228" t="s">
        <v>13913</v>
      </c>
      <c r="AM48" s="1228" t="s">
        <v>12659</v>
      </c>
      <c r="AN48" s="1229" t="s">
        <v>13920</v>
      </c>
    </row>
    <row r="49" spans="1:40" ht="15" thickBot="1">
      <c r="A49" s="1237" t="s">
        <v>247</v>
      </c>
      <c r="B49" s="1238" t="s">
        <v>248</v>
      </c>
      <c r="C49" s="1202" t="s">
        <v>39</v>
      </c>
      <c r="D49" s="1239" t="s">
        <v>40</v>
      </c>
      <c r="E49" s="1204" t="s">
        <v>41</v>
      </c>
      <c r="F49" s="1204" t="s">
        <v>42</v>
      </c>
      <c r="G49" s="1205" t="s">
        <v>43</v>
      </c>
      <c r="H49" s="1204" t="s">
        <v>44</v>
      </c>
      <c r="I49" s="1240" t="b">
        <v>1</v>
      </c>
      <c r="J49" s="1241" t="s">
        <v>249</v>
      </c>
      <c r="K49" s="1208" t="s">
        <v>250</v>
      </c>
      <c r="L49" s="1235" t="s">
        <v>251</v>
      </c>
      <c r="M49" s="1236">
        <v>0.3</v>
      </c>
      <c r="N49" s="1211" t="b">
        <v>0</v>
      </c>
      <c r="O49" s="1234">
        <v>1</v>
      </c>
      <c r="P49" s="1216">
        <v>1</v>
      </c>
      <c r="Q49" s="1214">
        <v>0</v>
      </c>
      <c r="R49" s="1215">
        <v>0</v>
      </c>
      <c r="S49" s="1216">
        <f t="shared" si="0"/>
        <v>1</v>
      </c>
      <c r="T49" s="1214">
        <f t="shared" si="1"/>
        <v>0</v>
      </c>
      <c r="U49" s="1217">
        <f t="shared" si="2"/>
        <v>0</v>
      </c>
      <c r="V49" s="1218" t="s">
        <v>48</v>
      </c>
      <c r="W49" s="1219" t="s">
        <v>48</v>
      </c>
      <c r="X49" s="1220" t="s">
        <v>48</v>
      </c>
      <c r="Y49" s="1221" t="s">
        <v>48</v>
      </c>
      <c r="Z49" s="1222" t="s">
        <v>48</v>
      </c>
      <c r="AA49" s="1223" t="s">
        <v>48</v>
      </c>
      <c r="AB49" s="1224" t="s">
        <v>48</v>
      </c>
      <c r="AC49" s="1225" t="s">
        <v>48</v>
      </c>
      <c r="AD49" s="1211" t="s">
        <v>48</v>
      </c>
      <c r="AE49" s="1227">
        <v>21600</v>
      </c>
      <c r="AF49" s="1227" t="s">
        <v>48</v>
      </c>
      <c r="AG49" s="1228" t="s">
        <v>48</v>
      </c>
      <c r="AH49" s="1228" t="s">
        <v>48</v>
      </c>
      <c r="AI49" s="1228" t="s">
        <v>48</v>
      </c>
      <c r="AJ49" s="1228" t="s">
        <v>48</v>
      </c>
      <c r="AK49" s="1228" t="s">
        <v>48</v>
      </c>
      <c r="AL49" s="1228" t="s">
        <v>48</v>
      </c>
      <c r="AM49" s="1228" t="s">
        <v>13921</v>
      </c>
      <c r="AN49" s="1242"/>
    </row>
    <row r="50" spans="1:40" ht="15" thickBot="1">
      <c r="A50" s="1230" t="s">
        <v>252</v>
      </c>
      <c r="B50" s="1238" t="s">
        <v>253</v>
      </c>
      <c r="C50" s="1203" t="s">
        <v>39</v>
      </c>
      <c r="D50" s="1205" t="s">
        <v>40</v>
      </c>
      <c r="E50" s="1204" t="s">
        <v>41</v>
      </c>
      <c r="F50" s="1204" t="s">
        <v>42</v>
      </c>
      <c r="G50" s="1205" t="s">
        <v>43</v>
      </c>
      <c r="H50" s="1204" t="s">
        <v>44</v>
      </c>
      <c r="I50" s="1206" t="b">
        <v>1</v>
      </c>
      <c r="J50" s="1243" t="s">
        <v>254</v>
      </c>
      <c r="K50" s="1208" t="s">
        <v>255</v>
      </c>
      <c r="L50" s="1209" t="s">
        <v>256</v>
      </c>
      <c r="M50" s="1210">
        <v>0.3</v>
      </c>
      <c r="N50" s="1211" t="b">
        <v>0</v>
      </c>
      <c r="O50" s="1234">
        <v>1</v>
      </c>
      <c r="P50" s="1216">
        <v>1</v>
      </c>
      <c r="Q50" s="1214">
        <v>0</v>
      </c>
      <c r="R50" s="1215">
        <v>0</v>
      </c>
      <c r="S50" s="1216">
        <f t="shared" si="0"/>
        <v>1</v>
      </c>
      <c r="T50" s="1214">
        <f t="shared" si="1"/>
        <v>0</v>
      </c>
      <c r="U50" s="1217">
        <f t="shared" si="2"/>
        <v>0</v>
      </c>
      <c r="V50" s="1218" t="s">
        <v>48</v>
      </c>
      <c r="W50" s="1219" t="s">
        <v>48</v>
      </c>
      <c r="X50" s="1220" t="s">
        <v>48</v>
      </c>
      <c r="Y50" s="1221" t="s">
        <v>48</v>
      </c>
      <c r="Z50" s="1222" t="s">
        <v>48</v>
      </c>
      <c r="AA50" s="1223" t="s">
        <v>48</v>
      </c>
      <c r="AB50" s="1224" t="s">
        <v>48</v>
      </c>
      <c r="AC50" s="1225" t="s">
        <v>48</v>
      </c>
      <c r="AD50" s="1211" t="s">
        <v>48</v>
      </c>
      <c r="AE50" s="1227">
        <v>21600</v>
      </c>
      <c r="AF50" s="1227" t="s">
        <v>48</v>
      </c>
      <c r="AG50" s="1228" t="s">
        <v>48</v>
      </c>
      <c r="AH50" s="1228" t="s">
        <v>48</v>
      </c>
      <c r="AI50" s="1228" t="s">
        <v>48</v>
      </c>
      <c r="AJ50" s="1228" t="s">
        <v>48</v>
      </c>
      <c r="AK50" s="1228" t="s">
        <v>48</v>
      </c>
      <c r="AL50" s="1228" t="s">
        <v>48</v>
      </c>
      <c r="AM50" s="1228" t="s">
        <v>13921</v>
      </c>
      <c r="AN50" s="1242"/>
    </row>
    <row r="51" spans="1:40" ht="15" thickBot="1">
      <c r="A51" s="1230" t="s">
        <v>257</v>
      </c>
      <c r="B51" s="1238" t="s">
        <v>258</v>
      </c>
      <c r="C51" s="1203" t="s">
        <v>240</v>
      </c>
      <c r="D51" s="1205" t="s">
        <v>40</v>
      </c>
      <c r="E51" s="1204" t="s">
        <v>241</v>
      </c>
      <c r="F51" s="1204" t="s">
        <v>241</v>
      </c>
      <c r="G51" s="1205" t="s">
        <v>242</v>
      </c>
      <c r="H51" s="1204" t="s">
        <v>243</v>
      </c>
      <c r="I51" s="1206" t="b">
        <v>1</v>
      </c>
      <c r="J51" s="1244" t="s">
        <v>259</v>
      </c>
      <c r="K51" s="1208" t="s">
        <v>260</v>
      </c>
      <c r="L51" s="1209" t="s">
        <v>261</v>
      </c>
      <c r="M51" s="1210">
        <v>0.3</v>
      </c>
      <c r="N51" s="1211" t="b">
        <v>0</v>
      </c>
      <c r="O51" s="1234" t="s">
        <v>48</v>
      </c>
      <c r="P51" s="1216" t="s">
        <v>48</v>
      </c>
      <c r="Q51" s="1214" t="s">
        <v>48</v>
      </c>
      <c r="R51" s="1215" t="s">
        <v>48</v>
      </c>
      <c r="S51" s="1216" t="s">
        <v>48</v>
      </c>
      <c r="T51" s="1214" t="s">
        <v>48</v>
      </c>
      <c r="U51" s="1217" t="s">
        <v>48</v>
      </c>
      <c r="V51" s="1218" t="s">
        <v>48</v>
      </c>
      <c r="W51" s="1219" t="s">
        <v>48</v>
      </c>
      <c r="X51" s="1220" t="s">
        <v>48</v>
      </c>
      <c r="Y51" s="1221" t="s">
        <v>48</v>
      </c>
      <c r="Z51" s="1222" t="s">
        <v>48</v>
      </c>
      <c r="AA51" s="1223" t="s">
        <v>48</v>
      </c>
      <c r="AB51" s="1224" t="s">
        <v>48</v>
      </c>
      <c r="AC51" s="1225" t="s">
        <v>48</v>
      </c>
      <c r="AD51" s="1211" t="s">
        <v>48</v>
      </c>
      <c r="AE51" s="1227">
        <v>21600</v>
      </c>
      <c r="AF51" s="1227" t="s">
        <v>48</v>
      </c>
      <c r="AG51" s="1228" t="s">
        <v>48</v>
      </c>
      <c r="AH51" s="1228" t="s">
        <v>48</v>
      </c>
      <c r="AI51" s="1228" t="s">
        <v>48</v>
      </c>
      <c r="AJ51" s="1228" t="s">
        <v>48</v>
      </c>
      <c r="AK51" s="1228" t="s">
        <v>48</v>
      </c>
      <c r="AL51" s="1228" t="s">
        <v>48</v>
      </c>
      <c r="AM51" s="1228" t="s">
        <v>13921</v>
      </c>
      <c r="AN51" s="1242"/>
    </row>
    <row r="52" spans="1:40" ht="15" thickBot="1">
      <c r="A52" s="1230" t="s">
        <v>262</v>
      </c>
      <c r="B52" s="1238" t="s">
        <v>263</v>
      </c>
      <c r="C52" s="1203" t="s">
        <v>240</v>
      </c>
      <c r="D52" s="1205" t="s">
        <v>40</v>
      </c>
      <c r="E52" s="1204" t="s">
        <v>241</v>
      </c>
      <c r="F52" s="1204" t="s">
        <v>241</v>
      </c>
      <c r="G52" s="1204" t="s">
        <v>242</v>
      </c>
      <c r="H52" s="1204" t="s">
        <v>243</v>
      </c>
      <c r="I52" s="1206" t="b">
        <v>1</v>
      </c>
      <c r="J52" s="1244" t="s">
        <v>264</v>
      </c>
      <c r="K52" s="1208" t="s">
        <v>265</v>
      </c>
      <c r="L52" s="1209" t="s">
        <v>266</v>
      </c>
      <c r="M52" s="1210">
        <v>0.3</v>
      </c>
      <c r="N52" s="1211" t="b">
        <v>0</v>
      </c>
      <c r="O52" s="1245" t="s">
        <v>48</v>
      </c>
      <c r="P52" s="1224" t="s">
        <v>48</v>
      </c>
      <c r="Q52" s="1219" t="s">
        <v>48</v>
      </c>
      <c r="R52" s="1246" t="s">
        <v>48</v>
      </c>
      <c r="S52" s="1224" t="s">
        <v>48</v>
      </c>
      <c r="T52" s="1219" t="s">
        <v>48</v>
      </c>
      <c r="U52" s="1247" t="s">
        <v>48</v>
      </c>
      <c r="V52" s="1218" t="s">
        <v>48</v>
      </c>
      <c r="W52" s="1219" t="s">
        <v>48</v>
      </c>
      <c r="X52" s="1220" t="s">
        <v>48</v>
      </c>
      <c r="Y52" s="1221" t="s">
        <v>48</v>
      </c>
      <c r="Z52" s="1222" t="s">
        <v>48</v>
      </c>
      <c r="AA52" s="1223" t="s">
        <v>48</v>
      </c>
      <c r="AB52" s="1224" t="s">
        <v>48</v>
      </c>
      <c r="AC52" s="1225" t="s">
        <v>48</v>
      </c>
      <c r="AD52" s="1211" t="s">
        <v>48</v>
      </c>
      <c r="AE52" s="1227">
        <v>21600</v>
      </c>
      <c r="AF52" s="1227" t="s">
        <v>48</v>
      </c>
      <c r="AG52" s="1228" t="s">
        <v>48</v>
      </c>
      <c r="AH52" s="1228" t="s">
        <v>48</v>
      </c>
      <c r="AI52" s="1228" t="s">
        <v>48</v>
      </c>
      <c r="AJ52" s="1228" t="s">
        <v>48</v>
      </c>
      <c r="AK52" s="1228" t="s">
        <v>48</v>
      </c>
      <c r="AL52" s="1228" t="s">
        <v>48</v>
      </c>
      <c r="AM52" s="1228" t="s">
        <v>13921</v>
      </c>
      <c r="AN52" s="1242"/>
    </row>
    <row r="53" spans="1:40" ht="15" thickBot="1">
      <c r="A53" s="1231" t="s">
        <v>267</v>
      </c>
      <c r="B53" s="1238" t="s">
        <v>268</v>
      </c>
      <c r="C53" s="1203" t="s">
        <v>39</v>
      </c>
      <c r="D53" s="1205" t="s">
        <v>40</v>
      </c>
      <c r="E53" s="1204" t="s">
        <v>41</v>
      </c>
      <c r="F53" s="1204" t="s">
        <v>42</v>
      </c>
      <c r="G53" s="1205" t="s">
        <v>43</v>
      </c>
      <c r="H53" s="1204" t="s">
        <v>44</v>
      </c>
      <c r="I53" s="1206" t="b">
        <v>1</v>
      </c>
      <c r="J53" s="1243" t="s">
        <v>269</v>
      </c>
      <c r="K53" s="1208" t="s">
        <v>270</v>
      </c>
      <c r="L53" s="1209" t="s">
        <v>271</v>
      </c>
      <c r="M53" s="1210">
        <v>0.6</v>
      </c>
      <c r="N53" s="1211" t="b">
        <v>0</v>
      </c>
      <c r="O53" s="1234">
        <v>2</v>
      </c>
      <c r="P53" s="1216">
        <v>1</v>
      </c>
      <c r="Q53" s="1214">
        <v>0</v>
      </c>
      <c r="R53" s="1215">
        <v>0</v>
      </c>
      <c r="S53" s="1216">
        <f t="shared" ref="S53:S54" si="3">O53*P53</f>
        <v>2</v>
      </c>
      <c r="T53" s="1214">
        <f t="shared" ref="T53:T54" si="4">O53*Q53</f>
        <v>0</v>
      </c>
      <c r="U53" s="1217">
        <f t="shared" ref="U53:U54" si="5">O53*R53</f>
        <v>0</v>
      </c>
      <c r="V53" s="1218" t="s">
        <v>48</v>
      </c>
      <c r="W53" s="1219" t="s">
        <v>48</v>
      </c>
      <c r="X53" s="1220" t="s">
        <v>48</v>
      </c>
      <c r="Y53" s="1221" t="s">
        <v>48</v>
      </c>
      <c r="Z53" s="1222" t="s">
        <v>48</v>
      </c>
      <c r="AA53" s="1223" t="s">
        <v>48</v>
      </c>
      <c r="AB53" s="1224" t="s">
        <v>48</v>
      </c>
      <c r="AC53" s="1225" t="s">
        <v>48</v>
      </c>
      <c r="AD53" s="1211" t="s">
        <v>48</v>
      </c>
      <c r="AE53" s="1227">
        <v>21600</v>
      </c>
      <c r="AF53" s="1227" t="s">
        <v>48</v>
      </c>
      <c r="AG53" s="1228" t="s">
        <v>48</v>
      </c>
      <c r="AH53" s="1228" t="s">
        <v>48</v>
      </c>
      <c r="AI53" s="1228" t="s">
        <v>48</v>
      </c>
      <c r="AJ53" s="1228" t="s">
        <v>48</v>
      </c>
      <c r="AK53" s="1228" t="s">
        <v>48</v>
      </c>
      <c r="AL53" s="1228" t="s">
        <v>48</v>
      </c>
      <c r="AM53" s="1228" t="s">
        <v>13921</v>
      </c>
      <c r="AN53" s="1242"/>
    </row>
    <row r="54" spans="1:40" ht="15" thickBot="1">
      <c r="A54" s="1232" t="s">
        <v>272</v>
      </c>
      <c r="B54" s="1238" t="s">
        <v>273</v>
      </c>
      <c r="C54" s="1203" t="s">
        <v>39</v>
      </c>
      <c r="D54" s="1205" t="s">
        <v>40</v>
      </c>
      <c r="E54" s="1204" t="s">
        <v>41</v>
      </c>
      <c r="F54" s="1204" t="s">
        <v>42</v>
      </c>
      <c r="G54" s="1205" t="s">
        <v>43</v>
      </c>
      <c r="H54" s="1204" t="s">
        <v>44</v>
      </c>
      <c r="I54" s="1206" t="b">
        <v>1</v>
      </c>
      <c r="J54" s="1243" t="s">
        <v>274</v>
      </c>
      <c r="K54" s="1208" t="s">
        <v>275</v>
      </c>
      <c r="L54" s="1209" t="s">
        <v>276</v>
      </c>
      <c r="M54" s="1210">
        <v>0.6</v>
      </c>
      <c r="N54" s="1211" t="b">
        <v>0</v>
      </c>
      <c r="O54" s="1234">
        <v>3</v>
      </c>
      <c r="P54" s="1216">
        <v>1</v>
      </c>
      <c r="Q54" s="1214">
        <v>0</v>
      </c>
      <c r="R54" s="1215">
        <v>0</v>
      </c>
      <c r="S54" s="1216">
        <f t="shared" si="3"/>
        <v>3</v>
      </c>
      <c r="T54" s="1214">
        <f t="shared" si="4"/>
        <v>0</v>
      </c>
      <c r="U54" s="1217">
        <f t="shared" si="5"/>
        <v>0</v>
      </c>
      <c r="V54" s="1218" t="s">
        <v>48</v>
      </c>
      <c r="W54" s="1219" t="s">
        <v>48</v>
      </c>
      <c r="X54" s="1220" t="s">
        <v>48</v>
      </c>
      <c r="Y54" s="1221" t="s">
        <v>48</v>
      </c>
      <c r="Z54" s="1222" t="s">
        <v>48</v>
      </c>
      <c r="AA54" s="1223" t="s">
        <v>48</v>
      </c>
      <c r="AB54" s="1224" t="s">
        <v>48</v>
      </c>
      <c r="AC54" s="1225" t="s">
        <v>48</v>
      </c>
      <c r="AD54" s="1211" t="s">
        <v>48</v>
      </c>
      <c r="AE54" s="1227">
        <v>21600</v>
      </c>
      <c r="AF54" s="1227" t="s">
        <v>48</v>
      </c>
      <c r="AG54" s="1228" t="s">
        <v>48</v>
      </c>
      <c r="AH54" s="1228" t="s">
        <v>48</v>
      </c>
      <c r="AI54" s="1228" t="s">
        <v>48</v>
      </c>
      <c r="AJ54" s="1228" t="s">
        <v>48</v>
      </c>
      <c r="AK54" s="1228" t="s">
        <v>48</v>
      </c>
      <c r="AL54" s="1228" t="s">
        <v>48</v>
      </c>
      <c r="AM54" s="1228" t="s">
        <v>13921</v>
      </c>
      <c r="AN54" s="1242"/>
    </row>
    <row r="55" spans="1:40" ht="15" thickBot="1">
      <c r="A55" s="1230" t="s">
        <v>277</v>
      </c>
      <c r="B55" s="1202" t="s">
        <v>278</v>
      </c>
      <c r="C55" s="1203" t="s">
        <v>240</v>
      </c>
      <c r="D55" s="1205" t="s">
        <v>40</v>
      </c>
      <c r="E55" s="1204" t="s">
        <v>279</v>
      </c>
      <c r="F55" s="1204" t="s">
        <v>279</v>
      </c>
      <c r="G55" s="1204" t="s">
        <v>280</v>
      </c>
      <c r="H55" s="1204" t="s">
        <v>281</v>
      </c>
      <c r="I55" s="1206" t="b">
        <v>1</v>
      </c>
      <c r="J55" s="1243" t="s">
        <v>282</v>
      </c>
      <c r="K55" s="1208" t="s">
        <v>283</v>
      </c>
      <c r="L55" s="1209" t="s">
        <v>284</v>
      </c>
      <c r="M55" s="1210">
        <v>0.05</v>
      </c>
      <c r="N55" s="1211" t="b">
        <v>0</v>
      </c>
      <c r="O55" s="1245" t="s">
        <v>48</v>
      </c>
      <c r="P55" s="1224" t="s">
        <v>48</v>
      </c>
      <c r="Q55" s="1219" t="s">
        <v>48</v>
      </c>
      <c r="R55" s="1246" t="s">
        <v>48</v>
      </c>
      <c r="S55" s="1224" t="s">
        <v>48</v>
      </c>
      <c r="T55" s="1219" t="s">
        <v>48</v>
      </c>
      <c r="U55" s="1247" t="s">
        <v>48</v>
      </c>
      <c r="V55" s="1218" t="s">
        <v>48</v>
      </c>
      <c r="W55" s="1219" t="s">
        <v>48</v>
      </c>
      <c r="X55" s="1220" t="s">
        <v>48</v>
      </c>
      <c r="Y55" s="1221" t="s">
        <v>48</v>
      </c>
      <c r="Z55" s="1222" t="s">
        <v>48</v>
      </c>
      <c r="AA55" s="1223" t="s">
        <v>48</v>
      </c>
      <c r="AB55" s="1224" t="s">
        <v>48</v>
      </c>
      <c r="AC55" s="1225" t="s">
        <v>48</v>
      </c>
      <c r="AD55" s="1211" t="s">
        <v>48</v>
      </c>
      <c r="AE55" s="1227" t="s">
        <v>48</v>
      </c>
      <c r="AF55" s="1227" t="s">
        <v>48</v>
      </c>
      <c r="AG55" s="1228" t="s">
        <v>48</v>
      </c>
      <c r="AH55" s="1228" t="s">
        <v>48</v>
      </c>
      <c r="AI55" s="1228" t="s">
        <v>48</v>
      </c>
      <c r="AJ55" s="1228" t="s">
        <v>48</v>
      </c>
      <c r="AK55" s="1228" t="s">
        <v>48</v>
      </c>
      <c r="AL55" s="1228" t="s">
        <v>13911</v>
      </c>
      <c r="AM55" s="1228" t="s">
        <v>13921</v>
      </c>
      <c r="AN55" s="1242"/>
    </row>
    <row r="56" spans="1:40" ht="15" thickBot="1">
      <c r="A56" s="1230" t="s">
        <v>285</v>
      </c>
      <c r="B56" s="1202" t="s">
        <v>278</v>
      </c>
      <c r="C56" s="1203" t="s">
        <v>240</v>
      </c>
      <c r="D56" s="1205" t="s">
        <v>40</v>
      </c>
      <c r="E56" s="1204" t="s">
        <v>279</v>
      </c>
      <c r="F56" s="1204" t="s">
        <v>279</v>
      </c>
      <c r="G56" s="1204" t="s">
        <v>280</v>
      </c>
      <c r="H56" s="1204" t="s">
        <v>281</v>
      </c>
      <c r="I56" s="1206" t="b">
        <v>1</v>
      </c>
      <c r="J56" s="1243" t="s">
        <v>286</v>
      </c>
      <c r="K56" s="1208" t="s">
        <v>287</v>
      </c>
      <c r="L56" s="1209" t="s">
        <v>288</v>
      </c>
      <c r="M56" s="1210">
        <v>0.05</v>
      </c>
      <c r="N56" s="1211" t="b">
        <v>0</v>
      </c>
      <c r="O56" s="1245" t="s">
        <v>48</v>
      </c>
      <c r="P56" s="1224" t="s">
        <v>48</v>
      </c>
      <c r="Q56" s="1219" t="s">
        <v>48</v>
      </c>
      <c r="R56" s="1246" t="s">
        <v>48</v>
      </c>
      <c r="S56" s="1224" t="s">
        <v>48</v>
      </c>
      <c r="T56" s="1219" t="s">
        <v>48</v>
      </c>
      <c r="U56" s="1247" t="s">
        <v>48</v>
      </c>
      <c r="V56" s="1218" t="s">
        <v>48</v>
      </c>
      <c r="W56" s="1219" t="s">
        <v>48</v>
      </c>
      <c r="X56" s="1220" t="s">
        <v>48</v>
      </c>
      <c r="Y56" s="1221" t="s">
        <v>48</v>
      </c>
      <c r="Z56" s="1222" t="s">
        <v>48</v>
      </c>
      <c r="AA56" s="1223" t="s">
        <v>48</v>
      </c>
      <c r="AB56" s="1224" t="s">
        <v>48</v>
      </c>
      <c r="AC56" s="1225" t="s">
        <v>48</v>
      </c>
      <c r="AD56" s="1211" t="s">
        <v>48</v>
      </c>
      <c r="AE56" s="1227" t="s">
        <v>48</v>
      </c>
      <c r="AF56" s="1227" t="s">
        <v>48</v>
      </c>
      <c r="AG56" s="1228" t="s">
        <v>48</v>
      </c>
      <c r="AH56" s="1228" t="s">
        <v>48</v>
      </c>
      <c r="AI56" s="1228" t="s">
        <v>48</v>
      </c>
      <c r="AJ56" s="1228" t="s">
        <v>48</v>
      </c>
      <c r="AK56" s="1228" t="s">
        <v>48</v>
      </c>
      <c r="AL56" s="1228" t="s">
        <v>13911</v>
      </c>
      <c r="AM56" s="1228" t="s">
        <v>13921</v>
      </c>
      <c r="AN56" s="1242"/>
    </row>
    <row r="57" spans="1:40" ht="15" thickBot="1">
      <c r="A57" s="1230" t="s">
        <v>289</v>
      </c>
      <c r="B57" s="1202" t="s">
        <v>289</v>
      </c>
      <c r="C57" s="1203" t="s">
        <v>290</v>
      </c>
      <c r="D57" s="1205" t="s">
        <v>40</v>
      </c>
      <c r="E57" s="1204" t="s">
        <v>291</v>
      </c>
      <c r="F57" s="1204" t="s">
        <v>292</v>
      </c>
      <c r="G57" s="1204" t="s">
        <v>293</v>
      </c>
      <c r="H57" s="1204" t="s">
        <v>294</v>
      </c>
      <c r="I57" s="1206" t="b">
        <v>1</v>
      </c>
      <c r="J57" s="1248" t="s">
        <v>295</v>
      </c>
      <c r="K57" s="1208" t="s">
        <v>296</v>
      </c>
      <c r="L57" s="1209" t="s">
        <v>297</v>
      </c>
      <c r="M57" s="1210">
        <v>0.05</v>
      </c>
      <c r="N57" s="1211" t="b">
        <v>0</v>
      </c>
      <c r="O57" s="1245" t="s">
        <v>48</v>
      </c>
      <c r="P57" s="1224" t="s">
        <v>48</v>
      </c>
      <c r="Q57" s="1219" t="s">
        <v>48</v>
      </c>
      <c r="R57" s="1246" t="s">
        <v>48</v>
      </c>
      <c r="S57" s="1224" t="s">
        <v>48</v>
      </c>
      <c r="T57" s="1219" t="s">
        <v>48</v>
      </c>
      <c r="U57" s="1247" t="s">
        <v>48</v>
      </c>
      <c r="V57" s="1218" t="s">
        <v>48</v>
      </c>
      <c r="W57" s="1219" t="s">
        <v>48</v>
      </c>
      <c r="X57" s="1220" t="s">
        <v>48</v>
      </c>
      <c r="Y57" s="1221" t="s">
        <v>48</v>
      </c>
      <c r="Z57" s="1222" t="s">
        <v>48</v>
      </c>
      <c r="AA57" s="1223" t="s">
        <v>48</v>
      </c>
      <c r="AB57" s="1224" t="s">
        <v>48</v>
      </c>
      <c r="AC57" s="1225" t="s">
        <v>48</v>
      </c>
      <c r="AD57" s="1211" t="s">
        <v>48</v>
      </c>
      <c r="AE57" s="1227" t="s">
        <v>48</v>
      </c>
      <c r="AF57" s="1227" t="s">
        <v>48</v>
      </c>
      <c r="AG57" s="1228" t="s">
        <v>48</v>
      </c>
      <c r="AH57" s="1228" t="s">
        <v>48</v>
      </c>
      <c r="AI57" s="1228" t="s">
        <v>48</v>
      </c>
      <c r="AJ57" s="1228" t="s">
        <v>48</v>
      </c>
      <c r="AK57" s="1228" t="s">
        <v>48</v>
      </c>
      <c r="AL57" s="1228" t="s">
        <v>13911</v>
      </c>
      <c r="AM57" s="1228" t="s">
        <v>13921</v>
      </c>
      <c r="AN57" s="1242"/>
    </row>
    <row r="58" spans="1:40" ht="15" thickBot="1">
      <c r="A58" s="1230" t="s">
        <v>298</v>
      </c>
      <c r="B58" s="1202" t="s">
        <v>299</v>
      </c>
      <c r="C58" s="1203" t="s">
        <v>240</v>
      </c>
      <c r="D58" s="1205" t="s">
        <v>40</v>
      </c>
      <c r="E58" s="1204" t="s">
        <v>241</v>
      </c>
      <c r="F58" s="1204" t="s">
        <v>241</v>
      </c>
      <c r="G58" s="1204" t="s">
        <v>242</v>
      </c>
      <c r="H58" s="1204" t="s">
        <v>243</v>
      </c>
      <c r="I58" s="1206" t="b">
        <v>1</v>
      </c>
      <c r="J58" s="1207" t="s">
        <v>300</v>
      </c>
      <c r="K58" s="1208" t="s">
        <v>301</v>
      </c>
      <c r="L58" s="1209" t="s">
        <v>302</v>
      </c>
      <c r="M58" s="1210">
        <v>1</v>
      </c>
      <c r="N58" s="1211" t="b">
        <v>0</v>
      </c>
      <c r="O58" s="1245" t="s">
        <v>48</v>
      </c>
      <c r="P58" s="1224" t="s">
        <v>48</v>
      </c>
      <c r="Q58" s="1219" t="s">
        <v>48</v>
      </c>
      <c r="R58" s="1246" t="s">
        <v>48</v>
      </c>
      <c r="S58" s="1224" t="s">
        <v>48</v>
      </c>
      <c r="T58" s="1219" t="s">
        <v>48</v>
      </c>
      <c r="U58" s="1247" t="s">
        <v>48</v>
      </c>
      <c r="V58" s="1218" t="s">
        <v>48</v>
      </c>
      <c r="W58" s="1219" t="s">
        <v>48</v>
      </c>
      <c r="X58" s="1220" t="s">
        <v>48</v>
      </c>
      <c r="Y58" s="1221" t="s">
        <v>48</v>
      </c>
      <c r="Z58" s="1222" t="s">
        <v>48</v>
      </c>
      <c r="AA58" s="1223" t="s">
        <v>48</v>
      </c>
      <c r="AB58" s="1224" t="s">
        <v>48</v>
      </c>
      <c r="AC58" s="1225" t="s">
        <v>48</v>
      </c>
      <c r="AD58" s="1211" t="s">
        <v>48</v>
      </c>
      <c r="AE58" s="1227" t="s">
        <v>48</v>
      </c>
      <c r="AF58" s="1227" t="s">
        <v>48</v>
      </c>
      <c r="AG58" s="1228" t="s">
        <v>48</v>
      </c>
      <c r="AH58" s="1228" t="s">
        <v>48</v>
      </c>
      <c r="AI58" s="1228" t="s">
        <v>48</v>
      </c>
      <c r="AJ58" s="1228" t="s">
        <v>48</v>
      </c>
      <c r="AK58" s="1228" t="s">
        <v>48</v>
      </c>
      <c r="AL58" s="1228" t="s">
        <v>13911</v>
      </c>
      <c r="AM58" s="1228" t="s">
        <v>13921</v>
      </c>
      <c r="AN58" s="1242"/>
    </row>
    <row r="59" spans="1:40" ht="15" thickBot="1">
      <c r="A59" s="1230" t="s">
        <v>303</v>
      </c>
      <c r="B59" s="1202" t="s">
        <v>304</v>
      </c>
      <c r="C59" s="1203" t="s">
        <v>240</v>
      </c>
      <c r="D59" s="1205" t="s">
        <v>40</v>
      </c>
      <c r="E59" s="1204" t="s">
        <v>241</v>
      </c>
      <c r="F59" s="1204" t="s">
        <v>241</v>
      </c>
      <c r="G59" s="1204" t="s">
        <v>242</v>
      </c>
      <c r="H59" s="1204" t="s">
        <v>243</v>
      </c>
      <c r="I59" s="1206" t="b">
        <v>1</v>
      </c>
      <c r="J59" s="1243" t="s">
        <v>305</v>
      </c>
      <c r="K59" s="1208" t="s">
        <v>306</v>
      </c>
      <c r="L59" s="1209" t="s">
        <v>307</v>
      </c>
      <c r="M59" s="1210">
        <v>1</v>
      </c>
      <c r="N59" s="1211" t="b">
        <v>0</v>
      </c>
      <c r="O59" s="1245" t="s">
        <v>48</v>
      </c>
      <c r="P59" s="1224" t="s">
        <v>48</v>
      </c>
      <c r="Q59" s="1219" t="s">
        <v>48</v>
      </c>
      <c r="R59" s="1246" t="s">
        <v>48</v>
      </c>
      <c r="S59" s="1224" t="s">
        <v>48</v>
      </c>
      <c r="T59" s="1219" t="s">
        <v>48</v>
      </c>
      <c r="U59" s="1247" t="s">
        <v>48</v>
      </c>
      <c r="V59" s="1218" t="s">
        <v>48</v>
      </c>
      <c r="W59" s="1219" t="s">
        <v>48</v>
      </c>
      <c r="X59" s="1220" t="s">
        <v>48</v>
      </c>
      <c r="Y59" s="1221" t="s">
        <v>48</v>
      </c>
      <c r="Z59" s="1222" t="s">
        <v>48</v>
      </c>
      <c r="AA59" s="1223" t="s">
        <v>48</v>
      </c>
      <c r="AB59" s="1224" t="s">
        <v>48</v>
      </c>
      <c r="AC59" s="1225" t="s">
        <v>48</v>
      </c>
      <c r="AD59" s="1211" t="s">
        <v>48</v>
      </c>
      <c r="AE59" s="1227" t="s">
        <v>48</v>
      </c>
      <c r="AF59" s="1227" t="s">
        <v>48</v>
      </c>
      <c r="AG59" s="1228" t="s">
        <v>48</v>
      </c>
      <c r="AH59" s="1228" t="s">
        <v>48</v>
      </c>
      <c r="AI59" s="1228" t="s">
        <v>48</v>
      </c>
      <c r="AJ59" s="1228" t="s">
        <v>48</v>
      </c>
      <c r="AK59" s="1228" t="s">
        <v>48</v>
      </c>
      <c r="AL59" s="1228" t="s">
        <v>13911</v>
      </c>
      <c r="AM59" s="1228" t="s">
        <v>13921</v>
      </c>
      <c r="AN59" s="1242"/>
    </row>
    <row r="60" spans="1:40" ht="15" thickBot="1">
      <c r="A60" s="1230" t="s">
        <v>308</v>
      </c>
      <c r="B60" s="1202" t="s">
        <v>278</v>
      </c>
      <c r="C60" s="1203" t="s">
        <v>240</v>
      </c>
      <c r="D60" s="1205" t="s">
        <v>40</v>
      </c>
      <c r="E60" s="1204" t="s">
        <v>279</v>
      </c>
      <c r="F60" s="1204" t="s">
        <v>279</v>
      </c>
      <c r="G60" s="1204" t="s">
        <v>280</v>
      </c>
      <c r="H60" s="1204" t="s">
        <v>281</v>
      </c>
      <c r="I60" s="1206" t="b">
        <v>1</v>
      </c>
      <c r="J60" s="1243" t="s">
        <v>309</v>
      </c>
      <c r="K60" s="1208" t="s">
        <v>310</v>
      </c>
      <c r="L60" s="1209" t="s">
        <v>311</v>
      </c>
      <c r="M60" s="1210">
        <v>0.05</v>
      </c>
      <c r="N60" s="1211" t="b">
        <v>0</v>
      </c>
      <c r="O60" s="1245" t="s">
        <v>48</v>
      </c>
      <c r="P60" s="1224" t="s">
        <v>48</v>
      </c>
      <c r="Q60" s="1219" t="s">
        <v>48</v>
      </c>
      <c r="R60" s="1246" t="s">
        <v>48</v>
      </c>
      <c r="S60" s="1224" t="s">
        <v>48</v>
      </c>
      <c r="T60" s="1219" t="s">
        <v>48</v>
      </c>
      <c r="U60" s="1247" t="s">
        <v>48</v>
      </c>
      <c r="V60" s="1218" t="s">
        <v>48</v>
      </c>
      <c r="W60" s="1219" t="s">
        <v>48</v>
      </c>
      <c r="X60" s="1220" t="s">
        <v>48</v>
      </c>
      <c r="Y60" s="1221" t="s">
        <v>48</v>
      </c>
      <c r="Z60" s="1222" t="s">
        <v>48</v>
      </c>
      <c r="AA60" s="1223" t="s">
        <v>48</v>
      </c>
      <c r="AB60" s="1224" t="s">
        <v>48</v>
      </c>
      <c r="AC60" s="1225" t="s">
        <v>48</v>
      </c>
      <c r="AD60" s="1211" t="s">
        <v>48</v>
      </c>
      <c r="AE60" s="1227" t="s">
        <v>48</v>
      </c>
      <c r="AF60" s="1227" t="s">
        <v>48</v>
      </c>
      <c r="AG60" s="1228" t="s">
        <v>48</v>
      </c>
      <c r="AH60" s="1228" t="s">
        <v>48</v>
      </c>
      <c r="AI60" s="1228" t="s">
        <v>48</v>
      </c>
      <c r="AJ60" s="1228" t="s">
        <v>48</v>
      </c>
      <c r="AK60" s="1228" t="s">
        <v>48</v>
      </c>
      <c r="AL60" s="1228" t="s">
        <v>13911</v>
      </c>
      <c r="AM60" s="1228" t="s">
        <v>13921</v>
      </c>
      <c r="AN60" s="1242"/>
    </row>
    <row r="61" spans="1:40" ht="15" thickBot="1">
      <c r="A61" s="1230" t="s">
        <v>312</v>
      </c>
      <c r="B61" s="1202" t="s">
        <v>313</v>
      </c>
      <c r="C61" s="1203" t="s">
        <v>240</v>
      </c>
      <c r="D61" s="1205" t="s">
        <v>40</v>
      </c>
      <c r="E61" s="1204" t="s">
        <v>279</v>
      </c>
      <c r="F61" s="1204" t="s">
        <v>279</v>
      </c>
      <c r="G61" s="1204" t="s">
        <v>280</v>
      </c>
      <c r="H61" s="1204" t="s">
        <v>281</v>
      </c>
      <c r="I61" s="1206" t="b">
        <v>1</v>
      </c>
      <c r="J61" s="1244" t="s">
        <v>314</v>
      </c>
      <c r="K61" s="1208" t="s">
        <v>315</v>
      </c>
      <c r="L61" s="1209" t="s">
        <v>316</v>
      </c>
      <c r="M61" s="1210">
        <v>1</v>
      </c>
      <c r="N61" s="1211" t="b">
        <v>0</v>
      </c>
      <c r="O61" s="1245" t="s">
        <v>48</v>
      </c>
      <c r="P61" s="1224" t="s">
        <v>48</v>
      </c>
      <c r="Q61" s="1219" t="s">
        <v>48</v>
      </c>
      <c r="R61" s="1246" t="s">
        <v>48</v>
      </c>
      <c r="S61" s="1224" t="s">
        <v>48</v>
      </c>
      <c r="T61" s="1219" t="s">
        <v>48</v>
      </c>
      <c r="U61" s="1247" t="s">
        <v>48</v>
      </c>
      <c r="V61" s="1218" t="s">
        <v>48</v>
      </c>
      <c r="W61" s="1219" t="s">
        <v>48</v>
      </c>
      <c r="X61" s="1220" t="s">
        <v>48</v>
      </c>
      <c r="Y61" s="1221" t="s">
        <v>48</v>
      </c>
      <c r="Z61" s="1222" t="s">
        <v>48</v>
      </c>
      <c r="AA61" s="1223" t="s">
        <v>48</v>
      </c>
      <c r="AB61" s="1224" t="s">
        <v>48</v>
      </c>
      <c r="AC61" s="1225" t="s">
        <v>48</v>
      </c>
      <c r="AD61" s="1211" t="s">
        <v>48</v>
      </c>
      <c r="AE61" s="1227" t="s">
        <v>48</v>
      </c>
      <c r="AF61" s="1227" t="s">
        <v>48</v>
      </c>
      <c r="AG61" s="1228" t="s">
        <v>48</v>
      </c>
      <c r="AH61" s="1228" t="s">
        <v>48</v>
      </c>
      <c r="AI61" s="1228" t="s">
        <v>48</v>
      </c>
      <c r="AJ61" s="1228" t="s">
        <v>48</v>
      </c>
      <c r="AK61" s="1228" t="s">
        <v>48</v>
      </c>
      <c r="AL61" s="1228" t="s">
        <v>13911</v>
      </c>
      <c r="AM61" s="1228" t="s">
        <v>13921</v>
      </c>
      <c r="AN61" s="1242"/>
    </row>
    <row r="62" spans="1:40" ht="15" thickBot="1">
      <c r="A62" s="1230" t="s">
        <v>317</v>
      </c>
      <c r="B62" s="1202" t="s">
        <v>278</v>
      </c>
      <c r="C62" s="1203" t="s">
        <v>240</v>
      </c>
      <c r="D62" s="1205" t="s">
        <v>40</v>
      </c>
      <c r="E62" s="1204" t="s">
        <v>279</v>
      </c>
      <c r="F62" s="1204" t="s">
        <v>279</v>
      </c>
      <c r="G62" s="1204" t="s">
        <v>280</v>
      </c>
      <c r="H62" s="1204" t="s">
        <v>281</v>
      </c>
      <c r="I62" s="1206" t="b">
        <v>1</v>
      </c>
      <c r="J62" s="1243" t="s">
        <v>318</v>
      </c>
      <c r="K62" s="1208" t="s">
        <v>319</v>
      </c>
      <c r="L62" s="1209" t="s">
        <v>320</v>
      </c>
      <c r="M62" s="1210">
        <v>0.05</v>
      </c>
      <c r="N62" s="1211" t="b">
        <v>0</v>
      </c>
      <c r="O62" s="1245" t="s">
        <v>48</v>
      </c>
      <c r="P62" s="1224" t="s">
        <v>48</v>
      </c>
      <c r="Q62" s="1219" t="s">
        <v>48</v>
      </c>
      <c r="R62" s="1246" t="s">
        <v>48</v>
      </c>
      <c r="S62" s="1224" t="s">
        <v>48</v>
      </c>
      <c r="T62" s="1219" t="s">
        <v>48</v>
      </c>
      <c r="U62" s="1247" t="s">
        <v>48</v>
      </c>
      <c r="V62" s="1218" t="s">
        <v>48</v>
      </c>
      <c r="W62" s="1219" t="s">
        <v>48</v>
      </c>
      <c r="X62" s="1220" t="s">
        <v>48</v>
      </c>
      <c r="Y62" s="1221" t="s">
        <v>48</v>
      </c>
      <c r="Z62" s="1222" t="s">
        <v>48</v>
      </c>
      <c r="AA62" s="1223" t="s">
        <v>48</v>
      </c>
      <c r="AB62" s="1224" t="s">
        <v>48</v>
      </c>
      <c r="AC62" s="1225" t="s">
        <v>48</v>
      </c>
      <c r="AD62" s="1211" t="s">
        <v>48</v>
      </c>
      <c r="AE62" s="1227" t="s">
        <v>48</v>
      </c>
      <c r="AF62" s="1227" t="s">
        <v>48</v>
      </c>
      <c r="AG62" s="1228" t="s">
        <v>48</v>
      </c>
      <c r="AH62" s="1228" t="s">
        <v>48</v>
      </c>
      <c r="AI62" s="1228" t="s">
        <v>48</v>
      </c>
      <c r="AJ62" s="1228" t="s">
        <v>48</v>
      </c>
      <c r="AK62" s="1228" t="s">
        <v>48</v>
      </c>
      <c r="AL62" s="1228" t="s">
        <v>13910</v>
      </c>
      <c r="AM62" s="1228" t="s">
        <v>13921</v>
      </c>
      <c r="AN62" s="1242"/>
    </row>
    <row r="63" spans="1:40" ht="15" thickBot="1">
      <c r="A63" s="1231" t="s">
        <v>321</v>
      </c>
      <c r="B63" s="1202" t="s">
        <v>278</v>
      </c>
      <c r="C63" s="1203" t="s">
        <v>240</v>
      </c>
      <c r="D63" s="1205" t="s">
        <v>40</v>
      </c>
      <c r="E63" s="1204" t="s">
        <v>279</v>
      </c>
      <c r="F63" s="1204" t="s">
        <v>279</v>
      </c>
      <c r="G63" s="1204" t="s">
        <v>280</v>
      </c>
      <c r="H63" s="1204" t="s">
        <v>281</v>
      </c>
      <c r="I63" s="1206" t="b">
        <v>1</v>
      </c>
      <c r="J63" s="1243" t="s">
        <v>322</v>
      </c>
      <c r="K63" s="1208" t="s">
        <v>323</v>
      </c>
      <c r="L63" s="1209" t="s">
        <v>324</v>
      </c>
      <c r="M63" s="1210">
        <v>0.05</v>
      </c>
      <c r="N63" s="1211" t="b">
        <v>0</v>
      </c>
      <c r="O63" s="1245" t="s">
        <v>48</v>
      </c>
      <c r="P63" s="1224" t="s">
        <v>48</v>
      </c>
      <c r="Q63" s="1219" t="s">
        <v>48</v>
      </c>
      <c r="R63" s="1246" t="s">
        <v>48</v>
      </c>
      <c r="S63" s="1224" t="s">
        <v>48</v>
      </c>
      <c r="T63" s="1219" t="s">
        <v>48</v>
      </c>
      <c r="U63" s="1247" t="s">
        <v>48</v>
      </c>
      <c r="V63" s="1218" t="s">
        <v>48</v>
      </c>
      <c r="W63" s="1219" t="s">
        <v>48</v>
      </c>
      <c r="X63" s="1220" t="s">
        <v>48</v>
      </c>
      <c r="Y63" s="1221" t="s">
        <v>48</v>
      </c>
      <c r="Z63" s="1222" t="s">
        <v>48</v>
      </c>
      <c r="AA63" s="1223" t="s">
        <v>48</v>
      </c>
      <c r="AB63" s="1224" t="s">
        <v>48</v>
      </c>
      <c r="AC63" s="1225" t="s">
        <v>48</v>
      </c>
      <c r="AD63" s="1211" t="s">
        <v>48</v>
      </c>
      <c r="AE63" s="1227" t="s">
        <v>48</v>
      </c>
      <c r="AF63" s="1227" t="s">
        <v>48</v>
      </c>
      <c r="AG63" s="1228" t="s">
        <v>48</v>
      </c>
      <c r="AH63" s="1228" t="s">
        <v>48</v>
      </c>
      <c r="AI63" s="1228" t="s">
        <v>48</v>
      </c>
      <c r="AJ63" s="1228" t="s">
        <v>48</v>
      </c>
      <c r="AK63" s="1228" t="s">
        <v>48</v>
      </c>
      <c r="AL63" s="1228" t="s">
        <v>13912</v>
      </c>
      <c r="AM63" s="1228" t="s">
        <v>13921</v>
      </c>
      <c r="AN63" s="1242"/>
    </row>
    <row r="64" spans="1:40" ht="15" thickBot="1">
      <c r="A64" s="1231" t="s">
        <v>325</v>
      </c>
      <c r="B64" s="1202" t="s">
        <v>326</v>
      </c>
      <c r="C64" s="1203" t="s">
        <v>240</v>
      </c>
      <c r="D64" s="1205" t="s">
        <v>40</v>
      </c>
      <c r="E64" s="1204" t="s">
        <v>241</v>
      </c>
      <c r="F64" s="1204" t="s">
        <v>241</v>
      </c>
      <c r="G64" s="1204" t="s">
        <v>242</v>
      </c>
      <c r="H64" s="1204" t="s">
        <v>243</v>
      </c>
      <c r="I64" s="1206" t="b">
        <v>1</v>
      </c>
      <c r="J64" s="1207" t="s">
        <v>327</v>
      </c>
      <c r="K64" s="1208" t="s">
        <v>328</v>
      </c>
      <c r="L64" s="1209" t="s">
        <v>329</v>
      </c>
      <c r="M64" s="1210">
        <v>1.5</v>
      </c>
      <c r="N64" s="1211" t="b">
        <v>0</v>
      </c>
      <c r="O64" s="1245" t="s">
        <v>48</v>
      </c>
      <c r="P64" s="1224" t="s">
        <v>48</v>
      </c>
      <c r="Q64" s="1219" t="s">
        <v>48</v>
      </c>
      <c r="R64" s="1246" t="s">
        <v>48</v>
      </c>
      <c r="S64" s="1224" t="s">
        <v>48</v>
      </c>
      <c r="T64" s="1219" t="s">
        <v>48</v>
      </c>
      <c r="U64" s="1247" t="s">
        <v>48</v>
      </c>
      <c r="V64" s="1218" t="s">
        <v>48</v>
      </c>
      <c r="W64" s="1219" t="s">
        <v>48</v>
      </c>
      <c r="X64" s="1220" t="s">
        <v>48</v>
      </c>
      <c r="Y64" s="1221" t="s">
        <v>48</v>
      </c>
      <c r="Z64" s="1222" t="s">
        <v>48</v>
      </c>
      <c r="AA64" s="1223" t="s">
        <v>48</v>
      </c>
      <c r="AB64" s="1224" t="s">
        <v>48</v>
      </c>
      <c r="AC64" s="1225" t="s">
        <v>48</v>
      </c>
      <c r="AD64" s="1211" t="s">
        <v>48</v>
      </c>
      <c r="AE64" s="1227" t="s">
        <v>48</v>
      </c>
      <c r="AF64" s="1227" t="s">
        <v>48</v>
      </c>
      <c r="AG64" s="1228" t="s">
        <v>48</v>
      </c>
      <c r="AH64" s="1228" t="s">
        <v>48</v>
      </c>
      <c r="AI64" s="1228" t="s">
        <v>48</v>
      </c>
      <c r="AJ64" s="1228" t="s">
        <v>48</v>
      </c>
      <c r="AK64" s="1228" t="s">
        <v>48</v>
      </c>
      <c r="AL64" s="1228" t="s">
        <v>13912</v>
      </c>
      <c r="AM64" s="1228" t="s">
        <v>13921</v>
      </c>
      <c r="AN64" s="1242"/>
    </row>
    <row r="65" spans="1:40" ht="15" thickBot="1">
      <c r="A65" s="1232" t="s">
        <v>330</v>
      </c>
      <c r="B65" s="1202" t="s">
        <v>278</v>
      </c>
      <c r="C65" s="1203" t="s">
        <v>240</v>
      </c>
      <c r="D65" s="1205" t="s">
        <v>40</v>
      </c>
      <c r="E65" s="1204" t="s">
        <v>279</v>
      </c>
      <c r="F65" s="1204" t="s">
        <v>279</v>
      </c>
      <c r="G65" s="1204" t="s">
        <v>280</v>
      </c>
      <c r="H65" s="1204" t="s">
        <v>281</v>
      </c>
      <c r="I65" s="1206" t="b">
        <v>1</v>
      </c>
      <c r="J65" s="1243" t="s">
        <v>331</v>
      </c>
      <c r="K65" s="1208" t="s">
        <v>332</v>
      </c>
      <c r="L65" s="1209" t="s">
        <v>333</v>
      </c>
      <c r="M65" s="1210">
        <v>0.05</v>
      </c>
      <c r="N65" s="1211" t="b">
        <v>0</v>
      </c>
      <c r="O65" s="1245" t="s">
        <v>48</v>
      </c>
      <c r="P65" s="1224" t="s">
        <v>48</v>
      </c>
      <c r="Q65" s="1219" t="s">
        <v>48</v>
      </c>
      <c r="R65" s="1246" t="s">
        <v>48</v>
      </c>
      <c r="S65" s="1224" t="s">
        <v>48</v>
      </c>
      <c r="T65" s="1219" t="s">
        <v>48</v>
      </c>
      <c r="U65" s="1247" t="s">
        <v>48</v>
      </c>
      <c r="V65" s="1218" t="s">
        <v>48</v>
      </c>
      <c r="W65" s="1219" t="s">
        <v>48</v>
      </c>
      <c r="X65" s="1220" t="s">
        <v>48</v>
      </c>
      <c r="Y65" s="1221" t="s">
        <v>48</v>
      </c>
      <c r="Z65" s="1222" t="s">
        <v>48</v>
      </c>
      <c r="AA65" s="1223" t="s">
        <v>48</v>
      </c>
      <c r="AB65" s="1224" t="s">
        <v>48</v>
      </c>
      <c r="AC65" s="1225" t="s">
        <v>48</v>
      </c>
      <c r="AD65" s="1211" t="s">
        <v>48</v>
      </c>
      <c r="AE65" s="1227" t="s">
        <v>48</v>
      </c>
      <c r="AF65" s="1227" t="s">
        <v>48</v>
      </c>
      <c r="AG65" s="1228" t="s">
        <v>48</v>
      </c>
      <c r="AH65" s="1228" t="s">
        <v>48</v>
      </c>
      <c r="AI65" s="1228" t="s">
        <v>48</v>
      </c>
      <c r="AJ65" s="1228" t="s">
        <v>48</v>
      </c>
      <c r="AK65" s="1228" t="s">
        <v>48</v>
      </c>
      <c r="AL65" s="1228" t="s">
        <v>13913</v>
      </c>
      <c r="AM65" s="1228" t="s">
        <v>13921</v>
      </c>
      <c r="AN65" s="1242"/>
    </row>
    <row r="66" spans="1:40" ht="15" thickBot="1">
      <c r="A66" s="1230" t="str">
        <f>HYPERLINK("https://imgur.com/fMgtFfX","Mączka kostna")</f>
        <v>Mączka kostna</v>
      </c>
      <c r="B66" s="1202" t="s">
        <v>334</v>
      </c>
      <c r="C66" s="1203" t="s">
        <v>240</v>
      </c>
      <c r="D66" s="1205" t="s">
        <v>40</v>
      </c>
      <c r="E66" s="1205" t="s">
        <v>279</v>
      </c>
      <c r="F66" s="1204" t="s">
        <v>279</v>
      </c>
      <c r="G66" s="1205" t="s">
        <v>280</v>
      </c>
      <c r="H66" s="1204" t="s">
        <v>281</v>
      </c>
      <c r="I66" s="1206" t="b">
        <v>1</v>
      </c>
      <c r="J66" s="1243" t="s">
        <v>335</v>
      </c>
      <c r="K66" s="1208" t="s">
        <v>336</v>
      </c>
      <c r="L66" s="1209" t="s">
        <v>337</v>
      </c>
      <c r="M66" s="1210">
        <v>0.5</v>
      </c>
      <c r="N66" s="1211" t="b">
        <v>0</v>
      </c>
      <c r="O66" s="1245" t="s">
        <v>48</v>
      </c>
      <c r="P66" s="1224" t="s">
        <v>48</v>
      </c>
      <c r="Q66" s="1219" t="s">
        <v>48</v>
      </c>
      <c r="R66" s="1246" t="s">
        <v>48</v>
      </c>
      <c r="S66" s="1224" t="s">
        <v>48</v>
      </c>
      <c r="T66" s="1219" t="s">
        <v>48</v>
      </c>
      <c r="U66" s="1247" t="s">
        <v>48</v>
      </c>
      <c r="V66" s="1218" t="s">
        <v>48</v>
      </c>
      <c r="W66" s="1219" t="s">
        <v>48</v>
      </c>
      <c r="X66" s="1220" t="s">
        <v>48</v>
      </c>
      <c r="Y66" s="1221" t="s">
        <v>48</v>
      </c>
      <c r="Z66" s="1222" t="s">
        <v>48</v>
      </c>
      <c r="AA66" s="1223" t="s">
        <v>48</v>
      </c>
      <c r="AB66" s="1224" t="s">
        <v>48</v>
      </c>
      <c r="AC66" s="1225" t="s">
        <v>48</v>
      </c>
      <c r="AD66" s="1211" t="s">
        <v>48</v>
      </c>
      <c r="AE66" s="1227" t="s">
        <v>48</v>
      </c>
      <c r="AF66" s="1227" t="s">
        <v>48</v>
      </c>
      <c r="AG66" s="1228" t="s">
        <v>48</v>
      </c>
      <c r="AH66" s="1228" t="s">
        <v>48</v>
      </c>
      <c r="AI66" s="1228" t="s">
        <v>48</v>
      </c>
      <c r="AJ66" s="1228" t="s">
        <v>48</v>
      </c>
      <c r="AK66" s="1228" t="s">
        <v>48</v>
      </c>
      <c r="AL66" s="1228" t="s">
        <v>13911</v>
      </c>
      <c r="AM66" s="1228" t="s">
        <v>13921</v>
      </c>
      <c r="AN66" s="1242"/>
    </row>
    <row r="67" spans="1:40" ht="15" thickBot="1">
      <c r="A67" s="1230" t="s">
        <v>338</v>
      </c>
      <c r="B67" s="1202" t="s">
        <v>339</v>
      </c>
      <c r="C67" s="1203" t="s">
        <v>240</v>
      </c>
      <c r="D67" s="1205" t="s">
        <v>40</v>
      </c>
      <c r="E67" s="1205" t="s">
        <v>241</v>
      </c>
      <c r="F67" s="1204" t="s">
        <v>241</v>
      </c>
      <c r="G67" s="1205" t="s">
        <v>242</v>
      </c>
      <c r="H67" s="1204" t="s">
        <v>243</v>
      </c>
      <c r="I67" s="1206" t="b">
        <v>1</v>
      </c>
      <c r="J67" s="1243" t="s">
        <v>340</v>
      </c>
      <c r="K67" s="1208" t="s">
        <v>341</v>
      </c>
      <c r="L67" s="1209" t="s">
        <v>342</v>
      </c>
      <c r="M67" s="1210">
        <v>0.5</v>
      </c>
      <c r="N67" s="1211" t="b">
        <v>0</v>
      </c>
      <c r="O67" s="1245" t="s">
        <v>48</v>
      </c>
      <c r="P67" s="1224" t="s">
        <v>48</v>
      </c>
      <c r="Q67" s="1219" t="s">
        <v>48</v>
      </c>
      <c r="R67" s="1246" t="s">
        <v>48</v>
      </c>
      <c r="S67" s="1224" t="s">
        <v>48</v>
      </c>
      <c r="T67" s="1219" t="s">
        <v>48</v>
      </c>
      <c r="U67" s="1247" t="s">
        <v>48</v>
      </c>
      <c r="V67" s="1218" t="s">
        <v>48</v>
      </c>
      <c r="W67" s="1219" t="s">
        <v>48</v>
      </c>
      <c r="X67" s="1220" t="s">
        <v>48</v>
      </c>
      <c r="Y67" s="1221" t="s">
        <v>48</v>
      </c>
      <c r="Z67" s="1222" t="s">
        <v>48</v>
      </c>
      <c r="AA67" s="1223" t="s">
        <v>48</v>
      </c>
      <c r="AB67" s="1224" t="s">
        <v>48</v>
      </c>
      <c r="AC67" s="1225" t="s">
        <v>48</v>
      </c>
      <c r="AD67" s="1211" t="s">
        <v>48</v>
      </c>
      <c r="AE67" s="1227" t="s">
        <v>48</v>
      </c>
      <c r="AF67" s="1227" t="s">
        <v>48</v>
      </c>
      <c r="AG67" s="1228" t="s">
        <v>48</v>
      </c>
      <c r="AH67" s="1228" t="s">
        <v>48</v>
      </c>
      <c r="AI67" s="1228" t="s">
        <v>48</v>
      </c>
      <c r="AJ67" s="1228" t="s">
        <v>48</v>
      </c>
      <c r="AK67" s="1228" t="s">
        <v>48</v>
      </c>
      <c r="AL67" s="1228" t="s">
        <v>13911</v>
      </c>
      <c r="AM67" s="1228" t="s">
        <v>13921</v>
      </c>
      <c r="AN67" s="1242"/>
    </row>
    <row r="68" spans="1:40" ht="13.5" thickBot="1">
      <c r="A68" s="1230" t="s">
        <v>343</v>
      </c>
      <c r="B68" s="1202" t="s">
        <v>344</v>
      </c>
      <c r="C68" s="1203" t="s">
        <v>240</v>
      </c>
      <c r="D68" s="1205" t="s">
        <v>40</v>
      </c>
      <c r="E68" s="1205" t="s">
        <v>241</v>
      </c>
      <c r="F68" s="1205" t="s">
        <v>241</v>
      </c>
      <c r="G68" s="1205" t="s">
        <v>242</v>
      </c>
      <c r="H68" s="1205" t="s">
        <v>243</v>
      </c>
      <c r="I68" s="1206" t="b">
        <v>1</v>
      </c>
      <c r="J68" s="1243" t="s">
        <v>345</v>
      </c>
      <c r="K68" s="1208" t="s">
        <v>346</v>
      </c>
      <c r="L68" s="1209" t="s">
        <v>347</v>
      </c>
      <c r="M68" s="1210">
        <v>0.1</v>
      </c>
      <c r="N68" s="1211" t="b">
        <v>0</v>
      </c>
      <c r="O68" s="1245">
        <v>1</v>
      </c>
      <c r="P68" s="1224">
        <v>1</v>
      </c>
      <c r="Q68" s="1219">
        <v>0</v>
      </c>
      <c r="R68" s="1215">
        <v>0</v>
      </c>
      <c r="S68" s="1216">
        <f>O68*P68</f>
        <v>1</v>
      </c>
      <c r="T68" s="1214">
        <f>O68*Q68</f>
        <v>0</v>
      </c>
      <c r="U68" s="1217">
        <f>O68*R68</f>
        <v>0</v>
      </c>
      <c r="V68" s="1218" t="s">
        <v>48</v>
      </c>
      <c r="W68" s="1219" t="s">
        <v>48</v>
      </c>
      <c r="X68" s="1220" t="s">
        <v>48</v>
      </c>
      <c r="Y68" s="1221" t="s">
        <v>48</v>
      </c>
      <c r="Z68" s="1222" t="s">
        <v>48</v>
      </c>
      <c r="AA68" s="1223" t="s">
        <v>48</v>
      </c>
      <c r="AB68" s="1224" t="s">
        <v>48</v>
      </c>
      <c r="AC68" s="1225" t="s">
        <v>48</v>
      </c>
      <c r="AD68" s="1211" t="s">
        <v>48</v>
      </c>
      <c r="AE68" s="1227">
        <v>21600</v>
      </c>
      <c r="AF68" s="1227" t="s">
        <v>48</v>
      </c>
      <c r="AG68" s="1228" t="s">
        <v>48</v>
      </c>
      <c r="AH68" s="1228" t="s">
        <v>48</v>
      </c>
      <c r="AI68" s="1228" t="s">
        <v>48</v>
      </c>
      <c r="AJ68" s="1228" t="s">
        <v>48</v>
      </c>
      <c r="AK68" s="1228" t="s">
        <v>48</v>
      </c>
      <c r="AL68" s="1228" t="s">
        <v>13911</v>
      </c>
      <c r="AM68" s="1228" t="s">
        <v>13921</v>
      </c>
      <c r="AN68" s="1242"/>
    </row>
    <row r="69" spans="1:40" ht="13.5" thickBot="1">
      <c r="A69" s="1231" t="s">
        <v>348</v>
      </c>
      <c r="B69" s="1202" t="s">
        <v>349</v>
      </c>
      <c r="C69" s="1203" t="s">
        <v>240</v>
      </c>
      <c r="D69" s="1205" t="s">
        <v>40</v>
      </c>
      <c r="E69" s="1205" t="s">
        <v>241</v>
      </c>
      <c r="F69" s="1205" t="s">
        <v>241</v>
      </c>
      <c r="G69" s="1205" t="s">
        <v>242</v>
      </c>
      <c r="H69" s="1205" t="s">
        <v>243</v>
      </c>
      <c r="I69" s="1206" t="b">
        <v>1</v>
      </c>
      <c r="J69" s="1243" t="s">
        <v>350</v>
      </c>
      <c r="K69" s="1208" t="s">
        <v>351</v>
      </c>
      <c r="L69" s="1209" t="s">
        <v>352</v>
      </c>
      <c r="M69" s="1210">
        <v>0.5</v>
      </c>
      <c r="N69" s="1211" t="b">
        <v>0</v>
      </c>
      <c r="O69" s="1245" t="s">
        <v>48</v>
      </c>
      <c r="P69" s="1224" t="s">
        <v>48</v>
      </c>
      <c r="Q69" s="1219" t="s">
        <v>48</v>
      </c>
      <c r="R69" s="1246" t="s">
        <v>48</v>
      </c>
      <c r="S69" s="1224" t="s">
        <v>48</v>
      </c>
      <c r="T69" s="1219" t="s">
        <v>48</v>
      </c>
      <c r="U69" s="1247" t="s">
        <v>48</v>
      </c>
      <c r="V69" s="1218" t="s">
        <v>48</v>
      </c>
      <c r="W69" s="1219" t="s">
        <v>48</v>
      </c>
      <c r="X69" s="1220" t="s">
        <v>48</v>
      </c>
      <c r="Y69" s="1221" t="s">
        <v>48</v>
      </c>
      <c r="Z69" s="1222" t="s">
        <v>48</v>
      </c>
      <c r="AA69" s="1223" t="s">
        <v>48</v>
      </c>
      <c r="AB69" s="1224" t="s">
        <v>48</v>
      </c>
      <c r="AC69" s="1225" t="s">
        <v>48</v>
      </c>
      <c r="AD69" s="1211" t="s">
        <v>48</v>
      </c>
      <c r="AE69" s="1227" t="s">
        <v>48</v>
      </c>
      <c r="AF69" s="1227" t="s">
        <v>48</v>
      </c>
      <c r="AG69" s="1228" t="s">
        <v>48</v>
      </c>
      <c r="AH69" s="1228" t="s">
        <v>48</v>
      </c>
      <c r="AI69" s="1228" t="s">
        <v>48</v>
      </c>
      <c r="AJ69" s="1228" t="s">
        <v>48</v>
      </c>
      <c r="AK69" s="1228" t="s">
        <v>48</v>
      </c>
      <c r="AL69" s="1228" t="s">
        <v>13912</v>
      </c>
      <c r="AM69" s="1228" t="s">
        <v>13921</v>
      </c>
      <c r="AN69" s="1242"/>
    </row>
    <row r="70" spans="1:40" ht="15" thickBot="1">
      <c r="A70" s="1231" t="s">
        <v>353</v>
      </c>
      <c r="B70" s="1202" t="s">
        <v>354</v>
      </c>
      <c r="C70" s="1203" t="s">
        <v>39</v>
      </c>
      <c r="D70" s="1205" t="s">
        <v>355</v>
      </c>
      <c r="E70" s="1205" t="s">
        <v>41</v>
      </c>
      <c r="F70" s="1204" t="s">
        <v>42</v>
      </c>
      <c r="G70" s="1205" t="s">
        <v>43</v>
      </c>
      <c r="H70" s="1204" t="s">
        <v>44</v>
      </c>
      <c r="I70" s="1206" t="b">
        <v>1</v>
      </c>
      <c r="J70" s="1243" t="s">
        <v>356</v>
      </c>
      <c r="K70" s="1208" t="s">
        <v>357</v>
      </c>
      <c r="L70" s="1209" t="s">
        <v>358</v>
      </c>
      <c r="M70" s="1210">
        <v>0.2</v>
      </c>
      <c r="N70" s="1211" t="b">
        <v>0</v>
      </c>
      <c r="O70" s="1234">
        <v>1</v>
      </c>
      <c r="P70" s="1216">
        <v>2</v>
      </c>
      <c r="Q70" s="1214">
        <v>0</v>
      </c>
      <c r="R70" s="1215">
        <v>0</v>
      </c>
      <c r="S70" s="1216">
        <f>O70*P70</f>
        <v>2</v>
      </c>
      <c r="T70" s="1214">
        <f>O70*Q70</f>
        <v>0</v>
      </c>
      <c r="U70" s="1217">
        <f>O70*R70</f>
        <v>0</v>
      </c>
      <c r="V70" s="1218" t="s">
        <v>48</v>
      </c>
      <c r="W70" s="1219" t="s">
        <v>48</v>
      </c>
      <c r="X70" s="1220" t="s">
        <v>48</v>
      </c>
      <c r="Y70" s="1221" t="s">
        <v>48</v>
      </c>
      <c r="Z70" s="1222" t="s">
        <v>48</v>
      </c>
      <c r="AA70" s="1223" t="s">
        <v>48</v>
      </c>
      <c r="AB70" s="1224" t="s">
        <v>48</v>
      </c>
      <c r="AC70" s="1225" t="s">
        <v>48</v>
      </c>
      <c r="AD70" s="1211" t="s">
        <v>48</v>
      </c>
      <c r="AE70" s="1227">
        <v>21600</v>
      </c>
      <c r="AF70" s="1227" t="s">
        <v>48</v>
      </c>
      <c r="AG70" s="1228" t="s">
        <v>48</v>
      </c>
      <c r="AH70" s="1228" t="s">
        <v>48</v>
      </c>
      <c r="AI70" s="1228" t="s">
        <v>48</v>
      </c>
      <c r="AJ70" s="1228" t="s">
        <v>48</v>
      </c>
      <c r="AK70" s="1228" t="s">
        <v>48</v>
      </c>
      <c r="AL70" s="1228" t="s">
        <v>13912</v>
      </c>
      <c r="AM70" s="1228" t="s">
        <v>13921</v>
      </c>
      <c r="AN70" s="1242"/>
    </row>
    <row r="71" spans="1:40" ht="15" thickBot="1">
      <c r="A71" s="1232" t="s">
        <v>359</v>
      </c>
      <c r="B71" s="1202" t="s">
        <v>360</v>
      </c>
      <c r="C71" s="1203" t="s">
        <v>39</v>
      </c>
      <c r="D71" s="1205" t="s">
        <v>40</v>
      </c>
      <c r="E71" s="1205" t="s">
        <v>41</v>
      </c>
      <c r="F71" s="1204" t="s">
        <v>42</v>
      </c>
      <c r="G71" s="1205" t="s">
        <v>43</v>
      </c>
      <c r="H71" s="1204" t="s">
        <v>44</v>
      </c>
      <c r="I71" s="1206" t="b">
        <v>1</v>
      </c>
      <c r="J71" s="1243" t="s">
        <v>361</v>
      </c>
      <c r="K71" s="1233" t="s">
        <v>362</v>
      </c>
      <c r="L71" s="1209" t="s">
        <v>363</v>
      </c>
      <c r="M71" s="1210">
        <v>0.5</v>
      </c>
      <c r="N71" s="1211" t="b">
        <v>0</v>
      </c>
      <c r="O71" s="1234">
        <v>2</v>
      </c>
      <c r="P71" s="1216">
        <v>2</v>
      </c>
      <c r="Q71" s="1214">
        <v>0</v>
      </c>
      <c r="R71" s="1215">
        <v>0</v>
      </c>
      <c r="S71" s="1216">
        <f>O71*P71</f>
        <v>4</v>
      </c>
      <c r="T71" s="1214">
        <f>O71*Q71</f>
        <v>0</v>
      </c>
      <c r="U71" s="1217">
        <f>O71*R71</f>
        <v>0</v>
      </c>
      <c r="V71" s="1218" t="s">
        <v>48</v>
      </c>
      <c r="W71" s="1219" t="s">
        <v>48</v>
      </c>
      <c r="X71" s="1220" t="s">
        <v>48</v>
      </c>
      <c r="Y71" s="1221" t="s">
        <v>48</v>
      </c>
      <c r="Z71" s="1222" t="s">
        <v>48</v>
      </c>
      <c r="AA71" s="1223" t="s">
        <v>48</v>
      </c>
      <c r="AB71" s="1224" t="s">
        <v>48</v>
      </c>
      <c r="AC71" s="1225" t="s">
        <v>48</v>
      </c>
      <c r="AD71" s="1211" t="s">
        <v>48</v>
      </c>
      <c r="AE71" s="1227">
        <v>21600</v>
      </c>
      <c r="AF71" s="1227" t="s">
        <v>48</v>
      </c>
      <c r="AG71" s="1228" t="s">
        <v>48</v>
      </c>
      <c r="AH71" s="1228" t="s">
        <v>48</v>
      </c>
      <c r="AI71" s="1228" t="s">
        <v>48</v>
      </c>
      <c r="AJ71" s="1228" t="s">
        <v>48</v>
      </c>
      <c r="AK71" s="1228" t="s">
        <v>48</v>
      </c>
      <c r="AL71" s="1228" t="s">
        <v>13913</v>
      </c>
      <c r="AM71" s="1228" t="s">
        <v>13921</v>
      </c>
      <c r="AN71" s="1242"/>
    </row>
    <row r="72" spans="1:40" ht="13.5" thickBot="1">
      <c r="A72" s="1230" t="s">
        <v>366</v>
      </c>
      <c r="B72" s="1202" t="s">
        <v>367</v>
      </c>
      <c r="C72" s="1203" t="s">
        <v>240</v>
      </c>
      <c r="D72" s="1205" t="s">
        <v>40</v>
      </c>
      <c r="E72" s="1205" t="s">
        <v>241</v>
      </c>
      <c r="F72" s="1205" t="s">
        <v>241</v>
      </c>
      <c r="G72" s="1205" t="s">
        <v>242</v>
      </c>
      <c r="H72" s="1205" t="s">
        <v>243</v>
      </c>
      <c r="I72" s="1206" t="b">
        <v>1</v>
      </c>
      <c r="J72" s="1244" t="s">
        <v>368</v>
      </c>
      <c r="K72" s="1208" t="s">
        <v>369</v>
      </c>
      <c r="L72" s="1209" t="s">
        <v>370</v>
      </c>
      <c r="M72" s="1210">
        <v>1.5</v>
      </c>
      <c r="N72" s="1211" t="b">
        <v>0</v>
      </c>
      <c r="O72" s="1245" t="s">
        <v>48</v>
      </c>
      <c r="P72" s="1224" t="s">
        <v>48</v>
      </c>
      <c r="Q72" s="1219" t="s">
        <v>48</v>
      </c>
      <c r="R72" s="1246" t="s">
        <v>48</v>
      </c>
      <c r="S72" s="1224" t="s">
        <v>48</v>
      </c>
      <c r="T72" s="1219" t="s">
        <v>48</v>
      </c>
      <c r="U72" s="1247" t="s">
        <v>48</v>
      </c>
      <c r="V72" s="1218" t="s">
        <v>48</v>
      </c>
      <c r="W72" s="1219" t="s">
        <v>48</v>
      </c>
      <c r="X72" s="1220" t="s">
        <v>48</v>
      </c>
      <c r="Y72" s="1221" t="s">
        <v>48</v>
      </c>
      <c r="Z72" s="1222" t="s">
        <v>48</v>
      </c>
      <c r="AA72" s="1223" t="s">
        <v>48</v>
      </c>
      <c r="AB72" s="1224" t="s">
        <v>48</v>
      </c>
      <c r="AC72" s="1225" t="s">
        <v>48</v>
      </c>
      <c r="AD72" s="1211" t="s">
        <v>48</v>
      </c>
      <c r="AE72" s="1227" t="s">
        <v>48</v>
      </c>
      <c r="AF72" s="1227" t="s">
        <v>48</v>
      </c>
      <c r="AG72" s="1228" t="s">
        <v>48</v>
      </c>
      <c r="AH72" s="1228" t="s">
        <v>48</v>
      </c>
      <c r="AI72" s="1228" t="s">
        <v>48</v>
      </c>
      <c r="AJ72" s="1228" t="s">
        <v>48</v>
      </c>
      <c r="AK72" s="1228" t="s">
        <v>48</v>
      </c>
      <c r="AL72" s="1228" t="s">
        <v>48</v>
      </c>
      <c r="AM72" s="1228" t="s">
        <v>12672</v>
      </c>
      <c r="AN72" s="1242"/>
    </row>
    <row r="73" spans="1:40" ht="13.5" thickBot="1">
      <c r="A73" s="1230" t="s">
        <v>371</v>
      </c>
      <c r="B73" s="1202" t="s">
        <v>372</v>
      </c>
      <c r="C73" s="1203" t="s">
        <v>240</v>
      </c>
      <c r="D73" s="1205" t="s">
        <v>40</v>
      </c>
      <c r="E73" s="1205" t="s">
        <v>241</v>
      </c>
      <c r="F73" s="1205" t="s">
        <v>241</v>
      </c>
      <c r="G73" s="1205" t="s">
        <v>242</v>
      </c>
      <c r="H73" s="1205" t="s">
        <v>243</v>
      </c>
      <c r="I73" s="1206" t="b">
        <v>1</v>
      </c>
      <c r="J73" s="1244" t="s">
        <v>373</v>
      </c>
      <c r="K73" s="1208" t="s">
        <v>374</v>
      </c>
      <c r="L73" s="1209" t="s">
        <v>375</v>
      </c>
      <c r="M73" s="1210">
        <v>1.5</v>
      </c>
      <c r="N73" s="1211" t="b">
        <v>0</v>
      </c>
      <c r="O73" s="1245" t="s">
        <v>48</v>
      </c>
      <c r="P73" s="1224" t="s">
        <v>48</v>
      </c>
      <c r="Q73" s="1219" t="s">
        <v>48</v>
      </c>
      <c r="R73" s="1246" t="s">
        <v>48</v>
      </c>
      <c r="S73" s="1224" t="s">
        <v>48</v>
      </c>
      <c r="T73" s="1219" t="s">
        <v>48</v>
      </c>
      <c r="U73" s="1247" t="s">
        <v>48</v>
      </c>
      <c r="V73" s="1218" t="s">
        <v>48</v>
      </c>
      <c r="W73" s="1219" t="s">
        <v>48</v>
      </c>
      <c r="X73" s="1220" t="s">
        <v>48</v>
      </c>
      <c r="Y73" s="1221" t="s">
        <v>48</v>
      </c>
      <c r="Z73" s="1222" t="s">
        <v>48</v>
      </c>
      <c r="AA73" s="1223" t="s">
        <v>48</v>
      </c>
      <c r="AB73" s="1224" t="s">
        <v>48</v>
      </c>
      <c r="AC73" s="1225" t="s">
        <v>48</v>
      </c>
      <c r="AD73" s="1211" t="s">
        <v>48</v>
      </c>
      <c r="AE73" s="1227" t="s">
        <v>48</v>
      </c>
      <c r="AF73" s="1227" t="s">
        <v>48</v>
      </c>
      <c r="AG73" s="1228" t="s">
        <v>48</v>
      </c>
      <c r="AH73" s="1228" t="s">
        <v>48</v>
      </c>
      <c r="AI73" s="1228" t="s">
        <v>48</v>
      </c>
      <c r="AJ73" s="1228" t="s">
        <v>48</v>
      </c>
      <c r="AK73" s="1228" t="s">
        <v>48</v>
      </c>
      <c r="AL73" s="1228" t="s">
        <v>48</v>
      </c>
      <c r="AM73" s="1228" t="s">
        <v>12672</v>
      </c>
      <c r="AN73" s="1242"/>
    </row>
    <row r="74" spans="1:40" ht="13.5" thickBot="1">
      <c r="A74" s="1230" t="s">
        <v>376</v>
      </c>
      <c r="B74" s="1202" t="s">
        <v>377</v>
      </c>
      <c r="C74" s="1203" t="s">
        <v>240</v>
      </c>
      <c r="D74" s="1205" t="s">
        <v>40</v>
      </c>
      <c r="E74" s="1205" t="s">
        <v>241</v>
      </c>
      <c r="F74" s="1205" t="s">
        <v>241</v>
      </c>
      <c r="G74" s="1205" t="s">
        <v>242</v>
      </c>
      <c r="H74" s="1205" t="s">
        <v>243</v>
      </c>
      <c r="I74" s="1206" t="b">
        <v>1</v>
      </c>
      <c r="J74" s="1244" t="s">
        <v>378</v>
      </c>
      <c r="K74" s="1208" t="s">
        <v>379</v>
      </c>
      <c r="L74" s="1209" t="s">
        <v>380</v>
      </c>
      <c r="M74" s="1210">
        <v>1.5</v>
      </c>
      <c r="N74" s="1211" t="b">
        <v>0</v>
      </c>
      <c r="O74" s="1245" t="s">
        <v>48</v>
      </c>
      <c r="P74" s="1224" t="s">
        <v>48</v>
      </c>
      <c r="Q74" s="1219" t="s">
        <v>48</v>
      </c>
      <c r="R74" s="1246" t="s">
        <v>48</v>
      </c>
      <c r="S74" s="1224" t="s">
        <v>48</v>
      </c>
      <c r="T74" s="1219" t="s">
        <v>48</v>
      </c>
      <c r="U74" s="1247" t="s">
        <v>48</v>
      </c>
      <c r="V74" s="1218" t="s">
        <v>48</v>
      </c>
      <c r="W74" s="1219" t="s">
        <v>48</v>
      </c>
      <c r="X74" s="1220" t="s">
        <v>48</v>
      </c>
      <c r="Y74" s="1221" t="s">
        <v>48</v>
      </c>
      <c r="Z74" s="1222" t="s">
        <v>48</v>
      </c>
      <c r="AA74" s="1223" t="s">
        <v>48</v>
      </c>
      <c r="AB74" s="1224" t="s">
        <v>48</v>
      </c>
      <c r="AC74" s="1225" t="s">
        <v>48</v>
      </c>
      <c r="AD74" s="1211" t="s">
        <v>48</v>
      </c>
      <c r="AE74" s="1227" t="s">
        <v>48</v>
      </c>
      <c r="AF74" s="1227" t="s">
        <v>48</v>
      </c>
      <c r="AG74" s="1228" t="s">
        <v>48</v>
      </c>
      <c r="AH74" s="1228" t="s">
        <v>48</v>
      </c>
      <c r="AI74" s="1228" t="s">
        <v>48</v>
      </c>
      <c r="AJ74" s="1228" t="s">
        <v>48</v>
      </c>
      <c r="AK74" s="1228" t="s">
        <v>48</v>
      </c>
      <c r="AL74" s="1228" t="s">
        <v>48</v>
      </c>
      <c r="AM74" s="1228" t="s">
        <v>12672</v>
      </c>
      <c r="AN74" s="1242"/>
    </row>
    <row r="75" spans="1:40" ht="13.5" thickBot="1">
      <c r="A75" s="1230" t="s">
        <v>381</v>
      </c>
      <c r="B75" s="1202" t="s">
        <v>382</v>
      </c>
      <c r="C75" s="1203" t="s">
        <v>240</v>
      </c>
      <c r="D75" s="1205" t="s">
        <v>40</v>
      </c>
      <c r="E75" s="1205" t="s">
        <v>241</v>
      </c>
      <c r="F75" s="1205" t="s">
        <v>241</v>
      </c>
      <c r="G75" s="1205" t="s">
        <v>242</v>
      </c>
      <c r="H75" s="1205" t="s">
        <v>243</v>
      </c>
      <c r="I75" s="1206" t="b">
        <v>1</v>
      </c>
      <c r="J75" s="1243" t="s">
        <v>383</v>
      </c>
      <c r="K75" s="1208" t="s">
        <v>384</v>
      </c>
      <c r="L75" s="1209" t="s">
        <v>385</v>
      </c>
      <c r="M75" s="1210">
        <v>0.5</v>
      </c>
      <c r="N75" s="1211" t="b">
        <v>0</v>
      </c>
      <c r="O75" s="1245" t="s">
        <v>48</v>
      </c>
      <c r="P75" s="1224" t="s">
        <v>48</v>
      </c>
      <c r="Q75" s="1219" t="s">
        <v>48</v>
      </c>
      <c r="R75" s="1246" t="s">
        <v>48</v>
      </c>
      <c r="S75" s="1224" t="s">
        <v>48</v>
      </c>
      <c r="T75" s="1219" t="s">
        <v>48</v>
      </c>
      <c r="U75" s="1247" t="s">
        <v>48</v>
      </c>
      <c r="V75" s="1218" t="s">
        <v>48</v>
      </c>
      <c r="W75" s="1219" t="s">
        <v>48</v>
      </c>
      <c r="X75" s="1220" t="s">
        <v>48</v>
      </c>
      <c r="Y75" s="1221" t="s">
        <v>48</v>
      </c>
      <c r="Z75" s="1222" t="s">
        <v>48</v>
      </c>
      <c r="AA75" s="1223" t="s">
        <v>48</v>
      </c>
      <c r="AB75" s="1224" t="s">
        <v>48</v>
      </c>
      <c r="AC75" s="1225" t="s">
        <v>48</v>
      </c>
      <c r="AD75" s="1211" t="s">
        <v>48</v>
      </c>
      <c r="AE75" s="1227" t="s">
        <v>48</v>
      </c>
      <c r="AF75" s="1227" t="s">
        <v>48</v>
      </c>
      <c r="AG75" s="1228" t="s">
        <v>48</v>
      </c>
      <c r="AH75" s="1228" t="s">
        <v>48</v>
      </c>
      <c r="AI75" s="1228" t="s">
        <v>48</v>
      </c>
      <c r="AJ75" s="1228" t="s">
        <v>48</v>
      </c>
      <c r="AK75" s="1228" t="s">
        <v>48</v>
      </c>
      <c r="AL75" s="1228" t="s">
        <v>48</v>
      </c>
      <c r="AM75" s="1228" t="s">
        <v>12672</v>
      </c>
      <c r="AN75" s="1242"/>
    </row>
    <row r="76" spans="1:40" ht="13.5" thickBot="1">
      <c r="A76" s="1230" t="s">
        <v>386</v>
      </c>
      <c r="B76" s="1202" t="s">
        <v>387</v>
      </c>
      <c r="C76" s="1203" t="s">
        <v>240</v>
      </c>
      <c r="D76" s="1205" t="s">
        <v>40</v>
      </c>
      <c r="E76" s="1205" t="s">
        <v>241</v>
      </c>
      <c r="F76" s="1205" t="s">
        <v>241</v>
      </c>
      <c r="G76" s="1205" t="s">
        <v>242</v>
      </c>
      <c r="H76" s="1205" t="s">
        <v>243</v>
      </c>
      <c r="I76" s="1206" t="b">
        <v>1</v>
      </c>
      <c r="J76" s="1243" t="s">
        <v>388</v>
      </c>
      <c r="K76" s="1208" t="s">
        <v>389</v>
      </c>
      <c r="L76" s="1209" t="s">
        <v>390</v>
      </c>
      <c r="M76" s="1210">
        <v>0.5</v>
      </c>
      <c r="N76" s="1211" t="b">
        <v>0</v>
      </c>
      <c r="O76" s="1245" t="s">
        <v>48</v>
      </c>
      <c r="P76" s="1224" t="s">
        <v>48</v>
      </c>
      <c r="Q76" s="1219" t="s">
        <v>48</v>
      </c>
      <c r="R76" s="1246" t="s">
        <v>48</v>
      </c>
      <c r="S76" s="1224" t="s">
        <v>48</v>
      </c>
      <c r="T76" s="1219" t="s">
        <v>48</v>
      </c>
      <c r="U76" s="1247" t="s">
        <v>48</v>
      </c>
      <c r="V76" s="1218" t="s">
        <v>48</v>
      </c>
      <c r="W76" s="1219" t="s">
        <v>48</v>
      </c>
      <c r="X76" s="1220" t="s">
        <v>48</v>
      </c>
      <c r="Y76" s="1221" t="s">
        <v>48</v>
      </c>
      <c r="Z76" s="1222" t="s">
        <v>48</v>
      </c>
      <c r="AA76" s="1223" t="s">
        <v>48</v>
      </c>
      <c r="AB76" s="1224" t="s">
        <v>48</v>
      </c>
      <c r="AC76" s="1225" t="s">
        <v>48</v>
      </c>
      <c r="AD76" s="1211" t="s">
        <v>48</v>
      </c>
      <c r="AE76" s="1227" t="s">
        <v>48</v>
      </c>
      <c r="AF76" s="1227" t="s">
        <v>48</v>
      </c>
      <c r="AG76" s="1228" t="s">
        <v>48</v>
      </c>
      <c r="AH76" s="1228" t="s">
        <v>48</v>
      </c>
      <c r="AI76" s="1228" t="s">
        <v>48</v>
      </c>
      <c r="AJ76" s="1228" t="s">
        <v>48</v>
      </c>
      <c r="AK76" s="1228" t="s">
        <v>48</v>
      </c>
      <c r="AL76" s="1228" t="s">
        <v>48</v>
      </c>
      <c r="AM76" s="1228" t="s">
        <v>12672</v>
      </c>
      <c r="AN76" s="1242"/>
    </row>
    <row r="77" spans="1:40" ht="13.5" thickBot="1">
      <c r="A77" s="1230" t="s">
        <v>391</v>
      </c>
      <c r="B77" s="1202" t="s">
        <v>392</v>
      </c>
      <c r="C77" s="1203" t="s">
        <v>240</v>
      </c>
      <c r="D77" s="1205" t="s">
        <v>40</v>
      </c>
      <c r="E77" s="1205" t="s">
        <v>241</v>
      </c>
      <c r="F77" s="1205" t="s">
        <v>241</v>
      </c>
      <c r="G77" s="1205" t="s">
        <v>242</v>
      </c>
      <c r="H77" s="1205" t="s">
        <v>243</v>
      </c>
      <c r="I77" s="1206" t="b">
        <v>1</v>
      </c>
      <c r="J77" s="1243" t="s">
        <v>393</v>
      </c>
      <c r="K77" s="1208" t="s">
        <v>394</v>
      </c>
      <c r="L77" s="1209" t="s">
        <v>395</v>
      </c>
      <c r="M77" s="1210">
        <v>0.5</v>
      </c>
      <c r="N77" s="1211" t="b">
        <v>0</v>
      </c>
      <c r="O77" s="1245" t="s">
        <v>48</v>
      </c>
      <c r="P77" s="1224" t="s">
        <v>48</v>
      </c>
      <c r="Q77" s="1219" t="s">
        <v>48</v>
      </c>
      <c r="R77" s="1246" t="s">
        <v>48</v>
      </c>
      <c r="S77" s="1224" t="s">
        <v>48</v>
      </c>
      <c r="T77" s="1219" t="s">
        <v>48</v>
      </c>
      <c r="U77" s="1247" t="s">
        <v>48</v>
      </c>
      <c r="V77" s="1218" t="s">
        <v>48</v>
      </c>
      <c r="W77" s="1219" t="s">
        <v>48</v>
      </c>
      <c r="X77" s="1220" t="s">
        <v>48</v>
      </c>
      <c r="Y77" s="1221" t="s">
        <v>48</v>
      </c>
      <c r="Z77" s="1222" t="s">
        <v>48</v>
      </c>
      <c r="AA77" s="1223" t="s">
        <v>48</v>
      </c>
      <c r="AB77" s="1224" t="s">
        <v>48</v>
      </c>
      <c r="AC77" s="1225" t="s">
        <v>48</v>
      </c>
      <c r="AD77" s="1211" t="s">
        <v>48</v>
      </c>
      <c r="AE77" s="1227" t="s">
        <v>48</v>
      </c>
      <c r="AF77" s="1227" t="s">
        <v>48</v>
      </c>
      <c r="AG77" s="1228" t="s">
        <v>48</v>
      </c>
      <c r="AH77" s="1228" t="s">
        <v>48</v>
      </c>
      <c r="AI77" s="1228" t="s">
        <v>48</v>
      </c>
      <c r="AJ77" s="1228" t="s">
        <v>48</v>
      </c>
      <c r="AK77" s="1228" t="s">
        <v>48</v>
      </c>
      <c r="AL77" s="1228" t="s">
        <v>48</v>
      </c>
      <c r="AM77" s="1228" t="s">
        <v>12672</v>
      </c>
      <c r="AN77" s="1242"/>
    </row>
    <row r="78" spans="1:40" ht="13.5" thickBot="1">
      <c r="A78" s="1230" t="s">
        <v>396</v>
      </c>
      <c r="B78" s="1202" t="s">
        <v>397</v>
      </c>
      <c r="C78" s="1203" t="s">
        <v>240</v>
      </c>
      <c r="D78" s="1205" t="s">
        <v>40</v>
      </c>
      <c r="E78" s="1205" t="s">
        <v>241</v>
      </c>
      <c r="F78" s="1205" t="s">
        <v>241</v>
      </c>
      <c r="G78" s="1205" t="s">
        <v>242</v>
      </c>
      <c r="H78" s="1205" t="s">
        <v>243</v>
      </c>
      <c r="I78" s="1206" t="b">
        <v>1</v>
      </c>
      <c r="J78" s="1249" t="s">
        <v>398</v>
      </c>
      <c r="K78" s="1208" t="s">
        <v>399</v>
      </c>
      <c r="L78" s="1209" t="s">
        <v>400</v>
      </c>
      <c r="M78" s="1210">
        <v>0.5</v>
      </c>
      <c r="N78" s="1211" t="b">
        <v>0</v>
      </c>
      <c r="O78" s="1245" t="s">
        <v>48</v>
      </c>
      <c r="P78" s="1224" t="s">
        <v>48</v>
      </c>
      <c r="Q78" s="1219" t="s">
        <v>48</v>
      </c>
      <c r="R78" s="1246" t="s">
        <v>48</v>
      </c>
      <c r="S78" s="1224" t="s">
        <v>48</v>
      </c>
      <c r="T78" s="1219" t="s">
        <v>48</v>
      </c>
      <c r="U78" s="1247" t="s">
        <v>48</v>
      </c>
      <c r="V78" s="1218" t="s">
        <v>48</v>
      </c>
      <c r="W78" s="1219" t="s">
        <v>48</v>
      </c>
      <c r="X78" s="1220" t="s">
        <v>48</v>
      </c>
      <c r="Y78" s="1221" t="s">
        <v>48</v>
      </c>
      <c r="Z78" s="1222" t="s">
        <v>48</v>
      </c>
      <c r="AA78" s="1223" t="s">
        <v>48</v>
      </c>
      <c r="AB78" s="1224" t="s">
        <v>48</v>
      </c>
      <c r="AC78" s="1225" t="s">
        <v>48</v>
      </c>
      <c r="AD78" s="1211" t="s">
        <v>48</v>
      </c>
      <c r="AE78" s="1227" t="s">
        <v>48</v>
      </c>
      <c r="AF78" s="1227" t="s">
        <v>48</v>
      </c>
      <c r="AG78" s="1228" t="s">
        <v>48</v>
      </c>
      <c r="AH78" s="1228" t="s">
        <v>48</v>
      </c>
      <c r="AI78" s="1228" t="s">
        <v>48</v>
      </c>
      <c r="AJ78" s="1228" t="s">
        <v>48</v>
      </c>
      <c r="AK78" s="1228" t="s">
        <v>48</v>
      </c>
      <c r="AL78" s="1228" t="s">
        <v>48</v>
      </c>
      <c r="AM78" s="1228" t="s">
        <v>12672</v>
      </c>
      <c r="AN78" s="1242"/>
    </row>
    <row r="79" spans="1:40" ht="13.5" thickBot="1">
      <c r="A79" s="1230" t="s">
        <v>401</v>
      </c>
      <c r="B79" s="1202" t="s">
        <v>402</v>
      </c>
      <c r="C79" s="1202" t="s">
        <v>240</v>
      </c>
      <c r="D79" s="1205" t="s">
        <v>40</v>
      </c>
      <c r="E79" s="1205" t="s">
        <v>241</v>
      </c>
      <c r="F79" s="1205" t="s">
        <v>241</v>
      </c>
      <c r="G79" s="1205" t="s">
        <v>242</v>
      </c>
      <c r="H79" s="1205" t="s">
        <v>243</v>
      </c>
      <c r="I79" s="1240" t="b">
        <v>1</v>
      </c>
      <c r="J79" s="1241" t="s">
        <v>403</v>
      </c>
      <c r="K79" s="1208" t="s">
        <v>404</v>
      </c>
      <c r="L79" s="1235" t="s">
        <v>405</v>
      </c>
      <c r="M79" s="1236">
        <v>0.5</v>
      </c>
      <c r="N79" s="1211" t="b">
        <v>0</v>
      </c>
      <c r="O79" s="1245" t="s">
        <v>48</v>
      </c>
      <c r="P79" s="1224" t="s">
        <v>48</v>
      </c>
      <c r="Q79" s="1219" t="s">
        <v>48</v>
      </c>
      <c r="R79" s="1246" t="s">
        <v>48</v>
      </c>
      <c r="S79" s="1224" t="s">
        <v>48</v>
      </c>
      <c r="T79" s="1219" t="s">
        <v>48</v>
      </c>
      <c r="U79" s="1247" t="s">
        <v>48</v>
      </c>
      <c r="V79" s="1218" t="s">
        <v>48</v>
      </c>
      <c r="W79" s="1219" t="s">
        <v>48</v>
      </c>
      <c r="X79" s="1220" t="s">
        <v>48</v>
      </c>
      <c r="Y79" s="1221" t="s">
        <v>48</v>
      </c>
      <c r="Z79" s="1222" t="s">
        <v>48</v>
      </c>
      <c r="AA79" s="1223" t="s">
        <v>48</v>
      </c>
      <c r="AB79" s="1224" t="s">
        <v>48</v>
      </c>
      <c r="AC79" s="1225" t="s">
        <v>48</v>
      </c>
      <c r="AD79" s="1211" t="s">
        <v>48</v>
      </c>
      <c r="AE79" s="1227" t="s">
        <v>48</v>
      </c>
      <c r="AF79" s="1227" t="s">
        <v>48</v>
      </c>
      <c r="AG79" s="1228" t="s">
        <v>48</v>
      </c>
      <c r="AH79" s="1228" t="s">
        <v>48</v>
      </c>
      <c r="AI79" s="1228" t="s">
        <v>48</v>
      </c>
      <c r="AJ79" s="1228" t="s">
        <v>48</v>
      </c>
      <c r="AK79" s="1228" t="s">
        <v>48</v>
      </c>
      <c r="AL79" s="1228" t="s">
        <v>48</v>
      </c>
      <c r="AM79" s="1228" t="s">
        <v>12672</v>
      </c>
      <c r="AN79" s="1242"/>
    </row>
    <row r="80" spans="1:40" ht="13.5" thickBot="1">
      <c r="A80" s="1230" t="s">
        <v>406</v>
      </c>
      <c r="B80" s="1202" t="s">
        <v>407</v>
      </c>
      <c r="C80" s="1202" t="s">
        <v>240</v>
      </c>
      <c r="D80" s="1205" t="s">
        <v>40</v>
      </c>
      <c r="E80" s="1205" t="s">
        <v>241</v>
      </c>
      <c r="F80" s="1205" t="s">
        <v>241</v>
      </c>
      <c r="G80" s="1205" t="s">
        <v>242</v>
      </c>
      <c r="H80" s="1205" t="s">
        <v>243</v>
      </c>
      <c r="I80" s="1240" t="b">
        <v>1</v>
      </c>
      <c r="J80" s="1250" t="s">
        <v>408</v>
      </c>
      <c r="K80" s="1208" t="s">
        <v>409</v>
      </c>
      <c r="L80" s="1235" t="s">
        <v>410</v>
      </c>
      <c r="M80" s="1236">
        <v>0.5</v>
      </c>
      <c r="N80" s="1211" t="b">
        <v>0</v>
      </c>
      <c r="O80" s="1245" t="s">
        <v>48</v>
      </c>
      <c r="P80" s="1224" t="s">
        <v>48</v>
      </c>
      <c r="Q80" s="1219" t="s">
        <v>48</v>
      </c>
      <c r="R80" s="1246" t="s">
        <v>48</v>
      </c>
      <c r="S80" s="1224" t="s">
        <v>48</v>
      </c>
      <c r="T80" s="1219" t="s">
        <v>48</v>
      </c>
      <c r="U80" s="1247" t="s">
        <v>48</v>
      </c>
      <c r="V80" s="1218" t="s">
        <v>48</v>
      </c>
      <c r="W80" s="1219" t="s">
        <v>48</v>
      </c>
      <c r="X80" s="1220" t="s">
        <v>48</v>
      </c>
      <c r="Y80" s="1221" t="s">
        <v>48</v>
      </c>
      <c r="Z80" s="1222" t="s">
        <v>48</v>
      </c>
      <c r="AA80" s="1223" t="s">
        <v>48</v>
      </c>
      <c r="AB80" s="1224" t="s">
        <v>48</v>
      </c>
      <c r="AC80" s="1225" t="s">
        <v>48</v>
      </c>
      <c r="AD80" s="1211" t="s">
        <v>48</v>
      </c>
      <c r="AE80" s="1227" t="s">
        <v>48</v>
      </c>
      <c r="AF80" s="1227" t="s">
        <v>48</v>
      </c>
      <c r="AG80" s="1228" t="s">
        <v>48</v>
      </c>
      <c r="AH80" s="1228" t="s">
        <v>48</v>
      </c>
      <c r="AI80" s="1228" t="s">
        <v>48</v>
      </c>
      <c r="AJ80" s="1228" t="s">
        <v>48</v>
      </c>
      <c r="AK80" s="1228" t="s">
        <v>48</v>
      </c>
      <c r="AL80" s="1228" t="s">
        <v>48</v>
      </c>
      <c r="AM80" s="1228" t="s">
        <v>12672</v>
      </c>
      <c r="AN80" s="1242"/>
    </row>
    <row r="81" spans="1:40" ht="13.5" thickBot="1">
      <c r="A81" s="1230" t="s">
        <v>411</v>
      </c>
      <c r="B81" s="1202" t="s">
        <v>412</v>
      </c>
      <c r="C81" s="1202" t="s">
        <v>240</v>
      </c>
      <c r="D81" s="1205" t="s">
        <v>40</v>
      </c>
      <c r="E81" s="1205" t="s">
        <v>241</v>
      </c>
      <c r="F81" s="1205" t="s">
        <v>241</v>
      </c>
      <c r="G81" s="1205" t="s">
        <v>242</v>
      </c>
      <c r="H81" s="1205" t="s">
        <v>243</v>
      </c>
      <c r="I81" s="1240" t="b">
        <v>1</v>
      </c>
      <c r="J81" s="1241" t="s">
        <v>413</v>
      </c>
      <c r="K81" s="1208" t="s">
        <v>414</v>
      </c>
      <c r="L81" s="1235" t="s">
        <v>415</v>
      </c>
      <c r="M81" s="1236">
        <v>0.5</v>
      </c>
      <c r="N81" s="1211" t="b">
        <v>0</v>
      </c>
      <c r="O81" s="1245" t="s">
        <v>48</v>
      </c>
      <c r="P81" s="1224" t="s">
        <v>48</v>
      </c>
      <c r="Q81" s="1219" t="s">
        <v>48</v>
      </c>
      <c r="R81" s="1246" t="s">
        <v>48</v>
      </c>
      <c r="S81" s="1224" t="s">
        <v>48</v>
      </c>
      <c r="T81" s="1219" t="s">
        <v>48</v>
      </c>
      <c r="U81" s="1247" t="s">
        <v>48</v>
      </c>
      <c r="V81" s="1218" t="s">
        <v>48</v>
      </c>
      <c r="W81" s="1219" t="s">
        <v>48</v>
      </c>
      <c r="X81" s="1220" t="s">
        <v>48</v>
      </c>
      <c r="Y81" s="1221" t="s">
        <v>48</v>
      </c>
      <c r="Z81" s="1222" t="s">
        <v>48</v>
      </c>
      <c r="AA81" s="1223" t="s">
        <v>48</v>
      </c>
      <c r="AB81" s="1224" t="s">
        <v>48</v>
      </c>
      <c r="AC81" s="1225" t="s">
        <v>48</v>
      </c>
      <c r="AD81" s="1211" t="s">
        <v>48</v>
      </c>
      <c r="AE81" s="1227" t="s">
        <v>48</v>
      </c>
      <c r="AF81" s="1227" t="s">
        <v>48</v>
      </c>
      <c r="AG81" s="1228" t="s">
        <v>48</v>
      </c>
      <c r="AH81" s="1228" t="s">
        <v>48</v>
      </c>
      <c r="AI81" s="1228" t="s">
        <v>48</v>
      </c>
      <c r="AJ81" s="1228" t="s">
        <v>48</v>
      </c>
      <c r="AK81" s="1228" t="s">
        <v>48</v>
      </c>
      <c r="AL81" s="1228" t="s">
        <v>48</v>
      </c>
      <c r="AM81" s="1228" t="s">
        <v>12672</v>
      </c>
      <c r="AN81" s="1242"/>
    </row>
    <row r="82" spans="1:40" ht="13.5" thickBot="1">
      <c r="A82" s="1251" t="s">
        <v>416</v>
      </c>
      <c r="B82" s="1202" t="s">
        <v>417</v>
      </c>
      <c r="C82" s="1203" t="s">
        <v>240</v>
      </c>
      <c r="D82" s="1205" t="s">
        <v>40</v>
      </c>
      <c r="E82" s="1205" t="s">
        <v>241</v>
      </c>
      <c r="F82" s="1205" t="s">
        <v>241</v>
      </c>
      <c r="G82" s="1205" t="s">
        <v>242</v>
      </c>
      <c r="H82" s="1205" t="s">
        <v>243</v>
      </c>
      <c r="I82" s="1206" t="b">
        <v>1</v>
      </c>
      <c r="J82" s="1243" t="s">
        <v>418</v>
      </c>
      <c r="K82" s="1208" t="s">
        <v>419</v>
      </c>
      <c r="L82" s="1209" t="s">
        <v>420</v>
      </c>
      <c r="M82" s="1210">
        <v>0.5</v>
      </c>
      <c r="N82" s="1211" t="b">
        <v>0</v>
      </c>
      <c r="O82" s="1245" t="s">
        <v>48</v>
      </c>
      <c r="P82" s="1224" t="s">
        <v>48</v>
      </c>
      <c r="Q82" s="1219" t="s">
        <v>48</v>
      </c>
      <c r="R82" s="1246" t="s">
        <v>48</v>
      </c>
      <c r="S82" s="1224" t="s">
        <v>48</v>
      </c>
      <c r="T82" s="1219" t="s">
        <v>48</v>
      </c>
      <c r="U82" s="1247" t="s">
        <v>48</v>
      </c>
      <c r="V82" s="1218" t="s">
        <v>48</v>
      </c>
      <c r="W82" s="1219" t="s">
        <v>48</v>
      </c>
      <c r="X82" s="1220" t="s">
        <v>48</v>
      </c>
      <c r="Y82" s="1221" t="s">
        <v>48</v>
      </c>
      <c r="Z82" s="1222" t="s">
        <v>48</v>
      </c>
      <c r="AA82" s="1223" t="s">
        <v>48</v>
      </c>
      <c r="AB82" s="1224" t="s">
        <v>48</v>
      </c>
      <c r="AC82" s="1225" t="s">
        <v>48</v>
      </c>
      <c r="AD82" s="1211" t="s">
        <v>48</v>
      </c>
      <c r="AE82" s="1227" t="s">
        <v>48</v>
      </c>
      <c r="AF82" s="1227" t="s">
        <v>48</v>
      </c>
      <c r="AG82" s="1228" t="s">
        <v>48</v>
      </c>
      <c r="AH82" s="1228" t="s">
        <v>48</v>
      </c>
      <c r="AI82" s="1228" t="s">
        <v>48</v>
      </c>
      <c r="AJ82" s="1228" t="s">
        <v>48</v>
      </c>
      <c r="AK82" s="1228" t="s">
        <v>48</v>
      </c>
      <c r="AL82" s="1228" t="s">
        <v>48</v>
      </c>
      <c r="AM82" s="1228" t="s">
        <v>12672</v>
      </c>
      <c r="AN82" s="1242"/>
    </row>
    <row r="83" spans="1:40" ht="13.5" thickBot="1">
      <c r="A83" s="1251" t="s">
        <v>421</v>
      </c>
      <c r="B83" s="1202" t="s">
        <v>417</v>
      </c>
      <c r="C83" s="1203" t="s">
        <v>240</v>
      </c>
      <c r="D83" s="1205" t="s">
        <v>40</v>
      </c>
      <c r="E83" s="1205" t="s">
        <v>241</v>
      </c>
      <c r="F83" s="1205" t="s">
        <v>241</v>
      </c>
      <c r="G83" s="1205" t="s">
        <v>242</v>
      </c>
      <c r="H83" s="1205" t="s">
        <v>243</v>
      </c>
      <c r="I83" s="1206" t="b">
        <v>1</v>
      </c>
      <c r="J83" s="1243" t="s">
        <v>422</v>
      </c>
      <c r="K83" s="1208" t="s">
        <v>423</v>
      </c>
      <c r="L83" s="1209" t="s">
        <v>424</v>
      </c>
      <c r="M83" s="1210">
        <v>0.5</v>
      </c>
      <c r="N83" s="1211" t="b">
        <v>0</v>
      </c>
      <c r="O83" s="1245" t="s">
        <v>48</v>
      </c>
      <c r="P83" s="1224" t="s">
        <v>48</v>
      </c>
      <c r="Q83" s="1219" t="s">
        <v>48</v>
      </c>
      <c r="R83" s="1246" t="s">
        <v>48</v>
      </c>
      <c r="S83" s="1224" t="s">
        <v>48</v>
      </c>
      <c r="T83" s="1219" t="s">
        <v>48</v>
      </c>
      <c r="U83" s="1247" t="s">
        <v>48</v>
      </c>
      <c r="V83" s="1218" t="s">
        <v>48</v>
      </c>
      <c r="W83" s="1219" t="s">
        <v>48</v>
      </c>
      <c r="X83" s="1220" t="s">
        <v>48</v>
      </c>
      <c r="Y83" s="1221" t="s">
        <v>48</v>
      </c>
      <c r="Z83" s="1222" t="s">
        <v>48</v>
      </c>
      <c r="AA83" s="1223" t="s">
        <v>48</v>
      </c>
      <c r="AB83" s="1224" t="s">
        <v>48</v>
      </c>
      <c r="AC83" s="1225" t="s">
        <v>48</v>
      </c>
      <c r="AD83" s="1211" t="s">
        <v>48</v>
      </c>
      <c r="AE83" s="1227" t="s">
        <v>48</v>
      </c>
      <c r="AF83" s="1227" t="s">
        <v>48</v>
      </c>
      <c r="AG83" s="1228" t="s">
        <v>48</v>
      </c>
      <c r="AH83" s="1228" t="s">
        <v>48</v>
      </c>
      <c r="AI83" s="1228" t="s">
        <v>48</v>
      </c>
      <c r="AJ83" s="1228" t="s">
        <v>48</v>
      </c>
      <c r="AK83" s="1228" t="s">
        <v>48</v>
      </c>
      <c r="AL83" s="1228" t="s">
        <v>48</v>
      </c>
      <c r="AM83" s="1228" t="s">
        <v>12672</v>
      </c>
      <c r="AN83" s="1242"/>
    </row>
    <row r="84" spans="1:40" ht="13.5" thickBot="1">
      <c r="A84" s="1251" t="s">
        <v>425</v>
      </c>
      <c r="B84" s="1202" t="s">
        <v>417</v>
      </c>
      <c r="C84" s="1203" t="s">
        <v>240</v>
      </c>
      <c r="D84" s="1205" t="s">
        <v>40</v>
      </c>
      <c r="E84" s="1205" t="s">
        <v>241</v>
      </c>
      <c r="F84" s="1205" t="s">
        <v>241</v>
      </c>
      <c r="G84" s="1205" t="s">
        <v>242</v>
      </c>
      <c r="H84" s="1205" t="s">
        <v>243</v>
      </c>
      <c r="I84" s="1206" t="b">
        <v>1</v>
      </c>
      <c r="J84" s="1243" t="s">
        <v>426</v>
      </c>
      <c r="K84" s="1208" t="s">
        <v>427</v>
      </c>
      <c r="L84" s="1209" t="s">
        <v>428</v>
      </c>
      <c r="M84" s="1210">
        <v>0.5</v>
      </c>
      <c r="N84" s="1211" t="b">
        <v>0</v>
      </c>
      <c r="O84" s="1245" t="s">
        <v>48</v>
      </c>
      <c r="P84" s="1224" t="s">
        <v>48</v>
      </c>
      <c r="Q84" s="1219" t="s">
        <v>48</v>
      </c>
      <c r="R84" s="1246" t="s">
        <v>48</v>
      </c>
      <c r="S84" s="1224" t="s">
        <v>48</v>
      </c>
      <c r="T84" s="1219" t="s">
        <v>48</v>
      </c>
      <c r="U84" s="1247" t="s">
        <v>48</v>
      </c>
      <c r="V84" s="1218" t="s">
        <v>48</v>
      </c>
      <c r="W84" s="1219" t="s">
        <v>48</v>
      </c>
      <c r="X84" s="1220" t="s">
        <v>48</v>
      </c>
      <c r="Y84" s="1221" t="s">
        <v>48</v>
      </c>
      <c r="Z84" s="1222" t="s">
        <v>48</v>
      </c>
      <c r="AA84" s="1223" t="s">
        <v>48</v>
      </c>
      <c r="AB84" s="1224" t="s">
        <v>48</v>
      </c>
      <c r="AC84" s="1225" t="s">
        <v>48</v>
      </c>
      <c r="AD84" s="1211" t="s">
        <v>48</v>
      </c>
      <c r="AE84" s="1227" t="s">
        <v>48</v>
      </c>
      <c r="AF84" s="1227" t="s">
        <v>48</v>
      </c>
      <c r="AG84" s="1228" t="s">
        <v>48</v>
      </c>
      <c r="AH84" s="1228" t="s">
        <v>48</v>
      </c>
      <c r="AI84" s="1228" t="s">
        <v>48</v>
      </c>
      <c r="AJ84" s="1228" t="s">
        <v>48</v>
      </c>
      <c r="AK84" s="1228" t="s">
        <v>48</v>
      </c>
      <c r="AL84" s="1228" t="s">
        <v>48</v>
      </c>
      <c r="AM84" s="1228" t="s">
        <v>12672</v>
      </c>
      <c r="AN84" s="1242"/>
    </row>
    <row r="85" spans="1:40" ht="13.5" thickBot="1">
      <c r="A85" s="1252" t="s">
        <v>429</v>
      </c>
      <c r="B85" s="1202" t="s">
        <v>430</v>
      </c>
      <c r="C85" s="1203" t="s">
        <v>240</v>
      </c>
      <c r="D85" s="1205" t="s">
        <v>40</v>
      </c>
      <c r="E85" s="1205" t="s">
        <v>241</v>
      </c>
      <c r="F85" s="1205" t="s">
        <v>241</v>
      </c>
      <c r="G85" s="1205" t="s">
        <v>242</v>
      </c>
      <c r="H85" s="1205" t="s">
        <v>243</v>
      </c>
      <c r="I85" s="1206" t="b">
        <v>1</v>
      </c>
      <c r="J85" s="1253" t="s">
        <v>431</v>
      </c>
      <c r="K85" s="1208" t="s">
        <v>432</v>
      </c>
      <c r="L85" s="1209" t="s">
        <v>433</v>
      </c>
      <c r="M85" s="1210">
        <v>1</v>
      </c>
      <c r="N85" s="1211" t="b">
        <v>0</v>
      </c>
      <c r="O85" s="1245" t="s">
        <v>48</v>
      </c>
      <c r="P85" s="1224" t="s">
        <v>48</v>
      </c>
      <c r="Q85" s="1219" t="s">
        <v>48</v>
      </c>
      <c r="R85" s="1246" t="s">
        <v>48</v>
      </c>
      <c r="S85" s="1224" t="s">
        <v>48</v>
      </c>
      <c r="T85" s="1219" t="s">
        <v>48</v>
      </c>
      <c r="U85" s="1247" t="s">
        <v>48</v>
      </c>
      <c r="V85" s="1218" t="s">
        <v>48</v>
      </c>
      <c r="W85" s="1219" t="s">
        <v>48</v>
      </c>
      <c r="X85" s="1220" t="s">
        <v>48</v>
      </c>
      <c r="Y85" s="1221" t="s">
        <v>48</v>
      </c>
      <c r="Z85" s="1222" t="s">
        <v>48</v>
      </c>
      <c r="AA85" s="1223" t="s">
        <v>48</v>
      </c>
      <c r="AB85" s="1224" t="s">
        <v>48</v>
      </c>
      <c r="AC85" s="1225" t="s">
        <v>48</v>
      </c>
      <c r="AD85" s="1211" t="s">
        <v>48</v>
      </c>
      <c r="AE85" s="1227" t="s">
        <v>48</v>
      </c>
      <c r="AF85" s="1227" t="s">
        <v>48</v>
      </c>
      <c r="AG85" s="1228" t="s">
        <v>48</v>
      </c>
      <c r="AH85" s="1228" t="s">
        <v>48</v>
      </c>
      <c r="AI85" s="1228" t="s">
        <v>48</v>
      </c>
      <c r="AJ85" s="1228" t="s">
        <v>48</v>
      </c>
      <c r="AK85" s="1228" t="s">
        <v>48</v>
      </c>
      <c r="AL85" s="1228" t="s">
        <v>48</v>
      </c>
      <c r="AM85" s="1228" t="s">
        <v>12672</v>
      </c>
      <c r="AN85" s="1242"/>
    </row>
    <row r="86" spans="1:40" ht="13.5" thickBot="1">
      <c r="A86" s="1230" t="s">
        <v>434</v>
      </c>
      <c r="B86" s="1202" t="s">
        <v>435</v>
      </c>
      <c r="C86" s="1203" t="s">
        <v>240</v>
      </c>
      <c r="D86" s="1205" t="s">
        <v>40</v>
      </c>
      <c r="E86" s="1205" t="s">
        <v>241</v>
      </c>
      <c r="F86" s="1205" t="s">
        <v>241</v>
      </c>
      <c r="G86" s="1205" t="s">
        <v>242</v>
      </c>
      <c r="H86" s="1205" t="s">
        <v>243</v>
      </c>
      <c r="I86" s="1206" t="b">
        <v>1</v>
      </c>
      <c r="J86" s="1243" t="s">
        <v>340</v>
      </c>
      <c r="K86" s="1208" t="s">
        <v>436</v>
      </c>
      <c r="L86" s="1209" t="s">
        <v>342</v>
      </c>
      <c r="M86" s="1210">
        <v>0.5</v>
      </c>
      <c r="N86" s="1211" t="b">
        <v>0</v>
      </c>
      <c r="O86" s="1245" t="s">
        <v>48</v>
      </c>
      <c r="P86" s="1224" t="s">
        <v>48</v>
      </c>
      <c r="Q86" s="1219" t="s">
        <v>48</v>
      </c>
      <c r="R86" s="1246" t="s">
        <v>48</v>
      </c>
      <c r="S86" s="1224" t="s">
        <v>48</v>
      </c>
      <c r="T86" s="1219" t="s">
        <v>48</v>
      </c>
      <c r="U86" s="1247" t="s">
        <v>48</v>
      </c>
      <c r="V86" s="1218" t="s">
        <v>48</v>
      </c>
      <c r="W86" s="1219" t="s">
        <v>48</v>
      </c>
      <c r="X86" s="1220" t="s">
        <v>48</v>
      </c>
      <c r="Y86" s="1221" t="s">
        <v>48</v>
      </c>
      <c r="Z86" s="1222" t="s">
        <v>48</v>
      </c>
      <c r="AA86" s="1223" t="s">
        <v>48</v>
      </c>
      <c r="AB86" s="1224" t="s">
        <v>48</v>
      </c>
      <c r="AC86" s="1225" t="s">
        <v>48</v>
      </c>
      <c r="AD86" s="1211" t="s">
        <v>48</v>
      </c>
      <c r="AE86" s="1227" t="s">
        <v>48</v>
      </c>
      <c r="AF86" s="1227" t="s">
        <v>48</v>
      </c>
      <c r="AG86" s="1228" t="s">
        <v>48</v>
      </c>
      <c r="AH86" s="1228" t="s">
        <v>48</v>
      </c>
      <c r="AI86" s="1228" t="s">
        <v>48</v>
      </c>
      <c r="AJ86" s="1228" t="s">
        <v>48</v>
      </c>
      <c r="AK86" s="1228" t="s">
        <v>48</v>
      </c>
      <c r="AL86" s="1228" t="s">
        <v>48</v>
      </c>
      <c r="AM86" s="1228" t="s">
        <v>12672</v>
      </c>
      <c r="AN86" s="1242"/>
    </row>
    <row r="87" spans="1:40" ht="13.5" thickBot="1">
      <c r="A87" s="1230" t="s">
        <v>437</v>
      </c>
      <c r="B87" s="1202" t="s">
        <v>438</v>
      </c>
      <c r="C87" s="1203" t="s">
        <v>240</v>
      </c>
      <c r="D87" s="1205" t="s">
        <v>40</v>
      </c>
      <c r="E87" s="1205" t="s">
        <v>241</v>
      </c>
      <c r="F87" s="1205" t="s">
        <v>241</v>
      </c>
      <c r="G87" s="1205" t="s">
        <v>242</v>
      </c>
      <c r="H87" s="1205" t="s">
        <v>243</v>
      </c>
      <c r="I87" s="1206" t="b">
        <v>1</v>
      </c>
      <c r="J87" s="1243" t="s">
        <v>439</v>
      </c>
      <c r="K87" s="1208" t="s">
        <v>440</v>
      </c>
      <c r="L87" s="1209" t="s">
        <v>441</v>
      </c>
      <c r="M87" s="1210">
        <v>0.5</v>
      </c>
      <c r="N87" s="1211" t="b">
        <v>0</v>
      </c>
      <c r="O87" s="1245" t="s">
        <v>48</v>
      </c>
      <c r="P87" s="1224" t="s">
        <v>48</v>
      </c>
      <c r="Q87" s="1219" t="s">
        <v>48</v>
      </c>
      <c r="R87" s="1246" t="s">
        <v>48</v>
      </c>
      <c r="S87" s="1224" t="s">
        <v>48</v>
      </c>
      <c r="T87" s="1219" t="s">
        <v>48</v>
      </c>
      <c r="U87" s="1247" t="s">
        <v>48</v>
      </c>
      <c r="V87" s="1218" t="s">
        <v>48</v>
      </c>
      <c r="W87" s="1219" t="s">
        <v>48</v>
      </c>
      <c r="X87" s="1220" t="s">
        <v>48</v>
      </c>
      <c r="Y87" s="1221" t="s">
        <v>48</v>
      </c>
      <c r="Z87" s="1222" t="s">
        <v>48</v>
      </c>
      <c r="AA87" s="1223" t="s">
        <v>48</v>
      </c>
      <c r="AB87" s="1224" t="s">
        <v>48</v>
      </c>
      <c r="AC87" s="1225" t="s">
        <v>48</v>
      </c>
      <c r="AD87" s="1211" t="s">
        <v>48</v>
      </c>
      <c r="AE87" s="1227" t="s">
        <v>48</v>
      </c>
      <c r="AF87" s="1227" t="s">
        <v>48</v>
      </c>
      <c r="AG87" s="1228" t="s">
        <v>48</v>
      </c>
      <c r="AH87" s="1228" t="s">
        <v>48</v>
      </c>
      <c r="AI87" s="1228" t="s">
        <v>48</v>
      </c>
      <c r="AJ87" s="1228" t="s">
        <v>48</v>
      </c>
      <c r="AK87" s="1228" t="s">
        <v>48</v>
      </c>
      <c r="AL87" s="1228" t="s">
        <v>48</v>
      </c>
      <c r="AM87" s="1228" t="s">
        <v>12672</v>
      </c>
      <c r="AN87" s="1242"/>
    </row>
    <row r="88" spans="1:40" ht="13.5" thickBot="1">
      <c r="A88" s="1230" t="s">
        <v>442</v>
      </c>
      <c r="B88" s="1202" t="s">
        <v>443</v>
      </c>
      <c r="C88" s="1203" t="s">
        <v>240</v>
      </c>
      <c r="D88" s="1205" t="s">
        <v>40</v>
      </c>
      <c r="E88" s="1205" t="s">
        <v>241</v>
      </c>
      <c r="F88" s="1205" t="s">
        <v>241</v>
      </c>
      <c r="G88" s="1205" t="s">
        <v>242</v>
      </c>
      <c r="H88" s="1205" t="s">
        <v>243</v>
      </c>
      <c r="I88" s="1206" t="b">
        <v>1</v>
      </c>
      <c r="J88" s="1243" t="s">
        <v>444</v>
      </c>
      <c r="K88" s="1208" t="s">
        <v>445</v>
      </c>
      <c r="L88" s="1209" t="s">
        <v>446</v>
      </c>
      <c r="M88" s="1210">
        <v>0.5</v>
      </c>
      <c r="N88" s="1211" t="b">
        <v>0</v>
      </c>
      <c r="O88" s="1245" t="s">
        <v>48</v>
      </c>
      <c r="P88" s="1224" t="s">
        <v>48</v>
      </c>
      <c r="Q88" s="1219" t="s">
        <v>48</v>
      </c>
      <c r="R88" s="1246" t="s">
        <v>48</v>
      </c>
      <c r="S88" s="1224" t="s">
        <v>48</v>
      </c>
      <c r="T88" s="1219" t="s">
        <v>48</v>
      </c>
      <c r="U88" s="1247" t="s">
        <v>48</v>
      </c>
      <c r="V88" s="1218" t="s">
        <v>48</v>
      </c>
      <c r="W88" s="1219" t="s">
        <v>48</v>
      </c>
      <c r="X88" s="1220" t="s">
        <v>48</v>
      </c>
      <c r="Y88" s="1221" t="s">
        <v>48</v>
      </c>
      <c r="Z88" s="1222" t="s">
        <v>48</v>
      </c>
      <c r="AA88" s="1223" t="s">
        <v>48</v>
      </c>
      <c r="AB88" s="1224" t="s">
        <v>48</v>
      </c>
      <c r="AC88" s="1225" t="s">
        <v>48</v>
      </c>
      <c r="AD88" s="1211" t="s">
        <v>48</v>
      </c>
      <c r="AE88" s="1227" t="s">
        <v>48</v>
      </c>
      <c r="AF88" s="1227" t="s">
        <v>48</v>
      </c>
      <c r="AG88" s="1228" t="s">
        <v>48</v>
      </c>
      <c r="AH88" s="1228" t="s">
        <v>48</v>
      </c>
      <c r="AI88" s="1228" t="s">
        <v>48</v>
      </c>
      <c r="AJ88" s="1228" t="s">
        <v>48</v>
      </c>
      <c r="AK88" s="1228" t="s">
        <v>48</v>
      </c>
      <c r="AL88" s="1228" t="s">
        <v>13911</v>
      </c>
      <c r="AM88" s="1228" t="s">
        <v>12672</v>
      </c>
      <c r="AN88" s="1242"/>
    </row>
    <row r="89" spans="1:40" ht="13.5" thickBot="1">
      <c r="A89" s="1230" t="s">
        <v>447</v>
      </c>
      <c r="B89" s="1202" t="s">
        <v>448</v>
      </c>
      <c r="C89" s="1203" t="s">
        <v>240</v>
      </c>
      <c r="D89" s="1205" t="s">
        <v>40</v>
      </c>
      <c r="E89" s="1205" t="s">
        <v>241</v>
      </c>
      <c r="F89" s="1205" t="s">
        <v>241</v>
      </c>
      <c r="G89" s="1205" t="s">
        <v>242</v>
      </c>
      <c r="H89" s="1205" t="s">
        <v>243</v>
      </c>
      <c r="I89" s="1206" t="b">
        <v>1</v>
      </c>
      <c r="J89" s="1243" t="s">
        <v>335</v>
      </c>
      <c r="K89" s="1208" t="s">
        <v>449</v>
      </c>
      <c r="L89" s="1209" t="s">
        <v>337</v>
      </c>
      <c r="M89" s="1210">
        <v>0.1</v>
      </c>
      <c r="N89" s="1211" t="b">
        <v>0</v>
      </c>
      <c r="O89" s="1245" t="s">
        <v>48</v>
      </c>
      <c r="P89" s="1224" t="s">
        <v>48</v>
      </c>
      <c r="Q89" s="1219" t="s">
        <v>48</v>
      </c>
      <c r="R89" s="1246" t="s">
        <v>48</v>
      </c>
      <c r="S89" s="1224" t="s">
        <v>48</v>
      </c>
      <c r="T89" s="1219" t="s">
        <v>48</v>
      </c>
      <c r="U89" s="1247" t="s">
        <v>48</v>
      </c>
      <c r="V89" s="1218" t="s">
        <v>48</v>
      </c>
      <c r="W89" s="1219" t="s">
        <v>48</v>
      </c>
      <c r="X89" s="1220" t="s">
        <v>48</v>
      </c>
      <c r="Y89" s="1221" t="s">
        <v>48</v>
      </c>
      <c r="Z89" s="1222" t="s">
        <v>48</v>
      </c>
      <c r="AA89" s="1223" t="s">
        <v>48</v>
      </c>
      <c r="AB89" s="1224" t="s">
        <v>48</v>
      </c>
      <c r="AC89" s="1225" t="s">
        <v>48</v>
      </c>
      <c r="AD89" s="1211" t="s">
        <v>48</v>
      </c>
      <c r="AE89" s="1227" t="s">
        <v>48</v>
      </c>
      <c r="AF89" s="1227" t="s">
        <v>48</v>
      </c>
      <c r="AG89" s="1228" t="s">
        <v>48</v>
      </c>
      <c r="AH89" s="1228" t="s">
        <v>48</v>
      </c>
      <c r="AI89" s="1228" t="s">
        <v>48</v>
      </c>
      <c r="AJ89" s="1228" t="s">
        <v>48</v>
      </c>
      <c r="AK89" s="1228" t="s">
        <v>48</v>
      </c>
      <c r="AL89" s="1228" t="s">
        <v>13911</v>
      </c>
      <c r="AM89" s="1228" t="s">
        <v>12678</v>
      </c>
      <c r="AN89" s="1242"/>
    </row>
    <row r="90" spans="1:40" ht="13.5" thickBot="1">
      <c r="A90" s="1230" t="s">
        <v>450</v>
      </c>
      <c r="B90" s="1202" t="s">
        <v>451</v>
      </c>
      <c r="C90" s="1203" t="s">
        <v>240</v>
      </c>
      <c r="D90" s="1205" t="s">
        <v>40</v>
      </c>
      <c r="E90" s="1205" t="s">
        <v>241</v>
      </c>
      <c r="F90" s="1205" t="s">
        <v>241</v>
      </c>
      <c r="G90" s="1205" t="s">
        <v>242</v>
      </c>
      <c r="H90" s="1205" t="s">
        <v>243</v>
      </c>
      <c r="I90" s="1206" t="b">
        <v>1</v>
      </c>
      <c r="J90" s="1243" t="s">
        <v>452</v>
      </c>
      <c r="K90" s="1208" t="s">
        <v>453</v>
      </c>
      <c r="L90" s="1209" t="s">
        <v>454</v>
      </c>
      <c r="M90" s="1210">
        <v>0.1</v>
      </c>
      <c r="N90" s="1211" t="b">
        <v>0</v>
      </c>
      <c r="O90" s="1245" t="s">
        <v>48</v>
      </c>
      <c r="P90" s="1224" t="s">
        <v>48</v>
      </c>
      <c r="Q90" s="1219" t="s">
        <v>48</v>
      </c>
      <c r="R90" s="1246" t="s">
        <v>48</v>
      </c>
      <c r="S90" s="1224" t="s">
        <v>48</v>
      </c>
      <c r="T90" s="1219" t="s">
        <v>48</v>
      </c>
      <c r="U90" s="1247" t="s">
        <v>48</v>
      </c>
      <c r="V90" s="1218" t="s">
        <v>48</v>
      </c>
      <c r="W90" s="1219" t="s">
        <v>48</v>
      </c>
      <c r="X90" s="1220" t="s">
        <v>48</v>
      </c>
      <c r="Y90" s="1221" t="s">
        <v>48</v>
      </c>
      <c r="Z90" s="1222" t="s">
        <v>48</v>
      </c>
      <c r="AA90" s="1223" t="s">
        <v>48</v>
      </c>
      <c r="AB90" s="1224" t="s">
        <v>48</v>
      </c>
      <c r="AC90" s="1225" t="s">
        <v>48</v>
      </c>
      <c r="AD90" s="1211" t="s">
        <v>48</v>
      </c>
      <c r="AE90" s="1227" t="s">
        <v>48</v>
      </c>
      <c r="AF90" s="1227" t="s">
        <v>48</v>
      </c>
      <c r="AG90" s="1228" t="s">
        <v>48</v>
      </c>
      <c r="AH90" s="1228" t="s">
        <v>48</v>
      </c>
      <c r="AI90" s="1228" t="s">
        <v>48</v>
      </c>
      <c r="AJ90" s="1228" t="s">
        <v>48</v>
      </c>
      <c r="AK90" s="1228" t="s">
        <v>48</v>
      </c>
      <c r="AL90" s="1228" t="s">
        <v>13911</v>
      </c>
      <c r="AM90" s="1228" t="s">
        <v>12678</v>
      </c>
      <c r="AN90" s="1242"/>
    </row>
    <row r="91" spans="1:40" ht="13.5" thickBot="1">
      <c r="A91" s="1230" t="s">
        <v>455</v>
      </c>
      <c r="B91" s="1202" t="s">
        <v>456</v>
      </c>
      <c r="C91" s="1203" t="s">
        <v>240</v>
      </c>
      <c r="D91" s="1205" t="s">
        <v>40</v>
      </c>
      <c r="E91" s="1205" t="s">
        <v>241</v>
      </c>
      <c r="F91" s="1205" t="s">
        <v>241</v>
      </c>
      <c r="G91" s="1205" t="s">
        <v>242</v>
      </c>
      <c r="H91" s="1205" t="s">
        <v>243</v>
      </c>
      <c r="I91" s="1206" t="b">
        <v>1</v>
      </c>
      <c r="J91" s="1243" t="s">
        <v>457</v>
      </c>
      <c r="K91" s="1208" t="s">
        <v>458</v>
      </c>
      <c r="L91" s="1209" t="s">
        <v>459</v>
      </c>
      <c r="M91" s="1210">
        <v>0.2</v>
      </c>
      <c r="N91" s="1211" t="b">
        <v>0</v>
      </c>
      <c r="O91" s="1245" t="s">
        <v>48</v>
      </c>
      <c r="P91" s="1224" t="s">
        <v>48</v>
      </c>
      <c r="Q91" s="1219" t="s">
        <v>48</v>
      </c>
      <c r="R91" s="1246" t="s">
        <v>48</v>
      </c>
      <c r="S91" s="1224" t="s">
        <v>48</v>
      </c>
      <c r="T91" s="1219" t="s">
        <v>48</v>
      </c>
      <c r="U91" s="1247" t="s">
        <v>48</v>
      </c>
      <c r="V91" s="1218" t="s">
        <v>48</v>
      </c>
      <c r="W91" s="1219" t="s">
        <v>48</v>
      </c>
      <c r="X91" s="1220" t="s">
        <v>48</v>
      </c>
      <c r="Y91" s="1221" t="s">
        <v>48</v>
      </c>
      <c r="Z91" s="1222" t="s">
        <v>48</v>
      </c>
      <c r="AA91" s="1223" t="s">
        <v>48</v>
      </c>
      <c r="AB91" s="1224" t="s">
        <v>48</v>
      </c>
      <c r="AC91" s="1225" t="s">
        <v>48</v>
      </c>
      <c r="AD91" s="1211" t="s">
        <v>48</v>
      </c>
      <c r="AE91" s="1227" t="s">
        <v>48</v>
      </c>
      <c r="AF91" s="1227" t="s">
        <v>48</v>
      </c>
      <c r="AG91" s="1228" t="s">
        <v>48</v>
      </c>
      <c r="AH91" s="1228" t="s">
        <v>48</v>
      </c>
      <c r="AI91" s="1228" t="s">
        <v>48</v>
      </c>
      <c r="AJ91" s="1228" t="s">
        <v>48</v>
      </c>
      <c r="AK91" s="1228" t="s">
        <v>48</v>
      </c>
      <c r="AL91" s="1228" t="s">
        <v>13911</v>
      </c>
      <c r="AM91" s="1228" t="s">
        <v>12678</v>
      </c>
      <c r="AN91" s="1242"/>
    </row>
    <row r="92" spans="1:40" ht="13.5" thickBot="1">
      <c r="A92" s="1230" t="s">
        <v>460</v>
      </c>
      <c r="B92" s="1202" t="s">
        <v>460</v>
      </c>
      <c r="C92" s="1202" t="s">
        <v>240</v>
      </c>
      <c r="D92" s="1205" t="s">
        <v>40</v>
      </c>
      <c r="E92" s="1205" t="s">
        <v>241</v>
      </c>
      <c r="F92" s="1205" t="s">
        <v>241</v>
      </c>
      <c r="G92" s="1205" t="s">
        <v>242</v>
      </c>
      <c r="H92" s="1205" t="s">
        <v>243</v>
      </c>
      <c r="I92" s="1240" t="b">
        <v>1</v>
      </c>
      <c r="J92" s="1254" t="s">
        <v>461</v>
      </c>
      <c r="K92" s="1208" t="s">
        <v>462</v>
      </c>
      <c r="L92" s="1235" t="s">
        <v>463</v>
      </c>
      <c r="M92" s="1236">
        <v>3</v>
      </c>
      <c r="N92" s="1211" t="b">
        <v>0</v>
      </c>
      <c r="O92" s="1245" t="s">
        <v>48</v>
      </c>
      <c r="P92" s="1224" t="s">
        <v>48</v>
      </c>
      <c r="Q92" s="1219" t="s">
        <v>48</v>
      </c>
      <c r="R92" s="1246" t="s">
        <v>48</v>
      </c>
      <c r="S92" s="1224" t="s">
        <v>48</v>
      </c>
      <c r="T92" s="1219" t="s">
        <v>48</v>
      </c>
      <c r="U92" s="1247" t="s">
        <v>48</v>
      </c>
      <c r="V92" s="1218" t="s">
        <v>48</v>
      </c>
      <c r="W92" s="1219" t="s">
        <v>48</v>
      </c>
      <c r="X92" s="1220" t="s">
        <v>48</v>
      </c>
      <c r="Y92" s="1221" t="s">
        <v>48</v>
      </c>
      <c r="Z92" s="1222" t="s">
        <v>48</v>
      </c>
      <c r="AA92" s="1223" t="s">
        <v>48</v>
      </c>
      <c r="AB92" s="1224" t="s">
        <v>48</v>
      </c>
      <c r="AC92" s="1225" t="s">
        <v>48</v>
      </c>
      <c r="AD92" s="1211" t="s">
        <v>48</v>
      </c>
      <c r="AE92" s="1227" t="s">
        <v>48</v>
      </c>
      <c r="AF92" s="1227" t="s">
        <v>48</v>
      </c>
      <c r="AG92" s="1228" t="s">
        <v>48</v>
      </c>
      <c r="AH92" s="1228" t="s">
        <v>48</v>
      </c>
      <c r="AI92" s="1228" t="s">
        <v>48</v>
      </c>
      <c r="AJ92" s="1228" t="s">
        <v>48</v>
      </c>
      <c r="AK92" s="1228" t="s">
        <v>48</v>
      </c>
      <c r="AL92" s="1228" t="s">
        <v>13911</v>
      </c>
      <c r="AM92" s="1228" t="s">
        <v>12678</v>
      </c>
      <c r="AN92" s="1242"/>
    </row>
    <row r="93" spans="1:40" ht="13.5" thickBot="1">
      <c r="A93" s="1232" t="s">
        <v>464</v>
      </c>
      <c r="B93" s="1202" t="s">
        <v>465</v>
      </c>
      <c r="C93" s="1203" t="s">
        <v>240</v>
      </c>
      <c r="D93" s="1205" t="s">
        <v>40</v>
      </c>
      <c r="E93" s="1205" t="s">
        <v>241</v>
      </c>
      <c r="F93" s="1205" t="s">
        <v>241</v>
      </c>
      <c r="G93" s="1205" t="s">
        <v>242</v>
      </c>
      <c r="H93" s="1205" t="s">
        <v>243</v>
      </c>
      <c r="I93" s="1206" t="b">
        <v>1</v>
      </c>
      <c r="J93" s="1253" t="s">
        <v>466</v>
      </c>
      <c r="K93" s="1208" t="s">
        <v>467</v>
      </c>
      <c r="L93" s="1209" t="s">
        <v>468</v>
      </c>
      <c r="M93" s="1210">
        <v>3</v>
      </c>
      <c r="N93" s="1211" t="b">
        <v>0</v>
      </c>
      <c r="O93" s="1245" t="s">
        <v>48</v>
      </c>
      <c r="P93" s="1224" t="s">
        <v>48</v>
      </c>
      <c r="Q93" s="1219" t="s">
        <v>48</v>
      </c>
      <c r="R93" s="1246" t="s">
        <v>48</v>
      </c>
      <c r="S93" s="1224" t="s">
        <v>48</v>
      </c>
      <c r="T93" s="1219" t="s">
        <v>48</v>
      </c>
      <c r="U93" s="1247" t="s">
        <v>48</v>
      </c>
      <c r="V93" s="1218" t="s">
        <v>48</v>
      </c>
      <c r="W93" s="1219" t="s">
        <v>48</v>
      </c>
      <c r="X93" s="1220" t="s">
        <v>48</v>
      </c>
      <c r="Y93" s="1221" t="s">
        <v>48</v>
      </c>
      <c r="Z93" s="1222" t="s">
        <v>48</v>
      </c>
      <c r="AA93" s="1223" t="s">
        <v>48</v>
      </c>
      <c r="AB93" s="1224" t="s">
        <v>48</v>
      </c>
      <c r="AC93" s="1225" t="s">
        <v>48</v>
      </c>
      <c r="AD93" s="1211" t="s">
        <v>48</v>
      </c>
      <c r="AE93" s="1227" t="s">
        <v>48</v>
      </c>
      <c r="AF93" s="1227" t="s">
        <v>48</v>
      </c>
      <c r="AG93" s="1228" t="s">
        <v>48</v>
      </c>
      <c r="AH93" s="1228" t="s">
        <v>48</v>
      </c>
      <c r="AI93" s="1228" t="s">
        <v>48</v>
      </c>
      <c r="AJ93" s="1228" t="s">
        <v>48</v>
      </c>
      <c r="AK93" s="1228" t="s">
        <v>48</v>
      </c>
      <c r="AL93" s="1228" t="s">
        <v>13913</v>
      </c>
      <c r="AM93" s="1228" t="s">
        <v>12678</v>
      </c>
      <c r="AN93" s="1242"/>
    </row>
    <row r="94" spans="1:40" ht="13.5" thickBot="1">
      <c r="A94" s="1255" t="s">
        <v>469</v>
      </c>
      <c r="B94" s="1202" t="s">
        <v>470</v>
      </c>
      <c r="C94" s="1203" t="s">
        <v>240</v>
      </c>
      <c r="D94" s="1205" t="s">
        <v>40</v>
      </c>
      <c r="E94" s="1205" t="s">
        <v>241</v>
      </c>
      <c r="F94" s="1205" t="s">
        <v>241</v>
      </c>
      <c r="G94" s="1205" t="s">
        <v>242</v>
      </c>
      <c r="H94" s="1205" t="s">
        <v>243</v>
      </c>
      <c r="I94" s="1206" t="b">
        <v>1</v>
      </c>
      <c r="J94" s="1253" t="s">
        <v>471</v>
      </c>
      <c r="K94" s="1208" t="s">
        <v>472</v>
      </c>
      <c r="L94" s="1209" t="s">
        <v>473</v>
      </c>
      <c r="M94" s="1210">
        <v>3</v>
      </c>
      <c r="N94" s="1211" t="b">
        <v>0</v>
      </c>
      <c r="O94" s="1245" t="s">
        <v>48</v>
      </c>
      <c r="P94" s="1224" t="s">
        <v>48</v>
      </c>
      <c r="Q94" s="1219" t="s">
        <v>48</v>
      </c>
      <c r="R94" s="1246" t="s">
        <v>48</v>
      </c>
      <c r="S94" s="1224" t="s">
        <v>48</v>
      </c>
      <c r="T94" s="1219" t="s">
        <v>48</v>
      </c>
      <c r="U94" s="1247" t="s">
        <v>48</v>
      </c>
      <c r="V94" s="1218" t="s">
        <v>48</v>
      </c>
      <c r="W94" s="1219" t="s">
        <v>48</v>
      </c>
      <c r="X94" s="1220" t="s">
        <v>48</v>
      </c>
      <c r="Y94" s="1221" t="s">
        <v>48</v>
      </c>
      <c r="Z94" s="1222" t="s">
        <v>48</v>
      </c>
      <c r="AA94" s="1223" t="s">
        <v>48</v>
      </c>
      <c r="AB94" s="1224" t="s">
        <v>48</v>
      </c>
      <c r="AC94" s="1225" t="s">
        <v>48</v>
      </c>
      <c r="AD94" s="1211" t="s">
        <v>48</v>
      </c>
      <c r="AE94" s="1227" t="s">
        <v>48</v>
      </c>
      <c r="AF94" s="1227" t="s">
        <v>48</v>
      </c>
      <c r="AG94" s="1228" t="s">
        <v>48</v>
      </c>
      <c r="AH94" s="1228" t="s">
        <v>48</v>
      </c>
      <c r="AI94" s="1228" t="s">
        <v>48</v>
      </c>
      <c r="AJ94" s="1228" t="s">
        <v>48</v>
      </c>
      <c r="AK94" s="1228" t="s">
        <v>48</v>
      </c>
      <c r="AL94" s="1228" t="s">
        <v>13914</v>
      </c>
      <c r="AM94" s="1228" t="s">
        <v>12678</v>
      </c>
      <c r="AN94" s="1242"/>
    </row>
    <row r="95" spans="1:40" ht="13.5" thickBot="1">
      <c r="A95" s="1256" t="s">
        <v>474</v>
      </c>
      <c r="B95" s="1202" t="s">
        <v>475</v>
      </c>
      <c r="C95" s="1203" t="s">
        <v>240</v>
      </c>
      <c r="D95" s="1205" t="s">
        <v>40</v>
      </c>
      <c r="E95" s="1205" t="s">
        <v>241</v>
      </c>
      <c r="F95" s="1205" t="s">
        <v>241</v>
      </c>
      <c r="G95" s="1205" t="s">
        <v>242</v>
      </c>
      <c r="H95" s="1205" t="s">
        <v>243</v>
      </c>
      <c r="I95" s="1206" t="b">
        <v>1</v>
      </c>
      <c r="J95" s="1253" t="s">
        <v>476</v>
      </c>
      <c r="K95" s="1208" t="s">
        <v>477</v>
      </c>
      <c r="L95" s="1209" t="s">
        <v>478</v>
      </c>
      <c r="M95" s="1210">
        <v>3</v>
      </c>
      <c r="N95" s="1211" t="b">
        <v>0</v>
      </c>
      <c r="O95" s="1245" t="s">
        <v>48</v>
      </c>
      <c r="P95" s="1224" t="s">
        <v>48</v>
      </c>
      <c r="Q95" s="1219" t="s">
        <v>48</v>
      </c>
      <c r="R95" s="1246" t="s">
        <v>48</v>
      </c>
      <c r="S95" s="1224" t="s">
        <v>48</v>
      </c>
      <c r="T95" s="1219" t="s">
        <v>48</v>
      </c>
      <c r="U95" s="1247" t="s">
        <v>48</v>
      </c>
      <c r="V95" s="1218" t="s">
        <v>48</v>
      </c>
      <c r="W95" s="1219" t="s">
        <v>48</v>
      </c>
      <c r="X95" s="1220" t="s">
        <v>48</v>
      </c>
      <c r="Y95" s="1221" t="s">
        <v>48</v>
      </c>
      <c r="Z95" s="1222" t="s">
        <v>48</v>
      </c>
      <c r="AA95" s="1223" t="s">
        <v>48</v>
      </c>
      <c r="AB95" s="1224" t="s">
        <v>48</v>
      </c>
      <c r="AC95" s="1225" t="s">
        <v>48</v>
      </c>
      <c r="AD95" s="1211" t="s">
        <v>48</v>
      </c>
      <c r="AE95" s="1227" t="s">
        <v>48</v>
      </c>
      <c r="AF95" s="1227" t="s">
        <v>48</v>
      </c>
      <c r="AG95" s="1228" t="s">
        <v>48</v>
      </c>
      <c r="AH95" s="1228" t="s">
        <v>48</v>
      </c>
      <c r="AI95" s="1228" t="s">
        <v>48</v>
      </c>
      <c r="AJ95" s="1228" t="s">
        <v>48</v>
      </c>
      <c r="AK95" s="1228" t="s">
        <v>48</v>
      </c>
      <c r="AL95" s="1228" t="s">
        <v>13915</v>
      </c>
      <c r="AM95" s="1228" t="s">
        <v>12678</v>
      </c>
      <c r="AN95" s="1242"/>
    </row>
    <row r="96" spans="1:40" ht="13.5" thickBot="1">
      <c r="A96" s="1257" t="s">
        <v>479</v>
      </c>
      <c r="B96" s="1202" t="s">
        <v>480</v>
      </c>
      <c r="C96" s="1203" t="s">
        <v>240</v>
      </c>
      <c r="D96" s="1205" t="s">
        <v>40</v>
      </c>
      <c r="E96" s="1205" t="s">
        <v>241</v>
      </c>
      <c r="F96" s="1205" t="s">
        <v>241</v>
      </c>
      <c r="G96" s="1205" t="s">
        <v>242</v>
      </c>
      <c r="H96" s="1205" t="s">
        <v>243</v>
      </c>
      <c r="I96" s="1206" t="b">
        <v>1</v>
      </c>
      <c r="J96" s="1243" t="s">
        <v>481</v>
      </c>
      <c r="K96" s="1208" t="s">
        <v>482</v>
      </c>
      <c r="L96" s="1209" t="s">
        <v>483</v>
      </c>
      <c r="M96" s="1210">
        <v>0.5</v>
      </c>
      <c r="N96" s="1211" t="b">
        <v>0</v>
      </c>
      <c r="O96" s="1245" t="s">
        <v>48</v>
      </c>
      <c r="P96" s="1224" t="s">
        <v>48</v>
      </c>
      <c r="Q96" s="1219" t="s">
        <v>48</v>
      </c>
      <c r="R96" s="1246" t="s">
        <v>48</v>
      </c>
      <c r="S96" s="1224" t="s">
        <v>48</v>
      </c>
      <c r="T96" s="1219" t="s">
        <v>48</v>
      </c>
      <c r="U96" s="1247" t="s">
        <v>48</v>
      </c>
      <c r="V96" s="1218" t="s">
        <v>48</v>
      </c>
      <c r="W96" s="1219" t="s">
        <v>48</v>
      </c>
      <c r="X96" s="1220" t="s">
        <v>48</v>
      </c>
      <c r="Y96" s="1221" t="s">
        <v>48</v>
      </c>
      <c r="Z96" s="1222" t="s">
        <v>48</v>
      </c>
      <c r="AA96" s="1223" t="s">
        <v>48</v>
      </c>
      <c r="AB96" s="1224" t="s">
        <v>48</v>
      </c>
      <c r="AC96" s="1225" t="s">
        <v>48</v>
      </c>
      <c r="AD96" s="1211" t="s">
        <v>48</v>
      </c>
      <c r="AE96" s="1227" t="s">
        <v>48</v>
      </c>
      <c r="AF96" s="1227" t="s">
        <v>48</v>
      </c>
      <c r="AG96" s="1228" t="s">
        <v>48</v>
      </c>
      <c r="AH96" s="1228" t="s">
        <v>48</v>
      </c>
      <c r="AI96" s="1228" t="s">
        <v>48</v>
      </c>
      <c r="AJ96" s="1228" t="s">
        <v>48</v>
      </c>
      <c r="AK96" s="1228" t="s">
        <v>48</v>
      </c>
      <c r="AL96" s="1228" t="s">
        <v>48</v>
      </c>
      <c r="AM96" s="1228" t="s">
        <v>12682</v>
      </c>
      <c r="AN96" s="1242"/>
    </row>
    <row r="97" spans="1:40" ht="13.5" thickBot="1">
      <c r="A97" s="1257" t="s">
        <v>484</v>
      </c>
      <c r="B97" s="1202" t="s">
        <v>485</v>
      </c>
      <c r="C97" s="1203" t="s">
        <v>240</v>
      </c>
      <c r="D97" s="1258" t="s">
        <v>486</v>
      </c>
      <c r="E97" s="1205" t="s">
        <v>241</v>
      </c>
      <c r="F97" s="1205" t="s">
        <v>241</v>
      </c>
      <c r="G97" s="1205" t="s">
        <v>242</v>
      </c>
      <c r="H97" s="1205" t="s">
        <v>243</v>
      </c>
      <c r="I97" s="1259" t="b">
        <v>0</v>
      </c>
      <c r="J97" s="1243" t="s">
        <v>487</v>
      </c>
      <c r="K97" s="1208" t="s">
        <v>488</v>
      </c>
      <c r="L97" s="1209" t="s">
        <v>489</v>
      </c>
      <c r="M97" s="1210">
        <v>10</v>
      </c>
      <c r="N97" s="1211" t="b">
        <v>0</v>
      </c>
      <c r="O97" s="1245" t="s">
        <v>48</v>
      </c>
      <c r="P97" s="1224" t="s">
        <v>48</v>
      </c>
      <c r="Q97" s="1219" t="s">
        <v>48</v>
      </c>
      <c r="R97" s="1246" t="s">
        <v>48</v>
      </c>
      <c r="S97" s="1224" t="s">
        <v>48</v>
      </c>
      <c r="T97" s="1219" t="s">
        <v>48</v>
      </c>
      <c r="U97" s="1247" t="s">
        <v>48</v>
      </c>
      <c r="V97" s="1218" t="s">
        <v>48</v>
      </c>
      <c r="W97" s="1219" t="s">
        <v>48</v>
      </c>
      <c r="X97" s="1220" t="s">
        <v>48</v>
      </c>
      <c r="Y97" s="1221" t="s">
        <v>48</v>
      </c>
      <c r="Z97" s="1222" t="s">
        <v>48</v>
      </c>
      <c r="AA97" s="1223" t="s">
        <v>48</v>
      </c>
      <c r="AB97" s="1224" t="s">
        <v>48</v>
      </c>
      <c r="AC97" s="1225" t="s">
        <v>48</v>
      </c>
      <c r="AD97" s="1211" t="s">
        <v>48</v>
      </c>
      <c r="AE97" s="1227" t="s">
        <v>48</v>
      </c>
      <c r="AF97" s="1227" t="s">
        <v>48</v>
      </c>
      <c r="AG97" s="1228" t="s">
        <v>48</v>
      </c>
      <c r="AH97" s="1228" t="s">
        <v>48</v>
      </c>
      <c r="AI97" s="1228" t="s">
        <v>48</v>
      </c>
      <c r="AJ97" s="1228" t="s">
        <v>48</v>
      </c>
      <c r="AK97" s="1228" t="s">
        <v>48</v>
      </c>
      <c r="AL97" s="1228" t="s">
        <v>48</v>
      </c>
      <c r="AM97" s="1228" t="s">
        <v>12682</v>
      </c>
      <c r="AN97" s="1242"/>
    </row>
    <row r="98" spans="1:40" ht="13.5" thickBot="1">
      <c r="A98" s="1257" t="s">
        <v>490</v>
      </c>
      <c r="B98" s="1202" t="s">
        <v>491</v>
      </c>
      <c r="C98" s="1203" t="s">
        <v>240</v>
      </c>
      <c r="D98" s="1258" t="s">
        <v>486</v>
      </c>
      <c r="E98" s="1205" t="s">
        <v>241</v>
      </c>
      <c r="F98" s="1205" t="s">
        <v>241</v>
      </c>
      <c r="G98" s="1205" t="s">
        <v>242</v>
      </c>
      <c r="H98" s="1205" t="s">
        <v>243</v>
      </c>
      <c r="I98" s="1259" t="b">
        <v>0</v>
      </c>
      <c r="J98" s="1244" t="s">
        <v>492</v>
      </c>
      <c r="K98" s="1208" t="s">
        <v>493</v>
      </c>
      <c r="L98" s="1209" t="s">
        <v>494</v>
      </c>
      <c r="M98" s="1210">
        <v>10</v>
      </c>
      <c r="N98" s="1211" t="b">
        <v>0</v>
      </c>
      <c r="O98" s="1245" t="s">
        <v>48</v>
      </c>
      <c r="P98" s="1224" t="s">
        <v>48</v>
      </c>
      <c r="Q98" s="1219" t="s">
        <v>48</v>
      </c>
      <c r="R98" s="1246" t="s">
        <v>48</v>
      </c>
      <c r="S98" s="1224" t="s">
        <v>48</v>
      </c>
      <c r="T98" s="1219" t="s">
        <v>48</v>
      </c>
      <c r="U98" s="1247" t="s">
        <v>48</v>
      </c>
      <c r="V98" s="1218" t="s">
        <v>48</v>
      </c>
      <c r="W98" s="1219" t="s">
        <v>48</v>
      </c>
      <c r="X98" s="1220" t="s">
        <v>48</v>
      </c>
      <c r="Y98" s="1221" t="s">
        <v>48</v>
      </c>
      <c r="Z98" s="1222" t="s">
        <v>48</v>
      </c>
      <c r="AA98" s="1223" t="s">
        <v>48</v>
      </c>
      <c r="AB98" s="1224" t="s">
        <v>48</v>
      </c>
      <c r="AC98" s="1225" t="s">
        <v>48</v>
      </c>
      <c r="AD98" s="1211" t="s">
        <v>48</v>
      </c>
      <c r="AE98" s="1227" t="s">
        <v>48</v>
      </c>
      <c r="AF98" s="1227" t="s">
        <v>48</v>
      </c>
      <c r="AG98" s="1228" t="s">
        <v>48</v>
      </c>
      <c r="AH98" s="1228" t="s">
        <v>48</v>
      </c>
      <c r="AI98" s="1228" t="s">
        <v>48</v>
      </c>
      <c r="AJ98" s="1228" t="s">
        <v>48</v>
      </c>
      <c r="AK98" s="1228" t="s">
        <v>48</v>
      </c>
      <c r="AL98" s="1228" t="s">
        <v>48</v>
      </c>
      <c r="AM98" s="1228" t="s">
        <v>12682</v>
      </c>
      <c r="AN98" s="1242"/>
    </row>
    <row r="99" spans="1:40" ht="13.5" thickBot="1">
      <c r="A99" s="1257" t="s">
        <v>495</v>
      </c>
      <c r="B99" s="1202" t="s">
        <v>496</v>
      </c>
      <c r="C99" s="1203" t="s">
        <v>240</v>
      </c>
      <c r="D99" s="1258" t="s">
        <v>486</v>
      </c>
      <c r="E99" s="1205" t="s">
        <v>241</v>
      </c>
      <c r="F99" s="1205" t="s">
        <v>241</v>
      </c>
      <c r="G99" s="1205" t="s">
        <v>242</v>
      </c>
      <c r="H99" s="1205" t="s">
        <v>243</v>
      </c>
      <c r="I99" s="1259" t="b">
        <v>0</v>
      </c>
      <c r="J99" s="1244" t="s">
        <v>497</v>
      </c>
      <c r="K99" s="1208" t="s">
        <v>498</v>
      </c>
      <c r="L99" s="1209" t="s">
        <v>499</v>
      </c>
      <c r="M99" s="1210">
        <v>10</v>
      </c>
      <c r="N99" s="1211" t="b">
        <v>0</v>
      </c>
      <c r="O99" s="1245" t="s">
        <v>48</v>
      </c>
      <c r="P99" s="1224" t="s">
        <v>48</v>
      </c>
      <c r="Q99" s="1219" t="s">
        <v>48</v>
      </c>
      <c r="R99" s="1246" t="s">
        <v>48</v>
      </c>
      <c r="S99" s="1224" t="s">
        <v>48</v>
      </c>
      <c r="T99" s="1219" t="s">
        <v>48</v>
      </c>
      <c r="U99" s="1247" t="s">
        <v>48</v>
      </c>
      <c r="V99" s="1218" t="s">
        <v>48</v>
      </c>
      <c r="W99" s="1219" t="s">
        <v>48</v>
      </c>
      <c r="X99" s="1220" t="s">
        <v>48</v>
      </c>
      <c r="Y99" s="1221" t="s">
        <v>48</v>
      </c>
      <c r="Z99" s="1222" t="s">
        <v>48</v>
      </c>
      <c r="AA99" s="1223" t="s">
        <v>48</v>
      </c>
      <c r="AB99" s="1224" t="s">
        <v>48</v>
      </c>
      <c r="AC99" s="1225" t="s">
        <v>48</v>
      </c>
      <c r="AD99" s="1211" t="s">
        <v>48</v>
      </c>
      <c r="AE99" s="1227" t="s">
        <v>48</v>
      </c>
      <c r="AF99" s="1227" t="s">
        <v>48</v>
      </c>
      <c r="AG99" s="1228" t="s">
        <v>48</v>
      </c>
      <c r="AH99" s="1228" t="s">
        <v>48</v>
      </c>
      <c r="AI99" s="1228" t="s">
        <v>48</v>
      </c>
      <c r="AJ99" s="1228" t="s">
        <v>48</v>
      </c>
      <c r="AK99" s="1228" t="s">
        <v>48</v>
      </c>
      <c r="AL99" s="1228" t="s">
        <v>48</v>
      </c>
      <c r="AM99" s="1228" t="s">
        <v>12682</v>
      </c>
      <c r="AN99" s="1242"/>
    </row>
    <row r="100" spans="1:40" ht="13.5" thickBot="1">
      <c r="A100" s="1230" t="s">
        <v>500</v>
      </c>
      <c r="B100" s="1202" t="s">
        <v>500</v>
      </c>
      <c r="C100" s="1203" t="s">
        <v>240</v>
      </c>
      <c r="D100" s="1205" t="s">
        <v>40</v>
      </c>
      <c r="E100" s="1205" t="s">
        <v>241</v>
      </c>
      <c r="F100" s="1205" t="s">
        <v>241</v>
      </c>
      <c r="G100" s="1205" t="s">
        <v>242</v>
      </c>
      <c r="H100" s="1205" t="s">
        <v>243</v>
      </c>
      <c r="I100" s="1206" t="b">
        <v>1</v>
      </c>
      <c r="J100" s="1243" t="s">
        <v>501</v>
      </c>
      <c r="K100" s="1208" t="s">
        <v>502</v>
      </c>
      <c r="L100" s="1209" t="s">
        <v>503</v>
      </c>
      <c r="M100" s="1210">
        <v>0.5</v>
      </c>
      <c r="N100" s="1211" t="b">
        <v>0</v>
      </c>
      <c r="O100" s="1245" t="s">
        <v>48</v>
      </c>
      <c r="P100" s="1224" t="s">
        <v>48</v>
      </c>
      <c r="Q100" s="1219" t="s">
        <v>48</v>
      </c>
      <c r="R100" s="1246" t="s">
        <v>48</v>
      </c>
      <c r="S100" s="1224" t="s">
        <v>48</v>
      </c>
      <c r="T100" s="1219" t="s">
        <v>48</v>
      </c>
      <c r="U100" s="1247" t="s">
        <v>48</v>
      </c>
      <c r="V100" s="1218" t="s">
        <v>48</v>
      </c>
      <c r="W100" s="1219" t="s">
        <v>48</v>
      </c>
      <c r="X100" s="1220" t="s">
        <v>48</v>
      </c>
      <c r="Y100" s="1221" t="s">
        <v>48</v>
      </c>
      <c r="Z100" s="1222" t="s">
        <v>48</v>
      </c>
      <c r="AA100" s="1223" t="s">
        <v>48</v>
      </c>
      <c r="AB100" s="1224" t="s">
        <v>48</v>
      </c>
      <c r="AC100" s="1225" t="s">
        <v>48</v>
      </c>
      <c r="AD100" s="1211" t="s">
        <v>48</v>
      </c>
      <c r="AE100" s="1227" t="s">
        <v>48</v>
      </c>
      <c r="AF100" s="1227" t="s">
        <v>48</v>
      </c>
      <c r="AG100" s="1228" t="s">
        <v>48</v>
      </c>
      <c r="AH100" s="1228" t="s">
        <v>48</v>
      </c>
      <c r="AI100" s="1228" t="s">
        <v>48</v>
      </c>
      <c r="AJ100" s="1228" t="s">
        <v>48</v>
      </c>
      <c r="AK100" s="1228" t="s">
        <v>48</v>
      </c>
      <c r="AL100" s="1228" t="s">
        <v>13911</v>
      </c>
      <c r="AM100" s="1228" t="s">
        <v>12682</v>
      </c>
      <c r="AN100" s="1242"/>
    </row>
    <row r="101" spans="1:40" ht="13.5" thickBot="1">
      <c r="A101" s="1230" t="s">
        <v>504</v>
      </c>
      <c r="B101" s="1202" t="s">
        <v>505</v>
      </c>
      <c r="C101" s="1203" t="s">
        <v>240</v>
      </c>
      <c r="D101" s="1205" t="s">
        <v>40</v>
      </c>
      <c r="E101" s="1205" t="s">
        <v>241</v>
      </c>
      <c r="F101" s="1205" t="s">
        <v>241</v>
      </c>
      <c r="G101" s="1205" t="s">
        <v>242</v>
      </c>
      <c r="H101" s="1205" t="s">
        <v>243</v>
      </c>
      <c r="I101" s="1206" t="b">
        <v>1</v>
      </c>
      <c r="J101" s="1253" t="s">
        <v>506</v>
      </c>
      <c r="K101" s="1208" t="s">
        <v>507</v>
      </c>
      <c r="L101" s="1209" t="s">
        <v>508</v>
      </c>
      <c r="M101" s="1210">
        <v>0.5</v>
      </c>
      <c r="N101" s="1211" t="b">
        <v>0</v>
      </c>
      <c r="O101" s="1245" t="s">
        <v>48</v>
      </c>
      <c r="P101" s="1224" t="s">
        <v>48</v>
      </c>
      <c r="Q101" s="1219" t="s">
        <v>48</v>
      </c>
      <c r="R101" s="1246" t="s">
        <v>48</v>
      </c>
      <c r="S101" s="1224" t="s">
        <v>48</v>
      </c>
      <c r="T101" s="1219" t="s">
        <v>48</v>
      </c>
      <c r="U101" s="1247" t="s">
        <v>48</v>
      </c>
      <c r="V101" s="1218" t="s">
        <v>48</v>
      </c>
      <c r="W101" s="1219" t="s">
        <v>48</v>
      </c>
      <c r="X101" s="1220" t="s">
        <v>48</v>
      </c>
      <c r="Y101" s="1221" t="s">
        <v>48</v>
      </c>
      <c r="Z101" s="1222" t="s">
        <v>48</v>
      </c>
      <c r="AA101" s="1223" t="s">
        <v>48</v>
      </c>
      <c r="AB101" s="1224" t="s">
        <v>48</v>
      </c>
      <c r="AC101" s="1225" t="s">
        <v>48</v>
      </c>
      <c r="AD101" s="1211" t="s">
        <v>48</v>
      </c>
      <c r="AE101" s="1227" t="s">
        <v>48</v>
      </c>
      <c r="AF101" s="1227" t="s">
        <v>48</v>
      </c>
      <c r="AG101" s="1228" t="s">
        <v>48</v>
      </c>
      <c r="AH101" s="1228" t="s">
        <v>48</v>
      </c>
      <c r="AI101" s="1228" t="s">
        <v>48</v>
      </c>
      <c r="AJ101" s="1228" t="s">
        <v>48</v>
      </c>
      <c r="AK101" s="1228" t="s">
        <v>48</v>
      </c>
      <c r="AL101" s="1228" t="s">
        <v>13910</v>
      </c>
      <c r="AM101" s="1228" t="s">
        <v>12682</v>
      </c>
      <c r="AN101" s="1242"/>
    </row>
    <row r="102" spans="1:40" ht="13.5" thickBot="1">
      <c r="A102" s="1260" t="s">
        <v>509</v>
      </c>
      <c r="B102" s="1202" t="s">
        <v>509</v>
      </c>
      <c r="C102" s="1203" t="s">
        <v>240</v>
      </c>
      <c r="D102" s="1205" t="s">
        <v>40</v>
      </c>
      <c r="E102" s="1205" t="s">
        <v>241</v>
      </c>
      <c r="F102" s="1205" t="s">
        <v>241</v>
      </c>
      <c r="G102" s="1205" t="s">
        <v>242</v>
      </c>
      <c r="H102" s="1205" t="s">
        <v>243</v>
      </c>
      <c r="I102" s="1206" t="b">
        <v>1</v>
      </c>
      <c r="J102" s="1253" t="s">
        <v>510</v>
      </c>
      <c r="K102" s="1208" t="s">
        <v>511</v>
      </c>
      <c r="L102" s="1209" t="s">
        <v>512</v>
      </c>
      <c r="M102" s="1210">
        <v>0.5</v>
      </c>
      <c r="N102" s="1211" t="b">
        <v>0</v>
      </c>
      <c r="O102" s="1245" t="s">
        <v>48</v>
      </c>
      <c r="P102" s="1224" t="s">
        <v>48</v>
      </c>
      <c r="Q102" s="1219" t="s">
        <v>48</v>
      </c>
      <c r="R102" s="1246" t="s">
        <v>48</v>
      </c>
      <c r="S102" s="1224" t="s">
        <v>48</v>
      </c>
      <c r="T102" s="1219" t="s">
        <v>48</v>
      </c>
      <c r="U102" s="1247" t="s">
        <v>48</v>
      </c>
      <c r="V102" s="1218" t="s">
        <v>48</v>
      </c>
      <c r="W102" s="1219" t="s">
        <v>48</v>
      </c>
      <c r="X102" s="1220" t="s">
        <v>48</v>
      </c>
      <c r="Y102" s="1221" t="s">
        <v>48</v>
      </c>
      <c r="Z102" s="1222" t="s">
        <v>48</v>
      </c>
      <c r="AA102" s="1223" t="s">
        <v>48</v>
      </c>
      <c r="AB102" s="1224" t="s">
        <v>48</v>
      </c>
      <c r="AC102" s="1225" t="s">
        <v>48</v>
      </c>
      <c r="AD102" s="1211" t="s">
        <v>48</v>
      </c>
      <c r="AE102" s="1227" t="s">
        <v>48</v>
      </c>
      <c r="AF102" s="1227" t="s">
        <v>48</v>
      </c>
      <c r="AG102" s="1228" t="s">
        <v>48</v>
      </c>
      <c r="AH102" s="1228" t="s">
        <v>48</v>
      </c>
      <c r="AI102" s="1228" t="s">
        <v>48</v>
      </c>
      <c r="AJ102" s="1228" t="s">
        <v>48</v>
      </c>
      <c r="AK102" s="1228" t="s">
        <v>48</v>
      </c>
      <c r="AL102" s="1228" t="s">
        <v>13912</v>
      </c>
      <c r="AM102" s="1228" t="s">
        <v>12682</v>
      </c>
      <c r="AN102" s="1242"/>
    </row>
    <row r="103" spans="1:40" ht="13.5" thickBot="1">
      <c r="A103" s="1260" t="s">
        <v>513</v>
      </c>
      <c r="B103" s="1202" t="s">
        <v>514</v>
      </c>
      <c r="C103" s="1203" t="s">
        <v>240</v>
      </c>
      <c r="D103" s="1205" t="s">
        <v>40</v>
      </c>
      <c r="E103" s="1205" t="s">
        <v>241</v>
      </c>
      <c r="F103" s="1205" t="s">
        <v>241</v>
      </c>
      <c r="G103" s="1205" t="s">
        <v>242</v>
      </c>
      <c r="H103" s="1205" t="s">
        <v>243</v>
      </c>
      <c r="I103" s="1206" t="b">
        <v>1</v>
      </c>
      <c r="J103" s="1253" t="s">
        <v>515</v>
      </c>
      <c r="K103" s="1208" t="s">
        <v>516</v>
      </c>
      <c r="L103" s="1209" t="s">
        <v>517</v>
      </c>
      <c r="M103" s="1210">
        <v>2</v>
      </c>
      <c r="N103" s="1211" t="b">
        <v>0</v>
      </c>
      <c r="O103" s="1245" t="s">
        <v>48</v>
      </c>
      <c r="P103" s="1224" t="s">
        <v>48</v>
      </c>
      <c r="Q103" s="1219" t="s">
        <v>48</v>
      </c>
      <c r="R103" s="1246" t="s">
        <v>48</v>
      </c>
      <c r="S103" s="1224" t="s">
        <v>48</v>
      </c>
      <c r="T103" s="1219" t="s">
        <v>48</v>
      </c>
      <c r="U103" s="1247" t="s">
        <v>48</v>
      </c>
      <c r="V103" s="1218" t="s">
        <v>48</v>
      </c>
      <c r="W103" s="1219" t="s">
        <v>48</v>
      </c>
      <c r="X103" s="1220" t="s">
        <v>48</v>
      </c>
      <c r="Y103" s="1221" t="s">
        <v>48</v>
      </c>
      <c r="Z103" s="1222" t="s">
        <v>48</v>
      </c>
      <c r="AA103" s="1223" t="s">
        <v>48</v>
      </c>
      <c r="AB103" s="1224" t="s">
        <v>48</v>
      </c>
      <c r="AC103" s="1225" t="s">
        <v>48</v>
      </c>
      <c r="AD103" s="1211" t="s">
        <v>48</v>
      </c>
      <c r="AE103" s="1227" t="s">
        <v>48</v>
      </c>
      <c r="AF103" s="1227" t="s">
        <v>48</v>
      </c>
      <c r="AG103" s="1228" t="s">
        <v>48</v>
      </c>
      <c r="AH103" s="1228" t="s">
        <v>48</v>
      </c>
      <c r="AI103" s="1228" t="s">
        <v>48</v>
      </c>
      <c r="AJ103" s="1228" t="s">
        <v>48</v>
      </c>
      <c r="AK103" s="1228" t="s">
        <v>48</v>
      </c>
      <c r="AL103" s="1228" t="s">
        <v>13912</v>
      </c>
      <c r="AM103" s="1228" t="s">
        <v>12682</v>
      </c>
      <c r="AN103" s="1242"/>
    </row>
    <row r="104" spans="1:40" ht="13.5" thickBot="1">
      <c r="A104" s="1260" t="s">
        <v>518</v>
      </c>
      <c r="B104" s="1202" t="s">
        <v>519</v>
      </c>
      <c r="C104" s="1203" t="s">
        <v>240</v>
      </c>
      <c r="D104" s="1205" t="s">
        <v>40</v>
      </c>
      <c r="E104" s="1205" t="s">
        <v>241</v>
      </c>
      <c r="F104" s="1205" t="s">
        <v>241</v>
      </c>
      <c r="G104" s="1205" t="s">
        <v>242</v>
      </c>
      <c r="H104" s="1205" t="s">
        <v>243</v>
      </c>
      <c r="I104" s="1206" t="b">
        <v>1</v>
      </c>
      <c r="J104" s="1253" t="s">
        <v>520</v>
      </c>
      <c r="K104" s="1208" t="s">
        <v>521</v>
      </c>
      <c r="L104" s="1209" t="s">
        <v>522</v>
      </c>
      <c r="M104" s="1210">
        <v>2</v>
      </c>
      <c r="N104" s="1211" t="b">
        <v>0</v>
      </c>
      <c r="O104" s="1245" t="s">
        <v>48</v>
      </c>
      <c r="P104" s="1224" t="s">
        <v>48</v>
      </c>
      <c r="Q104" s="1219" t="s">
        <v>48</v>
      </c>
      <c r="R104" s="1246" t="s">
        <v>48</v>
      </c>
      <c r="S104" s="1224" t="s">
        <v>48</v>
      </c>
      <c r="T104" s="1219" t="s">
        <v>48</v>
      </c>
      <c r="U104" s="1247" t="s">
        <v>48</v>
      </c>
      <c r="V104" s="1218" t="s">
        <v>48</v>
      </c>
      <c r="W104" s="1219" t="s">
        <v>48</v>
      </c>
      <c r="X104" s="1220" t="s">
        <v>48</v>
      </c>
      <c r="Y104" s="1221" t="s">
        <v>48</v>
      </c>
      <c r="Z104" s="1222" t="s">
        <v>48</v>
      </c>
      <c r="AA104" s="1223" t="s">
        <v>48</v>
      </c>
      <c r="AB104" s="1224" t="s">
        <v>48</v>
      </c>
      <c r="AC104" s="1225" t="s">
        <v>48</v>
      </c>
      <c r="AD104" s="1211" t="s">
        <v>48</v>
      </c>
      <c r="AE104" s="1227" t="s">
        <v>48</v>
      </c>
      <c r="AF104" s="1227" t="s">
        <v>48</v>
      </c>
      <c r="AG104" s="1228" t="s">
        <v>48</v>
      </c>
      <c r="AH104" s="1228" t="s">
        <v>48</v>
      </c>
      <c r="AI104" s="1228" t="s">
        <v>48</v>
      </c>
      <c r="AJ104" s="1228" t="s">
        <v>48</v>
      </c>
      <c r="AK104" s="1228" t="s">
        <v>48</v>
      </c>
      <c r="AL104" s="1228" t="s">
        <v>13913</v>
      </c>
      <c r="AM104" s="1228" t="s">
        <v>12682</v>
      </c>
      <c r="AN104" s="1242"/>
    </row>
    <row r="105" spans="1:40" ht="13.5" thickBot="1">
      <c r="A105" s="1230" t="s">
        <v>523</v>
      </c>
      <c r="B105" s="1202" t="s">
        <v>524</v>
      </c>
      <c r="C105" s="1203" t="s">
        <v>240</v>
      </c>
      <c r="D105" s="1205" t="s">
        <v>40</v>
      </c>
      <c r="E105" s="1205" t="s">
        <v>241</v>
      </c>
      <c r="F105" s="1205" t="s">
        <v>241</v>
      </c>
      <c r="G105" s="1205" t="s">
        <v>242</v>
      </c>
      <c r="H105" s="1205" t="s">
        <v>243</v>
      </c>
      <c r="I105" s="1206" t="b">
        <v>1</v>
      </c>
      <c r="J105" s="1243" t="s">
        <v>525</v>
      </c>
      <c r="K105" s="1233" t="s">
        <v>526</v>
      </c>
      <c r="L105" s="1209" t="s">
        <v>527</v>
      </c>
      <c r="M105" s="1210">
        <v>0.5</v>
      </c>
      <c r="N105" s="1211" t="b">
        <v>0</v>
      </c>
      <c r="O105" s="1245" t="s">
        <v>48</v>
      </c>
      <c r="P105" s="1224" t="s">
        <v>48</v>
      </c>
      <c r="Q105" s="1219" t="s">
        <v>48</v>
      </c>
      <c r="R105" s="1246" t="s">
        <v>48</v>
      </c>
      <c r="S105" s="1224" t="s">
        <v>48</v>
      </c>
      <c r="T105" s="1219" t="s">
        <v>48</v>
      </c>
      <c r="U105" s="1247" t="s">
        <v>48</v>
      </c>
      <c r="V105" s="1218" t="s">
        <v>48</v>
      </c>
      <c r="W105" s="1219" t="s">
        <v>48</v>
      </c>
      <c r="X105" s="1220" t="s">
        <v>48</v>
      </c>
      <c r="Y105" s="1221" t="s">
        <v>48</v>
      </c>
      <c r="Z105" s="1222" t="s">
        <v>48</v>
      </c>
      <c r="AA105" s="1223" t="s">
        <v>48</v>
      </c>
      <c r="AB105" s="1224" t="s">
        <v>48</v>
      </c>
      <c r="AC105" s="1225" t="s">
        <v>48</v>
      </c>
      <c r="AD105" s="1211" t="s">
        <v>48</v>
      </c>
      <c r="AE105" s="1227" t="s">
        <v>48</v>
      </c>
      <c r="AF105" s="1227" t="s">
        <v>48</v>
      </c>
      <c r="AG105" s="1228" t="s">
        <v>48</v>
      </c>
      <c r="AH105" s="1228" t="s">
        <v>48</v>
      </c>
      <c r="AI105" s="1228" t="s">
        <v>48</v>
      </c>
      <c r="AJ105" s="1228" t="s">
        <v>48</v>
      </c>
      <c r="AK105" s="1228" t="s">
        <v>48</v>
      </c>
      <c r="AL105" s="1228" t="s">
        <v>48</v>
      </c>
      <c r="AM105" s="1228" t="s">
        <v>12682</v>
      </c>
      <c r="AN105" s="1242"/>
    </row>
    <row r="106" spans="1:40" ht="13.5" thickBot="1">
      <c r="A106" s="1230" t="s">
        <v>528</v>
      </c>
      <c r="B106" s="1202" t="s">
        <v>529</v>
      </c>
      <c r="C106" s="1203" t="s">
        <v>240</v>
      </c>
      <c r="D106" s="1205" t="s">
        <v>40</v>
      </c>
      <c r="E106" s="1205" t="s">
        <v>241</v>
      </c>
      <c r="F106" s="1205" t="s">
        <v>241</v>
      </c>
      <c r="G106" s="1205" t="s">
        <v>242</v>
      </c>
      <c r="H106" s="1205" t="s">
        <v>243</v>
      </c>
      <c r="I106" s="1206" t="b">
        <v>1</v>
      </c>
      <c r="J106" s="1244" t="s">
        <v>530</v>
      </c>
      <c r="K106" s="1208" t="s">
        <v>531</v>
      </c>
      <c r="L106" s="1209" t="s">
        <v>532</v>
      </c>
      <c r="M106" s="1210">
        <v>1</v>
      </c>
      <c r="N106" s="1211" t="b">
        <v>0</v>
      </c>
      <c r="O106" s="1245" t="s">
        <v>48</v>
      </c>
      <c r="P106" s="1224" t="s">
        <v>48</v>
      </c>
      <c r="Q106" s="1219" t="s">
        <v>48</v>
      </c>
      <c r="R106" s="1246" t="s">
        <v>48</v>
      </c>
      <c r="S106" s="1224" t="s">
        <v>48</v>
      </c>
      <c r="T106" s="1219" t="s">
        <v>48</v>
      </c>
      <c r="U106" s="1247" t="s">
        <v>48</v>
      </c>
      <c r="V106" s="1218" t="s">
        <v>48</v>
      </c>
      <c r="W106" s="1219" t="s">
        <v>48</v>
      </c>
      <c r="X106" s="1220" t="s">
        <v>48</v>
      </c>
      <c r="Y106" s="1221" t="s">
        <v>48</v>
      </c>
      <c r="Z106" s="1222" t="s">
        <v>48</v>
      </c>
      <c r="AA106" s="1223" t="s">
        <v>48</v>
      </c>
      <c r="AB106" s="1224" t="s">
        <v>48</v>
      </c>
      <c r="AC106" s="1225" t="s">
        <v>48</v>
      </c>
      <c r="AD106" s="1211" t="s">
        <v>48</v>
      </c>
      <c r="AE106" s="1227" t="s">
        <v>48</v>
      </c>
      <c r="AF106" s="1227" t="s">
        <v>48</v>
      </c>
      <c r="AG106" s="1228" t="s">
        <v>48</v>
      </c>
      <c r="AH106" s="1228" t="s">
        <v>48</v>
      </c>
      <c r="AI106" s="1228" t="s">
        <v>48</v>
      </c>
      <c r="AJ106" s="1228" t="s">
        <v>48</v>
      </c>
      <c r="AK106" s="1228" t="s">
        <v>48</v>
      </c>
      <c r="AL106" s="1228" t="s">
        <v>48</v>
      </c>
      <c r="AM106" s="1228" t="s">
        <v>12682</v>
      </c>
      <c r="AN106" s="1242"/>
    </row>
    <row r="107" spans="1:40" ht="13.5" thickBot="1">
      <c r="A107" s="1231" t="s">
        <v>533</v>
      </c>
      <c r="B107" s="1202" t="s">
        <v>534</v>
      </c>
      <c r="C107" s="1203" t="s">
        <v>240</v>
      </c>
      <c r="D107" s="1205" t="s">
        <v>40</v>
      </c>
      <c r="E107" s="1205" t="s">
        <v>241</v>
      </c>
      <c r="F107" s="1205" t="s">
        <v>241</v>
      </c>
      <c r="G107" s="1205" t="s">
        <v>242</v>
      </c>
      <c r="H107" s="1205" t="s">
        <v>243</v>
      </c>
      <c r="I107" s="1206" t="b">
        <v>1</v>
      </c>
      <c r="J107" s="1243" t="s">
        <v>535</v>
      </c>
      <c r="K107" s="1208" t="s">
        <v>536</v>
      </c>
      <c r="L107" s="1209" t="s">
        <v>537</v>
      </c>
      <c r="M107" s="1210">
        <v>1</v>
      </c>
      <c r="N107" s="1211" t="b">
        <v>0</v>
      </c>
      <c r="O107" s="1245" t="s">
        <v>48</v>
      </c>
      <c r="P107" s="1224" t="s">
        <v>48</v>
      </c>
      <c r="Q107" s="1219" t="s">
        <v>48</v>
      </c>
      <c r="R107" s="1246" t="s">
        <v>48</v>
      </c>
      <c r="S107" s="1224" t="s">
        <v>48</v>
      </c>
      <c r="T107" s="1219" t="s">
        <v>48</v>
      </c>
      <c r="U107" s="1247" t="s">
        <v>48</v>
      </c>
      <c r="V107" s="1218" t="s">
        <v>48</v>
      </c>
      <c r="W107" s="1219" t="s">
        <v>48</v>
      </c>
      <c r="X107" s="1220" t="s">
        <v>48</v>
      </c>
      <c r="Y107" s="1221" t="s">
        <v>48</v>
      </c>
      <c r="Z107" s="1222" t="s">
        <v>48</v>
      </c>
      <c r="AA107" s="1223" t="s">
        <v>48</v>
      </c>
      <c r="AB107" s="1224" t="s">
        <v>48</v>
      </c>
      <c r="AC107" s="1225" t="s">
        <v>48</v>
      </c>
      <c r="AD107" s="1211" t="s">
        <v>48</v>
      </c>
      <c r="AE107" s="1227" t="s">
        <v>48</v>
      </c>
      <c r="AF107" s="1227" t="s">
        <v>48</v>
      </c>
      <c r="AG107" s="1228" t="s">
        <v>48</v>
      </c>
      <c r="AH107" s="1228" t="s">
        <v>48</v>
      </c>
      <c r="AI107" s="1228" t="s">
        <v>48</v>
      </c>
      <c r="AJ107" s="1228" t="s">
        <v>48</v>
      </c>
      <c r="AK107" s="1228" t="s">
        <v>48</v>
      </c>
      <c r="AL107" s="1228" t="s">
        <v>48</v>
      </c>
      <c r="AM107" s="1228" t="s">
        <v>12682</v>
      </c>
      <c r="AN107" s="1242"/>
    </row>
    <row r="108" spans="1:40" ht="13.5" thickBot="1">
      <c r="A108" s="1232" t="s">
        <v>538</v>
      </c>
      <c r="B108" s="1202" t="s">
        <v>539</v>
      </c>
      <c r="C108" s="1203" t="s">
        <v>240</v>
      </c>
      <c r="D108" s="1205" t="s">
        <v>40</v>
      </c>
      <c r="E108" s="1205" t="s">
        <v>241</v>
      </c>
      <c r="F108" s="1205" t="s">
        <v>241</v>
      </c>
      <c r="G108" s="1205" t="s">
        <v>242</v>
      </c>
      <c r="H108" s="1205" t="s">
        <v>243</v>
      </c>
      <c r="I108" s="1206" t="b">
        <v>1</v>
      </c>
      <c r="J108" s="1243" t="s">
        <v>540</v>
      </c>
      <c r="K108" s="1208" t="s">
        <v>541</v>
      </c>
      <c r="L108" s="1209" t="s">
        <v>532</v>
      </c>
      <c r="M108" s="1210">
        <v>1</v>
      </c>
      <c r="N108" s="1211" t="b">
        <v>0</v>
      </c>
      <c r="O108" s="1245" t="s">
        <v>48</v>
      </c>
      <c r="P108" s="1224" t="s">
        <v>48</v>
      </c>
      <c r="Q108" s="1219" t="s">
        <v>48</v>
      </c>
      <c r="R108" s="1246" t="s">
        <v>48</v>
      </c>
      <c r="S108" s="1224" t="s">
        <v>48</v>
      </c>
      <c r="T108" s="1219" t="s">
        <v>48</v>
      </c>
      <c r="U108" s="1247" t="s">
        <v>48</v>
      </c>
      <c r="V108" s="1218" t="s">
        <v>48</v>
      </c>
      <c r="W108" s="1219" t="s">
        <v>48</v>
      </c>
      <c r="X108" s="1220" t="s">
        <v>48</v>
      </c>
      <c r="Y108" s="1221" t="s">
        <v>48</v>
      </c>
      <c r="Z108" s="1222" t="s">
        <v>48</v>
      </c>
      <c r="AA108" s="1223" t="s">
        <v>48</v>
      </c>
      <c r="AB108" s="1224" t="s">
        <v>48</v>
      </c>
      <c r="AC108" s="1225" t="s">
        <v>48</v>
      </c>
      <c r="AD108" s="1211" t="s">
        <v>48</v>
      </c>
      <c r="AE108" s="1227" t="s">
        <v>48</v>
      </c>
      <c r="AF108" s="1227" t="s">
        <v>48</v>
      </c>
      <c r="AG108" s="1228" t="s">
        <v>48</v>
      </c>
      <c r="AH108" s="1228" t="s">
        <v>48</v>
      </c>
      <c r="AI108" s="1228" t="s">
        <v>48</v>
      </c>
      <c r="AJ108" s="1228" t="s">
        <v>48</v>
      </c>
      <c r="AK108" s="1228" t="s">
        <v>48</v>
      </c>
      <c r="AL108" s="1228" t="s">
        <v>48</v>
      </c>
      <c r="AM108" s="1228" t="s">
        <v>12682</v>
      </c>
      <c r="AN108" s="1242"/>
    </row>
    <row r="109" spans="1:40" ht="13.5" thickBot="1">
      <c r="A109" s="1230" t="s">
        <v>542</v>
      </c>
      <c r="B109" s="1202" t="s">
        <v>543</v>
      </c>
      <c r="C109" s="1203" t="s">
        <v>240</v>
      </c>
      <c r="D109" s="1205" t="s">
        <v>40</v>
      </c>
      <c r="E109" s="1205" t="s">
        <v>241</v>
      </c>
      <c r="F109" s="1205" t="s">
        <v>241</v>
      </c>
      <c r="G109" s="1205" t="s">
        <v>242</v>
      </c>
      <c r="H109" s="1205" t="s">
        <v>243</v>
      </c>
      <c r="I109" s="1206" t="b">
        <v>1</v>
      </c>
      <c r="J109" s="1244" t="s">
        <v>544</v>
      </c>
      <c r="K109" s="1208" t="s">
        <v>545</v>
      </c>
      <c r="L109" s="1209" t="s">
        <v>546</v>
      </c>
      <c r="M109" s="1210">
        <v>1.5</v>
      </c>
      <c r="N109" s="1211" t="b">
        <v>0</v>
      </c>
      <c r="O109" s="1245" t="s">
        <v>48</v>
      </c>
      <c r="P109" s="1224" t="s">
        <v>48</v>
      </c>
      <c r="Q109" s="1219" t="s">
        <v>48</v>
      </c>
      <c r="R109" s="1246" t="s">
        <v>48</v>
      </c>
      <c r="S109" s="1224" t="s">
        <v>48</v>
      </c>
      <c r="T109" s="1219" t="s">
        <v>48</v>
      </c>
      <c r="U109" s="1247" t="s">
        <v>48</v>
      </c>
      <c r="V109" s="1218" t="s">
        <v>48</v>
      </c>
      <c r="W109" s="1219" t="s">
        <v>48</v>
      </c>
      <c r="X109" s="1220" t="s">
        <v>48</v>
      </c>
      <c r="Y109" s="1221" t="s">
        <v>48</v>
      </c>
      <c r="Z109" s="1222" t="s">
        <v>48</v>
      </c>
      <c r="AA109" s="1223" t="s">
        <v>48</v>
      </c>
      <c r="AB109" s="1224" t="s">
        <v>48</v>
      </c>
      <c r="AC109" s="1225" t="s">
        <v>48</v>
      </c>
      <c r="AD109" s="1211" t="s">
        <v>48</v>
      </c>
      <c r="AE109" s="1227" t="s">
        <v>48</v>
      </c>
      <c r="AF109" s="1227" t="s">
        <v>48</v>
      </c>
      <c r="AG109" s="1228" t="s">
        <v>48</v>
      </c>
      <c r="AH109" s="1228" t="s">
        <v>48</v>
      </c>
      <c r="AI109" s="1228" t="s">
        <v>48</v>
      </c>
      <c r="AJ109" s="1228" t="s">
        <v>48</v>
      </c>
      <c r="AK109" s="1228" t="s">
        <v>48</v>
      </c>
      <c r="AL109" s="1228" t="s">
        <v>48</v>
      </c>
      <c r="AM109" s="1228" t="s">
        <v>12682</v>
      </c>
      <c r="AN109" s="1242"/>
    </row>
    <row r="110" spans="1:40" ht="13.5" thickBot="1">
      <c r="A110" s="1231" t="s">
        <v>547</v>
      </c>
      <c r="B110" s="1202" t="s">
        <v>548</v>
      </c>
      <c r="C110" s="1203" t="s">
        <v>240</v>
      </c>
      <c r="D110" s="1205" t="s">
        <v>40</v>
      </c>
      <c r="E110" s="1205" t="s">
        <v>241</v>
      </c>
      <c r="F110" s="1205" t="s">
        <v>241</v>
      </c>
      <c r="G110" s="1205" t="s">
        <v>242</v>
      </c>
      <c r="H110" s="1205" t="s">
        <v>243</v>
      </c>
      <c r="I110" s="1206" t="b">
        <v>1</v>
      </c>
      <c r="J110" s="1244" t="s">
        <v>549</v>
      </c>
      <c r="K110" s="1208" t="s">
        <v>550</v>
      </c>
      <c r="L110" s="1209" t="s">
        <v>551</v>
      </c>
      <c r="M110" s="1210">
        <v>1.5</v>
      </c>
      <c r="N110" s="1211" t="b">
        <v>0</v>
      </c>
      <c r="O110" s="1245" t="s">
        <v>48</v>
      </c>
      <c r="P110" s="1224" t="s">
        <v>48</v>
      </c>
      <c r="Q110" s="1219" t="s">
        <v>48</v>
      </c>
      <c r="R110" s="1246" t="s">
        <v>48</v>
      </c>
      <c r="S110" s="1224" t="s">
        <v>48</v>
      </c>
      <c r="T110" s="1219" t="s">
        <v>48</v>
      </c>
      <c r="U110" s="1247" t="s">
        <v>48</v>
      </c>
      <c r="V110" s="1218" t="s">
        <v>48</v>
      </c>
      <c r="W110" s="1219" t="s">
        <v>48</v>
      </c>
      <c r="X110" s="1220" t="s">
        <v>48</v>
      </c>
      <c r="Y110" s="1221" t="s">
        <v>48</v>
      </c>
      <c r="Z110" s="1222" t="s">
        <v>48</v>
      </c>
      <c r="AA110" s="1223" t="s">
        <v>48</v>
      </c>
      <c r="AB110" s="1224" t="s">
        <v>48</v>
      </c>
      <c r="AC110" s="1225" t="s">
        <v>48</v>
      </c>
      <c r="AD110" s="1211" t="s">
        <v>48</v>
      </c>
      <c r="AE110" s="1227" t="s">
        <v>48</v>
      </c>
      <c r="AF110" s="1227" t="s">
        <v>48</v>
      </c>
      <c r="AG110" s="1228" t="s">
        <v>48</v>
      </c>
      <c r="AH110" s="1228" t="s">
        <v>48</v>
      </c>
      <c r="AI110" s="1228" t="s">
        <v>48</v>
      </c>
      <c r="AJ110" s="1228" t="s">
        <v>48</v>
      </c>
      <c r="AK110" s="1228" t="s">
        <v>48</v>
      </c>
      <c r="AL110" s="1228" t="s">
        <v>48</v>
      </c>
      <c r="AM110" s="1228" t="s">
        <v>12682</v>
      </c>
      <c r="AN110" s="1242"/>
    </row>
    <row r="111" spans="1:40" ht="13.5" thickBot="1">
      <c r="A111" s="1232" t="s">
        <v>552</v>
      </c>
      <c r="B111" s="1202" t="s">
        <v>553</v>
      </c>
      <c r="C111" s="1203" t="s">
        <v>240</v>
      </c>
      <c r="D111" s="1205" t="s">
        <v>40</v>
      </c>
      <c r="E111" s="1205" t="s">
        <v>241</v>
      </c>
      <c r="F111" s="1205" t="s">
        <v>241</v>
      </c>
      <c r="G111" s="1205" t="s">
        <v>242</v>
      </c>
      <c r="H111" s="1205" t="s">
        <v>243</v>
      </c>
      <c r="I111" s="1206" t="b">
        <v>1</v>
      </c>
      <c r="J111" s="1244" t="s">
        <v>554</v>
      </c>
      <c r="K111" s="1208" t="s">
        <v>555</v>
      </c>
      <c r="L111" s="1209" t="s">
        <v>556</v>
      </c>
      <c r="M111" s="1210">
        <v>1.5</v>
      </c>
      <c r="N111" s="1211" t="b">
        <v>0</v>
      </c>
      <c r="O111" s="1245" t="s">
        <v>48</v>
      </c>
      <c r="P111" s="1224" t="s">
        <v>48</v>
      </c>
      <c r="Q111" s="1219" t="s">
        <v>48</v>
      </c>
      <c r="R111" s="1246" t="s">
        <v>48</v>
      </c>
      <c r="S111" s="1224" t="s">
        <v>48</v>
      </c>
      <c r="T111" s="1219" t="s">
        <v>48</v>
      </c>
      <c r="U111" s="1247" t="s">
        <v>48</v>
      </c>
      <c r="V111" s="1218" t="s">
        <v>48</v>
      </c>
      <c r="W111" s="1219" t="s">
        <v>48</v>
      </c>
      <c r="X111" s="1220" t="s">
        <v>48</v>
      </c>
      <c r="Y111" s="1221" t="s">
        <v>48</v>
      </c>
      <c r="Z111" s="1222" t="s">
        <v>48</v>
      </c>
      <c r="AA111" s="1223" t="s">
        <v>48</v>
      </c>
      <c r="AB111" s="1224" t="s">
        <v>48</v>
      </c>
      <c r="AC111" s="1225" t="s">
        <v>48</v>
      </c>
      <c r="AD111" s="1211" t="s">
        <v>48</v>
      </c>
      <c r="AE111" s="1227" t="s">
        <v>48</v>
      </c>
      <c r="AF111" s="1227" t="s">
        <v>48</v>
      </c>
      <c r="AG111" s="1228" t="s">
        <v>48</v>
      </c>
      <c r="AH111" s="1228" t="s">
        <v>48</v>
      </c>
      <c r="AI111" s="1228" t="s">
        <v>48</v>
      </c>
      <c r="AJ111" s="1228" t="s">
        <v>48</v>
      </c>
      <c r="AK111" s="1228" t="s">
        <v>48</v>
      </c>
      <c r="AL111" s="1228" t="s">
        <v>48</v>
      </c>
      <c r="AM111" s="1228" t="s">
        <v>12682</v>
      </c>
      <c r="AN111" s="1242"/>
    </row>
    <row r="112" spans="1:40" ht="13.5" thickBot="1">
      <c r="A112" s="1230" t="s">
        <v>557</v>
      </c>
      <c r="B112" s="1202" t="s">
        <v>558</v>
      </c>
      <c r="C112" s="1203" t="s">
        <v>240</v>
      </c>
      <c r="D112" s="1205" t="s">
        <v>40</v>
      </c>
      <c r="E112" s="1205" t="s">
        <v>241</v>
      </c>
      <c r="F112" s="1205" t="s">
        <v>241</v>
      </c>
      <c r="G112" s="1205" t="s">
        <v>242</v>
      </c>
      <c r="H112" s="1205" t="s">
        <v>243</v>
      </c>
      <c r="I112" s="1206" t="b">
        <v>1</v>
      </c>
      <c r="J112" s="1243" t="s">
        <v>559</v>
      </c>
      <c r="K112" s="1208" t="s">
        <v>560</v>
      </c>
      <c r="L112" s="1209" t="s">
        <v>561</v>
      </c>
      <c r="M112" s="1210">
        <v>1</v>
      </c>
      <c r="N112" s="1211" t="b">
        <v>0</v>
      </c>
      <c r="O112" s="1245" t="s">
        <v>48</v>
      </c>
      <c r="P112" s="1224" t="s">
        <v>48</v>
      </c>
      <c r="Q112" s="1219" t="s">
        <v>48</v>
      </c>
      <c r="R112" s="1246" t="s">
        <v>48</v>
      </c>
      <c r="S112" s="1224" t="s">
        <v>48</v>
      </c>
      <c r="T112" s="1219" t="s">
        <v>48</v>
      </c>
      <c r="U112" s="1247" t="s">
        <v>48</v>
      </c>
      <c r="V112" s="1218" t="s">
        <v>48</v>
      </c>
      <c r="W112" s="1219" t="s">
        <v>48</v>
      </c>
      <c r="X112" s="1220" t="s">
        <v>48</v>
      </c>
      <c r="Y112" s="1221" t="s">
        <v>48</v>
      </c>
      <c r="Z112" s="1222" t="s">
        <v>48</v>
      </c>
      <c r="AA112" s="1223" t="s">
        <v>48</v>
      </c>
      <c r="AB112" s="1224" t="s">
        <v>48</v>
      </c>
      <c r="AC112" s="1225" t="s">
        <v>48</v>
      </c>
      <c r="AD112" s="1211" t="s">
        <v>48</v>
      </c>
      <c r="AE112" s="1227" t="s">
        <v>48</v>
      </c>
      <c r="AF112" s="1227" t="s">
        <v>48</v>
      </c>
      <c r="AG112" s="1228" t="s">
        <v>48</v>
      </c>
      <c r="AH112" s="1228" t="s">
        <v>48</v>
      </c>
      <c r="AI112" s="1228" t="s">
        <v>48</v>
      </c>
      <c r="AJ112" s="1228" t="s">
        <v>48</v>
      </c>
      <c r="AK112" s="1228" t="s">
        <v>48</v>
      </c>
      <c r="AL112" s="1228" t="s">
        <v>48</v>
      </c>
      <c r="AM112" s="1228" t="s">
        <v>12682</v>
      </c>
      <c r="AN112" s="1242"/>
    </row>
    <row r="113" spans="1:40" ht="13.5" thickBot="1">
      <c r="A113" s="1231" t="s">
        <v>562</v>
      </c>
      <c r="B113" s="1202" t="s">
        <v>563</v>
      </c>
      <c r="C113" s="1203" t="s">
        <v>240</v>
      </c>
      <c r="D113" s="1205" t="s">
        <v>40</v>
      </c>
      <c r="E113" s="1205" t="s">
        <v>241</v>
      </c>
      <c r="F113" s="1205" t="s">
        <v>241</v>
      </c>
      <c r="G113" s="1205" t="s">
        <v>242</v>
      </c>
      <c r="H113" s="1205" t="s">
        <v>243</v>
      </c>
      <c r="I113" s="1206" t="b">
        <v>1</v>
      </c>
      <c r="J113" s="1244" t="s">
        <v>564</v>
      </c>
      <c r="K113" s="1208" t="s">
        <v>565</v>
      </c>
      <c r="L113" s="1209" t="s">
        <v>566</v>
      </c>
      <c r="M113" s="1210">
        <v>1</v>
      </c>
      <c r="N113" s="1211" t="b">
        <v>0</v>
      </c>
      <c r="O113" s="1245" t="s">
        <v>48</v>
      </c>
      <c r="P113" s="1224" t="s">
        <v>48</v>
      </c>
      <c r="Q113" s="1219" t="s">
        <v>48</v>
      </c>
      <c r="R113" s="1246" t="s">
        <v>48</v>
      </c>
      <c r="S113" s="1224" t="s">
        <v>48</v>
      </c>
      <c r="T113" s="1219" t="s">
        <v>48</v>
      </c>
      <c r="U113" s="1247" t="s">
        <v>48</v>
      </c>
      <c r="V113" s="1218" t="s">
        <v>48</v>
      </c>
      <c r="W113" s="1219" t="s">
        <v>48</v>
      </c>
      <c r="X113" s="1220" t="s">
        <v>48</v>
      </c>
      <c r="Y113" s="1221" t="s">
        <v>48</v>
      </c>
      <c r="Z113" s="1222" t="s">
        <v>48</v>
      </c>
      <c r="AA113" s="1223" t="s">
        <v>48</v>
      </c>
      <c r="AB113" s="1224" t="s">
        <v>48</v>
      </c>
      <c r="AC113" s="1225" t="s">
        <v>48</v>
      </c>
      <c r="AD113" s="1211" t="s">
        <v>48</v>
      </c>
      <c r="AE113" s="1227" t="s">
        <v>48</v>
      </c>
      <c r="AF113" s="1227" t="s">
        <v>48</v>
      </c>
      <c r="AG113" s="1228" t="s">
        <v>48</v>
      </c>
      <c r="AH113" s="1228" t="s">
        <v>48</v>
      </c>
      <c r="AI113" s="1228" t="s">
        <v>48</v>
      </c>
      <c r="AJ113" s="1228" t="s">
        <v>48</v>
      </c>
      <c r="AK113" s="1228" t="s">
        <v>48</v>
      </c>
      <c r="AL113" s="1228" t="s">
        <v>48</v>
      </c>
      <c r="AM113" s="1228" t="s">
        <v>12682</v>
      </c>
      <c r="AN113" s="1242"/>
    </row>
    <row r="114" spans="1:40" ht="13.5" thickBot="1">
      <c r="A114" s="1232" t="s">
        <v>567</v>
      </c>
      <c r="B114" s="1202" t="s">
        <v>568</v>
      </c>
      <c r="C114" s="1203" t="s">
        <v>240</v>
      </c>
      <c r="D114" s="1205" t="s">
        <v>40</v>
      </c>
      <c r="E114" s="1205" t="s">
        <v>241</v>
      </c>
      <c r="F114" s="1205" t="s">
        <v>241</v>
      </c>
      <c r="G114" s="1205" t="s">
        <v>242</v>
      </c>
      <c r="H114" s="1205" t="s">
        <v>243</v>
      </c>
      <c r="I114" s="1206" t="b">
        <v>1</v>
      </c>
      <c r="J114" s="1244" t="s">
        <v>569</v>
      </c>
      <c r="K114" s="1208" t="s">
        <v>570</v>
      </c>
      <c r="L114" s="1209" t="s">
        <v>571</v>
      </c>
      <c r="M114" s="1210">
        <v>1</v>
      </c>
      <c r="N114" s="1211" t="b">
        <v>0</v>
      </c>
      <c r="O114" s="1245" t="s">
        <v>48</v>
      </c>
      <c r="P114" s="1224" t="s">
        <v>48</v>
      </c>
      <c r="Q114" s="1219" t="s">
        <v>48</v>
      </c>
      <c r="R114" s="1246" t="s">
        <v>48</v>
      </c>
      <c r="S114" s="1224" t="s">
        <v>48</v>
      </c>
      <c r="T114" s="1219" t="s">
        <v>48</v>
      </c>
      <c r="U114" s="1247" t="s">
        <v>48</v>
      </c>
      <c r="V114" s="1218" t="s">
        <v>48</v>
      </c>
      <c r="W114" s="1219" t="s">
        <v>48</v>
      </c>
      <c r="X114" s="1220" t="s">
        <v>48</v>
      </c>
      <c r="Y114" s="1221" t="s">
        <v>48</v>
      </c>
      <c r="Z114" s="1222" t="s">
        <v>48</v>
      </c>
      <c r="AA114" s="1223" t="s">
        <v>48</v>
      </c>
      <c r="AB114" s="1224" t="s">
        <v>48</v>
      </c>
      <c r="AC114" s="1225" t="s">
        <v>48</v>
      </c>
      <c r="AD114" s="1211" t="s">
        <v>48</v>
      </c>
      <c r="AE114" s="1227" t="s">
        <v>48</v>
      </c>
      <c r="AF114" s="1227" t="s">
        <v>48</v>
      </c>
      <c r="AG114" s="1228" t="s">
        <v>48</v>
      </c>
      <c r="AH114" s="1228" t="s">
        <v>48</v>
      </c>
      <c r="AI114" s="1228" t="s">
        <v>48</v>
      </c>
      <c r="AJ114" s="1228" t="s">
        <v>48</v>
      </c>
      <c r="AK114" s="1228" t="s">
        <v>48</v>
      </c>
      <c r="AL114" s="1228" t="s">
        <v>48</v>
      </c>
      <c r="AM114" s="1228" t="s">
        <v>12682</v>
      </c>
      <c r="AN114" s="1242"/>
    </row>
    <row r="115" spans="1:40" ht="13.5" thickBot="1">
      <c r="A115" s="1257" t="s">
        <v>572</v>
      </c>
      <c r="B115" s="1202" t="s">
        <v>573</v>
      </c>
      <c r="C115" s="1203" t="s">
        <v>240</v>
      </c>
      <c r="D115" s="1205" t="s">
        <v>40</v>
      </c>
      <c r="E115" s="1205" t="s">
        <v>241</v>
      </c>
      <c r="F115" s="1205" t="s">
        <v>241</v>
      </c>
      <c r="G115" s="1205" t="s">
        <v>242</v>
      </c>
      <c r="H115" s="1205" t="s">
        <v>243</v>
      </c>
      <c r="I115" s="1206" t="b">
        <v>1</v>
      </c>
      <c r="J115" s="1261" t="s">
        <v>574</v>
      </c>
      <c r="K115" s="1233" t="s">
        <v>575</v>
      </c>
      <c r="L115" s="1209" t="s">
        <v>576</v>
      </c>
      <c r="M115" s="1210">
        <v>0.1</v>
      </c>
      <c r="N115" s="1211" t="b">
        <v>0</v>
      </c>
      <c r="O115" s="1245" t="s">
        <v>48</v>
      </c>
      <c r="P115" s="1224" t="s">
        <v>48</v>
      </c>
      <c r="Q115" s="1219" t="s">
        <v>48</v>
      </c>
      <c r="R115" s="1246" t="s">
        <v>48</v>
      </c>
      <c r="S115" s="1224" t="s">
        <v>48</v>
      </c>
      <c r="T115" s="1219" t="s">
        <v>48</v>
      </c>
      <c r="U115" s="1247" t="s">
        <v>48</v>
      </c>
      <c r="V115" s="1218" t="s">
        <v>48</v>
      </c>
      <c r="W115" s="1219" t="s">
        <v>48</v>
      </c>
      <c r="X115" s="1220" t="s">
        <v>48</v>
      </c>
      <c r="Y115" s="1221" t="s">
        <v>48</v>
      </c>
      <c r="Z115" s="1222" t="s">
        <v>48</v>
      </c>
      <c r="AA115" s="1223" t="s">
        <v>48</v>
      </c>
      <c r="AB115" s="1224" t="s">
        <v>48</v>
      </c>
      <c r="AC115" s="1225" t="s">
        <v>48</v>
      </c>
      <c r="AD115" s="1211" t="s">
        <v>48</v>
      </c>
      <c r="AE115" s="1227" t="s">
        <v>48</v>
      </c>
      <c r="AF115" s="1227" t="s">
        <v>48</v>
      </c>
      <c r="AG115" s="1228" t="s">
        <v>48</v>
      </c>
      <c r="AH115" s="1228" t="s">
        <v>48</v>
      </c>
      <c r="AI115" s="1228" t="s">
        <v>48</v>
      </c>
      <c r="AJ115" s="1228" t="s">
        <v>48</v>
      </c>
      <c r="AK115" s="1228" t="s">
        <v>48</v>
      </c>
      <c r="AL115" s="1228" t="s">
        <v>48</v>
      </c>
      <c r="AM115" s="1228" t="s">
        <v>12670</v>
      </c>
      <c r="AN115" s="1229" t="s">
        <v>13922</v>
      </c>
    </row>
    <row r="116" spans="1:40" ht="13.5" thickBot="1">
      <c r="A116" s="1230" t="s">
        <v>577</v>
      </c>
      <c r="B116" s="1202" t="s">
        <v>578</v>
      </c>
      <c r="C116" s="1203" t="s">
        <v>240</v>
      </c>
      <c r="D116" s="1205" t="s">
        <v>40</v>
      </c>
      <c r="E116" s="1205" t="s">
        <v>241</v>
      </c>
      <c r="F116" s="1205" t="s">
        <v>241</v>
      </c>
      <c r="G116" s="1205" t="s">
        <v>242</v>
      </c>
      <c r="H116" s="1205" t="s">
        <v>243</v>
      </c>
      <c r="I116" s="1206" t="b">
        <v>1</v>
      </c>
      <c r="J116" s="1261" t="s">
        <v>579</v>
      </c>
      <c r="K116" s="1208" t="s">
        <v>580</v>
      </c>
      <c r="L116" s="1209" t="s">
        <v>581</v>
      </c>
      <c r="M116" s="1210">
        <v>0.1</v>
      </c>
      <c r="N116" s="1262" t="b">
        <v>0</v>
      </c>
      <c r="O116" s="1245" t="s">
        <v>48</v>
      </c>
      <c r="P116" s="1224" t="s">
        <v>48</v>
      </c>
      <c r="Q116" s="1219" t="s">
        <v>48</v>
      </c>
      <c r="R116" s="1246" t="s">
        <v>48</v>
      </c>
      <c r="S116" s="1224" t="s">
        <v>48</v>
      </c>
      <c r="T116" s="1219" t="s">
        <v>48</v>
      </c>
      <c r="U116" s="1247" t="s">
        <v>48</v>
      </c>
      <c r="V116" s="1218" t="s">
        <v>48</v>
      </c>
      <c r="W116" s="1219" t="s">
        <v>48</v>
      </c>
      <c r="X116" s="1220" t="s">
        <v>48</v>
      </c>
      <c r="Y116" s="1221" t="s">
        <v>48</v>
      </c>
      <c r="Z116" s="1222" t="s">
        <v>48</v>
      </c>
      <c r="AA116" s="1223" t="s">
        <v>48</v>
      </c>
      <c r="AB116" s="1224" t="s">
        <v>48</v>
      </c>
      <c r="AC116" s="1225" t="s">
        <v>48</v>
      </c>
      <c r="AD116" s="1211" t="s">
        <v>48</v>
      </c>
      <c r="AE116" s="1227" t="s">
        <v>48</v>
      </c>
      <c r="AF116" s="1227" t="s">
        <v>48</v>
      </c>
      <c r="AG116" s="1228" t="s">
        <v>48</v>
      </c>
      <c r="AH116" s="1228" t="s">
        <v>48</v>
      </c>
      <c r="AI116" s="1228" t="s">
        <v>48</v>
      </c>
      <c r="AJ116" s="1228" t="s">
        <v>48</v>
      </c>
      <c r="AK116" s="1228" t="s">
        <v>48</v>
      </c>
      <c r="AL116" s="1228" t="s">
        <v>48</v>
      </c>
      <c r="AM116" s="1228" t="s">
        <v>12670</v>
      </c>
      <c r="AN116" s="1229" t="s">
        <v>13922</v>
      </c>
    </row>
    <row r="117" spans="1:40" ht="13.5" thickBot="1">
      <c r="A117" s="1230" t="s">
        <v>582</v>
      </c>
      <c r="B117" s="1202" t="s">
        <v>583</v>
      </c>
      <c r="C117" s="1203" t="s">
        <v>240</v>
      </c>
      <c r="D117" s="1205" t="s">
        <v>40</v>
      </c>
      <c r="E117" s="1205" t="s">
        <v>241</v>
      </c>
      <c r="F117" s="1205" t="s">
        <v>241</v>
      </c>
      <c r="G117" s="1205" t="s">
        <v>242</v>
      </c>
      <c r="H117" s="1205" t="s">
        <v>243</v>
      </c>
      <c r="I117" s="1206" t="b">
        <v>1</v>
      </c>
      <c r="J117" s="1261" t="s">
        <v>584</v>
      </c>
      <c r="K117" s="1208" t="s">
        <v>585</v>
      </c>
      <c r="L117" s="1209" t="s">
        <v>586</v>
      </c>
      <c r="M117" s="1210">
        <v>0.1</v>
      </c>
      <c r="N117" s="1262" t="b">
        <v>0</v>
      </c>
      <c r="O117" s="1245" t="s">
        <v>48</v>
      </c>
      <c r="P117" s="1224" t="s">
        <v>48</v>
      </c>
      <c r="Q117" s="1219" t="s">
        <v>48</v>
      </c>
      <c r="R117" s="1246" t="s">
        <v>48</v>
      </c>
      <c r="S117" s="1224" t="s">
        <v>48</v>
      </c>
      <c r="T117" s="1219" t="s">
        <v>48</v>
      </c>
      <c r="U117" s="1247" t="s">
        <v>48</v>
      </c>
      <c r="V117" s="1218" t="s">
        <v>48</v>
      </c>
      <c r="W117" s="1219" t="s">
        <v>48</v>
      </c>
      <c r="X117" s="1220" t="s">
        <v>48</v>
      </c>
      <c r="Y117" s="1221" t="s">
        <v>48</v>
      </c>
      <c r="Z117" s="1222" t="s">
        <v>48</v>
      </c>
      <c r="AA117" s="1223" t="s">
        <v>48</v>
      </c>
      <c r="AB117" s="1224" t="s">
        <v>48</v>
      </c>
      <c r="AC117" s="1225" t="s">
        <v>48</v>
      </c>
      <c r="AD117" s="1211" t="s">
        <v>48</v>
      </c>
      <c r="AE117" s="1227" t="s">
        <v>48</v>
      </c>
      <c r="AF117" s="1227" t="s">
        <v>48</v>
      </c>
      <c r="AG117" s="1228" t="s">
        <v>48</v>
      </c>
      <c r="AH117" s="1228" t="s">
        <v>48</v>
      </c>
      <c r="AI117" s="1228" t="s">
        <v>48</v>
      </c>
      <c r="AJ117" s="1228" t="s">
        <v>48</v>
      </c>
      <c r="AK117" s="1228" t="s">
        <v>48</v>
      </c>
      <c r="AL117" s="1228" t="s">
        <v>48</v>
      </c>
      <c r="AM117" s="1228" t="s">
        <v>12670</v>
      </c>
      <c r="AN117" s="1229" t="s">
        <v>13922</v>
      </c>
    </row>
    <row r="118" spans="1:40" ht="13.5" thickBot="1">
      <c r="A118" s="1230" t="s">
        <v>587</v>
      </c>
      <c r="B118" s="1202" t="s">
        <v>588</v>
      </c>
      <c r="C118" s="1203" t="s">
        <v>240</v>
      </c>
      <c r="D118" s="1205" t="s">
        <v>40</v>
      </c>
      <c r="E118" s="1205" t="s">
        <v>241</v>
      </c>
      <c r="F118" s="1205" t="s">
        <v>241</v>
      </c>
      <c r="G118" s="1205" t="s">
        <v>242</v>
      </c>
      <c r="H118" s="1205" t="s">
        <v>243</v>
      </c>
      <c r="I118" s="1206" t="b">
        <v>1</v>
      </c>
      <c r="J118" s="1261" t="s">
        <v>574</v>
      </c>
      <c r="K118" s="1208" t="s">
        <v>589</v>
      </c>
      <c r="L118" s="1209" t="s">
        <v>576</v>
      </c>
      <c r="M118" s="1210">
        <v>0.1</v>
      </c>
      <c r="N118" s="1262" t="b">
        <v>0</v>
      </c>
      <c r="O118" s="1245" t="s">
        <v>48</v>
      </c>
      <c r="P118" s="1224" t="s">
        <v>48</v>
      </c>
      <c r="Q118" s="1219" t="s">
        <v>48</v>
      </c>
      <c r="R118" s="1246" t="s">
        <v>48</v>
      </c>
      <c r="S118" s="1224" t="s">
        <v>48</v>
      </c>
      <c r="T118" s="1219" t="s">
        <v>48</v>
      </c>
      <c r="U118" s="1247" t="s">
        <v>48</v>
      </c>
      <c r="V118" s="1218" t="s">
        <v>48</v>
      </c>
      <c r="W118" s="1219" t="s">
        <v>48</v>
      </c>
      <c r="X118" s="1220" t="s">
        <v>48</v>
      </c>
      <c r="Y118" s="1221" t="s">
        <v>48</v>
      </c>
      <c r="Z118" s="1222" t="s">
        <v>48</v>
      </c>
      <c r="AA118" s="1223" t="s">
        <v>48</v>
      </c>
      <c r="AB118" s="1224" t="s">
        <v>48</v>
      </c>
      <c r="AC118" s="1225" t="s">
        <v>48</v>
      </c>
      <c r="AD118" s="1211" t="s">
        <v>48</v>
      </c>
      <c r="AE118" s="1227" t="s">
        <v>48</v>
      </c>
      <c r="AF118" s="1227" t="s">
        <v>48</v>
      </c>
      <c r="AG118" s="1228" t="s">
        <v>48</v>
      </c>
      <c r="AH118" s="1228" t="s">
        <v>48</v>
      </c>
      <c r="AI118" s="1228" t="s">
        <v>48</v>
      </c>
      <c r="AJ118" s="1228" t="s">
        <v>48</v>
      </c>
      <c r="AK118" s="1228" t="s">
        <v>48</v>
      </c>
      <c r="AL118" s="1228" t="s">
        <v>48</v>
      </c>
      <c r="AM118" s="1228" t="s">
        <v>12670</v>
      </c>
      <c r="AN118" s="1229" t="s">
        <v>13922</v>
      </c>
    </row>
    <row r="119" spans="1:40" ht="13.5" thickBot="1">
      <c r="A119" s="1230" t="s">
        <v>590</v>
      </c>
      <c r="B119" s="1202" t="s">
        <v>591</v>
      </c>
      <c r="C119" s="1203" t="s">
        <v>240</v>
      </c>
      <c r="D119" s="1205" t="s">
        <v>40</v>
      </c>
      <c r="E119" s="1205" t="s">
        <v>241</v>
      </c>
      <c r="F119" s="1205" t="s">
        <v>241</v>
      </c>
      <c r="G119" s="1205" t="s">
        <v>242</v>
      </c>
      <c r="H119" s="1205" t="s">
        <v>243</v>
      </c>
      <c r="I119" s="1206" t="b">
        <v>1</v>
      </c>
      <c r="J119" s="1261" t="s">
        <v>592</v>
      </c>
      <c r="K119" s="1208" t="s">
        <v>593</v>
      </c>
      <c r="L119" s="1209" t="s">
        <v>594</v>
      </c>
      <c r="M119" s="1210">
        <v>0.1</v>
      </c>
      <c r="N119" s="1262" t="b">
        <v>0</v>
      </c>
      <c r="O119" s="1245" t="s">
        <v>48</v>
      </c>
      <c r="P119" s="1224" t="s">
        <v>48</v>
      </c>
      <c r="Q119" s="1219" t="s">
        <v>48</v>
      </c>
      <c r="R119" s="1246" t="s">
        <v>48</v>
      </c>
      <c r="S119" s="1224" t="s">
        <v>48</v>
      </c>
      <c r="T119" s="1219" t="s">
        <v>48</v>
      </c>
      <c r="U119" s="1247" t="s">
        <v>48</v>
      </c>
      <c r="V119" s="1218" t="s">
        <v>48</v>
      </c>
      <c r="W119" s="1219" t="s">
        <v>48</v>
      </c>
      <c r="X119" s="1220" t="s">
        <v>48</v>
      </c>
      <c r="Y119" s="1221" t="s">
        <v>48</v>
      </c>
      <c r="Z119" s="1222" t="s">
        <v>48</v>
      </c>
      <c r="AA119" s="1223" t="s">
        <v>48</v>
      </c>
      <c r="AB119" s="1224" t="s">
        <v>48</v>
      </c>
      <c r="AC119" s="1225" t="s">
        <v>48</v>
      </c>
      <c r="AD119" s="1211" t="s">
        <v>48</v>
      </c>
      <c r="AE119" s="1227" t="s">
        <v>48</v>
      </c>
      <c r="AF119" s="1227" t="s">
        <v>48</v>
      </c>
      <c r="AG119" s="1228" t="s">
        <v>48</v>
      </c>
      <c r="AH119" s="1228" t="s">
        <v>48</v>
      </c>
      <c r="AI119" s="1228" t="s">
        <v>48</v>
      </c>
      <c r="AJ119" s="1228" t="s">
        <v>48</v>
      </c>
      <c r="AK119" s="1228" t="s">
        <v>48</v>
      </c>
      <c r="AL119" s="1228" t="s">
        <v>48</v>
      </c>
      <c r="AM119" s="1228" t="s">
        <v>12670</v>
      </c>
      <c r="AN119" s="1229" t="s">
        <v>13922</v>
      </c>
    </row>
    <row r="120" spans="1:40" ht="13.5" thickBot="1">
      <c r="A120" s="1230" t="s">
        <v>595</v>
      </c>
      <c r="B120" s="1202" t="s">
        <v>596</v>
      </c>
      <c r="C120" s="1203" t="s">
        <v>240</v>
      </c>
      <c r="D120" s="1205" t="s">
        <v>40</v>
      </c>
      <c r="E120" s="1205" t="s">
        <v>241</v>
      </c>
      <c r="F120" s="1205" t="s">
        <v>241</v>
      </c>
      <c r="G120" s="1205" t="s">
        <v>242</v>
      </c>
      <c r="H120" s="1205" t="s">
        <v>243</v>
      </c>
      <c r="I120" s="1206" t="b">
        <v>1</v>
      </c>
      <c r="J120" s="1261" t="s">
        <v>597</v>
      </c>
      <c r="K120" s="1208" t="s">
        <v>598</v>
      </c>
      <c r="L120" s="1209" t="s">
        <v>599</v>
      </c>
      <c r="M120" s="1210">
        <v>0.1</v>
      </c>
      <c r="N120" s="1262" t="b">
        <v>0</v>
      </c>
      <c r="O120" s="1245" t="s">
        <v>48</v>
      </c>
      <c r="P120" s="1224" t="s">
        <v>48</v>
      </c>
      <c r="Q120" s="1219" t="s">
        <v>48</v>
      </c>
      <c r="R120" s="1246" t="s">
        <v>48</v>
      </c>
      <c r="S120" s="1224" t="s">
        <v>48</v>
      </c>
      <c r="T120" s="1219" t="s">
        <v>48</v>
      </c>
      <c r="U120" s="1247" t="s">
        <v>48</v>
      </c>
      <c r="V120" s="1218" t="s">
        <v>48</v>
      </c>
      <c r="W120" s="1219" t="s">
        <v>48</v>
      </c>
      <c r="X120" s="1220" t="s">
        <v>48</v>
      </c>
      <c r="Y120" s="1221" t="s">
        <v>48</v>
      </c>
      <c r="Z120" s="1222" t="s">
        <v>48</v>
      </c>
      <c r="AA120" s="1223" t="s">
        <v>48</v>
      </c>
      <c r="AB120" s="1224" t="s">
        <v>48</v>
      </c>
      <c r="AC120" s="1225" t="s">
        <v>48</v>
      </c>
      <c r="AD120" s="1211" t="s">
        <v>48</v>
      </c>
      <c r="AE120" s="1227" t="s">
        <v>48</v>
      </c>
      <c r="AF120" s="1227" t="s">
        <v>48</v>
      </c>
      <c r="AG120" s="1228" t="s">
        <v>48</v>
      </c>
      <c r="AH120" s="1228" t="s">
        <v>48</v>
      </c>
      <c r="AI120" s="1228" t="s">
        <v>48</v>
      </c>
      <c r="AJ120" s="1228" t="s">
        <v>48</v>
      </c>
      <c r="AK120" s="1228" t="s">
        <v>48</v>
      </c>
      <c r="AL120" s="1228" t="s">
        <v>48</v>
      </c>
      <c r="AM120" s="1228" t="s">
        <v>12670</v>
      </c>
      <c r="AN120" s="1229" t="s">
        <v>13922</v>
      </c>
    </row>
    <row r="121" spans="1:40" ht="13.5" thickBot="1">
      <c r="A121" s="1230" t="s">
        <v>600</v>
      </c>
      <c r="B121" s="1202" t="s">
        <v>601</v>
      </c>
      <c r="C121" s="1203" t="s">
        <v>240</v>
      </c>
      <c r="D121" s="1205" t="s">
        <v>40</v>
      </c>
      <c r="E121" s="1205" t="s">
        <v>241</v>
      </c>
      <c r="F121" s="1205" t="s">
        <v>241</v>
      </c>
      <c r="G121" s="1205" t="s">
        <v>242</v>
      </c>
      <c r="H121" s="1205" t="s">
        <v>243</v>
      </c>
      <c r="I121" s="1206" t="b">
        <v>1</v>
      </c>
      <c r="J121" s="1261" t="s">
        <v>602</v>
      </c>
      <c r="K121" s="1208" t="s">
        <v>603</v>
      </c>
      <c r="L121" s="1209" t="s">
        <v>604</v>
      </c>
      <c r="M121" s="1210">
        <v>0.1</v>
      </c>
      <c r="N121" s="1262" t="b">
        <v>0</v>
      </c>
      <c r="O121" s="1245" t="s">
        <v>48</v>
      </c>
      <c r="P121" s="1224" t="s">
        <v>48</v>
      </c>
      <c r="Q121" s="1219" t="s">
        <v>48</v>
      </c>
      <c r="R121" s="1246" t="s">
        <v>48</v>
      </c>
      <c r="S121" s="1224" t="s">
        <v>48</v>
      </c>
      <c r="T121" s="1219" t="s">
        <v>48</v>
      </c>
      <c r="U121" s="1247" t="s">
        <v>48</v>
      </c>
      <c r="V121" s="1218" t="s">
        <v>48</v>
      </c>
      <c r="W121" s="1219" t="s">
        <v>48</v>
      </c>
      <c r="X121" s="1220" t="s">
        <v>48</v>
      </c>
      <c r="Y121" s="1221" t="s">
        <v>48</v>
      </c>
      <c r="Z121" s="1222" t="s">
        <v>48</v>
      </c>
      <c r="AA121" s="1223" t="s">
        <v>48</v>
      </c>
      <c r="AB121" s="1224" t="s">
        <v>48</v>
      </c>
      <c r="AC121" s="1225" t="s">
        <v>48</v>
      </c>
      <c r="AD121" s="1211" t="s">
        <v>48</v>
      </c>
      <c r="AE121" s="1227" t="s">
        <v>48</v>
      </c>
      <c r="AF121" s="1227" t="s">
        <v>48</v>
      </c>
      <c r="AG121" s="1228" t="s">
        <v>48</v>
      </c>
      <c r="AH121" s="1228" t="s">
        <v>48</v>
      </c>
      <c r="AI121" s="1228" t="s">
        <v>48</v>
      </c>
      <c r="AJ121" s="1228" t="s">
        <v>48</v>
      </c>
      <c r="AK121" s="1228" t="s">
        <v>48</v>
      </c>
      <c r="AL121" s="1228" t="s">
        <v>48</v>
      </c>
      <c r="AM121" s="1228" t="s">
        <v>12670</v>
      </c>
      <c r="AN121" s="1229" t="s">
        <v>13922</v>
      </c>
    </row>
    <row r="122" spans="1:40" ht="13.5" thickBot="1">
      <c r="A122" s="1230" t="s">
        <v>605</v>
      </c>
      <c r="B122" s="1202" t="s">
        <v>606</v>
      </c>
      <c r="C122" s="1203" t="s">
        <v>240</v>
      </c>
      <c r="D122" s="1205" t="s">
        <v>40</v>
      </c>
      <c r="E122" s="1205" t="s">
        <v>241</v>
      </c>
      <c r="F122" s="1205" t="s">
        <v>241</v>
      </c>
      <c r="G122" s="1205" t="s">
        <v>242</v>
      </c>
      <c r="H122" s="1205" t="s">
        <v>243</v>
      </c>
      <c r="I122" s="1206" t="b">
        <v>1</v>
      </c>
      <c r="J122" s="1261" t="s">
        <v>607</v>
      </c>
      <c r="K122" s="1208" t="s">
        <v>608</v>
      </c>
      <c r="L122" s="1209" t="s">
        <v>609</v>
      </c>
      <c r="M122" s="1210">
        <v>0.1</v>
      </c>
      <c r="N122" s="1262" t="b">
        <v>0</v>
      </c>
      <c r="O122" s="1245" t="s">
        <v>48</v>
      </c>
      <c r="P122" s="1224" t="s">
        <v>48</v>
      </c>
      <c r="Q122" s="1219" t="s">
        <v>48</v>
      </c>
      <c r="R122" s="1246" t="s">
        <v>48</v>
      </c>
      <c r="S122" s="1224" t="s">
        <v>48</v>
      </c>
      <c r="T122" s="1219" t="s">
        <v>48</v>
      </c>
      <c r="U122" s="1247" t="s">
        <v>48</v>
      </c>
      <c r="V122" s="1218" t="s">
        <v>48</v>
      </c>
      <c r="W122" s="1219" t="s">
        <v>48</v>
      </c>
      <c r="X122" s="1220" t="s">
        <v>48</v>
      </c>
      <c r="Y122" s="1221" t="s">
        <v>48</v>
      </c>
      <c r="Z122" s="1222" t="s">
        <v>48</v>
      </c>
      <c r="AA122" s="1223" t="s">
        <v>48</v>
      </c>
      <c r="AB122" s="1224" t="s">
        <v>48</v>
      </c>
      <c r="AC122" s="1225" t="s">
        <v>48</v>
      </c>
      <c r="AD122" s="1211" t="s">
        <v>48</v>
      </c>
      <c r="AE122" s="1227" t="s">
        <v>48</v>
      </c>
      <c r="AF122" s="1227" t="s">
        <v>48</v>
      </c>
      <c r="AG122" s="1228" t="s">
        <v>48</v>
      </c>
      <c r="AH122" s="1228" t="s">
        <v>48</v>
      </c>
      <c r="AI122" s="1228" t="s">
        <v>48</v>
      </c>
      <c r="AJ122" s="1228" t="s">
        <v>48</v>
      </c>
      <c r="AK122" s="1228" t="s">
        <v>48</v>
      </c>
      <c r="AL122" s="1228" t="s">
        <v>48</v>
      </c>
      <c r="AM122" s="1228" t="s">
        <v>12670</v>
      </c>
      <c r="AN122" s="1229" t="s">
        <v>13922</v>
      </c>
    </row>
    <row r="123" spans="1:40" ht="13.5" thickBot="1">
      <c r="A123" s="1231" t="s">
        <v>610</v>
      </c>
      <c r="B123" s="1202" t="s">
        <v>611</v>
      </c>
      <c r="C123" s="1203" t="s">
        <v>240</v>
      </c>
      <c r="D123" s="1205" t="s">
        <v>40</v>
      </c>
      <c r="E123" s="1205" t="s">
        <v>241</v>
      </c>
      <c r="F123" s="1205" t="s">
        <v>241</v>
      </c>
      <c r="G123" s="1205" t="s">
        <v>242</v>
      </c>
      <c r="H123" s="1205" t="s">
        <v>243</v>
      </c>
      <c r="I123" s="1206" t="b">
        <v>1</v>
      </c>
      <c r="J123" s="1261" t="s">
        <v>612</v>
      </c>
      <c r="K123" s="1208" t="s">
        <v>613</v>
      </c>
      <c r="L123" s="1209" t="s">
        <v>614</v>
      </c>
      <c r="M123" s="1210">
        <v>0.1</v>
      </c>
      <c r="N123" s="1262" t="b">
        <v>0</v>
      </c>
      <c r="O123" s="1245" t="s">
        <v>48</v>
      </c>
      <c r="P123" s="1224" t="s">
        <v>48</v>
      </c>
      <c r="Q123" s="1219" t="s">
        <v>48</v>
      </c>
      <c r="R123" s="1246" t="s">
        <v>48</v>
      </c>
      <c r="S123" s="1224" t="s">
        <v>48</v>
      </c>
      <c r="T123" s="1219" t="s">
        <v>48</v>
      </c>
      <c r="U123" s="1247" t="s">
        <v>48</v>
      </c>
      <c r="V123" s="1218" t="s">
        <v>48</v>
      </c>
      <c r="W123" s="1219" t="s">
        <v>48</v>
      </c>
      <c r="X123" s="1220" t="s">
        <v>48</v>
      </c>
      <c r="Y123" s="1221" t="s">
        <v>48</v>
      </c>
      <c r="Z123" s="1222" t="s">
        <v>48</v>
      </c>
      <c r="AA123" s="1223" t="s">
        <v>48</v>
      </c>
      <c r="AB123" s="1224" t="s">
        <v>48</v>
      </c>
      <c r="AC123" s="1225" t="s">
        <v>48</v>
      </c>
      <c r="AD123" s="1211" t="s">
        <v>48</v>
      </c>
      <c r="AE123" s="1227" t="s">
        <v>48</v>
      </c>
      <c r="AF123" s="1227" t="s">
        <v>48</v>
      </c>
      <c r="AG123" s="1228" t="s">
        <v>48</v>
      </c>
      <c r="AH123" s="1228" t="s">
        <v>48</v>
      </c>
      <c r="AI123" s="1228" t="s">
        <v>48</v>
      </c>
      <c r="AJ123" s="1228" t="s">
        <v>48</v>
      </c>
      <c r="AK123" s="1228" t="s">
        <v>48</v>
      </c>
      <c r="AL123" s="1228" t="s">
        <v>48</v>
      </c>
      <c r="AM123" s="1228" t="s">
        <v>12670</v>
      </c>
      <c r="AN123" s="1229" t="s">
        <v>13922</v>
      </c>
    </row>
    <row r="124" spans="1:40" ht="13.5" thickBot="1">
      <c r="A124" s="1231" t="s">
        <v>615</v>
      </c>
      <c r="B124" s="1202" t="s">
        <v>616</v>
      </c>
      <c r="C124" s="1203" t="s">
        <v>240</v>
      </c>
      <c r="D124" s="1205" t="s">
        <v>40</v>
      </c>
      <c r="E124" s="1205" t="s">
        <v>241</v>
      </c>
      <c r="F124" s="1205" t="s">
        <v>241</v>
      </c>
      <c r="G124" s="1205" t="s">
        <v>242</v>
      </c>
      <c r="H124" s="1205" t="s">
        <v>243</v>
      </c>
      <c r="I124" s="1206" t="b">
        <v>1</v>
      </c>
      <c r="J124" s="1261" t="s">
        <v>617</v>
      </c>
      <c r="K124" s="1208" t="s">
        <v>618</v>
      </c>
      <c r="L124" s="1209" t="s">
        <v>619</v>
      </c>
      <c r="M124" s="1210">
        <v>0.1</v>
      </c>
      <c r="N124" s="1262" t="b">
        <v>0</v>
      </c>
      <c r="O124" s="1245" t="s">
        <v>48</v>
      </c>
      <c r="P124" s="1224" t="s">
        <v>48</v>
      </c>
      <c r="Q124" s="1219" t="s">
        <v>48</v>
      </c>
      <c r="R124" s="1246" t="s">
        <v>48</v>
      </c>
      <c r="S124" s="1224" t="s">
        <v>48</v>
      </c>
      <c r="T124" s="1219" t="s">
        <v>48</v>
      </c>
      <c r="U124" s="1247" t="s">
        <v>48</v>
      </c>
      <c r="V124" s="1218" t="s">
        <v>48</v>
      </c>
      <c r="W124" s="1219" t="s">
        <v>48</v>
      </c>
      <c r="X124" s="1220" t="s">
        <v>48</v>
      </c>
      <c r="Y124" s="1221" t="s">
        <v>48</v>
      </c>
      <c r="Z124" s="1222" t="s">
        <v>48</v>
      </c>
      <c r="AA124" s="1223" t="s">
        <v>48</v>
      </c>
      <c r="AB124" s="1224" t="s">
        <v>48</v>
      </c>
      <c r="AC124" s="1225" t="s">
        <v>48</v>
      </c>
      <c r="AD124" s="1211" t="s">
        <v>48</v>
      </c>
      <c r="AE124" s="1227" t="s">
        <v>48</v>
      </c>
      <c r="AF124" s="1227" t="s">
        <v>48</v>
      </c>
      <c r="AG124" s="1228" t="s">
        <v>48</v>
      </c>
      <c r="AH124" s="1228" t="s">
        <v>48</v>
      </c>
      <c r="AI124" s="1228" t="s">
        <v>48</v>
      </c>
      <c r="AJ124" s="1228" t="s">
        <v>48</v>
      </c>
      <c r="AK124" s="1228" t="s">
        <v>48</v>
      </c>
      <c r="AL124" s="1228" t="s">
        <v>48</v>
      </c>
      <c r="AM124" s="1228" t="s">
        <v>12670</v>
      </c>
      <c r="AN124" s="1229" t="s">
        <v>13922</v>
      </c>
    </row>
    <row r="125" spans="1:40" ht="13.5" thickBot="1">
      <c r="A125" s="1231" t="s">
        <v>620</v>
      </c>
      <c r="B125" s="1202" t="s">
        <v>621</v>
      </c>
      <c r="C125" s="1203" t="s">
        <v>240</v>
      </c>
      <c r="D125" s="1205" t="s">
        <v>40</v>
      </c>
      <c r="E125" s="1205" t="s">
        <v>241</v>
      </c>
      <c r="F125" s="1205" t="s">
        <v>241</v>
      </c>
      <c r="G125" s="1205" t="s">
        <v>242</v>
      </c>
      <c r="H125" s="1205" t="s">
        <v>243</v>
      </c>
      <c r="I125" s="1206" t="b">
        <v>1</v>
      </c>
      <c r="J125" s="1261" t="s">
        <v>622</v>
      </c>
      <c r="K125" s="1208" t="s">
        <v>623</v>
      </c>
      <c r="L125" s="1209" t="s">
        <v>624</v>
      </c>
      <c r="M125" s="1210">
        <v>0.1</v>
      </c>
      <c r="N125" s="1262" t="b">
        <v>0</v>
      </c>
      <c r="O125" s="1245" t="s">
        <v>48</v>
      </c>
      <c r="P125" s="1224" t="s">
        <v>48</v>
      </c>
      <c r="Q125" s="1219" t="s">
        <v>48</v>
      </c>
      <c r="R125" s="1246" t="s">
        <v>48</v>
      </c>
      <c r="S125" s="1224" t="s">
        <v>48</v>
      </c>
      <c r="T125" s="1219" t="s">
        <v>48</v>
      </c>
      <c r="U125" s="1247" t="s">
        <v>48</v>
      </c>
      <c r="V125" s="1218" t="s">
        <v>48</v>
      </c>
      <c r="W125" s="1219" t="s">
        <v>48</v>
      </c>
      <c r="X125" s="1220" t="s">
        <v>48</v>
      </c>
      <c r="Y125" s="1221" t="s">
        <v>48</v>
      </c>
      <c r="Z125" s="1222" t="s">
        <v>48</v>
      </c>
      <c r="AA125" s="1223" t="s">
        <v>48</v>
      </c>
      <c r="AB125" s="1224" t="s">
        <v>48</v>
      </c>
      <c r="AC125" s="1225" t="s">
        <v>48</v>
      </c>
      <c r="AD125" s="1211" t="s">
        <v>48</v>
      </c>
      <c r="AE125" s="1227" t="s">
        <v>48</v>
      </c>
      <c r="AF125" s="1227" t="s">
        <v>48</v>
      </c>
      <c r="AG125" s="1228" t="s">
        <v>48</v>
      </c>
      <c r="AH125" s="1228" t="s">
        <v>48</v>
      </c>
      <c r="AI125" s="1228" t="s">
        <v>48</v>
      </c>
      <c r="AJ125" s="1228" t="s">
        <v>48</v>
      </c>
      <c r="AK125" s="1228" t="s">
        <v>48</v>
      </c>
      <c r="AL125" s="1228" t="s">
        <v>48</v>
      </c>
      <c r="AM125" s="1228" t="s">
        <v>12670</v>
      </c>
      <c r="AN125" s="1229" t="s">
        <v>13922</v>
      </c>
    </row>
    <row r="126" spans="1:40" ht="13.5" thickBot="1">
      <c r="A126" s="1232" t="s">
        <v>625</v>
      </c>
      <c r="B126" s="1202" t="s">
        <v>626</v>
      </c>
      <c r="C126" s="1203" t="s">
        <v>240</v>
      </c>
      <c r="D126" s="1205" t="s">
        <v>40</v>
      </c>
      <c r="E126" s="1205" t="s">
        <v>241</v>
      </c>
      <c r="F126" s="1205" t="s">
        <v>241</v>
      </c>
      <c r="G126" s="1205" t="s">
        <v>242</v>
      </c>
      <c r="H126" s="1205" t="s">
        <v>243</v>
      </c>
      <c r="I126" s="1206" t="b">
        <v>1</v>
      </c>
      <c r="J126" s="1261" t="s">
        <v>627</v>
      </c>
      <c r="K126" s="1208" t="s">
        <v>628</v>
      </c>
      <c r="L126" s="1209" t="s">
        <v>629</v>
      </c>
      <c r="M126" s="1210">
        <v>0.1</v>
      </c>
      <c r="N126" s="1262" t="b">
        <v>0</v>
      </c>
      <c r="O126" s="1245" t="s">
        <v>48</v>
      </c>
      <c r="P126" s="1224" t="s">
        <v>48</v>
      </c>
      <c r="Q126" s="1219" t="s">
        <v>48</v>
      </c>
      <c r="R126" s="1246" t="s">
        <v>48</v>
      </c>
      <c r="S126" s="1224" t="s">
        <v>48</v>
      </c>
      <c r="T126" s="1219" t="s">
        <v>48</v>
      </c>
      <c r="U126" s="1247" t="s">
        <v>48</v>
      </c>
      <c r="V126" s="1218" t="s">
        <v>48</v>
      </c>
      <c r="W126" s="1219" t="s">
        <v>48</v>
      </c>
      <c r="X126" s="1220" t="s">
        <v>48</v>
      </c>
      <c r="Y126" s="1221" t="s">
        <v>48</v>
      </c>
      <c r="Z126" s="1222" t="s">
        <v>48</v>
      </c>
      <c r="AA126" s="1223" t="s">
        <v>48</v>
      </c>
      <c r="AB126" s="1224" t="s">
        <v>48</v>
      </c>
      <c r="AC126" s="1225" t="s">
        <v>48</v>
      </c>
      <c r="AD126" s="1211" t="s">
        <v>48</v>
      </c>
      <c r="AE126" s="1227" t="s">
        <v>48</v>
      </c>
      <c r="AF126" s="1227" t="s">
        <v>48</v>
      </c>
      <c r="AG126" s="1228" t="s">
        <v>48</v>
      </c>
      <c r="AH126" s="1228" t="s">
        <v>48</v>
      </c>
      <c r="AI126" s="1228" t="s">
        <v>48</v>
      </c>
      <c r="AJ126" s="1228" t="s">
        <v>48</v>
      </c>
      <c r="AK126" s="1228" t="s">
        <v>48</v>
      </c>
      <c r="AL126" s="1228" t="s">
        <v>48</v>
      </c>
      <c r="AM126" s="1228" t="s">
        <v>12670</v>
      </c>
      <c r="AN126" s="1229" t="s">
        <v>13922</v>
      </c>
    </row>
    <row r="127" spans="1:40" ht="13.5" thickBot="1">
      <c r="A127" s="1232" t="s">
        <v>630</v>
      </c>
      <c r="B127" s="1202" t="s">
        <v>631</v>
      </c>
      <c r="C127" s="1203" t="s">
        <v>240</v>
      </c>
      <c r="D127" s="1205" t="s">
        <v>40</v>
      </c>
      <c r="E127" s="1205" t="s">
        <v>241</v>
      </c>
      <c r="F127" s="1205" t="s">
        <v>241</v>
      </c>
      <c r="G127" s="1205" t="s">
        <v>242</v>
      </c>
      <c r="H127" s="1205" t="s">
        <v>243</v>
      </c>
      <c r="I127" s="1206" t="b">
        <v>1</v>
      </c>
      <c r="J127" s="1261" t="s">
        <v>632</v>
      </c>
      <c r="K127" s="1208" t="s">
        <v>633</v>
      </c>
      <c r="L127" s="1209" t="s">
        <v>634</v>
      </c>
      <c r="M127" s="1210">
        <v>0.1</v>
      </c>
      <c r="N127" s="1262" t="b">
        <v>0</v>
      </c>
      <c r="O127" s="1245" t="s">
        <v>48</v>
      </c>
      <c r="P127" s="1224" t="s">
        <v>48</v>
      </c>
      <c r="Q127" s="1219" t="s">
        <v>48</v>
      </c>
      <c r="R127" s="1246" t="s">
        <v>48</v>
      </c>
      <c r="S127" s="1224" t="s">
        <v>48</v>
      </c>
      <c r="T127" s="1219" t="s">
        <v>48</v>
      </c>
      <c r="U127" s="1247" t="s">
        <v>48</v>
      </c>
      <c r="V127" s="1218" t="s">
        <v>48</v>
      </c>
      <c r="W127" s="1219" t="s">
        <v>48</v>
      </c>
      <c r="X127" s="1220" t="s">
        <v>48</v>
      </c>
      <c r="Y127" s="1221" t="s">
        <v>48</v>
      </c>
      <c r="Z127" s="1222" t="s">
        <v>48</v>
      </c>
      <c r="AA127" s="1223" t="s">
        <v>48</v>
      </c>
      <c r="AB127" s="1224" t="s">
        <v>48</v>
      </c>
      <c r="AC127" s="1225" t="s">
        <v>48</v>
      </c>
      <c r="AD127" s="1211" t="s">
        <v>48</v>
      </c>
      <c r="AE127" s="1227" t="s">
        <v>48</v>
      </c>
      <c r="AF127" s="1227" t="s">
        <v>48</v>
      </c>
      <c r="AG127" s="1228" t="s">
        <v>48</v>
      </c>
      <c r="AH127" s="1228" t="s">
        <v>48</v>
      </c>
      <c r="AI127" s="1228" t="s">
        <v>48</v>
      </c>
      <c r="AJ127" s="1228" t="s">
        <v>48</v>
      </c>
      <c r="AK127" s="1228" t="s">
        <v>48</v>
      </c>
      <c r="AL127" s="1228" t="s">
        <v>48</v>
      </c>
      <c r="AM127" s="1228" t="s">
        <v>12670</v>
      </c>
      <c r="AN127" s="1229" t="s">
        <v>13922</v>
      </c>
    </row>
    <row r="128" spans="1:40" ht="13.5" thickBot="1">
      <c r="A128" s="1232" t="s">
        <v>635</v>
      </c>
      <c r="B128" s="1202" t="s">
        <v>636</v>
      </c>
      <c r="C128" s="1203" t="s">
        <v>240</v>
      </c>
      <c r="D128" s="1205" t="s">
        <v>40</v>
      </c>
      <c r="E128" s="1205" t="s">
        <v>241</v>
      </c>
      <c r="F128" s="1205" t="s">
        <v>241</v>
      </c>
      <c r="G128" s="1205" t="s">
        <v>242</v>
      </c>
      <c r="H128" s="1205" t="s">
        <v>243</v>
      </c>
      <c r="I128" s="1206" t="b">
        <v>1</v>
      </c>
      <c r="J128" s="1261" t="s">
        <v>637</v>
      </c>
      <c r="K128" s="1208" t="s">
        <v>638</v>
      </c>
      <c r="L128" s="1209" t="s">
        <v>639</v>
      </c>
      <c r="M128" s="1210">
        <v>0.1</v>
      </c>
      <c r="N128" s="1262" t="b">
        <v>0</v>
      </c>
      <c r="O128" s="1245" t="s">
        <v>48</v>
      </c>
      <c r="P128" s="1224" t="s">
        <v>48</v>
      </c>
      <c r="Q128" s="1219" t="s">
        <v>48</v>
      </c>
      <c r="R128" s="1246" t="s">
        <v>48</v>
      </c>
      <c r="S128" s="1224" t="s">
        <v>48</v>
      </c>
      <c r="T128" s="1219" t="s">
        <v>48</v>
      </c>
      <c r="U128" s="1247" t="s">
        <v>48</v>
      </c>
      <c r="V128" s="1218" t="s">
        <v>48</v>
      </c>
      <c r="W128" s="1219" t="s">
        <v>48</v>
      </c>
      <c r="X128" s="1220" t="s">
        <v>48</v>
      </c>
      <c r="Y128" s="1221" t="s">
        <v>48</v>
      </c>
      <c r="Z128" s="1222" t="s">
        <v>48</v>
      </c>
      <c r="AA128" s="1223" t="s">
        <v>48</v>
      </c>
      <c r="AB128" s="1224" t="s">
        <v>48</v>
      </c>
      <c r="AC128" s="1225" t="s">
        <v>48</v>
      </c>
      <c r="AD128" s="1211" t="s">
        <v>48</v>
      </c>
      <c r="AE128" s="1227" t="s">
        <v>48</v>
      </c>
      <c r="AF128" s="1227" t="s">
        <v>48</v>
      </c>
      <c r="AG128" s="1228" t="s">
        <v>48</v>
      </c>
      <c r="AH128" s="1228" t="s">
        <v>48</v>
      </c>
      <c r="AI128" s="1228" t="s">
        <v>48</v>
      </c>
      <c r="AJ128" s="1228" t="s">
        <v>48</v>
      </c>
      <c r="AK128" s="1228" t="s">
        <v>48</v>
      </c>
      <c r="AL128" s="1228" t="s">
        <v>48</v>
      </c>
      <c r="AM128" s="1228" t="s">
        <v>12670</v>
      </c>
      <c r="AN128" s="1229" t="s">
        <v>13922</v>
      </c>
    </row>
    <row r="129" spans="1:40" ht="13.5" thickBot="1">
      <c r="A129" s="1230" t="s">
        <v>640</v>
      </c>
      <c r="B129" s="1202" t="s">
        <v>641</v>
      </c>
      <c r="C129" s="1203" t="s">
        <v>39</v>
      </c>
      <c r="D129" s="1205" t="s">
        <v>40</v>
      </c>
      <c r="E129" s="1205" t="s">
        <v>41</v>
      </c>
      <c r="F129" s="1205" t="s">
        <v>42</v>
      </c>
      <c r="G129" s="1205" t="s">
        <v>43</v>
      </c>
      <c r="H129" s="1205" t="s">
        <v>44</v>
      </c>
      <c r="I129" s="1206" t="b">
        <v>1</v>
      </c>
      <c r="J129" s="1261" t="s">
        <v>642</v>
      </c>
      <c r="K129" s="1208" t="s">
        <v>643</v>
      </c>
      <c r="L129" s="1209" t="s">
        <v>644</v>
      </c>
      <c r="M129" s="1210">
        <v>0.1</v>
      </c>
      <c r="N129" s="1263" t="b">
        <v>0</v>
      </c>
      <c r="O129" s="1234">
        <v>1</v>
      </c>
      <c r="P129" s="1216">
        <v>1</v>
      </c>
      <c r="Q129" s="1214">
        <v>0</v>
      </c>
      <c r="R129" s="1215">
        <v>0</v>
      </c>
      <c r="S129" s="1216">
        <f t="shared" ref="S129:S131" si="6">O129*P129</f>
        <v>1</v>
      </c>
      <c r="T129" s="1214">
        <f t="shared" ref="T129:T131" si="7">O129*Q129</f>
        <v>0</v>
      </c>
      <c r="U129" s="1217">
        <f t="shared" ref="U129:U131" si="8">O129*R129</f>
        <v>0</v>
      </c>
      <c r="V129" s="1218" t="s">
        <v>48</v>
      </c>
      <c r="W129" s="1219" t="s">
        <v>48</v>
      </c>
      <c r="X129" s="1220" t="s">
        <v>48</v>
      </c>
      <c r="Y129" s="1221" t="s">
        <v>48</v>
      </c>
      <c r="Z129" s="1222" t="s">
        <v>48</v>
      </c>
      <c r="AA129" s="1223" t="s">
        <v>48</v>
      </c>
      <c r="AB129" s="1224" t="s">
        <v>48</v>
      </c>
      <c r="AC129" s="1225" t="s">
        <v>48</v>
      </c>
      <c r="AD129" s="1211" t="s">
        <v>48</v>
      </c>
      <c r="AE129" s="1227" t="s">
        <v>48</v>
      </c>
      <c r="AF129" s="1227" t="s">
        <v>48</v>
      </c>
      <c r="AG129" s="1228" t="s">
        <v>48</v>
      </c>
      <c r="AH129" s="1228" t="s">
        <v>48</v>
      </c>
      <c r="AI129" s="1228" t="s">
        <v>48</v>
      </c>
      <c r="AJ129" s="1228" t="s">
        <v>48</v>
      </c>
      <c r="AK129" s="1228" t="s">
        <v>48</v>
      </c>
      <c r="AL129" s="1228" t="s">
        <v>13911</v>
      </c>
      <c r="AM129" s="1228" t="s">
        <v>12670</v>
      </c>
      <c r="AN129" s="1229" t="s">
        <v>13922</v>
      </c>
    </row>
    <row r="130" spans="1:40" ht="13.5" thickBot="1">
      <c r="A130" s="1231" t="s">
        <v>645</v>
      </c>
      <c r="B130" s="1202" t="s">
        <v>646</v>
      </c>
      <c r="C130" s="1203" t="s">
        <v>39</v>
      </c>
      <c r="D130" s="1205" t="s">
        <v>40</v>
      </c>
      <c r="E130" s="1205" t="s">
        <v>41</v>
      </c>
      <c r="F130" s="1205" t="s">
        <v>42</v>
      </c>
      <c r="G130" s="1205" t="s">
        <v>43</v>
      </c>
      <c r="H130" s="1205" t="s">
        <v>44</v>
      </c>
      <c r="I130" s="1206" t="b">
        <v>1</v>
      </c>
      <c r="J130" s="1261" t="s">
        <v>647</v>
      </c>
      <c r="K130" s="1208" t="s">
        <v>648</v>
      </c>
      <c r="L130" s="1209" t="s">
        <v>649</v>
      </c>
      <c r="M130" s="1210">
        <v>0.1</v>
      </c>
      <c r="N130" s="1263" t="b">
        <v>0</v>
      </c>
      <c r="O130" s="1234">
        <v>1</v>
      </c>
      <c r="P130" s="1216">
        <v>2</v>
      </c>
      <c r="Q130" s="1214">
        <v>0</v>
      </c>
      <c r="R130" s="1215">
        <v>0</v>
      </c>
      <c r="S130" s="1216">
        <f t="shared" si="6"/>
        <v>2</v>
      </c>
      <c r="T130" s="1214">
        <f t="shared" si="7"/>
        <v>0</v>
      </c>
      <c r="U130" s="1217">
        <f t="shared" si="8"/>
        <v>0</v>
      </c>
      <c r="V130" s="1218" t="s">
        <v>48</v>
      </c>
      <c r="W130" s="1219" t="s">
        <v>48</v>
      </c>
      <c r="X130" s="1220" t="s">
        <v>48</v>
      </c>
      <c r="Y130" s="1221" t="s">
        <v>48</v>
      </c>
      <c r="Z130" s="1222" t="s">
        <v>48</v>
      </c>
      <c r="AA130" s="1223" t="s">
        <v>48</v>
      </c>
      <c r="AB130" s="1224" t="s">
        <v>48</v>
      </c>
      <c r="AC130" s="1225" t="s">
        <v>48</v>
      </c>
      <c r="AD130" s="1211" t="s">
        <v>48</v>
      </c>
      <c r="AE130" s="1227" t="s">
        <v>48</v>
      </c>
      <c r="AF130" s="1227" t="s">
        <v>48</v>
      </c>
      <c r="AG130" s="1228" t="s">
        <v>48</v>
      </c>
      <c r="AH130" s="1228" t="s">
        <v>48</v>
      </c>
      <c r="AI130" s="1228" t="s">
        <v>48</v>
      </c>
      <c r="AJ130" s="1228" t="s">
        <v>48</v>
      </c>
      <c r="AK130" s="1228" t="s">
        <v>48</v>
      </c>
      <c r="AL130" s="1228" t="s">
        <v>13912</v>
      </c>
      <c r="AM130" s="1228" t="s">
        <v>12670</v>
      </c>
      <c r="AN130" s="1229" t="s">
        <v>13922</v>
      </c>
    </row>
    <row r="131" spans="1:40" ht="13.5" thickBot="1">
      <c r="A131" s="1230" t="s">
        <v>650</v>
      </c>
      <c r="B131" s="1202" t="s">
        <v>651</v>
      </c>
      <c r="C131" s="1203" t="s">
        <v>39</v>
      </c>
      <c r="D131" s="1205" t="s">
        <v>40</v>
      </c>
      <c r="E131" s="1205" t="s">
        <v>41</v>
      </c>
      <c r="F131" s="1205" t="s">
        <v>42</v>
      </c>
      <c r="G131" s="1205" t="s">
        <v>43</v>
      </c>
      <c r="H131" s="1205" t="s">
        <v>44</v>
      </c>
      <c r="I131" s="1206" t="b">
        <v>1</v>
      </c>
      <c r="J131" s="1261" t="s">
        <v>652</v>
      </c>
      <c r="K131" s="1208" t="s">
        <v>653</v>
      </c>
      <c r="L131" s="1209" t="s">
        <v>654</v>
      </c>
      <c r="M131" s="1210">
        <v>0.1</v>
      </c>
      <c r="N131" s="1263" t="b">
        <v>0</v>
      </c>
      <c r="O131" s="1234">
        <v>1</v>
      </c>
      <c r="P131" s="1216">
        <v>1</v>
      </c>
      <c r="Q131" s="1214">
        <v>0</v>
      </c>
      <c r="R131" s="1215">
        <v>0</v>
      </c>
      <c r="S131" s="1216">
        <f t="shared" si="6"/>
        <v>1</v>
      </c>
      <c r="T131" s="1214">
        <f t="shared" si="7"/>
        <v>0</v>
      </c>
      <c r="U131" s="1217">
        <f t="shared" si="8"/>
        <v>0</v>
      </c>
      <c r="V131" s="1218" t="s">
        <v>48</v>
      </c>
      <c r="W131" s="1219" t="s">
        <v>48</v>
      </c>
      <c r="X131" s="1220" t="s">
        <v>48</v>
      </c>
      <c r="Y131" s="1221" t="s">
        <v>48</v>
      </c>
      <c r="Z131" s="1222" t="s">
        <v>48</v>
      </c>
      <c r="AA131" s="1223" t="s">
        <v>48</v>
      </c>
      <c r="AB131" s="1224" t="s">
        <v>48</v>
      </c>
      <c r="AC131" s="1225" t="s">
        <v>48</v>
      </c>
      <c r="AD131" s="1211" t="s">
        <v>48</v>
      </c>
      <c r="AE131" s="1227" t="s">
        <v>48</v>
      </c>
      <c r="AF131" s="1227" t="s">
        <v>48</v>
      </c>
      <c r="AG131" s="1228" t="s">
        <v>48</v>
      </c>
      <c r="AH131" s="1228" t="s">
        <v>48</v>
      </c>
      <c r="AI131" s="1228" t="s">
        <v>48</v>
      </c>
      <c r="AJ131" s="1228" t="s">
        <v>48</v>
      </c>
      <c r="AK131" s="1228" t="s">
        <v>48</v>
      </c>
      <c r="AL131" s="1228" t="s">
        <v>13911</v>
      </c>
      <c r="AM131" s="1228" t="s">
        <v>12670</v>
      </c>
      <c r="AN131" s="1229" t="s">
        <v>13923</v>
      </c>
    </row>
    <row r="132" spans="1:40" ht="13.5" thickBot="1">
      <c r="A132" s="1231" t="s">
        <v>655</v>
      </c>
      <c r="B132" s="1202" t="s">
        <v>656</v>
      </c>
      <c r="C132" s="1203" t="s">
        <v>240</v>
      </c>
      <c r="D132" s="1205" t="s">
        <v>40</v>
      </c>
      <c r="E132" s="1205" t="s">
        <v>241</v>
      </c>
      <c r="F132" s="1205" t="s">
        <v>241</v>
      </c>
      <c r="G132" s="1205" t="s">
        <v>242</v>
      </c>
      <c r="H132" s="1205" t="s">
        <v>243</v>
      </c>
      <c r="I132" s="1206" t="b">
        <v>1</v>
      </c>
      <c r="J132" s="1244" t="s">
        <v>657</v>
      </c>
      <c r="K132" s="1208" t="s">
        <v>658</v>
      </c>
      <c r="L132" s="1209" t="s">
        <v>659</v>
      </c>
      <c r="M132" s="1210">
        <v>0.2</v>
      </c>
      <c r="N132" s="1262" t="b">
        <v>0</v>
      </c>
      <c r="O132" s="1245" t="s">
        <v>48</v>
      </c>
      <c r="P132" s="1224" t="s">
        <v>48</v>
      </c>
      <c r="Q132" s="1219" t="s">
        <v>48</v>
      </c>
      <c r="R132" s="1246" t="s">
        <v>48</v>
      </c>
      <c r="S132" s="1224" t="s">
        <v>48</v>
      </c>
      <c r="T132" s="1219" t="s">
        <v>48</v>
      </c>
      <c r="U132" s="1247" t="s">
        <v>48</v>
      </c>
      <c r="V132" s="1218" t="s">
        <v>48</v>
      </c>
      <c r="W132" s="1219" t="s">
        <v>48</v>
      </c>
      <c r="X132" s="1220" t="s">
        <v>48</v>
      </c>
      <c r="Y132" s="1221" t="s">
        <v>48</v>
      </c>
      <c r="Z132" s="1222" t="s">
        <v>48</v>
      </c>
      <c r="AA132" s="1223" t="s">
        <v>48</v>
      </c>
      <c r="AB132" s="1224" t="s">
        <v>48</v>
      </c>
      <c r="AC132" s="1225" t="s">
        <v>48</v>
      </c>
      <c r="AD132" s="1211" t="s">
        <v>48</v>
      </c>
      <c r="AE132" s="1227" t="s">
        <v>48</v>
      </c>
      <c r="AF132" s="1227" t="s">
        <v>48</v>
      </c>
      <c r="AG132" s="1228" t="s">
        <v>48</v>
      </c>
      <c r="AH132" s="1228" t="s">
        <v>48</v>
      </c>
      <c r="AI132" s="1228" t="s">
        <v>48</v>
      </c>
      <c r="AJ132" s="1228" t="s">
        <v>48</v>
      </c>
      <c r="AK132" s="1228" t="s">
        <v>48</v>
      </c>
      <c r="AL132" s="1228" t="s">
        <v>13912</v>
      </c>
      <c r="AM132" s="1228" t="s">
        <v>12670</v>
      </c>
      <c r="AN132" s="1229" t="s">
        <v>13923</v>
      </c>
    </row>
    <row r="133" spans="1:40" ht="13.5" thickBot="1">
      <c r="A133" s="1230" t="s">
        <v>660</v>
      </c>
      <c r="B133" s="1202" t="s">
        <v>661</v>
      </c>
      <c r="C133" s="1203" t="s">
        <v>240</v>
      </c>
      <c r="D133" s="1205" t="s">
        <v>40</v>
      </c>
      <c r="E133" s="1205" t="s">
        <v>241</v>
      </c>
      <c r="F133" s="1205" t="s">
        <v>241</v>
      </c>
      <c r="G133" s="1205" t="s">
        <v>242</v>
      </c>
      <c r="H133" s="1205" t="s">
        <v>243</v>
      </c>
      <c r="I133" s="1206" t="b">
        <v>1</v>
      </c>
      <c r="J133" s="1243" t="s">
        <v>662</v>
      </c>
      <c r="K133" s="1208" t="s">
        <v>663</v>
      </c>
      <c r="L133" s="1209" t="s">
        <v>664</v>
      </c>
      <c r="M133" s="1210">
        <v>0.1</v>
      </c>
      <c r="N133" s="1262" t="b">
        <v>0</v>
      </c>
      <c r="O133" s="1245" t="s">
        <v>48</v>
      </c>
      <c r="P133" s="1224" t="s">
        <v>48</v>
      </c>
      <c r="Q133" s="1219" t="s">
        <v>48</v>
      </c>
      <c r="R133" s="1246" t="s">
        <v>48</v>
      </c>
      <c r="S133" s="1224" t="s">
        <v>48</v>
      </c>
      <c r="T133" s="1219" t="s">
        <v>48</v>
      </c>
      <c r="U133" s="1247" t="s">
        <v>48</v>
      </c>
      <c r="V133" s="1218" t="s">
        <v>48</v>
      </c>
      <c r="W133" s="1219" t="s">
        <v>48</v>
      </c>
      <c r="X133" s="1220" t="s">
        <v>48</v>
      </c>
      <c r="Y133" s="1221" t="s">
        <v>48</v>
      </c>
      <c r="Z133" s="1222" t="s">
        <v>48</v>
      </c>
      <c r="AA133" s="1223" t="s">
        <v>48</v>
      </c>
      <c r="AB133" s="1224" t="s">
        <v>48</v>
      </c>
      <c r="AC133" s="1225" t="s">
        <v>48</v>
      </c>
      <c r="AD133" s="1211" t="s">
        <v>48</v>
      </c>
      <c r="AE133" s="1227" t="s">
        <v>48</v>
      </c>
      <c r="AF133" s="1227" t="s">
        <v>48</v>
      </c>
      <c r="AG133" s="1228" t="s">
        <v>48</v>
      </c>
      <c r="AH133" s="1228" t="s">
        <v>48</v>
      </c>
      <c r="AI133" s="1228" t="s">
        <v>48</v>
      </c>
      <c r="AJ133" s="1228" t="s">
        <v>48</v>
      </c>
      <c r="AK133" s="1228" t="s">
        <v>48</v>
      </c>
      <c r="AL133" s="1228" t="s">
        <v>13911</v>
      </c>
      <c r="AM133" s="1228" t="s">
        <v>12670</v>
      </c>
      <c r="AN133" s="1229" t="s">
        <v>13923</v>
      </c>
    </row>
    <row r="134" spans="1:40" ht="13.5" thickBot="1">
      <c r="A134" s="1232" t="s">
        <v>665</v>
      </c>
      <c r="B134" s="1202" t="s">
        <v>666</v>
      </c>
      <c r="C134" s="1203" t="s">
        <v>240</v>
      </c>
      <c r="D134" s="1205" t="s">
        <v>40</v>
      </c>
      <c r="E134" s="1205" t="s">
        <v>241</v>
      </c>
      <c r="F134" s="1205" t="s">
        <v>241</v>
      </c>
      <c r="G134" s="1205" t="s">
        <v>242</v>
      </c>
      <c r="H134" s="1205" t="s">
        <v>243</v>
      </c>
      <c r="I134" s="1206" t="b">
        <v>1</v>
      </c>
      <c r="J134" s="1243" t="s">
        <v>667</v>
      </c>
      <c r="K134" s="1208" t="s">
        <v>668</v>
      </c>
      <c r="L134" s="1209" t="s">
        <v>669</v>
      </c>
      <c r="M134" s="1210">
        <v>0.2</v>
      </c>
      <c r="N134" s="1262" t="b">
        <v>0</v>
      </c>
      <c r="O134" s="1245" t="s">
        <v>48</v>
      </c>
      <c r="P134" s="1224" t="s">
        <v>48</v>
      </c>
      <c r="Q134" s="1219" t="s">
        <v>48</v>
      </c>
      <c r="R134" s="1246" t="s">
        <v>48</v>
      </c>
      <c r="S134" s="1224" t="s">
        <v>48</v>
      </c>
      <c r="T134" s="1219" t="s">
        <v>48</v>
      </c>
      <c r="U134" s="1247" t="s">
        <v>48</v>
      </c>
      <c r="V134" s="1218" t="s">
        <v>48</v>
      </c>
      <c r="W134" s="1219" t="s">
        <v>48</v>
      </c>
      <c r="X134" s="1220" t="s">
        <v>48</v>
      </c>
      <c r="Y134" s="1221" t="s">
        <v>48</v>
      </c>
      <c r="Z134" s="1222" t="s">
        <v>48</v>
      </c>
      <c r="AA134" s="1223" t="s">
        <v>48</v>
      </c>
      <c r="AB134" s="1224" t="s">
        <v>48</v>
      </c>
      <c r="AC134" s="1225" t="s">
        <v>48</v>
      </c>
      <c r="AD134" s="1211" t="s">
        <v>48</v>
      </c>
      <c r="AE134" s="1227" t="s">
        <v>48</v>
      </c>
      <c r="AF134" s="1227" t="s">
        <v>48</v>
      </c>
      <c r="AG134" s="1228" t="s">
        <v>48</v>
      </c>
      <c r="AH134" s="1228" t="s">
        <v>48</v>
      </c>
      <c r="AI134" s="1228" t="s">
        <v>48</v>
      </c>
      <c r="AJ134" s="1228" t="s">
        <v>48</v>
      </c>
      <c r="AK134" s="1228" t="s">
        <v>48</v>
      </c>
      <c r="AL134" s="1228" t="s">
        <v>13913</v>
      </c>
      <c r="AM134" s="1228" t="s">
        <v>12670</v>
      </c>
      <c r="AN134" s="1229" t="s">
        <v>13923</v>
      </c>
    </row>
    <row r="135" spans="1:40" ht="13.5" thickBot="1">
      <c r="A135" s="1232" t="s">
        <v>670</v>
      </c>
      <c r="B135" s="1202" t="s">
        <v>671</v>
      </c>
      <c r="C135" s="1203" t="s">
        <v>39</v>
      </c>
      <c r="D135" s="1205" t="s">
        <v>40</v>
      </c>
      <c r="E135" s="1205" t="s">
        <v>41</v>
      </c>
      <c r="F135" s="1205" t="s">
        <v>42</v>
      </c>
      <c r="G135" s="1205" t="s">
        <v>43</v>
      </c>
      <c r="H135" s="1205" t="s">
        <v>44</v>
      </c>
      <c r="I135" s="1206" t="b">
        <v>1</v>
      </c>
      <c r="J135" s="1243" t="s">
        <v>672</v>
      </c>
      <c r="K135" s="1208" t="s">
        <v>673</v>
      </c>
      <c r="L135" s="1209" t="s">
        <v>674</v>
      </c>
      <c r="M135" s="1210">
        <v>0.2</v>
      </c>
      <c r="N135" s="1263" t="b">
        <v>0</v>
      </c>
      <c r="O135" s="1234">
        <v>2</v>
      </c>
      <c r="P135" s="1216">
        <v>2</v>
      </c>
      <c r="Q135" s="1214">
        <v>1.5</v>
      </c>
      <c r="R135" s="1215">
        <v>0</v>
      </c>
      <c r="S135" s="1216">
        <f>O135*P135</f>
        <v>4</v>
      </c>
      <c r="T135" s="1214">
        <f>O135*Q135</f>
        <v>3</v>
      </c>
      <c r="U135" s="1217">
        <f>O135*R135</f>
        <v>0</v>
      </c>
      <c r="V135" s="1218" t="s">
        <v>48</v>
      </c>
      <c r="W135" s="1219" t="s">
        <v>48</v>
      </c>
      <c r="X135" s="1220" t="s">
        <v>48</v>
      </c>
      <c r="Y135" s="1221" t="s">
        <v>48</v>
      </c>
      <c r="Z135" s="1222" t="s">
        <v>48</v>
      </c>
      <c r="AA135" s="1223" t="s">
        <v>48</v>
      </c>
      <c r="AB135" s="1224" t="s">
        <v>48</v>
      </c>
      <c r="AC135" s="1225" t="s">
        <v>48</v>
      </c>
      <c r="AD135" s="1211" t="s">
        <v>48</v>
      </c>
      <c r="AE135" s="1227" t="s">
        <v>48</v>
      </c>
      <c r="AF135" s="1227" t="s">
        <v>48</v>
      </c>
      <c r="AG135" s="1228" t="s">
        <v>48</v>
      </c>
      <c r="AH135" s="1228" t="s">
        <v>48</v>
      </c>
      <c r="AI135" s="1228" t="s">
        <v>48</v>
      </c>
      <c r="AJ135" s="1228" t="s">
        <v>48</v>
      </c>
      <c r="AK135" s="1228" t="s">
        <v>48</v>
      </c>
      <c r="AL135" s="1228" t="s">
        <v>13913</v>
      </c>
      <c r="AM135" s="1228" t="s">
        <v>12670</v>
      </c>
      <c r="AN135" s="1229" t="s">
        <v>13923</v>
      </c>
    </row>
    <row r="136" spans="1:40" ht="26.25" thickBot="1">
      <c r="A136" s="1230" t="s">
        <v>675</v>
      </c>
      <c r="B136" s="1202" t="s">
        <v>676</v>
      </c>
      <c r="C136" s="1202" t="s">
        <v>240</v>
      </c>
      <c r="D136" s="1205" t="s">
        <v>40</v>
      </c>
      <c r="E136" s="1205" t="s">
        <v>241</v>
      </c>
      <c r="F136" s="1205" t="s">
        <v>241</v>
      </c>
      <c r="G136" s="1205" t="s">
        <v>242</v>
      </c>
      <c r="H136" s="1205" t="s">
        <v>243</v>
      </c>
      <c r="I136" s="1240" t="b">
        <v>1</v>
      </c>
      <c r="J136" s="1241" t="s">
        <v>45</v>
      </c>
      <c r="K136" s="1208" t="s">
        <v>677</v>
      </c>
      <c r="L136" s="1235" t="s">
        <v>47</v>
      </c>
      <c r="M136" s="1236">
        <v>0.3</v>
      </c>
      <c r="N136" s="1262" t="b">
        <v>0</v>
      </c>
      <c r="O136" s="1245" t="s">
        <v>48</v>
      </c>
      <c r="P136" s="1224" t="s">
        <v>48</v>
      </c>
      <c r="Q136" s="1219" t="s">
        <v>48</v>
      </c>
      <c r="R136" s="1246" t="s">
        <v>48</v>
      </c>
      <c r="S136" s="1224" t="s">
        <v>48</v>
      </c>
      <c r="T136" s="1219" t="s">
        <v>48</v>
      </c>
      <c r="U136" s="1247" t="s">
        <v>48</v>
      </c>
      <c r="V136" s="1218" t="s">
        <v>48</v>
      </c>
      <c r="W136" s="1219" t="s">
        <v>48</v>
      </c>
      <c r="X136" s="1220" t="s">
        <v>48</v>
      </c>
      <c r="Y136" s="1221" t="s">
        <v>48</v>
      </c>
      <c r="Z136" s="1222" t="s">
        <v>48</v>
      </c>
      <c r="AA136" s="1223" t="s">
        <v>48</v>
      </c>
      <c r="AB136" s="1224" t="s">
        <v>48</v>
      </c>
      <c r="AC136" s="1225" t="s">
        <v>48</v>
      </c>
      <c r="AD136" s="1211" t="s">
        <v>48</v>
      </c>
      <c r="AE136" s="1227">
        <v>21600</v>
      </c>
      <c r="AF136" s="1227" t="s">
        <v>48</v>
      </c>
      <c r="AG136" s="1228" t="s">
        <v>48</v>
      </c>
      <c r="AH136" s="1228" t="s">
        <v>48</v>
      </c>
      <c r="AI136" s="1228" t="s">
        <v>48</v>
      </c>
      <c r="AJ136" s="1228" t="s">
        <v>48</v>
      </c>
      <c r="AK136" s="1228" t="s">
        <v>48</v>
      </c>
      <c r="AL136" s="1228" t="s">
        <v>13910</v>
      </c>
      <c r="AM136" s="1228" t="s">
        <v>12670</v>
      </c>
      <c r="AN136" s="1229" t="s">
        <v>13924</v>
      </c>
    </row>
    <row r="137" spans="1:40" ht="26.25" thickBot="1">
      <c r="A137" s="1230" t="s">
        <v>678</v>
      </c>
      <c r="B137" s="1202" t="s">
        <v>679</v>
      </c>
      <c r="C137" s="1202" t="s">
        <v>240</v>
      </c>
      <c r="D137" s="1205" t="s">
        <v>40</v>
      </c>
      <c r="E137" s="1205" t="s">
        <v>241</v>
      </c>
      <c r="F137" s="1205" t="s">
        <v>241</v>
      </c>
      <c r="G137" s="1205" t="s">
        <v>242</v>
      </c>
      <c r="H137" s="1205" t="s">
        <v>243</v>
      </c>
      <c r="I137" s="1240" t="b">
        <v>1</v>
      </c>
      <c r="J137" s="1241" t="s">
        <v>680</v>
      </c>
      <c r="K137" s="1208" t="s">
        <v>681</v>
      </c>
      <c r="L137" s="1235" t="s">
        <v>682</v>
      </c>
      <c r="M137" s="1236">
        <v>0.4</v>
      </c>
      <c r="N137" s="1262" t="b">
        <v>0</v>
      </c>
      <c r="O137" s="1245" t="s">
        <v>48</v>
      </c>
      <c r="P137" s="1224" t="s">
        <v>48</v>
      </c>
      <c r="Q137" s="1219" t="s">
        <v>48</v>
      </c>
      <c r="R137" s="1246" t="s">
        <v>48</v>
      </c>
      <c r="S137" s="1224" t="s">
        <v>48</v>
      </c>
      <c r="T137" s="1219" t="s">
        <v>48</v>
      </c>
      <c r="U137" s="1247" t="s">
        <v>48</v>
      </c>
      <c r="V137" s="1218" t="s">
        <v>48</v>
      </c>
      <c r="W137" s="1219" t="s">
        <v>48</v>
      </c>
      <c r="X137" s="1220" t="s">
        <v>48</v>
      </c>
      <c r="Y137" s="1221" t="s">
        <v>48</v>
      </c>
      <c r="Z137" s="1222" t="s">
        <v>48</v>
      </c>
      <c r="AA137" s="1223" t="s">
        <v>48</v>
      </c>
      <c r="AB137" s="1224" t="s">
        <v>48</v>
      </c>
      <c r="AC137" s="1225" t="s">
        <v>48</v>
      </c>
      <c r="AD137" s="1211" t="s">
        <v>48</v>
      </c>
      <c r="AE137" s="1227">
        <v>21600</v>
      </c>
      <c r="AF137" s="1227" t="s">
        <v>48</v>
      </c>
      <c r="AG137" s="1228" t="s">
        <v>48</v>
      </c>
      <c r="AH137" s="1228" t="s">
        <v>48</v>
      </c>
      <c r="AI137" s="1228" t="s">
        <v>48</v>
      </c>
      <c r="AJ137" s="1228" t="s">
        <v>48</v>
      </c>
      <c r="AK137" s="1228" t="s">
        <v>48</v>
      </c>
      <c r="AL137" s="1228" t="s">
        <v>13911</v>
      </c>
      <c r="AM137" s="1228" t="s">
        <v>12670</v>
      </c>
      <c r="AN137" s="1229" t="s">
        <v>13924</v>
      </c>
    </row>
    <row r="138" spans="1:40" ht="26.25" thickBot="1">
      <c r="A138" s="1231" t="s">
        <v>683</v>
      </c>
      <c r="B138" s="1202" t="s">
        <v>684</v>
      </c>
      <c r="C138" s="1202" t="s">
        <v>240</v>
      </c>
      <c r="D138" s="1205" t="s">
        <v>40</v>
      </c>
      <c r="E138" s="1205" t="s">
        <v>241</v>
      </c>
      <c r="F138" s="1205" t="s">
        <v>241</v>
      </c>
      <c r="G138" s="1205" t="s">
        <v>242</v>
      </c>
      <c r="H138" s="1205" t="s">
        <v>243</v>
      </c>
      <c r="I138" s="1240" t="b">
        <v>1</v>
      </c>
      <c r="J138" s="1241" t="s">
        <v>685</v>
      </c>
      <c r="K138" s="1208" t="s">
        <v>686</v>
      </c>
      <c r="L138" s="1235" t="s">
        <v>687</v>
      </c>
      <c r="M138" s="1236">
        <v>0.1</v>
      </c>
      <c r="N138" s="1262" t="b">
        <v>0</v>
      </c>
      <c r="O138" s="1245" t="s">
        <v>48</v>
      </c>
      <c r="P138" s="1224" t="s">
        <v>48</v>
      </c>
      <c r="Q138" s="1219" t="s">
        <v>48</v>
      </c>
      <c r="R138" s="1246" t="s">
        <v>48</v>
      </c>
      <c r="S138" s="1224" t="s">
        <v>48</v>
      </c>
      <c r="T138" s="1219" t="s">
        <v>48</v>
      </c>
      <c r="U138" s="1247" t="s">
        <v>48</v>
      </c>
      <c r="V138" s="1218" t="s">
        <v>48</v>
      </c>
      <c r="W138" s="1219" t="s">
        <v>48</v>
      </c>
      <c r="X138" s="1220" t="s">
        <v>48</v>
      </c>
      <c r="Y138" s="1221" t="s">
        <v>48</v>
      </c>
      <c r="Z138" s="1222" t="s">
        <v>48</v>
      </c>
      <c r="AA138" s="1223" t="s">
        <v>48</v>
      </c>
      <c r="AB138" s="1224" t="s">
        <v>48</v>
      </c>
      <c r="AC138" s="1225" t="s">
        <v>48</v>
      </c>
      <c r="AD138" s="1211" t="s">
        <v>48</v>
      </c>
      <c r="AE138" s="1227" t="s">
        <v>48</v>
      </c>
      <c r="AF138" s="1227" t="s">
        <v>48</v>
      </c>
      <c r="AG138" s="1228" t="s">
        <v>48</v>
      </c>
      <c r="AH138" s="1228" t="s">
        <v>48</v>
      </c>
      <c r="AI138" s="1228" t="s">
        <v>48</v>
      </c>
      <c r="AJ138" s="1228" t="s">
        <v>48</v>
      </c>
      <c r="AK138" s="1228" t="s">
        <v>48</v>
      </c>
      <c r="AL138" s="1228" t="s">
        <v>13912</v>
      </c>
      <c r="AM138" s="1228" t="s">
        <v>12670</v>
      </c>
      <c r="AN138" s="1229" t="s">
        <v>13924</v>
      </c>
    </row>
    <row r="139" spans="1:40" ht="26.25" thickBot="1">
      <c r="A139" s="1231" t="s">
        <v>688</v>
      </c>
      <c r="B139" s="1202" t="s">
        <v>689</v>
      </c>
      <c r="C139" s="1202" t="s">
        <v>39</v>
      </c>
      <c r="D139" s="1205" t="s">
        <v>40</v>
      </c>
      <c r="E139" s="1205" t="s">
        <v>41</v>
      </c>
      <c r="F139" s="1205" t="s">
        <v>42</v>
      </c>
      <c r="G139" s="1205" t="s">
        <v>43</v>
      </c>
      <c r="H139" s="1205" t="s">
        <v>44</v>
      </c>
      <c r="I139" s="1240" t="b">
        <v>1</v>
      </c>
      <c r="J139" s="1219" t="s">
        <v>690</v>
      </c>
      <c r="K139" s="1208" t="s">
        <v>691</v>
      </c>
      <c r="L139" s="1209" t="s">
        <v>692</v>
      </c>
      <c r="M139" s="1210">
        <v>0.1</v>
      </c>
      <c r="N139" s="1263" t="b">
        <v>0</v>
      </c>
      <c r="O139" s="1234">
        <v>1</v>
      </c>
      <c r="P139" s="1216">
        <v>2</v>
      </c>
      <c r="Q139" s="1214">
        <v>0</v>
      </c>
      <c r="R139" s="1215">
        <v>0</v>
      </c>
      <c r="S139" s="1216">
        <f>O139*P139</f>
        <v>2</v>
      </c>
      <c r="T139" s="1214">
        <f>O139*Q139</f>
        <v>0</v>
      </c>
      <c r="U139" s="1217">
        <f>O139*R139</f>
        <v>0</v>
      </c>
      <c r="V139" s="1218" t="s">
        <v>48</v>
      </c>
      <c r="W139" s="1219" t="s">
        <v>48</v>
      </c>
      <c r="X139" s="1220" t="s">
        <v>48</v>
      </c>
      <c r="Y139" s="1221" t="s">
        <v>48</v>
      </c>
      <c r="Z139" s="1222" t="s">
        <v>48</v>
      </c>
      <c r="AA139" s="1223" t="s">
        <v>48</v>
      </c>
      <c r="AB139" s="1224" t="s">
        <v>48</v>
      </c>
      <c r="AC139" s="1225" t="s">
        <v>48</v>
      </c>
      <c r="AD139" s="1211" t="s">
        <v>48</v>
      </c>
      <c r="AE139" s="1227" t="s">
        <v>48</v>
      </c>
      <c r="AF139" s="1227" t="s">
        <v>48</v>
      </c>
      <c r="AG139" s="1228" t="s">
        <v>48</v>
      </c>
      <c r="AH139" s="1228" t="s">
        <v>48</v>
      </c>
      <c r="AI139" s="1228" t="s">
        <v>48</v>
      </c>
      <c r="AJ139" s="1228" t="s">
        <v>48</v>
      </c>
      <c r="AK139" s="1228" t="s">
        <v>48</v>
      </c>
      <c r="AL139" s="1228" t="s">
        <v>13912</v>
      </c>
      <c r="AM139" s="1228" t="s">
        <v>12670</v>
      </c>
      <c r="AN139" s="1229" t="s">
        <v>13924</v>
      </c>
    </row>
    <row r="140" spans="1:40" ht="26.25" thickBot="1">
      <c r="A140" s="1232" t="s">
        <v>693</v>
      </c>
      <c r="B140" s="1202" t="s">
        <v>694</v>
      </c>
      <c r="C140" s="1202" t="s">
        <v>240</v>
      </c>
      <c r="D140" s="1205" t="s">
        <v>40</v>
      </c>
      <c r="E140" s="1205" t="s">
        <v>241</v>
      </c>
      <c r="F140" s="1205" t="s">
        <v>241</v>
      </c>
      <c r="G140" s="1205" t="s">
        <v>242</v>
      </c>
      <c r="H140" s="1205" t="s">
        <v>243</v>
      </c>
      <c r="I140" s="1240" t="b">
        <v>1</v>
      </c>
      <c r="J140" s="1219" t="s">
        <v>695</v>
      </c>
      <c r="K140" s="1208" t="s">
        <v>696</v>
      </c>
      <c r="L140" s="1209" t="s">
        <v>697</v>
      </c>
      <c r="M140" s="1210">
        <v>0.1</v>
      </c>
      <c r="N140" s="1262" t="b">
        <v>0</v>
      </c>
      <c r="O140" s="1245" t="s">
        <v>48</v>
      </c>
      <c r="P140" s="1224" t="s">
        <v>48</v>
      </c>
      <c r="Q140" s="1219" t="s">
        <v>48</v>
      </c>
      <c r="R140" s="1246" t="s">
        <v>48</v>
      </c>
      <c r="S140" s="1224" t="s">
        <v>48</v>
      </c>
      <c r="T140" s="1219" t="s">
        <v>48</v>
      </c>
      <c r="U140" s="1247" t="s">
        <v>48</v>
      </c>
      <c r="V140" s="1218" t="s">
        <v>48</v>
      </c>
      <c r="W140" s="1219" t="s">
        <v>48</v>
      </c>
      <c r="X140" s="1220" t="s">
        <v>48</v>
      </c>
      <c r="Y140" s="1221" t="s">
        <v>48</v>
      </c>
      <c r="Z140" s="1222" t="s">
        <v>48</v>
      </c>
      <c r="AA140" s="1223" t="s">
        <v>48</v>
      </c>
      <c r="AB140" s="1224" t="s">
        <v>48</v>
      </c>
      <c r="AC140" s="1225" t="s">
        <v>48</v>
      </c>
      <c r="AD140" s="1211" t="s">
        <v>48</v>
      </c>
      <c r="AE140" s="1227" t="s">
        <v>48</v>
      </c>
      <c r="AF140" s="1227" t="s">
        <v>48</v>
      </c>
      <c r="AG140" s="1228" t="s">
        <v>48</v>
      </c>
      <c r="AH140" s="1228" t="s">
        <v>48</v>
      </c>
      <c r="AI140" s="1228" t="s">
        <v>48</v>
      </c>
      <c r="AJ140" s="1228" t="s">
        <v>48</v>
      </c>
      <c r="AK140" s="1228" t="s">
        <v>48</v>
      </c>
      <c r="AL140" s="1228" t="s">
        <v>13913</v>
      </c>
      <c r="AM140" s="1228" t="s">
        <v>12670</v>
      </c>
      <c r="AN140" s="1229" t="s">
        <v>13924</v>
      </c>
    </row>
    <row r="141" spans="1:40" ht="13.5" thickBot="1">
      <c r="A141" s="1230" t="s">
        <v>698</v>
      </c>
      <c r="B141" s="1202" t="s">
        <v>699</v>
      </c>
      <c r="C141" s="1203" t="s">
        <v>39</v>
      </c>
      <c r="D141" s="1205" t="s">
        <v>355</v>
      </c>
      <c r="E141" s="1205" t="s">
        <v>41</v>
      </c>
      <c r="F141" s="1205" t="s">
        <v>42</v>
      </c>
      <c r="G141" s="1205" t="s">
        <v>43</v>
      </c>
      <c r="H141" s="1205" t="s">
        <v>44</v>
      </c>
      <c r="I141" s="1206" t="b">
        <v>1</v>
      </c>
      <c r="J141" s="1243" t="s">
        <v>700</v>
      </c>
      <c r="K141" s="1208" t="s">
        <v>701</v>
      </c>
      <c r="L141" s="1235" t="s">
        <v>702</v>
      </c>
      <c r="M141" s="1236">
        <v>0.2</v>
      </c>
      <c r="N141" s="1264" t="b">
        <v>0</v>
      </c>
      <c r="O141" s="1212">
        <v>2</v>
      </c>
      <c r="P141" s="1213">
        <v>0</v>
      </c>
      <c r="Q141" s="1265">
        <v>-2.5</v>
      </c>
      <c r="R141" s="1266">
        <v>0</v>
      </c>
      <c r="S141" s="1216">
        <f>O141*P141</f>
        <v>0</v>
      </c>
      <c r="T141" s="1214">
        <f>O141*Q141</f>
        <v>-5</v>
      </c>
      <c r="U141" s="1217">
        <f>O141*R141</f>
        <v>0</v>
      </c>
      <c r="V141" s="1218" t="s">
        <v>48</v>
      </c>
      <c r="W141" s="1219" t="s">
        <v>48</v>
      </c>
      <c r="X141" s="1220" t="s">
        <v>48</v>
      </c>
      <c r="Y141" s="1221" t="s">
        <v>48</v>
      </c>
      <c r="Z141" s="1222" t="s">
        <v>48</v>
      </c>
      <c r="AA141" s="1223" t="s">
        <v>48</v>
      </c>
      <c r="AB141" s="1224" t="s">
        <v>48</v>
      </c>
      <c r="AC141" s="1225" t="s">
        <v>48</v>
      </c>
      <c r="AD141" s="1211" t="s">
        <v>48</v>
      </c>
      <c r="AE141" s="1227">
        <v>32400</v>
      </c>
      <c r="AF141" s="1227" t="s">
        <v>48</v>
      </c>
      <c r="AG141" s="1228" t="s">
        <v>48</v>
      </c>
      <c r="AH141" s="1228" t="s">
        <v>48</v>
      </c>
      <c r="AI141" s="1228" t="s">
        <v>48</v>
      </c>
      <c r="AJ141" s="1228" t="s">
        <v>48</v>
      </c>
      <c r="AK141" s="1228" t="s">
        <v>48</v>
      </c>
      <c r="AL141" s="1228" t="s">
        <v>13910</v>
      </c>
      <c r="AM141" s="1228" t="s">
        <v>12676</v>
      </c>
      <c r="AN141" s="1229" t="s">
        <v>13925</v>
      </c>
    </row>
    <row r="142" spans="1:40" ht="13.5" thickBot="1">
      <c r="A142" s="1230" t="s">
        <v>703</v>
      </c>
      <c r="B142" s="1202" t="s">
        <v>704</v>
      </c>
      <c r="C142" s="1203" t="s">
        <v>240</v>
      </c>
      <c r="D142" s="1205" t="s">
        <v>40</v>
      </c>
      <c r="E142" s="1205" t="s">
        <v>241</v>
      </c>
      <c r="F142" s="1205" t="s">
        <v>241</v>
      </c>
      <c r="G142" s="1205" t="s">
        <v>242</v>
      </c>
      <c r="H142" s="1205" t="s">
        <v>243</v>
      </c>
      <c r="I142" s="1206" t="b">
        <v>1</v>
      </c>
      <c r="J142" s="1243" t="s">
        <v>705</v>
      </c>
      <c r="K142" s="1208" t="s">
        <v>706</v>
      </c>
      <c r="L142" s="1235" t="s">
        <v>337</v>
      </c>
      <c r="M142" s="1236">
        <v>0.2</v>
      </c>
      <c r="N142" s="1262" t="b">
        <v>0</v>
      </c>
      <c r="O142" s="1245" t="s">
        <v>48</v>
      </c>
      <c r="P142" s="1224" t="s">
        <v>48</v>
      </c>
      <c r="Q142" s="1219" t="s">
        <v>48</v>
      </c>
      <c r="R142" s="1246" t="s">
        <v>48</v>
      </c>
      <c r="S142" s="1224" t="s">
        <v>48</v>
      </c>
      <c r="T142" s="1219" t="s">
        <v>48</v>
      </c>
      <c r="U142" s="1247" t="s">
        <v>48</v>
      </c>
      <c r="V142" s="1218" t="s">
        <v>48</v>
      </c>
      <c r="W142" s="1219" t="s">
        <v>48</v>
      </c>
      <c r="X142" s="1220" t="s">
        <v>48</v>
      </c>
      <c r="Y142" s="1221" t="s">
        <v>48</v>
      </c>
      <c r="Z142" s="1222" t="s">
        <v>48</v>
      </c>
      <c r="AA142" s="1223" t="s">
        <v>48</v>
      </c>
      <c r="AB142" s="1224" t="s">
        <v>48</v>
      </c>
      <c r="AC142" s="1225" t="s">
        <v>48</v>
      </c>
      <c r="AD142" s="1211" t="s">
        <v>48</v>
      </c>
      <c r="AE142" s="1227" t="s">
        <v>48</v>
      </c>
      <c r="AF142" s="1227" t="s">
        <v>48</v>
      </c>
      <c r="AG142" s="1228" t="s">
        <v>48</v>
      </c>
      <c r="AH142" s="1228" t="s">
        <v>48</v>
      </c>
      <c r="AI142" s="1228" t="s">
        <v>48</v>
      </c>
      <c r="AJ142" s="1228" t="s">
        <v>48</v>
      </c>
      <c r="AK142" s="1228" t="s">
        <v>48</v>
      </c>
      <c r="AL142" s="1228" t="s">
        <v>13910</v>
      </c>
      <c r="AM142" s="1228" t="s">
        <v>12676</v>
      </c>
      <c r="AN142" s="1229" t="s">
        <v>13925</v>
      </c>
    </row>
    <row r="143" spans="1:40" ht="13.5" thickBot="1">
      <c r="A143" s="1230" t="s">
        <v>707</v>
      </c>
      <c r="B143" s="1202" t="s">
        <v>708</v>
      </c>
      <c r="C143" s="1203" t="s">
        <v>240</v>
      </c>
      <c r="D143" s="1205" t="s">
        <v>40</v>
      </c>
      <c r="E143" s="1205" t="s">
        <v>241</v>
      </c>
      <c r="F143" s="1205" t="s">
        <v>241</v>
      </c>
      <c r="G143" s="1205" t="s">
        <v>242</v>
      </c>
      <c r="H143" s="1205" t="s">
        <v>243</v>
      </c>
      <c r="I143" s="1206" t="b">
        <v>1</v>
      </c>
      <c r="J143" s="1243" t="s">
        <v>340</v>
      </c>
      <c r="K143" s="1208" t="s">
        <v>709</v>
      </c>
      <c r="L143" s="1235" t="s">
        <v>342</v>
      </c>
      <c r="M143" s="1236">
        <v>0.2</v>
      </c>
      <c r="N143" s="1262" t="b">
        <v>0</v>
      </c>
      <c r="O143" s="1245" t="s">
        <v>48</v>
      </c>
      <c r="P143" s="1224" t="s">
        <v>48</v>
      </c>
      <c r="Q143" s="1219" t="s">
        <v>48</v>
      </c>
      <c r="R143" s="1246" t="s">
        <v>48</v>
      </c>
      <c r="S143" s="1224" t="s">
        <v>48</v>
      </c>
      <c r="T143" s="1219" t="s">
        <v>48</v>
      </c>
      <c r="U143" s="1247" t="s">
        <v>48</v>
      </c>
      <c r="V143" s="1218" t="s">
        <v>48</v>
      </c>
      <c r="W143" s="1219" t="s">
        <v>48</v>
      </c>
      <c r="X143" s="1220" t="s">
        <v>48</v>
      </c>
      <c r="Y143" s="1221" t="s">
        <v>48</v>
      </c>
      <c r="Z143" s="1222" t="s">
        <v>48</v>
      </c>
      <c r="AA143" s="1223" t="s">
        <v>48</v>
      </c>
      <c r="AB143" s="1224" t="s">
        <v>48</v>
      </c>
      <c r="AC143" s="1225" t="s">
        <v>48</v>
      </c>
      <c r="AD143" s="1211" t="s">
        <v>48</v>
      </c>
      <c r="AE143" s="1227" t="s">
        <v>48</v>
      </c>
      <c r="AF143" s="1227" t="s">
        <v>48</v>
      </c>
      <c r="AG143" s="1228" t="s">
        <v>48</v>
      </c>
      <c r="AH143" s="1228" t="s">
        <v>48</v>
      </c>
      <c r="AI143" s="1228" t="s">
        <v>48</v>
      </c>
      <c r="AJ143" s="1228" t="s">
        <v>48</v>
      </c>
      <c r="AK143" s="1228" t="s">
        <v>48</v>
      </c>
      <c r="AL143" s="1228" t="s">
        <v>13910</v>
      </c>
      <c r="AM143" s="1228" t="s">
        <v>12676</v>
      </c>
      <c r="AN143" s="1229" t="s">
        <v>13925</v>
      </c>
    </row>
    <row r="144" spans="1:40" ht="13.5" thickBot="1">
      <c r="A144" s="1230" t="s">
        <v>710</v>
      </c>
      <c r="B144" s="1202" t="s">
        <v>711</v>
      </c>
      <c r="C144" s="1203" t="s">
        <v>240</v>
      </c>
      <c r="D144" s="1205" t="s">
        <v>40</v>
      </c>
      <c r="E144" s="1205" t="s">
        <v>241</v>
      </c>
      <c r="F144" s="1205" t="s">
        <v>241</v>
      </c>
      <c r="G144" s="1205" t="s">
        <v>242</v>
      </c>
      <c r="H144" s="1205" t="s">
        <v>243</v>
      </c>
      <c r="I144" s="1206" t="b">
        <v>1</v>
      </c>
      <c r="J144" s="1243" t="s">
        <v>712</v>
      </c>
      <c r="K144" s="1208" t="s">
        <v>713</v>
      </c>
      <c r="L144" s="1235" t="s">
        <v>714</v>
      </c>
      <c r="M144" s="1236">
        <v>0.2</v>
      </c>
      <c r="N144" s="1262" t="b">
        <v>0</v>
      </c>
      <c r="O144" s="1245" t="s">
        <v>48</v>
      </c>
      <c r="P144" s="1224" t="s">
        <v>48</v>
      </c>
      <c r="Q144" s="1219" t="s">
        <v>48</v>
      </c>
      <c r="R144" s="1246" t="s">
        <v>48</v>
      </c>
      <c r="S144" s="1224" t="s">
        <v>48</v>
      </c>
      <c r="T144" s="1219" t="s">
        <v>48</v>
      </c>
      <c r="U144" s="1247" t="s">
        <v>48</v>
      </c>
      <c r="V144" s="1218" t="s">
        <v>48</v>
      </c>
      <c r="W144" s="1219" t="s">
        <v>48</v>
      </c>
      <c r="X144" s="1220" t="s">
        <v>48</v>
      </c>
      <c r="Y144" s="1221" t="s">
        <v>48</v>
      </c>
      <c r="Z144" s="1222" t="s">
        <v>48</v>
      </c>
      <c r="AA144" s="1223" t="s">
        <v>48</v>
      </c>
      <c r="AB144" s="1224" t="s">
        <v>48</v>
      </c>
      <c r="AC144" s="1225" t="s">
        <v>48</v>
      </c>
      <c r="AD144" s="1211" t="s">
        <v>48</v>
      </c>
      <c r="AE144" s="1227" t="s">
        <v>48</v>
      </c>
      <c r="AF144" s="1227" t="s">
        <v>48</v>
      </c>
      <c r="AG144" s="1228" t="s">
        <v>48</v>
      </c>
      <c r="AH144" s="1228" t="s">
        <v>48</v>
      </c>
      <c r="AI144" s="1228" t="s">
        <v>48</v>
      </c>
      <c r="AJ144" s="1228" t="s">
        <v>48</v>
      </c>
      <c r="AK144" s="1228" t="s">
        <v>48</v>
      </c>
      <c r="AL144" s="1228" t="s">
        <v>13911</v>
      </c>
      <c r="AM144" s="1228" t="s">
        <v>12676</v>
      </c>
      <c r="AN144" s="1229" t="s">
        <v>13925</v>
      </c>
    </row>
    <row r="145" spans="1:40" ht="13.5" thickBot="1">
      <c r="A145" s="1230" t="s">
        <v>715</v>
      </c>
      <c r="B145" s="1202" t="s">
        <v>716</v>
      </c>
      <c r="C145" s="1203" t="s">
        <v>39</v>
      </c>
      <c r="D145" s="1205" t="s">
        <v>355</v>
      </c>
      <c r="E145" s="1205" t="s">
        <v>41</v>
      </c>
      <c r="F145" s="1205" t="s">
        <v>42</v>
      </c>
      <c r="G145" s="1205" t="s">
        <v>43</v>
      </c>
      <c r="H145" s="1205" t="s">
        <v>44</v>
      </c>
      <c r="I145" s="1206" t="b">
        <v>1</v>
      </c>
      <c r="J145" s="1243" t="s">
        <v>717</v>
      </c>
      <c r="K145" s="1208" t="s">
        <v>718</v>
      </c>
      <c r="L145" s="1235" t="s">
        <v>719</v>
      </c>
      <c r="M145" s="1236">
        <v>0.2</v>
      </c>
      <c r="N145" s="1264" t="b">
        <v>0</v>
      </c>
      <c r="O145" s="1212">
        <v>1</v>
      </c>
      <c r="P145" s="1213">
        <v>5</v>
      </c>
      <c r="Q145" s="1265">
        <v>1</v>
      </c>
      <c r="R145" s="1266">
        <v>0</v>
      </c>
      <c r="S145" s="1216">
        <f t="shared" ref="S145:S155" si="9">O145*P145</f>
        <v>5</v>
      </c>
      <c r="T145" s="1214">
        <f t="shared" ref="T145:T155" si="10">O145*Q145</f>
        <v>1</v>
      </c>
      <c r="U145" s="1217">
        <f t="shared" ref="U145:U155" si="11">O145*R145</f>
        <v>0</v>
      </c>
      <c r="V145" s="1218" t="s">
        <v>48</v>
      </c>
      <c r="W145" s="1219" t="s">
        <v>48</v>
      </c>
      <c r="X145" s="1220" t="s">
        <v>48</v>
      </c>
      <c r="Y145" s="1221" t="s">
        <v>48</v>
      </c>
      <c r="Z145" s="1222" t="s">
        <v>48</v>
      </c>
      <c r="AA145" s="1223" t="s">
        <v>48</v>
      </c>
      <c r="AB145" s="1224" t="s">
        <v>48</v>
      </c>
      <c r="AC145" s="1225" t="s">
        <v>48</v>
      </c>
      <c r="AD145" s="1211" t="s">
        <v>48</v>
      </c>
      <c r="AE145" s="1227">
        <v>32400</v>
      </c>
      <c r="AF145" s="1227" t="s">
        <v>48</v>
      </c>
      <c r="AG145" s="1228" t="s">
        <v>48</v>
      </c>
      <c r="AH145" s="1228" t="s">
        <v>48</v>
      </c>
      <c r="AI145" s="1228" t="s">
        <v>48</v>
      </c>
      <c r="AJ145" s="1228" t="s">
        <v>48</v>
      </c>
      <c r="AK145" s="1228" t="s">
        <v>48</v>
      </c>
      <c r="AL145" s="1228" t="s">
        <v>13911</v>
      </c>
      <c r="AM145" s="1228" t="s">
        <v>12676</v>
      </c>
      <c r="AN145" s="1229" t="s">
        <v>13925</v>
      </c>
    </row>
    <row r="146" spans="1:40" ht="13.5" thickBot="1">
      <c r="A146" s="1230" t="s">
        <v>720</v>
      </c>
      <c r="B146" s="1202" t="s">
        <v>721</v>
      </c>
      <c r="C146" s="1203" t="s">
        <v>39</v>
      </c>
      <c r="D146" s="1205" t="s">
        <v>355</v>
      </c>
      <c r="E146" s="1205" t="s">
        <v>41</v>
      </c>
      <c r="F146" s="1205" t="s">
        <v>42</v>
      </c>
      <c r="G146" s="1205" t="s">
        <v>43</v>
      </c>
      <c r="H146" s="1205" t="s">
        <v>44</v>
      </c>
      <c r="I146" s="1206" t="b">
        <v>1</v>
      </c>
      <c r="J146" s="1243" t="s">
        <v>722</v>
      </c>
      <c r="K146" s="1208" t="s">
        <v>723</v>
      </c>
      <c r="L146" s="1235" t="s">
        <v>724</v>
      </c>
      <c r="M146" s="1236">
        <v>0.2</v>
      </c>
      <c r="N146" s="1264" t="b">
        <v>0</v>
      </c>
      <c r="O146" s="1212">
        <v>3</v>
      </c>
      <c r="P146" s="1213">
        <v>4</v>
      </c>
      <c r="Q146" s="1265">
        <v>1</v>
      </c>
      <c r="R146" s="1266">
        <v>0</v>
      </c>
      <c r="S146" s="1216">
        <f t="shared" si="9"/>
        <v>12</v>
      </c>
      <c r="T146" s="1214">
        <f t="shared" si="10"/>
        <v>3</v>
      </c>
      <c r="U146" s="1217">
        <f t="shared" si="11"/>
        <v>0</v>
      </c>
      <c r="V146" s="1218" t="s">
        <v>48</v>
      </c>
      <c r="W146" s="1219" t="s">
        <v>48</v>
      </c>
      <c r="X146" s="1220" t="s">
        <v>48</v>
      </c>
      <c r="Y146" s="1221" t="s">
        <v>48</v>
      </c>
      <c r="Z146" s="1222" t="s">
        <v>48</v>
      </c>
      <c r="AA146" s="1223" t="s">
        <v>48</v>
      </c>
      <c r="AB146" s="1224" t="s">
        <v>48</v>
      </c>
      <c r="AC146" s="1225" t="s">
        <v>48</v>
      </c>
      <c r="AD146" s="1211" t="s">
        <v>48</v>
      </c>
      <c r="AE146" s="1227">
        <v>32400</v>
      </c>
      <c r="AF146" s="1227" t="s">
        <v>48</v>
      </c>
      <c r="AG146" s="1228" t="s">
        <v>48</v>
      </c>
      <c r="AH146" s="1228" t="s">
        <v>48</v>
      </c>
      <c r="AI146" s="1228" t="s">
        <v>48</v>
      </c>
      <c r="AJ146" s="1228" t="s">
        <v>48</v>
      </c>
      <c r="AK146" s="1228" t="s">
        <v>48</v>
      </c>
      <c r="AL146" s="1228" t="s">
        <v>13911</v>
      </c>
      <c r="AM146" s="1228" t="s">
        <v>12676</v>
      </c>
      <c r="AN146" s="1229" t="s">
        <v>13925</v>
      </c>
    </row>
    <row r="147" spans="1:40" ht="13.5" thickBot="1">
      <c r="A147" s="1231" t="s">
        <v>725</v>
      </c>
      <c r="B147" s="1202" t="s">
        <v>726</v>
      </c>
      <c r="C147" s="1203" t="s">
        <v>39</v>
      </c>
      <c r="D147" s="1205" t="s">
        <v>355</v>
      </c>
      <c r="E147" s="1205" t="s">
        <v>41</v>
      </c>
      <c r="F147" s="1205" t="s">
        <v>42</v>
      </c>
      <c r="G147" s="1205" t="s">
        <v>43</v>
      </c>
      <c r="H147" s="1205" t="s">
        <v>44</v>
      </c>
      <c r="I147" s="1206" t="b">
        <v>1</v>
      </c>
      <c r="J147" s="1243" t="s">
        <v>727</v>
      </c>
      <c r="K147" s="1208" t="s">
        <v>728</v>
      </c>
      <c r="L147" s="1235" t="s">
        <v>729</v>
      </c>
      <c r="M147" s="1236">
        <v>0.2</v>
      </c>
      <c r="N147" s="1264" t="b">
        <v>0</v>
      </c>
      <c r="O147" s="1212">
        <v>3</v>
      </c>
      <c r="P147" s="1213">
        <v>6</v>
      </c>
      <c r="Q147" s="1265">
        <v>1</v>
      </c>
      <c r="R147" s="1266">
        <v>0</v>
      </c>
      <c r="S147" s="1216">
        <f t="shared" si="9"/>
        <v>18</v>
      </c>
      <c r="T147" s="1214">
        <f t="shared" si="10"/>
        <v>3</v>
      </c>
      <c r="U147" s="1217">
        <f t="shared" si="11"/>
        <v>0</v>
      </c>
      <c r="V147" s="1218" t="s">
        <v>48</v>
      </c>
      <c r="W147" s="1219" t="s">
        <v>48</v>
      </c>
      <c r="X147" s="1220" t="s">
        <v>48</v>
      </c>
      <c r="Y147" s="1221" t="s">
        <v>48</v>
      </c>
      <c r="Z147" s="1222" t="s">
        <v>48</v>
      </c>
      <c r="AA147" s="1223" t="s">
        <v>48</v>
      </c>
      <c r="AB147" s="1224" t="s">
        <v>48</v>
      </c>
      <c r="AC147" s="1225" t="s">
        <v>48</v>
      </c>
      <c r="AD147" s="1211" t="s">
        <v>48</v>
      </c>
      <c r="AE147" s="1227">
        <v>32400</v>
      </c>
      <c r="AF147" s="1227" t="s">
        <v>48</v>
      </c>
      <c r="AG147" s="1228" t="s">
        <v>48</v>
      </c>
      <c r="AH147" s="1228" t="s">
        <v>48</v>
      </c>
      <c r="AI147" s="1228" t="s">
        <v>48</v>
      </c>
      <c r="AJ147" s="1228" t="s">
        <v>48</v>
      </c>
      <c r="AK147" s="1228" t="s">
        <v>48</v>
      </c>
      <c r="AL147" s="1228" t="s">
        <v>13912</v>
      </c>
      <c r="AM147" s="1228" t="s">
        <v>12676</v>
      </c>
      <c r="AN147" s="1229" t="s">
        <v>13925</v>
      </c>
    </row>
    <row r="148" spans="1:40" ht="13.5" thickBot="1">
      <c r="A148" s="1231" t="s">
        <v>730</v>
      </c>
      <c r="B148" s="1202" t="s">
        <v>731</v>
      </c>
      <c r="C148" s="1203" t="s">
        <v>39</v>
      </c>
      <c r="D148" s="1205" t="s">
        <v>355</v>
      </c>
      <c r="E148" s="1205" t="s">
        <v>41</v>
      </c>
      <c r="F148" s="1205" t="s">
        <v>42</v>
      </c>
      <c r="G148" s="1205" t="s">
        <v>43</v>
      </c>
      <c r="H148" s="1205" t="s">
        <v>44</v>
      </c>
      <c r="I148" s="1206" t="b">
        <v>1</v>
      </c>
      <c r="J148" s="1243" t="s">
        <v>732</v>
      </c>
      <c r="K148" s="1208" t="s">
        <v>733</v>
      </c>
      <c r="L148" s="1235" t="s">
        <v>734</v>
      </c>
      <c r="M148" s="1236">
        <v>0.2</v>
      </c>
      <c r="N148" s="1264" t="b">
        <v>0</v>
      </c>
      <c r="O148" s="1212">
        <v>2</v>
      </c>
      <c r="P148" s="1213">
        <v>5</v>
      </c>
      <c r="Q148" s="1265">
        <v>1</v>
      </c>
      <c r="R148" s="1266">
        <v>0</v>
      </c>
      <c r="S148" s="1216">
        <f t="shared" si="9"/>
        <v>10</v>
      </c>
      <c r="T148" s="1214">
        <f t="shared" si="10"/>
        <v>2</v>
      </c>
      <c r="U148" s="1217">
        <f t="shared" si="11"/>
        <v>0</v>
      </c>
      <c r="V148" s="1218" t="s">
        <v>48</v>
      </c>
      <c r="W148" s="1219" t="s">
        <v>48</v>
      </c>
      <c r="X148" s="1220" t="s">
        <v>48</v>
      </c>
      <c r="Y148" s="1221" t="s">
        <v>48</v>
      </c>
      <c r="Z148" s="1222" t="s">
        <v>48</v>
      </c>
      <c r="AA148" s="1223" t="s">
        <v>48</v>
      </c>
      <c r="AB148" s="1224" t="s">
        <v>48</v>
      </c>
      <c r="AC148" s="1225" t="s">
        <v>48</v>
      </c>
      <c r="AD148" s="1211" t="s">
        <v>48</v>
      </c>
      <c r="AE148" s="1227">
        <v>32400</v>
      </c>
      <c r="AF148" s="1227" t="s">
        <v>48</v>
      </c>
      <c r="AG148" s="1228" t="s">
        <v>48</v>
      </c>
      <c r="AH148" s="1228" t="s">
        <v>48</v>
      </c>
      <c r="AI148" s="1228" t="s">
        <v>48</v>
      </c>
      <c r="AJ148" s="1228" t="s">
        <v>48</v>
      </c>
      <c r="AK148" s="1228" t="s">
        <v>48</v>
      </c>
      <c r="AL148" s="1228" t="s">
        <v>13912</v>
      </c>
      <c r="AM148" s="1228" t="s">
        <v>12676</v>
      </c>
      <c r="AN148" s="1229" t="s">
        <v>13925</v>
      </c>
    </row>
    <row r="149" spans="1:40" ht="13.5" thickBot="1">
      <c r="A149" s="1231" t="s">
        <v>735</v>
      </c>
      <c r="B149" s="1202" t="s">
        <v>736</v>
      </c>
      <c r="C149" s="1203" t="s">
        <v>39</v>
      </c>
      <c r="D149" s="1205" t="s">
        <v>355</v>
      </c>
      <c r="E149" s="1205" t="s">
        <v>41</v>
      </c>
      <c r="F149" s="1205" t="s">
        <v>42</v>
      </c>
      <c r="G149" s="1205" t="s">
        <v>43</v>
      </c>
      <c r="H149" s="1205" t="s">
        <v>44</v>
      </c>
      <c r="I149" s="1206" t="b">
        <v>1</v>
      </c>
      <c r="J149" s="1243" t="s">
        <v>737</v>
      </c>
      <c r="K149" s="1208" t="s">
        <v>738</v>
      </c>
      <c r="L149" s="1235" t="s">
        <v>739</v>
      </c>
      <c r="M149" s="1236">
        <v>0.2</v>
      </c>
      <c r="N149" s="1264" t="b">
        <v>0</v>
      </c>
      <c r="O149" s="1212">
        <v>4</v>
      </c>
      <c r="P149" s="1213">
        <v>4</v>
      </c>
      <c r="Q149" s="1265">
        <v>1</v>
      </c>
      <c r="R149" s="1266">
        <v>0</v>
      </c>
      <c r="S149" s="1216">
        <f t="shared" si="9"/>
        <v>16</v>
      </c>
      <c r="T149" s="1214">
        <f t="shared" si="10"/>
        <v>4</v>
      </c>
      <c r="U149" s="1217">
        <f t="shared" si="11"/>
        <v>0</v>
      </c>
      <c r="V149" s="1218" t="s">
        <v>48</v>
      </c>
      <c r="W149" s="1219" t="s">
        <v>48</v>
      </c>
      <c r="X149" s="1220" t="s">
        <v>48</v>
      </c>
      <c r="Y149" s="1221" t="s">
        <v>48</v>
      </c>
      <c r="Z149" s="1222" t="s">
        <v>48</v>
      </c>
      <c r="AA149" s="1223" t="s">
        <v>48</v>
      </c>
      <c r="AB149" s="1224" t="s">
        <v>48</v>
      </c>
      <c r="AC149" s="1225" t="s">
        <v>48</v>
      </c>
      <c r="AD149" s="1211" t="s">
        <v>48</v>
      </c>
      <c r="AE149" s="1227">
        <v>32400</v>
      </c>
      <c r="AF149" s="1227" t="s">
        <v>48</v>
      </c>
      <c r="AG149" s="1228" t="s">
        <v>48</v>
      </c>
      <c r="AH149" s="1228" t="s">
        <v>48</v>
      </c>
      <c r="AI149" s="1228" t="s">
        <v>48</v>
      </c>
      <c r="AJ149" s="1228" t="s">
        <v>48</v>
      </c>
      <c r="AK149" s="1228" t="s">
        <v>48</v>
      </c>
      <c r="AL149" s="1228" t="s">
        <v>13912</v>
      </c>
      <c r="AM149" s="1228" t="s">
        <v>12676</v>
      </c>
      <c r="AN149" s="1229" t="s">
        <v>13925</v>
      </c>
    </row>
    <row r="150" spans="1:40" ht="13.5" thickBot="1">
      <c r="A150" s="1232" t="s">
        <v>740</v>
      </c>
      <c r="B150" s="1202" t="s">
        <v>741</v>
      </c>
      <c r="C150" s="1203" t="s">
        <v>39</v>
      </c>
      <c r="D150" s="1205" t="s">
        <v>355</v>
      </c>
      <c r="E150" s="1205" t="s">
        <v>41</v>
      </c>
      <c r="F150" s="1205" t="s">
        <v>42</v>
      </c>
      <c r="G150" s="1205" t="s">
        <v>43</v>
      </c>
      <c r="H150" s="1205" t="s">
        <v>44</v>
      </c>
      <c r="I150" s="1206" t="b">
        <v>1</v>
      </c>
      <c r="J150" s="1243" t="s">
        <v>742</v>
      </c>
      <c r="K150" s="1208" t="s">
        <v>743</v>
      </c>
      <c r="L150" s="1235" t="s">
        <v>744</v>
      </c>
      <c r="M150" s="1236">
        <v>0.2</v>
      </c>
      <c r="N150" s="1264" t="b">
        <v>0</v>
      </c>
      <c r="O150" s="1212">
        <v>2</v>
      </c>
      <c r="P150" s="1213">
        <v>12.5</v>
      </c>
      <c r="Q150" s="1265">
        <v>2.5</v>
      </c>
      <c r="R150" s="1266">
        <v>0</v>
      </c>
      <c r="S150" s="1216">
        <f t="shared" si="9"/>
        <v>25</v>
      </c>
      <c r="T150" s="1214">
        <f t="shared" si="10"/>
        <v>5</v>
      </c>
      <c r="U150" s="1217">
        <f t="shared" si="11"/>
        <v>0</v>
      </c>
      <c r="V150" s="1218" t="s">
        <v>48</v>
      </c>
      <c r="W150" s="1219" t="s">
        <v>48</v>
      </c>
      <c r="X150" s="1220" t="s">
        <v>48</v>
      </c>
      <c r="Y150" s="1221" t="s">
        <v>48</v>
      </c>
      <c r="Z150" s="1222" t="s">
        <v>48</v>
      </c>
      <c r="AA150" s="1223" t="s">
        <v>48</v>
      </c>
      <c r="AB150" s="1224" t="s">
        <v>48</v>
      </c>
      <c r="AC150" s="1225" t="s">
        <v>48</v>
      </c>
      <c r="AD150" s="1211" t="s">
        <v>48</v>
      </c>
      <c r="AE150" s="1227">
        <v>32400</v>
      </c>
      <c r="AF150" s="1227" t="s">
        <v>48</v>
      </c>
      <c r="AG150" s="1228" t="s">
        <v>48</v>
      </c>
      <c r="AH150" s="1228" t="s">
        <v>48</v>
      </c>
      <c r="AI150" s="1228" t="s">
        <v>48</v>
      </c>
      <c r="AJ150" s="1228" t="s">
        <v>48</v>
      </c>
      <c r="AK150" s="1228" t="s">
        <v>48</v>
      </c>
      <c r="AL150" s="1228" t="s">
        <v>13913</v>
      </c>
      <c r="AM150" s="1228" t="s">
        <v>12676</v>
      </c>
      <c r="AN150" s="1229" t="s">
        <v>13925</v>
      </c>
    </row>
    <row r="151" spans="1:40" ht="13.5" thickBot="1">
      <c r="A151" s="1232" t="s">
        <v>745</v>
      </c>
      <c r="B151" s="1202" t="s">
        <v>746</v>
      </c>
      <c r="C151" s="1203" t="s">
        <v>39</v>
      </c>
      <c r="D151" s="1205" t="s">
        <v>355</v>
      </c>
      <c r="E151" s="1205" t="s">
        <v>41</v>
      </c>
      <c r="F151" s="1205" t="s">
        <v>42</v>
      </c>
      <c r="G151" s="1205" t="s">
        <v>43</v>
      </c>
      <c r="H151" s="1205" t="s">
        <v>44</v>
      </c>
      <c r="I151" s="1206" t="b">
        <v>1</v>
      </c>
      <c r="J151" s="1243" t="s">
        <v>747</v>
      </c>
      <c r="K151" s="1208" t="s">
        <v>748</v>
      </c>
      <c r="L151" s="1235" t="s">
        <v>749</v>
      </c>
      <c r="M151" s="1236">
        <v>0.2</v>
      </c>
      <c r="N151" s="1264" t="b">
        <v>0</v>
      </c>
      <c r="O151" s="1212">
        <v>2</v>
      </c>
      <c r="P151" s="1213">
        <v>10</v>
      </c>
      <c r="Q151" s="1265">
        <v>1</v>
      </c>
      <c r="R151" s="1266">
        <v>0</v>
      </c>
      <c r="S151" s="1216">
        <f t="shared" si="9"/>
        <v>20</v>
      </c>
      <c r="T151" s="1214">
        <f t="shared" si="10"/>
        <v>2</v>
      </c>
      <c r="U151" s="1217">
        <f t="shared" si="11"/>
        <v>0</v>
      </c>
      <c r="V151" s="1218" t="s">
        <v>48</v>
      </c>
      <c r="W151" s="1219" t="s">
        <v>48</v>
      </c>
      <c r="X151" s="1220" t="s">
        <v>48</v>
      </c>
      <c r="Y151" s="1221" t="s">
        <v>48</v>
      </c>
      <c r="Z151" s="1222" t="s">
        <v>48</v>
      </c>
      <c r="AA151" s="1223" t="s">
        <v>48</v>
      </c>
      <c r="AB151" s="1224" t="s">
        <v>48</v>
      </c>
      <c r="AC151" s="1225" t="s">
        <v>48</v>
      </c>
      <c r="AD151" s="1211" t="s">
        <v>48</v>
      </c>
      <c r="AE151" s="1227">
        <v>32400</v>
      </c>
      <c r="AF151" s="1227" t="s">
        <v>48</v>
      </c>
      <c r="AG151" s="1228" t="s">
        <v>48</v>
      </c>
      <c r="AH151" s="1228" t="s">
        <v>48</v>
      </c>
      <c r="AI151" s="1228" t="s">
        <v>48</v>
      </c>
      <c r="AJ151" s="1228" t="s">
        <v>48</v>
      </c>
      <c r="AK151" s="1228" t="s">
        <v>48</v>
      </c>
      <c r="AL151" s="1228" t="s">
        <v>13913</v>
      </c>
      <c r="AM151" s="1228" t="s">
        <v>12676</v>
      </c>
      <c r="AN151" s="1229" t="s">
        <v>13925</v>
      </c>
    </row>
    <row r="152" spans="1:40" ht="13.5" thickBot="1">
      <c r="A152" s="1267" t="s">
        <v>750</v>
      </c>
      <c r="B152" s="1202" t="s">
        <v>751</v>
      </c>
      <c r="C152" s="1203" t="s">
        <v>39</v>
      </c>
      <c r="D152" s="1205" t="s">
        <v>355</v>
      </c>
      <c r="E152" s="1205" t="s">
        <v>41</v>
      </c>
      <c r="F152" s="1205" t="s">
        <v>42</v>
      </c>
      <c r="G152" s="1205" t="s">
        <v>43</v>
      </c>
      <c r="H152" s="1205" t="s">
        <v>44</v>
      </c>
      <c r="I152" s="1206" t="b">
        <v>1</v>
      </c>
      <c r="J152" s="1243" t="s">
        <v>752</v>
      </c>
      <c r="K152" s="1208" t="s">
        <v>753</v>
      </c>
      <c r="L152" s="1235" t="s">
        <v>754</v>
      </c>
      <c r="M152" s="1236">
        <v>0.2</v>
      </c>
      <c r="N152" s="1264" t="b">
        <v>0</v>
      </c>
      <c r="O152" s="1212">
        <v>5</v>
      </c>
      <c r="P152" s="1213">
        <v>7</v>
      </c>
      <c r="Q152" s="1265">
        <v>1</v>
      </c>
      <c r="R152" s="1266">
        <v>0</v>
      </c>
      <c r="S152" s="1216">
        <f t="shared" si="9"/>
        <v>35</v>
      </c>
      <c r="T152" s="1214">
        <f t="shared" si="10"/>
        <v>5</v>
      </c>
      <c r="U152" s="1217">
        <f t="shared" si="11"/>
        <v>0</v>
      </c>
      <c r="V152" s="1218" t="s">
        <v>48</v>
      </c>
      <c r="W152" s="1219" t="s">
        <v>48</v>
      </c>
      <c r="X152" s="1220" t="s">
        <v>48</v>
      </c>
      <c r="Y152" s="1221" t="s">
        <v>48</v>
      </c>
      <c r="Z152" s="1222" t="s">
        <v>48</v>
      </c>
      <c r="AA152" s="1223" t="s">
        <v>48</v>
      </c>
      <c r="AB152" s="1224" t="s">
        <v>48</v>
      </c>
      <c r="AC152" s="1225" t="s">
        <v>48</v>
      </c>
      <c r="AD152" s="1211" t="s">
        <v>48</v>
      </c>
      <c r="AE152" s="1227">
        <v>32400</v>
      </c>
      <c r="AF152" s="1227" t="s">
        <v>48</v>
      </c>
      <c r="AG152" s="1228" t="s">
        <v>48</v>
      </c>
      <c r="AH152" s="1228" t="s">
        <v>48</v>
      </c>
      <c r="AI152" s="1228" t="s">
        <v>48</v>
      </c>
      <c r="AJ152" s="1228" t="s">
        <v>48</v>
      </c>
      <c r="AK152" s="1228" t="s">
        <v>48</v>
      </c>
      <c r="AL152" s="1228" t="s">
        <v>13914</v>
      </c>
      <c r="AM152" s="1228" t="s">
        <v>12676</v>
      </c>
      <c r="AN152" s="1229" t="s">
        <v>13925</v>
      </c>
    </row>
    <row r="153" spans="1:40" ht="13.5" thickBot="1">
      <c r="A153" s="1267" t="s">
        <v>755</v>
      </c>
      <c r="B153" s="1202" t="s">
        <v>756</v>
      </c>
      <c r="C153" s="1203" t="s">
        <v>39</v>
      </c>
      <c r="D153" s="1205" t="s">
        <v>355</v>
      </c>
      <c r="E153" s="1205" t="s">
        <v>41</v>
      </c>
      <c r="F153" s="1205" t="s">
        <v>42</v>
      </c>
      <c r="G153" s="1205" t="s">
        <v>43</v>
      </c>
      <c r="H153" s="1205" t="s">
        <v>44</v>
      </c>
      <c r="I153" s="1206" t="b">
        <v>1</v>
      </c>
      <c r="J153" s="1243" t="s">
        <v>757</v>
      </c>
      <c r="K153" s="1208" t="s">
        <v>758</v>
      </c>
      <c r="L153" s="1235" t="s">
        <v>759</v>
      </c>
      <c r="M153" s="1236">
        <v>0.2</v>
      </c>
      <c r="N153" s="1264" t="b">
        <v>0</v>
      </c>
      <c r="O153" s="1212">
        <v>2</v>
      </c>
      <c r="P153" s="1213">
        <v>12.5</v>
      </c>
      <c r="Q153" s="1265">
        <v>3</v>
      </c>
      <c r="R153" s="1266">
        <v>0</v>
      </c>
      <c r="S153" s="1216">
        <f t="shared" si="9"/>
        <v>25</v>
      </c>
      <c r="T153" s="1214">
        <f t="shared" si="10"/>
        <v>6</v>
      </c>
      <c r="U153" s="1217">
        <f t="shared" si="11"/>
        <v>0</v>
      </c>
      <c r="V153" s="1218" t="s">
        <v>48</v>
      </c>
      <c r="W153" s="1219" t="s">
        <v>48</v>
      </c>
      <c r="X153" s="1220" t="s">
        <v>48</v>
      </c>
      <c r="Y153" s="1221" t="s">
        <v>48</v>
      </c>
      <c r="Z153" s="1222" t="s">
        <v>48</v>
      </c>
      <c r="AA153" s="1223" t="s">
        <v>48</v>
      </c>
      <c r="AB153" s="1224" t="s">
        <v>48</v>
      </c>
      <c r="AC153" s="1225" t="s">
        <v>48</v>
      </c>
      <c r="AD153" s="1211" t="s">
        <v>48</v>
      </c>
      <c r="AE153" s="1227">
        <v>32400</v>
      </c>
      <c r="AF153" s="1227" t="s">
        <v>48</v>
      </c>
      <c r="AG153" s="1228" t="s">
        <v>48</v>
      </c>
      <c r="AH153" s="1228" t="s">
        <v>48</v>
      </c>
      <c r="AI153" s="1228" t="s">
        <v>48</v>
      </c>
      <c r="AJ153" s="1228" t="s">
        <v>48</v>
      </c>
      <c r="AK153" s="1228" t="s">
        <v>48</v>
      </c>
      <c r="AL153" s="1228" t="s">
        <v>13914</v>
      </c>
      <c r="AM153" s="1228" t="s">
        <v>12676</v>
      </c>
      <c r="AN153" s="1229" t="s">
        <v>13925</v>
      </c>
    </row>
    <row r="154" spans="1:40" ht="13.5" thickBot="1">
      <c r="A154" s="1268" t="s">
        <v>760</v>
      </c>
      <c r="B154" s="1238" t="s">
        <v>761</v>
      </c>
      <c r="C154" s="1203" t="s">
        <v>39</v>
      </c>
      <c r="D154" s="1205" t="s">
        <v>355</v>
      </c>
      <c r="E154" s="1205" t="s">
        <v>41</v>
      </c>
      <c r="F154" s="1205" t="s">
        <v>42</v>
      </c>
      <c r="G154" s="1205" t="s">
        <v>43</v>
      </c>
      <c r="H154" s="1205" t="s">
        <v>44</v>
      </c>
      <c r="I154" s="1206" t="b">
        <v>1</v>
      </c>
      <c r="J154" s="1243" t="s">
        <v>762</v>
      </c>
      <c r="K154" s="1208" t="s">
        <v>763</v>
      </c>
      <c r="L154" s="1235" t="s">
        <v>764</v>
      </c>
      <c r="M154" s="1236">
        <v>0.2</v>
      </c>
      <c r="N154" s="1264" t="b">
        <v>0</v>
      </c>
      <c r="O154" s="1212">
        <v>4</v>
      </c>
      <c r="P154" s="1213">
        <v>10</v>
      </c>
      <c r="Q154" s="1265">
        <v>3</v>
      </c>
      <c r="R154" s="1266">
        <v>2.5</v>
      </c>
      <c r="S154" s="1216">
        <f t="shared" si="9"/>
        <v>40</v>
      </c>
      <c r="T154" s="1214">
        <f t="shared" si="10"/>
        <v>12</v>
      </c>
      <c r="U154" s="1217">
        <f t="shared" si="11"/>
        <v>10</v>
      </c>
      <c r="V154" s="1218" t="s">
        <v>48</v>
      </c>
      <c r="W154" s="1219" t="s">
        <v>48</v>
      </c>
      <c r="X154" s="1220" t="s">
        <v>48</v>
      </c>
      <c r="Y154" s="1221" t="s">
        <v>48</v>
      </c>
      <c r="Z154" s="1222" t="s">
        <v>48</v>
      </c>
      <c r="AA154" s="1223" t="s">
        <v>48</v>
      </c>
      <c r="AB154" s="1224" t="s">
        <v>48</v>
      </c>
      <c r="AC154" s="1225" t="s">
        <v>48</v>
      </c>
      <c r="AD154" s="1211" t="s">
        <v>48</v>
      </c>
      <c r="AE154" s="1227">
        <v>32400</v>
      </c>
      <c r="AF154" s="1227" t="s">
        <v>48</v>
      </c>
      <c r="AG154" s="1228" t="s">
        <v>48</v>
      </c>
      <c r="AH154" s="1228" t="s">
        <v>48</v>
      </c>
      <c r="AI154" s="1228" t="s">
        <v>48</v>
      </c>
      <c r="AJ154" s="1228" t="s">
        <v>48</v>
      </c>
      <c r="AK154" s="1228" t="s">
        <v>48</v>
      </c>
      <c r="AL154" s="1228" t="s">
        <v>13915</v>
      </c>
      <c r="AM154" s="1228" t="s">
        <v>12676</v>
      </c>
      <c r="AN154" s="1229" t="s">
        <v>13925</v>
      </c>
    </row>
    <row r="155" spans="1:40" ht="13.5" thickBot="1">
      <c r="A155" s="1268" t="s">
        <v>765</v>
      </c>
      <c r="B155" s="1238" t="s">
        <v>766</v>
      </c>
      <c r="C155" s="1203" t="s">
        <v>39</v>
      </c>
      <c r="D155" s="1205" t="s">
        <v>355</v>
      </c>
      <c r="E155" s="1205" t="s">
        <v>41</v>
      </c>
      <c r="F155" s="1205" t="s">
        <v>42</v>
      </c>
      <c r="G155" s="1205" t="s">
        <v>43</v>
      </c>
      <c r="H155" s="1205" t="s">
        <v>44</v>
      </c>
      <c r="I155" s="1206" t="b">
        <v>1</v>
      </c>
      <c r="J155" s="1243" t="s">
        <v>762</v>
      </c>
      <c r="K155" s="1208" t="s">
        <v>767</v>
      </c>
      <c r="L155" s="1235" t="s">
        <v>764</v>
      </c>
      <c r="M155" s="1236">
        <v>0.2</v>
      </c>
      <c r="N155" s="1264" t="b">
        <v>0</v>
      </c>
      <c r="O155" s="1212">
        <v>2</v>
      </c>
      <c r="P155" s="1213">
        <v>20</v>
      </c>
      <c r="Q155" s="1265">
        <v>6</v>
      </c>
      <c r="R155" s="1266">
        <v>5</v>
      </c>
      <c r="S155" s="1216">
        <f t="shared" si="9"/>
        <v>40</v>
      </c>
      <c r="T155" s="1214">
        <f t="shared" si="10"/>
        <v>12</v>
      </c>
      <c r="U155" s="1217">
        <f t="shared" si="11"/>
        <v>10</v>
      </c>
      <c r="V155" s="1218" t="s">
        <v>48</v>
      </c>
      <c r="W155" s="1219" t="s">
        <v>48</v>
      </c>
      <c r="X155" s="1220" t="s">
        <v>48</v>
      </c>
      <c r="Y155" s="1221" t="s">
        <v>48</v>
      </c>
      <c r="Z155" s="1222" t="s">
        <v>48</v>
      </c>
      <c r="AA155" s="1223" t="s">
        <v>48</v>
      </c>
      <c r="AB155" s="1224" t="s">
        <v>48</v>
      </c>
      <c r="AC155" s="1225" t="s">
        <v>48</v>
      </c>
      <c r="AD155" s="1211" t="s">
        <v>48</v>
      </c>
      <c r="AE155" s="1227">
        <v>32400</v>
      </c>
      <c r="AF155" s="1227" t="s">
        <v>48</v>
      </c>
      <c r="AG155" s="1228" t="s">
        <v>48</v>
      </c>
      <c r="AH155" s="1228" t="s">
        <v>48</v>
      </c>
      <c r="AI155" s="1228" t="s">
        <v>48</v>
      </c>
      <c r="AJ155" s="1228" t="s">
        <v>48</v>
      </c>
      <c r="AK155" s="1228" t="s">
        <v>48</v>
      </c>
      <c r="AL155" s="1228" t="s">
        <v>13915</v>
      </c>
      <c r="AM155" s="1228" t="s">
        <v>12676</v>
      </c>
      <c r="AN155" s="1229" t="s">
        <v>13925</v>
      </c>
    </row>
    <row r="156" spans="1:40" ht="13.5" thickBot="1">
      <c r="A156" s="1230" t="s">
        <v>768</v>
      </c>
      <c r="B156" s="1202" t="s">
        <v>769</v>
      </c>
      <c r="C156" s="1203" t="s">
        <v>770</v>
      </c>
      <c r="D156" s="1269" t="s">
        <v>771</v>
      </c>
      <c r="E156" s="1205" t="s">
        <v>41</v>
      </c>
      <c r="F156" s="1205" t="s">
        <v>42</v>
      </c>
      <c r="G156" s="1205" t="s">
        <v>43</v>
      </c>
      <c r="H156" s="1205" t="s">
        <v>44</v>
      </c>
      <c r="I156" s="1206" t="b">
        <v>1</v>
      </c>
      <c r="J156" s="1243" t="s">
        <v>772</v>
      </c>
      <c r="K156" s="1208" t="s">
        <v>773</v>
      </c>
      <c r="L156" s="1235" t="s">
        <v>774</v>
      </c>
      <c r="M156" s="1236">
        <v>0.05</v>
      </c>
      <c r="N156" s="1264" t="b">
        <v>0</v>
      </c>
      <c r="O156" s="1212">
        <v>1</v>
      </c>
      <c r="P156" s="1213">
        <v>0</v>
      </c>
      <c r="Q156" s="1265">
        <v>0</v>
      </c>
      <c r="R156" s="1266">
        <v>15</v>
      </c>
      <c r="S156" s="1216">
        <f>O156*P156</f>
        <v>0</v>
      </c>
      <c r="T156" s="1214">
        <f>O156*Q156</f>
        <v>0</v>
      </c>
      <c r="U156" s="1217">
        <f>O156*R156</f>
        <v>15</v>
      </c>
      <c r="V156" s="1218" t="s">
        <v>48</v>
      </c>
      <c r="W156" s="1219" t="s">
        <v>48</v>
      </c>
      <c r="X156" s="1220" t="s">
        <v>48</v>
      </c>
      <c r="Y156" s="1221" t="s">
        <v>48</v>
      </c>
      <c r="Z156" s="1222" t="s">
        <v>48</v>
      </c>
      <c r="AA156" s="1223" t="s">
        <v>48</v>
      </c>
      <c r="AB156" s="1224" t="s">
        <v>48</v>
      </c>
      <c r="AC156" s="1225" t="s">
        <v>48</v>
      </c>
      <c r="AD156" s="1211" t="s">
        <v>48</v>
      </c>
      <c r="AE156" s="1227" t="s">
        <v>48</v>
      </c>
      <c r="AF156" s="1227" t="s">
        <v>48</v>
      </c>
      <c r="AG156" s="1228" t="s">
        <v>48</v>
      </c>
      <c r="AH156" s="1228" t="s">
        <v>48</v>
      </c>
      <c r="AI156" s="1228" t="s">
        <v>48</v>
      </c>
      <c r="AJ156" s="1228" t="s">
        <v>48</v>
      </c>
      <c r="AK156" s="1228" t="s">
        <v>48</v>
      </c>
      <c r="AL156" s="1228" t="s">
        <v>13911</v>
      </c>
      <c r="AM156" s="1228" t="s">
        <v>12676</v>
      </c>
      <c r="AN156" s="1229" t="s">
        <v>13926</v>
      </c>
    </row>
    <row r="157" spans="1:40" ht="13.5" thickBot="1">
      <c r="A157" s="1230" t="s">
        <v>775</v>
      </c>
      <c r="B157" s="1202" t="s">
        <v>775</v>
      </c>
      <c r="C157" s="1203" t="s">
        <v>776</v>
      </c>
      <c r="D157" s="1269" t="s">
        <v>40</v>
      </c>
      <c r="E157" s="1205" t="s">
        <v>777</v>
      </c>
      <c r="F157" s="1205" t="s">
        <v>292</v>
      </c>
      <c r="G157" s="1205" t="s">
        <v>293</v>
      </c>
      <c r="H157" s="1205" t="s">
        <v>778</v>
      </c>
      <c r="I157" s="1259" t="b">
        <v>0</v>
      </c>
      <c r="J157" s="1243" t="s">
        <v>779</v>
      </c>
      <c r="K157" s="1208" t="s">
        <v>780</v>
      </c>
      <c r="L157" s="1235" t="s">
        <v>781</v>
      </c>
      <c r="M157" s="1236">
        <v>0.05</v>
      </c>
      <c r="N157" s="1262" t="b">
        <v>0</v>
      </c>
      <c r="O157" s="1245" t="s">
        <v>48</v>
      </c>
      <c r="P157" s="1224" t="s">
        <v>48</v>
      </c>
      <c r="Q157" s="1219" t="s">
        <v>48</v>
      </c>
      <c r="R157" s="1246" t="s">
        <v>48</v>
      </c>
      <c r="S157" s="1224" t="s">
        <v>48</v>
      </c>
      <c r="T157" s="1219" t="s">
        <v>48</v>
      </c>
      <c r="U157" s="1247" t="s">
        <v>48</v>
      </c>
      <c r="V157" s="1218" t="s">
        <v>48</v>
      </c>
      <c r="W157" s="1219" t="s">
        <v>48</v>
      </c>
      <c r="X157" s="1220" t="s">
        <v>48</v>
      </c>
      <c r="Y157" s="1221" t="s">
        <v>48</v>
      </c>
      <c r="Z157" s="1222" t="s">
        <v>48</v>
      </c>
      <c r="AA157" s="1223" t="s">
        <v>48</v>
      </c>
      <c r="AB157" s="1224" t="s">
        <v>48</v>
      </c>
      <c r="AC157" s="1225" t="s">
        <v>48</v>
      </c>
      <c r="AD157" s="1211" t="s">
        <v>48</v>
      </c>
      <c r="AE157" s="1227" t="s">
        <v>48</v>
      </c>
      <c r="AF157" s="1227" t="s">
        <v>48</v>
      </c>
      <c r="AG157" s="1228" t="s">
        <v>48</v>
      </c>
      <c r="AH157" s="1228" t="s">
        <v>48</v>
      </c>
      <c r="AI157" s="1228" t="s">
        <v>48</v>
      </c>
      <c r="AJ157" s="1228" t="s">
        <v>48</v>
      </c>
      <c r="AK157" s="1228" t="s">
        <v>48</v>
      </c>
      <c r="AL157" s="1228" t="s">
        <v>13911</v>
      </c>
      <c r="AM157" s="1228" t="s">
        <v>12676</v>
      </c>
      <c r="AN157" s="1229" t="s">
        <v>13926</v>
      </c>
    </row>
    <row r="158" spans="1:40" ht="13.5" thickBot="1">
      <c r="A158" s="1230" t="s">
        <v>782</v>
      </c>
      <c r="B158" s="1202" t="s">
        <v>783</v>
      </c>
      <c r="C158" s="1203" t="s">
        <v>290</v>
      </c>
      <c r="D158" s="1269" t="s">
        <v>40</v>
      </c>
      <c r="E158" s="1205" t="s">
        <v>291</v>
      </c>
      <c r="F158" s="1205" t="s">
        <v>292</v>
      </c>
      <c r="G158" s="1205" t="s">
        <v>293</v>
      </c>
      <c r="H158" s="1205" t="s">
        <v>294</v>
      </c>
      <c r="I158" s="1259" t="b">
        <v>0</v>
      </c>
      <c r="J158" s="1243" t="s">
        <v>784</v>
      </c>
      <c r="K158" s="1208" t="s">
        <v>785</v>
      </c>
      <c r="L158" s="1235" t="s">
        <v>786</v>
      </c>
      <c r="M158" s="1236">
        <v>0.05</v>
      </c>
      <c r="N158" s="1262" t="b">
        <v>0</v>
      </c>
      <c r="O158" s="1245" t="s">
        <v>48</v>
      </c>
      <c r="P158" s="1224" t="s">
        <v>48</v>
      </c>
      <c r="Q158" s="1219" t="s">
        <v>48</v>
      </c>
      <c r="R158" s="1246" t="s">
        <v>48</v>
      </c>
      <c r="S158" s="1224" t="s">
        <v>48</v>
      </c>
      <c r="T158" s="1219" t="s">
        <v>48</v>
      </c>
      <c r="U158" s="1247" t="s">
        <v>48</v>
      </c>
      <c r="V158" s="1218" t="s">
        <v>48</v>
      </c>
      <c r="W158" s="1219" t="s">
        <v>48</v>
      </c>
      <c r="X158" s="1220" t="s">
        <v>48</v>
      </c>
      <c r="Y158" s="1221" t="s">
        <v>48</v>
      </c>
      <c r="Z158" s="1222" t="s">
        <v>48</v>
      </c>
      <c r="AA158" s="1223" t="s">
        <v>48</v>
      </c>
      <c r="AB158" s="1224" t="s">
        <v>48</v>
      </c>
      <c r="AC158" s="1225" t="s">
        <v>48</v>
      </c>
      <c r="AD158" s="1211" t="s">
        <v>48</v>
      </c>
      <c r="AE158" s="1227" t="s">
        <v>48</v>
      </c>
      <c r="AF158" s="1227" t="s">
        <v>48</v>
      </c>
      <c r="AG158" s="1228" t="s">
        <v>48</v>
      </c>
      <c r="AH158" s="1228" t="s">
        <v>48</v>
      </c>
      <c r="AI158" s="1228" t="s">
        <v>48</v>
      </c>
      <c r="AJ158" s="1228" t="s">
        <v>48</v>
      </c>
      <c r="AK158" s="1228" t="s">
        <v>48</v>
      </c>
      <c r="AL158" s="1228" t="s">
        <v>13911</v>
      </c>
      <c r="AM158" s="1228" t="s">
        <v>12676</v>
      </c>
      <c r="AN158" s="1229" t="s">
        <v>13926</v>
      </c>
    </row>
    <row r="159" spans="1:40" ht="13.5" thickBot="1">
      <c r="A159" s="1231" t="s">
        <v>787</v>
      </c>
      <c r="B159" s="1202" t="s">
        <v>788</v>
      </c>
      <c r="C159" s="1203" t="s">
        <v>770</v>
      </c>
      <c r="D159" s="1269" t="s">
        <v>771</v>
      </c>
      <c r="E159" s="1205" t="s">
        <v>41</v>
      </c>
      <c r="F159" s="1205" t="s">
        <v>42</v>
      </c>
      <c r="G159" s="1205" t="s">
        <v>43</v>
      </c>
      <c r="H159" s="1205" t="s">
        <v>44</v>
      </c>
      <c r="I159" s="1206" t="b">
        <v>1</v>
      </c>
      <c r="J159" s="1244" t="s">
        <v>789</v>
      </c>
      <c r="K159" s="1208" t="s">
        <v>790</v>
      </c>
      <c r="L159" s="1235" t="s">
        <v>791</v>
      </c>
      <c r="M159" s="1236">
        <v>0.05</v>
      </c>
      <c r="N159" s="1264" t="b">
        <v>0</v>
      </c>
      <c r="O159" s="1212">
        <v>1</v>
      </c>
      <c r="P159" s="1216">
        <v>0</v>
      </c>
      <c r="Q159" s="1214">
        <v>0</v>
      </c>
      <c r="R159" s="1215">
        <v>25</v>
      </c>
      <c r="S159" s="1216">
        <f t="shared" ref="S159:S161" si="12">O159*P159</f>
        <v>0</v>
      </c>
      <c r="T159" s="1214">
        <f t="shared" ref="T159:T161" si="13">O159*Q159</f>
        <v>0</v>
      </c>
      <c r="U159" s="1217">
        <f t="shared" ref="U159:U161" si="14">O159*R159</f>
        <v>25</v>
      </c>
      <c r="V159" s="1218" t="s">
        <v>48</v>
      </c>
      <c r="W159" s="1219" t="s">
        <v>48</v>
      </c>
      <c r="X159" s="1220" t="s">
        <v>48</v>
      </c>
      <c r="Y159" s="1221" t="s">
        <v>48</v>
      </c>
      <c r="Z159" s="1222" t="s">
        <v>48</v>
      </c>
      <c r="AA159" s="1223" t="s">
        <v>48</v>
      </c>
      <c r="AB159" s="1224" t="s">
        <v>48</v>
      </c>
      <c r="AC159" s="1225" t="s">
        <v>48</v>
      </c>
      <c r="AD159" s="1211" t="s">
        <v>48</v>
      </c>
      <c r="AE159" s="1227" t="s">
        <v>48</v>
      </c>
      <c r="AF159" s="1227" t="s">
        <v>48</v>
      </c>
      <c r="AG159" s="1228" t="s">
        <v>48</v>
      </c>
      <c r="AH159" s="1228" t="s">
        <v>48</v>
      </c>
      <c r="AI159" s="1228" t="s">
        <v>48</v>
      </c>
      <c r="AJ159" s="1228" t="s">
        <v>48</v>
      </c>
      <c r="AK159" s="1228" t="s">
        <v>48</v>
      </c>
      <c r="AL159" s="1228" t="s">
        <v>13912</v>
      </c>
      <c r="AM159" s="1228" t="s">
        <v>12676</v>
      </c>
      <c r="AN159" s="1229" t="s">
        <v>13926</v>
      </c>
    </row>
    <row r="160" spans="1:40" ht="13.5" thickBot="1">
      <c r="A160" s="1231" t="s">
        <v>792</v>
      </c>
      <c r="B160" s="1202" t="s">
        <v>793</v>
      </c>
      <c r="C160" s="1203" t="s">
        <v>770</v>
      </c>
      <c r="D160" s="1269" t="s">
        <v>771</v>
      </c>
      <c r="E160" s="1205" t="s">
        <v>41</v>
      </c>
      <c r="F160" s="1205" t="s">
        <v>42</v>
      </c>
      <c r="G160" s="1205" t="s">
        <v>43</v>
      </c>
      <c r="H160" s="1205" t="s">
        <v>44</v>
      </c>
      <c r="I160" s="1206" t="b">
        <v>1</v>
      </c>
      <c r="J160" s="1244" t="s">
        <v>794</v>
      </c>
      <c r="K160" s="1208" t="s">
        <v>795</v>
      </c>
      <c r="L160" s="1235" t="s">
        <v>796</v>
      </c>
      <c r="M160" s="1236">
        <v>0.05</v>
      </c>
      <c r="N160" s="1264" t="b">
        <v>0</v>
      </c>
      <c r="O160" s="1212">
        <v>1</v>
      </c>
      <c r="P160" s="1216">
        <v>0</v>
      </c>
      <c r="Q160" s="1214">
        <v>0</v>
      </c>
      <c r="R160" s="1215">
        <v>25</v>
      </c>
      <c r="S160" s="1216">
        <f t="shared" si="12"/>
        <v>0</v>
      </c>
      <c r="T160" s="1214">
        <f t="shared" si="13"/>
        <v>0</v>
      </c>
      <c r="U160" s="1217">
        <f t="shared" si="14"/>
        <v>25</v>
      </c>
      <c r="V160" s="1218" t="s">
        <v>48</v>
      </c>
      <c r="W160" s="1219" t="s">
        <v>48</v>
      </c>
      <c r="X160" s="1220" t="s">
        <v>48</v>
      </c>
      <c r="Y160" s="1221" t="s">
        <v>48</v>
      </c>
      <c r="Z160" s="1222" t="s">
        <v>48</v>
      </c>
      <c r="AA160" s="1223" t="s">
        <v>48</v>
      </c>
      <c r="AB160" s="1224" t="s">
        <v>48</v>
      </c>
      <c r="AC160" s="1225" t="s">
        <v>48</v>
      </c>
      <c r="AD160" s="1211" t="s">
        <v>48</v>
      </c>
      <c r="AE160" s="1227" t="s">
        <v>48</v>
      </c>
      <c r="AF160" s="1227" t="s">
        <v>48</v>
      </c>
      <c r="AG160" s="1228" t="s">
        <v>48</v>
      </c>
      <c r="AH160" s="1228" t="s">
        <v>48</v>
      </c>
      <c r="AI160" s="1228" t="s">
        <v>48</v>
      </c>
      <c r="AJ160" s="1228" t="s">
        <v>48</v>
      </c>
      <c r="AK160" s="1228" t="s">
        <v>48</v>
      </c>
      <c r="AL160" s="1228" t="s">
        <v>13912</v>
      </c>
      <c r="AM160" s="1228" t="s">
        <v>12676</v>
      </c>
      <c r="AN160" s="1229" t="s">
        <v>13926</v>
      </c>
    </row>
    <row r="161" spans="1:40" ht="13.5" thickBot="1">
      <c r="A161" s="1232" t="s">
        <v>797</v>
      </c>
      <c r="B161" s="1202" t="s">
        <v>798</v>
      </c>
      <c r="C161" s="1203" t="s">
        <v>770</v>
      </c>
      <c r="D161" s="1269" t="s">
        <v>771</v>
      </c>
      <c r="E161" s="1205" t="s">
        <v>41</v>
      </c>
      <c r="F161" s="1205" t="s">
        <v>42</v>
      </c>
      <c r="G161" s="1205" t="s">
        <v>43</v>
      </c>
      <c r="H161" s="1205" t="s">
        <v>44</v>
      </c>
      <c r="I161" s="1206" t="b">
        <v>1</v>
      </c>
      <c r="J161" s="1243" t="s">
        <v>799</v>
      </c>
      <c r="K161" s="1208" t="s">
        <v>800</v>
      </c>
      <c r="L161" s="1235" t="s">
        <v>801</v>
      </c>
      <c r="M161" s="1236">
        <v>0.05</v>
      </c>
      <c r="N161" s="1264" t="b">
        <v>0</v>
      </c>
      <c r="O161" s="1212">
        <v>2</v>
      </c>
      <c r="P161" s="1216">
        <v>0</v>
      </c>
      <c r="Q161" s="1214">
        <v>0</v>
      </c>
      <c r="R161" s="1215">
        <v>25</v>
      </c>
      <c r="S161" s="1216">
        <f t="shared" si="12"/>
        <v>0</v>
      </c>
      <c r="T161" s="1214">
        <f t="shared" si="13"/>
        <v>0</v>
      </c>
      <c r="U161" s="1217">
        <f t="shared" si="14"/>
        <v>50</v>
      </c>
      <c r="V161" s="1218" t="s">
        <v>48</v>
      </c>
      <c r="W161" s="1219" t="s">
        <v>48</v>
      </c>
      <c r="X161" s="1220" t="s">
        <v>48</v>
      </c>
      <c r="Y161" s="1221" t="s">
        <v>48</v>
      </c>
      <c r="Z161" s="1222" t="s">
        <v>48</v>
      </c>
      <c r="AA161" s="1223" t="s">
        <v>48</v>
      </c>
      <c r="AB161" s="1224" t="s">
        <v>48</v>
      </c>
      <c r="AC161" s="1225" t="s">
        <v>48</v>
      </c>
      <c r="AD161" s="1211" t="s">
        <v>48</v>
      </c>
      <c r="AE161" s="1227" t="s">
        <v>48</v>
      </c>
      <c r="AF161" s="1227" t="s">
        <v>48</v>
      </c>
      <c r="AG161" s="1228" t="s">
        <v>48</v>
      </c>
      <c r="AH161" s="1228" t="s">
        <v>48</v>
      </c>
      <c r="AI161" s="1228" t="s">
        <v>48</v>
      </c>
      <c r="AJ161" s="1228" t="s">
        <v>48</v>
      </c>
      <c r="AK161" s="1228" t="s">
        <v>48</v>
      </c>
      <c r="AL161" s="1228" t="s">
        <v>13913</v>
      </c>
      <c r="AM161" s="1228" t="s">
        <v>12676</v>
      </c>
      <c r="AN161" s="1229" t="s">
        <v>13926</v>
      </c>
    </row>
    <row r="162" spans="1:40" ht="15" thickBot="1">
      <c r="A162" s="1230" t="s">
        <v>807</v>
      </c>
      <c r="B162" s="1202" t="s">
        <v>808</v>
      </c>
      <c r="C162" s="1203" t="s">
        <v>240</v>
      </c>
      <c r="D162" s="1204" t="s">
        <v>40</v>
      </c>
      <c r="E162" s="1205" t="s">
        <v>241</v>
      </c>
      <c r="F162" s="1205" t="s">
        <v>241</v>
      </c>
      <c r="G162" s="1205" t="s">
        <v>242</v>
      </c>
      <c r="H162" s="1205" t="s">
        <v>243</v>
      </c>
      <c r="I162" s="1206" t="b">
        <v>1</v>
      </c>
      <c r="J162" s="1243" t="s">
        <v>809</v>
      </c>
      <c r="K162" s="1208" t="s">
        <v>810</v>
      </c>
      <c r="L162" s="1235" t="s">
        <v>811</v>
      </c>
      <c r="M162" s="1236">
        <v>0.1</v>
      </c>
      <c r="N162" s="1262" t="b">
        <v>0</v>
      </c>
      <c r="O162" s="1245" t="s">
        <v>48</v>
      </c>
      <c r="P162" s="1224" t="s">
        <v>48</v>
      </c>
      <c r="Q162" s="1219" t="s">
        <v>48</v>
      </c>
      <c r="R162" s="1246" t="s">
        <v>48</v>
      </c>
      <c r="S162" s="1224" t="s">
        <v>48</v>
      </c>
      <c r="T162" s="1219" t="s">
        <v>48</v>
      </c>
      <c r="U162" s="1247" t="s">
        <v>48</v>
      </c>
      <c r="V162" s="1218" t="s">
        <v>48</v>
      </c>
      <c r="W162" s="1219" t="s">
        <v>48</v>
      </c>
      <c r="X162" s="1220" t="s">
        <v>48</v>
      </c>
      <c r="Y162" s="1221" t="s">
        <v>48</v>
      </c>
      <c r="Z162" s="1222" t="s">
        <v>48</v>
      </c>
      <c r="AA162" s="1223" t="s">
        <v>48</v>
      </c>
      <c r="AB162" s="1224" t="s">
        <v>48</v>
      </c>
      <c r="AC162" s="1225" t="s">
        <v>48</v>
      </c>
      <c r="AD162" s="1211" t="s">
        <v>48</v>
      </c>
      <c r="AE162" s="1227" t="s">
        <v>48</v>
      </c>
      <c r="AF162" s="1227" t="s">
        <v>48</v>
      </c>
      <c r="AG162" s="1228" t="s">
        <v>48</v>
      </c>
      <c r="AH162" s="1228" t="s">
        <v>48</v>
      </c>
      <c r="AI162" s="1228" t="s">
        <v>48</v>
      </c>
      <c r="AJ162" s="1228" t="s">
        <v>48</v>
      </c>
      <c r="AK162" s="1228" t="s">
        <v>48</v>
      </c>
      <c r="AL162" s="1228" t="s">
        <v>13910</v>
      </c>
      <c r="AM162" s="1228" t="s">
        <v>12676</v>
      </c>
      <c r="AN162" s="1229" t="s">
        <v>13926</v>
      </c>
    </row>
    <row r="163" spans="1:40" ht="13.5" thickBot="1">
      <c r="A163" s="1270" t="s">
        <v>812</v>
      </c>
      <c r="B163" s="1202" t="s">
        <v>813</v>
      </c>
      <c r="C163" s="1203" t="s">
        <v>770</v>
      </c>
      <c r="D163" s="1205" t="s">
        <v>40</v>
      </c>
      <c r="E163" s="1205" t="s">
        <v>803</v>
      </c>
      <c r="F163" s="1205" t="s">
        <v>803</v>
      </c>
      <c r="G163" s="1205" t="s">
        <v>804</v>
      </c>
      <c r="H163" s="1205" t="s">
        <v>805</v>
      </c>
      <c r="I163" s="1206" t="b">
        <v>1</v>
      </c>
      <c r="J163" s="1249" t="s">
        <v>814</v>
      </c>
      <c r="K163" s="1208" t="s">
        <v>815</v>
      </c>
      <c r="L163" s="1235" t="s">
        <v>816</v>
      </c>
      <c r="M163" s="1236">
        <v>0.2</v>
      </c>
      <c r="N163" s="1264" t="b">
        <v>0</v>
      </c>
      <c r="O163" s="1212">
        <v>1</v>
      </c>
      <c r="P163" s="1213">
        <v>0</v>
      </c>
      <c r="Q163" s="1265">
        <v>15</v>
      </c>
      <c r="R163" s="1266">
        <v>0</v>
      </c>
      <c r="S163" s="1216">
        <f t="shared" ref="S163:S164" si="15">O163*P163</f>
        <v>0</v>
      </c>
      <c r="T163" s="1214">
        <f t="shared" ref="T163:T164" si="16">O163*Q163</f>
        <v>15</v>
      </c>
      <c r="U163" s="1217">
        <f t="shared" ref="U163:U164" si="17">O163*R163</f>
        <v>0</v>
      </c>
      <c r="V163" s="1218" t="s">
        <v>48</v>
      </c>
      <c r="W163" s="1219" t="s">
        <v>48</v>
      </c>
      <c r="X163" s="1220" t="s">
        <v>48</v>
      </c>
      <c r="Y163" s="1221" t="s">
        <v>48</v>
      </c>
      <c r="Z163" s="1222" t="s">
        <v>48</v>
      </c>
      <c r="AA163" s="1223" t="s">
        <v>48</v>
      </c>
      <c r="AB163" s="1224" t="s">
        <v>48</v>
      </c>
      <c r="AC163" s="1225" t="s">
        <v>48</v>
      </c>
      <c r="AD163" s="1211" t="s">
        <v>48</v>
      </c>
      <c r="AE163" s="1227" t="s">
        <v>48</v>
      </c>
      <c r="AF163" s="1227" t="s">
        <v>48</v>
      </c>
      <c r="AG163" s="1228" t="s">
        <v>48</v>
      </c>
      <c r="AH163" s="1228" t="s">
        <v>48</v>
      </c>
      <c r="AI163" s="1228" t="s">
        <v>48</v>
      </c>
      <c r="AJ163" s="1228" t="s">
        <v>48</v>
      </c>
      <c r="AK163" s="1228" t="s">
        <v>48</v>
      </c>
      <c r="AL163" s="1228" t="s">
        <v>13911</v>
      </c>
      <c r="AM163" s="1228" t="s">
        <v>12676</v>
      </c>
      <c r="AN163" s="1229" t="s">
        <v>13926</v>
      </c>
    </row>
    <row r="164" spans="1:40" ht="13.5" thickBot="1">
      <c r="A164" s="1270" t="s">
        <v>817</v>
      </c>
      <c r="B164" s="1202" t="s">
        <v>818</v>
      </c>
      <c r="C164" s="1203" t="s">
        <v>770</v>
      </c>
      <c r="D164" s="1205" t="s">
        <v>40</v>
      </c>
      <c r="E164" s="1205" t="s">
        <v>803</v>
      </c>
      <c r="F164" s="1205" t="s">
        <v>803</v>
      </c>
      <c r="G164" s="1205" t="s">
        <v>804</v>
      </c>
      <c r="H164" s="1205" t="s">
        <v>805</v>
      </c>
      <c r="I164" s="1206" t="b">
        <v>1</v>
      </c>
      <c r="J164" s="1249" t="s">
        <v>819</v>
      </c>
      <c r="K164" s="1208" t="s">
        <v>820</v>
      </c>
      <c r="L164" s="1235" t="s">
        <v>821</v>
      </c>
      <c r="M164" s="1236">
        <v>0.2</v>
      </c>
      <c r="N164" s="1264" t="b">
        <v>0</v>
      </c>
      <c r="O164" s="1212">
        <v>1</v>
      </c>
      <c r="P164" s="1213">
        <v>0</v>
      </c>
      <c r="Q164" s="1265">
        <v>0</v>
      </c>
      <c r="R164" s="1266">
        <v>15</v>
      </c>
      <c r="S164" s="1216">
        <f t="shared" si="15"/>
        <v>0</v>
      </c>
      <c r="T164" s="1214">
        <f t="shared" si="16"/>
        <v>0</v>
      </c>
      <c r="U164" s="1217">
        <f t="shared" si="17"/>
        <v>15</v>
      </c>
      <c r="V164" s="1218" t="s">
        <v>48</v>
      </c>
      <c r="W164" s="1219" t="s">
        <v>48</v>
      </c>
      <c r="X164" s="1220" t="s">
        <v>48</v>
      </c>
      <c r="Y164" s="1221" t="s">
        <v>48</v>
      </c>
      <c r="Z164" s="1222" t="s">
        <v>48</v>
      </c>
      <c r="AA164" s="1223" t="s">
        <v>48</v>
      </c>
      <c r="AB164" s="1224" t="s">
        <v>48</v>
      </c>
      <c r="AC164" s="1225" t="s">
        <v>48</v>
      </c>
      <c r="AD164" s="1211" t="s">
        <v>48</v>
      </c>
      <c r="AE164" s="1227" t="s">
        <v>48</v>
      </c>
      <c r="AF164" s="1227" t="s">
        <v>48</v>
      </c>
      <c r="AG164" s="1228" t="s">
        <v>48</v>
      </c>
      <c r="AH164" s="1228" t="s">
        <v>48</v>
      </c>
      <c r="AI164" s="1228" t="s">
        <v>48</v>
      </c>
      <c r="AJ164" s="1228" t="s">
        <v>48</v>
      </c>
      <c r="AK164" s="1228" t="s">
        <v>48</v>
      </c>
      <c r="AL164" s="1228" t="s">
        <v>13911</v>
      </c>
      <c r="AM164" s="1228" t="s">
        <v>12676</v>
      </c>
      <c r="AN164" s="1229" t="s">
        <v>13926</v>
      </c>
    </row>
    <row r="165" spans="1:40" ht="13.5" thickBot="1">
      <c r="A165" s="1231" t="s">
        <v>822</v>
      </c>
      <c r="B165" s="1202" t="s">
        <v>823</v>
      </c>
      <c r="C165" s="1203" t="s">
        <v>240</v>
      </c>
      <c r="D165" s="1205" t="s">
        <v>40</v>
      </c>
      <c r="E165" s="1205" t="s">
        <v>241</v>
      </c>
      <c r="F165" s="1205" t="s">
        <v>241</v>
      </c>
      <c r="G165" s="1205" t="s">
        <v>242</v>
      </c>
      <c r="H165" s="1205" t="s">
        <v>243</v>
      </c>
      <c r="I165" s="1206" t="b">
        <v>1</v>
      </c>
      <c r="J165" s="1243" t="s">
        <v>824</v>
      </c>
      <c r="K165" s="1208" t="s">
        <v>825</v>
      </c>
      <c r="L165" s="1235" t="s">
        <v>826</v>
      </c>
      <c r="M165" s="1236">
        <v>0.2</v>
      </c>
      <c r="N165" s="1262" t="b">
        <v>0</v>
      </c>
      <c r="O165" s="1245" t="s">
        <v>48</v>
      </c>
      <c r="P165" s="1224" t="s">
        <v>48</v>
      </c>
      <c r="Q165" s="1219" t="s">
        <v>48</v>
      </c>
      <c r="R165" s="1246" t="s">
        <v>48</v>
      </c>
      <c r="S165" s="1224" t="s">
        <v>48</v>
      </c>
      <c r="T165" s="1219" t="s">
        <v>48</v>
      </c>
      <c r="U165" s="1247" t="s">
        <v>48</v>
      </c>
      <c r="V165" s="1218" t="s">
        <v>48</v>
      </c>
      <c r="W165" s="1219" t="s">
        <v>48</v>
      </c>
      <c r="X165" s="1220" t="s">
        <v>48</v>
      </c>
      <c r="Y165" s="1221" t="s">
        <v>48</v>
      </c>
      <c r="Z165" s="1222" t="s">
        <v>48</v>
      </c>
      <c r="AA165" s="1223" t="s">
        <v>48</v>
      </c>
      <c r="AB165" s="1224" t="s">
        <v>48</v>
      </c>
      <c r="AC165" s="1225" t="s">
        <v>48</v>
      </c>
      <c r="AD165" s="1211" t="s">
        <v>48</v>
      </c>
      <c r="AE165" s="1227" t="s">
        <v>48</v>
      </c>
      <c r="AF165" s="1227" t="s">
        <v>48</v>
      </c>
      <c r="AG165" s="1228" t="s">
        <v>48</v>
      </c>
      <c r="AH165" s="1228" t="s">
        <v>48</v>
      </c>
      <c r="AI165" s="1228" t="s">
        <v>48</v>
      </c>
      <c r="AJ165" s="1228" t="s">
        <v>48</v>
      </c>
      <c r="AK165" s="1228" t="s">
        <v>48</v>
      </c>
      <c r="AL165" s="1228" t="s">
        <v>13912</v>
      </c>
      <c r="AM165" s="1228" t="s">
        <v>12676</v>
      </c>
      <c r="AN165" s="1229" t="s">
        <v>13926</v>
      </c>
    </row>
    <row r="166" spans="1:40" ht="13.5" thickBot="1">
      <c r="A166" s="1231" t="s">
        <v>827</v>
      </c>
      <c r="B166" s="1202" t="s">
        <v>813</v>
      </c>
      <c r="C166" s="1203" t="s">
        <v>770</v>
      </c>
      <c r="D166" s="1205" t="s">
        <v>40</v>
      </c>
      <c r="E166" s="1205" t="s">
        <v>803</v>
      </c>
      <c r="F166" s="1205" t="s">
        <v>803</v>
      </c>
      <c r="G166" s="1205" t="s">
        <v>804</v>
      </c>
      <c r="H166" s="1205" t="s">
        <v>805</v>
      </c>
      <c r="I166" s="1206" t="b">
        <v>1</v>
      </c>
      <c r="J166" s="1249" t="s">
        <v>828</v>
      </c>
      <c r="K166" s="1208" t="s">
        <v>829</v>
      </c>
      <c r="L166" s="1235" t="s">
        <v>830</v>
      </c>
      <c r="M166" s="1236">
        <v>0.2</v>
      </c>
      <c r="N166" s="1264" t="b">
        <v>0</v>
      </c>
      <c r="O166" s="1212">
        <v>1</v>
      </c>
      <c r="P166" s="1213">
        <v>0</v>
      </c>
      <c r="Q166" s="1265">
        <v>25</v>
      </c>
      <c r="R166" s="1266">
        <v>0</v>
      </c>
      <c r="S166" s="1216">
        <f t="shared" ref="S166:S168" si="18">O166*P166</f>
        <v>0</v>
      </c>
      <c r="T166" s="1214">
        <f t="shared" ref="T166:T168" si="19">O166*Q166</f>
        <v>25</v>
      </c>
      <c r="U166" s="1217">
        <f t="shared" ref="U166:U168" si="20">O166*R166</f>
        <v>0</v>
      </c>
      <c r="V166" s="1218" t="s">
        <v>48</v>
      </c>
      <c r="W166" s="1219" t="s">
        <v>48</v>
      </c>
      <c r="X166" s="1220" t="s">
        <v>48</v>
      </c>
      <c r="Y166" s="1221" t="s">
        <v>48</v>
      </c>
      <c r="Z166" s="1222" t="s">
        <v>48</v>
      </c>
      <c r="AA166" s="1223" t="s">
        <v>48</v>
      </c>
      <c r="AB166" s="1224" t="s">
        <v>48</v>
      </c>
      <c r="AC166" s="1225" t="s">
        <v>48</v>
      </c>
      <c r="AD166" s="1211" t="s">
        <v>48</v>
      </c>
      <c r="AE166" s="1227" t="s">
        <v>48</v>
      </c>
      <c r="AF166" s="1227" t="s">
        <v>48</v>
      </c>
      <c r="AG166" s="1228" t="s">
        <v>48</v>
      </c>
      <c r="AH166" s="1228" t="s">
        <v>48</v>
      </c>
      <c r="AI166" s="1228" t="s">
        <v>48</v>
      </c>
      <c r="AJ166" s="1228" t="s">
        <v>48</v>
      </c>
      <c r="AK166" s="1228" t="s">
        <v>48</v>
      </c>
      <c r="AL166" s="1228" t="s">
        <v>13912</v>
      </c>
      <c r="AM166" s="1228" t="s">
        <v>12676</v>
      </c>
      <c r="AN166" s="1229" t="s">
        <v>13926</v>
      </c>
    </row>
    <row r="167" spans="1:40" ht="13.5" thickBot="1">
      <c r="A167" s="1271" t="s">
        <v>831</v>
      </c>
      <c r="B167" s="1202" t="s">
        <v>818</v>
      </c>
      <c r="C167" s="1203" t="s">
        <v>770</v>
      </c>
      <c r="D167" s="1205" t="s">
        <v>40</v>
      </c>
      <c r="E167" s="1205" t="s">
        <v>803</v>
      </c>
      <c r="F167" s="1205" t="s">
        <v>803</v>
      </c>
      <c r="G167" s="1205" t="s">
        <v>804</v>
      </c>
      <c r="H167" s="1205" t="s">
        <v>805</v>
      </c>
      <c r="I167" s="1206" t="b">
        <v>1</v>
      </c>
      <c r="J167" s="1249" t="s">
        <v>832</v>
      </c>
      <c r="K167" s="1208" t="s">
        <v>833</v>
      </c>
      <c r="L167" s="1235" t="s">
        <v>834</v>
      </c>
      <c r="M167" s="1236">
        <v>0.2</v>
      </c>
      <c r="N167" s="1264" t="b">
        <v>0</v>
      </c>
      <c r="O167" s="1212">
        <v>1</v>
      </c>
      <c r="P167" s="1213">
        <v>0</v>
      </c>
      <c r="Q167" s="1265">
        <v>0</v>
      </c>
      <c r="R167" s="1266">
        <v>25</v>
      </c>
      <c r="S167" s="1216">
        <f t="shared" si="18"/>
        <v>0</v>
      </c>
      <c r="T167" s="1214">
        <f t="shared" si="19"/>
        <v>0</v>
      </c>
      <c r="U167" s="1217">
        <f t="shared" si="20"/>
        <v>25</v>
      </c>
      <c r="V167" s="1218" t="s">
        <v>48</v>
      </c>
      <c r="W167" s="1219" t="s">
        <v>48</v>
      </c>
      <c r="X167" s="1220" t="s">
        <v>48</v>
      </c>
      <c r="Y167" s="1221" t="s">
        <v>48</v>
      </c>
      <c r="Z167" s="1222" t="s">
        <v>48</v>
      </c>
      <c r="AA167" s="1223" t="s">
        <v>48</v>
      </c>
      <c r="AB167" s="1224" t="s">
        <v>48</v>
      </c>
      <c r="AC167" s="1225" t="s">
        <v>48</v>
      </c>
      <c r="AD167" s="1211" t="s">
        <v>48</v>
      </c>
      <c r="AE167" s="1227" t="s">
        <v>48</v>
      </c>
      <c r="AF167" s="1227" t="s">
        <v>48</v>
      </c>
      <c r="AG167" s="1228" t="s">
        <v>48</v>
      </c>
      <c r="AH167" s="1228" t="s">
        <v>48</v>
      </c>
      <c r="AI167" s="1228" t="s">
        <v>48</v>
      </c>
      <c r="AJ167" s="1228" t="s">
        <v>48</v>
      </c>
      <c r="AK167" s="1228" t="s">
        <v>48</v>
      </c>
      <c r="AL167" s="1228" t="s">
        <v>13912</v>
      </c>
      <c r="AM167" s="1228" t="s">
        <v>12676</v>
      </c>
      <c r="AN167" s="1229" t="s">
        <v>13926</v>
      </c>
    </row>
    <row r="168" spans="1:40" ht="13.5" thickBot="1">
      <c r="A168" s="1271" t="s">
        <v>835</v>
      </c>
      <c r="B168" s="1202" t="s">
        <v>836</v>
      </c>
      <c r="C168" s="1203" t="s">
        <v>770</v>
      </c>
      <c r="D168" s="1205" t="s">
        <v>40</v>
      </c>
      <c r="E168" s="1205" t="s">
        <v>803</v>
      </c>
      <c r="F168" s="1205" t="s">
        <v>803</v>
      </c>
      <c r="G168" s="1205" t="s">
        <v>804</v>
      </c>
      <c r="H168" s="1205" t="s">
        <v>805</v>
      </c>
      <c r="I168" s="1206" t="b">
        <v>1</v>
      </c>
      <c r="J168" s="1243" t="s">
        <v>837</v>
      </c>
      <c r="K168" s="1208" t="s">
        <v>838</v>
      </c>
      <c r="L168" s="1235" t="s">
        <v>839</v>
      </c>
      <c r="M168" s="1236">
        <v>0.2</v>
      </c>
      <c r="N168" s="1263" t="b">
        <v>0</v>
      </c>
      <c r="O168" s="1234">
        <v>1</v>
      </c>
      <c r="P168" s="1216">
        <v>0</v>
      </c>
      <c r="Q168" s="1214">
        <v>0</v>
      </c>
      <c r="R168" s="1215">
        <v>0</v>
      </c>
      <c r="S168" s="1216">
        <f t="shared" si="18"/>
        <v>0</v>
      </c>
      <c r="T168" s="1214">
        <f t="shared" si="19"/>
        <v>0</v>
      </c>
      <c r="U168" s="1217">
        <f t="shared" si="20"/>
        <v>0</v>
      </c>
      <c r="V168" s="1218" t="s">
        <v>48</v>
      </c>
      <c r="W168" s="1219" t="s">
        <v>48</v>
      </c>
      <c r="X168" s="1220" t="s">
        <v>48</v>
      </c>
      <c r="Y168" s="1221" t="s">
        <v>48</v>
      </c>
      <c r="Z168" s="1222" t="s">
        <v>48</v>
      </c>
      <c r="AA168" s="1223" t="s">
        <v>48</v>
      </c>
      <c r="AB168" s="1224" t="s">
        <v>48</v>
      </c>
      <c r="AC168" s="1225" t="s">
        <v>48</v>
      </c>
      <c r="AD168" s="1211" t="s">
        <v>48</v>
      </c>
      <c r="AE168" s="1227" t="s">
        <v>48</v>
      </c>
      <c r="AF168" s="1227" t="s">
        <v>48</v>
      </c>
      <c r="AG168" s="1228" t="s">
        <v>48</v>
      </c>
      <c r="AH168" s="1228" t="s">
        <v>48</v>
      </c>
      <c r="AI168" s="1228" t="s">
        <v>48</v>
      </c>
      <c r="AJ168" s="1228" t="s">
        <v>48</v>
      </c>
      <c r="AK168" s="1228" t="s">
        <v>48</v>
      </c>
      <c r="AL168" s="1228" t="s">
        <v>13912</v>
      </c>
      <c r="AM168" s="1228" t="s">
        <v>12676</v>
      </c>
      <c r="AN168" s="1229" t="s">
        <v>13926</v>
      </c>
    </row>
    <row r="169" spans="1:40" ht="13.5" thickBot="1">
      <c r="A169" s="1272" t="s">
        <v>840</v>
      </c>
      <c r="B169" s="1202" t="s">
        <v>841</v>
      </c>
      <c r="C169" s="1203" t="s">
        <v>240</v>
      </c>
      <c r="D169" s="1205" t="s">
        <v>40</v>
      </c>
      <c r="E169" s="1205" t="s">
        <v>241</v>
      </c>
      <c r="F169" s="1205" t="s">
        <v>241</v>
      </c>
      <c r="G169" s="1205" t="s">
        <v>242</v>
      </c>
      <c r="H169" s="1205" t="s">
        <v>243</v>
      </c>
      <c r="I169" s="1206" t="b">
        <v>1</v>
      </c>
      <c r="J169" s="1243" t="s">
        <v>842</v>
      </c>
      <c r="K169" s="1208" t="s">
        <v>843</v>
      </c>
      <c r="L169" s="1235" t="s">
        <v>844</v>
      </c>
      <c r="M169" s="1236">
        <v>0.2</v>
      </c>
      <c r="N169" s="1262" t="b">
        <v>0</v>
      </c>
      <c r="O169" s="1245" t="s">
        <v>48</v>
      </c>
      <c r="P169" s="1224" t="s">
        <v>48</v>
      </c>
      <c r="Q169" s="1219" t="s">
        <v>48</v>
      </c>
      <c r="R169" s="1246" t="s">
        <v>48</v>
      </c>
      <c r="S169" s="1224" t="s">
        <v>48</v>
      </c>
      <c r="T169" s="1219" t="s">
        <v>48</v>
      </c>
      <c r="U169" s="1247" t="s">
        <v>48</v>
      </c>
      <c r="V169" s="1218" t="s">
        <v>48</v>
      </c>
      <c r="W169" s="1219" t="s">
        <v>48</v>
      </c>
      <c r="X169" s="1220" t="s">
        <v>48</v>
      </c>
      <c r="Y169" s="1221" t="s">
        <v>48</v>
      </c>
      <c r="Z169" s="1222" t="s">
        <v>48</v>
      </c>
      <c r="AA169" s="1223" t="s">
        <v>48</v>
      </c>
      <c r="AB169" s="1224" t="s">
        <v>48</v>
      </c>
      <c r="AC169" s="1225" t="s">
        <v>48</v>
      </c>
      <c r="AD169" s="1211" t="s">
        <v>48</v>
      </c>
      <c r="AE169" s="1227" t="s">
        <v>48</v>
      </c>
      <c r="AF169" s="1227" t="s">
        <v>48</v>
      </c>
      <c r="AG169" s="1228" t="s">
        <v>48</v>
      </c>
      <c r="AH169" s="1228" t="s">
        <v>48</v>
      </c>
      <c r="AI169" s="1228" t="s">
        <v>48</v>
      </c>
      <c r="AJ169" s="1228" t="s">
        <v>48</v>
      </c>
      <c r="AK169" s="1228" t="s">
        <v>48</v>
      </c>
      <c r="AL169" s="1228" t="s">
        <v>13912</v>
      </c>
      <c r="AM169" s="1228" t="s">
        <v>12676</v>
      </c>
      <c r="AN169" s="1229" t="s">
        <v>13926</v>
      </c>
    </row>
    <row r="170" spans="1:40" ht="13.5" thickBot="1">
      <c r="A170" s="1273" t="s">
        <v>845</v>
      </c>
      <c r="B170" s="1202" t="s">
        <v>846</v>
      </c>
      <c r="C170" s="1203" t="s">
        <v>770</v>
      </c>
      <c r="D170" s="1205" t="s">
        <v>40</v>
      </c>
      <c r="E170" s="1205" t="s">
        <v>803</v>
      </c>
      <c r="F170" s="1205" t="s">
        <v>803</v>
      </c>
      <c r="G170" s="1205" t="s">
        <v>804</v>
      </c>
      <c r="H170" s="1205" t="s">
        <v>805</v>
      </c>
      <c r="I170" s="1206" t="b">
        <v>1</v>
      </c>
      <c r="J170" s="1243" t="s">
        <v>847</v>
      </c>
      <c r="K170" s="1208" t="s">
        <v>848</v>
      </c>
      <c r="L170" s="1235" t="s">
        <v>849</v>
      </c>
      <c r="M170" s="1236">
        <v>0.2</v>
      </c>
      <c r="N170" s="1264" t="b">
        <v>0</v>
      </c>
      <c r="O170" s="1212">
        <v>1</v>
      </c>
      <c r="P170" s="1213">
        <v>0</v>
      </c>
      <c r="Q170" s="1265">
        <v>0</v>
      </c>
      <c r="R170" s="1266">
        <v>0</v>
      </c>
      <c r="S170" s="1216">
        <f t="shared" ref="S170:S178" si="21">O170*P170</f>
        <v>0</v>
      </c>
      <c r="T170" s="1214">
        <f t="shared" ref="T170:T178" si="22">O170*Q170</f>
        <v>0</v>
      </c>
      <c r="U170" s="1217">
        <f t="shared" ref="U170:U178" si="23">O170*R170</f>
        <v>0</v>
      </c>
      <c r="V170" s="1218" t="s">
        <v>48</v>
      </c>
      <c r="W170" s="1219" t="s">
        <v>48</v>
      </c>
      <c r="X170" s="1220" t="s">
        <v>48</v>
      </c>
      <c r="Y170" s="1221" t="s">
        <v>48</v>
      </c>
      <c r="Z170" s="1222" t="s">
        <v>48</v>
      </c>
      <c r="AA170" s="1223" t="s">
        <v>48</v>
      </c>
      <c r="AB170" s="1224" t="s">
        <v>48</v>
      </c>
      <c r="AC170" s="1225" t="s">
        <v>48</v>
      </c>
      <c r="AD170" s="1211" t="s">
        <v>48</v>
      </c>
      <c r="AE170" s="1227" t="s">
        <v>48</v>
      </c>
      <c r="AF170" s="1227" t="s">
        <v>48</v>
      </c>
      <c r="AG170" s="1228" t="s">
        <v>48</v>
      </c>
      <c r="AH170" s="1228" t="s">
        <v>48</v>
      </c>
      <c r="AI170" s="1228" t="s">
        <v>48</v>
      </c>
      <c r="AJ170" s="1228" t="s">
        <v>48</v>
      </c>
      <c r="AK170" s="1228" t="s">
        <v>48</v>
      </c>
      <c r="AL170" s="1228" t="s">
        <v>13915</v>
      </c>
      <c r="AM170" s="1228" t="s">
        <v>12676</v>
      </c>
      <c r="AN170" s="1229" t="s">
        <v>13926</v>
      </c>
    </row>
    <row r="171" spans="1:40" ht="13.5" thickBot="1">
      <c r="A171" s="1273" t="s">
        <v>850</v>
      </c>
      <c r="B171" s="1202" t="s">
        <v>813</v>
      </c>
      <c r="C171" s="1203" t="s">
        <v>770</v>
      </c>
      <c r="D171" s="1205" t="s">
        <v>40</v>
      </c>
      <c r="E171" s="1205" t="s">
        <v>803</v>
      </c>
      <c r="F171" s="1205" t="s">
        <v>803</v>
      </c>
      <c r="G171" s="1205" t="s">
        <v>804</v>
      </c>
      <c r="H171" s="1205" t="s">
        <v>805</v>
      </c>
      <c r="I171" s="1206" t="b">
        <v>1</v>
      </c>
      <c r="J171" s="1249" t="s">
        <v>851</v>
      </c>
      <c r="K171" s="1208" t="s">
        <v>852</v>
      </c>
      <c r="L171" s="1235" t="s">
        <v>853</v>
      </c>
      <c r="M171" s="1236">
        <v>0.2</v>
      </c>
      <c r="N171" s="1264" t="b">
        <v>0</v>
      </c>
      <c r="O171" s="1212">
        <v>1</v>
      </c>
      <c r="P171" s="1213">
        <v>0</v>
      </c>
      <c r="Q171" s="1265">
        <v>50</v>
      </c>
      <c r="R171" s="1266">
        <v>0</v>
      </c>
      <c r="S171" s="1216">
        <f t="shared" si="21"/>
        <v>0</v>
      </c>
      <c r="T171" s="1214">
        <f t="shared" si="22"/>
        <v>50</v>
      </c>
      <c r="U171" s="1217">
        <f t="shared" si="23"/>
        <v>0</v>
      </c>
      <c r="V171" s="1218" t="s">
        <v>48</v>
      </c>
      <c r="W171" s="1219" t="s">
        <v>48</v>
      </c>
      <c r="X171" s="1220" t="s">
        <v>48</v>
      </c>
      <c r="Y171" s="1221" t="s">
        <v>48</v>
      </c>
      <c r="Z171" s="1222" t="s">
        <v>48</v>
      </c>
      <c r="AA171" s="1223" t="s">
        <v>48</v>
      </c>
      <c r="AB171" s="1224" t="s">
        <v>48</v>
      </c>
      <c r="AC171" s="1225" t="s">
        <v>48</v>
      </c>
      <c r="AD171" s="1211" t="s">
        <v>48</v>
      </c>
      <c r="AE171" s="1227" t="s">
        <v>48</v>
      </c>
      <c r="AF171" s="1227" t="s">
        <v>48</v>
      </c>
      <c r="AG171" s="1228" t="s">
        <v>48</v>
      </c>
      <c r="AH171" s="1228" t="s">
        <v>48</v>
      </c>
      <c r="AI171" s="1228" t="s">
        <v>48</v>
      </c>
      <c r="AJ171" s="1228" t="s">
        <v>48</v>
      </c>
      <c r="AK171" s="1228" t="s">
        <v>48</v>
      </c>
      <c r="AL171" s="1228" t="s">
        <v>13913</v>
      </c>
      <c r="AM171" s="1228" t="s">
        <v>12676</v>
      </c>
      <c r="AN171" s="1229" t="s">
        <v>13926</v>
      </c>
    </row>
    <row r="172" spans="1:40" ht="13.5" thickBot="1">
      <c r="A172" s="1273" t="s">
        <v>854</v>
      </c>
      <c r="B172" s="1202" t="s">
        <v>818</v>
      </c>
      <c r="C172" s="1203" t="s">
        <v>770</v>
      </c>
      <c r="D172" s="1205" t="s">
        <v>40</v>
      </c>
      <c r="E172" s="1205" t="s">
        <v>803</v>
      </c>
      <c r="F172" s="1205" t="s">
        <v>803</v>
      </c>
      <c r="G172" s="1205" t="s">
        <v>804</v>
      </c>
      <c r="H172" s="1205" t="s">
        <v>805</v>
      </c>
      <c r="I172" s="1206" t="b">
        <v>1</v>
      </c>
      <c r="J172" s="1249" t="s">
        <v>855</v>
      </c>
      <c r="K172" s="1208" t="s">
        <v>856</v>
      </c>
      <c r="L172" s="1235" t="s">
        <v>857</v>
      </c>
      <c r="M172" s="1236">
        <v>0.2</v>
      </c>
      <c r="N172" s="1264" t="b">
        <v>0</v>
      </c>
      <c r="O172" s="1212">
        <v>1</v>
      </c>
      <c r="P172" s="1213">
        <v>0</v>
      </c>
      <c r="Q172" s="1265">
        <v>0</v>
      </c>
      <c r="R172" s="1266">
        <v>50</v>
      </c>
      <c r="S172" s="1216">
        <f t="shared" si="21"/>
        <v>0</v>
      </c>
      <c r="T172" s="1214">
        <f t="shared" si="22"/>
        <v>0</v>
      </c>
      <c r="U172" s="1217">
        <f t="shared" si="23"/>
        <v>50</v>
      </c>
      <c r="V172" s="1218" t="s">
        <v>48</v>
      </c>
      <c r="W172" s="1219" t="s">
        <v>48</v>
      </c>
      <c r="X172" s="1220" t="s">
        <v>48</v>
      </c>
      <c r="Y172" s="1221" t="s">
        <v>48</v>
      </c>
      <c r="Z172" s="1222" t="s">
        <v>48</v>
      </c>
      <c r="AA172" s="1223" t="s">
        <v>48</v>
      </c>
      <c r="AB172" s="1224" t="s">
        <v>48</v>
      </c>
      <c r="AC172" s="1225" t="s">
        <v>48</v>
      </c>
      <c r="AD172" s="1211" t="s">
        <v>48</v>
      </c>
      <c r="AE172" s="1227" t="s">
        <v>48</v>
      </c>
      <c r="AF172" s="1227" t="s">
        <v>48</v>
      </c>
      <c r="AG172" s="1228" t="s">
        <v>48</v>
      </c>
      <c r="AH172" s="1228" t="s">
        <v>48</v>
      </c>
      <c r="AI172" s="1228" t="s">
        <v>48</v>
      </c>
      <c r="AJ172" s="1228" t="s">
        <v>48</v>
      </c>
      <c r="AK172" s="1228" t="s">
        <v>48</v>
      </c>
      <c r="AL172" s="1228" t="s">
        <v>13913</v>
      </c>
      <c r="AM172" s="1228" t="s">
        <v>12676</v>
      </c>
      <c r="AN172" s="1229" t="s">
        <v>13926</v>
      </c>
    </row>
    <row r="173" spans="1:40" ht="13.5" thickBot="1">
      <c r="A173" s="1274" t="s">
        <v>858</v>
      </c>
      <c r="B173" s="1202" t="s">
        <v>859</v>
      </c>
      <c r="C173" s="1203" t="s">
        <v>770</v>
      </c>
      <c r="D173" s="1205" t="s">
        <v>40</v>
      </c>
      <c r="E173" s="1205" t="s">
        <v>803</v>
      </c>
      <c r="F173" s="1205" t="s">
        <v>803</v>
      </c>
      <c r="G173" s="1205" t="s">
        <v>804</v>
      </c>
      <c r="H173" s="1205" t="s">
        <v>805</v>
      </c>
      <c r="I173" s="1206" t="b">
        <v>1</v>
      </c>
      <c r="J173" s="1243" t="s">
        <v>860</v>
      </c>
      <c r="K173" s="1208" t="s">
        <v>861</v>
      </c>
      <c r="L173" s="1235" t="s">
        <v>862</v>
      </c>
      <c r="M173" s="1236">
        <v>0.2</v>
      </c>
      <c r="N173" s="1264" t="b">
        <v>0</v>
      </c>
      <c r="O173" s="1212">
        <v>1</v>
      </c>
      <c r="P173" s="1213">
        <v>0</v>
      </c>
      <c r="Q173" s="1265">
        <v>0</v>
      </c>
      <c r="R173" s="1266">
        <v>0</v>
      </c>
      <c r="S173" s="1216">
        <f t="shared" si="21"/>
        <v>0</v>
      </c>
      <c r="T173" s="1214">
        <f t="shared" si="22"/>
        <v>0</v>
      </c>
      <c r="U173" s="1217">
        <f t="shared" si="23"/>
        <v>0</v>
      </c>
      <c r="V173" s="1218" t="s">
        <v>48</v>
      </c>
      <c r="W173" s="1219" t="s">
        <v>48</v>
      </c>
      <c r="X173" s="1220" t="s">
        <v>48</v>
      </c>
      <c r="Y173" s="1221" t="s">
        <v>48</v>
      </c>
      <c r="Z173" s="1222" t="s">
        <v>48</v>
      </c>
      <c r="AA173" s="1223" t="s">
        <v>48</v>
      </c>
      <c r="AB173" s="1224" t="s">
        <v>48</v>
      </c>
      <c r="AC173" s="1225" t="s">
        <v>48</v>
      </c>
      <c r="AD173" s="1211" t="s">
        <v>48</v>
      </c>
      <c r="AE173" s="1227" t="s">
        <v>48</v>
      </c>
      <c r="AF173" s="1227" t="s">
        <v>48</v>
      </c>
      <c r="AG173" s="1228" t="s">
        <v>48</v>
      </c>
      <c r="AH173" s="1228" t="s">
        <v>48</v>
      </c>
      <c r="AI173" s="1228" t="s">
        <v>48</v>
      </c>
      <c r="AJ173" s="1228" t="s">
        <v>48</v>
      </c>
      <c r="AK173" s="1228" t="s">
        <v>48</v>
      </c>
      <c r="AL173" s="1228" t="s">
        <v>13914</v>
      </c>
      <c r="AM173" s="1228" t="s">
        <v>12676</v>
      </c>
      <c r="AN173" s="1229" t="s">
        <v>13926</v>
      </c>
    </row>
    <row r="174" spans="1:40" ht="13.5" thickBot="1">
      <c r="A174" s="1274" t="s">
        <v>863</v>
      </c>
      <c r="B174" s="1202" t="s">
        <v>813</v>
      </c>
      <c r="C174" s="1203" t="s">
        <v>770</v>
      </c>
      <c r="D174" s="1205" t="s">
        <v>40</v>
      </c>
      <c r="E174" s="1205" t="s">
        <v>803</v>
      </c>
      <c r="F174" s="1205" t="s">
        <v>803</v>
      </c>
      <c r="G174" s="1205" t="s">
        <v>804</v>
      </c>
      <c r="H174" s="1205" t="s">
        <v>805</v>
      </c>
      <c r="I174" s="1206" t="b">
        <v>1</v>
      </c>
      <c r="J174" s="1249" t="s">
        <v>851</v>
      </c>
      <c r="K174" s="1208" t="s">
        <v>864</v>
      </c>
      <c r="L174" s="1235" t="s">
        <v>853</v>
      </c>
      <c r="M174" s="1236">
        <v>0.2</v>
      </c>
      <c r="N174" s="1264" t="b">
        <v>0</v>
      </c>
      <c r="O174" s="1212">
        <v>1</v>
      </c>
      <c r="P174" s="1213">
        <v>0</v>
      </c>
      <c r="Q174" s="1265">
        <v>50</v>
      </c>
      <c r="R174" s="1266">
        <v>0</v>
      </c>
      <c r="S174" s="1216">
        <f t="shared" si="21"/>
        <v>0</v>
      </c>
      <c r="T174" s="1214">
        <f t="shared" si="22"/>
        <v>50</v>
      </c>
      <c r="U174" s="1217">
        <f t="shared" si="23"/>
        <v>0</v>
      </c>
      <c r="V174" s="1218" t="s">
        <v>48</v>
      </c>
      <c r="W174" s="1219" t="s">
        <v>48</v>
      </c>
      <c r="X174" s="1220" t="s">
        <v>48</v>
      </c>
      <c r="Y174" s="1221" t="s">
        <v>48</v>
      </c>
      <c r="Z174" s="1222" t="s">
        <v>48</v>
      </c>
      <c r="AA174" s="1223" t="s">
        <v>48</v>
      </c>
      <c r="AB174" s="1224" t="s">
        <v>48</v>
      </c>
      <c r="AC174" s="1225" t="s">
        <v>48</v>
      </c>
      <c r="AD174" s="1211" t="s">
        <v>48</v>
      </c>
      <c r="AE174" s="1227" t="s">
        <v>48</v>
      </c>
      <c r="AF174" s="1227" t="s">
        <v>48</v>
      </c>
      <c r="AG174" s="1228" t="s">
        <v>48</v>
      </c>
      <c r="AH174" s="1228" t="s">
        <v>48</v>
      </c>
      <c r="AI174" s="1228" t="s">
        <v>48</v>
      </c>
      <c r="AJ174" s="1228" t="s">
        <v>48</v>
      </c>
      <c r="AK174" s="1228" t="s">
        <v>48</v>
      </c>
      <c r="AL174" s="1228" t="s">
        <v>13914</v>
      </c>
      <c r="AM174" s="1228" t="s">
        <v>12676</v>
      </c>
      <c r="AN174" s="1229" t="s">
        <v>13926</v>
      </c>
    </row>
    <row r="175" spans="1:40" ht="13.5" thickBot="1">
      <c r="A175" s="1274" t="s">
        <v>865</v>
      </c>
      <c r="B175" s="1202" t="s">
        <v>818</v>
      </c>
      <c r="C175" s="1203" t="s">
        <v>770</v>
      </c>
      <c r="D175" s="1205" t="s">
        <v>40</v>
      </c>
      <c r="E175" s="1205" t="s">
        <v>803</v>
      </c>
      <c r="F175" s="1205" t="s">
        <v>803</v>
      </c>
      <c r="G175" s="1205" t="s">
        <v>804</v>
      </c>
      <c r="H175" s="1205" t="s">
        <v>805</v>
      </c>
      <c r="I175" s="1206" t="b">
        <v>1</v>
      </c>
      <c r="J175" s="1249" t="s">
        <v>855</v>
      </c>
      <c r="K175" s="1208" t="s">
        <v>866</v>
      </c>
      <c r="L175" s="1235" t="s">
        <v>857</v>
      </c>
      <c r="M175" s="1236">
        <v>0.2</v>
      </c>
      <c r="N175" s="1264" t="b">
        <v>0</v>
      </c>
      <c r="O175" s="1212">
        <v>1</v>
      </c>
      <c r="P175" s="1213">
        <v>0</v>
      </c>
      <c r="Q175" s="1265">
        <v>0</v>
      </c>
      <c r="R175" s="1266">
        <v>50</v>
      </c>
      <c r="S175" s="1216">
        <f t="shared" si="21"/>
        <v>0</v>
      </c>
      <c r="T175" s="1214">
        <f t="shared" si="22"/>
        <v>0</v>
      </c>
      <c r="U175" s="1217">
        <f t="shared" si="23"/>
        <v>50</v>
      </c>
      <c r="V175" s="1218" t="s">
        <v>48</v>
      </c>
      <c r="W175" s="1219" t="s">
        <v>48</v>
      </c>
      <c r="X175" s="1220" t="s">
        <v>48</v>
      </c>
      <c r="Y175" s="1221" t="s">
        <v>48</v>
      </c>
      <c r="Z175" s="1222" t="s">
        <v>48</v>
      </c>
      <c r="AA175" s="1223" t="s">
        <v>48</v>
      </c>
      <c r="AB175" s="1224" t="s">
        <v>48</v>
      </c>
      <c r="AC175" s="1225" t="s">
        <v>48</v>
      </c>
      <c r="AD175" s="1211" t="s">
        <v>48</v>
      </c>
      <c r="AE175" s="1227" t="s">
        <v>48</v>
      </c>
      <c r="AF175" s="1227" t="s">
        <v>48</v>
      </c>
      <c r="AG175" s="1228" t="s">
        <v>48</v>
      </c>
      <c r="AH175" s="1228" t="s">
        <v>48</v>
      </c>
      <c r="AI175" s="1228" t="s">
        <v>48</v>
      </c>
      <c r="AJ175" s="1228" t="s">
        <v>48</v>
      </c>
      <c r="AK175" s="1228" t="s">
        <v>48</v>
      </c>
      <c r="AL175" s="1228" t="s">
        <v>13914</v>
      </c>
      <c r="AM175" s="1228" t="s">
        <v>12676</v>
      </c>
      <c r="AN175" s="1229" t="s">
        <v>13926</v>
      </c>
    </row>
    <row r="176" spans="1:40" ht="13.5" thickBot="1">
      <c r="A176" s="1275" t="s">
        <v>867</v>
      </c>
      <c r="B176" s="1202" t="s">
        <v>868</v>
      </c>
      <c r="C176" s="1203" t="s">
        <v>770</v>
      </c>
      <c r="D176" s="1205" t="s">
        <v>40</v>
      </c>
      <c r="E176" s="1205" t="s">
        <v>803</v>
      </c>
      <c r="F176" s="1205" t="s">
        <v>803</v>
      </c>
      <c r="G176" s="1205" t="s">
        <v>804</v>
      </c>
      <c r="H176" s="1205" t="s">
        <v>805</v>
      </c>
      <c r="I176" s="1206" t="b">
        <v>1</v>
      </c>
      <c r="J176" s="1249" t="s">
        <v>869</v>
      </c>
      <c r="K176" s="1208" t="s">
        <v>870</v>
      </c>
      <c r="L176" s="1235" t="s">
        <v>871</v>
      </c>
      <c r="M176" s="1236">
        <v>0.2</v>
      </c>
      <c r="N176" s="1264" t="b">
        <v>0</v>
      </c>
      <c r="O176" s="1212">
        <v>1</v>
      </c>
      <c r="P176" s="1213">
        <v>0</v>
      </c>
      <c r="Q176" s="1265">
        <v>0</v>
      </c>
      <c r="R176" s="1266">
        <v>0</v>
      </c>
      <c r="S176" s="1216">
        <f t="shared" si="21"/>
        <v>0</v>
      </c>
      <c r="T176" s="1214">
        <f t="shared" si="22"/>
        <v>0</v>
      </c>
      <c r="U176" s="1217">
        <f t="shared" si="23"/>
        <v>0</v>
      </c>
      <c r="V176" s="1218" t="s">
        <v>48</v>
      </c>
      <c r="W176" s="1219" t="s">
        <v>48</v>
      </c>
      <c r="X176" s="1220" t="s">
        <v>48</v>
      </c>
      <c r="Y176" s="1221" t="s">
        <v>48</v>
      </c>
      <c r="Z176" s="1222" t="s">
        <v>48</v>
      </c>
      <c r="AA176" s="1223" t="s">
        <v>48</v>
      </c>
      <c r="AB176" s="1224" t="s">
        <v>48</v>
      </c>
      <c r="AC176" s="1225" t="s">
        <v>48</v>
      </c>
      <c r="AD176" s="1211" t="s">
        <v>48</v>
      </c>
      <c r="AE176" s="1227" t="s">
        <v>48</v>
      </c>
      <c r="AF176" s="1227" t="s">
        <v>48</v>
      </c>
      <c r="AG176" s="1228" t="s">
        <v>48</v>
      </c>
      <c r="AH176" s="1228" t="s">
        <v>48</v>
      </c>
      <c r="AI176" s="1228" t="s">
        <v>48</v>
      </c>
      <c r="AJ176" s="1228" t="s">
        <v>48</v>
      </c>
      <c r="AK176" s="1228" t="s">
        <v>48</v>
      </c>
      <c r="AL176" s="1228" t="s">
        <v>13915</v>
      </c>
      <c r="AM176" s="1228" t="s">
        <v>12676</v>
      </c>
      <c r="AN176" s="1229" t="s">
        <v>13926</v>
      </c>
    </row>
    <row r="177" spans="1:40" ht="13.5" thickBot="1">
      <c r="A177" s="1275" t="s">
        <v>872</v>
      </c>
      <c r="B177" s="1202" t="s">
        <v>873</v>
      </c>
      <c r="C177" s="1203" t="s">
        <v>770</v>
      </c>
      <c r="D177" s="1205" t="s">
        <v>40</v>
      </c>
      <c r="E177" s="1205" t="s">
        <v>803</v>
      </c>
      <c r="F177" s="1205" t="s">
        <v>803</v>
      </c>
      <c r="G177" s="1205" t="s">
        <v>804</v>
      </c>
      <c r="H177" s="1205" t="s">
        <v>805</v>
      </c>
      <c r="I177" s="1206" t="b">
        <v>1</v>
      </c>
      <c r="J177" s="1249" t="s">
        <v>874</v>
      </c>
      <c r="K177" s="1208" t="s">
        <v>875</v>
      </c>
      <c r="L177" s="1235" t="s">
        <v>876</v>
      </c>
      <c r="M177" s="1236">
        <v>0.2</v>
      </c>
      <c r="N177" s="1264" t="b">
        <v>0</v>
      </c>
      <c r="O177" s="1212">
        <v>1</v>
      </c>
      <c r="P177" s="1213">
        <v>0</v>
      </c>
      <c r="Q177" s="1265">
        <v>0</v>
      </c>
      <c r="R177" s="1266">
        <v>0</v>
      </c>
      <c r="S177" s="1216">
        <f t="shared" si="21"/>
        <v>0</v>
      </c>
      <c r="T177" s="1214">
        <f t="shared" si="22"/>
        <v>0</v>
      </c>
      <c r="U177" s="1217">
        <f t="shared" si="23"/>
        <v>0</v>
      </c>
      <c r="V177" s="1218" t="s">
        <v>48</v>
      </c>
      <c r="W177" s="1219" t="s">
        <v>48</v>
      </c>
      <c r="X177" s="1220" t="s">
        <v>48</v>
      </c>
      <c r="Y177" s="1221" t="s">
        <v>48</v>
      </c>
      <c r="Z177" s="1222" t="s">
        <v>48</v>
      </c>
      <c r="AA177" s="1223" t="s">
        <v>48</v>
      </c>
      <c r="AB177" s="1224" t="s">
        <v>48</v>
      </c>
      <c r="AC177" s="1225" t="s">
        <v>48</v>
      </c>
      <c r="AD177" s="1211" t="s">
        <v>48</v>
      </c>
      <c r="AE177" s="1227" t="s">
        <v>48</v>
      </c>
      <c r="AF177" s="1227" t="s">
        <v>48</v>
      </c>
      <c r="AG177" s="1228" t="s">
        <v>48</v>
      </c>
      <c r="AH177" s="1228" t="s">
        <v>48</v>
      </c>
      <c r="AI177" s="1228" t="s">
        <v>48</v>
      </c>
      <c r="AJ177" s="1228" t="s">
        <v>48</v>
      </c>
      <c r="AK177" s="1228" t="s">
        <v>48</v>
      </c>
      <c r="AL177" s="1228" t="s">
        <v>13915</v>
      </c>
      <c r="AM177" s="1228" t="s">
        <v>12676</v>
      </c>
      <c r="AN177" s="1229" t="s">
        <v>13926</v>
      </c>
    </row>
    <row r="178" spans="1:40" ht="13.5" thickBot="1">
      <c r="A178" s="1275" t="s">
        <v>877</v>
      </c>
      <c r="B178" s="1202" t="s">
        <v>878</v>
      </c>
      <c r="C178" s="1203" t="s">
        <v>770</v>
      </c>
      <c r="D178" s="1205" t="s">
        <v>40</v>
      </c>
      <c r="E178" s="1205" t="s">
        <v>803</v>
      </c>
      <c r="F178" s="1205" t="s">
        <v>803</v>
      </c>
      <c r="G178" s="1205" t="s">
        <v>804</v>
      </c>
      <c r="H178" s="1205" t="s">
        <v>805</v>
      </c>
      <c r="I178" s="1206" t="b">
        <v>1</v>
      </c>
      <c r="J178" s="1249" t="s">
        <v>879</v>
      </c>
      <c r="K178" s="1208" t="s">
        <v>880</v>
      </c>
      <c r="L178" s="1235" t="s">
        <v>881</v>
      </c>
      <c r="M178" s="1236">
        <v>0.2</v>
      </c>
      <c r="N178" s="1264" t="b">
        <v>0</v>
      </c>
      <c r="O178" s="1212">
        <v>1</v>
      </c>
      <c r="P178" s="1213">
        <v>0</v>
      </c>
      <c r="Q178" s="1265">
        <v>0</v>
      </c>
      <c r="R178" s="1266">
        <v>0</v>
      </c>
      <c r="S178" s="1216">
        <f t="shared" si="21"/>
        <v>0</v>
      </c>
      <c r="T178" s="1214">
        <f t="shared" si="22"/>
        <v>0</v>
      </c>
      <c r="U178" s="1217">
        <f t="shared" si="23"/>
        <v>0</v>
      </c>
      <c r="V178" s="1218" t="s">
        <v>48</v>
      </c>
      <c r="W178" s="1219" t="s">
        <v>48</v>
      </c>
      <c r="X178" s="1220" t="s">
        <v>48</v>
      </c>
      <c r="Y178" s="1221" t="s">
        <v>48</v>
      </c>
      <c r="Z178" s="1222" t="s">
        <v>48</v>
      </c>
      <c r="AA178" s="1223" t="s">
        <v>48</v>
      </c>
      <c r="AB178" s="1224" t="s">
        <v>48</v>
      </c>
      <c r="AC178" s="1225" t="s">
        <v>48</v>
      </c>
      <c r="AD178" s="1211" t="s">
        <v>48</v>
      </c>
      <c r="AE178" s="1227" t="s">
        <v>48</v>
      </c>
      <c r="AF178" s="1227" t="s">
        <v>48</v>
      </c>
      <c r="AG178" s="1228" t="s">
        <v>48</v>
      </c>
      <c r="AH178" s="1228" t="s">
        <v>48</v>
      </c>
      <c r="AI178" s="1228" t="s">
        <v>48</v>
      </c>
      <c r="AJ178" s="1228" t="s">
        <v>48</v>
      </c>
      <c r="AK178" s="1228" t="s">
        <v>48</v>
      </c>
      <c r="AL178" s="1228" t="s">
        <v>13915</v>
      </c>
      <c r="AM178" s="1228" t="s">
        <v>12676</v>
      </c>
      <c r="AN178" s="1229" t="s">
        <v>13926</v>
      </c>
    </row>
    <row r="179" spans="1:40" ht="13.5" thickBot="1">
      <c r="A179" s="1276" t="s">
        <v>882</v>
      </c>
      <c r="B179" s="1202" t="s">
        <v>883</v>
      </c>
      <c r="C179" s="1203" t="s">
        <v>240</v>
      </c>
      <c r="D179" s="1205" t="s">
        <v>40</v>
      </c>
      <c r="E179" s="1205" t="s">
        <v>241</v>
      </c>
      <c r="F179" s="1205" t="s">
        <v>241</v>
      </c>
      <c r="G179" s="1205" t="s">
        <v>242</v>
      </c>
      <c r="H179" s="1205" t="s">
        <v>243</v>
      </c>
      <c r="I179" s="1206" t="b">
        <v>1</v>
      </c>
      <c r="J179" s="1277" t="s">
        <v>884</v>
      </c>
      <c r="K179" s="1208" t="s">
        <v>885</v>
      </c>
      <c r="L179" s="1209" t="s">
        <v>886</v>
      </c>
      <c r="M179" s="1210">
        <v>3</v>
      </c>
      <c r="N179" s="1262" t="b">
        <v>0</v>
      </c>
      <c r="O179" s="1245" t="s">
        <v>48</v>
      </c>
      <c r="P179" s="1224" t="s">
        <v>48</v>
      </c>
      <c r="Q179" s="1219" t="s">
        <v>48</v>
      </c>
      <c r="R179" s="1246" t="s">
        <v>48</v>
      </c>
      <c r="S179" s="1224" t="s">
        <v>48</v>
      </c>
      <c r="T179" s="1219" t="s">
        <v>48</v>
      </c>
      <c r="U179" s="1247" t="s">
        <v>48</v>
      </c>
      <c r="V179" s="1218" t="s">
        <v>48</v>
      </c>
      <c r="W179" s="1219" t="s">
        <v>48</v>
      </c>
      <c r="X179" s="1220" t="s">
        <v>48</v>
      </c>
      <c r="Y179" s="1221" t="s">
        <v>48</v>
      </c>
      <c r="Z179" s="1222" t="s">
        <v>48</v>
      </c>
      <c r="AA179" s="1223" t="s">
        <v>48</v>
      </c>
      <c r="AB179" s="1224" t="s">
        <v>48</v>
      </c>
      <c r="AC179" s="1225" t="s">
        <v>48</v>
      </c>
      <c r="AD179" s="1211" t="s">
        <v>48</v>
      </c>
      <c r="AE179" s="1227" t="s">
        <v>48</v>
      </c>
      <c r="AF179" s="1227" t="s">
        <v>48</v>
      </c>
      <c r="AG179" s="1228" t="s">
        <v>48</v>
      </c>
      <c r="AH179" s="1228" t="s">
        <v>48</v>
      </c>
      <c r="AI179" s="1228" t="s">
        <v>48</v>
      </c>
      <c r="AJ179" s="1228" t="s">
        <v>48</v>
      </c>
      <c r="AK179" s="1228" t="s">
        <v>48</v>
      </c>
      <c r="AL179" s="1228" t="s">
        <v>48</v>
      </c>
      <c r="AM179" s="1228" t="s">
        <v>12699</v>
      </c>
      <c r="AN179" s="1229" t="s">
        <v>13927</v>
      </c>
    </row>
    <row r="180" spans="1:40" ht="13.5" thickBot="1">
      <c r="A180" s="1278" t="s">
        <v>887</v>
      </c>
      <c r="B180" s="1202" t="s">
        <v>888</v>
      </c>
      <c r="C180" s="1203" t="s">
        <v>240</v>
      </c>
      <c r="D180" s="1205" t="s">
        <v>40</v>
      </c>
      <c r="E180" s="1205" t="s">
        <v>241</v>
      </c>
      <c r="F180" s="1205" t="s">
        <v>241</v>
      </c>
      <c r="G180" s="1205" t="s">
        <v>242</v>
      </c>
      <c r="H180" s="1205" t="s">
        <v>243</v>
      </c>
      <c r="I180" s="1206" t="b">
        <v>1</v>
      </c>
      <c r="J180" s="1243" t="s">
        <v>889</v>
      </c>
      <c r="K180" s="1208" t="s">
        <v>890</v>
      </c>
      <c r="L180" s="1209" t="s">
        <v>891</v>
      </c>
      <c r="M180" s="1210">
        <v>3</v>
      </c>
      <c r="N180" s="1262" t="b">
        <v>0</v>
      </c>
      <c r="O180" s="1245" t="s">
        <v>48</v>
      </c>
      <c r="P180" s="1224" t="s">
        <v>48</v>
      </c>
      <c r="Q180" s="1219" t="s">
        <v>48</v>
      </c>
      <c r="R180" s="1246" t="s">
        <v>48</v>
      </c>
      <c r="S180" s="1224" t="s">
        <v>48</v>
      </c>
      <c r="T180" s="1219" t="s">
        <v>48</v>
      </c>
      <c r="U180" s="1247" t="s">
        <v>48</v>
      </c>
      <c r="V180" s="1218" t="s">
        <v>48</v>
      </c>
      <c r="W180" s="1219" t="s">
        <v>48</v>
      </c>
      <c r="X180" s="1220" t="s">
        <v>48</v>
      </c>
      <c r="Y180" s="1221" t="s">
        <v>48</v>
      </c>
      <c r="Z180" s="1222" t="s">
        <v>48</v>
      </c>
      <c r="AA180" s="1223" t="s">
        <v>48</v>
      </c>
      <c r="AB180" s="1224" t="s">
        <v>48</v>
      </c>
      <c r="AC180" s="1225" t="s">
        <v>48</v>
      </c>
      <c r="AD180" s="1211" t="s">
        <v>48</v>
      </c>
      <c r="AE180" s="1227" t="s">
        <v>48</v>
      </c>
      <c r="AF180" s="1227" t="s">
        <v>48</v>
      </c>
      <c r="AG180" s="1228" t="s">
        <v>48</v>
      </c>
      <c r="AH180" s="1228" t="s">
        <v>48</v>
      </c>
      <c r="AI180" s="1228" t="s">
        <v>48</v>
      </c>
      <c r="AJ180" s="1228" t="s">
        <v>48</v>
      </c>
      <c r="AK180" s="1228" t="s">
        <v>48</v>
      </c>
      <c r="AL180" s="1228" t="s">
        <v>48</v>
      </c>
      <c r="AM180" s="1228" t="s">
        <v>12699</v>
      </c>
      <c r="AN180" s="1229" t="s">
        <v>13927</v>
      </c>
    </row>
    <row r="181" spans="1:40" ht="13.5" thickBot="1">
      <c r="A181" s="1278" t="s">
        <v>892</v>
      </c>
      <c r="B181" s="1202" t="s">
        <v>888</v>
      </c>
      <c r="C181" s="1203" t="s">
        <v>240</v>
      </c>
      <c r="D181" s="1205" t="s">
        <v>40</v>
      </c>
      <c r="E181" s="1205" t="s">
        <v>241</v>
      </c>
      <c r="F181" s="1205" t="s">
        <v>241</v>
      </c>
      <c r="G181" s="1205" t="s">
        <v>242</v>
      </c>
      <c r="H181" s="1205" t="s">
        <v>243</v>
      </c>
      <c r="I181" s="1206" t="b">
        <v>1</v>
      </c>
      <c r="J181" s="1243" t="s">
        <v>889</v>
      </c>
      <c r="K181" s="1208" t="s">
        <v>893</v>
      </c>
      <c r="L181" s="1209" t="s">
        <v>891</v>
      </c>
      <c r="M181" s="1210">
        <v>2</v>
      </c>
      <c r="N181" s="1262" t="b">
        <v>0</v>
      </c>
      <c r="O181" s="1245" t="s">
        <v>48</v>
      </c>
      <c r="P181" s="1224" t="s">
        <v>48</v>
      </c>
      <c r="Q181" s="1219" t="s">
        <v>48</v>
      </c>
      <c r="R181" s="1246" t="s">
        <v>48</v>
      </c>
      <c r="S181" s="1224" t="s">
        <v>48</v>
      </c>
      <c r="T181" s="1219" t="s">
        <v>48</v>
      </c>
      <c r="U181" s="1247" t="s">
        <v>48</v>
      </c>
      <c r="V181" s="1218" t="s">
        <v>48</v>
      </c>
      <c r="W181" s="1219" t="s">
        <v>48</v>
      </c>
      <c r="X181" s="1220" t="s">
        <v>48</v>
      </c>
      <c r="Y181" s="1221" t="s">
        <v>48</v>
      </c>
      <c r="Z181" s="1222" t="s">
        <v>48</v>
      </c>
      <c r="AA181" s="1223" t="s">
        <v>48</v>
      </c>
      <c r="AB181" s="1224" t="s">
        <v>48</v>
      </c>
      <c r="AC181" s="1225" t="s">
        <v>48</v>
      </c>
      <c r="AD181" s="1211" t="s">
        <v>48</v>
      </c>
      <c r="AE181" s="1227" t="s">
        <v>48</v>
      </c>
      <c r="AF181" s="1227" t="s">
        <v>48</v>
      </c>
      <c r="AG181" s="1228" t="s">
        <v>48</v>
      </c>
      <c r="AH181" s="1228" t="s">
        <v>48</v>
      </c>
      <c r="AI181" s="1228" t="s">
        <v>48</v>
      </c>
      <c r="AJ181" s="1228" t="s">
        <v>48</v>
      </c>
      <c r="AK181" s="1228" t="s">
        <v>48</v>
      </c>
      <c r="AL181" s="1228" t="s">
        <v>48</v>
      </c>
      <c r="AM181" s="1228" t="s">
        <v>12699</v>
      </c>
      <c r="AN181" s="1229" t="s">
        <v>13927</v>
      </c>
    </row>
    <row r="182" spans="1:40" ht="13.5" thickBot="1">
      <c r="A182" s="1278" t="s">
        <v>894</v>
      </c>
      <c r="B182" s="1202" t="s">
        <v>883</v>
      </c>
      <c r="C182" s="1203" t="s">
        <v>895</v>
      </c>
      <c r="D182" s="1205" t="s">
        <v>40</v>
      </c>
      <c r="E182" s="1205" t="s">
        <v>241</v>
      </c>
      <c r="F182" s="1205" t="s">
        <v>896</v>
      </c>
      <c r="G182" s="1205" t="s">
        <v>897</v>
      </c>
      <c r="H182" s="1205" t="s">
        <v>898</v>
      </c>
      <c r="I182" s="1259" t="b">
        <v>0</v>
      </c>
      <c r="J182" s="1243" t="s">
        <v>899</v>
      </c>
      <c r="K182" s="1208" t="s">
        <v>900</v>
      </c>
      <c r="L182" s="1209" t="s">
        <v>901</v>
      </c>
      <c r="M182" s="1210">
        <v>10</v>
      </c>
      <c r="N182" s="1262" t="b">
        <v>0</v>
      </c>
      <c r="O182" s="1245" t="s">
        <v>48</v>
      </c>
      <c r="P182" s="1224" t="s">
        <v>48</v>
      </c>
      <c r="Q182" s="1219" t="s">
        <v>48</v>
      </c>
      <c r="R182" s="1246" t="s">
        <v>48</v>
      </c>
      <c r="S182" s="1224" t="s">
        <v>48</v>
      </c>
      <c r="T182" s="1219" t="s">
        <v>48</v>
      </c>
      <c r="U182" s="1247" t="s">
        <v>48</v>
      </c>
      <c r="V182" s="1218" t="s">
        <v>48</v>
      </c>
      <c r="W182" s="1219" t="s">
        <v>48</v>
      </c>
      <c r="X182" s="1220" t="s">
        <v>48</v>
      </c>
      <c r="Y182" s="1221" t="s">
        <v>48</v>
      </c>
      <c r="Z182" s="1222" t="s">
        <v>48</v>
      </c>
      <c r="AA182" s="1223" t="s">
        <v>48</v>
      </c>
      <c r="AB182" s="1224" t="s">
        <v>48</v>
      </c>
      <c r="AC182" s="1225" t="s">
        <v>48</v>
      </c>
      <c r="AD182" s="1211" t="s">
        <v>48</v>
      </c>
      <c r="AE182" s="1227" t="s">
        <v>48</v>
      </c>
      <c r="AF182" s="1227" t="s">
        <v>48</v>
      </c>
      <c r="AG182" s="1228" t="s">
        <v>48</v>
      </c>
      <c r="AH182" s="1228" t="s">
        <v>48</v>
      </c>
      <c r="AI182" s="1228" t="s">
        <v>48</v>
      </c>
      <c r="AJ182" s="1228" t="s">
        <v>48</v>
      </c>
      <c r="AK182" s="1228" t="s">
        <v>48</v>
      </c>
      <c r="AL182" s="1228" t="s">
        <v>48</v>
      </c>
      <c r="AM182" s="1228" t="s">
        <v>12699</v>
      </c>
      <c r="AN182" s="1229" t="s">
        <v>13927</v>
      </c>
    </row>
    <row r="183" spans="1:40" ht="13.5" thickBot="1">
      <c r="A183" s="1278" t="s">
        <v>902</v>
      </c>
      <c r="B183" s="1202" t="s">
        <v>903</v>
      </c>
      <c r="C183" s="1203" t="s">
        <v>895</v>
      </c>
      <c r="D183" s="1205" t="s">
        <v>40</v>
      </c>
      <c r="E183" s="1205" t="s">
        <v>241</v>
      </c>
      <c r="F183" s="1205" t="s">
        <v>896</v>
      </c>
      <c r="G183" s="1205" t="s">
        <v>897</v>
      </c>
      <c r="H183" s="1205" t="s">
        <v>898</v>
      </c>
      <c r="I183" s="1259" t="b">
        <v>0</v>
      </c>
      <c r="J183" s="1244" t="s">
        <v>904</v>
      </c>
      <c r="K183" s="1208" t="s">
        <v>905</v>
      </c>
      <c r="L183" s="1209" t="s">
        <v>906</v>
      </c>
      <c r="M183" s="1210">
        <v>10</v>
      </c>
      <c r="N183" s="1262" t="b">
        <v>0</v>
      </c>
      <c r="O183" s="1245" t="s">
        <v>48</v>
      </c>
      <c r="P183" s="1224" t="s">
        <v>48</v>
      </c>
      <c r="Q183" s="1219" t="s">
        <v>48</v>
      </c>
      <c r="R183" s="1246" t="s">
        <v>48</v>
      </c>
      <c r="S183" s="1224" t="s">
        <v>48</v>
      </c>
      <c r="T183" s="1219" t="s">
        <v>48</v>
      </c>
      <c r="U183" s="1247" t="s">
        <v>48</v>
      </c>
      <c r="V183" s="1218" t="s">
        <v>48</v>
      </c>
      <c r="W183" s="1219" t="s">
        <v>48</v>
      </c>
      <c r="X183" s="1220" t="s">
        <v>48</v>
      </c>
      <c r="Y183" s="1221" t="s">
        <v>48</v>
      </c>
      <c r="Z183" s="1222" t="s">
        <v>48</v>
      </c>
      <c r="AA183" s="1223" t="s">
        <v>48</v>
      </c>
      <c r="AB183" s="1224" t="s">
        <v>48</v>
      </c>
      <c r="AC183" s="1225" t="s">
        <v>48</v>
      </c>
      <c r="AD183" s="1211" t="s">
        <v>48</v>
      </c>
      <c r="AE183" s="1227" t="s">
        <v>48</v>
      </c>
      <c r="AF183" s="1227" t="s">
        <v>48</v>
      </c>
      <c r="AG183" s="1228" t="s">
        <v>48</v>
      </c>
      <c r="AH183" s="1228" t="s">
        <v>48</v>
      </c>
      <c r="AI183" s="1228" t="s">
        <v>48</v>
      </c>
      <c r="AJ183" s="1228" t="s">
        <v>48</v>
      </c>
      <c r="AK183" s="1228" t="s">
        <v>48</v>
      </c>
      <c r="AL183" s="1228" t="s">
        <v>48</v>
      </c>
      <c r="AM183" s="1228" t="s">
        <v>12699</v>
      </c>
      <c r="AN183" s="1229" t="s">
        <v>13927</v>
      </c>
    </row>
    <row r="184" spans="1:40" ht="13.5" thickBot="1">
      <c r="A184" s="1279" t="s">
        <v>907</v>
      </c>
      <c r="B184" s="1202" t="s">
        <v>908</v>
      </c>
      <c r="C184" s="1203" t="s">
        <v>895</v>
      </c>
      <c r="D184" s="1205" t="s">
        <v>40</v>
      </c>
      <c r="E184" s="1205" t="s">
        <v>241</v>
      </c>
      <c r="F184" s="1205" t="s">
        <v>896</v>
      </c>
      <c r="G184" s="1205" t="s">
        <v>897</v>
      </c>
      <c r="H184" s="1205" t="s">
        <v>898</v>
      </c>
      <c r="I184" s="1259" t="b">
        <v>0</v>
      </c>
      <c r="J184" s="1213" t="s">
        <v>48</v>
      </c>
      <c r="K184" s="1208" t="s">
        <v>909</v>
      </c>
      <c r="L184" s="1209" t="s">
        <v>906</v>
      </c>
      <c r="M184" s="1210">
        <v>6</v>
      </c>
      <c r="N184" s="1262" t="b">
        <v>0</v>
      </c>
      <c r="O184" s="1245" t="s">
        <v>48</v>
      </c>
      <c r="P184" s="1224" t="s">
        <v>48</v>
      </c>
      <c r="Q184" s="1219" t="s">
        <v>48</v>
      </c>
      <c r="R184" s="1246" t="s">
        <v>48</v>
      </c>
      <c r="S184" s="1224" t="s">
        <v>48</v>
      </c>
      <c r="T184" s="1219" t="s">
        <v>48</v>
      </c>
      <c r="U184" s="1247" t="s">
        <v>48</v>
      </c>
      <c r="V184" s="1218" t="s">
        <v>48</v>
      </c>
      <c r="W184" s="1219" t="s">
        <v>48</v>
      </c>
      <c r="X184" s="1220" t="s">
        <v>48</v>
      </c>
      <c r="Y184" s="1221" t="s">
        <v>48</v>
      </c>
      <c r="Z184" s="1222" t="s">
        <v>48</v>
      </c>
      <c r="AA184" s="1223" t="s">
        <v>48</v>
      </c>
      <c r="AB184" s="1224" t="s">
        <v>48</v>
      </c>
      <c r="AC184" s="1225" t="s">
        <v>48</v>
      </c>
      <c r="AD184" s="1211" t="s">
        <v>48</v>
      </c>
      <c r="AE184" s="1227" t="s">
        <v>48</v>
      </c>
      <c r="AF184" s="1227" t="s">
        <v>48</v>
      </c>
      <c r="AG184" s="1228" t="s">
        <v>48</v>
      </c>
      <c r="AH184" s="1228" t="s">
        <v>48</v>
      </c>
      <c r="AI184" s="1228" t="s">
        <v>48</v>
      </c>
      <c r="AJ184" s="1228" t="s">
        <v>48</v>
      </c>
      <c r="AK184" s="1228" t="s">
        <v>48</v>
      </c>
      <c r="AL184" s="1228" t="s">
        <v>48</v>
      </c>
      <c r="AM184" s="1228" t="s">
        <v>12699</v>
      </c>
      <c r="AN184" s="1229" t="s">
        <v>13927</v>
      </c>
    </row>
    <row r="185" spans="1:40" ht="13.5" thickBot="1">
      <c r="A185" s="1230" t="s">
        <v>910</v>
      </c>
      <c r="B185" s="1202" t="s">
        <v>911</v>
      </c>
      <c r="C185" s="1203" t="s">
        <v>895</v>
      </c>
      <c r="D185" s="1205" t="s">
        <v>40</v>
      </c>
      <c r="E185" s="1205" t="s">
        <v>241</v>
      </c>
      <c r="F185" s="1205" t="s">
        <v>896</v>
      </c>
      <c r="G185" s="1205" t="s">
        <v>897</v>
      </c>
      <c r="H185" s="1205" t="s">
        <v>898</v>
      </c>
      <c r="I185" s="1259" t="b">
        <v>0</v>
      </c>
      <c r="J185" s="1243" t="s">
        <v>912</v>
      </c>
      <c r="K185" s="1208" t="s">
        <v>913</v>
      </c>
      <c r="L185" s="1209" t="s">
        <v>914</v>
      </c>
      <c r="M185" s="1210">
        <v>12</v>
      </c>
      <c r="N185" s="1262" t="b">
        <v>0</v>
      </c>
      <c r="O185" s="1245" t="s">
        <v>48</v>
      </c>
      <c r="P185" s="1224" t="s">
        <v>48</v>
      </c>
      <c r="Q185" s="1219" t="s">
        <v>48</v>
      </c>
      <c r="R185" s="1246" t="s">
        <v>48</v>
      </c>
      <c r="S185" s="1224" t="s">
        <v>48</v>
      </c>
      <c r="T185" s="1219" t="s">
        <v>48</v>
      </c>
      <c r="U185" s="1247" t="s">
        <v>48</v>
      </c>
      <c r="V185" s="1218" t="s">
        <v>48</v>
      </c>
      <c r="W185" s="1219" t="s">
        <v>48</v>
      </c>
      <c r="X185" s="1220" t="s">
        <v>48</v>
      </c>
      <c r="Y185" s="1221" t="s">
        <v>48</v>
      </c>
      <c r="Z185" s="1222" t="s">
        <v>48</v>
      </c>
      <c r="AA185" s="1223" t="s">
        <v>48</v>
      </c>
      <c r="AB185" s="1224" t="s">
        <v>48</v>
      </c>
      <c r="AC185" s="1225" t="s">
        <v>48</v>
      </c>
      <c r="AD185" s="1211" t="s">
        <v>48</v>
      </c>
      <c r="AE185" s="1227" t="s">
        <v>48</v>
      </c>
      <c r="AF185" s="1227" t="s">
        <v>48</v>
      </c>
      <c r="AG185" s="1228" t="s">
        <v>48</v>
      </c>
      <c r="AH185" s="1228" t="s">
        <v>48</v>
      </c>
      <c r="AI185" s="1228" t="s">
        <v>48</v>
      </c>
      <c r="AJ185" s="1228" t="s">
        <v>48</v>
      </c>
      <c r="AK185" s="1228" t="s">
        <v>48</v>
      </c>
      <c r="AL185" s="1228" t="s">
        <v>48</v>
      </c>
      <c r="AM185" s="1228" t="s">
        <v>12699</v>
      </c>
      <c r="AN185" s="1229" t="s">
        <v>13927</v>
      </c>
    </row>
    <row r="186" spans="1:40" ht="13.5" thickBot="1">
      <c r="A186" s="1230" t="s">
        <v>915</v>
      </c>
      <c r="B186" s="1202" t="s">
        <v>911</v>
      </c>
      <c r="C186" s="1203" t="s">
        <v>895</v>
      </c>
      <c r="D186" s="1205" t="s">
        <v>40</v>
      </c>
      <c r="E186" s="1205" t="s">
        <v>241</v>
      </c>
      <c r="F186" s="1205" t="s">
        <v>896</v>
      </c>
      <c r="G186" s="1205" t="s">
        <v>897</v>
      </c>
      <c r="H186" s="1205" t="s">
        <v>898</v>
      </c>
      <c r="I186" s="1259" t="b">
        <v>0</v>
      </c>
      <c r="J186" s="1243" t="s">
        <v>912</v>
      </c>
      <c r="K186" s="1208" t="s">
        <v>916</v>
      </c>
      <c r="L186" s="1209" t="s">
        <v>914</v>
      </c>
      <c r="M186" s="1210">
        <v>15</v>
      </c>
      <c r="N186" s="1262" t="b">
        <v>0</v>
      </c>
      <c r="O186" s="1245" t="s">
        <v>48</v>
      </c>
      <c r="P186" s="1224" t="s">
        <v>48</v>
      </c>
      <c r="Q186" s="1219" t="s">
        <v>48</v>
      </c>
      <c r="R186" s="1246" t="s">
        <v>48</v>
      </c>
      <c r="S186" s="1224" t="s">
        <v>48</v>
      </c>
      <c r="T186" s="1219" t="s">
        <v>48</v>
      </c>
      <c r="U186" s="1247" t="s">
        <v>48</v>
      </c>
      <c r="V186" s="1218" t="s">
        <v>48</v>
      </c>
      <c r="W186" s="1219" t="s">
        <v>48</v>
      </c>
      <c r="X186" s="1220" t="s">
        <v>48</v>
      </c>
      <c r="Y186" s="1221" t="s">
        <v>48</v>
      </c>
      <c r="Z186" s="1222" t="s">
        <v>48</v>
      </c>
      <c r="AA186" s="1223" t="s">
        <v>48</v>
      </c>
      <c r="AB186" s="1224" t="s">
        <v>48</v>
      </c>
      <c r="AC186" s="1225" t="s">
        <v>48</v>
      </c>
      <c r="AD186" s="1211" t="s">
        <v>48</v>
      </c>
      <c r="AE186" s="1227" t="s">
        <v>48</v>
      </c>
      <c r="AF186" s="1227" t="s">
        <v>48</v>
      </c>
      <c r="AG186" s="1228" t="s">
        <v>48</v>
      </c>
      <c r="AH186" s="1228" t="s">
        <v>48</v>
      </c>
      <c r="AI186" s="1228" t="s">
        <v>48</v>
      </c>
      <c r="AJ186" s="1228" t="s">
        <v>48</v>
      </c>
      <c r="AK186" s="1228" t="s">
        <v>48</v>
      </c>
      <c r="AL186" s="1228" t="s">
        <v>48</v>
      </c>
      <c r="AM186" s="1228" t="s">
        <v>12699</v>
      </c>
      <c r="AN186" s="1229" t="s">
        <v>13927</v>
      </c>
    </row>
    <row r="187" spans="1:40" ht="13.5" thickBot="1">
      <c r="A187" s="1230" t="s">
        <v>917</v>
      </c>
      <c r="B187" s="1202" t="s">
        <v>918</v>
      </c>
      <c r="C187" s="1203" t="s">
        <v>895</v>
      </c>
      <c r="D187" s="1205" t="s">
        <v>40</v>
      </c>
      <c r="E187" s="1205" t="s">
        <v>241</v>
      </c>
      <c r="F187" s="1205" t="s">
        <v>896</v>
      </c>
      <c r="G187" s="1205" t="s">
        <v>897</v>
      </c>
      <c r="H187" s="1205" t="s">
        <v>898</v>
      </c>
      <c r="I187" s="1259" t="b">
        <v>0</v>
      </c>
      <c r="J187" s="1243" t="s">
        <v>919</v>
      </c>
      <c r="K187" s="1208" t="s">
        <v>920</v>
      </c>
      <c r="L187" s="1209" t="s">
        <v>921</v>
      </c>
      <c r="M187" s="1210">
        <v>10</v>
      </c>
      <c r="N187" s="1262" t="b">
        <v>0</v>
      </c>
      <c r="O187" s="1245" t="s">
        <v>48</v>
      </c>
      <c r="P187" s="1224" t="s">
        <v>48</v>
      </c>
      <c r="Q187" s="1219" t="s">
        <v>48</v>
      </c>
      <c r="R187" s="1246" t="s">
        <v>48</v>
      </c>
      <c r="S187" s="1224" t="s">
        <v>48</v>
      </c>
      <c r="T187" s="1219" t="s">
        <v>48</v>
      </c>
      <c r="U187" s="1247" t="s">
        <v>48</v>
      </c>
      <c r="V187" s="1218" t="s">
        <v>48</v>
      </c>
      <c r="W187" s="1219" t="s">
        <v>48</v>
      </c>
      <c r="X187" s="1220" t="s">
        <v>48</v>
      </c>
      <c r="Y187" s="1221" t="s">
        <v>48</v>
      </c>
      <c r="Z187" s="1222" t="s">
        <v>48</v>
      </c>
      <c r="AA187" s="1223" t="s">
        <v>48</v>
      </c>
      <c r="AB187" s="1224" t="s">
        <v>48</v>
      </c>
      <c r="AC187" s="1225" t="s">
        <v>48</v>
      </c>
      <c r="AD187" s="1211" t="s">
        <v>48</v>
      </c>
      <c r="AE187" s="1227" t="s">
        <v>48</v>
      </c>
      <c r="AF187" s="1227" t="s">
        <v>48</v>
      </c>
      <c r="AG187" s="1228" t="s">
        <v>48</v>
      </c>
      <c r="AH187" s="1228" t="s">
        <v>48</v>
      </c>
      <c r="AI187" s="1228" t="s">
        <v>48</v>
      </c>
      <c r="AJ187" s="1228" t="s">
        <v>48</v>
      </c>
      <c r="AK187" s="1228" t="s">
        <v>48</v>
      </c>
      <c r="AL187" s="1228" t="s">
        <v>48</v>
      </c>
      <c r="AM187" s="1228" t="s">
        <v>12699</v>
      </c>
      <c r="AN187" s="1229" t="s">
        <v>13927</v>
      </c>
    </row>
    <row r="188" spans="1:40" ht="13.5" thickBot="1">
      <c r="A188" s="1230" t="s">
        <v>922</v>
      </c>
      <c r="B188" s="1202" t="s">
        <v>918</v>
      </c>
      <c r="C188" s="1203" t="s">
        <v>895</v>
      </c>
      <c r="D188" s="1205" t="s">
        <v>40</v>
      </c>
      <c r="E188" s="1205" t="s">
        <v>241</v>
      </c>
      <c r="F188" s="1205" t="s">
        <v>896</v>
      </c>
      <c r="G188" s="1205" t="s">
        <v>897</v>
      </c>
      <c r="H188" s="1205" t="s">
        <v>898</v>
      </c>
      <c r="I188" s="1259" t="b">
        <v>0</v>
      </c>
      <c r="J188" s="1243" t="s">
        <v>923</v>
      </c>
      <c r="K188" s="1208" t="s">
        <v>924</v>
      </c>
      <c r="L188" s="1209" t="s">
        <v>925</v>
      </c>
      <c r="M188" s="1210">
        <v>10</v>
      </c>
      <c r="N188" s="1262" t="b">
        <v>0</v>
      </c>
      <c r="O188" s="1245" t="s">
        <v>48</v>
      </c>
      <c r="P188" s="1224" t="s">
        <v>48</v>
      </c>
      <c r="Q188" s="1219" t="s">
        <v>48</v>
      </c>
      <c r="R188" s="1246" t="s">
        <v>48</v>
      </c>
      <c r="S188" s="1224" t="s">
        <v>48</v>
      </c>
      <c r="T188" s="1219" t="s">
        <v>48</v>
      </c>
      <c r="U188" s="1247" t="s">
        <v>48</v>
      </c>
      <c r="V188" s="1218" t="s">
        <v>48</v>
      </c>
      <c r="W188" s="1219" t="s">
        <v>48</v>
      </c>
      <c r="X188" s="1220" t="s">
        <v>48</v>
      </c>
      <c r="Y188" s="1221" t="s">
        <v>48</v>
      </c>
      <c r="Z188" s="1222" t="s">
        <v>48</v>
      </c>
      <c r="AA188" s="1223" t="s">
        <v>48</v>
      </c>
      <c r="AB188" s="1224" t="s">
        <v>48</v>
      </c>
      <c r="AC188" s="1225" t="s">
        <v>48</v>
      </c>
      <c r="AD188" s="1211" t="s">
        <v>48</v>
      </c>
      <c r="AE188" s="1227" t="s">
        <v>48</v>
      </c>
      <c r="AF188" s="1227" t="s">
        <v>48</v>
      </c>
      <c r="AG188" s="1228" t="s">
        <v>48</v>
      </c>
      <c r="AH188" s="1228" t="s">
        <v>48</v>
      </c>
      <c r="AI188" s="1228" t="s">
        <v>48</v>
      </c>
      <c r="AJ188" s="1228" t="s">
        <v>48</v>
      </c>
      <c r="AK188" s="1228" t="s">
        <v>48</v>
      </c>
      <c r="AL188" s="1228" t="s">
        <v>48</v>
      </c>
      <c r="AM188" s="1228" t="s">
        <v>12699</v>
      </c>
      <c r="AN188" s="1229" t="s">
        <v>13927</v>
      </c>
    </row>
    <row r="189" spans="1:40" ht="13.5" thickBot="1">
      <c r="A189" s="1230" t="s">
        <v>926</v>
      </c>
      <c r="B189" s="1202" t="s">
        <v>927</v>
      </c>
      <c r="C189" s="1203" t="s">
        <v>895</v>
      </c>
      <c r="D189" s="1205" t="s">
        <v>40</v>
      </c>
      <c r="E189" s="1205" t="s">
        <v>241</v>
      </c>
      <c r="F189" s="1205" t="s">
        <v>896</v>
      </c>
      <c r="G189" s="1205" t="s">
        <v>897</v>
      </c>
      <c r="H189" s="1205" t="s">
        <v>898</v>
      </c>
      <c r="I189" s="1259" t="b">
        <v>0</v>
      </c>
      <c r="J189" s="1243" t="s">
        <v>928</v>
      </c>
      <c r="K189" s="1208" t="s">
        <v>929</v>
      </c>
      <c r="L189" s="1209" t="s">
        <v>930</v>
      </c>
      <c r="M189" s="1210">
        <v>10</v>
      </c>
      <c r="N189" s="1262" t="b">
        <v>0</v>
      </c>
      <c r="O189" s="1245" t="s">
        <v>48</v>
      </c>
      <c r="P189" s="1224" t="s">
        <v>48</v>
      </c>
      <c r="Q189" s="1219" t="s">
        <v>48</v>
      </c>
      <c r="R189" s="1246" t="s">
        <v>48</v>
      </c>
      <c r="S189" s="1224" t="s">
        <v>48</v>
      </c>
      <c r="T189" s="1219" t="s">
        <v>48</v>
      </c>
      <c r="U189" s="1247" t="s">
        <v>48</v>
      </c>
      <c r="V189" s="1218" t="s">
        <v>48</v>
      </c>
      <c r="W189" s="1219" t="s">
        <v>48</v>
      </c>
      <c r="X189" s="1220" t="s">
        <v>48</v>
      </c>
      <c r="Y189" s="1221" t="s">
        <v>48</v>
      </c>
      <c r="Z189" s="1222" t="s">
        <v>48</v>
      </c>
      <c r="AA189" s="1223" t="s">
        <v>48</v>
      </c>
      <c r="AB189" s="1224" t="s">
        <v>48</v>
      </c>
      <c r="AC189" s="1225" t="s">
        <v>48</v>
      </c>
      <c r="AD189" s="1211" t="s">
        <v>48</v>
      </c>
      <c r="AE189" s="1227" t="s">
        <v>48</v>
      </c>
      <c r="AF189" s="1227" t="s">
        <v>48</v>
      </c>
      <c r="AG189" s="1228" t="s">
        <v>48</v>
      </c>
      <c r="AH189" s="1228" t="s">
        <v>48</v>
      </c>
      <c r="AI189" s="1228" t="s">
        <v>48</v>
      </c>
      <c r="AJ189" s="1228" t="s">
        <v>48</v>
      </c>
      <c r="AK189" s="1228" t="s">
        <v>48</v>
      </c>
      <c r="AL189" s="1228" t="s">
        <v>48</v>
      </c>
      <c r="AM189" s="1228" t="s">
        <v>12699</v>
      </c>
      <c r="AN189" s="1229" t="s">
        <v>13927</v>
      </c>
    </row>
    <row r="190" spans="1:40" ht="13.5" thickBot="1">
      <c r="A190" s="1230" t="s">
        <v>931</v>
      </c>
      <c r="B190" s="1202" t="s">
        <v>932</v>
      </c>
      <c r="C190" s="1203" t="s">
        <v>895</v>
      </c>
      <c r="D190" s="1205" t="s">
        <v>40</v>
      </c>
      <c r="E190" s="1205" t="s">
        <v>241</v>
      </c>
      <c r="F190" s="1205" t="s">
        <v>896</v>
      </c>
      <c r="G190" s="1205" t="s">
        <v>897</v>
      </c>
      <c r="H190" s="1205" t="s">
        <v>898</v>
      </c>
      <c r="I190" s="1259" t="b">
        <v>0</v>
      </c>
      <c r="J190" s="1243" t="s">
        <v>933</v>
      </c>
      <c r="K190" s="1208" t="s">
        <v>934</v>
      </c>
      <c r="L190" s="1209" t="s">
        <v>935</v>
      </c>
      <c r="M190" s="1280">
        <v>13</v>
      </c>
      <c r="N190" s="1262" t="b">
        <v>0</v>
      </c>
      <c r="O190" s="1245" t="s">
        <v>48</v>
      </c>
      <c r="P190" s="1224" t="s">
        <v>48</v>
      </c>
      <c r="Q190" s="1219" t="s">
        <v>48</v>
      </c>
      <c r="R190" s="1246" t="s">
        <v>48</v>
      </c>
      <c r="S190" s="1224" t="s">
        <v>48</v>
      </c>
      <c r="T190" s="1219" t="s">
        <v>48</v>
      </c>
      <c r="U190" s="1247" t="s">
        <v>48</v>
      </c>
      <c r="V190" s="1218" t="s">
        <v>48</v>
      </c>
      <c r="W190" s="1219" t="s">
        <v>48</v>
      </c>
      <c r="X190" s="1220" t="s">
        <v>48</v>
      </c>
      <c r="Y190" s="1221" t="s">
        <v>48</v>
      </c>
      <c r="Z190" s="1222" t="s">
        <v>48</v>
      </c>
      <c r="AA190" s="1223" t="s">
        <v>48</v>
      </c>
      <c r="AB190" s="1224" t="s">
        <v>48</v>
      </c>
      <c r="AC190" s="1225" t="s">
        <v>48</v>
      </c>
      <c r="AD190" s="1211" t="s">
        <v>48</v>
      </c>
      <c r="AE190" s="1227" t="s">
        <v>48</v>
      </c>
      <c r="AF190" s="1227" t="s">
        <v>48</v>
      </c>
      <c r="AG190" s="1228" t="s">
        <v>48</v>
      </c>
      <c r="AH190" s="1228" t="s">
        <v>48</v>
      </c>
      <c r="AI190" s="1228" t="s">
        <v>48</v>
      </c>
      <c r="AJ190" s="1228" t="s">
        <v>48</v>
      </c>
      <c r="AK190" s="1228" t="s">
        <v>48</v>
      </c>
      <c r="AL190" s="1228" t="s">
        <v>48</v>
      </c>
      <c r="AM190" s="1228" t="s">
        <v>12699</v>
      </c>
      <c r="AN190" s="1229" t="s">
        <v>13927</v>
      </c>
    </row>
    <row r="191" spans="1:40" ht="13.5" thickBot="1">
      <c r="A191" s="1231" t="s">
        <v>936</v>
      </c>
      <c r="B191" s="1202" t="s">
        <v>937</v>
      </c>
      <c r="C191" s="1203" t="s">
        <v>895</v>
      </c>
      <c r="D191" s="1205" t="s">
        <v>40</v>
      </c>
      <c r="E191" s="1205" t="s">
        <v>241</v>
      </c>
      <c r="F191" s="1205" t="s">
        <v>896</v>
      </c>
      <c r="G191" s="1205" t="s">
        <v>897</v>
      </c>
      <c r="H191" s="1205" t="s">
        <v>898</v>
      </c>
      <c r="I191" s="1259" t="b">
        <v>0</v>
      </c>
      <c r="J191" s="1243" t="s">
        <v>923</v>
      </c>
      <c r="K191" s="1208" t="s">
        <v>938</v>
      </c>
      <c r="L191" s="1209" t="s">
        <v>925</v>
      </c>
      <c r="M191" s="1280">
        <v>11</v>
      </c>
      <c r="N191" s="1262" t="b">
        <v>0</v>
      </c>
      <c r="O191" s="1245" t="s">
        <v>48</v>
      </c>
      <c r="P191" s="1224" t="s">
        <v>48</v>
      </c>
      <c r="Q191" s="1219" t="s">
        <v>48</v>
      </c>
      <c r="R191" s="1246" t="s">
        <v>48</v>
      </c>
      <c r="S191" s="1224" t="s">
        <v>48</v>
      </c>
      <c r="T191" s="1219" t="s">
        <v>48</v>
      </c>
      <c r="U191" s="1247" t="s">
        <v>48</v>
      </c>
      <c r="V191" s="1218" t="s">
        <v>48</v>
      </c>
      <c r="W191" s="1219" t="s">
        <v>48</v>
      </c>
      <c r="X191" s="1220" t="s">
        <v>48</v>
      </c>
      <c r="Y191" s="1221" t="s">
        <v>48</v>
      </c>
      <c r="Z191" s="1222" t="s">
        <v>48</v>
      </c>
      <c r="AA191" s="1223" t="s">
        <v>48</v>
      </c>
      <c r="AB191" s="1224" t="s">
        <v>48</v>
      </c>
      <c r="AC191" s="1225" t="s">
        <v>48</v>
      </c>
      <c r="AD191" s="1211" t="s">
        <v>48</v>
      </c>
      <c r="AE191" s="1227" t="s">
        <v>48</v>
      </c>
      <c r="AF191" s="1227" t="s">
        <v>48</v>
      </c>
      <c r="AG191" s="1228" t="s">
        <v>48</v>
      </c>
      <c r="AH191" s="1228" t="s">
        <v>48</v>
      </c>
      <c r="AI191" s="1228" t="s">
        <v>48</v>
      </c>
      <c r="AJ191" s="1228" t="s">
        <v>48</v>
      </c>
      <c r="AK191" s="1228" t="s">
        <v>48</v>
      </c>
      <c r="AL191" s="1228" t="s">
        <v>48</v>
      </c>
      <c r="AM191" s="1228" t="s">
        <v>12699</v>
      </c>
      <c r="AN191" s="1229" t="s">
        <v>13927</v>
      </c>
    </row>
    <row r="192" spans="1:40" ht="13.5" thickBot="1">
      <c r="A192" s="1231" t="s">
        <v>939</v>
      </c>
      <c r="B192" s="1202" t="s">
        <v>940</v>
      </c>
      <c r="C192" s="1203" t="s">
        <v>895</v>
      </c>
      <c r="D192" s="1205" t="s">
        <v>40</v>
      </c>
      <c r="E192" s="1205" t="s">
        <v>241</v>
      </c>
      <c r="F192" s="1205" t="s">
        <v>896</v>
      </c>
      <c r="G192" s="1205" t="s">
        <v>897</v>
      </c>
      <c r="H192" s="1205" t="s">
        <v>898</v>
      </c>
      <c r="I192" s="1259" t="b">
        <v>0</v>
      </c>
      <c r="J192" s="1243" t="s">
        <v>941</v>
      </c>
      <c r="K192" s="1208" t="s">
        <v>942</v>
      </c>
      <c r="L192" s="1209" t="s">
        <v>943</v>
      </c>
      <c r="M192" s="1280">
        <v>11</v>
      </c>
      <c r="N192" s="1262" t="b">
        <v>0</v>
      </c>
      <c r="O192" s="1245" t="s">
        <v>48</v>
      </c>
      <c r="P192" s="1224" t="s">
        <v>48</v>
      </c>
      <c r="Q192" s="1219" t="s">
        <v>48</v>
      </c>
      <c r="R192" s="1246" t="s">
        <v>48</v>
      </c>
      <c r="S192" s="1224" t="s">
        <v>48</v>
      </c>
      <c r="T192" s="1219" t="s">
        <v>48</v>
      </c>
      <c r="U192" s="1247" t="s">
        <v>48</v>
      </c>
      <c r="V192" s="1218" t="s">
        <v>48</v>
      </c>
      <c r="W192" s="1219" t="s">
        <v>48</v>
      </c>
      <c r="X192" s="1220" t="s">
        <v>48</v>
      </c>
      <c r="Y192" s="1221" t="s">
        <v>48</v>
      </c>
      <c r="Z192" s="1222" t="s">
        <v>48</v>
      </c>
      <c r="AA192" s="1223" t="s">
        <v>48</v>
      </c>
      <c r="AB192" s="1224" t="s">
        <v>48</v>
      </c>
      <c r="AC192" s="1225" t="s">
        <v>48</v>
      </c>
      <c r="AD192" s="1211" t="s">
        <v>48</v>
      </c>
      <c r="AE192" s="1227" t="s">
        <v>48</v>
      </c>
      <c r="AF192" s="1227" t="s">
        <v>48</v>
      </c>
      <c r="AG192" s="1228" t="s">
        <v>48</v>
      </c>
      <c r="AH192" s="1228" t="s">
        <v>48</v>
      </c>
      <c r="AI192" s="1228" t="s">
        <v>48</v>
      </c>
      <c r="AJ192" s="1228" t="s">
        <v>48</v>
      </c>
      <c r="AK192" s="1228" t="s">
        <v>48</v>
      </c>
      <c r="AL192" s="1228" t="s">
        <v>48</v>
      </c>
      <c r="AM192" s="1228" t="s">
        <v>12699</v>
      </c>
      <c r="AN192" s="1229" t="s">
        <v>13927</v>
      </c>
    </row>
    <row r="193" spans="1:40" ht="13.5" thickBot="1">
      <c r="A193" s="1231" t="s">
        <v>944</v>
      </c>
      <c r="B193" s="1202" t="s">
        <v>945</v>
      </c>
      <c r="C193" s="1203" t="s">
        <v>895</v>
      </c>
      <c r="D193" s="1205" t="s">
        <v>40</v>
      </c>
      <c r="E193" s="1205" t="s">
        <v>241</v>
      </c>
      <c r="F193" s="1205" t="s">
        <v>896</v>
      </c>
      <c r="G193" s="1205" t="s">
        <v>897</v>
      </c>
      <c r="H193" s="1205" t="s">
        <v>898</v>
      </c>
      <c r="I193" s="1259" t="b">
        <v>0</v>
      </c>
      <c r="J193" s="1243" t="s">
        <v>928</v>
      </c>
      <c r="K193" s="1208" t="s">
        <v>946</v>
      </c>
      <c r="L193" s="1209" t="s">
        <v>930</v>
      </c>
      <c r="M193" s="1280">
        <v>11</v>
      </c>
      <c r="N193" s="1262" t="b">
        <v>0</v>
      </c>
      <c r="O193" s="1245" t="s">
        <v>48</v>
      </c>
      <c r="P193" s="1224" t="s">
        <v>48</v>
      </c>
      <c r="Q193" s="1219" t="s">
        <v>48</v>
      </c>
      <c r="R193" s="1246" t="s">
        <v>48</v>
      </c>
      <c r="S193" s="1224" t="s">
        <v>48</v>
      </c>
      <c r="T193" s="1219" t="s">
        <v>48</v>
      </c>
      <c r="U193" s="1247" t="s">
        <v>48</v>
      </c>
      <c r="V193" s="1218" t="s">
        <v>48</v>
      </c>
      <c r="W193" s="1219" t="s">
        <v>48</v>
      </c>
      <c r="X193" s="1220" t="s">
        <v>48</v>
      </c>
      <c r="Y193" s="1221" t="s">
        <v>48</v>
      </c>
      <c r="Z193" s="1222" t="s">
        <v>48</v>
      </c>
      <c r="AA193" s="1223" t="s">
        <v>48</v>
      </c>
      <c r="AB193" s="1224" t="s">
        <v>48</v>
      </c>
      <c r="AC193" s="1225" t="s">
        <v>48</v>
      </c>
      <c r="AD193" s="1211" t="s">
        <v>48</v>
      </c>
      <c r="AE193" s="1227" t="s">
        <v>48</v>
      </c>
      <c r="AF193" s="1227" t="s">
        <v>48</v>
      </c>
      <c r="AG193" s="1228" t="s">
        <v>48</v>
      </c>
      <c r="AH193" s="1228" t="s">
        <v>48</v>
      </c>
      <c r="AI193" s="1228" t="s">
        <v>48</v>
      </c>
      <c r="AJ193" s="1228" t="s">
        <v>48</v>
      </c>
      <c r="AK193" s="1228" t="s">
        <v>48</v>
      </c>
      <c r="AL193" s="1228" t="s">
        <v>48</v>
      </c>
      <c r="AM193" s="1228" t="s">
        <v>12699</v>
      </c>
      <c r="AN193" s="1229" t="s">
        <v>13927</v>
      </c>
    </row>
    <row r="194" spans="1:40" ht="13.5" thickBot="1">
      <c r="A194" s="1231" t="s">
        <v>947</v>
      </c>
      <c r="B194" s="1202" t="s">
        <v>948</v>
      </c>
      <c r="C194" s="1203" t="s">
        <v>895</v>
      </c>
      <c r="D194" s="1205" t="s">
        <v>40</v>
      </c>
      <c r="E194" s="1205" t="s">
        <v>241</v>
      </c>
      <c r="F194" s="1205" t="s">
        <v>896</v>
      </c>
      <c r="G194" s="1205" t="s">
        <v>897</v>
      </c>
      <c r="H194" s="1205" t="s">
        <v>898</v>
      </c>
      <c r="I194" s="1259" t="b">
        <v>0</v>
      </c>
      <c r="J194" s="1243" t="s">
        <v>933</v>
      </c>
      <c r="K194" s="1208" t="s">
        <v>949</v>
      </c>
      <c r="L194" s="1209" t="s">
        <v>935</v>
      </c>
      <c r="M194" s="1280">
        <v>15</v>
      </c>
      <c r="N194" s="1262" t="b">
        <v>0</v>
      </c>
      <c r="O194" s="1245" t="s">
        <v>48</v>
      </c>
      <c r="P194" s="1224" t="s">
        <v>48</v>
      </c>
      <c r="Q194" s="1219" t="s">
        <v>48</v>
      </c>
      <c r="R194" s="1246" t="s">
        <v>48</v>
      </c>
      <c r="S194" s="1224" t="s">
        <v>48</v>
      </c>
      <c r="T194" s="1219" t="s">
        <v>48</v>
      </c>
      <c r="U194" s="1247" t="s">
        <v>48</v>
      </c>
      <c r="V194" s="1218" t="s">
        <v>48</v>
      </c>
      <c r="W194" s="1219" t="s">
        <v>48</v>
      </c>
      <c r="X194" s="1220" t="s">
        <v>48</v>
      </c>
      <c r="Y194" s="1221" t="s">
        <v>48</v>
      </c>
      <c r="Z194" s="1222" t="s">
        <v>48</v>
      </c>
      <c r="AA194" s="1223" t="s">
        <v>48</v>
      </c>
      <c r="AB194" s="1224" t="s">
        <v>48</v>
      </c>
      <c r="AC194" s="1225" t="s">
        <v>48</v>
      </c>
      <c r="AD194" s="1211" t="s">
        <v>48</v>
      </c>
      <c r="AE194" s="1227" t="s">
        <v>48</v>
      </c>
      <c r="AF194" s="1227" t="s">
        <v>48</v>
      </c>
      <c r="AG194" s="1228" t="s">
        <v>48</v>
      </c>
      <c r="AH194" s="1228" t="s">
        <v>48</v>
      </c>
      <c r="AI194" s="1228" t="s">
        <v>48</v>
      </c>
      <c r="AJ194" s="1228" t="s">
        <v>48</v>
      </c>
      <c r="AK194" s="1228" t="s">
        <v>48</v>
      </c>
      <c r="AL194" s="1228" t="s">
        <v>48</v>
      </c>
      <c r="AM194" s="1228" t="s">
        <v>12699</v>
      </c>
      <c r="AN194" s="1229" t="s">
        <v>13927</v>
      </c>
    </row>
    <row r="195" spans="1:40" ht="13.5" thickBot="1">
      <c r="A195" s="1231" t="s">
        <v>950</v>
      </c>
      <c r="B195" s="1202" t="s">
        <v>951</v>
      </c>
      <c r="C195" s="1203" t="s">
        <v>895</v>
      </c>
      <c r="D195" s="1205" t="s">
        <v>40</v>
      </c>
      <c r="E195" s="1205" t="s">
        <v>241</v>
      </c>
      <c r="F195" s="1205" t="s">
        <v>896</v>
      </c>
      <c r="G195" s="1205" t="s">
        <v>897</v>
      </c>
      <c r="H195" s="1205" t="s">
        <v>898</v>
      </c>
      <c r="I195" s="1259" t="b">
        <v>0</v>
      </c>
      <c r="J195" s="1243" t="s">
        <v>919</v>
      </c>
      <c r="K195" s="1208" t="s">
        <v>952</v>
      </c>
      <c r="L195" s="1209" t="s">
        <v>921</v>
      </c>
      <c r="M195" s="1280">
        <v>15</v>
      </c>
      <c r="N195" s="1262" t="b">
        <v>0</v>
      </c>
      <c r="O195" s="1245" t="s">
        <v>48</v>
      </c>
      <c r="P195" s="1224" t="s">
        <v>48</v>
      </c>
      <c r="Q195" s="1219" t="s">
        <v>48</v>
      </c>
      <c r="R195" s="1246" t="s">
        <v>48</v>
      </c>
      <c r="S195" s="1224" t="s">
        <v>48</v>
      </c>
      <c r="T195" s="1219" t="s">
        <v>48</v>
      </c>
      <c r="U195" s="1247" t="s">
        <v>48</v>
      </c>
      <c r="V195" s="1218" t="s">
        <v>48</v>
      </c>
      <c r="W195" s="1219" t="s">
        <v>48</v>
      </c>
      <c r="X195" s="1220" t="s">
        <v>48</v>
      </c>
      <c r="Y195" s="1221" t="s">
        <v>48</v>
      </c>
      <c r="Z195" s="1222" t="s">
        <v>48</v>
      </c>
      <c r="AA195" s="1223" t="s">
        <v>48</v>
      </c>
      <c r="AB195" s="1224" t="s">
        <v>48</v>
      </c>
      <c r="AC195" s="1225" t="s">
        <v>48</v>
      </c>
      <c r="AD195" s="1211" t="s">
        <v>48</v>
      </c>
      <c r="AE195" s="1227" t="s">
        <v>48</v>
      </c>
      <c r="AF195" s="1227" t="s">
        <v>48</v>
      </c>
      <c r="AG195" s="1228" t="s">
        <v>48</v>
      </c>
      <c r="AH195" s="1228" t="s">
        <v>48</v>
      </c>
      <c r="AI195" s="1228" t="s">
        <v>48</v>
      </c>
      <c r="AJ195" s="1228" t="s">
        <v>48</v>
      </c>
      <c r="AK195" s="1228" t="s">
        <v>48</v>
      </c>
      <c r="AL195" s="1228" t="s">
        <v>48</v>
      </c>
      <c r="AM195" s="1228" t="s">
        <v>12699</v>
      </c>
      <c r="AN195" s="1229" t="s">
        <v>13927</v>
      </c>
    </row>
    <row r="196" spans="1:40" ht="13.5" thickBot="1">
      <c r="A196" s="1232" t="s">
        <v>953</v>
      </c>
      <c r="B196" s="1202" t="s">
        <v>954</v>
      </c>
      <c r="C196" s="1203" t="s">
        <v>895</v>
      </c>
      <c r="D196" s="1205" t="s">
        <v>40</v>
      </c>
      <c r="E196" s="1205" t="s">
        <v>241</v>
      </c>
      <c r="F196" s="1205" t="s">
        <v>896</v>
      </c>
      <c r="G196" s="1205" t="s">
        <v>897</v>
      </c>
      <c r="H196" s="1205" t="s">
        <v>898</v>
      </c>
      <c r="I196" s="1259" t="b">
        <v>0</v>
      </c>
      <c r="J196" s="1244" t="s">
        <v>904</v>
      </c>
      <c r="K196" s="1208" t="s">
        <v>955</v>
      </c>
      <c r="L196" s="1209" t="s">
        <v>906</v>
      </c>
      <c r="M196" s="1280">
        <v>35</v>
      </c>
      <c r="N196" s="1262" t="b">
        <v>0</v>
      </c>
      <c r="O196" s="1245" t="s">
        <v>48</v>
      </c>
      <c r="P196" s="1224" t="s">
        <v>48</v>
      </c>
      <c r="Q196" s="1219" t="s">
        <v>48</v>
      </c>
      <c r="R196" s="1246" t="s">
        <v>48</v>
      </c>
      <c r="S196" s="1224" t="s">
        <v>48</v>
      </c>
      <c r="T196" s="1219" t="s">
        <v>48</v>
      </c>
      <c r="U196" s="1247" t="s">
        <v>48</v>
      </c>
      <c r="V196" s="1218" t="s">
        <v>48</v>
      </c>
      <c r="W196" s="1219" t="s">
        <v>48</v>
      </c>
      <c r="X196" s="1220" t="s">
        <v>48</v>
      </c>
      <c r="Y196" s="1221" t="s">
        <v>48</v>
      </c>
      <c r="Z196" s="1222" t="s">
        <v>48</v>
      </c>
      <c r="AA196" s="1223" t="s">
        <v>48</v>
      </c>
      <c r="AB196" s="1224" t="s">
        <v>48</v>
      </c>
      <c r="AC196" s="1225" t="s">
        <v>48</v>
      </c>
      <c r="AD196" s="1211" t="s">
        <v>48</v>
      </c>
      <c r="AE196" s="1227" t="s">
        <v>48</v>
      </c>
      <c r="AF196" s="1227" t="s">
        <v>48</v>
      </c>
      <c r="AG196" s="1228" t="s">
        <v>48</v>
      </c>
      <c r="AH196" s="1228" t="s">
        <v>48</v>
      </c>
      <c r="AI196" s="1228" t="s">
        <v>48</v>
      </c>
      <c r="AJ196" s="1228" t="s">
        <v>48</v>
      </c>
      <c r="AK196" s="1228" t="s">
        <v>48</v>
      </c>
      <c r="AL196" s="1228" t="s">
        <v>48</v>
      </c>
      <c r="AM196" s="1228" t="s">
        <v>12699</v>
      </c>
      <c r="AN196" s="1229" t="s">
        <v>13927</v>
      </c>
    </row>
    <row r="197" spans="1:40" ht="13.5" thickBot="1">
      <c r="A197" s="1232" t="s">
        <v>956</v>
      </c>
      <c r="B197" s="1202" t="s">
        <v>957</v>
      </c>
      <c r="C197" s="1203" t="s">
        <v>895</v>
      </c>
      <c r="D197" s="1205" t="s">
        <v>40</v>
      </c>
      <c r="E197" s="1205" t="s">
        <v>241</v>
      </c>
      <c r="F197" s="1205" t="s">
        <v>896</v>
      </c>
      <c r="G197" s="1205" t="s">
        <v>897</v>
      </c>
      <c r="H197" s="1205" t="s">
        <v>898</v>
      </c>
      <c r="I197" s="1259" t="b">
        <v>0</v>
      </c>
      <c r="J197" s="1244" t="s">
        <v>904</v>
      </c>
      <c r="K197" s="1208" t="s">
        <v>958</v>
      </c>
      <c r="L197" s="1209" t="s">
        <v>906</v>
      </c>
      <c r="M197" s="1280">
        <v>18</v>
      </c>
      <c r="N197" s="1262" t="b">
        <v>0</v>
      </c>
      <c r="O197" s="1245" t="s">
        <v>48</v>
      </c>
      <c r="P197" s="1224" t="s">
        <v>48</v>
      </c>
      <c r="Q197" s="1219" t="s">
        <v>48</v>
      </c>
      <c r="R197" s="1246" t="s">
        <v>48</v>
      </c>
      <c r="S197" s="1224" t="s">
        <v>48</v>
      </c>
      <c r="T197" s="1219" t="s">
        <v>48</v>
      </c>
      <c r="U197" s="1247" t="s">
        <v>48</v>
      </c>
      <c r="V197" s="1218" t="s">
        <v>48</v>
      </c>
      <c r="W197" s="1219" t="s">
        <v>48</v>
      </c>
      <c r="X197" s="1220" t="s">
        <v>48</v>
      </c>
      <c r="Y197" s="1221" t="s">
        <v>48</v>
      </c>
      <c r="Z197" s="1222" t="s">
        <v>48</v>
      </c>
      <c r="AA197" s="1223" t="s">
        <v>48</v>
      </c>
      <c r="AB197" s="1224" t="s">
        <v>48</v>
      </c>
      <c r="AC197" s="1225" t="s">
        <v>48</v>
      </c>
      <c r="AD197" s="1211" t="s">
        <v>48</v>
      </c>
      <c r="AE197" s="1227" t="s">
        <v>48</v>
      </c>
      <c r="AF197" s="1227" t="s">
        <v>48</v>
      </c>
      <c r="AG197" s="1228" t="s">
        <v>48</v>
      </c>
      <c r="AH197" s="1228" t="s">
        <v>48</v>
      </c>
      <c r="AI197" s="1228" t="s">
        <v>48</v>
      </c>
      <c r="AJ197" s="1228" t="s">
        <v>48</v>
      </c>
      <c r="AK197" s="1228" t="s">
        <v>48</v>
      </c>
      <c r="AL197" s="1228" t="s">
        <v>48</v>
      </c>
      <c r="AM197" s="1228" t="s">
        <v>12699</v>
      </c>
      <c r="AN197" s="1229" t="s">
        <v>13927</v>
      </c>
    </row>
    <row r="198" spans="1:40" ht="13.5" thickBot="1">
      <c r="A198" s="1232" t="s">
        <v>959</v>
      </c>
      <c r="B198" s="1202" t="s">
        <v>945</v>
      </c>
      <c r="C198" s="1203" t="s">
        <v>895</v>
      </c>
      <c r="D198" s="1205" t="s">
        <v>40</v>
      </c>
      <c r="E198" s="1205" t="s">
        <v>241</v>
      </c>
      <c r="F198" s="1205" t="s">
        <v>896</v>
      </c>
      <c r="G198" s="1205" t="s">
        <v>897</v>
      </c>
      <c r="H198" s="1205" t="s">
        <v>898</v>
      </c>
      <c r="I198" s="1259" t="b">
        <v>0</v>
      </c>
      <c r="J198" s="1243" t="s">
        <v>960</v>
      </c>
      <c r="K198" s="1208" t="s">
        <v>961</v>
      </c>
      <c r="L198" s="1209" t="s">
        <v>962</v>
      </c>
      <c r="M198" s="1280">
        <v>18</v>
      </c>
      <c r="N198" s="1262" t="b">
        <v>0</v>
      </c>
      <c r="O198" s="1245" t="s">
        <v>48</v>
      </c>
      <c r="P198" s="1224" t="s">
        <v>48</v>
      </c>
      <c r="Q198" s="1219" t="s">
        <v>48</v>
      </c>
      <c r="R198" s="1246" t="s">
        <v>48</v>
      </c>
      <c r="S198" s="1224" t="s">
        <v>48</v>
      </c>
      <c r="T198" s="1219" t="s">
        <v>48</v>
      </c>
      <c r="U198" s="1247" t="s">
        <v>48</v>
      </c>
      <c r="V198" s="1218" t="s">
        <v>48</v>
      </c>
      <c r="W198" s="1219" t="s">
        <v>48</v>
      </c>
      <c r="X198" s="1220" t="s">
        <v>48</v>
      </c>
      <c r="Y198" s="1221" t="s">
        <v>48</v>
      </c>
      <c r="Z198" s="1222" t="s">
        <v>48</v>
      </c>
      <c r="AA198" s="1223" t="s">
        <v>48</v>
      </c>
      <c r="AB198" s="1224" t="s">
        <v>48</v>
      </c>
      <c r="AC198" s="1225" t="s">
        <v>48</v>
      </c>
      <c r="AD198" s="1211" t="s">
        <v>48</v>
      </c>
      <c r="AE198" s="1227" t="s">
        <v>48</v>
      </c>
      <c r="AF198" s="1227" t="s">
        <v>48</v>
      </c>
      <c r="AG198" s="1228" t="s">
        <v>48</v>
      </c>
      <c r="AH198" s="1228" t="s">
        <v>48</v>
      </c>
      <c r="AI198" s="1228" t="s">
        <v>48</v>
      </c>
      <c r="AJ198" s="1228" t="s">
        <v>48</v>
      </c>
      <c r="AK198" s="1228" t="s">
        <v>48</v>
      </c>
      <c r="AL198" s="1228" t="s">
        <v>48</v>
      </c>
      <c r="AM198" s="1228" t="s">
        <v>12699</v>
      </c>
      <c r="AN198" s="1229" t="s">
        <v>13927</v>
      </c>
    </row>
    <row r="199" spans="1:40" ht="13.5" thickBot="1">
      <c r="A199" s="1232" t="s">
        <v>963</v>
      </c>
      <c r="B199" s="1202" t="s">
        <v>945</v>
      </c>
      <c r="C199" s="1203" t="s">
        <v>895</v>
      </c>
      <c r="D199" s="1205" t="s">
        <v>40</v>
      </c>
      <c r="E199" s="1205" t="s">
        <v>241</v>
      </c>
      <c r="F199" s="1205" t="s">
        <v>896</v>
      </c>
      <c r="G199" s="1205" t="s">
        <v>897</v>
      </c>
      <c r="H199" s="1205" t="s">
        <v>898</v>
      </c>
      <c r="I199" s="1259" t="b">
        <v>0</v>
      </c>
      <c r="J199" s="1243" t="s">
        <v>928</v>
      </c>
      <c r="K199" s="1208" t="s">
        <v>964</v>
      </c>
      <c r="L199" s="1209" t="s">
        <v>930</v>
      </c>
      <c r="M199" s="1280">
        <v>18</v>
      </c>
      <c r="N199" s="1262" t="b">
        <v>0</v>
      </c>
      <c r="O199" s="1245" t="s">
        <v>48</v>
      </c>
      <c r="P199" s="1224" t="s">
        <v>48</v>
      </c>
      <c r="Q199" s="1219" t="s">
        <v>48</v>
      </c>
      <c r="R199" s="1246" t="s">
        <v>48</v>
      </c>
      <c r="S199" s="1224" t="s">
        <v>48</v>
      </c>
      <c r="T199" s="1219" t="s">
        <v>48</v>
      </c>
      <c r="U199" s="1247" t="s">
        <v>48</v>
      </c>
      <c r="V199" s="1218" t="s">
        <v>48</v>
      </c>
      <c r="W199" s="1219" t="s">
        <v>48</v>
      </c>
      <c r="X199" s="1220" t="s">
        <v>48</v>
      </c>
      <c r="Y199" s="1221" t="s">
        <v>48</v>
      </c>
      <c r="Z199" s="1222" t="s">
        <v>48</v>
      </c>
      <c r="AA199" s="1223" t="s">
        <v>48</v>
      </c>
      <c r="AB199" s="1224" t="s">
        <v>48</v>
      </c>
      <c r="AC199" s="1225" t="s">
        <v>48</v>
      </c>
      <c r="AD199" s="1211" t="s">
        <v>48</v>
      </c>
      <c r="AE199" s="1227" t="s">
        <v>48</v>
      </c>
      <c r="AF199" s="1227" t="s">
        <v>48</v>
      </c>
      <c r="AG199" s="1228" t="s">
        <v>48</v>
      </c>
      <c r="AH199" s="1228" t="s">
        <v>48</v>
      </c>
      <c r="AI199" s="1228" t="s">
        <v>48</v>
      </c>
      <c r="AJ199" s="1228" t="s">
        <v>48</v>
      </c>
      <c r="AK199" s="1228" t="s">
        <v>48</v>
      </c>
      <c r="AL199" s="1228" t="s">
        <v>48</v>
      </c>
      <c r="AM199" s="1228" t="s">
        <v>12699</v>
      </c>
      <c r="AN199" s="1229" t="s">
        <v>13927</v>
      </c>
    </row>
    <row r="200" spans="1:40" ht="13.5" thickBot="1">
      <c r="A200" s="1232" t="s">
        <v>965</v>
      </c>
      <c r="B200" s="1202" t="s">
        <v>966</v>
      </c>
      <c r="C200" s="1203" t="s">
        <v>895</v>
      </c>
      <c r="D200" s="1205" t="s">
        <v>40</v>
      </c>
      <c r="E200" s="1205" t="s">
        <v>241</v>
      </c>
      <c r="F200" s="1205" t="s">
        <v>896</v>
      </c>
      <c r="G200" s="1205" t="s">
        <v>897</v>
      </c>
      <c r="H200" s="1205" t="s">
        <v>898</v>
      </c>
      <c r="I200" s="1259" t="b">
        <v>0</v>
      </c>
      <c r="J200" s="1244" t="s">
        <v>904</v>
      </c>
      <c r="K200" s="1208" t="s">
        <v>967</v>
      </c>
      <c r="L200" s="1209" t="s">
        <v>906</v>
      </c>
      <c r="M200" s="1280">
        <v>20</v>
      </c>
      <c r="N200" s="1262" t="b">
        <v>0</v>
      </c>
      <c r="O200" s="1245" t="s">
        <v>48</v>
      </c>
      <c r="P200" s="1224" t="s">
        <v>48</v>
      </c>
      <c r="Q200" s="1219" t="s">
        <v>48</v>
      </c>
      <c r="R200" s="1246" t="s">
        <v>48</v>
      </c>
      <c r="S200" s="1224" t="s">
        <v>48</v>
      </c>
      <c r="T200" s="1219" t="s">
        <v>48</v>
      </c>
      <c r="U200" s="1247" t="s">
        <v>48</v>
      </c>
      <c r="V200" s="1218" t="s">
        <v>48</v>
      </c>
      <c r="W200" s="1219" t="s">
        <v>48</v>
      </c>
      <c r="X200" s="1220" t="s">
        <v>48</v>
      </c>
      <c r="Y200" s="1221" t="s">
        <v>48</v>
      </c>
      <c r="Z200" s="1222" t="s">
        <v>48</v>
      </c>
      <c r="AA200" s="1223" t="s">
        <v>48</v>
      </c>
      <c r="AB200" s="1224" t="s">
        <v>48</v>
      </c>
      <c r="AC200" s="1225" t="s">
        <v>48</v>
      </c>
      <c r="AD200" s="1211" t="s">
        <v>48</v>
      </c>
      <c r="AE200" s="1227" t="s">
        <v>48</v>
      </c>
      <c r="AF200" s="1227" t="s">
        <v>48</v>
      </c>
      <c r="AG200" s="1228" t="s">
        <v>48</v>
      </c>
      <c r="AH200" s="1228" t="s">
        <v>48</v>
      </c>
      <c r="AI200" s="1228" t="s">
        <v>48</v>
      </c>
      <c r="AJ200" s="1228" t="s">
        <v>48</v>
      </c>
      <c r="AK200" s="1228" t="s">
        <v>48</v>
      </c>
      <c r="AL200" s="1228" t="s">
        <v>48</v>
      </c>
      <c r="AM200" s="1228" t="s">
        <v>12699</v>
      </c>
      <c r="AN200" s="1229" t="s">
        <v>13927</v>
      </c>
    </row>
    <row r="201" spans="1:40" ht="13.5" thickBot="1">
      <c r="A201" s="1232" t="s">
        <v>968</v>
      </c>
      <c r="B201" s="1202" t="s">
        <v>969</v>
      </c>
      <c r="C201" s="1203" t="s">
        <v>895</v>
      </c>
      <c r="D201" s="1205" t="s">
        <v>40</v>
      </c>
      <c r="E201" s="1205" t="s">
        <v>241</v>
      </c>
      <c r="F201" s="1205" t="s">
        <v>896</v>
      </c>
      <c r="G201" s="1205" t="s">
        <v>897</v>
      </c>
      <c r="H201" s="1205" t="s">
        <v>898</v>
      </c>
      <c r="I201" s="1259" t="b">
        <v>0</v>
      </c>
      <c r="J201" s="1243" t="s">
        <v>970</v>
      </c>
      <c r="K201" s="1208" t="s">
        <v>971</v>
      </c>
      <c r="L201" s="1209" t="s">
        <v>972</v>
      </c>
      <c r="M201" s="1280">
        <v>18</v>
      </c>
      <c r="N201" s="1262" t="b">
        <v>0</v>
      </c>
      <c r="O201" s="1245" t="s">
        <v>48</v>
      </c>
      <c r="P201" s="1224" t="s">
        <v>48</v>
      </c>
      <c r="Q201" s="1219" t="s">
        <v>48</v>
      </c>
      <c r="R201" s="1246" t="s">
        <v>48</v>
      </c>
      <c r="S201" s="1224" t="s">
        <v>48</v>
      </c>
      <c r="T201" s="1219" t="s">
        <v>48</v>
      </c>
      <c r="U201" s="1247" t="s">
        <v>48</v>
      </c>
      <c r="V201" s="1218" t="s">
        <v>48</v>
      </c>
      <c r="W201" s="1219" t="s">
        <v>48</v>
      </c>
      <c r="X201" s="1220" t="s">
        <v>48</v>
      </c>
      <c r="Y201" s="1221" t="s">
        <v>48</v>
      </c>
      <c r="Z201" s="1222" t="s">
        <v>48</v>
      </c>
      <c r="AA201" s="1223" t="s">
        <v>48</v>
      </c>
      <c r="AB201" s="1224" t="s">
        <v>48</v>
      </c>
      <c r="AC201" s="1225" t="s">
        <v>48</v>
      </c>
      <c r="AD201" s="1211" t="s">
        <v>48</v>
      </c>
      <c r="AE201" s="1227" t="s">
        <v>48</v>
      </c>
      <c r="AF201" s="1227" t="s">
        <v>48</v>
      </c>
      <c r="AG201" s="1228" t="s">
        <v>48</v>
      </c>
      <c r="AH201" s="1228" t="s">
        <v>48</v>
      </c>
      <c r="AI201" s="1228" t="s">
        <v>48</v>
      </c>
      <c r="AJ201" s="1228" t="s">
        <v>48</v>
      </c>
      <c r="AK201" s="1228" t="s">
        <v>48</v>
      </c>
      <c r="AL201" s="1228" t="s">
        <v>48</v>
      </c>
      <c r="AM201" s="1228" t="s">
        <v>12699</v>
      </c>
      <c r="AN201" s="1229" t="s">
        <v>13927</v>
      </c>
    </row>
    <row r="202" spans="1:40" ht="13.5" thickBot="1">
      <c r="A202" s="1232" t="s">
        <v>973</v>
      </c>
      <c r="B202" s="1202" t="s">
        <v>974</v>
      </c>
      <c r="C202" s="1203" t="s">
        <v>895</v>
      </c>
      <c r="D202" s="1205" t="s">
        <v>40</v>
      </c>
      <c r="E202" s="1205" t="s">
        <v>241</v>
      </c>
      <c r="F202" s="1205" t="s">
        <v>896</v>
      </c>
      <c r="G202" s="1205" t="s">
        <v>897</v>
      </c>
      <c r="H202" s="1205" t="s">
        <v>898</v>
      </c>
      <c r="I202" s="1259" t="b">
        <v>0</v>
      </c>
      <c r="J202" s="1243" t="s">
        <v>975</v>
      </c>
      <c r="K202" s="1208" t="s">
        <v>976</v>
      </c>
      <c r="L202" s="1209" t="s">
        <v>977</v>
      </c>
      <c r="M202" s="1280">
        <v>20</v>
      </c>
      <c r="N202" s="1262" t="b">
        <v>0</v>
      </c>
      <c r="O202" s="1245" t="s">
        <v>48</v>
      </c>
      <c r="P202" s="1224" t="s">
        <v>48</v>
      </c>
      <c r="Q202" s="1219" t="s">
        <v>48</v>
      </c>
      <c r="R202" s="1246" t="s">
        <v>48</v>
      </c>
      <c r="S202" s="1224" t="s">
        <v>48</v>
      </c>
      <c r="T202" s="1219" t="s">
        <v>48</v>
      </c>
      <c r="U202" s="1247" t="s">
        <v>48</v>
      </c>
      <c r="V202" s="1218" t="s">
        <v>48</v>
      </c>
      <c r="W202" s="1219" t="s">
        <v>48</v>
      </c>
      <c r="X202" s="1220" t="s">
        <v>48</v>
      </c>
      <c r="Y202" s="1221" t="s">
        <v>48</v>
      </c>
      <c r="Z202" s="1222" t="s">
        <v>48</v>
      </c>
      <c r="AA202" s="1223" t="s">
        <v>48</v>
      </c>
      <c r="AB202" s="1224" t="s">
        <v>48</v>
      </c>
      <c r="AC202" s="1225" t="s">
        <v>48</v>
      </c>
      <c r="AD202" s="1211" t="s">
        <v>48</v>
      </c>
      <c r="AE202" s="1227" t="s">
        <v>48</v>
      </c>
      <c r="AF202" s="1227" t="s">
        <v>48</v>
      </c>
      <c r="AG202" s="1228" t="s">
        <v>48</v>
      </c>
      <c r="AH202" s="1228" t="s">
        <v>48</v>
      </c>
      <c r="AI202" s="1228" t="s">
        <v>48</v>
      </c>
      <c r="AJ202" s="1228" t="s">
        <v>48</v>
      </c>
      <c r="AK202" s="1228" t="s">
        <v>48</v>
      </c>
      <c r="AL202" s="1228" t="s">
        <v>48</v>
      </c>
      <c r="AM202" s="1228" t="s">
        <v>12699</v>
      </c>
      <c r="AN202" s="1229" t="s">
        <v>13927</v>
      </c>
    </row>
    <row r="203" spans="1:40" ht="13.5" thickBot="1">
      <c r="A203" s="1232" t="s">
        <v>978</v>
      </c>
      <c r="B203" s="1202" t="s">
        <v>979</v>
      </c>
      <c r="C203" s="1203" t="s">
        <v>895</v>
      </c>
      <c r="D203" s="1205" t="s">
        <v>40</v>
      </c>
      <c r="E203" s="1205" t="s">
        <v>241</v>
      </c>
      <c r="F203" s="1205" t="s">
        <v>896</v>
      </c>
      <c r="G203" s="1205" t="s">
        <v>897</v>
      </c>
      <c r="H203" s="1205" t="s">
        <v>898</v>
      </c>
      <c r="I203" s="1259" t="b">
        <v>0</v>
      </c>
      <c r="J203" s="1243" t="s">
        <v>933</v>
      </c>
      <c r="K203" s="1208" t="s">
        <v>980</v>
      </c>
      <c r="L203" s="1209" t="s">
        <v>935</v>
      </c>
      <c r="M203" s="1280">
        <v>20</v>
      </c>
      <c r="N203" s="1262" t="b">
        <v>0</v>
      </c>
      <c r="O203" s="1245" t="s">
        <v>48</v>
      </c>
      <c r="P203" s="1224" t="s">
        <v>48</v>
      </c>
      <c r="Q203" s="1219" t="s">
        <v>48</v>
      </c>
      <c r="R203" s="1246" t="s">
        <v>48</v>
      </c>
      <c r="S203" s="1224" t="s">
        <v>48</v>
      </c>
      <c r="T203" s="1219" t="s">
        <v>48</v>
      </c>
      <c r="U203" s="1247" t="s">
        <v>48</v>
      </c>
      <c r="V203" s="1218" t="s">
        <v>48</v>
      </c>
      <c r="W203" s="1219" t="s">
        <v>48</v>
      </c>
      <c r="X203" s="1220" t="s">
        <v>48</v>
      </c>
      <c r="Y203" s="1221" t="s">
        <v>48</v>
      </c>
      <c r="Z203" s="1222" t="s">
        <v>48</v>
      </c>
      <c r="AA203" s="1223" t="s">
        <v>48</v>
      </c>
      <c r="AB203" s="1224" t="s">
        <v>48</v>
      </c>
      <c r="AC203" s="1225" t="s">
        <v>48</v>
      </c>
      <c r="AD203" s="1211" t="s">
        <v>48</v>
      </c>
      <c r="AE203" s="1227" t="s">
        <v>48</v>
      </c>
      <c r="AF203" s="1227" t="s">
        <v>48</v>
      </c>
      <c r="AG203" s="1228" t="s">
        <v>48</v>
      </c>
      <c r="AH203" s="1228" t="s">
        <v>48</v>
      </c>
      <c r="AI203" s="1228" t="s">
        <v>48</v>
      </c>
      <c r="AJ203" s="1228" t="s">
        <v>48</v>
      </c>
      <c r="AK203" s="1228" t="s">
        <v>48</v>
      </c>
      <c r="AL203" s="1228" t="s">
        <v>48</v>
      </c>
      <c r="AM203" s="1228" t="s">
        <v>12699</v>
      </c>
      <c r="AN203" s="1229" t="s">
        <v>13927</v>
      </c>
    </row>
    <row r="204" spans="1:40" ht="13.5" thickBot="1">
      <c r="A204" s="1232" t="s">
        <v>981</v>
      </c>
      <c r="B204" s="1202" t="s">
        <v>982</v>
      </c>
      <c r="C204" s="1203" t="s">
        <v>895</v>
      </c>
      <c r="D204" s="1205" t="s">
        <v>40</v>
      </c>
      <c r="E204" s="1205" t="s">
        <v>241</v>
      </c>
      <c r="F204" s="1205" t="s">
        <v>896</v>
      </c>
      <c r="G204" s="1205" t="s">
        <v>897</v>
      </c>
      <c r="H204" s="1205" t="s">
        <v>898</v>
      </c>
      <c r="I204" s="1259" t="b">
        <v>0</v>
      </c>
      <c r="J204" s="1243" t="s">
        <v>983</v>
      </c>
      <c r="K204" s="1208" t="s">
        <v>984</v>
      </c>
      <c r="L204" s="1209" t="s">
        <v>985</v>
      </c>
      <c r="M204" s="1280">
        <v>35</v>
      </c>
      <c r="N204" s="1262" t="b">
        <v>0</v>
      </c>
      <c r="O204" s="1245" t="s">
        <v>48</v>
      </c>
      <c r="P204" s="1224" t="s">
        <v>48</v>
      </c>
      <c r="Q204" s="1219" t="s">
        <v>48</v>
      </c>
      <c r="R204" s="1246" t="s">
        <v>48</v>
      </c>
      <c r="S204" s="1224" t="s">
        <v>48</v>
      </c>
      <c r="T204" s="1219" t="s">
        <v>48</v>
      </c>
      <c r="U204" s="1247" t="s">
        <v>48</v>
      </c>
      <c r="V204" s="1218" t="s">
        <v>48</v>
      </c>
      <c r="W204" s="1219" t="s">
        <v>48</v>
      </c>
      <c r="X204" s="1220" t="s">
        <v>48</v>
      </c>
      <c r="Y204" s="1221" t="s">
        <v>48</v>
      </c>
      <c r="Z204" s="1222" t="s">
        <v>48</v>
      </c>
      <c r="AA204" s="1223" t="s">
        <v>48</v>
      </c>
      <c r="AB204" s="1224" t="s">
        <v>48</v>
      </c>
      <c r="AC204" s="1225" t="s">
        <v>48</v>
      </c>
      <c r="AD204" s="1211" t="s">
        <v>48</v>
      </c>
      <c r="AE204" s="1227" t="s">
        <v>48</v>
      </c>
      <c r="AF204" s="1227" t="s">
        <v>48</v>
      </c>
      <c r="AG204" s="1228" t="s">
        <v>48</v>
      </c>
      <c r="AH204" s="1228" t="s">
        <v>48</v>
      </c>
      <c r="AI204" s="1228" t="s">
        <v>48</v>
      </c>
      <c r="AJ204" s="1228" t="s">
        <v>48</v>
      </c>
      <c r="AK204" s="1228" t="s">
        <v>48</v>
      </c>
      <c r="AL204" s="1228" t="s">
        <v>48</v>
      </c>
      <c r="AM204" s="1228" t="s">
        <v>12699</v>
      </c>
      <c r="AN204" s="1229" t="s">
        <v>13927</v>
      </c>
    </row>
    <row r="205" spans="1:40" ht="13.5" thickBot="1">
      <c r="A205" s="1281" t="s">
        <v>986</v>
      </c>
      <c r="B205" s="1202" t="s">
        <v>987</v>
      </c>
      <c r="C205" s="1203" t="s">
        <v>895</v>
      </c>
      <c r="D205" s="1205" t="s">
        <v>40</v>
      </c>
      <c r="E205" s="1205" t="s">
        <v>241</v>
      </c>
      <c r="F205" s="1205" t="s">
        <v>896</v>
      </c>
      <c r="G205" s="1205" t="s">
        <v>897</v>
      </c>
      <c r="H205" s="1205" t="s">
        <v>898</v>
      </c>
      <c r="I205" s="1259" t="b">
        <v>0</v>
      </c>
      <c r="J205" s="1244" t="s">
        <v>904</v>
      </c>
      <c r="K205" s="1208" t="s">
        <v>988</v>
      </c>
      <c r="L205" s="1209" t="s">
        <v>906</v>
      </c>
      <c r="M205" s="1280">
        <v>40</v>
      </c>
      <c r="N205" s="1262" t="b">
        <v>0</v>
      </c>
      <c r="O205" s="1245" t="s">
        <v>48</v>
      </c>
      <c r="P205" s="1224" t="s">
        <v>48</v>
      </c>
      <c r="Q205" s="1219" t="s">
        <v>48</v>
      </c>
      <c r="R205" s="1246" t="s">
        <v>48</v>
      </c>
      <c r="S205" s="1224" t="s">
        <v>48</v>
      </c>
      <c r="T205" s="1219" t="s">
        <v>48</v>
      </c>
      <c r="U205" s="1247" t="s">
        <v>48</v>
      </c>
      <c r="V205" s="1218" t="s">
        <v>48</v>
      </c>
      <c r="W205" s="1219" t="s">
        <v>48</v>
      </c>
      <c r="X205" s="1220" t="s">
        <v>48</v>
      </c>
      <c r="Y205" s="1221" t="s">
        <v>48</v>
      </c>
      <c r="Z205" s="1222" t="s">
        <v>48</v>
      </c>
      <c r="AA205" s="1223" t="s">
        <v>48</v>
      </c>
      <c r="AB205" s="1224" t="s">
        <v>48</v>
      </c>
      <c r="AC205" s="1225" t="s">
        <v>48</v>
      </c>
      <c r="AD205" s="1211" t="s">
        <v>48</v>
      </c>
      <c r="AE205" s="1227" t="s">
        <v>48</v>
      </c>
      <c r="AF205" s="1227" t="s">
        <v>48</v>
      </c>
      <c r="AG205" s="1228" t="s">
        <v>48</v>
      </c>
      <c r="AH205" s="1228" t="s">
        <v>48</v>
      </c>
      <c r="AI205" s="1228" t="s">
        <v>48</v>
      </c>
      <c r="AJ205" s="1228" t="s">
        <v>48</v>
      </c>
      <c r="AK205" s="1228" t="s">
        <v>48</v>
      </c>
      <c r="AL205" s="1228" t="s">
        <v>48</v>
      </c>
      <c r="AM205" s="1228" t="s">
        <v>12699</v>
      </c>
      <c r="AN205" s="1229" t="s">
        <v>13927</v>
      </c>
    </row>
    <row r="206" spans="1:40" ht="13.5" thickBot="1">
      <c r="A206" s="1281" t="s">
        <v>989</v>
      </c>
      <c r="B206" s="1202" t="s">
        <v>966</v>
      </c>
      <c r="C206" s="1203" t="s">
        <v>895</v>
      </c>
      <c r="D206" s="1205" t="s">
        <v>40</v>
      </c>
      <c r="E206" s="1205" t="s">
        <v>241</v>
      </c>
      <c r="F206" s="1205" t="s">
        <v>896</v>
      </c>
      <c r="G206" s="1205" t="s">
        <v>897</v>
      </c>
      <c r="H206" s="1205" t="s">
        <v>898</v>
      </c>
      <c r="I206" s="1259" t="b">
        <v>0</v>
      </c>
      <c r="J206" s="1244" t="s">
        <v>904</v>
      </c>
      <c r="K206" s="1208" t="s">
        <v>990</v>
      </c>
      <c r="L206" s="1209" t="s">
        <v>906</v>
      </c>
      <c r="M206" s="1280">
        <v>35</v>
      </c>
      <c r="N206" s="1262" t="b">
        <v>0</v>
      </c>
      <c r="O206" s="1245" t="s">
        <v>48</v>
      </c>
      <c r="P206" s="1224" t="s">
        <v>48</v>
      </c>
      <c r="Q206" s="1219" t="s">
        <v>48</v>
      </c>
      <c r="R206" s="1246" t="s">
        <v>48</v>
      </c>
      <c r="S206" s="1224" t="s">
        <v>48</v>
      </c>
      <c r="T206" s="1219" t="s">
        <v>48</v>
      </c>
      <c r="U206" s="1247" t="s">
        <v>48</v>
      </c>
      <c r="V206" s="1218" t="s">
        <v>48</v>
      </c>
      <c r="W206" s="1219" t="s">
        <v>48</v>
      </c>
      <c r="X206" s="1220" t="s">
        <v>48</v>
      </c>
      <c r="Y206" s="1221" t="s">
        <v>48</v>
      </c>
      <c r="Z206" s="1222" t="s">
        <v>48</v>
      </c>
      <c r="AA206" s="1223" t="s">
        <v>48</v>
      </c>
      <c r="AB206" s="1224" t="s">
        <v>48</v>
      </c>
      <c r="AC206" s="1225" t="s">
        <v>48</v>
      </c>
      <c r="AD206" s="1211" t="s">
        <v>48</v>
      </c>
      <c r="AE206" s="1227" t="s">
        <v>48</v>
      </c>
      <c r="AF206" s="1227" t="s">
        <v>48</v>
      </c>
      <c r="AG206" s="1228" t="s">
        <v>48</v>
      </c>
      <c r="AH206" s="1228" t="s">
        <v>48</v>
      </c>
      <c r="AI206" s="1228" t="s">
        <v>48</v>
      </c>
      <c r="AJ206" s="1228" t="s">
        <v>48</v>
      </c>
      <c r="AK206" s="1228" t="s">
        <v>48</v>
      </c>
      <c r="AL206" s="1228" t="s">
        <v>48</v>
      </c>
      <c r="AM206" s="1228" t="s">
        <v>12699</v>
      </c>
      <c r="AN206" s="1229" t="s">
        <v>13927</v>
      </c>
    </row>
    <row r="207" spans="1:40" ht="13.5" thickBot="1">
      <c r="A207" s="1282" t="s">
        <v>991</v>
      </c>
      <c r="B207" s="1202" t="s">
        <v>992</v>
      </c>
      <c r="C207" s="1203" t="s">
        <v>895</v>
      </c>
      <c r="D207" s="1205" t="s">
        <v>40</v>
      </c>
      <c r="E207" s="1205" t="s">
        <v>241</v>
      </c>
      <c r="F207" s="1205" t="s">
        <v>896</v>
      </c>
      <c r="G207" s="1205" t="s">
        <v>897</v>
      </c>
      <c r="H207" s="1205" t="s">
        <v>898</v>
      </c>
      <c r="I207" s="1259" t="b">
        <v>0</v>
      </c>
      <c r="J207" s="1243" t="s">
        <v>993</v>
      </c>
      <c r="K207" s="1208" t="s">
        <v>994</v>
      </c>
      <c r="L207" s="1209" t="s">
        <v>995</v>
      </c>
      <c r="M207" s="1280">
        <v>35</v>
      </c>
      <c r="N207" s="1262" t="b">
        <v>0</v>
      </c>
      <c r="O207" s="1245" t="s">
        <v>48</v>
      </c>
      <c r="P207" s="1224" t="s">
        <v>48</v>
      </c>
      <c r="Q207" s="1219" t="s">
        <v>48</v>
      </c>
      <c r="R207" s="1246" t="s">
        <v>48</v>
      </c>
      <c r="S207" s="1224" t="s">
        <v>48</v>
      </c>
      <c r="T207" s="1219" t="s">
        <v>48</v>
      </c>
      <c r="U207" s="1247" t="s">
        <v>48</v>
      </c>
      <c r="V207" s="1218" t="s">
        <v>48</v>
      </c>
      <c r="W207" s="1219" t="s">
        <v>48</v>
      </c>
      <c r="X207" s="1220" t="s">
        <v>48</v>
      </c>
      <c r="Y207" s="1221" t="s">
        <v>48</v>
      </c>
      <c r="Z207" s="1222" t="s">
        <v>48</v>
      </c>
      <c r="AA207" s="1223" t="s">
        <v>48</v>
      </c>
      <c r="AB207" s="1224" t="s">
        <v>48</v>
      </c>
      <c r="AC207" s="1225" t="s">
        <v>48</v>
      </c>
      <c r="AD207" s="1211" t="s">
        <v>48</v>
      </c>
      <c r="AE207" s="1227" t="s">
        <v>48</v>
      </c>
      <c r="AF207" s="1227" t="s">
        <v>48</v>
      </c>
      <c r="AG207" s="1228" t="s">
        <v>48</v>
      </c>
      <c r="AH207" s="1228" t="s">
        <v>48</v>
      </c>
      <c r="AI207" s="1228" t="s">
        <v>48</v>
      </c>
      <c r="AJ207" s="1228" t="s">
        <v>48</v>
      </c>
      <c r="AK207" s="1228" t="s">
        <v>48</v>
      </c>
      <c r="AL207" s="1228" t="s">
        <v>48</v>
      </c>
      <c r="AM207" s="1228" t="s">
        <v>12699</v>
      </c>
      <c r="AN207" s="1229" t="s">
        <v>13927</v>
      </c>
    </row>
    <row r="208" spans="1:40" ht="13.5" thickBot="1">
      <c r="A208" s="1282" t="s">
        <v>996</v>
      </c>
      <c r="B208" s="1202" t="s">
        <v>997</v>
      </c>
      <c r="C208" s="1203" t="s">
        <v>895</v>
      </c>
      <c r="D208" s="1205" t="s">
        <v>40</v>
      </c>
      <c r="E208" s="1205" t="s">
        <v>241</v>
      </c>
      <c r="F208" s="1205" t="s">
        <v>896</v>
      </c>
      <c r="G208" s="1205" t="s">
        <v>897</v>
      </c>
      <c r="H208" s="1205" t="s">
        <v>898</v>
      </c>
      <c r="I208" s="1259" t="b">
        <v>0</v>
      </c>
      <c r="J208" s="1243" t="s">
        <v>998</v>
      </c>
      <c r="K208" s="1208" t="s">
        <v>999</v>
      </c>
      <c r="L208" s="1209" t="s">
        <v>1000</v>
      </c>
      <c r="M208" s="1280">
        <v>40</v>
      </c>
      <c r="N208" s="1262" t="b">
        <v>0</v>
      </c>
      <c r="O208" s="1245" t="s">
        <v>48</v>
      </c>
      <c r="P208" s="1224" t="s">
        <v>48</v>
      </c>
      <c r="Q208" s="1219" t="s">
        <v>48</v>
      </c>
      <c r="R208" s="1246" t="s">
        <v>48</v>
      </c>
      <c r="S208" s="1224" t="s">
        <v>48</v>
      </c>
      <c r="T208" s="1219" t="s">
        <v>48</v>
      </c>
      <c r="U208" s="1247" t="s">
        <v>48</v>
      </c>
      <c r="V208" s="1218" t="s">
        <v>48</v>
      </c>
      <c r="W208" s="1219" t="s">
        <v>48</v>
      </c>
      <c r="X208" s="1220" t="s">
        <v>48</v>
      </c>
      <c r="Y208" s="1221" t="s">
        <v>48</v>
      </c>
      <c r="Z208" s="1222" t="s">
        <v>48</v>
      </c>
      <c r="AA208" s="1223" t="s">
        <v>48</v>
      </c>
      <c r="AB208" s="1224" t="s">
        <v>48</v>
      </c>
      <c r="AC208" s="1225" t="s">
        <v>48</v>
      </c>
      <c r="AD208" s="1211" t="s">
        <v>48</v>
      </c>
      <c r="AE208" s="1227" t="s">
        <v>48</v>
      </c>
      <c r="AF208" s="1227" t="s">
        <v>48</v>
      </c>
      <c r="AG208" s="1228" t="s">
        <v>48</v>
      </c>
      <c r="AH208" s="1228" t="s">
        <v>48</v>
      </c>
      <c r="AI208" s="1228" t="s">
        <v>48</v>
      </c>
      <c r="AJ208" s="1228" t="s">
        <v>48</v>
      </c>
      <c r="AK208" s="1228" t="s">
        <v>48</v>
      </c>
      <c r="AL208" s="1228" t="s">
        <v>48</v>
      </c>
      <c r="AM208" s="1228" t="s">
        <v>12699</v>
      </c>
      <c r="AN208" s="1229" t="s">
        <v>13927</v>
      </c>
    </row>
    <row r="209" spans="1:40" ht="13.5" thickBot="1">
      <c r="A209" s="1281" t="s">
        <v>1001</v>
      </c>
      <c r="B209" s="1202" t="s">
        <v>954</v>
      </c>
      <c r="C209" s="1203" t="s">
        <v>895</v>
      </c>
      <c r="D209" s="1205" t="s">
        <v>40</v>
      </c>
      <c r="E209" s="1205" t="s">
        <v>241</v>
      </c>
      <c r="F209" s="1205" t="s">
        <v>896</v>
      </c>
      <c r="G209" s="1205" t="s">
        <v>897</v>
      </c>
      <c r="H209" s="1205" t="s">
        <v>898</v>
      </c>
      <c r="I209" s="1259" t="b">
        <v>0</v>
      </c>
      <c r="J209" s="1244" t="s">
        <v>904</v>
      </c>
      <c r="K209" s="1208" t="s">
        <v>1002</v>
      </c>
      <c r="L209" s="1209" t="s">
        <v>906</v>
      </c>
      <c r="M209" s="1280">
        <v>50</v>
      </c>
      <c r="N209" s="1262" t="b">
        <v>0</v>
      </c>
      <c r="O209" s="1245" t="s">
        <v>48</v>
      </c>
      <c r="P209" s="1224" t="s">
        <v>48</v>
      </c>
      <c r="Q209" s="1219" t="s">
        <v>48</v>
      </c>
      <c r="R209" s="1246" t="s">
        <v>48</v>
      </c>
      <c r="S209" s="1224" t="s">
        <v>48</v>
      </c>
      <c r="T209" s="1219" t="s">
        <v>48</v>
      </c>
      <c r="U209" s="1247" t="s">
        <v>48</v>
      </c>
      <c r="V209" s="1218" t="s">
        <v>48</v>
      </c>
      <c r="W209" s="1219" t="s">
        <v>48</v>
      </c>
      <c r="X209" s="1220" t="s">
        <v>48</v>
      </c>
      <c r="Y209" s="1221" t="s">
        <v>48</v>
      </c>
      <c r="Z209" s="1222" t="s">
        <v>48</v>
      </c>
      <c r="AA209" s="1223" t="s">
        <v>48</v>
      </c>
      <c r="AB209" s="1224" t="s">
        <v>48</v>
      </c>
      <c r="AC209" s="1225" t="s">
        <v>48</v>
      </c>
      <c r="AD209" s="1211" t="s">
        <v>48</v>
      </c>
      <c r="AE209" s="1227" t="s">
        <v>48</v>
      </c>
      <c r="AF209" s="1227" t="s">
        <v>48</v>
      </c>
      <c r="AG209" s="1228" t="s">
        <v>48</v>
      </c>
      <c r="AH209" s="1228" t="s">
        <v>48</v>
      </c>
      <c r="AI209" s="1228" t="s">
        <v>48</v>
      </c>
      <c r="AJ209" s="1228" t="s">
        <v>48</v>
      </c>
      <c r="AK209" s="1228" t="s">
        <v>48</v>
      </c>
      <c r="AL209" s="1228" t="s">
        <v>48</v>
      </c>
      <c r="AM209" s="1228" t="s">
        <v>12699</v>
      </c>
      <c r="AN209" s="1229" t="s">
        <v>13927</v>
      </c>
    </row>
    <row r="210" spans="1:40" ht="13.5" thickBot="1">
      <c r="A210" s="1282" t="s">
        <v>1003</v>
      </c>
      <c r="B210" s="1202" t="s">
        <v>1004</v>
      </c>
      <c r="C210" s="1203" t="s">
        <v>895</v>
      </c>
      <c r="D210" s="1205" t="s">
        <v>40</v>
      </c>
      <c r="E210" s="1205" t="s">
        <v>241</v>
      </c>
      <c r="F210" s="1205" t="s">
        <v>896</v>
      </c>
      <c r="G210" s="1205" t="s">
        <v>897</v>
      </c>
      <c r="H210" s="1205" t="s">
        <v>898</v>
      </c>
      <c r="I210" s="1259" t="b">
        <v>0</v>
      </c>
      <c r="J210" s="1243" t="s">
        <v>1005</v>
      </c>
      <c r="K210" s="1208" t="s">
        <v>1006</v>
      </c>
      <c r="L210" s="1209" t="s">
        <v>1007</v>
      </c>
      <c r="M210" s="1280">
        <v>45</v>
      </c>
      <c r="N210" s="1262" t="b">
        <v>0</v>
      </c>
      <c r="O210" s="1245" t="s">
        <v>48</v>
      </c>
      <c r="P210" s="1224" t="s">
        <v>48</v>
      </c>
      <c r="Q210" s="1219" t="s">
        <v>48</v>
      </c>
      <c r="R210" s="1246" t="s">
        <v>48</v>
      </c>
      <c r="S210" s="1224" t="s">
        <v>48</v>
      </c>
      <c r="T210" s="1219" t="s">
        <v>48</v>
      </c>
      <c r="U210" s="1247" t="s">
        <v>48</v>
      </c>
      <c r="V210" s="1218" t="s">
        <v>48</v>
      </c>
      <c r="W210" s="1219" t="s">
        <v>48</v>
      </c>
      <c r="X210" s="1220" t="s">
        <v>48</v>
      </c>
      <c r="Y210" s="1221" t="s">
        <v>48</v>
      </c>
      <c r="Z210" s="1222" t="s">
        <v>48</v>
      </c>
      <c r="AA210" s="1223" t="s">
        <v>48</v>
      </c>
      <c r="AB210" s="1224" t="s">
        <v>48</v>
      </c>
      <c r="AC210" s="1225" t="s">
        <v>48</v>
      </c>
      <c r="AD210" s="1211" t="s">
        <v>48</v>
      </c>
      <c r="AE210" s="1227" t="s">
        <v>48</v>
      </c>
      <c r="AF210" s="1227" t="s">
        <v>48</v>
      </c>
      <c r="AG210" s="1228" t="s">
        <v>48</v>
      </c>
      <c r="AH210" s="1228" t="s">
        <v>48</v>
      </c>
      <c r="AI210" s="1228" t="s">
        <v>48</v>
      </c>
      <c r="AJ210" s="1228" t="s">
        <v>48</v>
      </c>
      <c r="AK210" s="1228" t="s">
        <v>48</v>
      </c>
      <c r="AL210" s="1228" t="s">
        <v>48</v>
      </c>
      <c r="AM210" s="1228" t="s">
        <v>12699</v>
      </c>
      <c r="AN210" s="1229" t="s">
        <v>13927</v>
      </c>
    </row>
    <row r="211" spans="1:40" ht="13.5" thickBot="1">
      <c r="A211" s="1282" t="s">
        <v>1008</v>
      </c>
      <c r="B211" s="1202" t="s">
        <v>1009</v>
      </c>
      <c r="C211" s="1203" t="s">
        <v>895</v>
      </c>
      <c r="D211" s="1205" t="s">
        <v>40</v>
      </c>
      <c r="E211" s="1205" t="s">
        <v>241</v>
      </c>
      <c r="F211" s="1205" t="s">
        <v>896</v>
      </c>
      <c r="G211" s="1205" t="s">
        <v>897</v>
      </c>
      <c r="H211" s="1205" t="s">
        <v>898</v>
      </c>
      <c r="I211" s="1259" t="b">
        <v>0</v>
      </c>
      <c r="J211" s="1243" t="s">
        <v>1010</v>
      </c>
      <c r="K211" s="1208" t="s">
        <v>1011</v>
      </c>
      <c r="L211" s="1209" t="s">
        <v>1012</v>
      </c>
      <c r="M211" s="1280">
        <v>60</v>
      </c>
      <c r="N211" s="1262" t="b">
        <v>0</v>
      </c>
      <c r="O211" s="1245" t="s">
        <v>48</v>
      </c>
      <c r="P211" s="1224" t="s">
        <v>48</v>
      </c>
      <c r="Q211" s="1219" t="s">
        <v>48</v>
      </c>
      <c r="R211" s="1246" t="s">
        <v>48</v>
      </c>
      <c r="S211" s="1224" t="s">
        <v>48</v>
      </c>
      <c r="T211" s="1219" t="s">
        <v>48</v>
      </c>
      <c r="U211" s="1247" t="s">
        <v>48</v>
      </c>
      <c r="V211" s="1218" t="s">
        <v>48</v>
      </c>
      <c r="W211" s="1219" t="s">
        <v>48</v>
      </c>
      <c r="X211" s="1220" t="s">
        <v>48</v>
      </c>
      <c r="Y211" s="1221" t="s">
        <v>48</v>
      </c>
      <c r="Z211" s="1222" t="s">
        <v>48</v>
      </c>
      <c r="AA211" s="1223" t="s">
        <v>48</v>
      </c>
      <c r="AB211" s="1224" t="s">
        <v>48</v>
      </c>
      <c r="AC211" s="1225" t="s">
        <v>48</v>
      </c>
      <c r="AD211" s="1211" t="s">
        <v>48</v>
      </c>
      <c r="AE211" s="1227" t="s">
        <v>48</v>
      </c>
      <c r="AF211" s="1227" t="s">
        <v>48</v>
      </c>
      <c r="AG211" s="1228" t="s">
        <v>48</v>
      </c>
      <c r="AH211" s="1228" t="s">
        <v>48</v>
      </c>
      <c r="AI211" s="1228" t="s">
        <v>48</v>
      </c>
      <c r="AJ211" s="1228" t="s">
        <v>48</v>
      </c>
      <c r="AK211" s="1228" t="s">
        <v>48</v>
      </c>
      <c r="AL211" s="1228" t="s">
        <v>48</v>
      </c>
      <c r="AM211" s="1228" t="s">
        <v>12699</v>
      </c>
      <c r="AN211" s="1229" t="s">
        <v>13927</v>
      </c>
    </row>
    <row r="212" spans="1:40" ht="13.5" thickBot="1">
      <c r="A212" s="1283" t="s">
        <v>1013</v>
      </c>
      <c r="B212" s="1202" t="s">
        <v>1014</v>
      </c>
      <c r="C212" s="1203" t="s">
        <v>895</v>
      </c>
      <c r="D212" s="1205" t="s">
        <v>40</v>
      </c>
      <c r="E212" s="1205" t="s">
        <v>241</v>
      </c>
      <c r="F212" s="1205" t="s">
        <v>896</v>
      </c>
      <c r="G212" s="1205" t="s">
        <v>897</v>
      </c>
      <c r="H212" s="1205" t="s">
        <v>898</v>
      </c>
      <c r="I212" s="1259" t="b">
        <v>0</v>
      </c>
      <c r="J212" s="1243" t="s">
        <v>1015</v>
      </c>
      <c r="K212" s="1208" t="s">
        <v>1016</v>
      </c>
      <c r="L212" s="1209" t="s">
        <v>1017</v>
      </c>
      <c r="M212" s="1280">
        <v>100</v>
      </c>
      <c r="N212" s="1262" t="b">
        <v>0</v>
      </c>
      <c r="O212" s="1245" t="s">
        <v>48</v>
      </c>
      <c r="P212" s="1224" t="s">
        <v>48</v>
      </c>
      <c r="Q212" s="1219" t="s">
        <v>48</v>
      </c>
      <c r="R212" s="1246" t="s">
        <v>48</v>
      </c>
      <c r="S212" s="1224" t="s">
        <v>48</v>
      </c>
      <c r="T212" s="1219" t="s">
        <v>48</v>
      </c>
      <c r="U212" s="1247" t="s">
        <v>48</v>
      </c>
      <c r="V212" s="1218" t="s">
        <v>48</v>
      </c>
      <c r="W212" s="1219" t="s">
        <v>48</v>
      </c>
      <c r="X212" s="1220" t="s">
        <v>48</v>
      </c>
      <c r="Y212" s="1221" t="s">
        <v>48</v>
      </c>
      <c r="Z212" s="1222" t="s">
        <v>48</v>
      </c>
      <c r="AA212" s="1223" t="s">
        <v>48</v>
      </c>
      <c r="AB212" s="1224" t="s">
        <v>48</v>
      </c>
      <c r="AC212" s="1225" t="s">
        <v>48</v>
      </c>
      <c r="AD212" s="1211" t="s">
        <v>48</v>
      </c>
      <c r="AE212" s="1227" t="s">
        <v>48</v>
      </c>
      <c r="AF212" s="1227" t="s">
        <v>48</v>
      </c>
      <c r="AG212" s="1228" t="s">
        <v>48</v>
      </c>
      <c r="AH212" s="1228" t="s">
        <v>48</v>
      </c>
      <c r="AI212" s="1228" t="s">
        <v>48</v>
      </c>
      <c r="AJ212" s="1228" t="s">
        <v>48</v>
      </c>
      <c r="AK212" s="1228" t="s">
        <v>48</v>
      </c>
      <c r="AL212" s="1228" t="s">
        <v>48</v>
      </c>
      <c r="AM212" s="1228" t="s">
        <v>12699</v>
      </c>
      <c r="AN212" s="1229" t="s">
        <v>13927</v>
      </c>
    </row>
    <row r="213" spans="1:40" ht="13.5" thickBot="1">
      <c r="A213" s="1283" t="s">
        <v>1018</v>
      </c>
      <c r="B213" s="1202" t="s">
        <v>1019</v>
      </c>
      <c r="C213" s="1203" t="s">
        <v>895</v>
      </c>
      <c r="D213" s="1205" t="s">
        <v>40</v>
      </c>
      <c r="E213" s="1205" t="s">
        <v>241</v>
      </c>
      <c r="F213" s="1205" t="s">
        <v>896</v>
      </c>
      <c r="G213" s="1205" t="s">
        <v>897</v>
      </c>
      <c r="H213" s="1205" t="s">
        <v>898</v>
      </c>
      <c r="I213" s="1259" t="b">
        <v>0</v>
      </c>
      <c r="J213" s="1243" t="s">
        <v>1020</v>
      </c>
      <c r="K213" s="1208" t="s">
        <v>1021</v>
      </c>
      <c r="L213" s="1209" t="s">
        <v>1022</v>
      </c>
      <c r="M213" s="1280">
        <v>90</v>
      </c>
      <c r="N213" s="1262" t="b">
        <v>0</v>
      </c>
      <c r="O213" s="1245" t="s">
        <v>48</v>
      </c>
      <c r="P213" s="1224" t="s">
        <v>48</v>
      </c>
      <c r="Q213" s="1219" t="s">
        <v>48</v>
      </c>
      <c r="R213" s="1246" t="s">
        <v>48</v>
      </c>
      <c r="S213" s="1224" t="s">
        <v>48</v>
      </c>
      <c r="T213" s="1219" t="s">
        <v>48</v>
      </c>
      <c r="U213" s="1247" t="s">
        <v>48</v>
      </c>
      <c r="V213" s="1218" t="s">
        <v>48</v>
      </c>
      <c r="W213" s="1219" t="s">
        <v>48</v>
      </c>
      <c r="X213" s="1220" t="s">
        <v>48</v>
      </c>
      <c r="Y213" s="1221" t="s">
        <v>48</v>
      </c>
      <c r="Z213" s="1222" t="s">
        <v>48</v>
      </c>
      <c r="AA213" s="1223" t="s">
        <v>48</v>
      </c>
      <c r="AB213" s="1224" t="s">
        <v>48</v>
      </c>
      <c r="AC213" s="1225" t="s">
        <v>48</v>
      </c>
      <c r="AD213" s="1211" t="s">
        <v>48</v>
      </c>
      <c r="AE213" s="1227" t="s">
        <v>48</v>
      </c>
      <c r="AF213" s="1227" t="s">
        <v>48</v>
      </c>
      <c r="AG213" s="1228" t="s">
        <v>48</v>
      </c>
      <c r="AH213" s="1228" t="s">
        <v>48</v>
      </c>
      <c r="AI213" s="1228" t="s">
        <v>48</v>
      </c>
      <c r="AJ213" s="1228" t="s">
        <v>48</v>
      </c>
      <c r="AK213" s="1228" t="s">
        <v>48</v>
      </c>
      <c r="AL213" s="1228" t="s">
        <v>48</v>
      </c>
      <c r="AM213" s="1228" t="s">
        <v>12699</v>
      </c>
      <c r="AN213" s="1229" t="s">
        <v>13927</v>
      </c>
    </row>
    <row r="214" spans="1:40" ht="13.5" thickBot="1">
      <c r="A214" s="1283" t="s">
        <v>1023</v>
      </c>
      <c r="B214" s="1202" t="s">
        <v>1024</v>
      </c>
      <c r="C214" s="1203" t="s">
        <v>895</v>
      </c>
      <c r="D214" s="1205" t="s">
        <v>40</v>
      </c>
      <c r="E214" s="1205" t="s">
        <v>241</v>
      </c>
      <c r="F214" s="1205" t="s">
        <v>896</v>
      </c>
      <c r="G214" s="1205" t="s">
        <v>897</v>
      </c>
      <c r="H214" s="1205" t="s">
        <v>898</v>
      </c>
      <c r="I214" s="1259" t="b">
        <v>0</v>
      </c>
      <c r="J214" s="1243" t="s">
        <v>1025</v>
      </c>
      <c r="K214" s="1208" t="s">
        <v>1026</v>
      </c>
      <c r="L214" s="1209" t="s">
        <v>1027</v>
      </c>
      <c r="M214" s="1280">
        <v>85</v>
      </c>
      <c r="N214" s="1262" t="b">
        <v>0</v>
      </c>
      <c r="O214" s="1245" t="s">
        <v>48</v>
      </c>
      <c r="P214" s="1224" t="s">
        <v>48</v>
      </c>
      <c r="Q214" s="1219" t="s">
        <v>48</v>
      </c>
      <c r="R214" s="1246" t="s">
        <v>48</v>
      </c>
      <c r="S214" s="1224" t="s">
        <v>48</v>
      </c>
      <c r="T214" s="1219" t="s">
        <v>48</v>
      </c>
      <c r="U214" s="1247" t="s">
        <v>48</v>
      </c>
      <c r="V214" s="1218" t="s">
        <v>48</v>
      </c>
      <c r="W214" s="1219" t="s">
        <v>48</v>
      </c>
      <c r="X214" s="1220" t="s">
        <v>48</v>
      </c>
      <c r="Y214" s="1221" t="s">
        <v>48</v>
      </c>
      <c r="Z214" s="1222" t="s">
        <v>48</v>
      </c>
      <c r="AA214" s="1223" t="s">
        <v>48</v>
      </c>
      <c r="AB214" s="1224" t="s">
        <v>48</v>
      </c>
      <c r="AC214" s="1225" t="s">
        <v>48</v>
      </c>
      <c r="AD214" s="1211" t="s">
        <v>48</v>
      </c>
      <c r="AE214" s="1227" t="s">
        <v>48</v>
      </c>
      <c r="AF214" s="1227" t="s">
        <v>48</v>
      </c>
      <c r="AG214" s="1228" t="s">
        <v>48</v>
      </c>
      <c r="AH214" s="1228" t="s">
        <v>48</v>
      </c>
      <c r="AI214" s="1228" t="s">
        <v>48</v>
      </c>
      <c r="AJ214" s="1228" t="s">
        <v>48</v>
      </c>
      <c r="AK214" s="1228" t="s">
        <v>48</v>
      </c>
      <c r="AL214" s="1228" t="s">
        <v>48</v>
      </c>
      <c r="AM214" s="1228" t="s">
        <v>12699</v>
      </c>
      <c r="AN214" s="1229" t="s">
        <v>13927</v>
      </c>
    </row>
    <row r="215" spans="1:40" ht="13.5" thickBot="1">
      <c r="A215" s="1230" t="s">
        <v>1028</v>
      </c>
      <c r="B215" s="1202" t="s">
        <v>1029</v>
      </c>
      <c r="C215" s="1203" t="s">
        <v>240</v>
      </c>
      <c r="D215" s="1269" t="s">
        <v>40</v>
      </c>
      <c r="E215" s="1205" t="s">
        <v>241</v>
      </c>
      <c r="F215" s="1205" t="s">
        <v>241</v>
      </c>
      <c r="G215" s="1205" t="s">
        <v>242</v>
      </c>
      <c r="H215" s="1205" t="s">
        <v>243</v>
      </c>
      <c r="I215" s="1206" t="b">
        <v>1</v>
      </c>
      <c r="J215" s="1243" t="s">
        <v>1030</v>
      </c>
      <c r="K215" s="1208" t="s">
        <v>1031</v>
      </c>
      <c r="L215" s="1209" t="s">
        <v>1032</v>
      </c>
      <c r="M215" s="1210">
        <v>0.15</v>
      </c>
      <c r="N215" s="1262" t="b">
        <v>0</v>
      </c>
      <c r="O215" s="1245" t="s">
        <v>48</v>
      </c>
      <c r="P215" s="1224" t="s">
        <v>48</v>
      </c>
      <c r="Q215" s="1219" t="s">
        <v>48</v>
      </c>
      <c r="R215" s="1246" t="s">
        <v>48</v>
      </c>
      <c r="S215" s="1224" t="s">
        <v>48</v>
      </c>
      <c r="T215" s="1219" t="s">
        <v>48</v>
      </c>
      <c r="U215" s="1247" t="s">
        <v>48</v>
      </c>
      <c r="V215" s="1218" t="s">
        <v>48</v>
      </c>
      <c r="W215" s="1219" t="s">
        <v>48</v>
      </c>
      <c r="X215" s="1220" t="s">
        <v>48</v>
      </c>
      <c r="Y215" s="1221" t="s">
        <v>48</v>
      </c>
      <c r="Z215" s="1222" t="s">
        <v>48</v>
      </c>
      <c r="AA215" s="1223" t="s">
        <v>48</v>
      </c>
      <c r="AB215" s="1224" t="s">
        <v>48</v>
      </c>
      <c r="AC215" s="1225" t="s">
        <v>48</v>
      </c>
      <c r="AD215" s="1211" t="s">
        <v>48</v>
      </c>
      <c r="AE215" s="1227">
        <v>21600</v>
      </c>
      <c r="AF215" s="1227" t="s">
        <v>48</v>
      </c>
      <c r="AG215" s="1228" t="s">
        <v>48</v>
      </c>
      <c r="AH215" s="1228" t="s">
        <v>48</v>
      </c>
      <c r="AI215" s="1228" t="s">
        <v>48</v>
      </c>
      <c r="AJ215" s="1228" t="s">
        <v>48</v>
      </c>
      <c r="AK215" s="1228" t="s">
        <v>48</v>
      </c>
      <c r="AL215" s="1228" t="s">
        <v>48</v>
      </c>
      <c r="AM215" s="1228" t="s">
        <v>12699</v>
      </c>
      <c r="AN215" s="1229" t="s">
        <v>13927</v>
      </c>
    </row>
    <row r="216" spans="1:40" ht="26.25" thickBot="1">
      <c r="A216" s="1284" t="s">
        <v>1033</v>
      </c>
      <c r="B216" s="1202" t="s">
        <v>1034</v>
      </c>
      <c r="C216" s="1203" t="s">
        <v>240</v>
      </c>
      <c r="D216" s="1269" t="s">
        <v>40</v>
      </c>
      <c r="E216" s="1205" t="s">
        <v>241</v>
      </c>
      <c r="F216" s="1205" t="s">
        <v>241</v>
      </c>
      <c r="G216" s="1205" t="s">
        <v>242</v>
      </c>
      <c r="H216" s="1205" t="s">
        <v>243</v>
      </c>
      <c r="I216" s="1206" t="b">
        <v>1</v>
      </c>
      <c r="J216" s="1243" t="s">
        <v>1035</v>
      </c>
      <c r="K216" s="1208" t="s">
        <v>1036</v>
      </c>
      <c r="L216" s="1209" t="s">
        <v>1037</v>
      </c>
      <c r="M216" s="1210">
        <v>0.3</v>
      </c>
      <c r="N216" s="1262" t="b">
        <v>0</v>
      </c>
      <c r="O216" s="1245" t="s">
        <v>48</v>
      </c>
      <c r="P216" s="1224" t="s">
        <v>48</v>
      </c>
      <c r="Q216" s="1219" t="s">
        <v>48</v>
      </c>
      <c r="R216" s="1246" t="s">
        <v>48</v>
      </c>
      <c r="S216" s="1224" t="s">
        <v>48</v>
      </c>
      <c r="T216" s="1219" t="s">
        <v>48</v>
      </c>
      <c r="U216" s="1247" t="s">
        <v>48</v>
      </c>
      <c r="V216" s="1218" t="s">
        <v>48</v>
      </c>
      <c r="W216" s="1219" t="s">
        <v>48</v>
      </c>
      <c r="X216" s="1220" t="s">
        <v>48</v>
      </c>
      <c r="Y216" s="1221" t="s">
        <v>48</v>
      </c>
      <c r="Z216" s="1222" t="s">
        <v>48</v>
      </c>
      <c r="AA216" s="1223" t="s">
        <v>48</v>
      </c>
      <c r="AB216" s="1224" t="s">
        <v>48</v>
      </c>
      <c r="AC216" s="1225" t="s">
        <v>48</v>
      </c>
      <c r="AD216" s="1211" t="s">
        <v>48</v>
      </c>
      <c r="AE216" s="1227">
        <v>21600</v>
      </c>
      <c r="AF216" s="1227" t="s">
        <v>48</v>
      </c>
      <c r="AG216" s="1228" t="s">
        <v>48</v>
      </c>
      <c r="AH216" s="1228" t="s">
        <v>48</v>
      </c>
      <c r="AI216" s="1228" t="s">
        <v>48</v>
      </c>
      <c r="AJ216" s="1228" t="s">
        <v>48</v>
      </c>
      <c r="AK216" s="1228" t="s">
        <v>48</v>
      </c>
      <c r="AL216" s="1228" t="s">
        <v>48</v>
      </c>
      <c r="AM216" s="1228" t="s">
        <v>12699</v>
      </c>
      <c r="AN216" s="1229" t="s">
        <v>13928</v>
      </c>
    </row>
    <row r="217" spans="1:40" ht="26.25" thickBot="1">
      <c r="A217" s="1284" t="s">
        <v>1038</v>
      </c>
      <c r="B217" s="1202" t="s">
        <v>1039</v>
      </c>
      <c r="C217" s="1203" t="s">
        <v>240</v>
      </c>
      <c r="D217" s="1269" t="s">
        <v>40</v>
      </c>
      <c r="E217" s="1205" t="s">
        <v>241</v>
      </c>
      <c r="F217" s="1205" t="s">
        <v>241</v>
      </c>
      <c r="G217" s="1205" t="s">
        <v>242</v>
      </c>
      <c r="H217" s="1205" t="s">
        <v>243</v>
      </c>
      <c r="I217" s="1206" t="b">
        <v>1</v>
      </c>
      <c r="J217" s="1243" t="s">
        <v>1040</v>
      </c>
      <c r="K217" s="1208" t="s">
        <v>1041</v>
      </c>
      <c r="L217" s="1285" t="s">
        <v>1042</v>
      </c>
      <c r="M217" s="1286">
        <v>0.15</v>
      </c>
      <c r="N217" s="1262" t="b">
        <v>0</v>
      </c>
      <c r="O217" s="1245" t="s">
        <v>48</v>
      </c>
      <c r="P217" s="1224" t="s">
        <v>48</v>
      </c>
      <c r="Q217" s="1219" t="s">
        <v>48</v>
      </c>
      <c r="R217" s="1246" t="s">
        <v>48</v>
      </c>
      <c r="S217" s="1224" t="s">
        <v>48</v>
      </c>
      <c r="T217" s="1219" t="s">
        <v>48</v>
      </c>
      <c r="U217" s="1247" t="s">
        <v>48</v>
      </c>
      <c r="V217" s="1218" t="s">
        <v>48</v>
      </c>
      <c r="W217" s="1219" t="s">
        <v>48</v>
      </c>
      <c r="X217" s="1220" t="s">
        <v>48</v>
      </c>
      <c r="Y217" s="1221" t="s">
        <v>48</v>
      </c>
      <c r="Z217" s="1222" t="s">
        <v>48</v>
      </c>
      <c r="AA217" s="1223" t="s">
        <v>48</v>
      </c>
      <c r="AB217" s="1224" t="s">
        <v>48</v>
      </c>
      <c r="AC217" s="1225" t="s">
        <v>48</v>
      </c>
      <c r="AD217" s="1211" t="s">
        <v>48</v>
      </c>
      <c r="AE217" s="1227" t="s">
        <v>48</v>
      </c>
      <c r="AF217" s="1227" t="s">
        <v>48</v>
      </c>
      <c r="AG217" s="1228" t="s">
        <v>48</v>
      </c>
      <c r="AH217" s="1228" t="s">
        <v>48</v>
      </c>
      <c r="AI217" s="1228" t="s">
        <v>48</v>
      </c>
      <c r="AJ217" s="1228" t="s">
        <v>48</v>
      </c>
      <c r="AK217" s="1228" t="s">
        <v>48</v>
      </c>
      <c r="AL217" s="1228" t="s">
        <v>48</v>
      </c>
      <c r="AM217" s="1228" t="s">
        <v>12699</v>
      </c>
      <c r="AN217" s="1229" t="s">
        <v>13928</v>
      </c>
    </row>
    <row r="218" spans="1:40" ht="26.25" thickBot="1">
      <c r="A218" s="1284" t="s">
        <v>1043</v>
      </c>
      <c r="B218" s="1202" t="s">
        <v>1044</v>
      </c>
      <c r="C218" s="1203" t="s">
        <v>240</v>
      </c>
      <c r="D218" s="1269" t="s">
        <v>40</v>
      </c>
      <c r="E218" s="1205" t="s">
        <v>241</v>
      </c>
      <c r="F218" s="1205" t="s">
        <v>241</v>
      </c>
      <c r="G218" s="1205" t="s">
        <v>242</v>
      </c>
      <c r="H218" s="1205" t="s">
        <v>243</v>
      </c>
      <c r="I218" s="1206" t="b">
        <v>1</v>
      </c>
      <c r="J218" s="1243" t="s">
        <v>1045</v>
      </c>
      <c r="K218" s="1208" t="s">
        <v>1046</v>
      </c>
      <c r="L218" s="1285" t="s">
        <v>714</v>
      </c>
      <c r="M218" s="1286">
        <v>0.25</v>
      </c>
      <c r="N218" s="1262" t="b">
        <v>0</v>
      </c>
      <c r="O218" s="1245" t="s">
        <v>48</v>
      </c>
      <c r="P218" s="1224" t="s">
        <v>48</v>
      </c>
      <c r="Q218" s="1219" t="s">
        <v>48</v>
      </c>
      <c r="R218" s="1246" t="s">
        <v>48</v>
      </c>
      <c r="S218" s="1224" t="s">
        <v>48</v>
      </c>
      <c r="T218" s="1219" t="s">
        <v>48</v>
      </c>
      <c r="U218" s="1247" t="s">
        <v>48</v>
      </c>
      <c r="V218" s="1218" t="s">
        <v>48</v>
      </c>
      <c r="W218" s="1219" t="s">
        <v>48</v>
      </c>
      <c r="X218" s="1220" t="s">
        <v>48</v>
      </c>
      <c r="Y218" s="1221" t="s">
        <v>48</v>
      </c>
      <c r="Z218" s="1222" t="s">
        <v>48</v>
      </c>
      <c r="AA218" s="1223" t="s">
        <v>48</v>
      </c>
      <c r="AB218" s="1224" t="s">
        <v>48</v>
      </c>
      <c r="AC218" s="1225" t="s">
        <v>48</v>
      </c>
      <c r="AD218" s="1211" t="s">
        <v>48</v>
      </c>
      <c r="AE218" s="1227" t="s">
        <v>48</v>
      </c>
      <c r="AF218" s="1227" t="s">
        <v>48</v>
      </c>
      <c r="AG218" s="1228" t="s">
        <v>48</v>
      </c>
      <c r="AH218" s="1228" t="s">
        <v>48</v>
      </c>
      <c r="AI218" s="1228" t="s">
        <v>48</v>
      </c>
      <c r="AJ218" s="1228" t="s">
        <v>48</v>
      </c>
      <c r="AK218" s="1228" t="s">
        <v>48</v>
      </c>
      <c r="AL218" s="1228" t="s">
        <v>13911</v>
      </c>
      <c r="AM218" s="1228" t="s">
        <v>12670</v>
      </c>
      <c r="AN218" s="1229" t="s">
        <v>13928</v>
      </c>
    </row>
    <row r="219" spans="1:40" ht="26.25" thickBot="1">
      <c r="A219" s="1284" t="s">
        <v>1047</v>
      </c>
      <c r="B219" s="1202" t="s">
        <v>1048</v>
      </c>
      <c r="C219" s="1203" t="s">
        <v>240</v>
      </c>
      <c r="D219" s="1269" t="s">
        <v>40</v>
      </c>
      <c r="E219" s="1205" t="s">
        <v>241</v>
      </c>
      <c r="F219" s="1205" t="s">
        <v>241</v>
      </c>
      <c r="G219" s="1205" t="s">
        <v>242</v>
      </c>
      <c r="H219" s="1205" t="s">
        <v>243</v>
      </c>
      <c r="I219" s="1206" t="b">
        <v>1</v>
      </c>
      <c r="J219" s="1243" t="s">
        <v>1049</v>
      </c>
      <c r="K219" s="1208" t="s">
        <v>1050</v>
      </c>
      <c r="L219" s="1285" t="s">
        <v>1051</v>
      </c>
      <c r="M219" s="1286">
        <v>0.2</v>
      </c>
      <c r="N219" s="1262" t="b">
        <v>0</v>
      </c>
      <c r="O219" s="1245" t="s">
        <v>48</v>
      </c>
      <c r="P219" s="1224" t="s">
        <v>48</v>
      </c>
      <c r="Q219" s="1219" t="s">
        <v>48</v>
      </c>
      <c r="R219" s="1246" t="s">
        <v>48</v>
      </c>
      <c r="S219" s="1224" t="s">
        <v>48</v>
      </c>
      <c r="T219" s="1219" t="s">
        <v>48</v>
      </c>
      <c r="U219" s="1247" t="s">
        <v>48</v>
      </c>
      <c r="V219" s="1218" t="s">
        <v>48</v>
      </c>
      <c r="W219" s="1219" t="s">
        <v>48</v>
      </c>
      <c r="X219" s="1220" t="s">
        <v>48</v>
      </c>
      <c r="Y219" s="1221" t="s">
        <v>48</v>
      </c>
      <c r="Z219" s="1222" t="s">
        <v>48</v>
      </c>
      <c r="AA219" s="1223" t="s">
        <v>48</v>
      </c>
      <c r="AB219" s="1224" t="s">
        <v>48</v>
      </c>
      <c r="AC219" s="1225" t="s">
        <v>48</v>
      </c>
      <c r="AD219" s="1211" t="s">
        <v>48</v>
      </c>
      <c r="AE219" s="1227" t="s">
        <v>48</v>
      </c>
      <c r="AF219" s="1227" t="s">
        <v>48</v>
      </c>
      <c r="AG219" s="1228" t="s">
        <v>48</v>
      </c>
      <c r="AH219" s="1228" t="s">
        <v>48</v>
      </c>
      <c r="AI219" s="1228" t="s">
        <v>48</v>
      </c>
      <c r="AJ219" s="1228" t="s">
        <v>48</v>
      </c>
      <c r="AK219" s="1228" t="s">
        <v>48</v>
      </c>
      <c r="AL219" s="1228" t="s">
        <v>48</v>
      </c>
      <c r="AM219" s="1228" t="s">
        <v>12699</v>
      </c>
      <c r="AN219" s="1229" t="s">
        <v>13928</v>
      </c>
    </row>
    <row r="220" spans="1:40" ht="26.25" thickBot="1">
      <c r="A220" s="1284" t="s">
        <v>1052</v>
      </c>
      <c r="B220" s="1202" t="s">
        <v>1053</v>
      </c>
      <c r="C220" s="1203" t="s">
        <v>240</v>
      </c>
      <c r="D220" s="1269" t="s">
        <v>40</v>
      </c>
      <c r="E220" s="1205" t="s">
        <v>241</v>
      </c>
      <c r="F220" s="1205" t="s">
        <v>241</v>
      </c>
      <c r="G220" s="1205" t="s">
        <v>242</v>
      </c>
      <c r="H220" s="1205" t="s">
        <v>243</v>
      </c>
      <c r="I220" s="1206" t="b">
        <v>1</v>
      </c>
      <c r="J220" s="1207" t="s">
        <v>1054</v>
      </c>
      <c r="K220" s="1208" t="s">
        <v>1055</v>
      </c>
      <c r="L220" s="1285" t="s">
        <v>1056</v>
      </c>
      <c r="M220" s="1286">
        <v>0.5</v>
      </c>
      <c r="N220" s="1262" t="b">
        <v>0</v>
      </c>
      <c r="O220" s="1245" t="s">
        <v>48</v>
      </c>
      <c r="P220" s="1224" t="s">
        <v>48</v>
      </c>
      <c r="Q220" s="1219" t="s">
        <v>48</v>
      </c>
      <c r="R220" s="1246" t="s">
        <v>48</v>
      </c>
      <c r="S220" s="1224" t="s">
        <v>48</v>
      </c>
      <c r="T220" s="1219" t="s">
        <v>48</v>
      </c>
      <c r="U220" s="1247" t="s">
        <v>48</v>
      </c>
      <c r="V220" s="1218" t="s">
        <v>48</v>
      </c>
      <c r="W220" s="1219" t="s">
        <v>48</v>
      </c>
      <c r="X220" s="1220" t="s">
        <v>48</v>
      </c>
      <c r="Y220" s="1221" t="s">
        <v>48</v>
      </c>
      <c r="Z220" s="1222" t="s">
        <v>48</v>
      </c>
      <c r="AA220" s="1223" t="s">
        <v>48</v>
      </c>
      <c r="AB220" s="1224" t="s">
        <v>48</v>
      </c>
      <c r="AC220" s="1225" t="s">
        <v>48</v>
      </c>
      <c r="AD220" s="1211" t="s">
        <v>48</v>
      </c>
      <c r="AE220" s="1227" t="s">
        <v>48</v>
      </c>
      <c r="AF220" s="1227" t="s">
        <v>48</v>
      </c>
      <c r="AG220" s="1228" t="s">
        <v>48</v>
      </c>
      <c r="AH220" s="1228" t="s">
        <v>48</v>
      </c>
      <c r="AI220" s="1228" t="s">
        <v>48</v>
      </c>
      <c r="AJ220" s="1228" t="s">
        <v>48</v>
      </c>
      <c r="AK220" s="1228" t="s">
        <v>48</v>
      </c>
      <c r="AL220" s="1228" t="s">
        <v>48</v>
      </c>
      <c r="AM220" s="1228" t="s">
        <v>12699</v>
      </c>
      <c r="AN220" s="1229" t="s">
        <v>13928</v>
      </c>
    </row>
    <row r="221" spans="1:40" ht="26.25" thickBot="1">
      <c r="A221" s="1284" t="s">
        <v>1057</v>
      </c>
      <c r="B221" s="1202" t="s">
        <v>1058</v>
      </c>
      <c r="C221" s="1203" t="s">
        <v>240</v>
      </c>
      <c r="D221" s="1269" t="s">
        <v>40</v>
      </c>
      <c r="E221" s="1205" t="s">
        <v>241</v>
      </c>
      <c r="F221" s="1205" t="s">
        <v>241</v>
      </c>
      <c r="G221" s="1205" t="s">
        <v>242</v>
      </c>
      <c r="H221" s="1205" t="s">
        <v>243</v>
      </c>
      <c r="I221" s="1206" t="b">
        <v>1</v>
      </c>
      <c r="J221" s="1243" t="s">
        <v>1059</v>
      </c>
      <c r="K221" s="1208" t="s">
        <v>1060</v>
      </c>
      <c r="L221" s="1285" t="s">
        <v>1061</v>
      </c>
      <c r="M221" s="1286">
        <v>0.5</v>
      </c>
      <c r="N221" s="1262" t="b">
        <v>0</v>
      </c>
      <c r="O221" s="1245" t="s">
        <v>48</v>
      </c>
      <c r="P221" s="1224" t="s">
        <v>48</v>
      </c>
      <c r="Q221" s="1219" t="s">
        <v>48</v>
      </c>
      <c r="R221" s="1246" t="s">
        <v>48</v>
      </c>
      <c r="S221" s="1224" t="s">
        <v>48</v>
      </c>
      <c r="T221" s="1219" t="s">
        <v>48</v>
      </c>
      <c r="U221" s="1247" t="s">
        <v>48</v>
      </c>
      <c r="V221" s="1218" t="s">
        <v>48</v>
      </c>
      <c r="W221" s="1219" t="s">
        <v>48</v>
      </c>
      <c r="X221" s="1220" t="s">
        <v>48</v>
      </c>
      <c r="Y221" s="1221" t="s">
        <v>48</v>
      </c>
      <c r="Z221" s="1222" t="s">
        <v>48</v>
      </c>
      <c r="AA221" s="1223" t="s">
        <v>48</v>
      </c>
      <c r="AB221" s="1224" t="s">
        <v>48</v>
      </c>
      <c r="AC221" s="1225" t="s">
        <v>48</v>
      </c>
      <c r="AD221" s="1211" t="s">
        <v>48</v>
      </c>
      <c r="AE221" s="1227" t="s">
        <v>48</v>
      </c>
      <c r="AF221" s="1227" t="s">
        <v>48</v>
      </c>
      <c r="AG221" s="1228" t="s">
        <v>48</v>
      </c>
      <c r="AH221" s="1228" t="s">
        <v>48</v>
      </c>
      <c r="AI221" s="1228" t="s">
        <v>48</v>
      </c>
      <c r="AJ221" s="1228" t="s">
        <v>48</v>
      </c>
      <c r="AK221" s="1228" t="s">
        <v>48</v>
      </c>
      <c r="AL221" s="1228" t="s">
        <v>48</v>
      </c>
      <c r="AM221" s="1228" t="s">
        <v>12699</v>
      </c>
      <c r="AN221" s="1229" t="s">
        <v>13928</v>
      </c>
    </row>
    <row r="222" spans="1:40" ht="26.25" thickBot="1">
      <c r="A222" s="1284" t="s">
        <v>1062</v>
      </c>
      <c r="B222" s="1202" t="s">
        <v>1063</v>
      </c>
      <c r="C222" s="1203" t="s">
        <v>240</v>
      </c>
      <c r="D222" s="1269" t="s">
        <v>40</v>
      </c>
      <c r="E222" s="1205" t="s">
        <v>241</v>
      </c>
      <c r="F222" s="1205" t="s">
        <v>241</v>
      </c>
      <c r="G222" s="1205" t="s">
        <v>242</v>
      </c>
      <c r="H222" s="1205" t="s">
        <v>243</v>
      </c>
      <c r="I222" s="1206" t="b">
        <v>1</v>
      </c>
      <c r="J222" s="1243" t="s">
        <v>1064</v>
      </c>
      <c r="K222" s="1208" t="s">
        <v>1065</v>
      </c>
      <c r="L222" s="1285" t="s">
        <v>1066</v>
      </c>
      <c r="M222" s="1286">
        <v>0.5</v>
      </c>
      <c r="N222" s="1262" t="b">
        <v>0</v>
      </c>
      <c r="O222" s="1245" t="s">
        <v>48</v>
      </c>
      <c r="P222" s="1224" t="s">
        <v>48</v>
      </c>
      <c r="Q222" s="1219" t="s">
        <v>48</v>
      </c>
      <c r="R222" s="1246" t="s">
        <v>48</v>
      </c>
      <c r="S222" s="1224" t="s">
        <v>48</v>
      </c>
      <c r="T222" s="1219" t="s">
        <v>48</v>
      </c>
      <c r="U222" s="1247" t="s">
        <v>48</v>
      </c>
      <c r="V222" s="1218" t="s">
        <v>48</v>
      </c>
      <c r="W222" s="1219" t="s">
        <v>48</v>
      </c>
      <c r="X222" s="1220" t="s">
        <v>48</v>
      </c>
      <c r="Y222" s="1221" t="s">
        <v>48</v>
      </c>
      <c r="Z222" s="1222" t="s">
        <v>48</v>
      </c>
      <c r="AA222" s="1223" t="s">
        <v>48</v>
      </c>
      <c r="AB222" s="1224" t="s">
        <v>48</v>
      </c>
      <c r="AC222" s="1225" t="s">
        <v>48</v>
      </c>
      <c r="AD222" s="1211" t="s">
        <v>48</v>
      </c>
      <c r="AE222" s="1227" t="s">
        <v>48</v>
      </c>
      <c r="AF222" s="1227" t="s">
        <v>48</v>
      </c>
      <c r="AG222" s="1228" t="s">
        <v>48</v>
      </c>
      <c r="AH222" s="1228" t="s">
        <v>48</v>
      </c>
      <c r="AI222" s="1228" t="s">
        <v>48</v>
      </c>
      <c r="AJ222" s="1228" t="s">
        <v>48</v>
      </c>
      <c r="AK222" s="1228" t="s">
        <v>48</v>
      </c>
      <c r="AL222" s="1228" t="s">
        <v>48</v>
      </c>
      <c r="AM222" s="1228" t="s">
        <v>12699</v>
      </c>
      <c r="AN222" s="1229" t="s">
        <v>13928</v>
      </c>
    </row>
    <row r="223" spans="1:40" ht="26.25" thickBot="1">
      <c r="A223" s="1272" t="s">
        <v>1067</v>
      </c>
      <c r="B223" s="1202" t="s">
        <v>1068</v>
      </c>
      <c r="C223" s="1203" t="s">
        <v>240</v>
      </c>
      <c r="D223" s="1269" t="s">
        <v>40</v>
      </c>
      <c r="E223" s="1205" t="s">
        <v>241</v>
      </c>
      <c r="F223" s="1205" t="s">
        <v>241</v>
      </c>
      <c r="G223" s="1205" t="s">
        <v>242</v>
      </c>
      <c r="H223" s="1205" t="s">
        <v>243</v>
      </c>
      <c r="I223" s="1206" t="b">
        <v>1</v>
      </c>
      <c r="J223" s="1243" t="s">
        <v>1069</v>
      </c>
      <c r="K223" s="1208" t="s">
        <v>1070</v>
      </c>
      <c r="L223" s="1235" t="s">
        <v>1071</v>
      </c>
      <c r="M223" s="1236">
        <v>0.15</v>
      </c>
      <c r="N223" s="1262" t="b">
        <v>0</v>
      </c>
      <c r="O223" s="1245" t="s">
        <v>48</v>
      </c>
      <c r="P223" s="1224" t="s">
        <v>48</v>
      </c>
      <c r="Q223" s="1219" t="s">
        <v>48</v>
      </c>
      <c r="R223" s="1246" t="s">
        <v>48</v>
      </c>
      <c r="S223" s="1224" t="s">
        <v>48</v>
      </c>
      <c r="T223" s="1219" t="s">
        <v>48</v>
      </c>
      <c r="U223" s="1247" t="s">
        <v>48</v>
      </c>
      <c r="V223" s="1218" t="s">
        <v>48</v>
      </c>
      <c r="W223" s="1219" t="s">
        <v>48</v>
      </c>
      <c r="X223" s="1220" t="s">
        <v>48</v>
      </c>
      <c r="Y223" s="1221" t="s">
        <v>48</v>
      </c>
      <c r="Z223" s="1222" t="s">
        <v>48</v>
      </c>
      <c r="AA223" s="1223" t="s">
        <v>48</v>
      </c>
      <c r="AB223" s="1224" t="s">
        <v>48</v>
      </c>
      <c r="AC223" s="1225" t="s">
        <v>48</v>
      </c>
      <c r="AD223" s="1211" t="s">
        <v>48</v>
      </c>
      <c r="AE223" s="1227" t="s">
        <v>48</v>
      </c>
      <c r="AF223" s="1227" t="s">
        <v>48</v>
      </c>
      <c r="AG223" s="1228" t="s">
        <v>48</v>
      </c>
      <c r="AH223" s="1228" t="s">
        <v>48</v>
      </c>
      <c r="AI223" s="1228" t="s">
        <v>48</v>
      </c>
      <c r="AJ223" s="1228" t="s">
        <v>48</v>
      </c>
      <c r="AK223" s="1228" t="s">
        <v>48</v>
      </c>
      <c r="AL223" s="1228" t="s">
        <v>48</v>
      </c>
      <c r="AM223" s="1228" t="s">
        <v>12699</v>
      </c>
      <c r="AN223" s="1229" t="s">
        <v>13928</v>
      </c>
    </row>
    <row r="224" spans="1:40" ht="26.25" thickBot="1">
      <c r="A224" s="1272" t="s">
        <v>1072</v>
      </c>
      <c r="B224" s="1202" t="s">
        <v>1073</v>
      </c>
      <c r="C224" s="1203" t="s">
        <v>240</v>
      </c>
      <c r="D224" s="1269" t="s">
        <v>40</v>
      </c>
      <c r="E224" s="1205" t="s">
        <v>241</v>
      </c>
      <c r="F224" s="1205" t="s">
        <v>241</v>
      </c>
      <c r="G224" s="1205" t="s">
        <v>242</v>
      </c>
      <c r="H224" s="1205" t="s">
        <v>243</v>
      </c>
      <c r="I224" s="1206" t="b">
        <v>1</v>
      </c>
      <c r="J224" s="1243" t="s">
        <v>1074</v>
      </c>
      <c r="K224" s="1208" t="s">
        <v>1075</v>
      </c>
      <c r="L224" s="1235" t="s">
        <v>1076</v>
      </c>
      <c r="M224" s="1236" t="s">
        <v>1077</v>
      </c>
      <c r="N224" s="1262" t="b">
        <v>0</v>
      </c>
      <c r="O224" s="1245" t="s">
        <v>48</v>
      </c>
      <c r="P224" s="1224" t="s">
        <v>48</v>
      </c>
      <c r="Q224" s="1219" t="s">
        <v>48</v>
      </c>
      <c r="R224" s="1246" t="s">
        <v>48</v>
      </c>
      <c r="S224" s="1224" t="s">
        <v>48</v>
      </c>
      <c r="T224" s="1219" t="s">
        <v>48</v>
      </c>
      <c r="U224" s="1247" t="s">
        <v>48</v>
      </c>
      <c r="V224" s="1218" t="s">
        <v>48</v>
      </c>
      <c r="W224" s="1219" t="s">
        <v>48</v>
      </c>
      <c r="X224" s="1220" t="s">
        <v>48</v>
      </c>
      <c r="Y224" s="1221" t="s">
        <v>48</v>
      </c>
      <c r="Z224" s="1222" t="s">
        <v>48</v>
      </c>
      <c r="AA224" s="1223" t="s">
        <v>48</v>
      </c>
      <c r="AB224" s="1224" t="s">
        <v>48</v>
      </c>
      <c r="AC224" s="1225" t="s">
        <v>48</v>
      </c>
      <c r="AD224" s="1211" t="s">
        <v>48</v>
      </c>
      <c r="AE224" s="1227" t="s">
        <v>48</v>
      </c>
      <c r="AF224" s="1227" t="s">
        <v>48</v>
      </c>
      <c r="AG224" s="1228" t="s">
        <v>48</v>
      </c>
      <c r="AH224" s="1228" t="s">
        <v>48</v>
      </c>
      <c r="AI224" s="1228" t="s">
        <v>48</v>
      </c>
      <c r="AJ224" s="1228" t="s">
        <v>48</v>
      </c>
      <c r="AK224" s="1228" t="s">
        <v>48</v>
      </c>
      <c r="AL224" s="1228" t="s">
        <v>48</v>
      </c>
      <c r="AM224" s="1228" t="s">
        <v>12699</v>
      </c>
      <c r="AN224" s="1229" t="s">
        <v>13928</v>
      </c>
    </row>
    <row r="225" spans="1:40" ht="26.25" thickBot="1">
      <c r="A225" s="1272" t="s">
        <v>1078</v>
      </c>
      <c r="B225" s="1202" t="s">
        <v>1079</v>
      </c>
      <c r="C225" s="1203" t="s">
        <v>240</v>
      </c>
      <c r="D225" s="1269" t="s">
        <v>40</v>
      </c>
      <c r="E225" s="1205" t="s">
        <v>241</v>
      </c>
      <c r="F225" s="1205" t="s">
        <v>241</v>
      </c>
      <c r="G225" s="1205" t="s">
        <v>242</v>
      </c>
      <c r="H225" s="1205" t="s">
        <v>243</v>
      </c>
      <c r="I225" s="1206" t="b">
        <v>1</v>
      </c>
      <c r="J225" s="1207" t="s">
        <v>1080</v>
      </c>
      <c r="K225" s="1208" t="s">
        <v>1081</v>
      </c>
      <c r="L225" s="1235" t="s">
        <v>1082</v>
      </c>
      <c r="M225" s="1236" t="s">
        <v>1077</v>
      </c>
      <c r="N225" s="1262" t="b">
        <v>0</v>
      </c>
      <c r="O225" s="1245" t="s">
        <v>48</v>
      </c>
      <c r="P225" s="1224" t="s">
        <v>48</v>
      </c>
      <c r="Q225" s="1219" t="s">
        <v>48</v>
      </c>
      <c r="R225" s="1246" t="s">
        <v>48</v>
      </c>
      <c r="S225" s="1224" t="s">
        <v>48</v>
      </c>
      <c r="T225" s="1219" t="s">
        <v>48</v>
      </c>
      <c r="U225" s="1247" t="s">
        <v>48</v>
      </c>
      <c r="V225" s="1218" t="s">
        <v>48</v>
      </c>
      <c r="W225" s="1219" t="s">
        <v>48</v>
      </c>
      <c r="X225" s="1220" t="s">
        <v>48</v>
      </c>
      <c r="Y225" s="1221" t="s">
        <v>48</v>
      </c>
      <c r="Z225" s="1222" t="s">
        <v>48</v>
      </c>
      <c r="AA225" s="1223" t="s">
        <v>48</v>
      </c>
      <c r="AB225" s="1224" t="s">
        <v>48</v>
      </c>
      <c r="AC225" s="1225" t="s">
        <v>48</v>
      </c>
      <c r="AD225" s="1211" t="s">
        <v>48</v>
      </c>
      <c r="AE225" s="1227" t="s">
        <v>48</v>
      </c>
      <c r="AF225" s="1227" t="s">
        <v>48</v>
      </c>
      <c r="AG225" s="1228" t="s">
        <v>48</v>
      </c>
      <c r="AH225" s="1228" t="s">
        <v>48</v>
      </c>
      <c r="AI225" s="1228" t="s">
        <v>48</v>
      </c>
      <c r="AJ225" s="1228" t="s">
        <v>48</v>
      </c>
      <c r="AK225" s="1228" t="s">
        <v>48</v>
      </c>
      <c r="AL225" s="1228" t="s">
        <v>48</v>
      </c>
      <c r="AM225" s="1228" t="s">
        <v>12699</v>
      </c>
      <c r="AN225" s="1229" t="s">
        <v>13928</v>
      </c>
    </row>
    <row r="226" spans="1:40" ht="26.25" thickBot="1">
      <c r="A226" s="1272" t="s">
        <v>1083</v>
      </c>
      <c r="B226" s="1202" t="s">
        <v>1084</v>
      </c>
      <c r="C226" s="1203" t="s">
        <v>240</v>
      </c>
      <c r="D226" s="1269" t="s">
        <v>40</v>
      </c>
      <c r="E226" s="1205" t="s">
        <v>241</v>
      </c>
      <c r="F226" s="1205" t="s">
        <v>241</v>
      </c>
      <c r="G226" s="1205" t="s">
        <v>242</v>
      </c>
      <c r="H226" s="1205" t="s">
        <v>243</v>
      </c>
      <c r="I226" s="1206" t="b">
        <v>1</v>
      </c>
      <c r="J226" s="1207" t="s">
        <v>1085</v>
      </c>
      <c r="K226" s="1208" t="s">
        <v>1086</v>
      </c>
      <c r="L226" s="1235" t="s">
        <v>1087</v>
      </c>
      <c r="M226" s="1236" t="s">
        <v>1077</v>
      </c>
      <c r="N226" s="1262" t="b">
        <v>0</v>
      </c>
      <c r="O226" s="1245" t="s">
        <v>48</v>
      </c>
      <c r="P226" s="1224" t="s">
        <v>48</v>
      </c>
      <c r="Q226" s="1219" t="s">
        <v>48</v>
      </c>
      <c r="R226" s="1246" t="s">
        <v>48</v>
      </c>
      <c r="S226" s="1224" t="s">
        <v>48</v>
      </c>
      <c r="T226" s="1219" t="s">
        <v>48</v>
      </c>
      <c r="U226" s="1247" t="s">
        <v>48</v>
      </c>
      <c r="V226" s="1218" t="s">
        <v>48</v>
      </c>
      <c r="W226" s="1219" t="s">
        <v>48</v>
      </c>
      <c r="X226" s="1220" t="s">
        <v>48</v>
      </c>
      <c r="Y226" s="1221" t="s">
        <v>48</v>
      </c>
      <c r="Z226" s="1222" t="s">
        <v>48</v>
      </c>
      <c r="AA226" s="1223" t="s">
        <v>48</v>
      </c>
      <c r="AB226" s="1224" t="s">
        <v>48</v>
      </c>
      <c r="AC226" s="1225" t="s">
        <v>48</v>
      </c>
      <c r="AD226" s="1211" t="s">
        <v>48</v>
      </c>
      <c r="AE226" s="1227" t="s">
        <v>48</v>
      </c>
      <c r="AF226" s="1227" t="s">
        <v>48</v>
      </c>
      <c r="AG226" s="1228" t="s">
        <v>48</v>
      </c>
      <c r="AH226" s="1228" t="s">
        <v>48</v>
      </c>
      <c r="AI226" s="1228" t="s">
        <v>48</v>
      </c>
      <c r="AJ226" s="1228" t="s">
        <v>48</v>
      </c>
      <c r="AK226" s="1228" t="s">
        <v>48</v>
      </c>
      <c r="AL226" s="1228" t="s">
        <v>48</v>
      </c>
      <c r="AM226" s="1228" t="s">
        <v>12699</v>
      </c>
      <c r="AN226" s="1229" t="s">
        <v>13928</v>
      </c>
    </row>
    <row r="227" spans="1:40" ht="26.25" thickBot="1">
      <c r="A227" s="1287" t="s">
        <v>1088</v>
      </c>
      <c r="B227" s="1202" t="s">
        <v>1089</v>
      </c>
      <c r="C227" s="1203" t="s">
        <v>240</v>
      </c>
      <c r="D227" s="1269" t="s">
        <v>40</v>
      </c>
      <c r="E227" s="1205" t="s">
        <v>241</v>
      </c>
      <c r="F227" s="1205" t="s">
        <v>241</v>
      </c>
      <c r="G227" s="1205" t="s">
        <v>242</v>
      </c>
      <c r="H227" s="1205" t="s">
        <v>243</v>
      </c>
      <c r="I227" s="1206" t="b">
        <v>1</v>
      </c>
      <c r="J227" s="1243" t="s">
        <v>1090</v>
      </c>
      <c r="K227" s="1208" t="s">
        <v>1091</v>
      </c>
      <c r="L227" s="1285" t="s">
        <v>1092</v>
      </c>
      <c r="M227" s="1286">
        <v>0.4</v>
      </c>
      <c r="N227" s="1262" t="b">
        <v>0</v>
      </c>
      <c r="O227" s="1245" t="s">
        <v>48</v>
      </c>
      <c r="P227" s="1224" t="s">
        <v>48</v>
      </c>
      <c r="Q227" s="1219" t="s">
        <v>48</v>
      </c>
      <c r="R227" s="1246" t="s">
        <v>48</v>
      </c>
      <c r="S227" s="1224" t="s">
        <v>48</v>
      </c>
      <c r="T227" s="1219" t="s">
        <v>48</v>
      </c>
      <c r="U227" s="1247" t="s">
        <v>48</v>
      </c>
      <c r="V227" s="1218" t="s">
        <v>48</v>
      </c>
      <c r="W227" s="1219" t="s">
        <v>48</v>
      </c>
      <c r="X227" s="1220" t="s">
        <v>48</v>
      </c>
      <c r="Y227" s="1221" t="s">
        <v>48</v>
      </c>
      <c r="Z227" s="1222" t="s">
        <v>48</v>
      </c>
      <c r="AA227" s="1223" t="s">
        <v>48</v>
      </c>
      <c r="AB227" s="1224" t="s">
        <v>48</v>
      </c>
      <c r="AC227" s="1225" t="s">
        <v>48</v>
      </c>
      <c r="AD227" s="1211" t="s">
        <v>48</v>
      </c>
      <c r="AE227" s="1227" t="s">
        <v>48</v>
      </c>
      <c r="AF227" s="1227" t="s">
        <v>48</v>
      </c>
      <c r="AG227" s="1228" t="s">
        <v>48</v>
      </c>
      <c r="AH227" s="1228" t="s">
        <v>48</v>
      </c>
      <c r="AI227" s="1228" t="s">
        <v>48</v>
      </c>
      <c r="AJ227" s="1228" t="s">
        <v>48</v>
      </c>
      <c r="AK227" s="1228" t="s">
        <v>48</v>
      </c>
      <c r="AL227" s="1228" t="s">
        <v>48</v>
      </c>
      <c r="AM227" s="1228" t="s">
        <v>12699</v>
      </c>
      <c r="AN227" s="1229" t="s">
        <v>13928</v>
      </c>
    </row>
    <row r="228" spans="1:40" ht="26.25" thickBot="1">
      <c r="A228" s="1287" t="s">
        <v>1093</v>
      </c>
      <c r="B228" s="1202" t="s">
        <v>1094</v>
      </c>
      <c r="C228" s="1203" t="s">
        <v>240</v>
      </c>
      <c r="D228" s="1269" t="s">
        <v>40</v>
      </c>
      <c r="E228" s="1205" t="s">
        <v>241</v>
      </c>
      <c r="F228" s="1205" t="s">
        <v>241</v>
      </c>
      <c r="G228" s="1205" t="s">
        <v>242</v>
      </c>
      <c r="H228" s="1205" t="s">
        <v>243</v>
      </c>
      <c r="I228" s="1206" t="b">
        <v>1</v>
      </c>
      <c r="J228" s="1243" t="s">
        <v>1095</v>
      </c>
      <c r="K228" s="1208" t="s">
        <v>1096</v>
      </c>
      <c r="L228" s="1285" t="s">
        <v>1097</v>
      </c>
      <c r="M228" s="1286">
        <v>3</v>
      </c>
      <c r="N228" s="1262" t="b">
        <v>0</v>
      </c>
      <c r="O228" s="1245" t="s">
        <v>48</v>
      </c>
      <c r="P228" s="1224" t="s">
        <v>48</v>
      </c>
      <c r="Q228" s="1219" t="s">
        <v>48</v>
      </c>
      <c r="R228" s="1246" t="s">
        <v>48</v>
      </c>
      <c r="S228" s="1224" t="s">
        <v>48</v>
      </c>
      <c r="T228" s="1219" t="s">
        <v>48</v>
      </c>
      <c r="U228" s="1247" t="s">
        <v>48</v>
      </c>
      <c r="V228" s="1218" t="s">
        <v>48</v>
      </c>
      <c r="W228" s="1219" t="s">
        <v>48</v>
      </c>
      <c r="X228" s="1220" t="s">
        <v>48</v>
      </c>
      <c r="Y228" s="1221" t="s">
        <v>48</v>
      </c>
      <c r="Z228" s="1222" t="s">
        <v>48</v>
      </c>
      <c r="AA228" s="1223" t="s">
        <v>48</v>
      </c>
      <c r="AB228" s="1224" t="s">
        <v>48</v>
      </c>
      <c r="AC228" s="1225" t="s">
        <v>48</v>
      </c>
      <c r="AD228" s="1211" t="s">
        <v>48</v>
      </c>
      <c r="AE228" s="1227" t="s">
        <v>48</v>
      </c>
      <c r="AF228" s="1227" t="s">
        <v>48</v>
      </c>
      <c r="AG228" s="1228" t="s">
        <v>48</v>
      </c>
      <c r="AH228" s="1228" t="s">
        <v>48</v>
      </c>
      <c r="AI228" s="1228" t="s">
        <v>48</v>
      </c>
      <c r="AJ228" s="1228" t="s">
        <v>48</v>
      </c>
      <c r="AK228" s="1228" t="s">
        <v>48</v>
      </c>
      <c r="AL228" s="1228" t="s">
        <v>48</v>
      </c>
      <c r="AM228" s="1228" t="s">
        <v>12699</v>
      </c>
      <c r="AN228" s="1229" t="s">
        <v>13928</v>
      </c>
    </row>
    <row r="229" spans="1:40" ht="26.25" thickBot="1">
      <c r="A229" s="1287" t="s">
        <v>1098</v>
      </c>
      <c r="B229" s="1202" t="s">
        <v>1099</v>
      </c>
      <c r="C229" s="1203" t="s">
        <v>240</v>
      </c>
      <c r="D229" s="1269" t="s">
        <v>40</v>
      </c>
      <c r="E229" s="1205" t="s">
        <v>241</v>
      </c>
      <c r="F229" s="1205" t="s">
        <v>241</v>
      </c>
      <c r="G229" s="1205" t="s">
        <v>242</v>
      </c>
      <c r="H229" s="1205" t="s">
        <v>243</v>
      </c>
      <c r="I229" s="1206" t="b">
        <v>1</v>
      </c>
      <c r="J229" s="1243" t="s">
        <v>1100</v>
      </c>
      <c r="K229" s="1208" t="s">
        <v>1101</v>
      </c>
      <c r="L229" s="1285" t="s">
        <v>1102</v>
      </c>
      <c r="M229" s="1286">
        <v>2</v>
      </c>
      <c r="N229" s="1262" t="b">
        <v>0</v>
      </c>
      <c r="O229" s="1245" t="s">
        <v>48</v>
      </c>
      <c r="P229" s="1224" t="s">
        <v>48</v>
      </c>
      <c r="Q229" s="1219" t="s">
        <v>48</v>
      </c>
      <c r="R229" s="1246" t="s">
        <v>48</v>
      </c>
      <c r="S229" s="1224" t="s">
        <v>48</v>
      </c>
      <c r="T229" s="1219" t="s">
        <v>48</v>
      </c>
      <c r="U229" s="1247" t="s">
        <v>48</v>
      </c>
      <c r="V229" s="1218" t="s">
        <v>48</v>
      </c>
      <c r="W229" s="1219" t="s">
        <v>48</v>
      </c>
      <c r="X229" s="1220" t="s">
        <v>48</v>
      </c>
      <c r="Y229" s="1221" t="s">
        <v>48</v>
      </c>
      <c r="Z229" s="1222" t="s">
        <v>48</v>
      </c>
      <c r="AA229" s="1223" t="s">
        <v>48</v>
      </c>
      <c r="AB229" s="1224" t="s">
        <v>48</v>
      </c>
      <c r="AC229" s="1225" t="s">
        <v>48</v>
      </c>
      <c r="AD229" s="1211" t="s">
        <v>48</v>
      </c>
      <c r="AE229" s="1227" t="s">
        <v>48</v>
      </c>
      <c r="AF229" s="1227" t="s">
        <v>48</v>
      </c>
      <c r="AG229" s="1228" t="s">
        <v>48</v>
      </c>
      <c r="AH229" s="1228" t="s">
        <v>48</v>
      </c>
      <c r="AI229" s="1228" t="s">
        <v>48</v>
      </c>
      <c r="AJ229" s="1228" t="s">
        <v>48</v>
      </c>
      <c r="AK229" s="1228" t="s">
        <v>48</v>
      </c>
      <c r="AL229" s="1228" t="s">
        <v>48</v>
      </c>
      <c r="AM229" s="1228" t="s">
        <v>12699</v>
      </c>
      <c r="AN229" s="1229" t="s">
        <v>13928</v>
      </c>
    </row>
    <row r="230" spans="1:40" ht="26.25" thickBot="1">
      <c r="A230" s="1287" t="s">
        <v>1103</v>
      </c>
      <c r="B230" s="1202" t="s">
        <v>1104</v>
      </c>
      <c r="C230" s="1203" t="s">
        <v>240</v>
      </c>
      <c r="D230" s="1269" t="s">
        <v>40</v>
      </c>
      <c r="E230" s="1205" t="s">
        <v>241</v>
      </c>
      <c r="F230" s="1205" t="s">
        <v>241</v>
      </c>
      <c r="G230" s="1205" t="s">
        <v>242</v>
      </c>
      <c r="H230" s="1205" t="s">
        <v>243</v>
      </c>
      <c r="I230" s="1206" t="b">
        <v>1</v>
      </c>
      <c r="J230" s="1243" t="s">
        <v>1105</v>
      </c>
      <c r="K230" s="1208" t="s">
        <v>1106</v>
      </c>
      <c r="L230" s="1285" t="s">
        <v>1107</v>
      </c>
      <c r="M230" s="1286">
        <v>2</v>
      </c>
      <c r="N230" s="1262" t="b">
        <v>0</v>
      </c>
      <c r="O230" s="1245" t="s">
        <v>48</v>
      </c>
      <c r="P230" s="1224" t="s">
        <v>48</v>
      </c>
      <c r="Q230" s="1219" t="s">
        <v>48</v>
      </c>
      <c r="R230" s="1246" t="s">
        <v>48</v>
      </c>
      <c r="S230" s="1224" t="s">
        <v>48</v>
      </c>
      <c r="T230" s="1219" t="s">
        <v>48</v>
      </c>
      <c r="U230" s="1247" t="s">
        <v>48</v>
      </c>
      <c r="V230" s="1218" t="s">
        <v>48</v>
      </c>
      <c r="W230" s="1219" t="s">
        <v>48</v>
      </c>
      <c r="X230" s="1220" t="s">
        <v>48</v>
      </c>
      <c r="Y230" s="1221" t="s">
        <v>48</v>
      </c>
      <c r="Z230" s="1222" t="s">
        <v>48</v>
      </c>
      <c r="AA230" s="1223" t="s">
        <v>48</v>
      </c>
      <c r="AB230" s="1224" t="s">
        <v>48</v>
      </c>
      <c r="AC230" s="1225" t="s">
        <v>48</v>
      </c>
      <c r="AD230" s="1211" t="s">
        <v>48</v>
      </c>
      <c r="AE230" s="1227" t="s">
        <v>48</v>
      </c>
      <c r="AF230" s="1227" t="s">
        <v>48</v>
      </c>
      <c r="AG230" s="1228" t="s">
        <v>48</v>
      </c>
      <c r="AH230" s="1228" t="s">
        <v>48</v>
      </c>
      <c r="AI230" s="1228" t="s">
        <v>48</v>
      </c>
      <c r="AJ230" s="1228" t="s">
        <v>48</v>
      </c>
      <c r="AK230" s="1228" t="s">
        <v>48</v>
      </c>
      <c r="AL230" s="1228" t="s">
        <v>48</v>
      </c>
      <c r="AM230" s="1228" t="s">
        <v>12699</v>
      </c>
      <c r="AN230" s="1229" t="s">
        <v>13928</v>
      </c>
    </row>
    <row r="231" spans="1:40" ht="26.25" thickBot="1">
      <c r="A231" s="1281" t="s">
        <v>1108</v>
      </c>
      <c r="B231" s="1202" t="s">
        <v>1109</v>
      </c>
      <c r="C231" s="1203" t="s">
        <v>240</v>
      </c>
      <c r="D231" s="1269" t="s">
        <v>40</v>
      </c>
      <c r="E231" s="1205" t="s">
        <v>241</v>
      </c>
      <c r="F231" s="1205" t="s">
        <v>241</v>
      </c>
      <c r="G231" s="1205" t="s">
        <v>242</v>
      </c>
      <c r="H231" s="1205" t="s">
        <v>243</v>
      </c>
      <c r="I231" s="1206" t="b">
        <v>1</v>
      </c>
      <c r="J231" s="1249" t="s">
        <v>1110</v>
      </c>
      <c r="K231" s="1208" t="s">
        <v>1111</v>
      </c>
      <c r="L231" s="1235" t="s">
        <v>1112</v>
      </c>
      <c r="M231" s="1236">
        <v>0.2</v>
      </c>
      <c r="N231" s="1262" t="b">
        <v>0</v>
      </c>
      <c r="O231" s="1245" t="s">
        <v>48</v>
      </c>
      <c r="P231" s="1224" t="s">
        <v>48</v>
      </c>
      <c r="Q231" s="1219" t="s">
        <v>48</v>
      </c>
      <c r="R231" s="1246" t="s">
        <v>48</v>
      </c>
      <c r="S231" s="1224" t="s">
        <v>48</v>
      </c>
      <c r="T231" s="1219" t="s">
        <v>48</v>
      </c>
      <c r="U231" s="1247" t="s">
        <v>48</v>
      </c>
      <c r="V231" s="1218" t="s">
        <v>48</v>
      </c>
      <c r="W231" s="1219" t="s">
        <v>48</v>
      </c>
      <c r="X231" s="1220" t="s">
        <v>48</v>
      </c>
      <c r="Y231" s="1221" t="s">
        <v>48</v>
      </c>
      <c r="Z231" s="1222" t="s">
        <v>48</v>
      </c>
      <c r="AA231" s="1223" t="s">
        <v>48</v>
      </c>
      <c r="AB231" s="1224" t="s">
        <v>48</v>
      </c>
      <c r="AC231" s="1225" t="s">
        <v>48</v>
      </c>
      <c r="AD231" s="1211" t="s">
        <v>48</v>
      </c>
      <c r="AE231" s="1227" t="s">
        <v>48</v>
      </c>
      <c r="AF231" s="1227" t="s">
        <v>48</v>
      </c>
      <c r="AG231" s="1228" t="s">
        <v>48</v>
      </c>
      <c r="AH231" s="1228" t="s">
        <v>48</v>
      </c>
      <c r="AI231" s="1228" t="s">
        <v>48</v>
      </c>
      <c r="AJ231" s="1228" t="s">
        <v>48</v>
      </c>
      <c r="AK231" s="1228" t="s">
        <v>48</v>
      </c>
      <c r="AL231" s="1228" t="s">
        <v>48</v>
      </c>
      <c r="AM231" s="1228" t="s">
        <v>12699</v>
      </c>
      <c r="AN231" s="1229" t="s">
        <v>13928</v>
      </c>
    </row>
    <row r="232" spans="1:40" ht="26.25" thickBot="1">
      <c r="A232" s="1281" t="s">
        <v>1113</v>
      </c>
      <c r="B232" s="1202" t="s">
        <v>1114</v>
      </c>
      <c r="C232" s="1203" t="s">
        <v>240</v>
      </c>
      <c r="D232" s="1269" t="s">
        <v>40</v>
      </c>
      <c r="E232" s="1205" t="s">
        <v>241</v>
      </c>
      <c r="F232" s="1205" t="s">
        <v>241</v>
      </c>
      <c r="G232" s="1205" t="s">
        <v>242</v>
      </c>
      <c r="H232" s="1205" t="s">
        <v>243</v>
      </c>
      <c r="I232" s="1206" t="b">
        <v>1</v>
      </c>
      <c r="J232" s="1243" t="s">
        <v>1115</v>
      </c>
      <c r="K232" s="1208" t="s">
        <v>1116</v>
      </c>
      <c r="L232" s="1235" t="s">
        <v>1117</v>
      </c>
      <c r="M232" s="1236">
        <v>0.2</v>
      </c>
      <c r="N232" s="1262" t="b">
        <v>0</v>
      </c>
      <c r="O232" s="1245" t="s">
        <v>48</v>
      </c>
      <c r="P232" s="1224" t="s">
        <v>48</v>
      </c>
      <c r="Q232" s="1219" t="s">
        <v>48</v>
      </c>
      <c r="R232" s="1246" t="s">
        <v>48</v>
      </c>
      <c r="S232" s="1224" t="s">
        <v>48</v>
      </c>
      <c r="T232" s="1219" t="s">
        <v>48</v>
      </c>
      <c r="U232" s="1247" t="s">
        <v>48</v>
      </c>
      <c r="V232" s="1218" t="s">
        <v>48</v>
      </c>
      <c r="W232" s="1219" t="s">
        <v>48</v>
      </c>
      <c r="X232" s="1220" t="s">
        <v>48</v>
      </c>
      <c r="Y232" s="1221" t="s">
        <v>48</v>
      </c>
      <c r="Z232" s="1222" t="s">
        <v>48</v>
      </c>
      <c r="AA232" s="1223" t="s">
        <v>48</v>
      </c>
      <c r="AB232" s="1224" t="s">
        <v>48</v>
      </c>
      <c r="AC232" s="1225" t="s">
        <v>48</v>
      </c>
      <c r="AD232" s="1211" t="s">
        <v>48</v>
      </c>
      <c r="AE232" s="1227" t="s">
        <v>48</v>
      </c>
      <c r="AF232" s="1227" t="s">
        <v>48</v>
      </c>
      <c r="AG232" s="1228" t="s">
        <v>48</v>
      </c>
      <c r="AH232" s="1228" t="s">
        <v>48</v>
      </c>
      <c r="AI232" s="1228" t="s">
        <v>48</v>
      </c>
      <c r="AJ232" s="1228" t="s">
        <v>48</v>
      </c>
      <c r="AK232" s="1228" t="s">
        <v>48</v>
      </c>
      <c r="AL232" s="1228" t="s">
        <v>48</v>
      </c>
      <c r="AM232" s="1228" t="s">
        <v>12699</v>
      </c>
      <c r="AN232" s="1229" t="s">
        <v>13928</v>
      </c>
    </row>
    <row r="233" spans="1:40" ht="26.25" thickBot="1">
      <c r="A233" s="1282" t="s">
        <v>1118</v>
      </c>
      <c r="B233" s="1202" t="s">
        <v>1119</v>
      </c>
      <c r="C233" s="1203" t="s">
        <v>240</v>
      </c>
      <c r="D233" s="1269" t="s">
        <v>40</v>
      </c>
      <c r="E233" s="1205" t="s">
        <v>241</v>
      </c>
      <c r="F233" s="1205" t="s">
        <v>241</v>
      </c>
      <c r="G233" s="1205" t="s">
        <v>242</v>
      </c>
      <c r="H233" s="1205" t="s">
        <v>243</v>
      </c>
      <c r="I233" s="1206" t="b">
        <v>1</v>
      </c>
      <c r="J233" s="1243" t="s">
        <v>1120</v>
      </c>
      <c r="K233" s="1208" t="s">
        <v>1121</v>
      </c>
      <c r="L233" s="1285" t="s">
        <v>1122</v>
      </c>
      <c r="M233" s="1286">
        <v>0.5</v>
      </c>
      <c r="N233" s="1262" t="b">
        <v>0</v>
      </c>
      <c r="O233" s="1245" t="s">
        <v>48</v>
      </c>
      <c r="P233" s="1224" t="s">
        <v>48</v>
      </c>
      <c r="Q233" s="1219" t="s">
        <v>48</v>
      </c>
      <c r="R233" s="1246" t="s">
        <v>48</v>
      </c>
      <c r="S233" s="1224" t="s">
        <v>48</v>
      </c>
      <c r="T233" s="1219" t="s">
        <v>48</v>
      </c>
      <c r="U233" s="1247" t="s">
        <v>48</v>
      </c>
      <c r="V233" s="1218" t="s">
        <v>48</v>
      </c>
      <c r="W233" s="1219" t="s">
        <v>48</v>
      </c>
      <c r="X233" s="1220" t="s">
        <v>48</v>
      </c>
      <c r="Y233" s="1221" t="s">
        <v>48</v>
      </c>
      <c r="Z233" s="1222" t="s">
        <v>48</v>
      </c>
      <c r="AA233" s="1223" t="s">
        <v>48</v>
      </c>
      <c r="AB233" s="1224" t="s">
        <v>48</v>
      </c>
      <c r="AC233" s="1225" t="s">
        <v>48</v>
      </c>
      <c r="AD233" s="1211" t="s">
        <v>48</v>
      </c>
      <c r="AE233" s="1227" t="s">
        <v>48</v>
      </c>
      <c r="AF233" s="1227" t="s">
        <v>48</v>
      </c>
      <c r="AG233" s="1228" t="s">
        <v>48</v>
      </c>
      <c r="AH233" s="1228" t="s">
        <v>48</v>
      </c>
      <c r="AI233" s="1228" t="s">
        <v>48</v>
      </c>
      <c r="AJ233" s="1228" t="s">
        <v>48</v>
      </c>
      <c r="AK233" s="1228" t="s">
        <v>48</v>
      </c>
      <c r="AL233" s="1228" t="s">
        <v>48</v>
      </c>
      <c r="AM233" s="1228" t="s">
        <v>12699</v>
      </c>
      <c r="AN233" s="1229" t="s">
        <v>13928</v>
      </c>
    </row>
    <row r="234" spans="1:40" ht="26.25" thickBot="1">
      <c r="A234" s="1281" t="s">
        <v>1123</v>
      </c>
      <c r="B234" s="1202" t="s">
        <v>1124</v>
      </c>
      <c r="C234" s="1203" t="s">
        <v>240</v>
      </c>
      <c r="D234" s="1269" t="s">
        <v>40</v>
      </c>
      <c r="E234" s="1205" t="s">
        <v>241</v>
      </c>
      <c r="F234" s="1205" t="s">
        <v>241</v>
      </c>
      <c r="G234" s="1205" t="s">
        <v>242</v>
      </c>
      <c r="H234" s="1205" t="s">
        <v>243</v>
      </c>
      <c r="I234" s="1206" t="b">
        <v>1</v>
      </c>
      <c r="J234" s="1249" t="s">
        <v>1125</v>
      </c>
      <c r="K234" s="1208" t="s">
        <v>1126</v>
      </c>
      <c r="L234" s="1285" t="s">
        <v>1127</v>
      </c>
      <c r="M234" s="1286">
        <v>0.5</v>
      </c>
      <c r="N234" s="1262" t="b">
        <v>0</v>
      </c>
      <c r="O234" s="1245" t="s">
        <v>48</v>
      </c>
      <c r="P234" s="1224" t="s">
        <v>48</v>
      </c>
      <c r="Q234" s="1219" t="s">
        <v>48</v>
      </c>
      <c r="R234" s="1246" t="s">
        <v>48</v>
      </c>
      <c r="S234" s="1224" t="s">
        <v>48</v>
      </c>
      <c r="T234" s="1219" t="s">
        <v>48</v>
      </c>
      <c r="U234" s="1247" t="s">
        <v>48</v>
      </c>
      <c r="V234" s="1218" t="s">
        <v>48</v>
      </c>
      <c r="W234" s="1219" t="s">
        <v>48</v>
      </c>
      <c r="X234" s="1220" t="s">
        <v>48</v>
      </c>
      <c r="Y234" s="1221" t="s">
        <v>48</v>
      </c>
      <c r="Z234" s="1222" t="s">
        <v>48</v>
      </c>
      <c r="AA234" s="1223" t="s">
        <v>48</v>
      </c>
      <c r="AB234" s="1224" t="s">
        <v>48</v>
      </c>
      <c r="AC234" s="1225" t="s">
        <v>48</v>
      </c>
      <c r="AD234" s="1211" t="s">
        <v>48</v>
      </c>
      <c r="AE234" s="1227" t="s">
        <v>48</v>
      </c>
      <c r="AF234" s="1227" t="s">
        <v>48</v>
      </c>
      <c r="AG234" s="1228" t="s">
        <v>48</v>
      </c>
      <c r="AH234" s="1228" t="s">
        <v>48</v>
      </c>
      <c r="AI234" s="1228" t="s">
        <v>48</v>
      </c>
      <c r="AJ234" s="1228" t="s">
        <v>48</v>
      </c>
      <c r="AK234" s="1228" t="s">
        <v>48</v>
      </c>
      <c r="AL234" s="1228" t="s">
        <v>48</v>
      </c>
      <c r="AM234" s="1228" t="s">
        <v>12699</v>
      </c>
      <c r="AN234" s="1229" t="s">
        <v>13928</v>
      </c>
    </row>
    <row r="235" spans="1:40" ht="26.25" thickBot="1">
      <c r="A235" s="1282" t="s">
        <v>1128</v>
      </c>
      <c r="B235" s="1202" t="s">
        <v>1129</v>
      </c>
      <c r="C235" s="1203" t="s">
        <v>240</v>
      </c>
      <c r="D235" s="1269" t="s">
        <v>40</v>
      </c>
      <c r="E235" s="1205" t="s">
        <v>241</v>
      </c>
      <c r="F235" s="1205" t="s">
        <v>241</v>
      </c>
      <c r="G235" s="1205" t="s">
        <v>242</v>
      </c>
      <c r="H235" s="1205" t="s">
        <v>243</v>
      </c>
      <c r="I235" s="1206" t="b">
        <v>1</v>
      </c>
      <c r="J235" s="1243" t="s">
        <v>1095</v>
      </c>
      <c r="K235" s="1208" t="s">
        <v>1130</v>
      </c>
      <c r="L235" s="1285" t="s">
        <v>1097</v>
      </c>
      <c r="M235" s="1286">
        <v>0.5</v>
      </c>
      <c r="N235" s="1262" t="b">
        <v>0</v>
      </c>
      <c r="O235" s="1245" t="s">
        <v>48</v>
      </c>
      <c r="P235" s="1224" t="s">
        <v>48</v>
      </c>
      <c r="Q235" s="1219" t="s">
        <v>48</v>
      </c>
      <c r="R235" s="1246" t="s">
        <v>48</v>
      </c>
      <c r="S235" s="1224" t="s">
        <v>48</v>
      </c>
      <c r="T235" s="1219" t="s">
        <v>48</v>
      </c>
      <c r="U235" s="1247" t="s">
        <v>48</v>
      </c>
      <c r="V235" s="1218" t="s">
        <v>48</v>
      </c>
      <c r="W235" s="1219" t="s">
        <v>48</v>
      </c>
      <c r="X235" s="1220" t="s">
        <v>48</v>
      </c>
      <c r="Y235" s="1221" t="s">
        <v>48</v>
      </c>
      <c r="Z235" s="1222" t="s">
        <v>48</v>
      </c>
      <c r="AA235" s="1223" t="s">
        <v>48</v>
      </c>
      <c r="AB235" s="1224" t="s">
        <v>48</v>
      </c>
      <c r="AC235" s="1225" t="s">
        <v>48</v>
      </c>
      <c r="AD235" s="1211" t="s">
        <v>48</v>
      </c>
      <c r="AE235" s="1227" t="s">
        <v>48</v>
      </c>
      <c r="AF235" s="1227" t="s">
        <v>48</v>
      </c>
      <c r="AG235" s="1228" t="s">
        <v>48</v>
      </c>
      <c r="AH235" s="1228" t="s">
        <v>48</v>
      </c>
      <c r="AI235" s="1228" t="s">
        <v>48</v>
      </c>
      <c r="AJ235" s="1228" t="s">
        <v>48</v>
      </c>
      <c r="AK235" s="1228" t="s">
        <v>48</v>
      </c>
      <c r="AL235" s="1228" t="s">
        <v>48</v>
      </c>
      <c r="AM235" s="1228" t="s">
        <v>12699</v>
      </c>
      <c r="AN235" s="1229" t="s">
        <v>13928</v>
      </c>
    </row>
    <row r="236" spans="1:40" ht="26.25" thickBot="1">
      <c r="A236" s="1274" t="s">
        <v>1131</v>
      </c>
      <c r="B236" s="1202" t="s">
        <v>1132</v>
      </c>
      <c r="C236" s="1203" t="s">
        <v>240</v>
      </c>
      <c r="D236" s="1269" t="s">
        <v>40</v>
      </c>
      <c r="E236" s="1205" t="s">
        <v>241</v>
      </c>
      <c r="F236" s="1205" t="s">
        <v>241</v>
      </c>
      <c r="G236" s="1205" t="s">
        <v>242</v>
      </c>
      <c r="H236" s="1205" t="s">
        <v>243</v>
      </c>
      <c r="I236" s="1206" t="b">
        <v>1</v>
      </c>
      <c r="J236" s="1243" t="s">
        <v>1133</v>
      </c>
      <c r="K236" s="1208" t="s">
        <v>1134</v>
      </c>
      <c r="L236" s="1285" t="s">
        <v>1135</v>
      </c>
      <c r="M236" s="1286">
        <v>3</v>
      </c>
      <c r="N236" s="1262" t="b">
        <v>0</v>
      </c>
      <c r="O236" s="1245" t="s">
        <v>48</v>
      </c>
      <c r="P236" s="1224" t="s">
        <v>48</v>
      </c>
      <c r="Q236" s="1219" t="s">
        <v>48</v>
      </c>
      <c r="R236" s="1246" t="s">
        <v>48</v>
      </c>
      <c r="S236" s="1224" t="s">
        <v>48</v>
      </c>
      <c r="T236" s="1219" t="s">
        <v>48</v>
      </c>
      <c r="U236" s="1247" t="s">
        <v>48</v>
      </c>
      <c r="V236" s="1218" t="s">
        <v>48</v>
      </c>
      <c r="W236" s="1219" t="s">
        <v>48</v>
      </c>
      <c r="X236" s="1220" t="s">
        <v>48</v>
      </c>
      <c r="Y236" s="1221" t="s">
        <v>48</v>
      </c>
      <c r="Z236" s="1222" t="s">
        <v>48</v>
      </c>
      <c r="AA236" s="1223" t="s">
        <v>48</v>
      </c>
      <c r="AB236" s="1224" t="s">
        <v>48</v>
      </c>
      <c r="AC236" s="1225" t="s">
        <v>48</v>
      </c>
      <c r="AD236" s="1211" t="s">
        <v>48</v>
      </c>
      <c r="AE236" s="1227" t="s">
        <v>48</v>
      </c>
      <c r="AF236" s="1227" t="s">
        <v>48</v>
      </c>
      <c r="AG236" s="1228" t="s">
        <v>48</v>
      </c>
      <c r="AH236" s="1228" t="s">
        <v>48</v>
      </c>
      <c r="AI236" s="1228" t="s">
        <v>48</v>
      </c>
      <c r="AJ236" s="1228" t="s">
        <v>48</v>
      </c>
      <c r="AK236" s="1228" t="s">
        <v>48</v>
      </c>
      <c r="AL236" s="1228" t="s">
        <v>48</v>
      </c>
      <c r="AM236" s="1228" t="s">
        <v>12699</v>
      </c>
      <c r="AN236" s="1229" t="s">
        <v>13928</v>
      </c>
    </row>
    <row r="237" spans="1:40" ht="26.25" thickBot="1">
      <c r="A237" s="1274" t="s">
        <v>1136</v>
      </c>
      <c r="B237" s="1202" t="s">
        <v>1137</v>
      </c>
      <c r="C237" s="1203" t="s">
        <v>240</v>
      </c>
      <c r="D237" s="1269" t="s">
        <v>40</v>
      </c>
      <c r="E237" s="1205" t="s">
        <v>241</v>
      </c>
      <c r="F237" s="1205" t="s">
        <v>241</v>
      </c>
      <c r="G237" s="1205" t="s">
        <v>242</v>
      </c>
      <c r="H237" s="1205" t="s">
        <v>243</v>
      </c>
      <c r="I237" s="1206" t="b">
        <v>1</v>
      </c>
      <c r="J237" s="1243" t="s">
        <v>1138</v>
      </c>
      <c r="K237" s="1208" t="s">
        <v>1139</v>
      </c>
      <c r="L237" s="1285" t="s">
        <v>1140</v>
      </c>
      <c r="M237" s="1286">
        <v>3</v>
      </c>
      <c r="N237" s="1262" t="b">
        <v>0</v>
      </c>
      <c r="O237" s="1245" t="s">
        <v>48</v>
      </c>
      <c r="P237" s="1224" t="s">
        <v>48</v>
      </c>
      <c r="Q237" s="1219" t="s">
        <v>48</v>
      </c>
      <c r="R237" s="1246" t="s">
        <v>48</v>
      </c>
      <c r="S237" s="1224" t="s">
        <v>48</v>
      </c>
      <c r="T237" s="1219" t="s">
        <v>48</v>
      </c>
      <c r="U237" s="1247" t="s">
        <v>48</v>
      </c>
      <c r="V237" s="1218" t="s">
        <v>48</v>
      </c>
      <c r="W237" s="1219" t="s">
        <v>48</v>
      </c>
      <c r="X237" s="1220" t="s">
        <v>48</v>
      </c>
      <c r="Y237" s="1221" t="s">
        <v>48</v>
      </c>
      <c r="Z237" s="1222" t="s">
        <v>48</v>
      </c>
      <c r="AA237" s="1223" t="s">
        <v>48</v>
      </c>
      <c r="AB237" s="1224" t="s">
        <v>48</v>
      </c>
      <c r="AC237" s="1225" t="s">
        <v>48</v>
      </c>
      <c r="AD237" s="1211" t="s">
        <v>48</v>
      </c>
      <c r="AE237" s="1227" t="s">
        <v>48</v>
      </c>
      <c r="AF237" s="1227" t="s">
        <v>48</v>
      </c>
      <c r="AG237" s="1228" t="s">
        <v>48</v>
      </c>
      <c r="AH237" s="1228" t="s">
        <v>48</v>
      </c>
      <c r="AI237" s="1228" t="s">
        <v>48</v>
      </c>
      <c r="AJ237" s="1228" t="s">
        <v>48</v>
      </c>
      <c r="AK237" s="1228" t="s">
        <v>48</v>
      </c>
      <c r="AL237" s="1228" t="s">
        <v>48</v>
      </c>
      <c r="AM237" s="1228" t="s">
        <v>12699</v>
      </c>
      <c r="AN237" s="1229" t="s">
        <v>13928</v>
      </c>
    </row>
    <row r="238" spans="1:40" ht="26.25" thickBot="1">
      <c r="A238" s="1275" t="s">
        <v>1141</v>
      </c>
      <c r="B238" s="1202" t="s">
        <v>1142</v>
      </c>
      <c r="C238" s="1203" t="s">
        <v>240</v>
      </c>
      <c r="D238" s="1269" t="s">
        <v>40</v>
      </c>
      <c r="E238" s="1205" t="s">
        <v>241</v>
      </c>
      <c r="F238" s="1205" t="s">
        <v>241</v>
      </c>
      <c r="G238" s="1205" t="s">
        <v>242</v>
      </c>
      <c r="H238" s="1205" t="s">
        <v>243</v>
      </c>
      <c r="I238" s="1206" t="b">
        <v>1</v>
      </c>
      <c r="J238" s="1243" t="s">
        <v>1143</v>
      </c>
      <c r="K238" s="1208" t="s">
        <v>1144</v>
      </c>
      <c r="L238" s="1285" t="s">
        <v>1145</v>
      </c>
      <c r="M238" s="1286">
        <v>6</v>
      </c>
      <c r="N238" s="1262" t="b">
        <v>0</v>
      </c>
      <c r="O238" s="1245" t="s">
        <v>48</v>
      </c>
      <c r="P238" s="1224" t="s">
        <v>48</v>
      </c>
      <c r="Q238" s="1219" t="s">
        <v>48</v>
      </c>
      <c r="R238" s="1246" t="s">
        <v>48</v>
      </c>
      <c r="S238" s="1224" t="s">
        <v>48</v>
      </c>
      <c r="T238" s="1219" t="s">
        <v>48</v>
      </c>
      <c r="U238" s="1247" t="s">
        <v>48</v>
      </c>
      <c r="V238" s="1218" t="s">
        <v>48</v>
      </c>
      <c r="W238" s="1219" t="s">
        <v>48</v>
      </c>
      <c r="X238" s="1220" t="s">
        <v>48</v>
      </c>
      <c r="Y238" s="1221" t="s">
        <v>48</v>
      </c>
      <c r="Z238" s="1222" t="s">
        <v>48</v>
      </c>
      <c r="AA238" s="1223" t="s">
        <v>48</v>
      </c>
      <c r="AB238" s="1224" t="s">
        <v>48</v>
      </c>
      <c r="AC238" s="1225" t="s">
        <v>48</v>
      </c>
      <c r="AD238" s="1211" t="s">
        <v>48</v>
      </c>
      <c r="AE238" s="1227" t="s">
        <v>48</v>
      </c>
      <c r="AF238" s="1227" t="s">
        <v>48</v>
      </c>
      <c r="AG238" s="1228" t="s">
        <v>48</v>
      </c>
      <c r="AH238" s="1228" t="s">
        <v>48</v>
      </c>
      <c r="AI238" s="1228" t="s">
        <v>48</v>
      </c>
      <c r="AJ238" s="1228" t="s">
        <v>48</v>
      </c>
      <c r="AK238" s="1228" t="s">
        <v>48</v>
      </c>
      <c r="AL238" s="1228" t="s">
        <v>48</v>
      </c>
      <c r="AM238" s="1228" t="s">
        <v>12699</v>
      </c>
      <c r="AN238" s="1229" t="s">
        <v>13928</v>
      </c>
    </row>
    <row r="239" spans="1:40" ht="26.25" thickBot="1">
      <c r="A239" s="1275" t="s">
        <v>1146</v>
      </c>
      <c r="B239" s="1202" t="s">
        <v>1147</v>
      </c>
      <c r="C239" s="1203" t="s">
        <v>240</v>
      </c>
      <c r="D239" s="1269" t="s">
        <v>40</v>
      </c>
      <c r="E239" s="1205" t="s">
        <v>241</v>
      </c>
      <c r="F239" s="1205" t="s">
        <v>241</v>
      </c>
      <c r="G239" s="1205" t="s">
        <v>242</v>
      </c>
      <c r="H239" s="1205" t="s">
        <v>243</v>
      </c>
      <c r="I239" s="1206" t="b">
        <v>1</v>
      </c>
      <c r="J239" s="1243" t="s">
        <v>1148</v>
      </c>
      <c r="K239" s="1208" t="s">
        <v>1149</v>
      </c>
      <c r="L239" s="1235" t="s">
        <v>1150</v>
      </c>
      <c r="M239" s="1236">
        <v>5</v>
      </c>
      <c r="N239" s="1262" t="b">
        <v>0</v>
      </c>
      <c r="O239" s="1245" t="s">
        <v>48</v>
      </c>
      <c r="P239" s="1224" t="s">
        <v>48</v>
      </c>
      <c r="Q239" s="1219" t="s">
        <v>48</v>
      </c>
      <c r="R239" s="1246" t="s">
        <v>48</v>
      </c>
      <c r="S239" s="1224" t="s">
        <v>48</v>
      </c>
      <c r="T239" s="1219" t="s">
        <v>48</v>
      </c>
      <c r="U239" s="1247" t="s">
        <v>48</v>
      </c>
      <c r="V239" s="1218" t="s">
        <v>48</v>
      </c>
      <c r="W239" s="1219" t="s">
        <v>48</v>
      </c>
      <c r="X239" s="1220" t="s">
        <v>48</v>
      </c>
      <c r="Y239" s="1221" t="s">
        <v>48</v>
      </c>
      <c r="Z239" s="1222" t="s">
        <v>48</v>
      </c>
      <c r="AA239" s="1223" t="s">
        <v>48</v>
      </c>
      <c r="AB239" s="1224" t="s">
        <v>48</v>
      </c>
      <c r="AC239" s="1225" t="s">
        <v>48</v>
      </c>
      <c r="AD239" s="1211" t="s">
        <v>48</v>
      </c>
      <c r="AE239" s="1227" t="s">
        <v>48</v>
      </c>
      <c r="AF239" s="1227" t="s">
        <v>48</v>
      </c>
      <c r="AG239" s="1228" t="s">
        <v>48</v>
      </c>
      <c r="AH239" s="1228" t="s">
        <v>48</v>
      </c>
      <c r="AI239" s="1228" t="s">
        <v>48</v>
      </c>
      <c r="AJ239" s="1228" t="s">
        <v>48</v>
      </c>
      <c r="AK239" s="1228" t="s">
        <v>48</v>
      </c>
      <c r="AL239" s="1228" t="s">
        <v>48</v>
      </c>
      <c r="AM239" s="1228" t="s">
        <v>12699</v>
      </c>
      <c r="AN239" s="1229" t="s">
        <v>13928</v>
      </c>
    </row>
    <row r="240" spans="1:40" ht="26.25" thickBot="1">
      <c r="A240" s="1275" t="s">
        <v>1151</v>
      </c>
      <c r="B240" s="1202" t="s">
        <v>1152</v>
      </c>
      <c r="C240" s="1203" t="s">
        <v>240</v>
      </c>
      <c r="D240" s="1269" t="s">
        <v>40</v>
      </c>
      <c r="E240" s="1205" t="s">
        <v>241</v>
      </c>
      <c r="F240" s="1205" t="s">
        <v>241</v>
      </c>
      <c r="G240" s="1205" t="s">
        <v>242</v>
      </c>
      <c r="H240" s="1205" t="s">
        <v>243</v>
      </c>
      <c r="I240" s="1206" t="b">
        <v>1</v>
      </c>
      <c r="J240" s="1243" t="s">
        <v>1153</v>
      </c>
      <c r="K240" s="1208" t="s">
        <v>1154</v>
      </c>
      <c r="L240" s="1235" t="s">
        <v>1155</v>
      </c>
      <c r="M240" s="1236">
        <v>5</v>
      </c>
      <c r="N240" s="1262" t="b">
        <v>0</v>
      </c>
      <c r="O240" s="1245" t="s">
        <v>48</v>
      </c>
      <c r="P240" s="1224" t="s">
        <v>48</v>
      </c>
      <c r="Q240" s="1219" t="s">
        <v>48</v>
      </c>
      <c r="R240" s="1246" t="s">
        <v>48</v>
      </c>
      <c r="S240" s="1224" t="s">
        <v>48</v>
      </c>
      <c r="T240" s="1219" t="s">
        <v>48</v>
      </c>
      <c r="U240" s="1247" t="s">
        <v>48</v>
      </c>
      <c r="V240" s="1218" t="s">
        <v>48</v>
      </c>
      <c r="W240" s="1219" t="s">
        <v>48</v>
      </c>
      <c r="X240" s="1220" t="s">
        <v>48</v>
      </c>
      <c r="Y240" s="1221" t="s">
        <v>48</v>
      </c>
      <c r="Z240" s="1222" t="s">
        <v>48</v>
      </c>
      <c r="AA240" s="1223" t="s">
        <v>48</v>
      </c>
      <c r="AB240" s="1224" t="s">
        <v>48</v>
      </c>
      <c r="AC240" s="1225" t="s">
        <v>48</v>
      </c>
      <c r="AD240" s="1211" t="s">
        <v>48</v>
      </c>
      <c r="AE240" s="1227" t="s">
        <v>48</v>
      </c>
      <c r="AF240" s="1227" t="s">
        <v>48</v>
      </c>
      <c r="AG240" s="1228" t="s">
        <v>48</v>
      </c>
      <c r="AH240" s="1228" t="s">
        <v>48</v>
      </c>
      <c r="AI240" s="1228" t="s">
        <v>48</v>
      </c>
      <c r="AJ240" s="1228" t="s">
        <v>48</v>
      </c>
      <c r="AK240" s="1228" t="s">
        <v>48</v>
      </c>
      <c r="AL240" s="1228" t="s">
        <v>48</v>
      </c>
      <c r="AM240" s="1228" t="s">
        <v>12699</v>
      </c>
      <c r="AN240" s="1229" t="s">
        <v>13928</v>
      </c>
    </row>
    <row r="241" spans="1:40" ht="26.25" thickBot="1">
      <c r="A241" s="1283" t="s">
        <v>1156</v>
      </c>
      <c r="B241" s="1202" t="s">
        <v>1157</v>
      </c>
      <c r="C241" s="1203" t="s">
        <v>240</v>
      </c>
      <c r="D241" s="1269" t="s">
        <v>40</v>
      </c>
      <c r="E241" s="1205" t="s">
        <v>241</v>
      </c>
      <c r="F241" s="1205" t="s">
        <v>241</v>
      </c>
      <c r="G241" s="1205" t="s">
        <v>242</v>
      </c>
      <c r="H241" s="1205" t="s">
        <v>243</v>
      </c>
      <c r="I241" s="1206" t="b">
        <v>1</v>
      </c>
      <c r="J241" s="1243" t="s">
        <v>1158</v>
      </c>
      <c r="K241" s="1208" t="s">
        <v>1159</v>
      </c>
      <c r="L241" s="1235" t="s">
        <v>1160</v>
      </c>
      <c r="M241" s="1236">
        <v>0.35</v>
      </c>
      <c r="N241" s="1262" t="b">
        <v>0</v>
      </c>
      <c r="O241" s="1245" t="s">
        <v>48</v>
      </c>
      <c r="P241" s="1224" t="s">
        <v>48</v>
      </c>
      <c r="Q241" s="1219" t="s">
        <v>48</v>
      </c>
      <c r="R241" s="1246" t="s">
        <v>48</v>
      </c>
      <c r="S241" s="1224" t="s">
        <v>48</v>
      </c>
      <c r="T241" s="1219" t="s">
        <v>48</v>
      </c>
      <c r="U241" s="1247" t="s">
        <v>48</v>
      </c>
      <c r="V241" s="1218" t="s">
        <v>48</v>
      </c>
      <c r="W241" s="1219" t="s">
        <v>48</v>
      </c>
      <c r="X241" s="1220" t="s">
        <v>48</v>
      </c>
      <c r="Y241" s="1221" t="s">
        <v>48</v>
      </c>
      <c r="Z241" s="1222" t="s">
        <v>48</v>
      </c>
      <c r="AA241" s="1223" t="s">
        <v>48</v>
      </c>
      <c r="AB241" s="1224" t="s">
        <v>48</v>
      </c>
      <c r="AC241" s="1225" t="s">
        <v>48</v>
      </c>
      <c r="AD241" s="1211" t="s">
        <v>48</v>
      </c>
      <c r="AE241" s="1227" t="s">
        <v>48</v>
      </c>
      <c r="AF241" s="1227" t="s">
        <v>48</v>
      </c>
      <c r="AG241" s="1228" t="s">
        <v>48</v>
      </c>
      <c r="AH241" s="1228" t="s">
        <v>48</v>
      </c>
      <c r="AI241" s="1228" t="s">
        <v>48</v>
      </c>
      <c r="AJ241" s="1228" t="s">
        <v>48</v>
      </c>
      <c r="AK241" s="1228" t="s">
        <v>48</v>
      </c>
      <c r="AL241" s="1228" t="s">
        <v>48</v>
      </c>
      <c r="AM241" s="1228" t="s">
        <v>12699</v>
      </c>
      <c r="AN241" s="1229" t="s">
        <v>13928</v>
      </c>
    </row>
    <row r="242" spans="1:40" ht="26.25" thickBot="1">
      <c r="A242" s="1283" t="s">
        <v>1161</v>
      </c>
      <c r="B242" s="1202" t="s">
        <v>1162</v>
      </c>
      <c r="C242" s="1203" t="s">
        <v>240</v>
      </c>
      <c r="D242" s="1269" t="s">
        <v>40</v>
      </c>
      <c r="E242" s="1205" t="s">
        <v>241</v>
      </c>
      <c r="F242" s="1205" t="s">
        <v>241</v>
      </c>
      <c r="G242" s="1205" t="s">
        <v>242</v>
      </c>
      <c r="H242" s="1205" t="s">
        <v>243</v>
      </c>
      <c r="I242" s="1206" t="b">
        <v>1</v>
      </c>
      <c r="J242" s="1243" t="s">
        <v>1163</v>
      </c>
      <c r="K242" s="1208" t="s">
        <v>1164</v>
      </c>
      <c r="L242" s="1235" t="s">
        <v>1165</v>
      </c>
      <c r="M242" s="1236">
        <v>2</v>
      </c>
      <c r="N242" s="1262" t="b">
        <v>0</v>
      </c>
      <c r="O242" s="1245" t="s">
        <v>48</v>
      </c>
      <c r="P242" s="1224" t="s">
        <v>48</v>
      </c>
      <c r="Q242" s="1219" t="s">
        <v>48</v>
      </c>
      <c r="R242" s="1246" t="s">
        <v>48</v>
      </c>
      <c r="S242" s="1224" t="s">
        <v>48</v>
      </c>
      <c r="T242" s="1219" t="s">
        <v>48</v>
      </c>
      <c r="U242" s="1247" t="s">
        <v>48</v>
      </c>
      <c r="V242" s="1218" t="s">
        <v>48</v>
      </c>
      <c r="W242" s="1219" t="s">
        <v>48</v>
      </c>
      <c r="X242" s="1220" t="s">
        <v>48</v>
      </c>
      <c r="Y242" s="1221" t="s">
        <v>48</v>
      </c>
      <c r="Z242" s="1222" t="s">
        <v>48</v>
      </c>
      <c r="AA242" s="1223" t="s">
        <v>48</v>
      </c>
      <c r="AB242" s="1224" t="s">
        <v>48</v>
      </c>
      <c r="AC242" s="1225" t="s">
        <v>48</v>
      </c>
      <c r="AD242" s="1211" t="s">
        <v>48</v>
      </c>
      <c r="AE242" s="1227" t="s">
        <v>48</v>
      </c>
      <c r="AF242" s="1227" t="s">
        <v>48</v>
      </c>
      <c r="AG242" s="1228" t="s">
        <v>48</v>
      </c>
      <c r="AH242" s="1228" t="s">
        <v>48</v>
      </c>
      <c r="AI242" s="1228" t="s">
        <v>48</v>
      </c>
      <c r="AJ242" s="1228" t="s">
        <v>48</v>
      </c>
      <c r="AK242" s="1228" t="s">
        <v>48</v>
      </c>
      <c r="AL242" s="1228" t="s">
        <v>48</v>
      </c>
      <c r="AM242" s="1228" t="s">
        <v>12699</v>
      </c>
      <c r="AN242" s="1229" t="s">
        <v>13928</v>
      </c>
    </row>
    <row r="243" spans="1:40" ht="26.25" thickBot="1">
      <c r="A243" s="1275" t="s">
        <v>1166</v>
      </c>
      <c r="B243" s="1202" t="s">
        <v>1167</v>
      </c>
      <c r="C243" s="1203" t="s">
        <v>240</v>
      </c>
      <c r="D243" s="1269" t="s">
        <v>40</v>
      </c>
      <c r="E243" s="1205" t="s">
        <v>241</v>
      </c>
      <c r="F243" s="1205" t="s">
        <v>241</v>
      </c>
      <c r="G243" s="1205" t="s">
        <v>242</v>
      </c>
      <c r="H243" s="1205" t="s">
        <v>243</v>
      </c>
      <c r="I243" s="1206" t="b">
        <v>1</v>
      </c>
      <c r="J243" s="1243" t="s">
        <v>712</v>
      </c>
      <c r="K243" s="1208" t="s">
        <v>1168</v>
      </c>
      <c r="L243" s="1235" t="s">
        <v>714</v>
      </c>
      <c r="M243" s="1236">
        <v>1</v>
      </c>
      <c r="N243" s="1262" t="b">
        <v>0</v>
      </c>
      <c r="O243" s="1245" t="s">
        <v>48</v>
      </c>
      <c r="P243" s="1224" t="s">
        <v>48</v>
      </c>
      <c r="Q243" s="1219" t="s">
        <v>48</v>
      </c>
      <c r="R243" s="1246" t="s">
        <v>48</v>
      </c>
      <c r="S243" s="1224" t="s">
        <v>48</v>
      </c>
      <c r="T243" s="1219" t="s">
        <v>48</v>
      </c>
      <c r="U243" s="1247" t="s">
        <v>48</v>
      </c>
      <c r="V243" s="1218" t="s">
        <v>48</v>
      </c>
      <c r="W243" s="1219" t="s">
        <v>48</v>
      </c>
      <c r="X243" s="1220" t="s">
        <v>48</v>
      </c>
      <c r="Y243" s="1221" t="s">
        <v>48</v>
      </c>
      <c r="Z243" s="1222" t="s">
        <v>48</v>
      </c>
      <c r="AA243" s="1223" t="s">
        <v>48</v>
      </c>
      <c r="AB243" s="1224" t="s">
        <v>48</v>
      </c>
      <c r="AC243" s="1225" t="s">
        <v>48</v>
      </c>
      <c r="AD243" s="1211" t="s">
        <v>48</v>
      </c>
      <c r="AE243" s="1227" t="s">
        <v>48</v>
      </c>
      <c r="AF243" s="1227" t="s">
        <v>48</v>
      </c>
      <c r="AG243" s="1228" t="s">
        <v>48</v>
      </c>
      <c r="AH243" s="1228" t="s">
        <v>48</v>
      </c>
      <c r="AI243" s="1228" t="s">
        <v>48</v>
      </c>
      <c r="AJ243" s="1228" t="s">
        <v>48</v>
      </c>
      <c r="AK243" s="1228" t="s">
        <v>48</v>
      </c>
      <c r="AL243" s="1228" t="s">
        <v>48</v>
      </c>
      <c r="AM243" s="1228" t="s">
        <v>12699</v>
      </c>
      <c r="AN243" s="1229" t="s">
        <v>13928</v>
      </c>
    </row>
    <row r="244" spans="1:40" ht="26.25" thickBot="1">
      <c r="A244" s="1275" t="s">
        <v>1169</v>
      </c>
      <c r="B244" s="1202" t="s">
        <v>1169</v>
      </c>
      <c r="C244" s="1203" t="s">
        <v>240</v>
      </c>
      <c r="D244" s="1269" t="s">
        <v>40</v>
      </c>
      <c r="E244" s="1205" t="s">
        <v>241</v>
      </c>
      <c r="F244" s="1205" t="s">
        <v>241</v>
      </c>
      <c r="G244" s="1205" t="s">
        <v>242</v>
      </c>
      <c r="H244" s="1205" t="s">
        <v>243</v>
      </c>
      <c r="I244" s="1206" t="b">
        <v>1</v>
      </c>
      <c r="J244" s="1243" t="s">
        <v>1170</v>
      </c>
      <c r="K244" s="1208" t="s">
        <v>1171</v>
      </c>
      <c r="L244" s="1235" t="s">
        <v>1172</v>
      </c>
      <c r="M244" s="1236">
        <v>1</v>
      </c>
      <c r="N244" s="1262" t="b">
        <v>0</v>
      </c>
      <c r="O244" s="1245" t="s">
        <v>48</v>
      </c>
      <c r="P244" s="1224" t="s">
        <v>48</v>
      </c>
      <c r="Q244" s="1219" t="s">
        <v>48</v>
      </c>
      <c r="R244" s="1246" t="s">
        <v>48</v>
      </c>
      <c r="S244" s="1224" t="s">
        <v>48</v>
      </c>
      <c r="T244" s="1219" t="s">
        <v>48</v>
      </c>
      <c r="U244" s="1247" t="s">
        <v>48</v>
      </c>
      <c r="V244" s="1218" t="s">
        <v>48</v>
      </c>
      <c r="W244" s="1219" t="s">
        <v>48</v>
      </c>
      <c r="X244" s="1220" t="s">
        <v>48</v>
      </c>
      <c r="Y244" s="1221" t="s">
        <v>48</v>
      </c>
      <c r="Z244" s="1222" t="s">
        <v>48</v>
      </c>
      <c r="AA244" s="1223" t="s">
        <v>48</v>
      </c>
      <c r="AB244" s="1224" t="s">
        <v>48</v>
      </c>
      <c r="AC244" s="1225" t="s">
        <v>48</v>
      </c>
      <c r="AD244" s="1211" t="s">
        <v>48</v>
      </c>
      <c r="AE244" s="1227" t="s">
        <v>48</v>
      </c>
      <c r="AF244" s="1227" t="s">
        <v>48</v>
      </c>
      <c r="AG244" s="1228" t="s">
        <v>48</v>
      </c>
      <c r="AH244" s="1228" t="s">
        <v>48</v>
      </c>
      <c r="AI244" s="1228" t="s">
        <v>48</v>
      </c>
      <c r="AJ244" s="1228" t="s">
        <v>48</v>
      </c>
      <c r="AK244" s="1228" t="s">
        <v>48</v>
      </c>
      <c r="AL244" s="1228" t="s">
        <v>48</v>
      </c>
      <c r="AM244" s="1228" t="s">
        <v>12699</v>
      </c>
      <c r="AN244" s="1229" t="s">
        <v>13928</v>
      </c>
    </row>
    <row r="245" spans="1:40" ht="26.25" thickBot="1">
      <c r="A245" s="1275" t="s">
        <v>1173</v>
      </c>
      <c r="B245" s="1202" t="s">
        <v>1173</v>
      </c>
      <c r="C245" s="1203" t="s">
        <v>240</v>
      </c>
      <c r="D245" s="1269" t="s">
        <v>40</v>
      </c>
      <c r="E245" s="1205" t="s">
        <v>241</v>
      </c>
      <c r="F245" s="1205" t="s">
        <v>241</v>
      </c>
      <c r="G245" s="1205" t="s">
        <v>242</v>
      </c>
      <c r="H245" s="1205" t="s">
        <v>243</v>
      </c>
      <c r="I245" s="1206" t="b">
        <v>1</v>
      </c>
      <c r="J245" s="1243" t="s">
        <v>1174</v>
      </c>
      <c r="K245" s="1208" t="s">
        <v>1175</v>
      </c>
      <c r="L245" s="1235" t="s">
        <v>1176</v>
      </c>
      <c r="M245" s="1236">
        <v>1</v>
      </c>
      <c r="N245" s="1262" t="b">
        <v>0</v>
      </c>
      <c r="O245" s="1245" t="s">
        <v>48</v>
      </c>
      <c r="P245" s="1224" t="s">
        <v>48</v>
      </c>
      <c r="Q245" s="1219" t="s">
        <v>48</v>
      </c>
      <c r="R245" s="1246" t="s">
        <v>48</v>
      </c>
      <c r="S245" s="1224" t="s">
        <v>48</v>
      </c>
      <c r="T245" s="1219" t="s">
        <v>48</v>
      </c>
      <c r="U245" s="1247" t="s">
        <v>48</v>
      </c>
      <c r="V245" s="1218" t="s">
        <v>48</v>
      </c>
      <c r="W245" s="1219" t="s">
        <v>48</v>
      </c>
      <c r="X245" s="1220" t="s">
        <v>48</v>
      </c>
      <c r="Y245" s="1221" t="s">
        <v>48</v>
      </c>
      <c r="Z245" s="1222" t="s">
        <v>48</v>
      </c>
      <c r="AA245" s="1223" t="s">
        <v>48</v>
      </c>
      <c r="AB245" s="1224" t="s">
        <v>48</v>
      </c>
      <c r="AC245" s="1225" t="s">
        <v>48</v>
      </c>
      <c r="AD245" s="1211" t="s">
        <v>48</v>
      </c>
      <c r="AE245" s="1227" t="s">
        <v>48</v>
      </c>
      <c r="AF245" s="1227" t="s">
        <v>48</v>
      </c>
      <c r="AG245" s="1228" t="s">
        <v>48</v>
      </c>
      <c r="AH245" s="1228" t="s">
        <v>48</v>
      </c>
      <c r="AI245" s="1228" t="s">
        <v>48</v>
      </c>
      <c r="AJ245" s="1228" t="s">
        <v>48</v>
      </c>
      <c r="AK245" s="1228" t="s">
        <v>48</v>
      </c>
      <c r="AL245" s="1228" t="s">
        <v>48</v>
      </c>
      <c r="AM245" s="1228" t="s">
        <v>12699</v>
      </c>
      <c r="AN245" s="1229" t="s">
        <v>13928</v>
      </c>
    </row>
    <row r="246" spans="1:40" ht="26.25" thickBot="1">
      <c r="A246" s="1275" t="s">
        <v>1177</v>
      </c>
      <c r="B246" s="1202" t="s">
        <v>1177</v>
      </c>
      <c r="C246" s="1203" t="s">
        <v>240</v>
      </c>
      <c r="D246" s="1269" t="s">
        <v>40</v>
      </c>
      <c r="E246" s="1205" t="s">
        <v>241</v>
      </c>
      <c r="F246" s="1205" t="s">
        <v>241</v>
      </c>
      <c r="G246" s="1205" t="s">
        <v>242</v>
      </c>
      <c r="H246" s="1205" t="s">
        <v>243</v>
      </c>
      <c r="I246" s="1206" t="b">
        <v>1</v>
      </c>
      <c r="J246" s="1243" t="s">
        <v>1178</v>
      </c>
      <c r="K246" s="1208" t="s">
        <v>1179</v>
      </c>
      <c r="L246" s="1235" t="s">
        <v>1180</v>
      </c>
      <c r="M246" s="1236">
        <v>1</v>
      </c>
      <c r="N246" s="1262" t="b">
        <v>0</v>
      </c>
      <c r="O246" s="1245" t="s">
        <v>48</v>
      </c>
      <c r="P246" s="1224" t="s">
        <v>48</v>
      </c>
      <c r="Q246" s="1219" t="s">
        <v>48</v>
      </c>
      <c r="R246" s="1246" t="s">
        <v>48</v>
      </c>
      <c r="S246" s="1224" t="s">
        <v>48</v>
      </c>
      <c r="T246" s="1219" t="s">
        <v>48</v>
      </c>
      <c r="U246" s="1247" t="s">
        <v>48</v>
      </c>
      <c r="V246" s="1218" t="s">
        <v>48</v>
      </c>
      <c r="W246" s="1219" t="s">
        <v>48</v>
      </c>
      <c r="X246" s="1220" t="s">
        <v>48</v>
      </c>
      <c r="Y246" s="1221" t="s">
        <v>48</v>
      </c>
      <c r="Z246" s="1222" t="s">
        <v>48</v>
      </c>
      <c r="AA246" s="1223" t="s">
        <v>48</v>
      </c>
      <c r="AB246" s="1224" t="s">
        <v>48</v>
      </c>
      <c r="AC246" s="1225" t="s">
        <v>48</v>
      </c>
      <c r="AD246" s="1211" t="s">
        <v>48</v>
      </c>
      <c r="AE246" s="1227" t="s">
        <v>48</v>
      </c>
      <c r="AF246" s="1227" t="s">
        <v>48</v>
      </c>
      <c r="AG246" s="1228" t="s">
        <v>48</v>
      </c>
      <c r="AH246" s="1228" t="s">
        <v>48</v>
      </c>
      <c r="AI246" s="1228" t="s">
        <v>48</v>
      </c>
      <c r="AJ246" s="1228" t="s">
        <v>48</v>
      </c>
      <c r="AK246" s="1228" t="s">
        <v>48</v>
      </c>
      <c r="AL246" s="1228" t="s">
        <v>48</v>
      </c>
      <c r="AM246" s="1228" t="s">
        <v>12699</v>
      </c>
      <c r="AN246" s="1229" t="s">
        <v>13928</v>
      </c>
    </row>
    <row r="247" spans="1:40" ht="26.25" thickBot="1">
      <c r="A247" s="1275" t="s">
        <v>1181</v>
      </c>
      <c r="B247" s="1202" t="s">
        <v>1182</v>
      </c>
      <c r="C247" s="1203" t="s">
        <v>240</v>
      </c>
      <c r="D247" s="1269" t="s">
        <v>40</v>
      </c>
      <c r="E247" s="1205" t="s">
        <v>241</v>
      </c>
      <c r="F247" s="1205" t="s">
        <v>241</v>
      </c>
      <c r="G247" s="1205" t="s">
        <v>242</v>
      </c>
      <c r="H247" s="1205" t="s">
        <v>243</v>
      </c>
      <c r="I247" s="1206" t="b">
        <v>1</v>
      </c>
      <c r="J247" s="1243" t="s">
        <v>1183</v>
      </c>
      <c r="K247" s="1208" t="s">
        <v>1184</v>
      </c>
      <c r="L247" s="1235" t="s">
        <v>1185</v>
      </c>
      <c r="M247" s="1236">
        <v>1</v>
      </c>
      <c r="N247" s="1262" t="b">
        <v>0</v>
      </c>
      <c r="O247" s="1245" t="s">
        <v>48</v>
      </c>
      <c r="P247" s="1224" t="s">
        <v>48</v>
      </c>
      <c r="Q247" s="1219" t="s">
        <v>48</v>
      </c>
      <c r="R247" s="1246" t="s">
        <v>48</v>
      </c>
      <c r="S247" s="1224" t="s">
        <v>48</v>
      </c>
      <c r="T247" s="1219" t="s">
        <v>48</v>
      </c>
      <c r="U247" s="1247" t="s">
        <v>48</v>
      </c>
      <c r="V247" s="1218" t="s">
        <v>48</v>
      </c>
      <c r="W247" s="1219" t="s">
        <v>48</v>
      </c>
      <c r="X247" s="1220" t="s">
        <v>48</v>
      </c>
      <c r="Y247" s="1221" t="s">
        <v>48</v>
      </c>
      <c r="Z247" s="1222" t="s">
        <v>48</v>
      </c>
      <c r="AA247" s="1223" t="s">
        <v>48</v>
      </c>
      <c r="AB247" s="1224" t="s">
        <v>48</v>
      </c>
      <c r="AC247" s="1225" t="s">
        <v>48</v>
      </c>
      <c r="AD247" s="1211" t="s">
        <v>48</v>
      </c>
      <c r="AE247" s="1227" t="s">
        <v>48</v>
      </c>
      <c r="AF247" s="1227" t="s">
        <v>48</v>
      </c>
      <c r="AG247" s="1228" t="s">
        <v>48</v>
      </c>
      <c r="AH247" s="1228" t="s">
        <v>48</v>
      </c>
      <c r="AI247" s="1228" t="s">
        <v>48</v>
      </c>
      <c r="AJ247" s="1228" t="s">
        <v>48</v>
      </c>
      <c r="AK247" s="1228" t="s">
        <v>48</v>
      </c>
      <c r="AL247" s="1228" t="s">
        <v>48</v>
      </c>
      <c r="AM247" s="1228" t="s">
        <v>12699</v>
      </c>
      <c r="AN247" s="1229" t="s">
        <v>13928</v>
      </c>
    </row>
    <row r="248" spans="1:40" ht="26.25" thickBot="1">
      <c r="A248" s="1230" t="s">
        <v>1186</v>
      </c>
      <c r="B248" s="1202" t="s">
        <v>1187</v>
      </c>
      <c r="C248" s="1203" t="s">
        <v>240</v>
      </c>
      <c r="D248" s="1269" t="s">
        <v>40</v>
      </c>
      <c r="E248" s="1205" t="s">
        <v>241</v>
      </c>
      <c r="F248" s="1205" t="s">
        <v>241</v>
      </c>
      <c r="G248" s="1205" t="s">
        <v>242</v>
      </c>
      <c r="H248" s="1205" t="s">
        <v>243</v>
      </c>
      <c r="I248" s="1206" t="b">
        <v>1</v>
      </c>
      <c r="J248" s="1244" t="s">
        <v>1188</v>
      </c>
      <c r="K248" s="1208" t="s">
        <v>1189</v>
      </c>
      <c r="L248" s="1209" t="s">
        <v>1190</v>
      </c>
      <c r="M248" s="1210">
        <v>0.5</v>
      </c>
      <c r="N248" s="1262" t="b">
        <v>0</v>
      </c>
      <c r="O248" s="1245" t="s">
        <v>48</v>
      </c>
      <c r="P248" s="1224" t="s">
        <v>48</v>
      </c>
      <c r="Q248" s="1219" t="s">
        <v>48</v>
      </c>
      <c r="R248" s="1246" t="s">
        <v>48</v>
      </c>
      <c r="S248" s="1224" t="s">
        <v>48</v>
      </c>
      <c r="T248" s="1219" t="s">
        <v>48</v>
      </c>
      <c r="U248" s="1247" t="s">
        <v>48</v>
      </c>
      <c r="V248" s="1218" t="s">
        <v>48</v>
      </c>
      <c r="W248" s="1219" t="s">
        <v>48</v>
      </c>
      <c r="X248" s="1220" t="s">
        <v>48</v>
      </c>
      <c r="Y248" s="1221" t="s">
        <v>48</v>
      </c>
      <c r="Z248" s="1222" t="s">
        <v>48</v>
      </c>
      <c r="AA248" s="1223" t="s">
        <v>48</v>
      </c>
      <c r="AB248" s="1224" t="s">
        <v>48</v>
      </c>
      <c r="AC248" s="1225" t="s">
        <v>48</v>
      </c>
      <c r="AD248" s="1211" t="s">
        <v>48</v>
      </c>
      <c r="AE248" s="1227" t="s">
        <v>48</v>
      </c>
      <c r="AF248" s="1227" t="s">
        <v>48</v>
      </c>
      <c r="AG248" s="1228" t="s">
        <v>48</v>
      </c>
      <c r="AH248" s="1228" t="s">
        <v>48</v>
      </c>
      <c r="AI248" s="1228" t="s">
        <v>48</v>
      </c>
      <c r="AJ248" s="1228" t="s">
        <v>48</v>
      </c>
      <c r="AK248" s="1228" t="s">
        <v>48</v>
      </c>
      <c r="AL248" s="1228" t="s">
        <v>48</v>
      </c>
      <c r="AM248" s="1228" t="s">
        <v>12699</v>
      </c>
      <c r="AN248" s="1229" t="s">
        <v>13928</v>
      </c>
    </row>
    <row r="249" spans="1:40" ht="26.25" thickBot="1">
      <c r="A249" s="1230" t="s">
        <v>1191</v>
      </c>
      <c r="B249" s="1202" t="s">
        <v>1192</v>
      </c>
      <c r="C249" s="1203" t="s">
        <v>240</v>
      </c>
      <c r="D249" s="1269" t="s">
        <v>40</v>
      </c>
      <c r="E249" s="1205" t="s">
        <v>241</v>
      </c>
      <c r="F249" s="1205" t="s">
        <v>241</v>
      </c>
      <c r="G249" s="1205" t="s">
        <v>242</v>
      </c>
      <c r="H249" s="1205" t="s">
        <v>243</v>
      </c>
      <c r="I249" s="1206" t="b">
        <v>1</v>
      </c>
      <c r="J249" s="1244" t="s">
        <v>1193</v>
      </c>
      <c r="K249" s="1208" t="s">
        <v>1194</v>
      </c>
      <c r="L249" s="1209" t="s">
        <v>1195</v>
      </c>
      <c r="M249" s="1210">
        <v>0.5</v>
      </c>
      <c r="N249" s="1262" t="b">
        <v>0</v>
      </c>
      <c r="O249" s="1245" t="s">
        <v>48</v>
      </c>
      <c r="P249" s="1224" t="s">
        <v>48</v>
      </c>
      <c r="Q249" s="1219" t="s">
        <v>48</v>
      </c>
      <c r="R249" s="1246" t="s">
        <v>48</v>
      </c>
      <c r="S249" s="1224" t="s">
        <v>48</v>
      </c>
      <c r="T249" s="1219" t="s">
        <v>48</v>
      </c>
      <c r="U249" s="1247" t="s">
        <v>48</v>
      </c>
      <c r="V249" s="1218" t="s">
        <v>48</v>
      </c>
      <c r="W249" s="1219" t="s">
        <v>48</v>
      </c>
      <c r="X249" s="1220" t="s">
        <v>48</v>
      </c>
      <c r="Y249" s="1221" t="s">
        <v>48</v>
      </c>
      <c r="Z249" s="1222" t="s">
        <v>48</v>
      </c>
      <c r="AA249" s="1223" t="s">
        <v>48</v>
      </c>
      <c r="AB249" s="1224" t="s">
        <v>48</v>
      </c>
      <c r="AC249" s="1225" t="s">
        <v>48</v>
      </c>
      <c r="AD249" s="1211" t="s">
        <v>48</v>
      </c>
      <c r="AE249" s="1227" t="s">
        <v>48</v>
      </c>
      <c r="AF249" s="1227" t="s">
        <v>48</v>
      </c>
      <c r="AG249" s="1228" t="s">
        <v>48</v>
      </c>
      <c r="AH249" s="1228" t="s">
        <v>48</v>
      </c>
      <c r="AI249" s="1228" t="s">
        <v>48</v>
      </c>
      <c r="AJ249" s="1228" t="s">
        <v>48</v>
      </c>
      <c r="AK249" s="1228" t="s">
        <v>48</v>
      </c>
      <c r="AL249" s="1228" t="s">
        <v>48</v>
      </c>
      <c r="AM249" s="1228" t="s">
        <v>12699</v>
      </c>
      <c r="AN249" s="1229" t="s">
        <v>13928</v>
      </c>
    </row>
    <row r="250" spans="1:40" ht="26.25" thickBot="1">
      <c r="A250" s="1231" t="s">
        <v>1196</v>
      </c>
      <c r="B250" s="1202" t="s">
        <v>1197</v>
      </c>
      <c r="C250" s="1203" t="s">
        <v>240</v>
      </c>
      <c r="D250" s="1269" t="s">
        <v>40</v>
      </c>
      <c r="E250" s="1205" t="s">
        <v>241</v>
      </c>
      <c r="F250" s="1205" t="s">
        <v>241</v>
      </c>
      <c r="G250" s="1205" t="s">
        <v>242</v>
      </c>
      <c r="H250" s="1205" t="s">
        <v>243</v>
      </c>
      <c r="I250" s="1206" t="b">
        <v>1</v>
      </c>
      <c r="J250" s="1244" t="s">
        <v>1198</v>
      </c>
      <c r="K250" s="1208" t="s">
        <v>1199</v>
      </c>
      <c r="L250" s="1209" t="s">
        <v>1200</v>
      </c>
      <c r="M250" s="1210" t="s">
        <v>1077</v>
      </c>
      <c r="N250" s="1262" t="b">
        <v>0</v>
      </c>
      <c r="O250" s="1245" t="s">
        <v>48</v>
      </c>
      <c r="P250" s="1224" t="s">
        <v>48</v>
      </c>
      <c r="Q250" s="1219" t="s">
        <v>48</v>
      </c>
      <c r="R250" s="1246" t="s">
        <v>48</v>
      </c>
      <c r="S250" s="1224" t="s">
        <v>48</v>
      </c>
      <c r="T250" s="1219" t="s">
        <v>48</v>
      </c>
      <c r="U250" s="1247" t="s">
        <v>48</v>
      </c>
      <c r="V250" s="1218" t="s">
        <v>48</v>
      </c>
      <c r="W250" s="1219" t="s">
        <v>48</v>
      </c>
      <c r="X250" s="1220" t="s">
        <v>48</v>
      </c>
      <c r="Y250" s="1221" t="s">
        <v>48</v>
      </c>
      <c r="Z250" s="1222" t="s">
        <v>48</v>
      </c>
      <c r="AA250" s="1223" t="s">
        <v>48</v>
      </c>
      <c r="AB250" s="1224" t="s">
        <v>48</v>
      </c>
      <c r="AC250" s="1225" t="s">
        <v>48</v>
      </c>
      <c r="AD250" s="1211" t="s">
        <v>48</v>
      </c>
      <c r="AE250" s="1227" t="s">
        <v>48</v>
      </c>
      <c r="AF250" s="1227" t="s">
        <v>48</v>
      </c>
      <c r="AG250" s="1228" t="s">
        <v>48</v>
      </c>
      <c r="AH250" s="1228" t="s">
        <v>48</v>
      </c>
      <c r="AI250" s="1228" t="s">
        <v>48</v>
      </c>
      <c r="AJ250" s="1228" t="s">
        <v>48</v>
      </c>
      <c r="AK250" s="1228" t="s">
        <v>48</v>
      </c>
      <c r="AL250" s="1228" t="s">
        <v>48</v>
      </c>
      <c r="AM250" s="1228" t="s">
        <v>12699</v>
      </c>
      <c r="AN250" s="1229" t="s">
        <v>13928</v>
      </c>
    </row>
    <row r="251" spans="1:40" ht="26.25" thickBot="1">
      <c r="A251" s="1231" t="s">
        <v>1201</v>
      </c>
      <c r="B251" s="1202" t="s">
        <v>1202</v>
      </c>
      <c r="C251" s="1203" t="s">
        <v>240</v>
      </c>
      <c r="D251" s="1269" t="s">
        <v>40</v>
      </c>
      <c r="E251" s="1205" t="s">
        <v>241</v>
      </c>
      <c r="F251" s="1205" t="s">
        <v>241</v>
      </c>
      <c r="G251" s="1205" t="s">
        <v>242</v>
      </c>
      <c r="H251" s="1205" t="s">
        <v>243</v>
      </c>
      <c r="I251" s="1206" t="b">
        <v>1</v>
      </c>
      <c r="J251" s="1244" t="s">
        <v>1203</v>
      </c>
      <c r="K251" s="1208" t="s">
        <v>1204</v>
      </c>
      <c r="L251" s="1209" t="s">
        <v>1205</v>
      </c>
      <c r="M251" s="1210" t="s">
        <v>1077</v>
      </c>
      <c r="N251" s="1262" t="b">
        <v>0</v>
      </c>
      <c r="O251" s="1245" t="s">
        <v>48</v>
      </c>
      <c r="P251" s="1224" t="s">
        <v>48</v>
      </c>
      <c r="Q251" s="1219" t="s">
        <v>48</v>
      </c>
      <c r="R251" s="1246" t="s">
        <v>48</v>
      </c>
      <c r="S251" s="1224" t="s">
        <v>48</v>
      </c>
      <c r="T251" s="1219" t="s">
        <v>48</v>
      </c>
      <c r="U251" s="1247" t="s">
        <v>48</v>
      </c>
      <c r="V251" s="1218" t="s">
        <v>48</v>
      </c>
      <c r="W251" s="1219" t="s">
        <v>48</v>
      </c>
      <c r="X251" s="1220" t="s">
        <v>48</v>
      </c>
      <c r="Y251" s="1221" t="s">
        <v>48</v>
      </c>
      <c r="Z251" s="1222" t="s">
        <v>48</v>
      </c>
      <c r="AA251" s="1223" t="s">
        <v>48</v>
      </c>
      <c r="AB251" s="1224" t="s">
        <v>48</v>
      </c>
      <c r="AC251" s="1225" t="s">
        <v>48</v>
      </c>
      <c r="AD251" s="1211" t="s">
        <v>48</v>
      </c>
      <c r="AE251" s="1227" t="s">
        <v>48</v>
      </c>
      <c r="AF251" s="1227" t="s">
        <v>48</v>
      </c>
      <c r="AG251" s="1228" t="s">
        <v>48</v>
      </c>
      <c r="AH251" s="1228" t="s">
        <v>48</v>
      </c>
      <c r="AI251" s="1228" t="s">
        <v>48</v>
      </c>
      <c r="AJ251" s="1228" t="s">
        <v>48</v>
      </c>
      <c r="AK251" s="1228" t="s">
        <v>48</v>
      </c>
      <c r="AL251" s="1228" t="s">
        <v>48</v>
      </c>
      <c r="AM251" s="1228" t="s">
        <v>12699</v>
      </c>
      <c r="AN251" s="1229" t="s">
        <v>13928</v>
      </c>
    </row>
    <row r="252" spans="1:40" ht="26.25" thickBot="1">
      <c r="A252" s="1231" t="s">
        <v>1206</v>
      </c>
      <c r="B252" s="1202" t="s">
        <v>1207</v>
      </c>
      <c r="C252" s="1203" t="s">
        <v>240</v>
      </c>
      <c r="D252" s="1269" t="s">
        <v>40</v>
      </c>
      <c r="E252" s="1205" t="s">
        <v>241</v>
      </c>
      <c r="F252" s="1205" t="s">
        <v>241</v>
      </c>
      <c r="G252" s="1205" t="s">
        <v>242</v>
      </c>
      <c r="H252" s="1205" t="s">
        <v>243</v>
      </c>
      <c r="I252" s="1206" t="b">
        <v>1</v>
      </c>
      <c r="J252" s="1244" t="s">
        <v>1208</v>
      </c>
      <c r="K252" s="1208" t="s">
        <v>1209</v>
      </c>
      <c r="L252" s="1209" t="s">
        <v>1210</v>
      </c>
      <c r="M252" s="1210" t="s">
        <v>1077</v>
      </c>
      <c r="N252" s="1262" t="b">
        <v>0</v>
      </c>
      <c r="O252" s="1245" t="s">
        <v>48</v>
      </c>
      <c r="P252" s="1224" t="s">
        <v>48</v>
      </c>
      <c r="Q252" s="1219" t="s">
        <v>48</v>
      </c>
      <c r="R252" s="1246" t="s">
        <v>48</v>
      </c>
      <c r="S252" s="1224" t="s">
        <v>48</v>
      </c>
      <c r="T252" s="1219" t="s">
        <v>48</v>
      </c>
      <c r="U252" s="1247" t="s">
        <v>48</v>
      </c>
      <c r="V252" s="1218" t="s">
        <v>48</v>
      </c>
      <c r="W252" s="1219" t="s">
        <v>48</v>
      </c>
      <c r="X252" s="1220" t="s">
        <v>48</v>
      </c>
      <c r="Y252" s="1221" t="s">
        <v>48</v>
      </c>
      <c r="Z252" s="1222" t="s">
        <v>48</v>
      </c>
      <c r="AA252" s="1223" t="s">
        <v>48</v>
      </c>
      <c r="AB252" s="1224" t="s">
        <v>48</v>
      </c>
      <c r="AC252" s="1225" t="s">
        <v>48</v>
      </c>
      <c r="AD252" s="1211" t="s">
        <v>48</v>
      </c>
      <c r="AE252" s="1227" t="s">
        <v>48</v>
      </c>
      <c r="AF252" s="1227" t="s">
        <v>48</v>
      </c>
      <c r="AG252" s="1228" t="s">
        <v>48</v>
      </c>
      <c r="AH252" s="1228" t="s">
        <v>48</v>
      </c>
      <c r="AI252" s="1228" t="s">
        <v>48</v>
      </c>
      <c r="AJ252" s="1228" t="s">
        <v>48</v>
      </c>
      <c r="AK252" s="1228" t="s">
        <v>48</v>
      </c>
      <c r="AL252" s="1228" t="s">
        <v>48</v>
      </c>
      <c r="AM252" s="1228" t="s">
        <v>12699</v>
      </c>
      <c r="AN252" s="1229" t="s">
        <v>13928</v>
      </c>
    </row>
    <row r="253" spans="1:40" ht="26.25" thickBot="1">
      <c r="A253" s="1232" t="s">
        <v>1211</v>
      </c>
      <c r="B253" s="1202" t="s">
        <v>1212</v>
      </c>
      <c r="C253" s="1203" t="s">
        <v>240</v>
      </c>
      <c r="D253" s="1269" t="s">
        <v>40</v>
      </c>
      <c r="E253" s="1205" t="s">
        <v>241</v>
      </c>
      <c r="F253" s="1205" t="s">
        <v>241</v>
      </c>
      <c r="G253" s="1205" t="s">
        <v>242</v>
      </c>
      <c r="H253" s="1205" t="s">
        <v>243</v>
      </c>
      <c r="I253" s="1206" t="b">
        <v>1</v>
      </c>
      <c r="J253" s="1244" t="s">
        <v>1213</v>
      </c>
      <c r="K253" s="1208" t="s">
        <v>1214</v>
      </c>
      <c r="L253" s="1209" t="s">
        <v>1215</v>
      </c>
      <c r="M253" s="1210">
        <v>3</v>
      </c>
      <c r="N253" s="1262" t="b">
        <v>0</v>
      </c>
      <c r="O253" s="1245" t="s">
        <v>48</v>
      </c>
      <c r="P253" s="1224" t="s">
        <v>48</v>
      </c>
      <c r="Q253" s="1219" t="s">
        <v>48</v>
      </c>
      <c r="R253" s="1246" t="s">
        <v>48</v>
      </c>
      <c r="S253" s="1224" t="s">
        <v>48</v>
      </c>
      <c r="T253" s="1219" t="s">
        <v>48</v>
      </c>
      <c r="U253" s="1247" t="s">
        <v>48</v>
      </c>
      <c r="V253" s="1218" t="s">
        <v>48</v>
      </c>
      <c r="W253" s="1219" t="s">
        <v>48</v>
      </c>
      <c r="X253" s="1220" t="s">
        <v>48</v>
      </c>
      <c r="Y253" s="1221" t="s">
        <v>48</v>
      </c>
      <c r="Z253" s="1222" t="s">
        <v>48</v>
      </c>
      <c r="AA253" s="1223" t="s">
        <v>48</v>
      </c>
      <c r="AB253" s="1224" t="s">
        <v>48</v>
      </c>
      <c r="AC253" s="1225" t="s">
        <v>48</v>
      </c>
      <c r="AD253" s="1211" t="s">
        <v>48</v>
      </c>
      <c r="AE253" s="1227" t="s">
        <v>48</v>
      </c>
      <c r="AF253" s="1227" t="s">
        <v>48</v>
      </c>
      <c r="AG253" s="1228" t="s">
        <v>48</v>
      </c>
      <c r="AH253" s="1228" t="s">
        <v>48</v>
      </c>
      <c r="AI253" s="1228" t="s">
        <v>48</v>
      </c>
      <c r="AJ253" s="1228" t="s">
        <v>48</v>
      </c>
      <c r="AK253" s="1228" t="s">
        <v>48</v>
      </c>
      <c r="AL253" s="1228" t="s">
        <v>48</v>
      </c>
      <c r="AM253" s="1228" t="s">
        <v>12699</v>
      </c>
      <c r="AN253" s="1229" t="s">
        <v>13928</v>
      </c>
    </row>
    <row r="254" spans="1:40" ht="26.25" thickBot="1">
      <c r="A254" s="1232" t="s">
        <v>1216</v>
      </c>
      <c r="B254" s="1202" t="s">
        <v>1217</v>
      </c>
      <c r="C254" s="1203" t="s">
        <v>240</v>
      </c>
      <c r="D254" s="1269" t="s">
        <v>40</v>
      </c>
      <c r="E254" s="1205" t="s">
        <v>241</v>
      </c>
      <c r="F254" s="1205" t="s">
        <v>241</v>
      </c>
      <c r="G254" s="1205" t="s">
        <v>242</v>
      </c>
      <c r="H254" s="1205" t="s">
        <v>243</v>
      </c>
      <c r="I254" s="1206" t="b">
        <v>1</v>
      </c>
      <c r="J254" s="1244" t="s">
        <v>1218</v>
      </c>
      <c r="K254" s="1208" t="s">
        <v>1219</v>
      </c>
      <c r="L254" s="1209" t="s">
        <v>1220</v>
      </c>
      <c r="M254" s="1210">
        <v>3</v>
      </c>
      <c r="N254" s="1262" t="b">
        <v>0</v>
      </c>
      <c r="O254" s="1245" t="s">
        <v>48</v>
      </c>
      <c r="P254" s="1224" t="s">
        <v>48</v>
      </c>
      <c r="Q254" s="1219" t="s">
        <v>48</v>
      </c>
      <c r="R254" s="1246" t="s">
        <v>48</v>
      </c>
      <c r="S254" s="1224" t="s">
        <v>48</v>
      </c>
      <c r="T254" s="1219" t="s">
        <v>48</v>
      </c>
      <c r="U254" s="1247" t="s">
        <v>48</v>
      </c>
      <c r="V254" s="1218" t="s">
        <v>48</v>
      </c>
      <c r="W254" s="1219" t="s">
        <v>48</v>
      </c>
      <c r="X254" s="1220" t="s">
        <v>48</v>
      </c>
      <c r="Y254" s="1221" t="s">
        <v>48</v>
      </c>
      <c r="Z254" s="1222" t="s">
        <v>48</v>
      </c>
      <c r="AA254" s="1223" t="s">
        <v>48</v>
      </c>
      <c r="AB254" s="1224" t="s">
        <v>48</v>
      </c>
      <c r="AC254" s="1225" t="s">
        <v>48</v>
      </c>
      <c r="AD254" s="1211" t="s">
        <v>48</v>
      </c>
      <c r="AE254" s="1227" t="s">
        <v>48</v>
      </c>
      <c r="AF254" s="1227" t="s">
        <v>48</v>
      </c>
      <c r="AG254" s="1228" t="s">
        <v>48</v>
      </c>
      <c r="AH254" s="1228" t="s">
        <v>48</v>
      </c>
      <c r="AI254" s="1228" t="s">
        <v>48</v>
      </c>
      <c r="AJ254" s="1228" t="s">
        <v>48</v>
      </c>
      <c r="AK254" s="1228" t="s">
        <v>48</v>
      </c>
      <c r="AL254" s="1228" t="s">
        <v>48</v>
      </c>
      <c r="AM254" s="1228" t="s">
        <v>12699</v>
      </c>
      <c r="AN254" s="1229" t="s">
        <v>13928</v>
      </c>
    </row>
    <row r="255" spans="1:40" ht="26.25" thickBot="1">
      <c r="A255" s="1282" t="s">
        <v>1221</v>
      </c>
      <c r="B255" s="1202" t="s">
        <v>1222</v>
      </c>
      <c r="C255" s="1203" t="s">
        <v>240</v>
      </c>
      <c r="D255" s="1269" t="s">
        <v>40</v>
      </c>
      <c r="E255" s="1205" t="s">
        <v>241</v>
      </c>
      <c r="F255" s="1205" t="s">
        <v>241</v>
      </c>
      <c r="G255" s="1205" t="s">
        <v>242</v>
      </c>
      <c r="H255" s="1205" t="s">
        <v>243</v>
      </c>
      <c r="I255" s="1206" t="b">
        <v>1</v>
      </c>
      <c r="J255" s="1244" t="s">
        <v>1223</v>
      </c>
      <c r="K255" s="1208" t="s">
        <v>1224</v>
      </c>
      <c r="L255" s="1209" t="s">
        <v>1225</v>
      </c>
      <c r="M255" s="1210">
        <v>4</v>
      </c>
      <c r="N255" s="1262" t="b">
        <v>0</v>
      </c>
      <c r="O255" s="1245" t="s">
        <v>48</v>
      </c>
      <c r="P255" s="1224" t="s">
        <v>48</v>
      </c>
      <c r="Q255" s="1219" t="s">
        <v>48</v>
      </c>
      <c r="R255" s="1246" t="s">
        <v>48</v>
      </c>
      <c r="S255" s="1224" t="s">
        <v>48</v>
      </c>
      <c r="T255" s="1219" t="s">
        <v>48</v>
      </c>
      <c r="U255" s="1247" t="s">
        <v>48</v>
      </c>
      <c r="V255" s="1218" t="s">
        <v>48</v>
      </c>
      <c r="W255" s="1219" t="s">
        <v>48</v>
      </c>
      <c r="X255" s="1220" t="s">
        <v>48</v>
      </c>
      <c r="Y255" s="1221" t="s">
        <v>48</v>
      </c>
      <c r="Z255" s="1222" t="s">
        <v>48</v>
      </c>
      <c r="AA255" s="1223" t="s">
        <v>48</v>
      </c>
      <c r="AB255" s="1224" t="s">
        <v>48</v>
      </c>
      <c r="AC255" s="1225" t="s">
        <v>48</v>
      </c>
      <c r="AD255" s="1211" t="s">
        <v>48</v>
      </c>
      <c r="AE255" s="1227" t="s">
        <v>48</v>
      </c>
      <c r="AF255" s="1227" t="s">
        <v>48</v>
      </c>
      <c r="AG255" s="1228" t="s">
        <v>48</v>
      </c>
      <c r="AH255" s="1228" t="s">
        <v>48</v>
      </c>
      <c r="AI255" s="1228" t="s">
        <v>48</v>
      </c>
      <c r="AJ255" s="1228" t="s">
        <v>48</v>
      </c>
      <c r="AK255" s="1228" t="s">
        <v>48</v>
      </c>
      <c r="AL255" s="1228" t="s">
        <v>48</v>
      </c>
      <c r="AM255" s="1228" t="s">
        <v>12699</v>
      </c>
      <c r="AN255" s="1229" t="s">
        <v>13928</v>
      </c>
    </row>
    <row r="256" spans="1:40" ht="26.25" thickBot="1">
      <c r="A256" s="1282" t="s">
        <v>1226</v>
      </c>
      <c r="B256" s="1202" t="s">
        <v>1227</v>
      </c>
      <c r="C256" s="1203" t="s">
        <v>240</v>
      </c>
      <c r="D256" s="1269" t="s">
        <v>40</v>
      </c>
      <c r="E256" s="1205" t="s">
        <v>241</v>
      </c>
      <c r="F256" s="1205" t="s">
        <v>241</v>
      </c>
      <c r="G256" s="1205" t="s">
        <v>242</v>
      </c>
      <c r="H256" s="1205" t="s">
        <v>243</v>
      </c>
      <c r="I256" s="1206" t="b">
        <v>1</v>
      </c>
      <c r="J256" s="1244" t="s">
        <v>1228</v>
      </c>
      <c r="K256" s="1208" t="s">
        <v>1229</v>
      </c>
      <c r="L256" s="1209" t="s">
        <v>1230</v>
      </c>
      <c r="M256" s="1210">
        <v>4</v>
      </c>
      <c r="N256" s="1262" t="b">
        <v>0</v>
      </c>
      <c r="O256" s="1245" t="s">
        <v>48</v>
      </c>
      <c r="P256" s="1224" t="s">
        <v>48</v>
      </c>
      <c r="Q256" s="1219" t="s">
        <v>48</v>
      </c>
      <c r="R256" s="1246" t="s">
        <v>48</v>
      </c>
      <c r="S256" s="1224" t="s">
        <v>48</v>
      </c>
      <c r="T256" s="1219" t="s">
        <v>48</v>
      </c>
      <c r="U256" s="1247" t="s">
        <v>48</v>
      </c>
      <c r="V256" s="1218" t="s">
        <v>48</v>
      </c>
      <c r="W256" s="1219" t="s">
        <v>48</v>
      </c>
      <c r="X256" s="1220" t="s">
        <v>48</v>
      </c>
      <c r="Y256" s="1221" t="s">
        <v>48</v>
      </c>
      <c r="Z256" s="1222" t="s">
        <v>48</v>
      </c>
      <c r="AA256" s="1223" t="s">
        <v>48</v>
      </c>
      <c r="AB256" s="1224" t="s">
        <v>48</v>
      </c>
      <c r="AC256" s="1225" t="s">
        <v>48</v>
      </c>
      <c r="AD256" s="1211" t="s">
        <v>48</v>
      </c>
      <c r="AE256" s="1227" t="s">
        <v>48</v>
      </c>
      <c r="AF256" s="1227" t="s">
        <v>48</v>
      </c>
      <c r="AG256" s="1228" t="s">
        <v>48</v>
      </c>
      <c r="AH256" s="1228" t="s">
        <v>48</v>
      </c>
      <c r="AI256" s="1228" t="s">
        <v>48</v>
      </c>
      <c r="AJ256" s="1228" t="s">
        <v>48</v>
      </c>
      <c r="AK256" s="1228" t="s">
        <v>48</v>
      </c>
      <c r="AL256" s="1228" t="s">
        <v>48</v>
      </c>
      <c r="AM256" s="1228" t="s">
        <v>12699</v>
      </c>
      <c r="AN256" s="1229" t="s">
        <v>13928</v>
      </c>
    </row>
    <row r="257" spans="1:40" ht="26.25" thickBot="1">
      <c r="A257" s="1283" t="s">
        <v>1231</v>
      </c>
      <c r="B257" s="1202" t="s">
        <v>1232</v>
      </c>
      <c r="C257" s="1203" t="s">
        <v>240</v>
      </c>
      <c r="D257" s="1269" t="s">
        <v>40</v>
      </c>
      <c r="E257" s="1205" t="s">
        <v>241</v>
      </c>
      <c r="F257" s="1205" t="s">
        <v>241</v>
      </c>
      <c r="G257" s="1205" t="s">
        <v>242</v>
      </c>
      <c r="H257" s="1205" t="s">
        <v>243</v>
      </c>
      <c r="I257" s="1206" t="b">
        <v>1</v>
      </c>
      <c r="J257" s="1244" t="s">
        <v>1233</v>
      </c>
      <c r="K257" s="1208" t="s">
        <v>1234</v>
      </c>
      <c r="L257" s="1209" t="s">
        <v>1235</v>
      </c>
      <c r="M257" s="1210">
        <v>8</v>
      </c>
      <c r="N257" s="1262" t="b">
        <v>0</v>
      </c>
      <c r="O257" s="1245" t="s">
        <v>48</v>
      </c>
      <c r="P257" s="1224" t="s">
        <v>48</v>
      </c>
      <c r="Q257" s="1219" t="s">
        <v>48</v>
      </c>
      <c r="R257" s="1246" t="s">
        <v>48</v>
      </c>
      <c r="S257" s="1224" t="s">
        <v>48</v>
      </c>
      <c r="T257" s="1219" t="s">
        <v>48</v>
      </c>
      <c r="U257" s="1247" t="s">
        <v>48</v>
      </c>
      <c r="V257" s="1218" t="s">
        <v>48</v>
      </c>
      <c r="W257" s="1219" t="s">
        <v>48</v>
      </c>
      <c r="X257" s="1220" t="s">
        <v>48</v>
      </c>
      <c r="Y257" s="1221" t="s">
        <v>48</v>
      </c>
      <c r="Z257" s="1222" t="s">
        <v>48</v>
      </c>
      <c r="AA257" s="1223" t="s">
        <v>48</v>
      </c>
      <c r="AB257" s="1224" t="s">
        <v>48</v>
      </c>
      <c r="AC257" s="1225" t="s">
        <v>48</v>
      </c>
      <c r="AD257" s="1211" t="s">
        <v>48</v>
      </c>
      <c r="AE257" s="1227" t="s">
        <v>48</v>
      </c>
      <c r="AF257" s="1227" t="s">
        <v>48</v>
      </c>
      <c r="AG257" s="1228" t="s">
        <v>48</v>
      </c>
      <c r="AH257" s="1228" t="s">
        <v>48</v>
      </c>
      <c r="AI257" s="1228" t="s">
        <v>48</v>
      </c>
      <c r="AJ257" s="1228" t="s">
        <v>48</v>
      </c>
      <c r="AK257" s="1228" t="s">
        <v>48</v>
      </c>
      <c r="AL257" s="1228" t="s">
        <v>48</v>
      </c>
      <c r="AM257" s="1228" t="s">
        <v>12699</v>
      </c>
      <c r="AN257" s="1229" t="s">
        <v>13928</v>
      </c>
    </row>
    <row r="258" spans="1:40" ht="26.25" thickBot="1">
      <c r="A258" s="1283" t="s">
        <v>1236</v>
      </c>
      <c r="B258" s="1202" t="s">
        <v>1237</v>
      </c>
      <c r="C258" s="1203" t="s">
        <v>240</v>
      </c>
      <c r="D258" s="1269" t="s">
        <v>40</v>
      </c>
      <c r="E258" s="1205" t="s">
        <v>241</v>
      </c>
      <c r="F258" s="1205" t="s">
        <v>241</v>
      </c>
      <c r="G258" s="1205" t="s">
        <v>242</v>
      </c>
      <c r="H258" s="1205" t="s">
        <v>243</v>
      </c>
      <c r="I258" s="1206" t="b">
        <v>1</v>
      </c>
      <c r="J258" s="1244" t="s">
        <v>1238</v>
      </c>
      <c r="K258" s="1208" t="s">
        <v>1239</v>
      </c>
      <c r="L258" s="1209" t="s">
        <v>1240</v>
      </c>
      <c r="M258" s="1210">
        <v>5</v>
      </c>
      <c r="N258" s="1262" t="b">
        <v>0</v>
      </c>
      <c r="O258" s="1245" t="s">
        <v>48</v>
      </c>
      <c r="P258" s="1224" t="s">
        <v>48</v>
      </c>
      <c r="Q258" s="1219" t="s">
        <v>48</v>
      </c>
      <c r="R258" s="1246" t="s">
        <v>48</v>
      </c>
      <c r="S258" s="1224" t="s">
        <v>48</v>
      </c>
      <c r="T258" s="1219" t="s">
        <v>48</v>
      </c>
      <c r="U258" s="1247" t="s">
        <v>48</v>
      </c>
      <c r="V258" s="1218" t="s">
        <v>48</v>
      </c>
      <c r="W258" s="1219" t="s">
        <v>48</v>
      </c>
      <c r="X258" s="1220" t="s">
        <v>48</v>
      </c>
      <c r="Y258" s="1221" t="s">
        <v>48</v>
      </c>
      <c r="Z258" s="1222" t="s">
        <v>48</v>
      </c>
      <c r="AA258" s="1223" t="s">
        <v>48</v>
      </c>
      <c r="AB258" s="1224" t="s">
        <v>48</v>
      </c>
      <c r="AC258" s="1225" t="s">
        <v>48</v>
      </c>
      <c r="AD258" s="1211" t="s">
        <v>48</v>
      </c>
      <c r="AE258" s="1227" t="s">
        <v>48</v>
      </c>
      <c r="AF258" s="1227" t="s">
        <v>48</v>
      </c>
      <c r="AG258" s="1228" t="s">
        <v>48</v>
      </c>
      <c r="AH258" s="1228" t="s">
        <v>48</v>
      </c>
      <c r="AI258" s="1228" t="s">
        <v>48</v>
      </c>
      <c r="AJ258" s="1228" t="s">
        <v>48</v>
      </c>
      <c r="AK258" s="1228" t="s">
        <v>48</v>
      </c>
      <c r="AL258" s="1228" t="s">
        <v>48</v>
      </c>
      <c r="AM258" s="1228" t="s">
        <v>12699</v>
      </c>
      <c r="AN258" s="1229" t="s">
        <v>13928</v>
      </c>
    </row>
    <row r="259" spans="1:40" ht="26.25" thickBot="1">
      <c r="A259" s="1283" t="s">
        <v>1241</v>
      </c>
      <c r="B259" s="1202" t="s">
        <v>1242</v>
      </c>
      <c r="C259" s="1203" t="s">
        <v>240</v>
      </c>
      <c r="D259" s="1269" t="s">
        <v>40</v>
      </c>
      <c r="E259" s="1205" t="s">
        <v>241</v>
      </c>
      <c r="F259" s="1205" t="s">
        <v>241</v>
      </c>
      <c r="G259" s="1205" t="s">
        <v>242</v>
      </c>
      <c r="H259" s="1205" t="s">
        <v>243</v>
      </c>
      <c r="I259" s="1206" t="b">
        <v>1</v>
      </c>
      <c r="J259" s="1244" t="s">
        <v>1243</v>
      </c>
      <c r="K259" s="1208" t="s">
        <v>1244</v>
      </c>
      <c r="L259" s="1209" t="s">
        <v>1245</v>
      </c>
      <c r="M259" s="1210">
        <v>5</v>
      </c>
      <c r="N259" s="1262" t="b">
        <v>0</v>
      </c>
      <c r="O259" s="1245" t="s">
        <v>48</v>
      </c>
      <c r="P259" s="1224" t="s">
        <v>48</v>
      </c>
      <c r="Q259" s="1219" t="s">
        <v>48</v>
      </c>
      <c r="R259" s="1246" t="s">
        <v>48</v>
      </c>
      <c r="S259" s="1224" t="s">
        <v>48</v>
      </c>
      <c r="T259" s="1219" t="s">
        <v>48</v>
      </c>
      <c r="U259" s="1247" t="s">
        <v>48</v>
      </c>
      <c r="V259" s="1218" t="s">
        <v>48</v>
      </c>
      <c r="W259" s="1219" t="s">
        <v>48</v>
      </c>
      <c r="X259" s="1220" t="s">
        <v>48</v>
      </c>
      <c r="Y259" s="1221" t="s">
        <v>48</v>
      </c>
      <c r="Z259" s="1222" t="s">
        <v>48</v>
      </c>
      <c r="AA259" s="1223" t="s">
        <v>48</v>
      </c>
      <c r="AB259" s="1224" t="s">
        <v>48</v>
      </c>
      <c r="AC259" s="1225" t="s">
        <v>48</v>
      </c>
      <c r="AD259" s="1211" t="s">
        <v>48</v>
      </c>
      <c r="AE259" s="1227" t="s">
        <v>48</v>
      </c>
      <c r="AF259" s="1227" t="s">
        <v>48</v>
      </c>
      <c r="AG259" s="1228" t="s">
        <v>48</v>
      </c>
      <c r="AH259" s="1228" t="s">
        <v>48</v>
      </c>
      <c r="AI259" s="1228" t="s">
        <v>48</v>
      </c>
      <c r="AJ259" s="1228" t="s">
        <v>48</v>
      </c>
      <c r="AK259" s="1228" t="s">
        <v>48</v>
      </c>
      <c r="AL259" s="1228" t="s">
        <v>48</v>
      </c>
      <c r="AM259" s="1228" t="s">
        <v>12699</v>
      </c>
      <c r="AN259" s="1229" t="s">
        <v>13928</v>
      </c>
    </row>
    <row r="260" spans="1:40" ht="13.5" thickBot="1">
      <c r="A260" s="1288" t="s">
        <v>2054</v>
      </c>
      <c r="B260" s="1202" t="s">
        <v>2055</v>
      </c>
      <c r="C260" s="1289" t="s">
        <v>240</v>
      </c>
      <c r="D260" s="1203" t="s">
        <v>2056</v>
      </c>
      <c r="E260" s="1258" t="s">
        <v>279</v>
      </c>
      <c r="F260" s="1258" t="s">
        <v>279</v>
      </c>
      <c r="G260" s="1258" t="s">
        <v>280</v>
      </c>
      <c r="H260" s="1258" t="s">
        <v>281</v>
      </c>
      <c r="I260" s="1206" t="b">
        <v>1</v>
      </c>
      <c r="J260" s="1243" t="s">
        <v>2057</v>
      </c>
      <c r="K260" s="1208" t="s">
        <v>2057</v>
      </c>
      <c r="L260" s="1235" t="s">
        <v>2058</v>
      </c>
      <c r="M260" s="1236">
        <v>0.3</v>
      </c>
      <c r="N260" s="1262" t="b">
        <v>0</v>
      </c>
      <c r="O260" s="1245" t="s">
        <v>48</v>
      </c>
      <c r="P260" s="1224" t="s">
        <v>48</v>
      </c>
      <c r="Q260" s="1219" t="s">
        <v>48</v>
      </c>
      <c r="R260" s="1246" t="s">
        <v>48</v>
      </c>
      <c r="S260" s="1224" t="s">
        <v>48</v>
      </c>
      <c r="T260" s="1219" t="s">
        <v>48</v>
      </c>
      <c r="U260" s="1247" t="s">
        <v>48</v>
      </c>
      <c r="V260" s="1218" t="s">
        <v>48</v>
      </c>
      <c r="W260" s="1219" t="s">
        <v>48</v>
      </c>
      <c r="X260" s="1220" t="s">
        <v>48</v>
      </c>
      <c r="Y260" s="1221" t="s">
        <v>48</v>
      </c>
      <c r="Z260" s="1222" t="s">
        <v>48</v>
      </c>
      <c r="AA260" s="1223" t="s">
        <v>48</v>
      </c>
      <c r="AB260" s="1224" t="s">
        <v>48</v>
      </c>
      <c r="AC260" s="1225" t="s">
        <v>48</v>
      </c>
      <c r="AD260" s="1211" t="s">
        <v>48</v>
      </c>
      <c r="AE260" s="1227" t="s">
        <v>48</v>
      </c>
      <c r="AF260" s="1227" t="s">
        <v>48</v>
      </c>
      <c r="AG260" s="1228" t="s">
        <v>48</v>
      </c>
      <c r="AH260" s="1228" t="s">
        <v>48</v>
      </c>
      <c r="AI260" s="1228" t="s">
        <v>48</v>
      </c>
      <c r="AJ260" s="1228" t="s">
        <v>48</v>
      </c>
      <c r="AK260" s="1228" t="s">
        <v>48</v>
      </c>
      <c r="AL260" s="1228" t="s">
        <v>13911</v>
      </c>
      <c r="AM260" s="1228" t="s">
        <v>12682</v>
      </c>
      <c r="AN260" s="1242"/>
    </row>
    <row r="261" spans="1:40" ht="13.5" thickBot="1">
      <c r="A261" s="1230" t="s">
        <v>2059</v>
      </c>
      <c r="B261" s="1202" t="s">
        <v>2060</v>
      </c>
      <c r="C261" s="1289" t="s">
        <v>240</v>
      </c>
      <c r="D261" s="1243" t="s">
        <v>40</v>
      </c>
      <c r="E261" s="1258" t="s">
        <v>279</v>
      </c>
      <c r="F261" s="1258" t="s">
        <v>279</v>
      </c>
      <c r="G261" s="1258" t="s">
        <v>280</v>
      </c>
      <c r="H261" s="1258" t="s">
        <v>281</v>
      </c>
      <c r="I261" s="1259" t="b">
        <v>0</v>
      </c>
      <c r="J261" s="1243" t="s">
        <v>2061</v>
      </c>
      <c r="K261" s="1208" t="s">
        <v>2062</v>
      </c>
      <c r="L261" s="1235" t="s">
        <v>2063</v>
      </c>
      <c r="M261" s="1236">
        <v>0.4</v>
      </c>
      <c r="N261" s="1262" t="b">
        <v>0</v>
      </c>
      <c r="O261" s="1245" t="s">
        <v>48</v>
      </c>
      <c r="P261" s="1224" t="s">
        <v>48</v>
      </c>
      <c r="Q261" s="1219" t="s">
        <v>48</v>
      </c>
      <c r="R261" s="1246" t="s">
        <v>48</v>
      </c>
      <c r="S261" s="1224" t="s">
        <v>48</v>
      </c>
      <c r="T261" s="1219" t="s">
        <v>48</v>
      </c>
      <c r="U261" s="1247" t="s">
        <v>48</v>
      </c>
      <c r="V261" s="1218" t="s">
        <v>48</v>
      </c>
      <c r="W261" s="1219" t="s">
        <v>48</v>
      </c>
      <c r="X261" s="1220" t="s">
        <v>48</v>
      </c>
      <c r="Y261" s="1221" t="s">
        <v>48</v>
      </c>
      <c r="Z261" s="1222" t="s">
        <v>48</v>
      </c>
      <c r="AA261" s="1223" t="s">
        <v>48</v>
      </c>
      <c r="AB261" s="1224" t="s">
        <v>48</v>
      </c>
      <c r="AC261" s="1225" t="s">
        <v>48</v>
      </c>
      <c r="AD261" s="1211" t="s">
        <v>48</v>
      </c>
      <c r="AE261" s="1227" t="s">
        <v>48</v>
      </c>
      <c r="AF261" s="1227" t="s">
        <v>48</v>
      </c>
      <c r="AG261" s="1228" t="s">
        <v>48</v>
      </c>
      <c r="AH261" s="1228" t="s">
        <v>48</v>
      </c>
      <c r="AI261" s="1228" t="s">
        <v>48</v>
      </c>
      <c r="AJ261" s="1228" t="s">
        <v>48</v>
      </c>
      <c r="AK261" s="1228" t="s">
        <v>48</v>
      </c>
      <c r="AL261" s="1228" t="s">
        <v>13911</v>
      </c>
      <c r="AM261" s="1228" t="s">
        <v>12682</v>
      </c>
      <c r="AN261" s="1242"/>
    </row>
    <row r="262" spans="1:40" ht="13.5" thickBot="1">
      <c r="A262" s="1230" t="s">
        <v>2064</v>
      </c>
      <c r="B262" s="1202" t="s">
        <v>2065</v>
      </c>
      <c r="C262" s="1289" t="s">
        <v>240</v>
      </c>
      <c r="D262" s="1243" t="s">
        <v>40</v>
      </c>
      <c r="E262" s="1258" t="s">
        <v>279</v>
      </c>
      <c r="F262" s="1258" t="s">
        <v>279</v>
      </c>
      <c r="G262" s="1258" t="s">
        <v>280</v>
      </c>
      <c r="H262" s="1258" t="s">
        <v>281</v>
      </c>
      <c r="I262" s="1259" t="b">
        <v>0</v>
      </c>
      <c r="J262" s="1243" t="s">
        <v>2066</v>
      </c>
      <c r="K262" s="1208" t="s">
        <v>2067</v>
      </c>
      <c r="L262" s="1235" t="s">
        <v>2068</v>
      </c>
      <c r="M262" s="1236">
        <v>0.2</v>
      </c>
      <c r="N262" s="1262" t="b">
        <v>0</v>
      </c>
      <c r="O262" s="1245" t="s">
        <v>48</v>
      </c>
      <c r="P262" s="1224" t="s">
        <v>48</v>
      </c>
      <c r="Q262" s="1219" t="s">
        <v>48</v>
      </c>
      <c r="R262" s="1246" t="s">
        <v>48</v>
      </c>
      <c r="S262" s="1224" t="s">
        <v>48</v>
      </c>
      <c r="T262" s="1219" t="s">
        <v>48</v>
      </c>
      <c r="U262" s="1247" t="s">
        <v>48</v>
      </c>
      <c r="V262" s="1218" t="s">
        <v>48</v>
      </c>
      <c r="W262" s="1219" t="s">
        <v>48</v>
      </c>
      <c r="X262" s="1220" t="s">
        <v>48</v>
      </c>
      <c r="Y262" s="1221" t="s">
        <v>48</v>
      </c>
      <c r="Z262" s="1222" t="s">
        <v>48</v>
      </c>
      <c r="AA262" s="1223" t="s">
        <v>48</v>
      </c>
      <c r="AB262" s="1224" t="s">
        <v>48</v>
      </c>
      <c r="AC262" s="1225" t="s">
        <v>48</v>
      </c>
      <c r="AD262" s="1211" t="s">
        <v>48</v>
      </c>
      <c r="AE262" s="1227" t="s">
        <v>48</v>
      </c>
      <c r="AF262" s="1227" t="s">
        <v>48</v>
      </c>
      <c r="AG262" s="1228" t="s">
        <v>48</v>
      </c>
      <c r="AH262" s="1228" t="s">
        <v>48</v>
      </c>
      <c r="AI262" s="1228" t="s">
        <v>48</v>
      </c>
      <c r="AJ262" s="1228" t="s">
        <v>48</v>
      </c>
      <c r="AK262" s="1228" t="s">
        <v>48</v>
      </c>
      <c r="AL262" s="1228" t="s">
        <v>13911</v>
      </c>
      <c r="AM262" s="1228" t="s">
        <v>12682</v>
      </c>
      <c r="AN262" s="1242"/>
    </row>
    <row r="263" spans="1:40" ht="13.5" thickBot="1">
      <c r="A263" s="1260" t="s">
        <v>3346</v>
      </c>
      <c r="B263" s="1202" t="s">
        <v>3347</v>
      </c>
      <c r="C263" s="1289" t="s">
        <v>3348</v>
      </c>
      <c r="D263" s="1258" t="s">
        <v>3349</v>
      </c>
      <c r="E263" s="1258" t="s">
        <v>3350</v>
      </c>
      <c r="F263" s="1258" t="s">
        <v>3351</v>
      </c>
      <c r="G263" s="1258" t="s">
        <v>3352</v>
      </c>
      <c r="H263" s="1258" t="s">
        <v>3353</v>
      </c>
      <c r="I263" s="1259" t="b">
        <v>0</v>
      </c>
      <c r="J263" s="1224" t="s">
        <v>3354</v>
      </c>
      <c r="K263" s="1208" t="s">
        <v>3355</v>
      </c>
      <c r="L263" s="1209" t="s">
        <v>3356</v>
      </c>
      <c r="M263" s="1210">
        <v>1.5</v>
      </c>
      <c r="N263" s="1262" t="b">
        <v>0</v>
      </c>
      <c r="O263" s="1245" t="s">
        <v>48</v>
      </c>
      <c r="P263" s="1224" t="s">
        <v>48</v>
      </c>
      <c r="Q263" s="1219" t="s">
        <v>48</v>
      </c>
      <c r="R263" s="1246" t="s">
        <v>48</v>
      </c>
      <c r="S263" s="1224" t="s">
        <v>48</v>
      </c>
      <c r="T263" s="1219" t="s">
        <v>48</v>
      </c>
      <c r="U263" s="1247" t="s">
        <v>48</v>
      </c>
      <c r="V263" s="1290" t="s">
        <v>3357</v>
      </c>
      <c r="W263" s="1219">
        <v>25</v>
      </c>
      <c r="X263" s="1220" t="s">
        <v>40</v>
      </c>
      <c r="Y263" s="1221">
        <v>12</v>
      </c>
      <c r="Z263" s="1222">
        <v>2</v>
      </c>
      <c r="AA263" s="1223" t="s">
        <v>48</v>
      </c>
      <c r="AB263" s="1207" t="s">
        <v>48</v>
      </c>
      <c r="AC263" s="1225" t="s">
        <v>48</v>
      </c>
      <c r="AD263" s="1211" t="s">
        <v>48</v>
      </c>
      <c r="AE263" s="1227" t="s">
        <v>48</v>
      </c>
      <c r="AF263" s="1227" t="s">
        <v>48</v>
      </c>
      <c r="AG263" s="1228" t="s">
        <v>48</v>
      </c>
      <c r="AH263" s="1228" t="s">
        <v>48</v>
      </c>
      <c r="AI263" s="1228" t="s">
        <v>48</v>
      </c>
      <c r="AJ263" s="1228" t="s">
        <v>48</v>
      </c>
      <c r="AK263" s="1228" t="s">
        <v>48</v>
      </c>
      <c r="AL263" s="1228" t="s">
        <v>13911</v>
      </c>
      <c r="AM263" s="1228" t="s">
        <v>12667</v>
      </c>
      <c r="AN263" s="1229" t="s">
        <v>13929</v>
      </c>
    </row>
    <row r="264" spans="1:40" ht="13.5" thickBot="1">
      <c r="A264" s="1260" t="s">
        <v>3358</v>
      </c>
      <c r="B264" s="1202" t="s">
        <v>3359</v>
      </c>
      <c r="C264" s="1289" t="s">
        <v>3348</v>
      </c>
      <c r="D264" s="1258" t="s">
        <v>3349</v>
      </c>
      <c r="E264" s="1258" t="s">
        <v>3350</v>
      </c>
      <c r="F264" s="1258" t="s">
        <v>3351</v>
      </c>
      <c r="G264" s="1258" t="s">
        <v>3352</v>
      </c>
      <c r="H264" s="1258" t="s">
        <v>3353</v>
      </c>
      <c r="I264" s="1259" t="b">
        <v>0</v>
      </c>
      <c r="J264" s="1224" t="s">
        <v>3360</v>
      </c>
      <c r="K264" s="1208" t="s">
        <v>3361</v>
      </c>
      <c r="L264" s="1209" t="s">
        <v>3362</v>
      </c>
      <c r="M264" s="1210">
        <v>1.5</v>
      </c>
      <c r="N264" s="1262" t="b">
        <v>0</v>
      </c>
      <c r="O264" s="1245" t="s">
        <v>48</v>
      </c>
      <c r="P264" s="1224" t="s">
        <v>48</v>
      </c>
      <c r="Q264" s="1219" t="s">
        <v>48</v>
      </c>
      <c r="R264" s="1246" t="s">
        <v>48</v>
      </c>
      <c r="S264" s="1224" t="s">
        <v>48</v>
      </c>
      <c r="T264" s="1219" t="s">
        <v>48</v>
      </c>
      <c r="U264" s="1247" t="s">
        <v>48</v>
      </c>
      <c r="V264" s="1290" t="s">
        <v>3357</v>
      </c>
      <c r="W264" s="1219">
        <v>40</v>
      </c>
      <c r="X264" s="1220" t="s">
        <v>40</v>
      </c>
      <c r="Y264" s="1221">
        <v>24</v>
      </c>
      <c r="Z264" s="1222">
        <v>6</v>
      </c>
      <c r="AA264" s="1223" t="s">
        <v>48</v>
      </c>
      <c r="AB264" s="1207" t="s">
        <v>48</v>
      </c>
      <c r="AC264" s="1225" t="s">
        <v>48</v>
      </c>
      <c r="AD264" s="1211" t="s">
        <v>48</v>
      </c>
      <c r="AE264" s="1227" t="s">
        <v>48</v>
      </c>
      <c r="AF264" s="1227" t="s">
        <v>48</v>
      </c>
      <c r="AG264" s="1228" t="s">
        <v>48</v>
      </c>
      <c r="AH264" s="1228" t="s">
        <v>48</v>
      </c>
      <c r="AI264" s="1228" t="s">
        <v>48</v>
      </c>
      <c r="AJ264" s="1228" t="s">
        <v>48</v>
      </c>
      <c r="AK264" s="1228" t="s">
        <v>48</v>
      </c>
      <c r="AL264" s="1228" t="s">
        <v>13911</v>
      </c>
      <c r="AM264" s="1228" t="s">
        <v>12667</v>
      </c>
      <c r="AN264" s="1229" t="s">
        <v>13929</v>
      </c>
    </row>
    <row r="265" spans="1:40" ht="13.5" thickBot="1">
      <c r="A265" s="1291" t="s">
        <v>3363</v>
      </c>
      <c r="B265" s="1202" t="s">
        <v>3364</v>
      </c>
      <c r="C265" s="1289" t="s">
        <v>3348</v>
      </c>
      <c r="D265" s="1258" t="s">
        <v>3349</v>
      </c>
      <c r="E265" s="1258" t="s">
        <v>3350</v>
      </c>
      <c r="F265" s="1258" t="s">
        <v>3351</v>
      </c>
      <c r="G265" s="1258" t="s">
        <v>3352</v>
      </c>
      <c r="H265" s="1258" t="s">
        <v>3353</v>
      </c>
      <c r="I265" s="1259" t="b">
        <v>0</v>
      </c>
      <c r="J265" s="1224" t="s">
        <v>3365</v>
      </c>
      <c r="K265" s="1208" t="s">
        <v>3366</v>
      </c>
      <c r="L265" s="1209" t="s">
        <v>3367</v>
      </c>
      <c r="M265" s="1210">
        <v>2</v>
      </c>
      <c r="N265" s="1262" t="b">
        <v>0</v>
      </c>
      <c r="O265" s="1245" t="s">
        <v>48</v>
      </c>
      <c r="P265" s="1224" t="s">
        <v>48</v>
      </c>
      <c r="Q265" s="1219" t="s">
        <v>48</v>
      </c>
      <c r="R265" s="1246" t="s">
        <v>48</v>
      </c>
      <c r="S265" s="1224" t="s">
        <v>48</v>
      </c>
      <c r="T265" s="1219" t="s">
        <v>48</v>
      </c>
      <c r="U265" s="1247" t="s">
        <v>48</v>
      </c>
      <c r="V265" s="1290" t="s">
        <v>3357</v>
      </c>
      <c r="W265" s="1219">
        <v>50</v>
      </c>
      <c r="X265" s="1220" t="s">
        <v>40</v>
      </c>
      <c r="Y265" s="1221">
        <v>32</v>
      </c>
      <c r="Z265" s="1222">
        <v>8</v>
      </c>
      <c r="AA265" s="1223" t="s">
        <v>48</v>
      </c>
      <c r="AB265" s="1207" t="s">
        <v>48</v>
      </c>
      <c r="AC265" s="1225" t="s">
        <v>48</v>
      </c>
      <c r="AD265" s="1211" t="s">
        <v>48</v>
      </c>
      <c r="AE265" s="1227" t="s">
        <v>48</v>
      </c>
      <c r="AF265" s="1227" t="s">
        <v>48</v>
      </c>
      <c r="AG265" s="1228" t="s">
        <v>48</v>
      </c>
      <c r="AH265" s="1228" t="s">
        <v>48</v>
      </c>
      <c r="AI265" s="1228" t="s">
        <v>48</v>
      </c>
      <c r="AJ265" s="1228" t="s">
        <v>48</v>
      </c>
      <c r="AK265" s="1228" t="s">
        <v>48</v>
      </c>
      <c r="AL265" s="1228" t="s">
        <v>13912</v>
      </c>
      <c r="AM265" s="1228" t="s">
        <v>12667</v>
      </c>
      <c r="AN265" s="1229" t="s">
        <v>13929</v>
      </c>
    </row>
    <row r="266" spans="1:40" ht="13.5" thickBot="1">
      <c r="A266" s="1291" t="s">
        <v>3368</v>
      </c>
      <c r="B266" s="1202" t="s">
        <v>3369</v>
      </c>
      <c r="C266" s="1289" t="s">
        <v>3348</v>
      </c>
      <c r="D266" s="1258" t="s">
        <v>3349</v>
      </c>
      <c r="E266" s="1258" t="s">
        <v>3350</v>
      </c>
      <c r="F266" s="1258" t="s">
        <v>3351</v>
      </c>
      <c r="G266" s="1258" t="s">
        <v>3352</v>
      </c>
      <c r="H266" s="1258" t="s">
        <v>3353</v>
      </c>
      <c r="I266" s="1259" t="b">
        <v>0</v>
      </c>
      <c r="J266" s="1224" t="s">
        <v>3370</v>
      </c>
      <c r="K266" s="1208" t="s">
        <v>3371</v>
      </c>
      <c r="L266" s="1209" t="s">
        <v>3372</v>
      </c>
      <c r="M266" s="1210">
        <v>2</v>
      </c>
      <c r="N266" s="1262" t="b">
        <v>0</v>
      </c>
      <c r="O266" s="1245" t="s">
        <v>48</v>
      </c>
      <c r="P266" s="1224" t="s">
        <v>48</v>
      </c>
      <c r="Q266" s="1219" t="s">
        <v>48</v>
      </c>
      <c r="R266" s="1246" t="s">
        <v>48</v>
      </c>
      <c r="S266" s="1224" t="s">
        <v>48</v>
      </c>
      <c r="T266" s="1219" t="s">
        <v>48</v>
      </c>
      <c r="U266" s="1247" t="s">
        <v>48</v>
      </c>
      <c r="V266" s="1290" t="s">
        <v>3357</v>
      </c>
      <c r="W266" s="1219">
        <v>55</v>
      </c>
      <c r="X266" s="1220" t="s">
        <v>40</v>
      </c>
      <c r="Y266" s="1221">
        <v>35</v>
      </c>
      <c r="Z266" s="1222">
        <v>8</v>
      </c>
      <c r="AA266" s="1223" t="s">
        <v>48</v>
      </c>
      <c r="AB266" s="1207" t="s">
        <v>48</v>
      </c>
      <c r="AC266" s="1225" t="s">
        <v>48</v>
      </c>
      <c r="AD266" s="1211" t="s">
        <v>48</v>
      </c>
      <c r="AE266" s="1227" t="s">
        <v>48</v>
      </c>
      <c r="AF266" s="1227" t="s">
        <v>48</v>
      </c>
      <c r="AG266" s="1228" t="s">
        <v>48</v>
      </c>
      <c r="AH266" s="1228" t="s">
        <v>48</v>
      </c>
      <c r="AI266" s="1228" t="s">
        <v>48</v>
      </c>
      <c r="AJ266" s="1228" t="s">
        <v>48</v>
      </c>
      <c r="AK266" s="1228" t="s">
        <v>48</v>
      </c>
      <c r="AL266" s="1228" t="s">
        <v>13912</v>
      </c>
      <c r="AM266" s="1228" t="s">
        <v>12667</v>
      </c>
      <c r="AN266" s="1229" t="s">
        <v>13929</v>
      </c>
    </row>
    <row r="267" spans="1:40" ht="13.5" thickBot="1">
      <c r="A267" s="1291" t="s">
        <v>3373</v>
      </c>
      <c r="B267" s="1202" t="s">
        <v>3374</v>
      </c>
      <c r="C267" s="1289" t="s">
        <v>3348</v>
      </c>
      <c r="D267" s="1258" t="s">
        <v>3349</v>
      </c>
      <c r="E267" s="1258" t="s">
        <v>3350</v>
      </c>
      <c r="F267" s="1258" t="s">
        <v>3351</v>
      </c>
      <c r="G267" s="1258" t="s">
        <v>3352</v>
      </c>
      <c r="H267" s="1258" t="s">
        <v>3353</v>
      </c>
      <c r="I267" s="1259" t="b">
        <v>0</v>
      </c>
      <c r="J267" s="1224" t="s">
        <v>3375</v>
      </c>
      <c r="K267" s="1208" t="s">
        <v>3376</v>
      </c>
      <c r="L267" s="1209" t="s">
        <v>3377</v>
      </c>
      <c r="M267" s="1210">
        <v>2</v>
      </c>
      <c r="N267" s="1262" t="b">
        <v>0</v>
      </c>
      <c r="O267" s="1245" t="s">
        <v>48</v>
      </c>
      <c r="P267" s="1224" t="s">
        <v>48</v>
      </c>
      <c r="Q267" s="1219" t="s">
        <v>48</v>
      </c>
      <c r="R267" s="1246" t="s">
        <v>48</v>
      </c>
      <c r="S267" s="1224" t="s">
        <v>48</v>
      </c>
      <c r="T267" s="1219" t="s">
        <v>48</v>
      </c>
      <c r="U267" s="1247" t="s">
        <v>48</v>
      </c>
      <c r="V267" s="1290" t="s">
        <v>3357</v>
      </c>
      <c r="W267" s="1219">
        <v>65</v>
      </c>
      <c r="X267" s="1220" t="s">
        <v>40</v>
      </c>
      <c r="Y267" s="1221">
        <v>45</v>
      </c>
      <c r="Z267" s="1222">
        <v>11</v>
      </c>
      <c r="AA267" s="1223" t="s">
        <v>48</v>
      </c>
      <c r="AB267" s="1207" t="s">
        <v>48</v>
      </c>
      <c r="AC267" s="1225" t="s">
        <v>48</v>
      </c>
      <c r="AD267" s="1211" t="s">
        <v>48</v>
      </c>
      <c r="AE267" s="1227" t="s">
        <v>48</v>
      </c>
      <c r="AF267" s="1227" t="s">
        <v>48</v>
      </c>
      <c r="AG267" s="1228" t="s">
        <v>48</v>
      </c>
      <c r="AH267" s="1228" t="s">
        <v>48</v>
      </c>
      <c r="AI267" s="1228" t="s">
        <v>48</v>
      </c>
      <c r="AJ267" s="1228" t="s">
        <v>48</v>
      </c>
      <c r="AK267" s="1228" t="s">
        <v>48</v>
      </c>
      <c r="AL267" s="1228" t="s">
        <v>13912</v>
      </c>
      <c r="AM267" s="1228" t="s">
        <v>12667</v>
      </c>
      <c r="AN267" s="1229" t="s">
        <v>13929</v>
      </c>
    </row>
    <row r="268" spans="1:40" ht="13.5" thickBot="1">
      <c r="A268" s="1291" t="s">
        <v>3378</v>
      </c>
      <c r="B268" s="1202" t="s">
        <v>3379</v>
      </c>
      <c r="C268" s="1289" t="s">
        <v>3348</v>
      </c>
      <c r="D268" s="1258" t="s">
        <v>3349</v>
      </c>
      <c r="E268" s="1258" t="s">
        <v>3350</v>
      </c>
      <c r="F268" s="1258" t="s">
        <v>3351</v>
      </c>
      <c r="G268" s="1258" t="s">
        <v>3352</v>
      </c>
      <c r="H268" s="1258" t="s">
        <v>3353</v>
      </c>
      <c r="I268" s="1259" t="b">
        <v>0</v>
      </c>
      <c r="J268" s="1224" t="s">
        <v>3380</v>
      </c>
      <c r="K268" s="1208" t="s">
        <v>3381</v>
      </c>
      <c r="L268" s="1209" t="s">
        <v>3382</v>
      </c>
      <c r="M268" s="1210">
        <v>2</v>
      </c>
      <c r="N268" s="1262" t="b">
        <v>0</v>
      </c>
      <c r="O268" s="1245" t="s">
        <v>48</v>
      </c>
      <c r="P268" s="1224" t="s">
        <v>48</v>
      </c>
      <c r="Q268" s="1219" t="s">
        <v>48</v>
      </c>
      <c r="R268" s="1246" t="s">
        <v>48</v>
      </c>
      <c r="S268" s="1224" t="s">
        <v>48</v>
      </c>
      <c r="T268" s="1219" t="s">
        <v>48</v>
      </c>
      <c r="U268" s="1247" t="s">
        <v>48</v>
      </c>
      <c r="V268" s="1290" t="s">
        <v>3357</v>
      </c>
      <c r="W268" s="1219">
        <v>70</v>
      </c>
      <c r="X268" s="1220" t="s">
        <v>40</v>
      </c>
      <c r="Y268" s="1221">
        <v>48</v>
      </c>
      <c r="Z268" s="1222">
        <v>12</v>
      </c>
      <c r="AA268" s="1223" t="s">
        <v>48</v>
      </c>
      <c r="AB268" s="1207" t="s">
        <v>48</v>
      </c>
      <c r="AC268" s="1225" t="s">
        <v>48</v>
      </c>
      <c r="AD268" s="1211" t="s">
        <v>48</v>
      </c>
      <c r="AE268" s="1227" t="s">
        <v>48</v>
      </c>
      <c r="AF268" s="1227" t="s">
        <v>48</v>
      </c>
      <c r="AG268" s="1228" t="s">
        <v>48</v>
      </c>
      <c r="AH268" s="1228" t="s">
        <v>48</v>
      </c>
      <c r="AI268" s="1228" t="s">
        <v>48</v>
      </c>
      <c r="AJ268" s="1228" t="s">
        <v>48</v>
      </c>
      <c r="AK268" s="1228" t="s">
        <v>48</v>
      </c>
      <c r="AL268" s="1228" t="s">
        <v>13912</v>
      </c>
      <c r="AM268" s="1228" t="s">
        <v>12667</v>
      </c>
      <c r="AN268" s="1229" t="s">
        <v>13929</v>
      </c>
    </row>
    <row r="269" spans="1:40" ht="13.5" thickBot="1">
      <c r="A269" s="1292" t="s">
        <v>3383</v>
      </c>
      <c r="B269" s="1202" t="s">
        <v>3384</v>
      </c>
      <c r="C269" s="1289" t="s">
        <v>3348</v>
      </c>
      <c r="D269" s="1258" t="s">
        <v>3349</v>
      </c>
      <c r="E269" s="1258" t="s">
        <v>3350</v>
      </c>
      <c r="F269" s="1258" t="s">
        <v>3351</v>
      </c>
      <c r="G269" s="1258" t="s">
        <v>3352</v>
      </c>
      <c r="H269" s="1258" t="s">
        <v>3353</v>
      </c>
      <c r="I269" s="1259" t="b">
        <v>0</v>
      </c>
      <c r="J269" s="1224" t="s">
        <v>3385</v>
      </c>
      <c r="K269" s="1208" t="s">
        <v>3386</v>
      </c>
      <c r="L269" s="1235" t="s">
        <v>3387</v>
      </c>
      <c r="M269" s="1236">
        <v>2.5</v>
      </c>
      <c r="N269" s="1262" t="b">
        <v>0</v>
      </c>
      <c r="O269" s="1245" t="s">
        <v>48</v>
      </c>
      <c r="P269" s="1224" t="s">
        <v>48</v>
      </c>
      <c r="Q269" s="1219" t="s">
        <v>48</v>
      </c>
      <c r="R269" s="1246" t="s">
        <v>48</v>
      </c>
      <c r="S269" s="1224" t="s">
        <v>48</v>
      </c>
      <c r="T269" s="1219" t="s">
        <v>48</v>
      </c>
      <c r="U269" s="1247" t="s">
        <v>48</v>
      </c>
      <c r="V269" s="1290" t="s">
        <v>3357</v>
      </c>
      <c r="W269" s="1219">
        <v>80</v>
      </c>
      <c r="X269" s="1220" t="s">
        <v>40</v>
      </c>
      <c r="Y269" s="1221">
        <v>60</v>
      </c>
      <c r="Z269" s="1222">
        <v>16</v>
      </c>
      <c r="AA269" s="1223" t="s">
        <v>48</v>
      </c>
      <c r="AB269" s="1207" t="s">
        <v>48</v>
      </c>
      <c r="AC269" s="1225" t="s">
        <v>48</v>
      </c>
      <c r="AD269" s="1211" t="s">
        <v>48</v>
      </c>
      <c r="AE269" s="1227" t="s">
        <v>48</v>
      </c>
      <c r="AF269" s="1227" t="s">
        <v>48</v>
      </c>
      <c r="AG269" s="1228" t="s">
        <v>48</v>
      </c>
      <c r="AH269" s="1228" t="s">
        <v>48</v>
      </c>
      <c r="AI269" s="1228" t="s">
        <v>48</v>
      </c>
      <c r="AJ269" s="1228" t="s">
        <v>48</v>
      </c>
      <c r="AK269" s="1228" t="s">
        <v>48</v>
      </c>
      <c r="AL269" s="1228" t="s">
        <v>13913</v>
      </c>
      <c r="AM269" s="1228" t="s">
        <v>12667</v>
      </c>
      <c r="AN269" s="1229" t="s">
        <v>13929</v>
      </c>
    </row>
    <row r="270" spans="1:40" ht="13.5" thickBot="1">
      <c r="A270" s="1292" t="s">
        <v>3388</v>
      </c>
      <c r="B270" s="1202" t="s">
        <v>3389</v>
      </c>
      <c r="C270" s="1289" t="s">
        <v>3348</v>
      </c>
      <c r="D270" s="1258" t="s">
        <v>3349</v>
      </c>
      <c r="E270" s="1258" t="s">
        <v>3350</v>
      </c>
      <c r="F270" s="1258" t="s">
        <v>3351</v>
      </c>
      <c r="G270" s="1258" t="s">
        <v>3352</v>
      </c>
      <c r="H270" s="1258" t="s">
        <v>3353</v>
      </c>
      <c r="I270" s="1259" t="b">
        <v>0</v>
      </c>
      <c r="J270" s="1224" t="s">
        <v>3390</v>
      </c>
      <c r="K270" s="1208" t="s">
        <v>3391</v>
      </c>
      <c r="L270" s="1209" t="s">
        <v>3392</v>
      </c>
      <c r="M270" s="1210">
        <v>2.5</v>
      </c>
      <c r="N270" s="1262" t="b">
        <v>0</v>
      </c>
      <c r="O270" s="1245" t="s">
        <v>48</v>
      </c>
      <c r="P270" s="1224" t="s">
        <v>48</v>
      </c>
      <c r="Q270" s="1219" t="s">
        <v>48</v>
      </c>
      <c r="R270" s="1246" t="s">
        <v>48</v>
      </c>
      <c r="S270" s="1224" t="s">
        <v>48</v>
      </c>
      <c r="T270" s="1219" t="s">
        <v>48</v>
      </c>
      <c r="U270" s="1247" t="s">
        <v>48</v>
      </c>
      <c r="V270" s="1290" t="s">
        <v>3357</v>
      </c>
      <c r="W270" s="1219">
        <v>85</v>
      </c>
      <c r="X270" s="1220" t="s">
        <v>40</v>
      </c>
      <c r="Y270" s="1221">
        <v>66</v>
      </c>
      <c r="Z270" s="1222">
        <v>18</v>
      </c>
      <c r="AA270" s="1223" t="s">
        <v>48</v>
      </c>
      <c r="AB270" s="1207" t="s">
        <v>48</v>
      </c>
      <c r="AC270" s="1225" t="s">
        <v>48</v>
      </c>
      <c r="AD270" s="1211" t="s">
        <v>48</v>
      </c>
      <c r="AE270" s="1227" t="s">
        <v>48</v>
      </c>
      <c r="AF270" s="1227" t="s">
        <v>48</v>
      </c>
      <c r="AG270" s="1228" t="s">
        <v>48</v>
      </c>
      <c r="AH270" s="1228" t="s">
        <v>48</v>
      </c>
      <c r="AI270" s="1228" t="s">
        <v>48</v>
      </c>
      <c r="AJ270" s="1228" t="s">
        <v>48</v>
      </c>
      <c r="AK270" s="1228" t="s">
        <v>48</v>
      </c>
      <c r="AL270" s="1228" t="s">
        <v>13913</v>
      </c>
      <c r="AM270" s="1228" t="s">
        <v>12667</v>
      </c>
      <c r="AN270" s="1229" t="s">
        <v>13929</v>
      </c>
    </row>
    <row r="271" spans="1:40" ht="13.5" thickBot="1">
      <c r="A271" s="1292" t="s">
        <v>3393</v>
      </c>
      <c r="B271" s="1202" t="s">
        <v>3394</v>
      </c>
      <c r="C271" s="1289" t="s">
        <v>3348</v>
      </c>
      <c r="D271" s="1258" t="s">
        <v>3349</v>
      </c>
      <c r="E271" s="1258" t="s">
        <v>3350</v>
      </c>
      <c r="F271" s="1258" t="s">
        <v>3351</v>
      </c>
      <c r="G271" s="1258" t="s">
        <v>3352</v>
      </c>
      <c r="H271" s="1258" t="s">
        <v>3353</v>
      </c>
      <c r="I271" s="1259" t="b">
        <v>0</v>
      </c>
      <c r="J271" s="1224" t="s">
        <v>3395</v>
      </c>
      <c r="K271" s="1208" t="s">
        <v>3396</v>
      </c>
      <c r="L271" s="1209" t="s">
        <v>3397</v>
      </c>
      <c r="M271" s="1210">
        <v>2.5</v>
      </c>
      <c r="N271" s="1262" t="b">
        <v>0</v>
      </c>
      <c r="O271" s="1245" t="s">
        <v>48</v>
      </c>
      <c r="P271" s="1224" t="s">
        <v>48</v>
      </c>
      <c r="Q271" s="1219" t="s">
        <v>48</v>
      </c>
      <c r="R271" s="1246" t="s">
        <v>48</v>
      </c>
      <c r="S271" s="1224" t="s">
        <v>48</v>
      </c>
      <c r="T271" s="1219" t="s">
        <v>48</v>
      </c>
      <c r="U271" s="1247" t="s">
        <v>48</v>
      </c>
      <c r="V271" s="1290" t="s">
        <v>3357</v>
      </c>
      <c r="W271" s="1219">
        <v>90</v>
      </c>
      <c r="X271" s="1220" t="s">
        <v>40</v>
      </c>
      <c r="Y271" s="1221">
        <v>70</v>
      </c>
      <c r="Z271" s="1222">
        <v>20</v>
      </c>
      <c r="AA271" s="1223" t="s">
        <v>48</v>
      </c>
      <c r="AB271" s="1207" t="s">
        <v>48</v>
      </c>
      <c r="AC271" s="1225" t="s">
        <v>48</v>
      </c>
      <c r="AD271" s="1211" t="s">
        <v>48</v>
      </c>
      <c r="AE271" s="1227" t="s">
        <v>48</v>
      </c>
      <c r="AF271" s="1227" t="s">
        <v>48</v>
      </c>
      <c r="AG271" s="1228" t="s">
        <v>48</v>
      </c>
      <c r="AH271" s="1228" t="s">
        <v>48</v>
      </c>
      <c r="AI271" s="1228" t="s">
        <v>48</v>
      </c>
      <c r="AJ271" s="1228" t="s">
        <v>48</v>
      </c>
      <c r="AK271" s="1228" t="s">
        <v>48</v>
      </c>
      <c r="AL271" s="1228" t="s">
        <v>13913</v>
      </c>
      <c r="AM271" s="1228" t="s">
        <v>12667</v>
      </c>
      <c r="AN271" s="1229" t="s">
        <v>13929</v>
      </c>
    </row>
    <row r="272" spans="1:40" ht="13.5" thickBot="1">
      <c r="A272" s="1292" t="s">
        <v>3398</v>
      </c>
      <c r="B272" s="1202" t="s">
        <v>3394</v>
      </c>
      <c r="C272" s="1289" t="s">
        <v>3348</v>
      </c>
      <c r="D272" s="1258" t="s">
        <v>3349</v>
      </c>
      <c r="E272" s="1258" t="s">
        <v>3350</v>
      </c>
      <c r="F272" s="1258" t="s">
        <v>3351</v>
      </c>
      <c r="G272" s="1258" t="s">
        <v>3352</v>
      </c>
      <c r="H272" s="1258" t="s">
        <v>3353</v>
      </c>
      <c r="I272" s="1259" t="b">
        <v>0</v>
      </c>
      <c r="J272" s="1224" t="s">
        <v>3399</v>
      </c>
      <c r="K272" s="1208" t="s">
        <v>3400</v>
      </c>
      <c r="L272" s="1209" t="s">
        <v>3401</v>
      </c>
      <c r="M272" s="1210">
        <v>2.5</v>
      </c>
      <c r="N272" s="1262" t="b">
        <v>0</v>
      </c>
      <c r="O272" s="1245" t="s">
        <v>48</v>
      </c>
      <c r="P272" s="1224" t="s">
        <v>48</v>
      </c>
      <c r="Q272" s="1219" t="s">
        <v>48</v>
      </c>
      <c r="R272" s="1246" t="s">
        <v>48</v>
      </c>
      <c r="S272" s="1224" t="s">
        <v>48</v>
      </c>
      <c r="T272" s="1219" t="s">
        <v>48</v>
      </c>
      <c r="U272" s="1247" t="s">
        <v>48</v>
      </c>
      <c r="V272" s="1290" t="s">
        <v>3357</v>
      </c>
      <c r="W272" s="1219">
        <v>95</v>
      </c>
      <c r="X272" s="1220" t="s">
        <v>40</v>
      </c>
      <c r="Y272" s="1221">
        <v>74</v>
      </c>
      <c r="Z272" s="1222">
        <v>22</v>
      </c>
      <c r="AA272" s="1223" t="s">
        <v>48</v>
      </c>
      <c r="AB272" s="1207" t="s">
        <v>48</v>
      </c>
      <c r="AC272" s="1225" t="s">
        <v>48</v>
      </c>
      <c r="AD272" s="1211" t="s">
        <v>48</v>
      </c>
      <c r="AE272" s="1227" t="s">
        <v>48</v>
      </c>
      <c r="AF272" s="1227" t="s">
        <v>48</v>
      </c>
      <c r="AG272" s="1228" t="s">
        <v>48</v>
      </c>
      <c r="AH272" s="1228" t="s">
        <v>48</v>
      </c>
      <c r="AI272" s="1228" t="s">
        <v>48</v>
      </c>
      <c r="AJ272" s="1228" t="s">
        <v>48</v>
      </c>
      <c r="AK272" s="1228" t="s">
        <v>48</v>
      </c>
      <c r="AL272" s="1228" t="s">
        <v>13913</v>
      </c>
      <c r="AM272" s="1228" t="s">
        <v>12667</v>
      </c>
      <c r="AN272" s="1229" t="s">
        <v>13929</v>
      </c>
    </row>
    <row r="273" spans="1:40" ht="13.5" thickBot="1">
      <c r="A273" s="1292" t="s">
        <v>3402</v>
      </c>
      <c r="B273" s="1202" t="s">
        <v>3403</v>
      </c>
      <c r="C273" s="1289" t="s">
        <v>3348</v>
      </c>
      <c r="D273" s="1258" t="s">
        <v>3349</v>
      </c>
      <c r="E273" s="1258" t="s">
        <v>3350</v>
      </c>
      <c r="F273" s="1258" t="s">
        <v>3351</v>
      </c>
      <c r="G273" s="1258" t="s">
        <v>3352</v>
      </c>
      <c r="H273" s="1258" t="s">
        <v>3353</v>
      </c>
      <c r="I273" s="1259" t="b">
        <v>0</v>
      </c>
      <c r="J273" s="1224" t="s">
        <v>3404</v>
      </c>
      <c r="K273" s="1208" t="s">
        <v>3405</v>
      </c>
      <c r="L273" s="1209" t="s">
        <v>3406</v>
      </c>
      <c r="M273" s="1210">
        <v>3</v>
      </c>
      <c r="N273" s="1262" t="b">
        <v>0</v>
      </c>
      <c r="O273" s="1245" t="s">
        <v>48</v>
      </c>
      <c r="P273" s="1224" t="s">
        <v>48</v>
      </c>
      <c r="Q273" s="1219" t="s">
        <v>48</v>
      </c>
      <c r="R273" s="1246" t="s">
        <v>48</v>
      </c>
      <c r="S273" s="1224" t="s">
        <v>48</v>
      </c>
      <c r="T273" s="1219" t="s">
        <v>48</v>
      </c>
      <c r="U273" s="1247" t="s">
        <v>48</v>
      </c>
      <c r="V273" s="1290" t="s">
        <v>3357</v>
      </c>
      <c r="W273" s="1219">
        <v>100</v>
      </c>
      <c r="X273" s="1220" t="s">
        <v>40</v>
      </c>
      <c r="Y273" s="1221">
        <v>76</v>
      </c>
      <c r="Z273" s="1222">
        <v>24</v>
      </c>
      <c r="AA273" s="1223" t="s">
        <v>48</v>
      </c>
      <c r="AB273" s="1207" t="s">
        <v>48</v>
      </c>
      <c r="AC273" s="1225" t="s">
        <v>48</v>
      </c>
      <c r="AD273" s="1211" t="s">
        <v>48</v>
      </c>
      <c r="AE273" s="1227" t="s">
        <v>48</v>
      </c>
      <c r="AF273" s="1227" t="s">
        <v>48</v>
      </c>
      <c r="AG273" s="1228" t="s">
        <v>48</v>
      </c>
      <c r="AH273" s="1228" t="s">
        <v>48</v>
      </c>
      <c r="AI273" s="1228" t="s">
        <v>48</v>
      </c>
      <c r="AJ273" s="1228" t="s">
        <v>48</v>
      </c>
      <c r="AK273" s="1228" t="s">
        <v>48</v>
      </c>
      <c r="AL273" s="1228" t="s">
        <v>13913</v>
      </c>
      <c r="AM273" s="1228" t="s">
        <v>12667</v>
      </c>
      <c r="AN273" s="1229" t="s">
        <v>13929</v>
      </c>
    </row>
    <row r="274" spans="1:40" ht="13.5" thickBot="1">
      <c r="A274" s="1293" t="s">
        <v>3407</v>
      </c>
      <c r="B274" s="1202" t="s">
        <v>3408</v>
      </c>
      <c r="C274" s="1289" t="s">
        <v>3348</v>
      </c>
      <c r="D274" s="1258" t="s">
        <v>3349</v>
      </c>
      <c r="E274" s="1258" t="s">
        <v>3350</v>
      </c>
      <c r="F274" s="1258" t="s">
        <v>3351</v>
      </c>
      <c r="G274" s="1258" t="s">
        <v>3352</v>
      </c>
      <c r="H274" s="1258" t="s">
        <v>3353</v>
      </c>
      <c r="I274" s="1259" t="b">
        <v>0</v>
      </c>
      <c r="J274" s="1224" t="s">
        <v>3409</v>
      </c>
      <c r="K274" s="1208" t="s">
        <v>3410</v>
      </c>
      <c r="L274" s="1209" t="s">
        <v>3411</v>
      </c>
      <c r="M274" s="1210">
        <v>3</v>
      </c>
      <c r="N274" s="1262" t="b">
        <v>0</v>
      </c>
      <c r="O274" s="1245" t="s">
        <v>48</v>
      </c>
      <c r="P274" s="1224" t="s">
        <v>48</v>
      </c>
      <c r="Q274" s="1219" t="s">
        <v>48</v>
      </c>
      <c r="R274" s="1246" t="s">
        <v>48</v>
      </c>
      <c r="S274" s="1224" t="s">
        <v>48</v>
      </c>
      <c r="T274" s="1219" t="s">
        <v>48</v>
      </c>
      <c r="U274" s="1247" t="s">
        <v>48</v>
      </c>
      <c r="V274" s="1290" t="s">
        <v>3357</v>
      </c>
      <c r="W274" s="1219">
        <v>110</v>
      </c>
      <c r="X274" s="1220" t="s">
        <v>40</v>
      </c>
      <c r="Y274" s="1221">
        <v>100</v>
      </c>
      <c r="Z274" s="1222">
        <v>30</v>
      </c>
      <c r="AA274" s="1223" t="s">
        <v>48</v>
      </c>
      <c r="AB274" s="1207" t="s">
        <v>48</v>
      </c>
      <c r="AC274" s="1225" t="s">
        <v>48</v>
      </c>
      <c r="AD274" s="1211" t="s">
        <v>48</v>
      </c>
      <c r="AE274" s="1227" t="s">
        <v>48</v>
      </c>
      <c r="AF274" s="1227" t="s">
        <v>48</v>
      </c>
      <c r="AG274" s="1228" t="s">
        <v>48</v>
      </c>
      <c r="AH274" s="1228" t="s">
        <v>48</v>
      </c>
      <c r="AI274" s="1228" t="s">
        <v>48</v>
      </c>
      <c r="AJ274" s="1228" t="s">
        <v>48</v>
      </c>
      <c r="AK274" s="1228" t="s">
        <v>48</v>
      </c>
      <c r="AL274" s="1228" t="s">
        <v>13914</v>
      </c>
      <c r="AM274" s="1228" t="s">
        <v>12667</v>
      </c>
      <c r="AN274" s="1229" t="s">
        <v>13929</v>
      </c>
    </row>
    <row r="275" spans="1:40" ht="13.5" thickBot="1">
      <c r="A275" s="1293" t="s">
        <v>3412</v>
      </c>
      <c r="B275" s="1202" t="s">
        <v>3413</v>
      </c>
      <c r="C275" s="1289" t="s">
        <v>3348</v>
      </c>
      <c r="D275" s="1258" t="s">
        <v>3349</v>
      </c>
      <c r="E275" s="1258" t="s">
        <v>3350</v>
      </c>
      <c r="F275" s="1258" t="s">
        <v>3351</v>
      </c>
      <c r="G275" s="1258" t="s">
        <v>3352</v>
      </c>
      <c r="H275" s="1258" t="s">
        <v>3353</v>
      </c>
      <c r="I275" s="1259" t="b">
        <v>0</v>
      </c>
      <c r="J275" s="1224" t="s">
        <v>3414</v>
      </c>
      <c r="K275" s="1208" t="s">
        <v>3415</v>
      </c>
      <c r="L275" s="1209" t="s">
        <v>3416</v>
      </c>
      <c r="M275" s="1210">
        <v>3</v>
      </c>
      <c r="N275" s="1262" t="b">
        <v>0</v>
      </c>
      <c r="O275" s="1245" t="s">
        <v>48</v>
      </c>
      <c r="P275" s="1224" t="s">
        <v>48</v>
      </c>
      <c r="Q275" s="1219" t="s">
        <v>48</v>
      </c>
      <c r="R275" s="1246" t="s">
        <v>48</v>
      </c>
      <c r="S275" s="1224" t="s">
        <v>48</v>
      </c>
      <c r="T275" s="1219" t="s">
        <v>48</v>
      </c>
      <c r="U275" s="1247" t="s">
        <v>48</v>
      </c>
      <c r="V275" s="1290" t="s">
        <v>3357</v>
      </c>
      <c r="W275" s="1219">
        <v>120</v>
      </c>
      <c r="X275" s="1220" t="s">
        <v>40</v>
      </c>
      <c r="Y275" s="1221">
        <v>110</v>
      </c>
      <c r="Z275" s="1222">
        <v>30</v>
      </c>
      <c r="AA275" s="1223" t="s">
        <v>48</v>
      </c>
      <c r="AB275" s="1207" t="s">
        <v>48</v>
      </c>
      <c r="AC275" s="1225" t="s">
        <v>48</v>
      </c>
      <c r="AD275" s="1211" t="s">
        <v>48</v>
      </c>
      <c r="AE275" s="1227" t="s">
        <v>48</v>
      </c>
      <c r="AF275" s="1227" t="s">
        <v>48</v>
      </c>
      <c r="AG275" s="1228" t="s">
        <v>48</v>
      </c>
      <c r="AH275" s="1228" t="s">
        <v>48</v>
      </c>
      <c r="AI275" s="1228" t="s">
        <v>48</v>
      </c>
      <c r="AJ275" s="1228" t="s">
        <v>48</v>
      </c>
      <c r="AK275" s="1228" t="s">
        <v>48</v>
      </c>
      <c r="AL275" s="1228" t="s">
        <v>13914</v>
      </c>
      <c r="AM275" s="1228" t="s">
        <v>12667</v>
      </c>
      <c r="AN275" s="1229" t="s">
        <v>13929</v>
      </c>
    </row>
    <row r="276" spans="1:40" ht="13.5" thickBot="1">
      <c r="A276" s="1293" t="s">
        <v>3417</v>
      </c>
      <c r="B276" s="1202" t="s">
        <v>3418</v>
      </c>
      <c r="C276" s="1289" t="s">
        <v>3348</v>
      </c>
      <c r="D276" s="1258" t="s">
        <v>3349</v>
      </c>
      <c r="E276" s="1258" t="s">
        <v>3350</v>
      </c>
      <c r="F276" s="1258" t="s">
        <v>3351</v>
      </c>
      <c r="G276" s="1258" t="s">
        <v>3352</v>
      </c>
      <c r="H276" s="1258" t="s">
        <v>3353</v>
      </c>
      <c r="I276" s="1259" t="b">
        <v>0</v>
      </c>
      <c r="J276" s="1224" t="s">
        <v>3419</v>
      </c>
      <c r="K276" s="1208" t="s">
        <v>3420</v>
      </c>
      <c r="L276" s="1209" t="s">
        <v>3421</v>
      </c>
      <c r="M276" s="1210">
        <v>3.5</v>
      </c>
      <c r="N276" s="1262" t="b">
        <v>0</v>
      </c>
      <c r="O276" s="1245" t="s">
        <v>48</v>
      </c>
      <c r="P276" s="1224" t="s">
        <v>48</v>
      </c>
      <c r="Q276" s="1219" t="s">
        <v>48</v>
      </c>
      <c r="R276" s="1246" t="s">
        <v>48</v>
      </c>
      <c r="S276" s="1224" t="s">
        <v>48</v>
      </c>
      <c r="T276" s="1219" t="s">
        <v>48</v>
      </c>
      <c r="U276" s="1247" t="s">
        <v>48</v>
      </c>
      <c r="V276" s="1290" t="s">
        <v>3357</v>
      </c>
      <c r="W276" s="1219">
        <v>125</v>
      </c>
      <c r="X276" s="1220" t="s">
        <v>40</v>
      </c>
      <c r="Y276" s="1221">
        <v>115</v>
      </c>
      <c r="Z276" s="1222">
        <v>35</v>
      </c>
      <c r="AA276" s="1223" t="s">
        <v>48</v>
      </c>
      <c r="AB276" s="1207" t="s">
        <v>48</v>
      </c>
      <c r="AC276" s="1225" t="s">
        <v>48</v>
      </c>
      <c r="AD276" s="1211" t="s">
        <v>48</v>
      </c>
      <c r="AE276" s="1227" t="s">
        <v>48</v>
      </c>
      <c r="AF276" s="1227" t="s">
        <v>48</v>
      </c>
      <c r="AG276" s="1228" t="s">
        <v>48</v>
      </c>
      <c r="AH276" s="1228" t="s">
        <v>48</v>
      </c>
      <c r="AI276" s="1228" t="s">
        <v>48</v>
      </c>
      <c r="AJ276" s="1228" t="s">
        <v>48</v>
      </c>
      <c r="AK276" s="1228" t="s">
        <v>48</v>
      </c>
      <c r="AL276" s="1228" t="s">
        <v>13914</v>
      </c>
      <c r="AM276" s="1228" t="s">
        <v>12667</v>
      </c>
      <c r="AN276" s="1229" t="s">
        <v>13929</v>
      </c>
    </row>
    <row r="277" spans="1:40" ht="13.5" thickBot="1">
      <c r="A277" s="1256" t="s">
        <v>3422</v>
      </c>
      <c r="B277" s="1202" t="s">
        <v>3423</v>
      </c>
      <c r="C277" s="1289" t="s">
        <v>3348</v>
      </c>
      <c r="D277" s="1258" t="s">
        <v>3349</v>
      </c>
      <c r="E277" s="1258" t="s">
        <v>3350</v>
      </c>
      <c r="F277" s="1258" t="s">
        <v>3351</v>
      </c>
      <c r="G277" s="1258" t="s">
        <v>3352</v>
      </c>
      <c r="H277" s="1258" t="s">
        <v>3353</v>
      </c>
      <c r="I277" s="1259" t="b">
        <v>0</v>
      </c>
      <c r="J277" s="1224" t="s">
        <v>3424</v>
      </c>
      <c r="K277" s="1208" t="s">
        <v>3425</v>
      </c>
      <c r="L277" s="1209" t="s">
        <v>3426</v>
      </c>
      <c r="M277" s="1210">
        <v>3.5</v>
      </c>
      <c r="N277" s="1262" t="b">
        <v>0</v>
      </c>
      <c r="O277" s="1245" t="s">
        <v>48</v>
      </c>
      <c r="P277" s="1224" t="s">
        <v>48</v>
      </c>
      <c r="Q277" s="1219" t="s">
        <v>48</v>
      </c>
      <c r="R277" s="1246" t="s">
        <v>48</v>
      </c>
      <c r="S277" s="1224" t="s">
        <v>48</v>
      </c>
      <c r="T277" s="1219" t="s">
        <v>48</v>
      </c>
      <c r="U277" s="1247" t="s">
        <v>48</v>
      </c>
      <c r="V277" s="1290" t="s">
        <v>3357</v>
      </c>
      <c r="W277" s="1219">
        <v>130</v>
      </c>
      <c r="X277" s="1220" t="s">
        <v>40</v>
      </c>
      <c r="Y277" s="1221">
        <v>130</v>
      </c>
      <c r="Z277" s="1222">
        <v>40</v>
      </c>
      <c r="AA277" s="1223" t="s">
        <v>48</v>
      </c>
      <c r="AB277" s="1207" t="s">
        <v>48</v>
      </c>
      <c r="AC277" s="1225" t="s">
        <v>48</v>
      </c>
      <c r="AD277" s="1211" t="s">
        <v>48</v>
      </c>
      <c r="AE277" s="1227" t="s">
        <v>48</v>
      </c>
      <c r="AF277" s="1227" t="s">
        <v>48</v>
      </c>
      <c r="AG277" s="1228" t="s">
        <v>48</v>
      </c>
      <c r="AH277" s="1228" t="s">
        <v>48</v>
      </c>
      <c r="AI277" s="1228" t="s">
        <v>48</v>
      </c>
      <c r="AJ277" s="1228" t="s">
        <v>48</v>
      </c>
      <c r="AK277" s="1228" t="s">
        <v>48</v>
      </c>
      <c r="AL277" s="1228" t="s">
        <v>13915</v>
      </c>
      <c r="AM277" s="1228" t="s">
        <v>12667</v>
      </c>
      <c r="AN277" s="1229" t="s">
        <v>13929</v>
      </c>
    </row>
    <row r="278" spans="1:40" ht="13.5" thickBot="1">
      <c r="A278" s="1256" t="s">
        <v>3427</v>
      </c>
      <c r="B278" s="1202" t="s">
        <v>3428</v>
      </c>
      <c r="C278" s="1289" t="s">
        <v>3348</v>
      </c>
      <c r="D278" s="1258" t="s">
        <v>3349</v>
      </c>
      <c r="E278" s="1258" t="s">
        <v>3350</v>
      </c>
      <c r="F278" s="1258" t="s">
        <v>3351</v>
      </c>
      <c r="G278" s="1258" t="s">
        <v>3352</v>
      </c>
      <c r="H278" s="1258" t="s">
        <v>3353</v>
      </c>
      <c r="I278" s="1259" t="b">
        <v>0</v>
      </c>
      <c r="J278" s="1224" t="s">
        <v>3429</v>
      </c>
      <c r="K278" s="1208" t="s">
        <v>3430</v>
      </c>
      <c r="L278" s="1209" t="s">
        <v>3431</v>
      </c>
      <c r="M278" s="1210">
        <v>3.5</v>
      </c>
      <c r="N278" s="1262" t="b">
        <v>0</v>
      </c>
      <c r="O278" s="1245" t="s">
        <v>48</v>
      </c>
      <c r="P278" s="1224" t="s">
        <v>48</v>
      </c>
      <c r="Q278" s="1219" t="s">
        <v>48</v>
      </c>
      <c r="R278" s="1246" t="s">
        <v>48</v>
      </c>
      <c r="S278" s="1224" t="s">
        <v>48</v>
      </c>
      <c r="T278" s="1219" t="s">
        <v>48</v>
      </c>
      <c r="U278" s="1247" t="s">
        <v>48</v>
      </c>
      <c r="V278" s="1290" t="s">
        <v>3357</v>
      </c>
      <c r="W278" s="1219">
        <v>140</v>
      </c>
      <c r="X278" s="1220" t="s">
        <v>40</v>
      </c>
      <c r="Y278" s="1221">
        <v>140</v>
      </c>
      <c r="Z278" s="1222">
        <v>40</v>
      </c>
      <c r="AA278" s="1223" t="s">
        <v>48</v>
      </c>
      <c r="AB278" s="1207" t="s">
        <v>48</v>
      </c>
      <c r="AC278" s="1225" t="s">
        <v>48</v>
      </c>
      <c r="AD278" s="1211" t="s">
        <v>48</v>
      </c>
      <c r="AE278" s="1227" t="s">
        <v>48</v>
      </c>
      <c r="AF278" s="1227" t="s">
        <v>48</v>
      </c>
      <c r="AG278" s="1228" t="s">
        <v>48</v>
      </c>
      <c r="AH278" s="1228" t="s">
        <v>48</v>
      </c>
      <c r="AI278" s="1228" t="s">
        <v>48</v>
      </c>
      <c r="AJ278" s="1228" t="s">
        <v>48</v>
      </c>
      <c r="AK278" s="1228" t="s">
        <v>48</v>
      </c>
      <c r="AL278" s="1228" t="s">
        <v>13915</v>
      </c>
      <c r="AM278" s="1228" t="s">
        <v>12667</v>
      </c>
      <c r="AN278" s="1229" t="s">
        <v>13929</v>
      </c>
    </row>
    <row r="279" spans="1:40" ht="13.5" thickBot="1">
      <c r="A279" s="1256" t="s">
        <v>3432</v>
      </c>
      <c r="B279" s="1202" t="s">
        <v>3433</v>
      </c>
      <c r="C279" s="1289" t="s">
        <v>3348</v>
      </c>
      <c r="D279" s="1258" t="s">
        <v>3349</v>
      </c>
      <c r="E279" s="1258" t="s">
        <v>3350</v>
      </c>
      <c r="F279" s="1258" t="s">
        <v>3351</v>
      </c>
      <c r="G279" s="1258" t="s">
        <v>3352</v>
      </c>
      <c r="H279" s="1258" t="s">
        <v>3353</v>
      </c>
      <c r="I279" s="1259" t="b">
        <v>0</v>
      </c>
      <c r="J279" s="1224" t="s">
        <v>3434</v>
      </c>
      <c r="K279" s="1208" t="s">
        <v>3435</v>
      </c>
      <c r="L279" s="1209" t="s">
        <v>3426</v>
      </c>
      <c r="M279" s="1210">
        <v>3.5</v>
      </c>
      <c r="N279" s="1262" t="b">
        <v>0</v>
      </c>
      <c r="O279" s="1245" t="s">
        <v>48</v>
      </c>
      <c r="P279" s="1224" t="s">
        <v>48</v>
      </c>
      <c r="Q279" s="1219" t="s">
        <v>48</v>
      </c>
      <c r="R279" s="1246" t="s">
        <v>48</v>
      </c>
      <c r="S279" s="1224" t="s">
        <v>48</v>
      </c>
      <c r="T279" s="1219" t="s">
        <v>48</v>
      </c>
      <c r="U279" s="1247" t="s">
        <v>48</v>
      </c>
      <c r="V279" s="1290" t="s">
        <v>3357</v>
      </c>
      <c r="W279" s="1219">
        <v>150</v>
      </c>
      <c r="X279" s="1220" t="s">
        <v>40</v>
      </c>
      <c r="Y279" s="1221">
        <v>150</v>
      </c>
      <c r="Z279" s="1222">
        <v>40</v>
      </c>
      <c r="AA279" s="1223" t="s">
        <v>48</v>
      </c>
      <c r="AB279" s="1207" t="s">
        <v>48</v>
      </c>
      <c r="AC279" s="1225" t="s">
        <v>48</v>
      </c>
      <c r="AD279" s="1211" t="s">
        <v>48</v>
      </c>
      <c r="AE279" s="1227" t="s">
        <v>48</v>
      </c>
      <c r="AF279" s="1227" t="s">
        <v>48</v>
      </c>
      <c r="AG279" s="1228" t="s">
        <v>48</v>
      </c>
      <c r="AH279" s="1228" t="s">
        <v>48</v>
      </c>
      <c r="AI279" s="1228" t="s">
        <v>48</v>
      </c>
      <c r="AJ279" s="1228" t="s">
        <v>48</v>
      </c>
      <c r="AK279" s="1228" t="s">
        <v>48</v>
      </c>
      <c r="AL279" s="1228" t="s">
        <v>13915</v>
      </c>
      <c r="AM279" s="1228" t="s">
        <v>12667</v>
      </c>
      <c r="AN279" s="1229" t="s">
        <v>13929</v>
      </c>
    </row>
    <row r="280" spans="1:40" ht="13.5" thickBot="1">
      <c r="A280" s="1256" t="s">
        <v>3436</v>
      </c>
      <c r="B280" s="1202" t="s">
        <v>3437</v>
      </c>
      <c r="C280" s="1289" t="s">
        <v>3348</v>
      </c>
      <c r="D280" s="1258" t="s">
        <v>3349</v>
      </c>
      <c r="E280" s="1258" t="s">
        <v>3350</v>
      </c>
      <c r="F280" s="1258" t="s">
        <v>3351</v>
      </c>
      <c r="G280" s="1258" t="s">
        <v>3352</v>
      </c>
      <c r="H280" s="1258" t="s">
        <v>3353</v>
      </c>
      <c r="I280" s="1259" t="b">
        <v>0</v>
      </c>
      <c r="J280" s="1224" t="s">
        <v>3438</v>
      </c>
      <c r="K280" s="1208" t="s">
        <v>3439</v>
      </c>
      <c r="L280" s="1209" t="s">
        <v>3440</v>
      </c>
      <c r="M280" s="1210">
        <v>3.5</v>
      </c>
      <c r="N280" s="1262" t="b">
        <v>0</v>
      </c>
      <c r="O280" s="1245" t="s">
        <v>48</v>
      </c>
      <c r="P280" s="1224" t="s">
        <v>48</v>
      </c>
      <c r="Q280" s="1219" t="s">
        <v>48</v>
      </c>
      <c r="R280" s="1246" t="s">
        <v>48</v>
      </c>
      <c r="S280" s="1224" t="s">
        <v>48</v>
      </c>
      <c r="T280" s="1219" t="s">
        <v>48</v>
      </c>
      <c r="U280" s="1247" t="s">
        <v>48</v>
      </c>
      <c r="V280" s="1290" t="s">
        <v>3357</v>
      </c>
      <c r="W280" s="1219">
        <v>160</v>
      </c>
      <c r="X280" s="1220" t="s">
        <v>40</v>
      </c>
      <c r="Y280" s="1221">
        <v>160</v>
      </c>
      <c r="Z280" s="1222">
        <v>45</v>
      </c>
      <c r="AA280" s="1223" t="s">
        <v>48</v>
      </c>
      <c r="AB280" s="1207" t="s">
        <v>48</v>
      </c>
      <c r="AC280" s="1225" t="s">
        <v>48</v>
      </c>
      <c r="AD280" s="1211" t="s">
        <v>48</v>
      </c>
      <c r="AE280" s="1227" t="s">
        <v>48</v>
      </c>
      <c r="AF280" s="1227" t="s">
        <v>48</v>
      </c>
      <c r="AG280" s="1228" t="s">
        <v>48</v>
      </c>
      <c r="AH280" s="1228" t="s">
        <v>48</v>
      </c>
      <c r="AI280" s="1228" t="s">
        <v>48</v>
      </c>
      <c r="AJ280" s="1228" t="s">
        <v>48</v>
      </c>
      <c r="AK280" s="1228" t="s">
        <v>48</v>
      </c>
      <c r="AL280" s="1228" t="s">
        <v>13915</v>
      </c>
      <c r="AM280" s="1228" t="s">
        <v>12667</v>
      </c>
      <c r="AN280" s="1229" t="s">
        <v>13929</v>
      </c>
    </row>
    <row r="281" spans="1:40" ht="13.5" thickBot="1">
      <c r="A281" s="1201" t="s">
        <v>3441</v>
      </c>
      <c r="B281" s="1202" t="s">
        <v>3442</v>
      </c>
      <c r="C281" s="1289" t="s">
        <v>3348</v>
      </c>
      <c r="D281" s="1205" t="s">
        <v>3443</v>
      </c>
      <c r="E281" s="1258" t="s">
        <v>3350</v>
      </c>
      <c r="F281" s="1205" t="s">
        <v>3444</v>
      </c>
      <c r="G281" s="1205" t="s">
        <v>3445</v>
      </c>
      <c r="H281" s="1205" t="s">
        <v>3446</v>
      </c>
      <c r="I281" s="1259" t="b">
        <v>0</v>
      </c>
      <c r="J281" s="1219" t="s">
        <v>3447</v>
      </c>
      <c r="K281" s="1208" t="s">
        <v>3448</v>
      </c>
      <c r="L281" s="1235" t="s">
        <v>3449</v>
      </c>
      <c r="M281" s="1236">
        <v>1.5</v>
      </c>
      <c r="N281" s="1262" t="b">
        <v>0</v>
      </c>
      <c r="O281" s="1245" t="s">
        <v>48</v>
      </c>
      <c r="P281" s="1224" t="s">
        <v>48</v>
      </c>
      <c r="Q281" s="1219" t="s">
        <v>48</v>
      </c>
      <c r="R281" s="1246" t="s">
        <v>48</v>
      </c>
      <c r="S281" s="1224" t="s">
        <v>48</v>
      </c>
      <c r="T281" s="1219" t="s">
        <v>48</v>
      </c>
      <c r="U281" s="1247" t="s">
        <v>48</v>
      </c>
      <c r="V281" s="1290" t="s">
        <v>3357</v>
      </c>
      <c r="W281" s="1219">
        <v>15</v>
      </c>
      <c r="X281" s="1220" t="s">
        <v>40</v>
      </c>
      <c r="Y281" s="1221">
        <v>1</v>
      </c>
      <c r="Z281" s="1222">
        <v>5</v>
      </c>
      <c r="AA281" s="1223" t="s">
        <v>48</v>
      </c>
      <c r="AB281" s="1207" t="s">
        <v>48</v>
      </c>
      <c r="AC281" s="1225" t="s">
        <v>48</v>
      </c>
      <c r="AD281" s="1211" t="s">
        <v>48</v>
      </c>
      <c r="AE281" s="1227" t="s">
        <v>48</v>
      </c>
      <c r="AF281" s="1227" t="s">
        <v>48</v>
      </c>
      <c r="AG281" s="1228" t="s">
        <v>48</v>
      </c>
      <c r="AH281" s="1228" t="s">
        <v>48</v>
      </c>
      <c r="AI281" s="1228" t="s">
        <v>48</v>
      </c>
      <c r="AJ281" s="1228" t="s">
        <v>48</v>
      </c>
      <c r="AK281" s="1228" t="s">
        <v>48</v>
      </c>
      <c r="AL281" s="1228" t="s">
        <v>13910</v>
      </c>
      <c r="AM281" s="1228" t="s">
        <v>12667</v>
      </c>
      <c r="AN281" s="1229" t="s">
        <v>13930</v>
      </c>
    </row>
    <row r="282" spans="1:40" ht="13.5" thickBot="1">
      <c r="A282" s="1260" t="s">
        <v>3450</v>
      </c>
      <c r="B282" s="1202" t="s">
        <v>3451</v>
      </c>
      <c r="C282" s="1289" t="s">
        <v>3348</v>
      </c>
      <c r="D282" s="1205" t="s">
        <v>3443</v>
      </c>
      <c r="E282" s="1258" t="s">
        <v>3350</v>
      </c>
      <c r="F282" s="1205" t="s">
        <v>3444</v>
      </c>
      <c r="G282" s="1205" t="s">
        <v>3445</v>
      </c>
      <c r="H282" s="1205" t="s">
        <v>3446</v>
      </c>
      <c r="I282" s="1259" t="b">
        <v>0</v>
      </c>
      <c r="J282" s="1224" t="s">
        <v>3452</v>
      </c>
      <c r="K282" s="1208" t="s">
        <v>3453</v>
      </c>
      <c r="L282" s="1235" t="s">
        <v>3454</v>
      </c>
      <c r="M282" s="1236">
        <v>1.5</v>
      </c>
      <c r="N282" s="1262" t="b">
        <v>0</v>
      </c>
      <c r="O282" s="1245" t="s">
        <v>48</v>
      </c>
      <c r="P282" s="1224" t="s">
        <v>48</v>
      </c>
      <c r="Q282" s="1219" t="s">
        <v>48</v>
      </c>
      <c r="R282" s="1246" t="s">
        <v>48</v>
      </c>
      <c r="S282" s="1224" t="s">
        <v>48</v>
      </c>
      <c r="T282" s="1219" t="s">
        <v>48</v>
      </c>
      <c r="U282" s="1247" t="s">
        <v>48</v>
      </c>
      <c r="V282" s="1290" t="s">
        <v>3357</v>
      </c>
      <c r="W282" s="1219">
        <v>20</v>
      </c>
      <c r="X282" s="1220" t="s">
        <v>40</v>
      </c>
      <c r="Y282" s="1221">
        <v>2</v>
      </c>
      <c r="Z282" s="1222">
        <v>12</v>
      </c>
      <c r="AA282" s="1223" t="s">
        <v>48</v>
      </c>
      <c r="AB282" s="1207" t="s">
        <v>48</v>
      </c>
      <c r="AC282" s="1225" t="s">
        <v>48</v>
      </c>
      <c r="AD282" s="1211" t="s">
        <v>48</v>
      </c>
      <c r="AE282" s="1227" t="s">
        <v>48</v>
      </c>
      <c r="AF282" s="1227" t="s">
        <v>48</v>
      </c>
      <c r="AG282" s="1228" t="s">
        <v>48</v>
      </c>
      <c r="AH282" s="1228" t="s">
        <v>48</v>
      </c>
      <c r="AI282" s="1228" t="s">
        <v>48</v>
      </c>
      <c r="AJ282" s="1228" t="s">
        <v>48</v>
      </c>
      <c r="AK282" s="1228" t="s">
        <v>48</v>
      </c>
      <c r="AL282" s="1228" t="s">
        <v>13911</v>
      </c>
      <c r="AM282" s="1228" t="s">
        <v>12667</v>
      </c>
      <c r="AN282" s="1229" t="s">
        <v>13930</v>
      </c>
    </row>
    <row r="283" spans="1:40" ht="13.5" thickBot="1">
      <c r="A283" s="1260" t="s">
        <v>3455</v>
      </c>
      <c r="B283" s="1202" t="s">
        <v>3456</v>
      </c>
      <c r="C283" s="1289" t="s">
        <v>3348</v>
      </c>
      <c r="D283" s="1205" t="s">
        <v>3443</v>
      </c>
      <c r="E283" s="1258" t="s">
        <v>3350</v>
      </c>
      <c r="F283" s="1205" t="s">
        <v>3444</v>
      </c>
      <c r="G283" s="1205" t="s">
        <v>3445</v>
      </c>
      <c r="H283" s="1205" t="s">
        <v>3446</v>
      </c>
      <c r="I283" s="1259" t="b">
        <v>0</v>
      </c>
      <c r="J283" s="1224" t="s">
        <v>3457</v>
      </c>
      <c r="K283" s="1208" t="s">
        <v>3458</v>
      </c>
      <c r="L283" s="1235" t="s">
        <v>3459</v>
      </c>
      <c r="M283" s="1236">
        <v>1.5</v>
      </c>
      <c r="N283" s="1262" t="b">
        <v>0</v>
      </c>
      <c r="O283" s="1245" t="s">
        <v>48</v>
      </c>
      <c r="P283" s="1224" t="s">
        <v>48</v>
      </c>
      <c r="Q283" s="1219" t="s">
        <v>48</v>
      </c>
      <c r="R283" s="1246" t="s">
        <v>48</v>
      </c>
      <c r="S283" s="1224" t="s">
        <v>48</v>
      </c>
      <c r="T283" s="1219" t="s">
        <v>48</v>
      </c>
      <c r="U283" s="1247" t="s">
        <v>48</v>
      </c>
      <c r="V283" s="1290" t="s">
        <v>3357</v>
      </c>
      <c r="W283" s="1219">
        <v>40</v>
      </c>
      <c r="X283" s="1220" t="s">
        <v>40</v>
      </c>
      <c r="Y283" s="1221">
        <v>6</v>
      </c>
      <c r="Z283" s="1222">
        <v>24</v>
      </c>
      <c r="AA283" s="1223" t="s">
        <v>48</v>
      </c>
      <c r="AB283" s="1207" t="s">
        <v>48</v>
      </c>
      <c r="AC283" s="1225" t="s">
        <v>48</v>
      </c>
      <c r="AD283" s="1211" t="s">
        <v>48</v>
      </c>
      <c r="AE283" s="1227" t="s">
        <v>48</v>
      </c>
      <c r="AF283" s="1227" t="s">
        <v>48</v>
      </c>
      <c r="AG283" s="1228" t="s">
        <v>48</v>
      </c>
      <c r="AH283" s="1228" t="s">
        <v>48</v>
      </c>
      <c r="AI283" s="1228" t="s">
        <v>48</v>
      </c>
      <c r="AJ283" s="1228" t="s">
        <v>48</v>
      </c>
      <c r="AK283" s="1228" t="s">
        <v>48</v>
      </c>
      <c r="AL283" s="1228" t="s">
        <v>13911</v>
      </c>
      <c r="AM283" s="1228" t="s">
        <v>12667</v>
      </c>
      <c r="AN283" s="1229" t="s">
        <v>13930</v>
      </c>
    </row>
    <row r="284" spans="1:40" ht="13.5" thickBot="1">
      <c r="A284" s="1291" t="s">
        <v>3460</v>
      </c>
      <c r="B284" s="1202" t="s">
        <v>3461</v>
      </c>
      <c r="C284" s="1289" t="s">
        <v>3348</v>
      </c>
      <c r="D284" s="1205" t="s">
        <v>3443</v>
      </c>
      <c r="E284" s="1258" t="s">
        <v>3350</v>
      </c>
      <c r="F284" s="1205" t="s">
        <v>3444</v>
      </c>
      <c r="G284" s="1205" t="s">
        <v>3445</v>
      </c>
      <c r="H284" s="1205" t="s">
        <v>3446</v>
      </c>
      <c r="I284" s="1259" t="b">
        <v>0</v>
      </c>
      <c r="J284" s="1224" t="s">
        <v>3462</v>
      </c>
      <c r="K284" s="1208" t="s">
        <v>3463</v>
      </c>
      <c r="L284" s="1235" t="s">
        <v>3464</v>
      </c>
      <c r="M284" s="1236">
        <v>2</v>
      </c>
      <c r="N284" s="1262" t="b">
        <v>0</v>
      </c>
      <c r="O284" s="1245" t="s">
        <v>48</v>
      </c>
      <c r="P284" s="1224" t="s">
        <v>48</v>
      </c>
      <c r="Q284" s="1219" t="s">
        <v>48</v>
      </c>
      <c r="R284" s="1246" t="s">
        <v>48</v>
      </c>
      <c r="S284" s="1224" t="s">
        <v>48</v>
      </c>
      <c r="T284" s="1219" t="s">
        <v>48</v>
      </c>
      <c r="U284" s="1247" t="s">
        <v>48</v>
      </c>
      <c r="V284" s="1290" t="s">
        <v>3357</v>
      </c>
      <c r="W284" s="1219">
        <v>50</v>
      </c>
      <c r="X284" s="1220" t="s">
        <v>40</v>
      </c>
      <c r="Y284" s="1221">
        <v>8</v>
      </c>
      <c r="Z284" s="1222">
        <v>32</v>
      </c>
      <c r="AA284" s="1223" t="s">
        <v>48</v>
      </c>
      <c r="AB284" s="1207" t="s">
        <v>48</v>
      </c>
      <c r="AC284" s="1225" t="s">
        <v>48</v>
      </c>
      <c r="AD284" s="1211" t="s">
        <v>48</v>
      </c>
      <c r="AE284" s="1227" t="s">
        <v>48</v>
      </c>
      <c r="AF284" s="1227" t="s">
        <v>48</v>
      </c>
      <c r="AG284" s="1228" t="s">
        <v>48</v>
      </c>
      <c r="AH284" s="1228" t="s">
        <v>48</v>
      </c>
      <c r="AI284" s="1228" t="s">
        <v>48</v>
      </c>
      <c r="AJ284" s="1228" t="s">
        <v>48</v>
      </c>
      <c r="AK284" s="1228" t="s">
        <v>48</v>
      </c>
      <c r="AL284" s="1228" t="s">
        <v>13912</v>
      </c>
      <c r="AM284" s="1228" t="s">
        <v>12667</v>
      </c>
      <c r="AN284" s="1229" t="s">
        <v>13930</v>
      </c>
    </row>
    <row r="285" spans="1:40" ht="13.5" thickBot="1">
      <c r="A285" s="1291" t="s">
        <v>3465</v>
      </c>
      <c r="B285" s="1202" t="s">
        <v>3466</v>
      </c>
      <c r="C285" s="1289" t="s">
        <v>3348</v>
      </c>
      <c r="D285" s="1205" t="s">
        <v>3443</v>
      </c>
      <c r="E285" s="1258" t="s">
        <v>3350</v>
      </c>
      <c r="F285" s="1205" t="s">
        <v>3444</v>
      </c>
      <c r="G285" s="1205" t="s">
        <v>3445</v>
      </c>
      <c r="H285" s="1205" t="s">
        <v>3446</v>
      </c>
      <c r="I285" s="1259" t="b">
        <v>0</v>
      </c>
      <c r="J285" s="1224" t="s">
        <v>3467</v>
      </c>
      <c r="K285" s="1208" t="s">
        <v>3468</v>
      </c>
      <c r="L285" s="1235" t="s">
        <v>3454</v>
      </c>
      <c r="M285" s="1236">
        <v>2</v>
      </c>
      <c r="N285" s="1262" t="b">
        <v>0</v>
      </c>
      <c r="O285" s="1245" t="s">
        <v>48</v>
      </c>
      <c r="P285" s="1224" t="s">
        <v>48</v>
      </c>
      <c r="Q285" s="1219" t="s">
        <v>48</v>
      </c>
      <c r="R285" s="1246" t="s">
        <v>48</v>
      </c>
      <c r="S285" s="1224" t="s">
        <v>48</v>
      </c>
      <c r="T285" s="1219" t="s">
        <v>48</v>
      </c>
      <c r="U285" s="1247" t="s">
        <v>48</v>
      </c>
      <c r="V285" s="1290" t="s">
        <v>3357</v>
      </c>
      <c r="W285" s="1219">
        <v>55</v>
      </c>
      <c r="X285" s="1220" t="s">
        <v>40</v>
      </c>
      <c r="Y285" s="1221">
        <v>8</v>
      </c>
      <c r="Z285" s="1222">
        <v>35</v>
      </c>
      <c r="AA285" s="1223" t="s">
        <v>48</v>
      </c>
      <c r="AB285" s="1207" t="s">
        <v>48</v>
      </c>
      <c r="AC285" s="1225" t="s">
        <v>48</v>
      </c>
      <c r="AD285" s="1211" t="s">
        <v>48</v>
      </c>
      <c r="AE285" s="1227" t="s">
        <v>48</v>
      </c>
      <c r="AF285" s="1227" t="s">
        <v>48</v>
      </c>
      <c r="AG285" s="1228" t="s">
        <v>48</v>
      </c>
      <c r="AH285" s="1228" t="s">
        <v>48</v>
      </c>
      <c r="AI285" s="1228" t="s">
        <v>48</v>
      </c>
      <c r="AJ285" s="1228" t="s">
        <v>48</v>
      </c>
      <c r="AK285" s="1228" t="s">
        <v>48</v>
      </c>
      <c r="AL285" s="1228" t="s">
        <v>13912</v>
      </c>
      <c r="AM285" s="1228" t="s">
        <v>12667</v>
      </c>
      <c r="AN285" s="1229" t="s">
        <v>13930</v>
      </c>
    </row>
    <row r="286" spans="1:40" ht="13.5" thickBot="1">
      <c r="A286" s="1291" t="s">
        <v>3469</v>
      </c>
      <c r="B286" s="1202" t="s">
        <v>3470</v>
      </c>
      <c r="C286" s="1289" t="s">
        <v>3348</v>
      </c>
      <c r="D286" s="1205" t="s">
        <v>3443</v>
      </c>
      <c r="E286" s="1258" t="s">
        <v>3350</v>
      </c>
      <c r="F286" s="1205" t="s">
        <v>3444</v>
      </c>
      <c r="G286" s="1205" t="s">
        <v>3445</v>
      </c>
      <c r="H286" s="1205" t="s">
        <v>3446</v>
      </c>
      <c r="I286" s="1259" t="b">
        <v>0</v>
      </c>
      <c r="J286" s="1224" t="s">
        <v>3471</v>
      </c>
      <c r="K286" s="1208" t="s">
        <v>3472</v>
      </c>
      <c r="L286" s="1235" t="s">
        <v>3473</v>
      </c>
      <c r="M286" s="1236">
        <v>2</v>
      </c>
      <c r="N286" s="1262" t="b">
        <v>0</v>
      </c>
      <c r="O286" s="1245" t="s">
        <v>48</v>
      </c>
      <c r="P286" s="1224" t="s">
        <v>48</v>
      </c>
      <c r="Q286" s="1219" t="s">
        <v>48</v>
      </c>
      <c r="R286" s="1246" t="s">
        <v>48</v>
      </c>
      <c r="S286" s="1224" t="s">
        <v>48</v>
      </c>
      <c r="T286" s="1219" t="s">
        <v>48</v>
      </c>
      <c r="U286" s="1247" t="s">
        <v>48</v>
      </c>
      <c r="V286" s="1290" t="s">
        <v>3357</v>
      </c>
      <c r="W286" s="1219">
        <v>60</v>
      </c>
      <c r="X286" s="1220" t="s">
        <v>40</v>
      </c>
      <c r="Y286" s="1221">
        <v>10</v>
      </c>
      <c r="Z286" s="1222">
        <v>38</v>
      </c>
      <c r="AA286" s="1223" t="s">
        <v>48</v>
      </c>
      <c r="AB286" s="1207" t="s">
        <v>48</v>
      </c>
      <c r="AC286" s="1225" t="s">
        <v>48</v>
      </c>
      <c r="AD286" s="1211" t="s">
        <v>48</v>
      </c>
      <c r="AE286" s="1227" t="s">
        <v>48</v>
      </c>
      <c r="AF286" s="1227" t="s">
        <v>48</v>
      </c>
      <c r="AG286" s="1228" t="s">
        <v>48</v>
      </c>
      <c r="AH286" s="1228" t="s">
        <v>48</v>
      </c>
      <c r="AI286" s="1228" t="s">
        <v>48</v>
      </c>
      <c r="AJ286" s="1228" t="s">
        <v>48</v>
      </c>
      <c r="AK286" s="1228" t="s">
        <v>48</v>
      </c>
      <c r="AL286" s="1228" t="s">
        <v>13912</v>
      </c>
      <c r="AM286" s="1228" t="s">
        <v>12667</v>
      </c>
      <c r="AN286" s="1229" t="s">
        <v>13930</v>
      </c>
    </row>
    <row r="287" spans="1:40" ht="13.5" thickBot="1">
      <c r="A287" s="1291" t="s">
        <v>3474</v>
      </c>
      <c r="B287" s="1202" t="s">
        <v>3475</v>
      </c>
      <c r="C287" s="1289" t="s">
        <v>3348</v>
      </c>
      <c r="D287" s="1205" t="s">
        <v>3443</v>
      </c>
      <c r="E287" s="1258" t="s">
        <v>3350</v>
      </c>
      <c r="F287" s="1205" t="s">
        <v>3444</v>
      </c>
      <c r="G287" s="1205" t="s">
        <v>3445</v>
      </c>
      <c r="H287" s="1205" t="s">
        <v>3446</v>
      </c>
      <c r="I287" s="1259" t="b">
        <v>0</v>
      </c>
      <c r="J287" s="1224" t="s">
        <v>3476</v>
      </c>
      <c r="K287" s="1208" t="s">
        <v>3477</v>
      </c>
      <c r="L287" s="1235" t="s">
        <v>3478</v>
      </c>
      <c r="M287" s="1236">
        <v>2</v>
      </c>
      <c r="N287" s="1262" t="b">
        <v>0</v>
      </c>
      <c r="O287" s="1245" t="s">
        <v>48</v>
      </c>
      <c r="P287" s="1224" t="s">
        <v>48</v>
      </c>
      <c r="Q287" s="1219" t="s">
        <v>48</v>
      </c>
      <c r="R287" s="1246" t="s">
        <v>48</v>
      </c>
      <c r="S287" s="1224" t="s">
        <v>48</v>
      </c>
      <c r="T287" s="1219" t="s">
        <v>48</v>
      </c>
      <c r="U287" s="1247" t="s">
        <v>48</v>
      </c>
      <c r="V287" s="1290" t="s">
        <v>3357</v>
      </c>
      <c r="W287" s="1219">
        <v>60</v>
      </c>
      <c r="X287" s="1220" t="s">
        <v>40</v>
      </c>
      <c r="Y287" s="1221">
        <v>10</v>
      </c>
      <c r="Z287" s="1222">
        <v>38</v>
      </c>
      <c r="AA287" s="1223" t="s">
        <v>48</v>
      </c>
      <c r="AB287" s="1207" t="s">
        <v>48</v>
      </c>
      <c r="AC287" s="1225" t="s">
        <v>48</v>
      </c>
      <c r="AD287" s="1211" t="s">
        <v>48</v>
      </c>
      <c r="AE287" s="1227" t="s">
        <v>48</v>
      </c>
      <c r="AF287" s="1227" t="s">
        <v>48</v>
      </c>
      <c r="AG287" s="1228" t="s">
        <v>48</v>
      </c>
      <c r="AH287" s="1228" t="s">
        <v>48</v>
      </c>
      <c r="AI287" s="1228" t="s">
        <v>48</v>
      </c>
      <c r="AJ287" s="1228" t="s">
        <v>48</v>
      </c>
      <c r="AK287" s="1228" t="s">
        <v>48</v>
      </c>
      <c r="AL287" s="1228" t="s">
        <v>13912</v>
      </c>
      <c r="AM287" s="1228" t="s">
        <v>12667</v>
      </c>
      <c r="AN287" s="1229" t="s">
        <v>13930</v>
      </c>
    </row>
    <row r="288" spans="1:40" ht="13.5" thickBot="1">
      <c r="A288" s="1291" t="s">
        <v>3479</v>
      </c>
      <c r="B288" s="1202" t="s">
        <v>3480</v>
      </c>
      <c r="C288" s="1289" t="s">
        <v>3348</v>
      </c>
      <c r="D288" s="1205" t="s">
        <v>3443</v>
      </c>
      <c r="E288" s="1258" t="s">
        <v>3350</v>
      </c>
      <c r="F288" s="1205" t="s">
        <v>3444</v>
      </c>
      <c r="G288" s="1205" t="s">
        <v>3445</v>
      </c>
      <c r="H288" s="1205" t="s">
        <v>3446</v>
      </c>
      <c r="I288" s="1259" t="b">
        <v>0</v>
      </c>
      <c r="J288" s="1224" t="s">
        <v>3481</v>
      </c>
      <c r="K288" s="1208" t="s">
        <v>3482</v>
      </c>
      <c r="L288" s="1235" t="s">
        <v>3483</v>
      </c>
      <c r="M288" s="1236">
        <v>2</v>
      </c>
      <c r="N288" s="1262" t="b">
        <v>0</v>
      </c>
      <c r="O288" s="1245" t="s">
        <v>48</v>
      </c>
      <c r="P288" s="1224" t="s">
        <v>48</v>
      </c>
      <c r="Q288" s="1219" t="s">
        <v>48</v>
      </c>
      <c r="R288" s="1246" t="s">
        <v>48</v>
      </c>
      <c r="S288" s="1224" t="s">
        <v>48</v>
      </c>
      <c r="T288" s="1219" t="s">
        <v>48</v>
      </c>
      <c r="U288" s="1247" t="s">
        <v>48</v>
      </c>
      <c r="V288" s="1290" t="s">
        <v>3357</v>
      </c>
      <c r="W288" s="1219">
        <v>65</v>
      </c>
      <c r="X288" s="1220" t="s">
        <v>40</v>
      </c>
      <c r="Y288" s="1221">
        <v>11</v>
      </c>
      <c r="Z288" s="1222">
        <v>45</v>
      </c>
      <c r="AA288" s="1223" t="s">
        <v>48</v>
      </c>
      <c r="AB288" s="1207" t="s">
        <v>48</v>
      </c>
      <c r="AC288" s="1225" t="s">
        <v>48</v>
      </c>
      <c r="AD288" s="1211" t="s">
        <v>48</v>
      </c>
      <c r="AE288" s="1227" t="s">
        <v>48</v>
      </c>
      <c r="AF288" s="1227" t="s">
        <v>48</v>
      </c>
      <c r="AG288" s="1228" t="s">
        <v>48</v>
      </c>
      <c r="AH288" s="1228" t="s">
        <v>48</v>
      </c>
      <c r="AI288" s="1228" t="s">
        <v>48</v>
      </c>
      <c r="AJ288" s="1228" t="s">
        <v>48</v>
      </c>
      <c r="AK288" s="1228" t="s">
        <v>48</v>
      </c>
      <c r="AL288" s="1228" t="s">
        <v>13912</v>
      </c>
      <c r="AM288" s="1228" t="s">
        <v>12667</v>
      </c>
      <c r="AN288" s="1229" t="s">
        <v>13930</v>
      </c>
    </row>
    <row r="289" spans="1:40" ht="13.5" thickBot="1">
      <c r="A289" s="1291" t="s">
        <v>3484</v>
      </c>
      <c r="B289" s="1202" t="s">
        <v>3485</v>
      </c>
      <c r="C289" s="1289" t="s">
        <v>3348</v>
      </c>
      <c r="D289" s="1205" t="s">
        <v>3443</v>
      </c>
      <c r="E289" s="1258" t="s">
        <v>3350</v>
      </c>
      <c r="F289" s="1205" t="s">
        <v>3444</v>
      </c>
      <c r="G289" s="1205" t="s">
        <v>3445</v>
      </c>
      <c r="H289" s="1205" t="s">
        <v>3446</v>
      </c>
      <c r="I289" s="1259" t="b">
        <v>0</v>
      </c>
      <c r="J289" s="1219" t="s">
        <v>3486</v>
      </c>
      <c r="K289" s="1208" t="s">
        <v>3487</v>
      </c>
      <c r="L289" s="1235" t="s">
        <v>3488</v>
      </c>
      <c r="M289" s="1236">
        <v>2</v>
      </c>
      <c r="N289" s="1262" t="b">
        <v>0</v>
      </c>
      <c r="O289" s="1245" t="s">
        <v>48</v>
      </c>
      <c r="P289" s="1224" t="s">
        <v>48</v>
      </c>
      <c r="Q289" s="1219" t="s">
        <v>48</v>
      </c>
      <c r="R289" s="1246" t="s">
        <v>48</v>
      </c>
      <c r="S289" s="1224" t="s">
        <v>48</v>
      </c>
      <c r="T289" s="1219" t="s">
        <v>48</v>
      </c>
      <c r="U289" s="1247" t="s">
        <v>48</v>
      </c>
      <c r="V289" s="1290" t="s">
        <v>3357</v>
      </c>
      <c r="W289" s="1219">
        <v>70</v>
      </c>
      <c r="X289" s="1220" t="s">
        <v>40</v>
      </c>
      <c r="Y289" s="1221">
        <v>12</v>
      </c>
      <c r="Z289" s="1222">
        <v>48</v>
      </c>
      <c r="AA289" s="1223" t="s">
        <v>48</v>
      </c>
      <c r="AB289" s="1207" t="s">
        <v>48</v>
      </c>
      <c r="AC289" s="1225" t="s">
        <v>48</v>
      </c>
      <c r="AD289" s="1211" t="s">
        <v>48</v>
      </c>
      <c r="AE289" s="1227" t="s">
        <v>48</v>
      </c>
      <c r="AF289" s="1227" t="s">
        <v>48</v>
      </c>
      <c r="AG289" s="1228" t="s">
        <v>48</v>
      </c>
      <c r="AH289" s="1228" t="s">
        <v>48</v>
      </c>
      <c r="AI289" s="1228" t="s">
        <v>48</v>
      </c>
      <c r="AJ289" s="1228" t="s">
        <v>48</v>
      </c>
      <c r="AK289" s="1228" t="s">
        <v>48</v>
      </c>
      <c r="AL289" s="1228" t="s">
        <v>13912</v>
      </c>
      <c r="AM289" s="1228" t="s">
        <v>12667</v>
      </c>
      <c r="AN289" s="1229" t="s">
        <v>13930</v>
      </c>
    </row>
    <row r="290" spans="1:40" ht="13.5" thickBot="1">
      <c r="A290" s="1291" t="s">
        <v>3489</v>
      </c>
      <c r="B290" s="1202" t="s">
        <v>3490</v>
      </c>
      <c r="C290" s="1289" t="s">
        <v>3348</v>
      </c>
      <c r="D290" s="1205" t="s">
        <v>3443</v>
      </c>
      <c r="E290" s="1258" t="s">
        <v>3350</v>
      </c>
      <c r="F290" s="1205" t="s">
        <v>3444</v>
      </c>
      <c r="G290" s="1205" t="s">
        <v>3445</v>
      </c>
      <c r="H290" s="1205" t="s">
        <v>3446</v>
      </c>
      <c r="I290" s="1259" t="b">
        <v>0</v>
      </c>
      <c r="J290" s="1219" t="s">
        <v>3491</v>
      </c>
      <c r="K290" s="1208" t="s">
        <v>3492</v>
      </c>
      <c r="L290" s="1235" t="s">
        <v>3493</v>
      </c>
      <c r="M290" s="1236">
        <v>2</v>
      </c>
      <c r="N290" s="1262" t="b">
        <v>0</v>
      </c>
      <c r="O290" s="1245" t="s">
        <v>48</v>
      </c>
      <c r="P290" s="1224" t="s">
        <v>48</v>
      </c>
      <c r="Q290" s="1219" t="s">
        <v>48</v>
      </c>
      <c r="R290" s="1246" t="s">
        <v>48</v>
      </c>
      <c r="S290" s="1224" t="s">
        <v>48</v>
      </c>
      <c r="T290" s="1219" t="s">
        <v>48</v>
      </c>
      <c r="U290" s="1247" t="s">
        <v>48</v>
      </c>
      <c r="V290" s="1290" t="s">
        <v>3357</v>
      </c>
      <c r="W290" s="1219">
        <v>70</v>
      </c>
      <c r="X290" s="1220" t="s">
        <v>40</v>
      </c>
      <c r="Y290" s="1221">
        <v>12</v>
      </c>
      <c r="Z290" s="1222">
        <v>48</v>
      </c>
      <c r="AA290" s="1223" t="s">
        <v>48</v>
      </c>
      <c r="AB290" s="1207" t="s">
        <v>48</v>
      </c>
      <c r="AC290" s="1225" t="s">
        <v>48</v>
      </c>
      <c r="AD290" s="1211" t="s">
        <v>48</v>
      </c>
      <c r="AE290" s="1227" t="s">
        <v>48</v>
      </c>
      <c r="AF290" s="1227" t="s">
        <v>48</v>
      </c>
      <c r="AG290" s="1228" t="s">
        <v>48</v>
      </c>
      <c r="AH290" s="1228" t="s">
        <v>48</v>
      </c>
      <c r="AI290" s="1228" t="s">
        <v>48</v>
      </c>
      <c r="AJ290" s="1228" t="s">
        <v>48</v>
      </c>
      <c r="AK290" s="1228" t="s">
        <v>48</v>
      </c>
      <c r="AL290" s="1228" t="s">
        <v>13912</v>
      </c>
      <c r="AM290" s="1228" t="s">
        <v>12667</v>
      </c>
      <c r="AN290" s="1229" t="s">
        <v>13930</v>
      </c>
    </row>
    <row r="291" spans="1:40" ht="13.5" thickBot="1">
      <c r="A291" s="1292" t="s">
        <v>3494</v>
      </c>
      <c r="B291" s="1202" t="s">
        <v>3495</v>
      </c>
      <c r="C291" s="1289" t="s">
        <v>3348</v>
      </c>
      <c r="D291" s="1205" t="s">
        <v>3443</v>
      </c>
      <c r="E291" s="1258" t="s">
        <v>3350</v>
      </c>
      <c r="F291" s="1205" t="s">
        <v>3444</v>
      </c>
      <c r="G291" s="1205" t="s">
        <v>3445</v>
      </c>
      <c r="H291" s="1205" t="s">
        <v>3446</v>
      </c>
      <c r="I291" s="1259" t="b">
        <v>0</v>
      </c>
      <c r="J291" s="1224" t="s">
        <v>3496</v>
      </c>
      <c r="K291" s="1208" t="s">
        <v>3497</v>
      </c>
      <c r="L291" s="1235" t="s">
        <v>3498</v>
      </c>
      <c r="M291" s="1236">
        <v>2.5</v>
      </c>
      <c r="N291" s="1262" t="b">
        <v>0</v>
      </c>
      <c r="O291" s="1245" t="s">
        <v>48</v>
      </c>
      <c r="P291" s="1224" t="s">
        <v>48</v>
      </c>
      <c r="Q291" s="1219" t="s">
        <v>48</v>
      </c>
      <c r="R291" s="1246" t="s">
        <v>48</v>
      </c>
      <c r="S291" s="1224" t="s">
        <v>48</v>
      </c>
      <c r="T291" s="1219" t="s">
        <v>48</v>
      </c>
      <c r="U291" s="1247" t="s">
        <v>48</v>
      </c>
      <c r="V291" s="1290" t="s">
        <v>3357</v>
      </c>
      <c r="W291" s="1219">
        <v>80</v>
      </c>
      <c r="X291" s="1220" t="s">
        <v>40</v>
      </c>
      <c r="Y291" s="1221">
        <v>16</v>
      </c>
      <c r="Z291" s="1222">
        <v>60</v>
      </c>
      <c r="AA291" s="1223" t="s">
        <v>48</v>
      </c>
      <c r="AB291" s="1207" t="s">
        <v>48</v>
      </c>
      <c r="AC291" s="1225" t="s">
        <v>48</v>
      </c>
      <c r="AD291" s="1211" t="s">
        <v>48</v>
      </c>
      <c r="AE291" s="1227" t="s">
        <v>48</v>
      </c>
      <c r="AF291" s="1227" t="s">
        <v>48</v>
      </c>
      <c r="AG291" s="1228" t="s">
        <v>48</v>
      </c>
      <c r="AH291" s="1228" t="s">
        <v>48</v>
      </c>
      <c r="AI291" s="1228" t="s">
        <v>48</v>
      </c>
      <c r="AJ291" s="1228" t="s">
        <v>48</v>
      </c>
      <c r="AK291" s="1228" t="s">
        <v>48</v>
      </c>
      <c r="AL291" s="1228" t="s">
        <v>13913</v>
      </c>
      <c r="AM291" s="1228" t="s">
        <v>12667</v>
      </c>
      <c r="AN291" s="1229" t="s">
        <v>13930</v>
      </c>
    </row>
    <row r="292" spans="1:40" ht="13.5" thickBot="1">
      <c r="A292" s="1292" t="s">
        <v>3499</v>
      </c>
      <c r="B292" s="1202" t="s">
        <v>3500</v>
      </c>
      <c r="C292" s="1289" t="s">
        <v>3348</v>
      </c>
      <c r="D292" s="1205" t="s">
        <v>3443</v>
      </c>
      <c r="E292" s="1258" t="s">
        <v>3350</v>
      </c>
      <c r="F292" s="1205" t="s">
        <v>3444</v>
      </c>
      <c r="G292" s="1205" t="s">
        <v>3445</v>
      </c>
      <c r="H292" s="1205" t="s">
        <v>3446</v>
      </c>
      <c r="I292" s="1259" t="b">
        <v>0</v>
      </c>
      <c r="J292" s="1224" t="s">
        <v>3501</v>
      </c>
      <c r="K292" s="1208" t="s">
        <v>3502</v>
      </c>
      <c r="L292" s="1235" t="s">
        <v>3503</v>
      </c>
      <c r="M292" s="1236">
        <v>2.5</v>
      </c>
      <c r="N292" s="1262" t="b">
        <v>0</v>
      </c>
      <c r="O292" s="1245" t="s">
        <v>48</v>
      </c>
      <c r="P292" s="1224" t="s">
        <v>48</v>
      </c>
      <c r="Q292" s="1219" t="s">
        <v>48</v>
      </c>
      <c r="R292" s="1246" t="s">
        <v>48</v>
      </c>
      <c r="S292" s="1224" t="s">
        <v>48</v>
      </c>
      <c r="T292" s="1219" t="s">
        <v>48</v>
      </c>
      <c r="U292" s="1247" t="s">
        <v>48</v>
      </c>
      <c r="V292" s="1290" t="s">
        <v>3357</v>
      </c>
      <c r="W292" s="1219">
        <v>80</v>
      </c>
      <c r="X292" s="1220" t="s">
        <v>40</v>
      </c>
      <c r="Y292" s="1221">
        <v>16</v>
      </c>
      <c r="Z292" s="1222">
        <v>60</v>
      </c>
      <c r="AA292" s="1223" t="s">
        <v>48</v>
      </c>
      <c r="AB292" s="1207" t="s">
        <v>48</v>
      </c>
      <c r="AC292" s="1225" t="s">
        <v>48</v>
      </c>
      <c r="AD292" s="1211" t="s">
        <v>48</v>
      </c>
      <c r="AE292" s="1227" t="s">
        <v>48</v>
      </c>
      <c r="AF292" s="1227" t="s">
        <v>48</v>
      </c>
      <c r="AG292" s="1228" t="s">
        <v>48</v>
      </c>
      <c r="AH292" s="1228" t="s">
        <v>48</v>
      </c>
      <c r="AI292" s="1228" t="s">
        <v>48</v>
      </c>
      <c r="AJ292" s="1228" t="s">
        <v>48</v>
      </c>
      <c r="AK292" s="1228" t="s">
        <v>48</v>
      </c>
      <c r="AL292" s="1228" t="s">
        <v>13913</v>
      </c>
      <c r="AM292" s="1228" t="s">
        <v>12667</v>
      </c>
      <c r="AN292" s="1229" t="s">
        <v>13930</v>
      </c>
    </row>
    <row r="293" spans="1:40" ht="13.5" thickBot="1">
      <c r="A293" s="1292" t="s">
        <v>3504</v>
      </c>
      <c r="B293" s="1202" t="s">
        <v>3505</v>
      </c>
      <c r="C293" s="1289" t="s">
        <v>3348</v>
      </c>
      <c r="D293" s="1205" t="s">
        <v>3443</v>
      </c>
      <c r="E293" s="1258" t="s">
        <v>3350</v>
      </c>
      <c r="F293" s="1205" t="s">
        <v>3444</v>
      </c>
      <c r="G293" s="1205" t="s">
        <v>3445</v>
      </c>
      <c r="H293" s="1205" t="s">
        <v>3446</v>
      </c>
      <c r="I293" s="1259" t="b">
        <v>0</v>
      </c>
      <c r="J293" s="1224" t="s">
        <v>3506</v>
      </c>
      <c r="K293" s="1208" t="s">
        <v>3507</v>
      </c>
      <c r="L293" s="1235" t="s">
        <v>3508</v>
      </c>
      <c r="M293" s="1236">
        <v>2.5</v>
      </c>
      <c r="N293" s="1262" t="b">
        <v>0</v>
      </c>
      <c r="O293" s="1245" t="s">
        <v>48</v>
      </c>
      <c r="P293" s="1224" t="s">
        <v>48</v>
      </c>
      <c r="Q293" s="1219" t="s">
        <v>48</v>
      </c>
      <c r="R293" s="1246" t="s">
        <v>48</v>
      </c>
      <c r="S293" s="1224" t="s">
        <v>48</v>
      </c>
      <c r="T293" s="1219" t="s">
        <v>48</v>
      </c>
      <c r="U293" s="1247" t="s">
        <v>48</v>
      </c>
      <c r="V293" s="1290" t="s">
        <v>3357</v>
      </c>
      <c r="W293" s="1219">
        <v>90</v>
      </c>
      <c r="X293" s="1220" t="s">
        <v>40</v>
      </c>
      <c r="Y293" s="1221">
        <v>20</v>
      </c>
      <c r="Z293" s="1222">
        <v>70</v>
      </c>
      <c r="AA293" s="1223" t="s">
        <v>48</v>
      </c>
      <c r="AB293" s="1207" t="s">
        <v>48</v>
      </c>
      <c r="AC293" s="1225" t="s">
        <v>48</v>
      </c>
      <c r="AD293" s="1211" t="s">
        <v>48</v>
      </c>
      <c r="AE293" s="1227" t="s">
        <v>48</v>
      </c>
      <c r="AF293" s="1227" t="s">
        <v>48</v>
      </c>
      <c r="AG293" s="1228" t="s">
        <v>48</v>
      </c>
      <c r="AH293" s="1228" t="s">
        <v>48</v>
      </c>
      <c r="AI293" s="1228" t="s">
        <v>48</v>
      </c>
      <c r="AJ293" s="1228" t="s">
        <v>48</v>
      </c>
      <c r="AK293" s="1228" t="s">
        <v>48</v>
      </c>
      <c r="AL293" s="1228" t="s">
        <v>13913</v>
      </c>
      <c r="AM293" s="1228" t="s">
        <v>12667</v>
      </c>
      <c r="AN293" s="1229" t="s">
        <v>13930</v>
      </c>
    </row>
    <row r="294" spans="1:40" ht="13.5" thickBot="1">
      <c r="A294" s="1292" t="s">
        <v>3509</v>
      </c>
      <c r="B294" s="1202" t="s">
        <v>3510</v>
      </c>
      <c r="C294" s="1289" t="s">
        <v>3348</v>
      </c>
      <c r="D294" s="1205" t="s">
        <v>3443</v>
      </c>
      <c r="E294" s="1258" t="s">
        <v>3350</v>
      </c>
      <c r="F294" s="1205" t="s">
        <v>3444</v>
      </c>
      <c r="G294" s="1205" t="s">
        <v>3445</v>
      </c>
      <c r="H294" s="1205" t="s">
        <v>3446</v>
      </c>
      <c r="I294" s="1259" t="b">
        <v>0</v>
      </c>
      <c r="J294" s="1224" t="s">
        <v>3511</v>
      </c>
      <c r="K294" s="1208" t="s">
        <v>3512</v>
      </c>
      <c r="L294" s="1235" t="s">
        <v>3513</v>
      </c>
      <c r="M294" s="1236">
        <v>2.5</v>
      </c>
      <c r="N294" s="1262" t="b">
        <v>0</v>
      </c>
      <c r="O294" s="1245" t="s">
        <v>48</v>
      </c>
      <c r="P294" s="1224" t="s">
        <v>48</v>
      </c>
      <c r="Q294" s="1219" t="s">
        <v>48</v>
      </c>
      <c r="R294" s="1246" t="s">
        <v>48</v>
      </c>
      <c r="S294" s="1224" t="s">
        <v>48</v>
      </c>
      <c r="T294" s="1219" t="s">
        <v>48</v>
      </c>
      <c r="U294" s="1247" t="s">
        <v>48</v>
      </c>
      <c r="V294" s="1290" t="s">
        <v>3357</v>
      </c>
      <c r="W294" s="1219">
        <v>90</v>
      </c>
      <c r="X294" s="1220" t="s">
        <v>40</v>
      </c>
      <c r="Y294" s="1221">
        <v>20</v>
      </c>
      <c r="Z294" s="1222">
        <v>70</v>
      </c>
      <c r="AA294" s="1223" t="s">
        <v>48</v>
      </c>
      <c r="AB294" s="1207" t="s">
        <v>48</v>
      </c>
      <c r="AC294" s="1225" t="s">
        <v>48</v>
      </c>
      <c r="AD294" s="1211" t="s">
        <v>48</v>
      </c>
      <c r="AE294" s="1227" t="s">
        <v>48</v>
      </c>
      <c r="AF294" s="1227" t="s">
        <v>48</v>
      </c>
      <c r="AG294" s="1228" t="s">
        <v>48</v>
      </c>
      <c r="AH294" s="1228" t="s">
        <v>48</v>
      </c>
      <c r="AI294" s="1228" t="s">
        <v>48</v>
      </c>
      <c r="AJ294" s="1228" t="s">
        <v>48</v>
      </c>
      <c r="AK294" s="1228" t="s">
        <v>48</v>
      </c>
      <c r="AL294" s="1228" t="s">
        <v>13913</v>
      </c>
      <c r="AM294" s="1228" t="s">
        <v>12667</v>
      </c>
      <c r="AN294" s="1229" t="s">
        <v>13930</v>
      </c>
    </row>
    <row r="295" spans="1:40" ht="13.5" thickBot="1">
      <c r="A295" s="1292" t="s">
        <v>3514</v>
      </c>
      <c r="B295" s="1202" t="s">
        <v>3515</v>
      </c>
      <c r="C295" s="1289" t="s">
        <v>3348</v>
      </c>
      <c r="D295" s="1205" t="s">
        <v>3443</v>
      </c>
      <c r="E295" s="1258" t="s">
        <v>3350</v>
      </c>
      <c r="F295" s="1205" t="s">
        <v>3444</v>
      </c>
      <c r="G295" s="1205" t="s">
        <v>3445</v>
      </c>
      <c r="H295" s="1205" t="s">
        <v>3446</v>
      </c>
      <c r="I295" s="1259" t="b">
        <v>0</v>
      </c>
      <c r="J295" s="1224" t="s">
        <v>3516</v>
      </c>
      <c r="K295" s="1208" t="s">
        <v>3517</v>
      </c>
      <c r="L295" s="1235" t="s">
        <v>3518</v>
      </c>
      <c r="M295" s="1236">
        <v>3</v>
      </c>
      <c r="N295" s="1262" t="b">
        <v>0</v>
      </c>
      <c r="O295" s="1245" t="s">
        <v>48</v>
      </c>
      <c r="P295" s="1224" t="s">
        <v>48</v>
      </c>
      <c r="Q295" s="1219" t="s">
        <v>48</v>
      </c>
      <c r="R295" s="1246" t="s">
        <v>48</v>
      </c>
      <c r="S295" s="1224" t="s">
        <v>48</v>
      </c>
      <c r="T295" s="1219" t="s">
        <v>48</v>
      </c>
      <c r="U295" s="1247" t="s">
        <v>48</v>
      </c>
      <c r="V295" s="1290" t="s">
        <v>3357</v>
      </c>
      <c r="W295" s="1219">
        <v>100</v>
      </c>
      <c r="X295" s="1220" t="s">
        <v>40</v>
      </c>
      <c r="Y295" s="1221">
        <v>24</v>
      </c>
      <c r="Z295" s="1222">
        <v>76</v>
      </c>
      <c r="AA295" s="1223" t="s">
        <v>48</v>
      </c>
      <c r="AB295" s="1207" t="s">
        <v>48</v>
      </c>
      <c r="AC295" s="1225" t="s">
        <v>48</v>
      </c>
      <c r="AD295" s="1211" t="s">
        <v>48</v>
      </c>
      <c r="AE295" s="1227" t="s">
        <v>48</v>
      </c>
      <c r="AF295" s="1227" t="s">
        <v>48</v>
      </c>
      <c r="AG295" s="1228" t="s">
        <v>48</v>
      </c>
      <c r="AH295" s="1228" t="s">
        <v>48</v>
      </c>
      <c r="AI295" s="1228" t="s">
        <v>48</v>
      </c>
      <c r="AJ295" s="1228" t="s">
        <v>48</v>
      </c>
      <c r="AK295" s="1228" t="s">
        <v>48</v>
      </c>
      <c r="AL295" s="1228" t="s">
        <v>13913</v>
      </c>
      <c r="AM295" s="1228" t="s">
        <v>12667</v>
      </c>
      <c r="AN295" s="1229" t="s">
        <v>13930</v>
      </c>
    </row>
    <row r="296" spans="1:40" ht="13.5" thickBot="1">
      <c r="A296" s="1293" t="s">
        <v>3519</v>
      </c>
      <c r="B296" s="1202" t="s">
        <v>3520</v>
      </c>
      <c r="C296" s="1289" t="s">
        <v>3348</v>
      </c>
      <c r="D296" s="1205" t="s">
        <v>3443</v>
      </c>
      <c r="E296" s="1258" t="s">
        <v>3350</v>
      </c>
      <c r="F296" s="1205" t="s">
        <v>3444</v>
      </c>
      <c r="G296" s="1205" t="s">
        <v>3445</v>
      </c>
      <c r="H296" s="1205" t="s">
        <v>3446</v>
      </c>
      <c r="I296" s="1259" t="b">
        <v>0</v>
      </c>
      <c r="J296" s="1224" t="s">
        <v>3521</v>
      </c>
      <c r="K296" s="1208" t="s">
        <v>3522</v>
      </c>
      <c r="L296" s="1235" t="s">
        <v>3523</v>
      </c>
      <c r="M296" s="1236">
        <v>3</v>
      </c>
      <c r="N296" s="1262" t="b">
        <v>0</v>
      </c>
      <c r="O296" s="1245" t="s">
        <v>48</v>
      </c>
      <c r="P296" s="1224" t="s">
        <v>48</v>
      </c>
      <c r="Q296" s="1219" t="s">
        <v>48</v>
      </c>
      <c r="R296" s="1246" t="s">
        <v>48</v>
      </c>
      <c r="S296" s="1224" t="s">
        <v>48</v>
      </c>
      <c r="T296" s="1219" t="s">
        <v>48</v>
      </c>
      <c r="U296" s="1247" t="s">
        <v>48</v>
      </c>
      <c r="V296" s="1290" t="s">
        <v>3357</v>
      </c>
      <c r="W296" s="1219">
        <v>110</v>
      </c>
      <c r="X296" s="1220" t="s">
        <v>40</v>
      </c>
      <c r="Y296" s="1221">
        <v>30</v>
      </c>
      <c r="Z296" s="1222">
        <v>100</v>
      </c>
      <c r="AA296" s="1223" t="s">
        <v>48</v>
      </c>
      <c r="AB296" s="1207" t="s">
        <v>48</v>
      </c>
      <c r="AC296" s="1225" t="s">
        <v>48</v>
      </c>
      <c r="AD296" s="1211" t="s">
        <v>48</v>
      </c>
      <c r="AE296" s="1227" t="s">
        <v>48</v>
      </c>
      <c r="AF296" s="1227" t="s">
        <v>48</v>
      </c>
      <c r="AG296" s="1228" t="s">
        <v>48</v>
      </c>
      <c r="AH296" s="1228" t="s">
        <v>48</v>
      </c>
      <c r="AI296" s="1228" t="s">
        <v>48</v>
      </c>
      <c r="AJ296" s="1228" t="s">
        <v>48</v>
      </c>
      <c r="AK296" s="1228" t="s">
        <v>48</v>
      </c>
      <c r="AL296" s="1228" t="s">
        <v>13914</v>
      </c>
      <c r="AM296" s="1228" t="s">
        <v>12667</v>
      </c>
      <c r="AN296" s="1229" t="s">
        <v>13930</v>
      </c>
    </row>
    <row r="297" spans="1:40" ht="13.5" thickBot="1">
      <c r="A297" s="1293" t="s">
        <v>3524</v>
      </c>
      <c r="B297" s="1202" t="s">
        <v>3525</v>
      </c>
      <c r="C297" s="1289" t="s">
        <v>3348</v>
      </c>
      <c r="D297" s="1205" t="s">
        <v>3443</v>
      </c>
      <c r="E297" s="1258" t="s">
        <v>3350</v>
      </c>
      <c r="F297" s="1205" t="s">
        <v>3444</v>
      </c>
      <c r="G297" s="1205" t="s">
        <v>3445</v>
      </c>
      <c r="H297" s="1205" t="s">
        <v>3446</v>
      </c>
      <c r="I297" s="1259" t="b">
        <v>0</v>
      </c>
      <c r="J297" s="1224" t="s">
        <v>3526</v>
      </c>
      <c r="K297" s="1208" t="s">
        <v>3527</v>
      </c>
      <c r="L297" s="1235" t="s">
        <v>3528</v>
      </c>
      <c r="M297" s="1236">
        <v>3</v>
      </c>
      <c r="N297" s="1262" t="b">
        <v>0</v>
      </c>
      <c r="O297" s="1245" t="s">
        <v>48</v>
      </c>
      <c r="P297" s="1224" t="s">
        <v>48</v>
      </c>
      <c r="Q297" s="1219" t="s">
        <v>48</v>
      </c>
      <c r="R297" s="1246" t="s">
        <v>48</v>
      </c>
      <c r="S297" s="1224" t="s">
        <v>48</v>
      </c>
      <c r="T297" s="1219" t="s">
        <v>48</v>
      </c>
      <c r="U297" s="1247" t="s">
        <v>48</v>
      </c>
      <c r="V297" s="1290" t="s">
        <v>3357</v>
      </c>
      <c r="W297" s="1219">
        <v>110</v>
      </c>
      <c r="X297" s="1220" t="s">
        <v>40</v>
      </c>
      <c r="Y297" s="1221">
        <v>30</v>
      </c>
      <c r="Z297" s="1222">
        <v>100</v>
      </c>
      <c r="AA297" s="1223" t="s">
        <v>48</v>
      </c>
      <c r="AB297" s="1207" t="s">
        <v>48</v>
      </c>
      <c r="AC297" s="1225" t="s">
        <v>48</v>
      </c>
      <c r="AD297" s="1211" t="s">
        <v>48</v>
      </c>
      <c r="AE297" s="1227" t="s">
        <v>48</v>
      </c>
      <c r="AF297" s="1227" t="s">
        <v>48</v>
      </c>
      <c r="AG297" s="1228" t="s">
        <v>48</v>
      </c>
      <c r="AH297" s="1228" t="s">
        <v>48</v>
      </c>
      <c r="AI297" s="1228" t="s">
        <v>48</v>
      </c>
      <c r="AJ297" s="1228" t="s">
        <v>48</v>
      </c>
      <c r="AK297" s="1228" t="s">
        <v>48</v>
      </c>
      <c r="AL297" s="1228" t="s">
        <v>13914</v>
      </c>
      <c r="AM297" s="1228" t="s">
        <v>12667</v>
      </c>
      <c r="AN297" s="1229" t="s">
        <v>13930</v>
      </c>
    </row>
    <row r="298" spans="1:40" ht="13.5" thickBot="1">
      <c r="A298" s="1293" t="s">
        <v>3529</v>
      </c>
      <c r="B298" s="1202" t="s">
        <v>3530</v>
      </c>
      <c r="C298" s="1289" t="s">
        <v>3348</v>
      </c>
      <c r="D298" s="1205" t="s">
        <v>3443</v>
      </c>
      <c r="E298" s="1258" t="s">
        <v>3350</v>
      </c>
      <c r="F298" s="1205" t="s">
        <v>3444</v>
      </c>
      <c r="G298" s="1205" t="s">
        <v>3445</v>
      </c>
      <c r="H298" s="1205" t="s">
        <v>3446</v>
      </c>
      <c r="I298" s="1259" t="b">
        <v>0</v>
      </c>
      <c r="J298" s="1219" t="s">
        <v>3531</v>
      </c>
      <c r="K298" s="1208" t="s">
        <v>3532</v>
      </c>
      <c r="L298" s="1235" t="s">
        <v>3533</v>
      </c>
      <c r="M298" s="1236">
        <v>3</v>
      </c>
      <c r="N298" s="1262" t="b">
        <v>0</v>
      </c>
      <c r="O298" s="1245" t="s">
        <v>48</v>
      </c>
      <c r="P298" s="1224" t="s">
        <v>48</v>
      </c>
      <c r="Q298" s="1219" t="s">
        <v>48</v>
      </c>
      <c r="R298" s="1246" t="s">
        <v>48</v>
      </c>
      <c r="S298" s="1224" t="s">
        <v>48</v>
      </c>
      <c r="T298" s="1219" t="s">
        <v>48</v>
      </c>
      <c r="U298" s="1247" t="s">
        <v>48</v>
      </c>
      <c r="V298" s="1290" t="s">
        <v>3357</v>
      </c>
      <c r="W298" s="1219">
        <v>115</v>
      </c>
      <c r="X298" s="1220" t="s">
        <v>40</v>
      </c>
      <c r="Y298" s="1221">
        <v>35</v>
      </c>
      <c r="Z298" s="1222">
        <v>100</v>
      </c>
      <c r="AA298" s="1223" t="s">
        <v>48</v>
      </c>
      <c r="AB298" s="1207" t="s">
        <v>48</v>
      </c>
      <c r="AC298" s="1225" t="s">
        <v>48</v>
      </c>
      <c r="AD298" s="1211" t="s">
        <v>48</v>
      </c>
      <c r="AE298" s="1227" t="s">
        <v>48</v>
      </c>
      <c r="AF298" s="1227" t="s">
        <v>48</v>
      </c>
      <c r="AG298" s="1228" t="s">
        <v>48</v>
      </c>
      <c r="AH298" s="1228" t="s">
        <v>48</v>
      </c>
      <c r="AI298" s="1228" t="s">
        <v>48</v>
      </c>
      <c r="AJ298" s="1228" t="s">
        <v>48</v>
      </c>
      <c r="AK298" s="1228" t="s">
        <v>48</v>
      </c>
      <c r="AL298" s="1228" t="s">
        <v>13914</v>
      </c>
      <c r="AM298" s="1228" t="s">
        <v>12667</v>
      </c>
      <c r="AN298" s="1229" t="s">
        <v>13930</v>
      </c>
    </row>
    <row r="299" spans="1:40" ht="13.5" thickBot="1">
      <c r="A299" s="1293" t="s">
        <v>3534</v>
      </c>
      <c r="B299" s="1202" t="s">
        <v>3535</v>
      </c>
      <c r="C299" s="1289" t="s">
        <v>3348</v>
      </c>
      <c r="D299" s="1205" t="s">
        <v>3443</v>
      </c>
      <c r="E299" s="1258" t="s">
        <v>3350</v>
      </c>
      <c r="F299" s="1205" t="s">
        <v>3444</v>
      </c>
      <c r="G299" s="1205" t="s">
        <v>3445</v>
      </c>
      <c r="H299" s="1205" t="s">
        <v>3446</v>
      </c>
      <c r="I299" s="1259" t="b">
        <v>0</v>
      </c>
      <c r="J299" s="1224" t="s">
        <v>3536</v>
      </c>
      <c r="K299" s="1208" t="s">
        <v>3537</v>
      </c>
      <c r="L299" s="1235" t="s">
        <v>3538</v>
      </c>
      <c r="M299" s="1236">
        <v>3</v>
      </c>
      <c r="N299" s="1262" t="b">
        <v>0</v>
      </c>
      <c r="O299" s="1245" t="s">
        <v>48</v>
      </c>
      <c r="P299" s="1224" t="s">
        <v>48</v>
      </c>
      <c r="Q299" s="1219" t="s">
        <v>48</v>
      </c>
      <c r="R299" s="1246" t="s">
        <v>48</v>
      </c>
      <c r="S299" s="1224" t="s">
        <v>48</v>
      </c>
      <c r="T299" s="1219" t="s">
        <v>48</v>
      </c>
      <c r="U299" s="1247" t="s">
        <v>48</v>
      </c>
      <c r="V299" s="1290" t="s">
        <v>3357</v>
      </c>
      <c r="W299" s="1219">
        <v>115</v>
      </c>
      <c r="X299" s="1220" t="s">
        <v>40</v>
      </c>
      <c r="Y299" s="1221">
        <v>35</v>
      </c>
      <c r="Z299" s="1222">
        <v>100</v>
      </c>
      <c r="AA299" s="1223" t="s">
        <v>48</v>
      </c>
      <c r="AB299" s="1207" t="s">
        <v>48</v>
      </c>
      <c r="AC299" s="1225" t="s">
        <v>48</v>
      </c>
      <c r="AD299" s="1211" t="s">
        <v>48</v>
      </c>
      <c r="AE299" s="1227" t="s">
        <v>48</v>
      </c>
      <c r="AF299" s="1227" t="s">
        <v>48</v>
      </c>
      <c r="AG299" s="1228" t="s">
        <v>48</v>
      </c>
      <c r="AH299" s="1228" t="s">
        <v>48</v>
      </c>
      <c r="AI299" s="1228" t="s">
        <v>48</v>
      </c>
      <c r="AJ299" s="1228" t="s">
        <v>48</v>
      </c>
      <c r="AK299" s="1228" t="s">
        <v>48</v>
      </c>
      <c r="AL299" s="1228" t="s">
        <v>13914</v>
      </c>
      <c r="AM299" s="1228" t="s">
        <v>12667</v>
      </c>
      <c r="AN299" s="1229" t="s">
        <v>13930</v>
      </c>
    </row>
    <row r="300" spans="1:40" ht="13.5" thickBot="1">
      <c r="A300" s="1293" t="s">
        <v>3539</v>
      </c>
      <c r="B300" s="1202" t="s">
        <v>3540</v>
      </c>
      <c r="C300" s="1289" t="s">
        <v>3348</v>
      </c>
      <c r="D300" s="1205" t="s">
        <v>3443</v>
      </c>
      <c r="E300" s="1258" t="s">
        <v>3350</v>
      </c>
      <c r="F300" s="1205" t="s">
        <v>3444</v>
      </c>
      <c r="G300" s="1205" t="s">
        <v>3445</v>
      </c>
      <c r="H300" s="1205" t="s">
        <v>3446</v>
      </c>
      <c r="I300" s="1259" t="b">
        <v>0</v>
      </c>
      <c r="J300" s="1219" t="s">
        <v>3541</v>
      </c>
      <c r="K300" s="1208" t="s">
        <v>3542</v>
      </c>
      <c r="L300" s="1235" t="s">
        <v>3543</v>
      </c>
      <c r="M300" s="1236">
        <v>3</v>
      </c>
      <c r="N300" s="1262" t="b">
        <v>0</v>
      </c>
      <c r="O300" s="1245" t="s">
        <v>48</v>
      </c>
      <c r="P300" s="1224" t="s">
        <v>48</v>
      </c>
      <c r="Q300" s="1219" t="s">
        <v>48</v>
      </c>
      <c r="R300" s="1246" t="s">
        <v>48</v>
      </c>
      <c r="S300" s="1224" t="s">
        <v>48</v>
      </c>
      <c r="T300" s="1219" t="s">
        <v>48</v>
      </c>
      <c r="U300" s="1247" t="s">
        <v>48</v>
      </c>
      <c r="V300" s="1290" t="s">
        <v>3357</v>
      </c>
      <c r="W300" s="1219">
        <v>115</v>
      </c>
      <c r="X300" s="1220" t="s">
        <v>40</v>
      </c>
      <c r="Y300" s="1221">
        <v>35</v>
      </c>
      <c r="Z300" s="1222">
        <v>105</v>
      </c>
      <c r="AA300" s="1223" t="s">
        <v>48</v>
      </c>
      <c r="AB300" s="1207" t="s">
        <v>48</v>
      </c>
      <c r="AC300" s="1225" t="s">
        <v>48</v>
      </c>
      <c r="AD300" s="1211" t="s">
        <v>48</v>
      </c>
      <c r="AE300" s="1227" t="s">
        <v>48</v>
      </c>
      <c r="AF300" s="1227" t="s">
        <v>48</v>
      </c>
      <c r="AG300" s="1228" t="s">
        <v>48</v>
      </c>
      <c r="AH300" s="1228" t="s">
        <v>48</v>
      </c>
      <c r="AI300" s="1228" t="s">
        <v>48</v>
      </c>
      <c r="AJ300" s="1228" t="s">
        <v>48</v>
      </c>
      <c r="AK300" s="1228" t="s">
        <v>48</v>
      </c>
      <c r="AL300" s="1228" t="s">
        <v>13914</v>
      </c>
      <c r="AM300" s="1228" t="s">
        <v>12667</v>
      </c>
      <c r="AN300" s="1229" t="s">
        <v>13930</v>
      </c>
    </row>
    <row r="301" spans="1:40" ht="13.5" thickBot="1">
      <c r="A301" s="1293" t="s">
        <v>3544</v>
      </c>
      <c r="B301" s="1202" t="s">
        <v>3545</v>
      </c>
      <c r="C301" s="1289" t="s">
        <v>3348</v>
      </c>
      <c r="D301" s="1205" t="s">
        <v>3443</v>
      </c>
      <c r="E301" s="1258" t="s">
        <v>3350</v>
      </c>
      <c r="F301" s="1205" t="s">
        <v>3444</v>
      </c>
      <c r="G301" s="1205" t="s">
        <v>3445</v>
      </c>
      <c r="H301" s="1205" t="s">
        <v>3446</v>
      </c>
      <c r="I301" s="1259" t="b">
        <v>0</v>
      </c>
      <c r="J301" s="1224" t="s">
        <v>3546</v>
      </c>
      <c r="K301" s="1208" t="s">
        <v>3547</v>
      </c>
      <c r="L301" s="1235" t="s">
        <v>3548</v>
      </c>
      <c r="M301" s="1236">
        <v>3</v>
      </c>
      <c r="N301" s="1262" t="b">
        <v>0</v>
      </c>
      <c r="O301" s="1245" t="s">
        <v>48</v>
      </c>
      <c r="P301" s="1224" t="s">
        <v>48</v>
      </c>
      <c r="Q301" s="1219" t="s">
        <v>48</v>
      </c>
      <c r="R301" s="1246" t="s">
        <v>48</v>
      </c>
      <c r="S301" s="1224" t="s">
        <v>48</v>
      </c>
      <c r="T301" s="1219" t="s">
        <v>48</v>
      </c>
      <c r="U301" s="1247" t="s">
        <v>48</v>
      </c>
      <c r="V301" s="1290" t="s">
        <v>3357</v>
      </c>
      <c r="W301" s="1219">
        <v>120</v>
      </c>
      <c r="X301" s="1220" t="s">
        <v>40</v>
      </c>
      <c r="Y301" s="1221">
        <v>35</v>
      </c>
      <c r="Z301" s="1222">
        <v>110</v>
      </c>
      <c r="AA301" s="1223" t="s">
        <v>48</v>
      </c>
      <c r="AB301" s="1207" t="s">
        <v>48</v>
      </c>
      <c r="AC301" s="1225" t="s">
        <v>48</v>
      </c>
      <c r="AD301" s="1211" t="s">
        <v>48</v>
      </c>
      <c r="AE301" s="1227" t="s">
        <v>48</v>
      </c>
      <c r="AF301" s="1227" t="s">
        <v>48</v>
      </c>
      <c r="AG301" s="1228" t="s">
        <v>48</v>
      </c>
      <c r="AH301" s="1228" t="s">
        <v>48</v>
      </c>
      <c r="AI301" s="1228" t="s">
        <v>48</v>
      </c>
      <c r="AJ301" s="1228" t="s">
        <v>48</v>
      </c>
      <c r="AK301" s="1228" t="s">
        <v>48</v>
      </c>
      <c r="AL301" s="1228" t="s">
        <v>13914</v>
      </c>
      <c r="AM301" s="1228" t="s">
        <v>12667</v>
      </c>
      <c r="AN301" s="1229" t="s">
        <v>13930</v>
      </c>
    </row>
    <row r="302" spans="1:40" ht="13.5" thickBot="1">
      <c r="A302" s="1293" t="s">
        <v>3549</v>
      </c>
      <c r="B302" s="1202" t="s">
        <v>3550</v>
      </c>
      <c r="C302" s="1289" t="s">
        <v>3348</v>
      </c>
      <c r="D302" s="1205" t="s">
        <v>3443</v>
      </c>
      <c r="E302" s="1258" t="s">
        <v>3350</v>
      </c>
      <c r="F302" s="1205" t="s">
        <v>3444</v>
      </c>
      <c r="G302" s="1205" t="s">
        <v>3445</v>
      </c>
      <c r="H302" s="1205" t="s">
        <v>3446</v>
      </c>
      <c r="I302" s="1259" t="b">
        <v>0</v>
      </c>
      <c r="J302" s="1224" t="s">
        <v>3551</v>
      </c>
      <c r="K302" s="1208" t="s">
        <v>3552</v>
      </c>
      <c r="L302" s="1235" t="s">
        <v>3553</v>
      </c>
      <c r="M302" s="1236">
        <v>3</v>
      </c>
      <c r="N302" s="1262" t="b">
        <v>0</v>
      </c>
      <c r="O302" s="1245" t="s">
        <v>48</v>
      </c>
      <c r="P302" s="1224" t="s">
        <v>48</v>
      </c>
      <c r="Q302" s="1219" t="s">
        <v>48</v>
      </c>
      <c r="R302" s="1246" t="s">
        <v>48</v>
      </c>
      <c r="S302" s="1224" t="s">
        <v>48</v>
      </c>
      <c r="T302" s="1219" t="s">
        <v>48</v>
      </c>
      <c r="U302" s="1247" t="s">
        <v>48</v>
      </c>
      <c r="V302" s="1290" t="s">
        <v>3357</v>
      </c>
      <c r="W302" s="1219">
        <v>125</v>
      </c>
      <c r="X302" s="1220" t="s">
        <v>40</v>
      </c>
      <c r="Y302" s="1221">
        <v>35</v>
      </c>
      <c r="Z302" s="1222">
        <v>115</v>
      </c>
      <c r="AA302" s="1223" t="s">
        <v>48</v>
      </c>
      <c r="AB302" s="1207" t="s">
        <v>48</v>
      </c>
      <c r="AC302" s="1225" t="s">
        <v>48</v>
      </c>
      <c r="AD302" s="1211" t="s">
        <v>48</v>
      </c>
      <c r="AE302" s="1227" t="s">
        <v>48</v>
      </c>
      <c r="AF302" s="1227" t="s">
        <v>48</v>
      </c>
      <c r="AG302" s="1228" t="s">
        <v>48</v>
      </c>
      <c r="AH302" s="1228" t="s">
        <v>48</v>
      </c>
      <c r="AI302" s="1228" t="s">
        <v>48</v>
      </c>
      <c r="AJ302" s="1228" t="s">
        <v>48</v>
      </c>
      <c r="AK302" s="1228" t="s">
        <v>48</v>
      </c>
      <c r="AL302" s="1228" t="s">
        <v>13914</v>
      </c>
      <c r="AM302" s="1228" t="s">
        <v>12667</v>
      </c>
      <c r="AN302" s="1229" t="s">
        <v>13930</v>
      </c>
    </row>
    <row r="303" spans="1:40" ht="13.5" thickBot="1">
      <c r="A303" s="1256" t="s">
        <v>3554</v>
      </c>
      <c r="B303" s="1202" t="s">
        <v>3555</v>
      </c>
      <c r="C303" s="1289" t="s">
        <v>3348</v>
      </c>
      <c r="D303" s="1205" t="s">
        <v>3443</v>
      </c>
      <c r="E303" s="1258" t="s">
        <v>3350</v>
      </c>
      <c r="F303" s="1205" t="s">
        <v>3444</v>
      </c>
      <c r="G303" s="1205" t="s">
        <v>3445</v>
      </c>
      <c r="H303" s="1205" t="s">
        <v>3446</v>
      </c>
      <c r="I303" s="1259" t="b">
        <v>0</v>
      </c>
      <c r="J303" s="1224" t="s">
        <v>3556</v>
      </c>
      <c r="K303" s="1208" t="s">
        <v>3557</v>
      </c>
      <c r="L303" s="1235" t="s">
        <v>3558</v>
      </c>
      <c r="M303" s="1236">
        <v>3.5</v>
      </c>
      <c r="N303" s="1262" t="b">
        <v>0</v>
      </c>
      <c r="O303" s="1245" t="s">
        <v>48</v>
      </c>
      <c r="P303" s="1224" t="s">
        <v>48</v>
      </c>
      <c r="Q303" s="1219" t="s">
        <v>48</v>
      </c>
      <c r="R303" s="1246" t="s">
        <v>48</v>
      </c>
      <c r="S303" s="1224" t="s">
        <v>48</v>
      </c>
      <c r="T303" s="1219" t="s">
        <v>48</v>
      </c>
      <c r="U303" s="1247" t="s">
        <v>48</v>
      </c>
      <c r="V303" s="1290" t="s">
        <v>3357</v>
      </c>
      <c r="W303" s="1219">
        <v>130</v>
      </c>
      <c r="X303" s="1220" t="s">
        <v>40</v>
      </c>
      <c r="Y303" s="1221">
        <v>30</v>
      </c>
      <c r="Z303" s="1222">
        <v>130</v>
      </c>
      <c r="AA303" s="1223" t="s">
        <v>48</v>
      </c>
      <c r="AB303" s="1207" t="s">
        <v>48</v>
      </c>
      <c r="AC303" s="1225" t="s">
        <v>48</v>
      </c>
      <c r="AD303" s="1211" t="s">
        <v>48</v>
      </c>
      <c r="AE303" s="1227" t="s">
        <v>48</v>
      </c>
      <c r="AF303" s="1227" t="s">
        <v>48</v>
      </c>
      <c r="AG303" s="1228" t="s">
        <v>48</v>
      </c>
      <c r="AH303" s="1228" t="s">
        <v>48</v>
      </c>
      <c r="AI303" s="1228" t="s">
        <v>48</v>
      </c>
      <c r="AJ303" s="1228" t="s">
        <v>48</v>
      </c>
      <c r="AK303" s="1228" t="s">
        <v>48</v>
      </c>
      <c r="AL303" s="1228" t="s">
        <v>13915</v>
      </c>
      <c r="AM303" s="1228" t="s">
        <v>12667</v>
      </c>
      <c r="AN303" s="1229" t="s">
        <v>13930</v>
      </c>
    </row>
    <row r="304" spans="1:40" ht="13.5" thickBot="1">
      <c r="A304" s="1256" t="s">
        <v>3559</v>
      </c>
      <c r="B304" s="1202" t="s">
        <v>3433</v>
      </c>
      <c r="C304" s="1289" t="s">
        <v>3348</v>
      </c>
      <c r="D304" s="1205" t="s">
        <v>3443</v>
      </c>
      <c r="E304" s="1258" t="s">
        <v>3350</v>
      </c>
      <c r="F304" s="1205" t="s">
        <v>3444</v>
      </c>
      <c r="G304" s="1205" t="s">
        <v>3445</v>
      </c>
      <c r="H304" s="1205" t="s">
        <v>3446</v>
      </c>
      <c r="I304" s="1259" t="b">
        <v>0</v>
      </c>
      <c r="J304" s="1224" t="s">
        <v>3560</v>
      </c>
      <c r="K304" s="1208" t="s">
        <v>3561</v>
      </c>
      <c r="L304" s="1235" t="s">
        <v>3562</v>
      </c>
      <c r="M304" s="1236">
        <v>3.5</v>
      </c>
      <c r="N304" s="1262" t="b">
        <v>0</v>
      </c>
      <c r="O304" s="1245" t="s">
        <v>48</v>
      </c>
      <c r="P304" s="1224" t="s">
        <v>48</v>
      </c>
      <c r="Q304" s="1219" t="s">
        <v>48</v>
      </c>
      <c r="R304" s="1246" t="s">
        <v>48</v>
      </c>
      <c r="S304" s="1224" t="s">
        <v>48</v>
      </c>
      <c r="T304" s="1219" t="s">
        <v>48</v>
      </c>
      <c r="U304" s="1247" t="s">
        <v>48</v>
      </c>
      <c r="V304" s="1290" t="s">
        <v>3357</v>
      </c>
      <c r="W304" s="1219">
        <v>150</v>
      </c>
      <c r="X304" s="1220" t="s">
        <v>40</v>
      </c>
      <c r="Y304" s="1221">
        <v>40</v>
      </c>
      <c r="Z304" s="1222">
        <v>150</v>
      </c>
      <c r="AA304" s="1223" t="s">
        <v>48</v>
      </c>
      <c r="AB304" s="1207" t="s">
        <v>48</v>
      </c>
      <c r="AC304" s="1225" t="s">
        <v>48</v>
      </c>
      <c r="AD304" s="1211" t="s">
        <v>48</v>
      </c>
      <c r="AE304" s="1227" t="s">
        <v>48</v>
      </c>
      <c r="AF304" s="1227" t="s">
        <v>48</v>
      </c>
      <c r="AG304" s="1228" t="s">
        <v>48</v>
      </c>
      <c r="AH304" s="1228" t="s">
        <v>48</v>
      </c>
      <c r="AI304" s="1228" t="s">
        <v>48</v>
      </c>
      <c r="AJ304" s="1228" t="s">
        <v>48</v>
      </c>
      <c r="AK304" s="1228" t="s">
        <v>48</v>
      </c>
      <c r="AL304" s="1228" t="s">
        <v>13915</v>
      </c>
      <c r="AM304" s="1228" t="s">
        <v>12667</v>
      </c>
      <c r="AN304" s="1229" t="s">
        <v>13930</v>
      </c>
    </row>
    <row r="305" spans="1:40" ht="13.5" thickBot="1">
      <c r="A305" s="1256" t="s">
        <v>3563</v>
      </c>
      <c r="B305" s="1202" t="s">
        <v>3564</v>
      </c>
      <c r="C305" s="1289" t="s">
        <v>3348</v>
      </c>
      <c r="D305" s="1205" t="s">
        <v>3443</v>
      </c>
      <c r="E305" s="1258" t="s">
        <v>3350</v>
      </c>
      <c r="F305" s="1205" t="s">
        <v>3444</v>
      </c>
      <c r="G305" s="1205" t="s">
        <v>3445</v>
      </c>
      <c r="H305" s="1205" t="s">
        <v>3446</v>
      </c>
      <c r="I305" s="1259" t="b">
        <v>0</v>
      </c>
      <c r="J305" s="1224" t="s">
        <v>3565</v>
      </c>
      <c r="K305" s="1208" t="s">
        <v>3566</v>
      </c>
      <c r="L305" s="1235" t="s">
        <v>3567</v>
      </c>
      <c r="M305" s="1236">
        <v>3.5</v>
      </c>
      <c r="N305" s="1262" t="b">
        <v>0</v>
      </c>
      <c r="O305" s="1245" t="s">
        <v>48</v>
      </c>
      <c r="P305" s="1224" t="s">
        <v>48</v>
      </c>
      <c r="Q305" s="1219" t="s">
        <v>48</v>
      </c>
      <c r="R305" s="1246" t="s">
        <v>48</v>
      </c>
      <c r="S305" s="1224" t="s">
        <v>48</v>
      </c>
      <c r="T305" s="1219" t="s">
        <v>48</v>
      </c>
      <c r="U305" s="1247" t="s">
        <v>48</v>
      </c>
      <c r="V305" s="1290" t="s">
        <v>3357</v>
      </c>
      <c r="W305" s="1219">
        <v>160</v>
      </c>
      <c r="X305" s="1220" t="s">
        <v>40</v>
      </c>
      <c r="Y305" s="1221">
        <v>45</v>
      </c>
      <c r="Z305" s="1222">
        <v>160</v>
      </c>
      <c r="AA305" s="1223" t="s">
        <v>48</v>
      </c>
      <c r="AB305" s="1207" t="s">
        <v>48</v>
      </c>
      <c r="AC305" s="1225" t="s">
        <v>48</v>
      </c>
      <c r="AD305" s="1211" t="s">
        <v>48</v>
      </c>
      <c r="AE305" s="1227" t="s">
        <v>48</v>
      </c>
      <c r="AF305" s="1227" t="s">
        <v>48</v>
      </c>
      <c r="AG305" s="1228" t="s">
        <v>48</v>
      </c>
      <c r="AH305" s="1228" t="s">
        <v>48</v>
      </c>
      <c r="AI305" s="1228" t="s">
        <v>48</v>
      </c>
      <c r="AJ305" s="1228" t="s">
        <v>48</v>
      </c>
      <c r="AK305" s="1228" t="s">
        <v>48</v>
      </c>
      <c r="AL305" s="1228" t="s">
        <v>13915</v>
      </c>
      <c r="AM305" s="1228" t="s">
        <v>12667</v>
      </c>
      <c r="AN305" s="1229" t="s">
        <v>13930</v>
      </c>
    </row>
    <row r="306" spans="1:40" ht="13.5" thickBot="1">
      <c r="A306" s="1230" t="s">
        <v>3568</v>
      </c>
      <c r="B306" s="1202" t="s">
        <v>3569</v>
      </c>
      <c r="C306" s="1289" t="s">
        <v>3570</v>
      </c>
      <c r="D306" s="1269" t="s">
        <v>40</v>
      </c>
      <c r="E306" s="1205" t="s">
        <v>3571</v>
      </c>
      <c r="F306" s="1205" t="s">
        <v>3571</v>
      </c>
      <c r="G306" s="1205" t="s">
        <v>3572</v>
      </c>
      <c r="H306" s="1205" t="s">
        <v>3573</v>
      </c>
      <c r="I306" s="1206" t="b">
        <v>1</v>
      </c>
      <c r="J306" s="1243" t="s">
        <v>3574</v>
      </c>
      <c r="K306" s="1208" t="s">
        <v>3575</v>
      </c>
      <c r="L306" s="1235" t="s">
        <v>3576</v>
      </c>
      <c r="M306" s="1236">
        <v>0.05</v>
      </c>
      <c r="N306" s="1262" t="b">
        <v>0</v>
      </c>
      <c r="O306" s="1245" t="s">
        <v>48</v>
      </c>
      <c r="P306" s="1224" t="s">
        <v>48</v>
      </c>
      <c r="Q306" s="1219" t="s">
        <v>48</v>
      </c>
      <c r="R306" s="1246" t="s">
        <v>48</v>
      </c>
      <c r="S306" s="1224" t="s">
        <v>48</v>
      </c>
      <c r="T306" s="1219" t="s">
        <v>48</v>
      </c>
      <c r="U306" s="1247" t="s">
        <v>48</v>
      </c>
      <c r="V306" s="1218" t="s">
        <v>48</v>
      </c>
      <c r="W306" s="1219" t="s">
        <v>48</v>
      </c>
      <c r="X306" s="1220" t="s">
        <v>48</v>
      </c>
      <c r="Y306" s="1221" t="s">
        <v>48</v>
      </c>
      <c r="Z306" s="1222" t="s">
        <v>48</v>
      </c>
      <c r="AA306" s="1223" t="s">
        <v>48</v>
      </c>
      <c r="AB306" s="1224" t="s">
        <v>48</v>
      </c>
      <c r="AC306" s="1225" t="s">
        <v>48</v>
      </c>
      <c r="AD306" s="1211" t="s">
        <v>48</v>
      </c>
      <c r="AE306" s="1227" t="s">
        <v>48</v>
      </c>
      <c r="AF306" s="1227" t="s">
        <v>48</v>
      </c>
      <c r="AG306" s="1228" t="s">
        <v>48</v>
      </c>
      <c r="AH306" s="1228" t="s">
        <v>48</v>
      </c>
      <c r="AI306" s="1228" t="s">
        <v>48</v>
      </c>
      <c r="AJ306" s="1228" t="s">
        <v>48</v>
      </c>
      <c r="AK306" s="1228" t="s">
        <v>48</v>
      </c>
      <c r="AL306" s="1228" t="s">
        <v>13911</v>
      </c>
      <c r="AM306" s="1228" t="s">
        <v>12667</v>
      </c>
      <c r="AN306" s="1229" t="s">
        <v>13931</v>
      </c>
    </row>
    <row r="307" spans="1:40" ht="13.5" thickBot="1">
      <c r="A307" s="1230" t="s">
        <v>3577</v>
      </c>
      <c r="B307" s="1202" t="s">
        <v>3578</v>
      </c>
      <c r="C307" s="1289" t="s">
        <v>3570</v>
      </c>
      <c r="D307" s="1205" t="s">
        <v>40</v>
      </c>
      <c r="E307" s="1205" t="s">
        <v>3571</v>
      </c>
      <c r="F307" s="1205" t="s">
        <v>3571</v>
      </c>
      <c r="G307" s="1205" t="s">
        <v>3572</v>
      </c>
      <c r="H307" s="1205" t="s">
        <v>3573</v>
      </c>
      <c r="I307" s="1206" t="b">
        <v>1</v>
      </c>
      <c r="J307" s="1243" t="s">
        <v>3579</v>
      </c>
      <c r="K307" s="1208" t="s">
        <v>3580</v>
      </c>
      <c r="L307" s="1235" t="s">
        <v>3581</v>
      </c>
      <c r="M307" s="1236">
        <v>0.05</v>
      </c>
      <c r="N307" s="1262" t="b">
        <v>0</v>
      </c>
      <c r="O307" s="1245" t="s">
        <v>48</v>
      </c>
      <c r="P307" s="1224" t="s">
        <v>48</v>
      </c>
      <c r="Q307" s="1219" t="s">
        <v>48</v>
      </c>
      <c r="R307" s="1246" t="s">
        <v>48</v>
      </c>
      <c r="S307" s="1224" t="s">
        <v>48</v>
      </c>
      <c r="T307" s="1219" t="s">
        <v>48</v>
      </c>
      <c r="U307" s="1247" t="s">
        <v>48</v>
      </c>
      <c r="V307" s="1218" t="s">
        <v>48</v>
      </c>
      <c r="W307" s="1219" t="s">
        <v>48</v>
      </c>
      <c r="X307" s="1220" t="s">
        <v>48</v>
      </c>
      <c r="Y307" s="1221" t="s">
        <v>48</v>
      </c>
      <c r="Z307" s="1222" t="s">
        <v>48</v>
      </c>
      <c r="AA307" s="1223" t="s">
        <v>48</v>
      </c>
      <c r="AB307" s="1224" t="s">
        <v>48</v>
      </c>
      <c r="AC307" s="1225" t="s">
        <v>48</v>
      </c>
      <c r="AD307" s="1211" t="s">
        <v>48</v>
      </c>
      <c r="AE307" s="1227" t="s">
        <v>48</v>
      </c>
      <c r="AF307" s="1227" t="s">
        <v>48</v>
      </c>
      <c r="AG307" s="1228" t="s">
        <v>48</v>
      </c>
      <c r="AH307" s="1228" t="s">
        <v>48</v>
      </c>
      <c r="AI307" s="1228" t="s">
        <v>48</v>
      </c>
      <c r="AJ307" s="1228" t="s">
        <v>48</v>
      </c>
      <c r="AK307" s="1228" t="s">
        <v>48</v>
      </c>
      <c r="AL307" s="1228" t="s">
        <v>13911</v>
      </c>
      <c r="AM307" s="1228" t="s">
        <v>12667</v>
      </c>
      <c r="AN307" s="1229" t="s">
        <v>13931</v>
      </c>
    </row>
    <row r="308" spans="1:40" ht="13.5" thickBot="1">
      <c r="A308" s="1230" t="s">
        <v>3582</v>
      </c>
      <c r="B308" s="1202" t="s">
        <v>3583</v>
      </c>
      <c r="C308" s="1289" t="s">
        <v>240</v>
      </c>
      <c r="D308" s="1269" t="s">
        <v>40</v>
      </c>
      <c r="E308" s="1205" t="s">
        <v>241</v>
      </c>
      <c r="F308" s="1205" t="s">
        <v>241</v>
      </c>
      <c r="G308" s="1205" t="s">
        <v>242</v>
      </c>
      <c r="H308" s="1205" t="s">
        <v>243</v>
      </c>
      <c r="I308" s="1206" t="b">
        <v>1</v>
      </c>
      <c r="J308" s="1243" t="s">
        <v>3584</v>
      </c>
      <c r="K308" s="1208" t="s">
        <v>3585</v>
      </c>
      <c r="L308" s="1235" t="s">
        <v>3586</v>
      </c>
      <c r="M308" s="1236">
        <v>0.1</v>
      </c>
      <c r="N308" s="1262" t="b">
        <v>0</v>
      </c>
      <c r="O308" s="1245" t="s">
        <v>48</v>
      </c>
      <c r="P308" s="1224" t="s">
        <v>48</v>
      </c>
      <c r="Q308" s="1219" t="s">
        <v>48</v>
      </c>
      <c r="R308" s="1246" t="s">
        <v>48</v>
      </c>
      <c r="S308" s="1224" t="s">
        <v>48</v>
      </c>
      <c r="T308" s="1219" t="s">
        <v>48</v>
      </c>
      <c r="U308" s="1247" t="s">
        <v>48</v>
      </c>
      <c r="V308" s="1218" t="s">
        <v>48</v>
      </c>
      <c r="W308" s="1219" t="s">
        <v>48</v>
      </c>
      <c r="X308" s="1220" t="s">
        <v>48</v>
      </c>
      <c r="Y308" s="1221" t="s">
        <v>48</v>
      </c>
      <c r="Z308" s="1222" t="s">
        <v>48</v>
      </c>
      <c r="AA308" s="1223" t="s">
        <v>48</v>
      </c>
      <c r="AB308" s="1224" t="s">
        <v>48</v>
      </c>
      <c r="AC308" s="1225" t="s">
        <v>48</v>
      </c>
      <c r="AD308" s="1211" t="s">
        <v>48</v>
      </c>
      <c r="AE308" s="1227" t="s">
        <v>48</v>
      </c>
      <c r="AF308" s="1227" t="s">
        <v>48</v>
      </c>
      <c r="AG308" s="1228" t="s">
        <v>48</v>
      </c>
      <c r="AH308" s="1228" t="s">
        <v>48</v>
      </c>
      <c r="AI308" s="1228" t="s">
        <v>48</v>
      </c>
      <c r="AJ308" s="1228" t="s">
        <v>48</v>
      </c>
      <c r="AK308" s="1228" t="s">
        <v>48</v>
      </c>
      <c r="AL308" s="1228" t="s">
        <v>13910</v>
      </c>
      <c r="AM308" s="1228" t="s">
        <v>12667</v>
      </c>
      <c r="AN308" s="1229" t="s">
        <v>13931</v>
      </c>
    </row>
    <row r="309" spans="1:40" ht="13.5" thickBot="1">
      <c r="A309" s="1232" t="s">
        <v>3587</v>
      </c>
      <c r="B309" s="1202" t="s">
        <v>3588</v>
      </c>
      <c r="C309" s="1289" t="s">
        <v>240</v>
      </c>
      <c r="D309" s="1269" t="s">
        <v>40</v>
      </c>
      <c r="E309" s="1205" t="s">
        <v>241</v>
      </c>
      <c r="F309" s="1205" t="s">
        <v>241</v>
      </c>
      <c r="G309" s="1205" t="s">
        <v>242</v>
      </c>
      <c r="H309" s="1205" t="s">
        <v>243</v>
      </c>
      <c r="I309" s="1206" t="b">
        <v>1</v>
      </c>
      <c r="J309" s="1244" t="s">
        <v>3589</v>
      </c>
      <c r="K309" s="1208" t="s">
        <v>3590</v>
      </c>
      <c r="L309" s="1235" t="s">
        <v>3591</v>
      </c>
      <c r="M309" s="1236">
        <v>0.3</v>
      </c>
      <c r="N309" s="1262" t="b">
        <v>0</v>
      </c>
      <c r="O309" s="1245" t="s">
        <v>48</v>
      </c>
      <c r="P309" s="1224" t="s">
        <v>48</v>
      </c>
      <c r="Q309" s="1219" t="s">
        <v>48</v>
      </c>
      <c r="R309" s="1246" t="s">
        <v>48</v>
      </c>
      <c r="S309" s="1224" t="s">
        <v>48</v>
      </c>
      <c r="T309" s="1219" t="s">
        <v>48</v>
      </c>
      <c r="U309" s="1247" t="s">
        <v>48</v>
      </c>
      <c r="V309" s="1218" t="s">
        <v>48</v>
      </c>
      <c r="W309" s="1219" t="s">
        <v>48</v>
      </c>
      <c r="X309" s="1220" t="s">
        <v>48</v>
      </c>
      <c r="Y309" s="1221" t="s">
        <v>48</v>
      </c>
      <c r="Z309" s="1222" t="s">
        <v>48</v>
      </c>
      <c r="AA309" s="1223" t="s">
        <v>48</v>
      </c>
      <c r="AB309" s="1224" t="s">
        <v>48</v>
      </c>
      <c r="AC309" s="1225" t="s">
        <v>48</v>
      </c>
      <c r="AD309" s="1211" t="s">
        <v>48</v>
      </c>
      <c r="AE309" s="1227" t="s">
        <v>48</v>
      </c>
      <c r="AF309" s="1227" t="s">
        <v>48</v>
      </c>
      <c r="AG309" s="1228" t="s">
        <v>48</v>
      </c>
      <c r="AH309" s="1228" t="s">
        <v>48</v>
      </c>
      <c r="AI309" s="1228" t="s">
        <v>48</v>
      </c>
      <c r="AJ309" s="1228" t="s">
        <v>48</v>
      </c>
      <c r="AK309" s="1228" t="s">
        <v>48</v>
      </c>
      <c r="AL309" s="1228" t="s">
        <v>13913</v>
      </c>
      <c r="AM309" s="1228" t="s">
        <v>12667</v>
      </c>
      <c r="AN309" s="1229" t="s">
        <v>13931</v>
      </c>
    </row>
    <row r="310" spans="1:40" ht="13.5" thickBot="1">
      <c r="A310" s="1255" t="s">
        <v>3592</v>
      </c>
      <c r="B310" s="1202" t="s">
        <v>3593</v>
      </c>
      <c r="C310" s="1289" t="s">
        <v>240</v>
      </c>
      <c r="D310" s="1269" t="s">
        <v>40</v>
      </c>
      <c r="E310" s="1205" t="s">
        <v>241</v>
      </c>
      <c r="F310" s="1205" t="s">
        <v>241</v>
      </c>
      <c r="G310" s="1205" t="s">
        <v>242</v>
      </c>
      <c r="H310" s="1205" t="s">
        <v>243</v>
      </c>
      <c r="I310" s="1206" t="b">
        <v>1</v>
      </c>
      <c r="J310" s="1244" t="s">
        <v>3594</v>
      </c>
      <c r="K310" s="1208" t="s">
        <v>3595</v>
      </c>
      <c r="L310" s="1235" t="s">
        <v>3596</v>
      </c>
      <c r="M310" s="1236">
        <v>0.3</v>
      </c>
      <c r="N310" s="1262" t="b">
        <v>0</v>
      </c>
      <c r="O310" s="1245" t="s">
        <v>48</v>
      </c>
      <c r="P310" s="1224" t="s">
        <v>48</v>
      </c>
      <c r="Q310" s="1219" t="s">
        <v>48</v>
      </c>
      <c r="R310" s="1246" t="s">
        <v>48</v>
      </c>
      <c r="S310" s="1224" t="s">
        <v>48</v>
      </c>
      <c r="T310" s="1219" t="s">
        <v>48</v>
      </c>
      <c r="U310" s="1247" t="s">
        <v>48</v>
      </c>
      <c r="V310" s="1218" t="s">
        <v>48</v>
      </c>
      <c r="W310" s="1219" t="s">
        <v>48</v>
      </c>
      <c r="X310" s="1220" t="s">
        <v>48</v>
      </c>
      <c r="Y310" s="1221" t="s">
        <v>48</v>
      </c>
      <c r="Z310" s="1222" t="s">
        <v>48</v>
      </c>
      <c r="AA310" s="1223" t="s">
        <v>48</v>
      </c>
      <c r="AB310" s="1224" t="s">
        <v>48</v>
      </c>
      <c r="AC310" s="1225" t="s">
        <v>48</v>
      </c>
      <c r="AD310" s="1211" t="s">
        <v>48</v>
      </c>
      <c r="AE310" s="1227" t="s">
        <v>48</v>
      </c>
      <c r="AF310" s="1227" t="s">
        <v>48</v>
      </c>
      <c r="AG310" s="1228" t="s">
        <v>48</v>
      </c>
      <c r="AH310" s="1228" t="s">
        <v>48</v>
      </c>
      <c r="AI310" s="1228" t="s">
        <v>48</v>
      </c>
      <c r="AJ310" s="1228" t="s">
        <v>48</v>
      </c>
      <c r="AK310" s="1228" t="s">
        <v>48</v>
      </c>
      <c r="AL310" s="1228" t="s">
        <v>13914</v>
      </c>
      <c r="AM310" s="1228" t="s">
        <v>12667</v>
      </c>
      <c r="AN310" s="1229" t="s">
        <v>13931</v>
      </c>
    </row>
    <row r="311" spans="1:40" ht="13.5" thickBot="1">
      <c r="A311" s="1256" t="s">
        <v>3597</v>
      </c>
      <c r="B311" s="1202" t="s">
        <v>3598</v>
      </c>
      <c r="C311" s="1289" t="s">
        <v>240</v>
      </c>
      <c r="D311" s="1269" t="s">
        <v>40</v>
      </c>
      <c r="E311" s="1205" t="s">
        <v>241</v>
      </c>
      <c r="F311" s="1205" t="s">
        <v>241</v>
      </c>
      <c r="G311" s="1205" t="s">
        <v>242</v>
      </c>
      <c r="H311" s="1205" t="s">
        <v>243</v>
      </c>
      <c r="I311" s="1206" t="b">
        <v>1</v>
      </c>
      <c r="J311" s="1244" t="s">
        <v>3599</v>
      </c>
      <c r="K311" s="1208" t="s">
        <v>3600</v>
      </c>
      <c r="L311" s="1235" t="s">
        <v>3601</v>
      </c>
      <c r="M311" s="1236">
        <v>0.3</v>
      </c>
      <c r="N311" s="1262" t="b">
        <v>0</v>
      </c>
      <c r="O311" s="1245" t="s">
        <v>48</v>
      </c>
      <c r="P311" s="1224" t="s">
        <v>48</v>
      </c>
      <c r="Q311" s="1219" t="s">
        <v>48</v>
      </c>
      <c r="R311" s="1246" t="s">
        <v>48</v>
      </c>
      <c r="S311" s="1224" t="s">
        <v>48</v>
      </c>
      <c r="T311" s="1219" t="s">
        <v>48</v>
      </c>
      <c r="U311" s="1247" t="s">
        <v>48</v>
      </c>
      <c r="V311" s="1218" t="s">
        <v>48</v>
      </c>
      <c r="W311" s="1219" t="s">
        <v>48</v>
      </c>
      <c r="X311" s="1220" t="s">
        <v>48</v>
      </c>
      <c r="Y311" s="1221" t="s">
        <v>48</v>
      </c>
      <c r="Z311" s="1222" t="s">
        <v>48</v>
      </c>
      <c r="AA311" s="1223" t="s">
        <v>48</v>
      </c>
      <c r="AB311" s="1224" t="s">
        <v>48</v>
      </c>
      <c r="AC311" s="1225" t="s">
        <v>48</v>
      </c>
      <c r="AD311" s="1211" t="s">
        <v>48</v>
      </c>
      <c r="AE311" s="1227" t="s">
        <v>48</v>
      </c>
      <c r="AF311" s="1227" t="s">
        <v>48</v>
      </c>
      <c r="AG311" s="1228" t="s">
        <v>48</v>
      </c>
      <c r="AH311" s="1228" t="s">
        <v>48</v>
      </c>
      <c r="AI311" s="1228" t="s">
        <v>48</v>
      </c>
      <c r="AJ311" s="1228" t="s">
        <v>48</v>
      </c>
      <c r="AK311" s="1228" t="s">
        <v>48</v>
      </c>
      <c r="AL311" s="1228" t="s">
        <v>13915</v>
      </c>
      <c r="AM311" s="1228" t="s">
        <v>12667</v>
      </c>
      <c r="AN311" s="1229" t="s">
        <v>13931</v>
      </c>
    </row>
    <row r="312" spans="1:40" ht="13.5" thickBot="1">
      <c r="A312" s="1230" t="s">
        <v>3602</v>
      </c>
      <c r="B312" s="1202" t="s">
        <v>3603</v>
      </c>
      <c r="C312" s="1289" t="s">
        <v>240</v>
      </c>
      <c r="D312" s="1269" t="s">
        <v>40</v>
      </c>
      <c r="E312" s="1205" t="s">
        <v>241</v>
      </c>
      <c r="F312" s="1205" t="s">
        <v>241</v>
      </c>
      <c r="G312" s="1205" t="s">
        <v>242</v>
      </c>
      <c r="H312" s="1205" t="s">
        <v>243</v>
      </c>
      <c r="I312" s="1206" t="b">
        <v>1</v>
      </c>
      <c r="J312" s="1244" t="s">
        <v>3604</v>
      </c>
      <c r="K312" s="1208" t="s">
        <v>3605</v>
      </c>
      <c r="L312" s="1209" t="s">
        <v>3606</v>
      </c>
      <c r="M312" s="1210">
        <v>0.5</v>
      </c>
      <c r="N312" s="1262" t="b">
        <v>0</v>
      </c>
      <c r="O312" s="1245" t="s">
        <v>48</v>
      </c>
      <c r="P312" s="1224" t="s">
        <v>48</v>
      </c>
      <c r="Q312" s="1219" t="s">
        <v>48</v>
      </c>
      <c r="R312" s="1246" t="s">
        <v>48</v>
      </c>
      <c r="S312" s="1224" t="s">
        <v>48</v>
      </c>
      <c r="T312" s="1219" t="s">
        <v>48</v>
      </c>
      <c r="U312" s="1247" t="s">
        <v>48</v>
      </c>
      <c r="V312" s="1218" t="s">
        <v>48</v>
      </c>
      <c r="W312" s="1219" t="s">
        <v>48</v>
      </c>
      <c r="X312" s="1220" t="s">
        <v>48</v>
      </c>
      <c r="Y312" s="1221" t="s">
        <v>48</v>
      </c>
      <c r="Z312" s="1222" t="s">
        <v>48</v>
      </c>
      <c r="AA312" s="1223" t="s">
        <v>48</v>
      </c>
      <c r="AB312" s="1224" t="s">
        <v>48</v>
      </c>
      <c r="AC312" s="1225" t="s">
        <v>48</v>
      </c>
      <c r="AD312" s="1211" t="s">
        <v>48</v>
      </c>
      <c r="AE312" s="1227" t="s">
        <v>48</v>
      </c>
      <c r="AF312" s="1227" t="s">
        <v>48</v>
      </c>
      <c r="AG312" s="1228" t="s">
        <v>48</v>
      </c>
      <c r="AH312" s="1228" t="s">
        <v>48</v>
      </c>
      <c r="AI312" s="1228" t="s">
        <v>48</v>
      </c>
      <c r="AJ312" s="1228" t="s">
        <v>48</v>
      </c>
      <c r="AK312" s="1228" t="s">
        <v>48</v>
      </c>
      <c r="AL312" s="1228" t="s">
        <v>13911</v>
      </c>
      <c r="AM312" s="1228" t="s">
        <v>12701</v>
      </c>
      <c r="AN312" s="1229" t="s">
        <v>13931</v>
      </c>
    </row>
    <row r="313" spans="1:40" ht="13.5" thickBot="1">
      <c r="A313" s="1294" t="s">
        <v>3607</v>
      </c>
      <c r="B313" s="1202" t="s">
        <v>3603</v>
      </c>
      <c r="C313" s="1289" t="s">
        <v>240</v>
      </c>
      <c r="D313" s="1269" t="s">
        <v>40</v>
      </c>
      <c r="E313" s="1205" t="s">
        <v>241</v>
      </c>
      <c r="F313" s="1205" t="s">
        <v>241</v>
      </c>
      <c r="G313" s="1205" t="s">
        <v>242</v>
      </c>
      <c r="H313" s="1205" t="s">
        <v>243</v>
      </c>
      <c r="I313" s="1206" t="b">
        <v>1</v>
      </c>
      <c r="J313" s="1253" t="s">
        <v>3608</v>
      </c>
      <c r="K313" s="1208" t="s">
        <v>3609</v>
      </c>
      <c r="L313" s="1209" t="s">
        <v>3610</v>
      </c>
      <c r="M313" s="1210">
        <v>0.5</v>
      </c>
      <c r="N313" s="1262" t="b">
        <v>0</v>
      </c>
      <c r="O313" s="1245" t="s">
        <v>48</v>
      </c>
      <c r="P313" s="1224" t="s">
        <v>48</v>
      </c>
      <c r="Q313" s="1219" t="s">
        <v>48</v>
      </c>
      <c r="R313" s="1246" t="s">
        <v>48</v>
      </c>
      <c r="S313" s="1224" t="s">
        <v>48</v>
      </c>
      <c r="T313" s="1219" t="s">
        <v>48</v>
      </c>
      <c r="U313" s="1247" t="s">
        <v>48</v>
      </c>
      <c r="V313" s="1218" t="s">
        <v>48</v>
      </c>
      <c r="W313" s="1219" t="s">
        <v>48</v>
      </c>
      <c r="X313" s="1220" t="s">
        <v>48</v>
      </c>
      <c r="Y313" s="1221" t="s">
        <v>48</v>
      </c>
      <c r="Z313" s="1222" t="s">
        <v>48</v>
      </c>
      <c r="AA313" s="1223" t="s">
        <v>48</v>
      </c>
      <c r="AB313" s="1224" t="s">
        <v>48</v>
      </c>
      <c r="AC313" s="1225" t="s">
        <v>48</v>
      </c>
      <c r="AD313" s="1211" t="s">
        <v>48</v>
      </c>
      <c r="AE313" s="1227" t="s">
        <v>48</v>
      </c>
      <c r="AF313" s="1227" t="s">
        <v>48</v>
      </c>
      <c r="AG313" s="1228" t="s">
        <v>48</v>
      </c>
      <c r="AH313" s="1228" t="s">
        <v>48</v>
      </c>
      <c r="AI313" s="1228" t="s">
        <v>48</v>
      </c>
      <c r="AJ313" s="1228" t="s">
        <v>48</v>
      </c>
      <c r="AK313" s="1228" t="s">
        <v>48</v>
      </c>
      <c r="AL313" s="1228" t="s">
        <v>13912</v>
      </c>
      <c r="AM313" s="1228" t="s">
        <v>12701</v>
      </c>
      <c r="AN313" s="1229" t="s">
        <v>13931</v>
      </c>
    </row>
    <row r="314" spans="1:40" ht="13.5" thickBot="1">
      <c r="A314" s="1251" t="s">
        <v>3611</v>
      </c>
      <c r="B314" s="1202" t="s">
        <v>3603</v>
      </c>
      <c r="C314" s="1289" t="s">
        <v>240</v>
      </c>
      <c r="D314" s="1269" t="s">
        <v>40</v>
      </c>
      <c r="E314" s="1205" t="s">
        <v>241</v>
      </c>
      <c r="F314" s="1205" t="s">
        <v>241</v>
      </c>
      <c r="G314" s="1205" t="s">
        <v>242</v>
      </c>
      <c r="H314" s="1205" t="s">
        <v>243</v>
      </c>
      <c r="I314" s="1206" t="b">
        <v>1</v>
      </c>
      <c r="J314" s="1253" t="s">
        <v>3612</v>
      </c>
      <c r="K314" s="1208" t="s">
        <v>3613</v>
      </c>
      <c r="L314" s="1209" t="s">
        <v>3614</v>
      </c>
      <c r="M314" s="1210">
        <v>0.5</v>
      </c>
      <c r="N314" s="1262" t="b">
        <v>0</v>
      </c>
      <c r="O314" s="1245" t="s">
        <v>48</v>
      </c>
      <c r="P314" s="1224" t="s">
        <v>48</v>
      </c>
      <c r="Q314" s="1219" t="s">
        <v>48</v>
      </c>
      <c r="R314" s="1246" t="s">
        <v>48</v>
      </c>
      <c r="S314" s="1224" t="s">
        <v>48</v>
      </c>
      <c r="T314" s="1219" t="s">
        <v>48</v>
      </c>
      <c r="U314" s="1247" t="s">
        <v>48</v>
      </c>
      <c r="V314" s="1218" t="s">
        <v>48</v>
      </c>
      <c r="W314" s="1219" t="s">
        <v>48</v>
      </c>
      <c r="X314" s="1220" t="s">
        <v>48</v>
      </c>
      <c r="Y314" s="1221" t="s">
        <v>48</v>
      </c>
      <c r="Z314" s="1222" t="s">
        <v>48</v>
      </c>
      <c r="AA314" s="1223" t="s">
        <v>48</v>
      </c>
      <c r="AB314" s="1224" t="s">
        <v>48</v>
      </c>
      <c r="AC314" s="1225" t="s">
        <v>48</v>
      </c>
      <c r="AD314" s="1211" t="s">
        <v>48</v>
      </c>
      <c r="AE314" s="1227" t="s">
        <v>48</v>
      </c>
      <c r="AF314" s="1227" t="s">
        <v>48</v>
      </c>
      <c r="AG314" s="1228" t="s">
        <v>48</v>
      </c>
      <c r="AH314" s="1228" t="s">
        <v>48</v>
      </c>
      <c r="AI314" s="1228" t="s">
        <v>48</v>
      </c>
      <c r="AJ314" s="1228" t="s">
        <v>48</v>
      </c>
      <c r="AK314" s="1228" t="s">
        <v>48</v>
      </c>
      <c r="AL314" s="1228" t="s">
        <v>13913</v>
      </c>
      <c r="AM314" s="1228" t="s">
        <v>12701</v>
      </c>
      <c r="AN314" s="1229" t="s">
        <v>13931</v>
      </c>
    </row>
    <row r="315" spans="1:40" ht="13.5" thickBot="1">
      <c r="A315" s="1255" t="s">
        <v>3615</v>
      </c>
      <c r="B315" s="1202" t="s">
        <v>3603</v>
      </c>
      <c r="C315" s="1289" t="s">
        <v>240</v>
      </c>
      <c r="D315" s="1269" t="s">
        <v>40</v>
      </c>
      <c r="E315" s="1205" t="s">
        <v>241</v>
      </c>
      <c r="F315" s="1205" t="s">
        <v>241</v>
      </c>
      <c r="G315" s="1205" t="s">
        <v>242</v>
      </c>
      <c r="H315" s="1205" t="s">
        <v>243</v>
      </c>
      <c r="I315" s="1206" t="b">
        <v>1</v>
      </c>
      <c r="J315" s="1253" t="s">
        <v>3616</v>
      </c>
      <c r="K315" s="1208" t="s">
        <v>3617</v>
      </c>
      <c r="L315" s="1209" t="s">
        <v>3618</v>
      </c>
      <c r="M315" s="1210">
        <v>0.5</v>
      </c>
      <c r="N315" s="1262" t="b">
        <v>0</v>
      </c>
      <c r="O315" s="1245" t="s">
        <v>48</v>
      </c>
      <c r="P315" s="1224" t="s">
        <v>48</v>
      </c>
      <c r="Q315" s="1219" t="s">
        <v>48</v>
      </c>
      <c r="R315" s="1246" t="s">
        <v>48</v>
      </c>
      <c r="S315" s="1224" t="s">
        <v>48</v>
      </c>
      <c r="T315" s="1219" t="s">
        <v>48</v>
      </c>
      <c r="U315" s="1247" t="s">
        <v>48</v>
      </c>
      <c r="V315" s="1218" t="s">
        <v>48</v>
      </c>
      <c r="W315" s="1219" t="s">
        <v>48</v>
      </c>
      <c r="X315" s="1220" t="s">
        <v>48</v>
      </c>
      <c r="Y315" s="1221" t="s">
        <v>48</v>
      </c>
      <c r="Z315" s="1222" t="s">
        <v>48</v>
      </c>
      <c r="AA315" s="1223" t="s">
        <v>48</v>
      </c>
      <c r="AB315" s="1224" t="s">
        <v>48</v>
      </c>
      <c r="AC315" s="1225" t="s">
        <v>48</v>
      </c>
      <c r="AD315" s="1211" t="s">
        <v>48</v>
      </c>
      <c r="AE315" s="1227" t="s">
        <v>48</v>
      </c>
      <c r="AF315" s="1227" t="s">
        <v>48</v>
      </c>
      <c r="AG315" s="1228" t="s">
        <v>48</v>
      </c>
      <c r="AH315" s="1228" t="s">
        <v>48</v>
      </c>
      <c r="AI315" s="1228" t="s">
        <v>48</v>
      </c>
      <c r="AJ315" s="1228" t="s">
        <v>48</v>
      </c>
      <c r="AK315" s="1228" t="s">
        <v>48</v>
      </c>
      <c r="AL315" s="1228" t="s">
        <v>13914</v>
      </c>
      <c r="AM315" s="1228" t="s">
        <v>12701</v>
      </c>
      <c r="AN315" s="1229" t="s">
        <v>13931</v>
      </c>
    </row>
    <row r="316" spans="1:40" ht="13.5" thickBot="1">
      <c r="A316" s="1256" t="s">
        <v>3619</v>
      </c>
      <c r="B316" s="1202" t="s">
        <v>3603</v>
      </c>
      <c r="C316" s="1289" t="s">
        <v>240</v>
      </c>
      <c r="D316" s="1269" t="s">
        <v>40</v>
      </c>
      <c r="E316" s="1205" t="s">
        <v>241</v>
      </c>
      <c r="F316" s="1205" t="s">
        <v>241</v>
      </c>
      <c r="G316" s="1205" t="s">
        <v>242</v>
      </c>
      <c r="H316" s="1205" t="s">
        <v>243</v>
      </c>
      <c r="I316" s="1206" t="b">
        <v>1</v>
      </c>
      <c r="J316" s="1253" t="s">
        <v>3620</v>
      </c>
      <c r="K316" s="1208" t="s">
        <v>3621</v>
      </c>
      <c r="L316" s="1209" t="s">
        <v>3622</v>
      </c>
      <c r="M316" s="1210">
        <v>0.5</v>
      </c>
      <c r="N316" s="1262" t="b">
        <v>0</v>
      </c>
      <c r="O316" s="1245" t="s">
        <v>48</v>
      </c>
      <c r="P316" s="1224" t="s">
        <v>48</v>
      </c>
      <c r="Q316" s="1219" t="s">
        <v>48</v>
      </c>
      <c r="R316" s="1246" t="s">
        <v>48</v>
      </c>
      <c r="S316" s="1224" t="s">
        <v>48</v>
      </c>
      <c r="T316" s="1219" t="s">
        <v>48</v>
      </c>
      <c r="U316" s="1247" t="s">
        <v>48</v>
      </c>
      <c r="V316" s="1218" t="s">
        <v>48</v>
      </c>
      <c r="W316" s="1219" t="s">
        <v>48</v>
      </c>
      <c r="X316" s="1220" t="s">
        <v>48</v>
      </c>
      <c r="Y316" s="1221" t="s">
        <v>48</v>
      </c>
      <c r="Z316" s="1222" t="s">
        <v>48</v>
      </c>
      <c r="AA316" s="1223" t="s">
        <v>48</v>
      </c>
      <c r="AB316" s="1224" t="s">
        <v>48</v>
      </c>
      <c r="AC316" s="1225" t="s">
        <v>48</v>
      </c>
      <c r="AD316" s="1211" t="s">
        <v>48</v>
      </c>
      <c r="AE316" s="1227" t="s">
        <v>48</v>
      </c>
      <c r="AF316" s="1227" t="s">
        <v>48</v>
      </c>
      <c r="AG316" s="1228" t="s">
        <v>48</v>
      </c>
      <c r="AH316" s="1228" t="s">
        <v>48</v>
      </c>
      <c r="AI316" s="1228" t="s">
        <v>48</v>
      </c>
      <c r="AJ316" s="1228" t="s">
        <v>48</v>
      </c>
      <c r="AK316" s="1228" t="s">
        <v>48</v>
      </c>
      <c r="AL316" s="1228" t="s">
        <v>13915</v>
      </c>
      <c r="AM316" s="1228" t="s">
        <v>12701</v>
      </c>
      <c r="AN316" s="1229" t="s">
        <v>13931</v>
      </c>
    </row>
    <row r="317" spans="1:40" ht="13.5" thickBot="1">
      <c r="A317" s="1230" t="s">
        <v>3634</v>
      </c>
      <c r="B317" s="1202" t="s">
        <v>3635</v>
      </c>
      <c r="C317" s="1289" t="s">
        <v>3625</v>
      </c>
      <c r="D317" s="1205" t="s">
        <v>3626</v>
      </c>
      <c r="E317" s="1205" t="s">
        <v>3350</v>
      </c>
      <c r="F317" s="1205" t="s">
        <v>3627</v>
      </c>
      <c r="G317" s="1205" t="s">
        <v>3628</v>
      </c>
      <c r="H317" s="1205" t="s">
        <v>3629</v>
      </c>
      <c r="I317" s="1259" t="b">
        <v>0</v>
      </c>
      <c r="J317" s="1207" t="s">
        <v>3636</v>
      </c>
      <c r="K317" s="1208" t="s">
        <v>3637</v>
      </c>
      <c r="L317" s="1209" t="s">
        <v>3638</v>
      </c>
      <c r="M317" s="1210">
        <v>1.5</v>
      </c>
      <c r="N317" s="1262" t="b">
        <v>0</v>
      </c>
      <c r="O317" s="1245" t="s">
        <v>48</v>
      </c>
      <c r="P317" s="1224" t="s">
        <v>48</v>
      </c>
      <c r="Q317" s="1219" t="s">
        <v>48</v>
      </c>
      <c r="R317" s="1246" t="s">
        <v>48</v>
      </c>
      <c r="S317" s="1224" t="s">
        <v>48</v>
      </c>
      <c r="T317" s="1219" t="s">
        <v>48</v>
      </c>
      <c r="U317" s="1247" t="s">
        <v>48</v>
      </c>
      <c r="V317" s="1290" t="s">
        <v>3633</v>
      </c>
      <c r="W317" s="1249">
        <v>0</v>
      </c>
      <c r="X317" s="1295">
        <v>50</v>
      </c>
      <c r="Y317" s="1296">
        <v>0</v>
      </c>
      <c r="Z317" s="1297">
        <v>0</v>
      </c>
      <c r="AA317" s="1223" t="s">
        <v>48</v>
      </c>
      <c r="AB317" s="1224" t="s">
        <v>48</v>
      </c>
      <c r="AC317" s="1225" t="s">
        <v>48</v>
      </c>
      <c r="AD317" s="1298">
        <v>250</v>
      </c>
      <c r="AE317" s="1227" t="s">
        <v>48</v>
      </c>
      <c r="AF317" s="1227" t="s">
        <v>48</v>
      </c>
      <c r="AG317" s="1228" t="s">
        <v>48</v>
      </c>
      <c r="AH317" s="1228" t="s">
        <v>48</v>
      </c>
      <c r="AI317" s="1228" t="s">
        <v>48</v>
      </c>
      <c r="AJ317" s="1228" t="s">
        <v>48</v>
      </c>
      <c r="AK317" s="1228" t="s">
        <v>48</v>
      </c>
      <c r="AL317" s="1228" t="s">
        <v>13911</v>
      </c>
      <c r="AM317" s="1228" t="s">
        <v>12701</v>
      </c>
      <c r="AN317" s="1229" t="s">
        <v>13932</v>
      </c>
    </row>
    <row r="318" spans="1:40" ht="13.5" thickBot="1">
      <c r="A318" s="1230" t="s">
        <v>3639</v>
      </c>
      <c r="B318" s="1202" t="s">
        <v>3635</v>
      </c>
      <c r="C318" s="1289" t="s">
        <v>3625</v>
      </c>
      <c r="D318" s="1205" t="s">
        <v>3626</v>
      </c>
      <c r="E318" s="1205" t="s">
        <v>3350</v>
      </c>
      <c r="F318" s="1205" t="s">
        <v>3640</v>
      </c>
      <c r="G318" s="1205" t="s">
        <v>3641</v>
      </c>
      <c r="H318" s="1205" t="s">
        <v>3642</v>
      </c>
      <c r="I318" s="1259" t="b">
        <v>0</v>
      </c>
      <c r="J318" s="1207" t="s">
        <v>3643</v>
      </c>
      <c r="K318" s="1208" t="s">
        <v>3644</v>
      </c>
      <c r="L318" s="1209" t="s">
        <v>3645</v>
      </c>
      <c r="M318" s="1210">
        <v>1.5</v>
      </c>
      <c r="N318" s="1262" t="b">
        <v>0</v>
      </c>
      <c r="O318" s="1245" t="s">
        <v>48</v>
      </c>
      <c r="P318" s="1224" t="s">
        <v>48</v>
      </c>
      <c r="Q318" s="1219" t="s">
        <v>48</v>
      </c>
      <c r="R318" s="1246" t="s">
        <v>48</v>
      </c>
      <c r="S318" s="1224" t="s">
        <v>48</v>
      </c>
      <c r="T318" s="1219" t="s">
        <v>48</v>
      </c>
      <c r="U318" s="1247" t="s">
        <v>48</v>
      </c>
      <c r="V318" s="1290" t="s">
        <v>3633</v>
      </c>
      <c r="W318" s="1249">
        <v>0</v>
      </c>
      <c r="X318" s="1295">
        <v>100</v>
      </c>
      <c r="Y318" s="1296">
        <v>0</v>
      </c>
      <c r="Z318" s="1297">
        <v>0</v>
      </c>
      <c r="AA318" s="1223" t="s">
        <v>48</v>
      </c>
      <c r="AB318" s="1224" t="s">
        <v>48</v>
      </c>
      <c r="AC318" s="1225" t="s">
        <v>48</v>
      </c>
      <c r="AD318" s="1298">
        <v>250</v>
      </c>
      <c r="AE318" s="1227" t="s">
        <v>48</v>
      </c>
      <c r="AF318" s="1227" t="s">
        <v>48</v>
      </c>
      <c r="AG318" s="1228" t="s">
        <v>48</v>
      </c>
      <c r="AH318" s="1228" t="s">
        <v>48</v>
      </c>
      <c r="AI318" s="1228" t="s">
        <v>48</v>
      </c>
      <c r="AJ318" s="1228" t="s">
        <v>48</v>
      </c>
      <c r="AK318" s="1228" t="s">
        <v>48</v>
      </c>
      <c r="AL318" s="1228" t="s">
        <v>13911</v>
      </c>
      <c r="AM318" s="1228" t="s">
        <v>12701</v>
      </c>
      <c r="AN318" s="1229" t="s">
        <v>13932</v>
      </c>
    </row>
    <row r="319" spans="1:40" ht="13.5" thickBot="1">
      <c r="A319" s="1230" t="s">
        <v>3646</v>
      </c>
      <c r="B319" s="1202" t="s">
        <v>3635</v>
      </c>
      <c r="C319" s="1289" t="s">
        <v>3625</v>
      </c>
      <c r="D319" s="1205" t="s">
        <v>3626</v>
      </c>
      <c r="E319" s="1205" t="s">
        <v>3350</v>
      </c>
      <c r="F319" s="1205" t="s">
        <v>3627</v>
      </c>
      <c r="G319" s="1205" t="s">
        <v>3628</v>
      </c>
      <c r="H319" s="1205" t="s">
        <v>3629</v>
      </c>
      <c r="I319" s="1259" t="b">
        <v>0</v>
      </c>
      <c r="J319" s="1224" t="s">
        <v>3647</v>
      </c>
      <c r="K319" s="1208" t="s">
        <v>3648</v>
      </c>
      <c r="L319" s="1209" t="s">
        <v>3649</v>
      </c>
      <c r="M319" s="1210">
        <v>1.5</v>
      </c>
      <c r="N319" s="1262" t="b">
        <v>0</v>
      </c>
      <c r="O319" s="1245" t="s">
        <v>48</v>
      </c>
      <c r="P319" s="1224" t="s">
        <v>48</v>
      </c>
      <c r="Q319" s="1219" t="s">
        <v>48</v>
      </c>
      <c r="R319" s="1246" t="s">
        <v>48</v>
      </c>
      <c r="S319" s="1224" t="s">
        <v>48</v>
      </c>
      <c r="T319" s="1219" t="s">
        <v>48</v>
      </c>
      <c r="U319" s="1247" t="s">
        <v>48</v>
      </c>
      <c r="V319" s="1290" t="s">
        <v>3650</v>
      </c>
      <c r="W319" s="1219">
        <v>10</v>
      </c>
      <c r="X319" s="1295">
        <v>50</v>
      </c>
      <c r="Y319" s="1221">
        <v>3</v>
      </c>
      <c r="Z319" s="1222">
        <v>3</v>
      </c>
      <c r="AA319" s="1223" t="s">
        <v>48</v>
      </c>
      <c r="AB319" s="1224" t="s">
        <v>48</v>
      </c>
      <c r="AC319" s="1225" t="s">
        <v>48</v>
      </c>
      <c r="AD319" s="1211">
        <v>225</v>
      </c>
      <c r="AE319" s="1227" t="s">
        <v>48</v>
      </c>
      <c r="AF319" s="1227" t="s">
        <v>48</v>
      </c>
      <c r="AG319" s="1228" t="s">
        <v>48</v>
      </c>
      <c r="AH319" s="1228" t="s">
        <v>48</v>
      </c>
      <c r="AI319" s="1228" t="s">
        <v>48</v>
      </c>
      <c r="AJ319" s="1228" t="s">
        <v>48</v>
      </c>
      <c r="AK319" s="1228" t="s">
        <v>48</v>
      </c>
      <c r="AL319" s="1228" t="s">
        <v>13911</v>
      </c>
      <c r="AM319" s="1228" t="s">
        <v>12701</v>
      </c>
      <c r="AN319" s="1229" t="s">
        <v>13932</v>
      </c>
    </row>
    <row r="320" spans="1:40" ht="13.5" thickBot="1">
      <c r="A320" s="1230" t="s">
        <v>3651</v>
      </c>
      <c r="B320" s="1202" t="s">
        <v>3652</v>
      </c>
      <c r="C320" s="1289" t="s">
        <v>3625</v>
      </c>
      <c r="D320" s="1205" t="s">
        <v>3626</v>
      </c>
      <c r="E320" s="1205" t="s">
        <v>3350</v>
      </c>
      <c r="F320" s="1205" t="s">
        <v>3627</v>
      </c>
      <c r="G320" s="1205" t="s">
        <v>3628</v>
      </c>
      <c r="H320" s="1205" t="s">
        <v>3629</v>
      </c>
      <c r="I320" s="1259" t="b">
        <v>0</v>
      </c>
      <c r="J320" s="1224" t="s">
        <v>3653</v>
      </c>
      <c r="K320" s="1208" t="s">
        <v>3654</v>
      </c>
      <c r="L320" s="1209" t="s">
        <v>3655</v>
      </c>
      <c r="M320" s="1210">
        <v>1.5</v>
      </c>
      <c r="N320" s="1262" t="b">
        <v>0</v>
      </c>
      <c r="O320" s="1245" t="s">
        <v>48</v>
      </c>
      <c r="P320" s="1224" t="s">
        <v>48</v>
      </c>
      <c r="Q320" s="1219" t="s">
        <v>48</v>
      </c>
      <c r="R320" s="1246" t="s">
        <v>48</v>
      </c>
      <c r="S320" s="1224" t="s">
        <v>48</v>
      </c>
      <c r="T320" s="1219" t="s">
        <v>48</v>
      </c>
      <c r="U320" s="1247" t="s">
        <v>48</v>
      </c>
      <c r="V320" s="1290" t="s">
        <v>3650</v>
      </c>
      <c r="W320" s="1219">
        <v>10</v>
      </c>
      <c r="X320" s="1295">
        <v>50</v>
      </c>
      <c r="Y320" s="1221">
        <v>5</v>
      </c>
      <c r="Z320" s="1222">
        <v>5</v>
      </c>
      <c r="AA320" s="1223" t="s">
        <v>48</v>
      </c>
      <c r="AB320" s="1224" t="s">
        <v>48</v>
      </c>
      <c r="AC320" s="1225" t="s">
        <v>48</v>
      </c>
      <c r="AD320" s="1211">
        <v>250</v>
      </c>
      <c r="AE320" s="1227" t="s">
        <v>48</v>
      </c>
      <c r="AF320" s="1227" t="s">
        <v>48</v>
      </c>
      <c r="AG320" s="1228" t="s">
        <v>48</v>
      </c>
      <c r="AH320" s="1228" t="s">
        <v>48</v>
      </c>
      <c r="AI320" s="1228" t="s">
        <v>48</v>
      </c>
      <c r="AJ320" s="1228" t="s">
        <v>48</v>
      </c>
      <c r="AK320" s="1228" t="s">
        <v>48</v>
      </c>
      <c r="AL320" s="1228" t="s">
        <v>13911</v>
      </c>
      <c r="AM320" s="1228" t="s">
        <v>12701</v>
      </c>
      <c r="AN320" s="1229" t="s">
        <v>13932</v>
      </c>
    </row>
    <row r="321" spans="1:40" ht="13.5" thickBot="1">
      <c r="A321" s="1230" t="s">
        <v>3656</v>
      </c>
      <c r="B321" s="1202" t="s">
        <v>3657</v>
      </c>
      <c r="C321" s="1289" t="s">
        <v>3625</v>
      </c>
      <c r="D321" s="1205" t="s">
        <v>3626</v>
      </c>
      <c r="E321" s="1205" t="s">
        <v>3350</v>
      </c>
      <c r="F321" s="1205" t="s">
        <v>3627</v>
      </c>
      <c r="G321" s="1205" t="s">
        <v>3628</v>
      </c>
      <c r="H321" s="1205" t="s">
        <v>3629</v>
      </c>
      <c r="I321" s="1259" t="b">
        <v>0</v>
      </c>
      <c r="J321" s="1224" t="s">
        <v>3658</v>
      </c>
      <c r="K321" s="1208" t="s">
        <v>3659</v>
      </c>
      <c r="L321" s="1209" t="s">
        <v>3660</v>
      </c>
      <c r="M321" s="1210">
        <v>1.5</v>
      </c>
      <c r="N321" s="1262" t="b">
        <v>0</v>
      </c>
      <c r="O321" s="1245" t="s">
        <v>48</v>
      </c>
      <c r="P321" s="1224" t="s">
        <v>48</v>
      </c>
      <c r="Q321" s="1219" t="s">
        <v>48</v>
      </c>
      <c r="R321" s="1246" t="s">
        <v>48</v>
      </c>
      <c r="S321" s="1224" t="s">
        <v>48</v>
      </c>
      <c r="T321" s="1219" t="s">
        <v>48</v>
      </c>
      <c r="U321" s="1247" t="s">
        <v>48</v>
      </c>
      <c r="V321" s="1290" t="s">
        <v>3650</v>
      </c>
      <c r="W321" s="1219">
        <v>15</v>
      </c>
      <c r="X321" s="1295">
        <v>50</v>
      </c>
      <c r="Y321" s="1221">
        <v>7</v>
      </c>
      <c r="Z321" s="1222">
        <v>7</v>
      </c>
      <c r="AA321" s="1223" t="s">
        <v>48</v>
      </c>
      <c r="AB321" s="1224" t="s">
        <v>48</v>
      </c>
      <c r="AC321" s="1225" t="s">
        <v>48</v>
      </c>
      <c r="AD321" s="1211">
        <v>250</v>
      </c>
      <c r="AE321" s="1227" t="s">
        <v>48</v>
      </c>
      <c r="AF321" s="1227" t="s">
        <v>48</v>
      </c>
      <c r="AG321" s="1228" t="s">
        <v>48</v>
      </c>
      <c r="AH321" s="1228" t="s">
        <v>48</v>
      </c>
      <c r="AI321" s="1228" t="s">
        <v>48</v>
      </c>
      <c r="AJ321" s="1228" t="s">
        <v>48</v>
      </c>
      <c r="AK321" s="1228" t="s">
        <v>48</v>
      </c>
      <c r="AL321" s="1228" t="s">
        <v>13911</v>
      </c>
      <c r="AM321" s="1228" t="s">
        <v>12701</v>
      </c>
      <c r="AN321" s="1229" t="s">
        <v>13932</v>
      </c>
    </row>
    <row r="322" spans="1:40" ht="13.5" thickBot="1">
      <c r="A322" s="1230" t="s">
        <v>3661</v>
      </c>
      <c r="B322" s="1202" t="s">
        <v>3662</v>
      </c>
      <c r="C322" s="1289" t="s">
        <v>3625</v>
      </c>
      <c r="D322" s="1205" t="s">
        <v>3626</v>
      </c>
      <c r="E322" s="1205" t="s">
        <v>3350</v>
      </c>
      <c r="F322" s="1205" t="s">
        <v>3627</v>
      </c>
      <c r="G322" s="1205" t="s">
        <v>3628</v>
      </c>
      <c r="H322" s="1205" t="s">
        <v>3629</v>
      </c>
      <c r="I322" s="1259" t="b">
        <v>0</v>
      </c>
      <c r="J322" s="1224" t="s">
        <v>3663</v>
      </c>
      <c r="K322" s="1208" t="s">
        <v>3664</v>
      </c>
      <c r="L322" s="1209" t="s">
        <v>3665</v>
      </c>
      <c r="M322" s="1210">
        <v>1.5</v>
      </c>
      <c r="N322" s="1262" t="b">
        <v>0</v>
      </c>
      <c r="O322" s="1245" t="s">
        <v>48</v>
      </c>
      <c r="P322" s="1224" t="s">
        <v>48</v>
      </c>
      <c r="Q322" s="1219" t="s">
        <v>48</v>
      </c>
      <c r="R322" s="1246" t="s">
        <v>48</v>
      </c>
      <c r="S322" s="1224" t="s">
        <v>48</v>
      </c>
      <c r="T322" s="1219" t="s">
        <v>48</v>
      </c>
      <c r="U322" s="1247" t="s">
        <v>48</v>
      </c>
      <c r="V322" s="1290" t="s">
        <v>3650</v>
      </c>
      <c r="W322" s="1219">
        <v>15</v>
      </c>
      <c r="X322" s="1295">
        <v>50</v>
      </c>
      <c r="Y322" s="1221">
        <v>8</v>
      </c>
      <c r="Z322" s="1222">
        <v>8</v>
      </c>
      <c r="AA322" s="1223" t="s">
        <v>48</v>
      </c>
      <c r="AB322" s="1224" t="s">
        <v>48</v>
      </c>
      <c r="AC322" s="1225" t="s">
        <v>48</v>
      </c>
      <c r="AD322" s="1211">
        <v>275</v>
      </c>
      <c r="AE322" s="1227" t="s">
        <v>48</v>
      </c>
      <c r="AF322" s="1227" t="s">
        <v>48</v>
      </c>
      <c r="AG322" s="1228" t="s">
        <v>48</v>
      </c>
      <c r="AH322" s="1228" t="s">
        <v>48</v>
      </c>
      <c r="AI322" s="1228" t="s">
        <v>48</v>
      </c>
      <c r="AJ322" s="1228" t="s">
        <v>48</v>
      </c>
      <c r="AK322" s="1228" t="s">
        <v>48</v>
      </c>
      <c r="AL322" s="1228" t="s">
        <v>13911</v>
      </c>
      <c r="AM322" s="1228" t="s">
        <v>12701</v>
      </c>
      <c r="AN322" s="1229" t="s">
        <v>13932</v>
      </c>
    </row>
    <row r="323" spans="1:40" ht="13.5" thickBot="1">
      <c r="A323" s="1230" t="s">
        <v>3666</v>
      </c>
      <c r="B323" s="1202" t="s">
        <v>3667</v>
      </c>
      <c r="C323" s="1289" t="s">
        <v>3625</v>
      </c>
      <c r="D323" s="1205" t="s">
        <v>3626</v>
      </c>
      <c r="E323" s="1205" t="s">
        <v>3350</v>
      </c>
      <c r="F323" s="1205" t="s">
        <v>3627</v>
      </c>
      <c r="G323" s="1205" t="s">
        <v>3628</v>
      </c>
      <c r="H323" s="1205" t="s">
        <v>3629</v>
      </c>
      <c r="I323" s="1259" t="b">
        <v>0</v>
      </c>
      <c r="J323" s="1224" t="s">
        <v>3668</v>
      </c>
      <c r="K323" s="1208" t="s">
        <v>3669</v>
      </c>
      <c r="L323" s="1209" t="s">
        <v>3670</v>
      </c>
      <c r="M323" s="1210">
        <v>1.5</v>
      </c>
      <c r="N323" s="1262" t="b">
        <v>0</v>
      </c>
      <c r="O323" s="1245" t="s">
        <v>48</v>
      </c>
      <c r="P323" s="1224" t="s">
        <v>48</v>
      </c>
      <c r="Q323" s="1219" t="s">
        <v>48</v>
      </c>
      <c r="R323" s="1246" t="s">
        <v>48</v>
      </c>
      <c r="S323" s="1224" t="s">
        <v>48</v>
      </c>
      <c r="T323" s="1219" t="s">
        <v>48</v>
      </c>
      <c r="U323" s="1247" t="s">
        <v>48</v>
      </c>
      <c r="V323" s="1290" t="s">
        <v>3650</v>
      </c>
      <c r="W323" s="1219">
        <v>20</v>
      </c>
      <c r="X323" s="1295">
        <v>50</v>
      </c>
      <c r="Y323" s="1221">
        <v>10</v>
      </c>
      <c r="Z323" s="1222">
        <v>10</v>
      </c>
      <c r="AA323" s="1223" t="s">
        <v>48</v>
      </c>
      <c r="AB323" s="1224" t="s">
        <v>48</v>
      </c>
      <c r="AC323" s="1225" t="s">
        <v>48</v>
      </c>
      <c r="AD323" s="1211">
        <v>275</v>
      </c>
      <c r="AE323" s="1227" t="s">
        <v>48</v>
      </c>
      <c r="AF323" s="1227" t="s">
        <v>48</v>
      </c>
      <c r="AG323" s="1228" t="s">
        <v>48</v>
      </c>
      <c r="AH323" s="1228" t="s">
        <v>48</v>
      </c>
      <c r="AI323" s="1228" t="s">
        <v>48</v>
      </c>
      <c r="AJ323" s="1228" t="s">
        <v>48</v>
      </c>
      <c r="AK323" s="1228" t="s">
        <v>48</v>
      </c>
      <c r="AL323" s="1228" t="s">
        <v>13911</v>
      </c>
      <c r="AM323" s="1228" t="s">
        <v>12701</v>
      </c>
      <c r="AN323" s="1229" t="s">
        <v>13932</v>
      </c>
    </row>
    <row r="324" spans="1:40" ht="13.5" thickBot="1">
      <c r="A324" s="1230" t="s">
        <v>3671</v>
      </c>
      <c r="B324" s="1202" t="s">
        <v>3672</v>
      </c>
      <c r="C324" s="1289" t="s">
        <v>3625</v>
      </c>
      <c r="D324" s="1205" t="s">
        <v>3626</v>
      </c>
      <c r="E324" s="1205" t="s">
        <v>3350</v>
      </c>
      <c r="F324" s="1205" t="s">
        <v>3627</v>
      </c>
      <c r="G324" s="1205" t="s">
        <v>3628</v>
      </c>
      <c r="H324" s="1205" t="s">
        <v>3629</v>
      </c>
      <c r="I324" s="1259" t="b">
        <v>0</v>
      </c>
      <c r="J324" s="1224" t="s">
        <v>3673</v>
      </c>
      <c r="K324" s="1208" t="s">
        <v>3674</v>
      </c>
      <c r="L324" s="1209" t="s">
        <v>3675</v>
      </c>
      <c r="M324" s="1210">
        <v>1.5</v>
      </c>
      <c r="N324" s="1262" t="b">
        <v>0</v>
      </c>
      <c r="O324" s="1245" t="s">
        <v>48</v>
      </c>
      <c r="P324" s="1224" t="s">
        <v>48</v>
      </c>
      <c r="Q324" s="1219" t="s">
        <v>48</v>
      </c>
      <c r="R324" s="1246" t="s">
        <v>48</v>
      </c>
      <c r="S324" s="1224" t="s">
        <v>48</v>
      </c>
      <c r="T324" s="1219" t="s">
        <v>48</v>
      </c>
      <c r="U324" s="1247" t="s">
        <v>48</v>
      </c>
      <c r="V324" s="1290" t="s">
        <v>3650</v>
      </c>
      <c r="W324" s="1219">
        <v>25</v>
      </c>
      <c r="X324" s="1295">
        <v>50</v>
      </c>
      <c r="Y324" s="1221">
        <v>15</v>
      </c>
      <c r="Z324" s="1222">
        <v>15</v>
      </c>
      <c r="AA324" s="1223" t="s">
        <v>48</v>
      </c>
      <c r="AB324" s="1224" t="s">
        <v>48</v>
      </c>
      <c r="AC324" s="1225" t="s">
        <v>48</v>
      </c>
      <c r="AD324" s="1211">
        <v>275</v>
      </c>
      <c r="AE324" s="1227" t="s">
        <v>48</v>
      </c>
      <c r="AF324" s="1227" t="s">
        <v>48</v>
      </c>
      <c r="AG324" s="1228" t="s">
        <v>48</v>
      </c>
      <c r="AH324" s="1228" t="s">
        <v>48</v>
      </c>
      <c r="AI324" s="1228" t="s">
        <v>48</v>
      </c>
      <c r="AJ324" s="1228" t="s">
        <v>48</v>
      </c>
      <c r="AK324" s="1228" t="s">
        <v>48</v>
      </c>
      <c r="AL324" s="1228" t="s">
        <v>13911</v>
      </c>
      <c r="AM324" s="1228" t="s">
        <v>12701</v>
      </c>
      <c r="AN324" s="1229" t="s">
        <v>13932</v>
      </c>
    </row>
    <row r="325" spans="1:40" ht="13.5" thickBot="1">
      <c r="A325" s="1291" t="s">
        <v>3676</v>
      </c>
      <c r="B325" s="1202" t="s">
        <v>3677</v>
      </c>
      <c r="C325" s="1289" t="s">
        <v>3625</v>
      </c>
      <c r="D325" s="1205" t="s">
        <v>3626</v>
      </c>
      <c r="E325" s="1205" t="s">
        <v>3350</v>
      </c>
      <c r="F325" s="1205" t="s">
        <v>3627</v>
      </c>
      <c r="G325" s="1205" t="s">
        <v>3628</v>
      </c>
      <c r="H325" s="1205" t="s">
        <v>3629</v>
      </c>
      <c r="I325" s="1259" t="b">
        <v>0</v>
      </c>
      <c r="J325" s="1224" t="s">
        <v>3678</v>
      </c>
      <c r="K325" s="1208" t="s">
        <v>3679</v>
      </c>
      <c r="L325" s="1209" t="s">
        <v>3680</v>
      </c>
      <c r="M325" s="1210">
        <v>2</v>
      </c>
      <c r="N325" s="1262" t="b">
        <v>0</v>
      </c>
      <c r="O325" s="1245" t="s">
        <v>48</v>
      </c>
      <c r="P325" s="1224" t="s">
        <v>48</v>
      </c>
      <c r="Q325" s="1219" t="s">
        <v>48</v>
      </c>
      <c r="R325" s="1246" t="s">
        <v>48</v>
      </c>
      <c r="S325" s="1224" t="s">
        <v>48</v>
      </c>
      <c r="T325" s="1219" t="s">
        <v>48</v>
      </c>
      <c r="U325" s="1247" t="s">
        <v>48</v>
      </c>
      <c r="V325" s="1290" t="s">
        <v>3650</v>
      </c>
      <c r="W325" s="1219">
        <v>30</v>
      </c>
      <c r="X325" s="1295">
        <v>70</v>
      </c>
      <c r="Y325" s="1221">
        <v>20</v>
      </c>
      <c r="Z325" s="1222">
        <v>20</v>
      </c>
      <c r="AA325" s="1223" t="s">
        <v>48</v>
      </c>
      <c r="AB325" s="1224" t="s">
        <v>48</v>
      </c>
      <c r="AC325" s="1225" t="s">
        <v>48</v>
      </c>
      <c r="AD325" s="1211">
        <v>300</v>
      </c>
      <c r="AE325" s="1227" t="s">
        <v>48</v>
      </c>
      <c r="AF325" s="1227" t="s">
        <v>48</v>
      </c>
      <c r="AG325" s="1228" t="s">
        <v>48</v>
      </c>
      <c r="AH325" s="1228" t="s">
        <v>48</v>
      </c>
      <c r="AI325" s="1228" t="s">
        <v>48</v>
      </c>
      <c r="AJ325" s="1228" t="s">
        <v>48</v>
      </c>
      <c r="AK325" s="1228" t="s">
        <v>48</v>
      </c>
      <c r="AL325" s="1228" t="s">
        <v>13912</v>
      </c>
      <c r="AM325" s="1228" t="s">
        <v>12701</v>
      </c>
      <c r="AN325" s="1229" t="s">
        <v>13932</v>
      </c>
    </row>
    <row r="326" spans="1:40" ht="13.5" thickBot="1">
      <c r="A326" s="1291" t="s">
        <v>3681</v>
      </c>
      <c r="B326" s="1202" t="s">
        <v>3682</v>
      </c>
      <c r="C326" s="1289" t="s">
        <v>3625</v>
      </c>
      <c r="D326" s="1205" t="s">
        <v>3626</v>
      </c>
      <c r="E326" s="1205" t="s">
        <v>3350</v>
      </c>
      <c r="F326" s="1205" t="s">
        <v>3627</v>
      </c>
      <c r="G326" s="1205" t="s">
        <v>3628</v>
      </c>
      <c r="H326" s="1205" t="s">
        <v>3629</v>
      </c>
      <c r="I326" s="1259" t="b">
        <v>0</v>
      </c>
      <c r="J326" s="1224" t="s">
        <v>3683</v>
      </c>
      <c r="K326" s="1208" t="s">
        <v>3684</v>
      </c>
      <c r="L326" s="1209" t="s">
        <v>3670</v>
      </c>
      <c r="M326" s="1210">
        <v>2</v>
      </c>
      <c r="N326" s="1262" t="b">
        <v>0</v>
      </c>
      <c r="O326" s="1245" t="s">
        <v>48</v>
      </c>
      <c r="P326" s="1224" t="s">
        <v>48</v>
      </c>
      <c r="Q326" s="1219" t="s">
        <v>48</v>
      </c>
      <c r="R326" s="1246" t="s">
        <v>48</v>
      </c>
      <c r="S326" s="1224" t="s">
        <v>48</v>
      </c>
      <c r="T326" s="1219" t="s">
        <v>48</v>
      </c>
      <c r="U326" s="1247" t="s">
        <v>48</v>
      </c>
      <c r="V326" s="1290" t="s">
        <v>3650</v>
      </c>
      <c r="W326" s="1219">
        <v>30</v>
      </c>
      <c r="X326" s="1295">
        <v>70</v>
      </c>
      <c r="Y326" s="1221">
        <v>20</v>
      </c>
      <c r="Z326" s="1222">
        <v>20</v>
      </c>
      <c r="AA326" s="1223" t="s">
        <v>48</v>
      </c>
      <c r="AB326" s="1224" t="s">
        <v>48</v>
      </c>
      <c r="AC326" s="1225" t="s">
        <v>48</v>
      </c>
      <c r="AD326" s="1211">
        <v>300</v>
      </c>
      <c r="AE326" s="1227" t="s">
        <v>48</v>
      </c>
      <c r="AF326" s="1227" t="s">
        <v>48</v>
      </c>
      <c r="AG326" s="1228" t="s">
        <v>48</v>
      </c>
      <c r="AH326" s="1228" t="s">
        <v>48</v>
      </c>
      <c r="AI326" s="1228" t="s">
        <v>48</v>
      </c>
      <c r="AJ326" s="1228" t="s">
        <v>48</v>
      </c>
      <c r="AK326" s="1228" t="s">
        <v>48</v>
      </c>
      <c r="AL326" s="1228" t="s">
        <v>13912</v>
      </c>
      <c r="AM326" s="1228" t="s">
        <v>12701</v>
      </c>
      <c r="AN326" s="1229" t="s">
        <v>13932</v>
      </c>
    </row>
    <row r="327" spans="1:40" ht="13.5" thickBot="1">
      <c r="A327" s="1291" t="s">
        <v>3685</v>
      </c>
      <c r="B327" s="1202" t="s">
        <v>3686</v>
      </c>
      <c r="C327" s="1289" t="s">
        <v>3625</v>
      </c>
      <c r="D327" s="1205" t="s">
        <v>3626</v>
      </c>
      <c r="E327" s="1205" t="s">
        <v>3350</v>
      </c>
      <c r="F327" s="1205" t="s">
        <v>3627</v>
      </c>
      <c r="G327" s="1205" t="s">
        <v>3628</v>
      </c>
      <c r="H327" s="1205" t="s">
        <v>3629</v>
      </c>
      <c r="I327" s="1259" t="b">
        <v>0</v>
      </c>
      <c r="J327" s="1224" t="s">
        <v>3687</v>
      </c>
      <c r="K327" s="1208" t="s">
        <v>3688</v>
      </c>
      <c r="L327" s="1209" t="s">
        <v>3689</v>
      </c>
      <c r="M327" s="1210">
        <v>2</v>
      </c>
      <c r="N327" s="1262" t="b">
        <v>0</v>
      </c>
      <c r="O327" s="1245" t="s">
        <v>48</v>
      </c>
      <c r="P327" s="1224" t="s">
        <v>48</v>
      </c>
      <c r="Q327" s="1219" t="s">
        <v>48</v>
      </c>
      <c r="R327" s="1246" t="s">
        <v>48</v>
      </c>
      <c r="S327" s="1224" t="s">
        <v>48</v>
      </c>
      <c r="T327" s="1219" t="s">
        <v>48</v>
      </c>
      <c r="U327" s="1247" t="s">
        <v>48</v>
      </c>
      <c r="V327" s="1290" t="s">
        <v>3650</v>
      </c>
      <c r="W327" s="1219">
        <v>35</v>
      </c>
      <c r="X327" s="1295">
        <v>70</v>
      </c>
      <c r="Y327" s="1221">
        <v>22</v>
      </c>
      <c r="Z327" s="1222">
        <v>22</v>
      </c>
      <c r="AA327" s="1223" t="s">
        <v>48</v>
      </c>
      <c r="AB327" s="1224" t="s">
        <v>48</v>
      </c>
      <c r="AC327" s="1225" t="s">
        <v>48</v>
      </c>
      <c r="AD327" s="1211">
        <v>300</v>
      </c>
      <c r="AE327" s="1227" t="s">
        <v>48</v>
      </c>
      <c r="AF327" s="1227" t="s">
        <v>48</v>
      </c>
      <c r="AG327" s="1228" t="s">
        <v>48</v>
      </c>
      <c r="AH327" s="1228" t="s">
        <v>48</v>
      </c>
      <c r="AI327" s="1228" t="s">
        <v>48</v>
      </c>
      <c r="AJ327" s="1228" t="s">
        <v>48</v>
      </c>
      <c r="AK327" s="1228" t="s">
        <v>48</v>
      </c>
      <c r="AL327" s="1228" t="s">
        <v>13912</v>
      </c>
      <c r="AM327" s="1228" t="s">
        <v>12701</v>
      </c>
      <c r="AN327" s="1229" t="s">
        <v>13932</v>
      </c>
    </row>
    <row r="328" spans="1:40" ht="13.5" thickBot="1">
      <c r="A328" s="1291" t="s">
        <v>3690</v>
      </c>
      <c r="B328" s="1202" t="s">
        <v>3691</v>
      </c>
      <c r="C328" s="1289" t="s">
        <v>3625</v>
      </c>
      <c r="D328" s="1205" t="s">
        <v>3626</v>
      </c>
      <c r="E328" s="1205" t="s">
        <v>3350</v>
      </c>
      <c r="F328" s="1205" t="s">
        <v>3627</v>
      </c>
      <c r="G328" s="1205" t="s">
        <v>3628</v>
      </c>
      <c r="H328" s="1205" t="s">
        <v>3629</v>
      </c>
      <c r="I328" s="1259" t="b">
        <v>0</v>
      </c>
      <c r="J328" s="1224" t="s">
        <v>3692</v>
      </c>
      <c r="K328" s="1208" t="s">
        <v>3693</v>
      </c>
      <c r="L328" s="1209" t="s">
        <v>3694</v>
      </c>
      <c r="M328" s="1210">
        <v>2</v>
      </c>
      <c r="N328" s="1262" t="b">
        <v>0</v>
      </c>
      <c r="O328" s="1245" t="s">
        <v>48</v>
      </c>
      <c r="P328" s="1224" t="s">
        <v>48</v>
      </c>
      <c r="Q328" s="1219" t="s">
        <v>48</v>
      </c>
      <c r="R328" s="1246" t="s">
        <v>48</v>
      </c>
      <c r="S328" s="1224" t="s">
        <v>48</v>
      </c>
      <c r="T328" s="1219" t="s">
        <v>48</v>
      </c>
      <c r="U328" s="1247" t="s">
        <v>48</v>
      </c>
      <c r="V328" s="1290" t="s">
        <v>3650</v>
      </c>
      <c r="W328" s="1219">
        <v>35</v>
      </c>
      <c r="X328" s="1295">
        <v>70</v>
      </c>
      <c r="Y328" s="1221">
        <v>22</v>
      </c>
      <c r="Z328" s="1222">
        <v>22</v>
      </c>
      <c r="AA328" s="1223" t="s">
        <v>48</v>
      </c>
      <c r="AB328" s="1224" t="s">
        <v>48</v>
      </c>
      <c r="AC328" s="1225" t="s">
        <v>48</v>
      </c>
      <c r="AD328" s="1211">
        <v>300</v>
      </c>
      <c r="AE328" s="1227" t="s">
        <v>48</v>
      </c>
      <c r="AF328" s="1227" t="s">
        <v>48</v>
      </c>
      <c r="AG328" s="1228" t="s">
        <v>48</v>
      </c>
      <c r="AH328" s="1228" t="s">
        <v>48</v>
      </c>
      <c r="AI328" s="1228" t="s">
        <v>48</v>
      </c>
      <c r="AJ328" s="1228" t="s">
        <v>48</v>
      </c>
      <c r="AK328" s="1228" t="s">
        <v>48</v>
      </c>
      <c r="AL328" s="1228" t="s">
        <v>13912</v>
      </c>
      <c r="AM328" s="1228" t="s">
        <v>12701</v>
      </c>
      <c r="AN328" s="1229" t="s">
        <v>13932</v>
      </c>
    </row>
    <row r="329" spans="1:40" ht="13.5" thickBot="1">
      <c r="A329" s="1291" t="s">
        <v>3695</v>
      </c>
      <c r="B329" s="1202" t="s">
        <v>3696</v>
      </c>
      <c r="C329" s="1289" t="s">
        <v>3625</v>
      </c>
      <c r="D329" s="1205" t="s">
        <v>3626</v>
      </c>
      <c r="E329" s="1205" t="s">
        <v>3350</v>
      </c>
      <c r="F329" s="1205" t="s">
        <v>3627</v>
      </c>
      <c r="G329" s="1205" t="s">
        <v>3628</v>
      </c>
      <c r="H329" s="1205" t="s">
        <v>3629</v>
      </c>
      <c r="I329" s="1259" t="b">
        <v>0</v>
      </c>
      <c r="J329" s="1224" t="s">
        <v>3697</v>
      </c>
      <c r="K329" s="1208" t="s">
        <v>3698</v>
      </c>
      <c r="L329" s="1209" t="s">
        <v>3699</v>
      </c>
      <c r="M329" s="1210">
        <v>2</v>
      </c>
      <c r="N329" s="1262" t="b">
        <v>0</v>
      </c>
      <c r="O329" s="1245" t="s">
        <v>48</v>
      </c>
      <c r="P329" s="1224" t="s">
        <v>48</v>
      </c>
      <c r="Q329" s="1219" t="s">
        <v>48</v>
      </c>
      <c r="R329" s="1246" t="s">
        <v>48</v>
      </c>
      <c r="S329" s="1224" t="s">
        <v>48</v>
      </c>
      <c r="T329" s="1219" t="s">
        <v>48</v>
      </c>
      <c r="U329" s="1247" t="s">
        <v>48</v>
      </c>
      <c r="V329" s="1290" t="s">
        <v>3650</v>
      </c>
      <c r="W329" s="1219">
        <v>40</v>
      </c>
      <c r="X329" s="1295">
        <v>70</v>
      </c>
      <c r="Y329" s="1221">
        <v>24</v>
      </c>
      <c r="Z329" s="1222">
        <v>24</v>
      </c>
      <c r="AA329" s="1223" t="s">
        <v>48</v>
      </c>
      <c r="AB329" s="1224" t="s">
        <v>48</v>
      </c>
      <c r="AC329" s="1225" t="s">
        <v>48</v>
      </c>
      <c r="AD329" s="1211">
        <v>300</v>
      </c>
      <c r="AE329" s="1227" t="s">
        <v>48</v>
      </c>
      <c r="AF329" s="1227" t="s">
        <v>48</v>
      </c>
      <c r="AG329" s="1228" t="s">
        <v>48</v>
      </c>
      <c r="AH329" s="1228" t="s">
        <v>48</v>
      </c>
      <c r="AI329" s="1228" t="s">
        <v>48</v>
      </c>
      <c r="AJ329" s="1228" t="s">
        <v>48</v>
      </c>
      <c r="AK329" s="1228" t="s">
        <v>48</v>
      </c>
      <c r="AL329" s="1228" t="s">
        <v>13912</v>
      </c>
      <c r="AM329" s="1228" t="s">
        <v>12701</v>
      </c>
      <c r="AN329" s="1229" t="s">
        <v>13932</v>
      </c>
    </row>
    <row r="330" spans="1:40" ht="13.5" thickBot="1">
      <c r="A330" s="1291" t="s">
        <v>3700</v>
      </c>
      <c r="B330" s="1202" t="s">
        <v>3701</v>
      </c>
      <c r="C330" s="1289" t="s">
        <v>3625</v>
      </c>
      <c r="D330" s="1205" t="s">
        <v>3626</v>
      </c>
      <c r="E330" s="1205" t="s">
        <v>3350</v>
      </c>
      <c r="F330" s="1205" t="s">
        <v>3627</v>
      </c>
      <c r="G330" s="1205" t="s">
        <v>3628</v>
      </c>
      <c r="H330" s="1205" t="s">
        <v>3629</v>
      </c>
      <c r="I330" s="1259" t="b">
        <v>0</v>
      </c>
      <c r="J330" s="1224" t="s">
        <v>3702</v>
      </c>
      <c r="K330" s="1208" t="s">
        <v>3703</v>
      </c>
      <c r="L330" s="1209" t="s">
        <v>3704</v>
      </c>
      <c r="M330" s="1210">
        <v>2</v>
      </c>
      <c r="N330" s="1262" t="b">
        <v>0</v>
      </c>
      <c r="O330" s="1245" t="s">
        <v>48</v>
      </c>
      <c r="P330" s="1224" t="s">
        <v>48</v>
      </c>
      <c r="Q330" s="1219" t="s">
        <v>48</v>
      </c>
      <c r="R330" s="1246" t="s">
        <v>48</v>
      </c>
      <c r="S330" s="1224" t="s">
        <v>48</v>
      </c>
      <c r="T330" s="1219" t="s">
        <v>48</v>
      </c>
      <c r="U330" s="1247" t="s">
        <v>48</v>
      </c>
      <c r="V330" s="1290" t="s">
        <v>3650</v>
      </c>
      <c r="W330" s="1219">
        <v>45</v>
      </c>
      <c r="X330" s="1295">
        <v>70</v>
      </c>
      <c r="Y330" s="1221">
        <v>25</v>
      </c>
      <c r="Z330" s="1222">
        <v>25</v>
      </c>
      <c r="AA330" s="1223" t="s">
        <v>48</v>
      </c>
      <c r="AB330" s="1224" t="s">
        <v>48</v>
      </c>
      <c r="AC330" s="1225" t="s">
        <v>48</v>
      </c>
      <c r="AD330" s="1211">
        <v>300</v>
      </c>
      <c r="AE330" s="1227" t="s">
        <v>48</v>
      </c>
      <c r="AF330" s="1227" t="s">
        <v>48</v>
      </c>
      <c r="AG330" s="1228" t="s">
        <v>48</v>
      </c>
      <c r="AH330" s="1228" t="s">
        <v>48</v>
      </c>
      <c r="AI330" s="1228" t="s">
        <v>48</v>
      </c>
      <c r="AJ330" s="1228" t="s">
        <v>48</v>
      </c>
      <c r="AK330" s="1228" t="s">
        <v>48</v>
      </c>
      <c r="AL330" s="1228" t="s">
        <v>13912</v>
      </c>
      <c r="AM330" s="1228" t="s">
        <v>12701</v>
      </c>
      <c r="AN330" s="1229" t="s">
        <v>13932</v>
      </c>
    </row>
    <row r="331" spans="1:40" ht="13.5" thickBot="1">
      <c r="A331" s="1291" t="s">
        <v>3705</v>
      </c>
      <c r="B331" s="1202" t="s">
        <v>3706</v>
      </c>
      <c r="C331" s="1289" t="s">
        <v>3625</v>
      </c>
      <c r="D331" s="1205" t="s">
        <v>3626</v>
      </c>
      <c r="E331" s="1205" t="s">
        <v>3350</v>
      </c>
      <c r="F331" s="1205" t="s">
        <v>3627</v>
      </c>
      <c r="G331" s="1205" t="s">
        <v>3628</v>
      </c>
      <c r="H331" s="1205" t="s">
        <v>3629</v>
      </c>
      <c r="I331" s="1259" t="b">
        <v>0</v>
      </c>
      <c r="J331" s="1224" t="s">
        <v>3707</v>
      </c>
      <c r="K331" s="1208" t="s">
        <v>3708</v>
      </c>
      <c r="L331" s="1209" t="s">
        <v>3709</v>
      </c>
      <c r="M331" s="1210">
        <v>2</v>
      </c>
      <c r="N331" s="1262" t="b">
        <v>0</v>
      </c>
      <c r="O331" s="1245" t="s">
        <v>48</v>
      </c>
      <c r="P331" s="1224" t="s">
        <v>48</v>
      </c>
      <c r="Q331" s="1219" t="s">
        <v>48</v>
      </c>
      <c r="R331" s="1246" t="s">
        <v>48</v>
      </c>
      <c r="S331" s="1224" t="s">
        <v>48</v>
      </c>
      <c r="T331" s="1219" t="s">
        <v>48</v>
      </c>
      <c r="U331" s="1247" t="s">
        <v>48</v>
      </c>
      <c r="V331" s="1290" t="s">
        <v>3650</v>
      </c>
      <c r="W331" s="1219">
        <v>45</v>
      </c>
      <c r="X331" s="1295">
        <v>70</v>
      </c>
      <c r="Y331" s="1221">
        <v>25</v>
      </c>
      <c r="Z331" s="1222">
        <v>25</v>
      </c>
      <c r="AA331" s="1223" t="s">
        <v>48</v>
      </c>
      <c r="AB331" s="1224" t="s">
        <v>48</v>
      </c>
      <c r="AC331" s="1225" t="s">
        <v>48</v>
      </c>
      <c r="AD331" s="1211">
        <v>300</v>
      </c>
      <c r="AE331" s="1227" t="s">
        <v>48</v>
      </c>
      <c r="AF331" s="1227" t="s">
        <v>48</v>
      </c>
      <c r="AG331" s="1228" t="s">
        <v>48</v>
      </c>
      <c r="AH331" s="1228" t="s">
        <v>48</v>
      </c>
      <c r="AI331" s="1228" t="s">
        <v>48</v>
      </c>
      <c r="AJ331" s="1228" t="s">
        <v>48</v>
      </c>
      <c r="AK331" s="1228" t="s">
        <v>48</v>
      </c>
      <c r="AL331" s="1228" t="s">
        <v>13912</v>
      </c>
      <c r="AM331" s="1228" t="s">
        <v>12701</v>
      </c>
      <c r="AN331" s="1229" t="s">
        <v>13932</v>
      </c>
    </row>
    <row r="332" spans="1:40" ht="13.5" thickBot="1">
      <c r="A332" s="1291" t="s">
        <v>3710</v>
      </c>
      <c r="B332" s="1202" t="s">
        <v>3711</v>
      </c>
      <c r="C332" s="1289" t="s">
        <v>3625</v>
      </c>
      <c r="D332" s="1205" t="s">
        <v>3626</v>
      </c>
      <c r="E332" s="1205" t="s">
        <v>3350</v>
      </c>
      <c r="F332" s="1205" t="s">
        <v>3627</v>
      </c>
      <c r="G332" s="1205" t="s">
        <v>3628</v>
      </c>
      <c r="H332" s="1205" t="s">
        <v>3629</v>
      </c>
      <c r="I332" s="1259" t="b">
        <v>0</v>
      </c>
      <c r="J332" s="1224" t="s">
        <v>3712</v>
      </c>
      <c r="K332" s="1208" t="s">
        <v>3713</v>
      </c>
      <c r="L332" s="1209" t="s">
        <v>3714</v>
      </c>
      <c r="M332" s="1210">
        <v>2</v>
      </c>
      <c r="N332" s="1262" t="b">
        <v>0</v>
      </c>
      <c r="O332" s="1245" t="s">
        <v>48</v>
      </c>
      <c r="P332" s="1224" t="s">
        <v>48</v>
      </c>
      <c r="Q332" s="1219" t="s">
        <v>48</v>
      </c>
      <c r="R332" s="1246" t="s">
        <v>48</v>
      </c>
      <c r="S332" s="1224" t="s">
        <v>48</v>
      </c>
      <c r="T332" s="1219" t="s">
        <v>48</v>
      </c>
      <c r="U332" s="1247" t="s">
        <v>48</v>
      </c>
      <c r="V332" s="1290" t="s">
        <v>3650</v>
      </c>
      <c r="W332" s="1219">
        <v>50</v>
      </c>
      <c r="X332" s="1295">
        <v>70</v>
      </c>
      <c r="Y332" s="1221">
        <v>28</v>
      </c>
      <c r="Z332" s="1222">
        <v>28</v>
      </c>
      <c r="AA332" s="1223" t="s">
        <v>48</v>
      </c>
      <c r="AB332" s="1224" t="s">
        <v>48</v>
      </c>
      <c r="AC332" s="1225" t="s">
        <v>48</v>
      </c>
      <c r="AD332" s="1211">
        <v>325</v>
      </c>
      <c r="AE332" s="1227" t="s">
        <v>48</v>
      </c>
      <c r="AF332" s="1227" t="s">
        <v>48</v>
      </c>
      <c r="AG332" s="1228" t="s">
        <v>48</v>
      </c>
      <c r="AH332" s="1228" t="s">
        <v>48</v>
      </c>
      <c r="AI332" s="1228" t="s">
        <v>48</v>
      </c>
      <c r="AJ332" s="1228" t="s">
        <v>48</v>
      </c>
      <c r="AK332" s="1228" t="s">
        <v>48</v>
      </c>
      <c r="AL332" s="1228" t="s">
        <v>13912</v>
      </c>
      <c r="AM332" s="1228" t="s">
        <v>12701</v>
      </c>
      <c r="AN332" s="1229" t="s">
        <v>13932</v>
      </c>
    </row>
    <row r="333" spans="1:40" ht="13.5" thickBot="1">
      <c r="A333" s="1291" t="s">
        <v>3715</v>
      </c>
      <c r="B333" s="1202" t="s">
        <v>3716</v>
      </c>
      <c r="C333" s="1289" t="s">
        <v>3625</v>
      </c>
      <c r="D333" s="1205" t="s">
        <v>3626</v>
      </c>
      <c r="E333" s="1205" t="s">
        <v>3350</v>
      </c>
      <c r="F333" s="1205" t="s">
        <v>3627</v>
      </c>
      <c r="G333" s="1205" t="s">
        <v>3628</v>
      </c>
      <c r="H333" s="1205" t="s">
        <v>3629</v>
      </c>
      <c r="I333" s="1259" t="b">
        <v>0</v>
      </c>
      <c r="J333" s="1224" t="s">
        <v>3717</v>
      </c>
      <c r="K333" s="1208" t="s">
        <v>3718</v>
      </c>
      <c r="L333" s="1209" t="s">
        <v>3709</v>
      </c>
      <c r="M333" s="1210">
        <v>2</v>
      </c>
      <c r="N333" s="1262" t="b">
        <v>0</v>
      </c>
      <c r="O333" s="1245" t="s">
        <v>48</v>
      </c>
      <c r="P333" s="1224" t="s">
        <v>48</v>
      </c>
      <c r="Q333" s="1219" t="s">
        <v>48</v>
      </c>
      <c r="R333" s="1246" t="s">
        <v>48</v>
      </c>
      <c r="S333" s="1224" t="s">
        <v>48</v>
      </c>
      <c r="T333" s="1219" t="s">
        <v>48</v>
      </c>
      <c r="U333" s="1247" t="s">
        <v>48</v>
      </c>
      <c r="V333" s="1290" t="s">
        <v>3650</v>
      </c>
      <c r="W333" s="1219">
        <v>50</v>
      </c>
      <c r="X333" s="1295">
        <v>70</v>
      </c>
      <c r="Y333" s="1221">
        <v>30</v>
      </c>
      <c r="Z333" s="1222">
        <v>30</v>
      </c>
      <c r="AA333" s="1223" t="s">
        <v>48</v>
      </c>
      <c r="AB333" s="1224" t="s">
        <v>48</v>
      </c>
      <c r="AC333" s="1225" t="s">
        <v>48</v>
      </c>
      <c r="AD333" s="1211">
        <v>350</v>
      </c>
      <c r="AE333" s="1227" t="s">
        <v>48</v>
      </c>
      <c r="AF333" s="1227" t="s">
        <v>48</v>
      </c>
      <c r="AG333" s="1228" t="s">
        <v>48</v>
      </c>
      <c r="AH333" s="1228" t="s">
        <v>48</v>
      </c>
      <c r="AI333" s="1228" t="s">
        <v>48</v>
      </c>
      <c r="AJ333" s="1228" t="s">
        <v>48</v>
      </c>
      <c r="AK333" s="1228" t="s">
        <v>48</v>
      </c>
      <c r="AL333" s="1228" t="s">
        <v>13912</v>
      </c>
      <c r="AM333" s="1228" t="s">
        <v>12701</v>
      </c>
      <c r="AN333" s="1229" t="s">
        <v>13932</v>
      </c>
    </row>
    <row r="334" spans="1:40" ht="13.5" thickBot="1">
      <c r="A334" s="1292" t="s">
        <v>3719</v>
      </c>
      <c r="B334" s="1202" t="s">
        <v>3720</v>
      </c>
      <c r="C334" s="1289" t="s">
        <v>3625</v>
      </c>
      <c r="D334" s="1205" t="s">
        <v>3626</v>
      </c>
      <c r="E334" s="1205" t="s">
        <v>3350</v>
      </c>
      <c r="F334" s="1205" t="s">
        <v>3627</v>
      </c>
      <c r="G334" s="1205" t="s">
        <v>3628</v>
      </c>
      <c r="H334" s="1205" t="s">
        <v>3629</v>
      </c>
      <c r="I334" s="1259" t="b">
        <v>0</v>
      </c>
      <c r="J334" s="1224" t="s">
        <v>3721</v>
      </c>
      <c r="K334" s="1208" t="s">
        <v>3722</v>
      </c>
      <c r="L334" s="1209" t="s">
        <v>3723</v>
      </c>
      <c r="M334" s="1210">
        <v>2.5</v>
      </c>
      <c r="N334" s="1262" t="b">
        <v>0</v>
      </c>
      <c r="O334" s="1245" t="s">
        <v>48</v>
      </c>
      <c r="P334" s="1224" t="s">
        <v>48</v>
      </c>
      <c r="Q334" s="1219" t="s">
        <v>48</v>
      </c>
      <c r="R334" s="1246" t="s">
        <v>48</v>
      </c>
      <c r="S334" s="1224" t="s">
        <v>48</v>
      </c>
      <c r="T334" s="1219" t="s">
        <v>48</v>
      </c>
      <c r="U334" s="1247" t="s">
        <v>48</v>
      </c>
      <c r="V334" s="1290" t="s">
        <v>3650</v>
      </c>
      <c r="W334" s="1219">
        <v>55</v>
      </c>
      <c r="X334" s="1295">
        <v>90</v>
      </c>
      <c r="Y334" s="1221">
        <v>35</v>
      </c>
      <c r="Z334" s="1222">
        <v>35</v>
      </c>
      <c r="AA334" s="1223" t="s">
        <v>48</v>
      </c>
      <c r="AB334" s="1224" t="s">
        <v>48</v>
      </c>
      <c r="AC334" s="1225" t="s">
        <v>48</v>
      </c>
      <c r="AD334" s="1211">
        <v>350</v>
      </c>
      <c r="AE334" s="1227" t="s">
        <v>48</v>
      </c>
      <c r="AF334" s="1227" t="s">
        <v>48</v>
      </c>
      <c r="AG334" s="1228" t="s">
        <v>48</v>
      </c>
      <c r="AH334" s="1228" t="s">
        <v>48</v>
      </c>
      <c r="AI334" s="1228" t="s">
        <v>48</v>
      </c>
      <c r="AJ334" s="1228" t="s">
        <v>48</v>
      </c>
      <c r="AK334" s="1228" t="s">
        <v>48</v>
      </c>
      <c r="AL334" s="1228" t="s">
        <v>13913</v>
      </c>
      <c r="AM334" s="1228" t="s">
        <v>12701</v>
      </c>
      <c r="AN334" s="1229" t="s">
        <v>13932</v>
      </c>
    </row>
    <row r="335" spans="1:40" ht="13.5" thickBot="1">
      <c r="A335" s="1292" t="s">
        <v>3724</v>
      </c>
      <c r="B335" s="1202" t="s">
        <v>3725</v>
      </c>
      <c r="C335" s="1289" t="s">
        <v>3625</v>
      </c>
      <c r="D335" s="1205" t="s">
        <v>3626</v>
      </c>
      <c r="E335" s="1205" t="s">
        <v>3350</v>
      </c>
      <c r="F335" s="1205" t="s">
        <v>3627</v>
      </c>
      <c r="G335" s="1205" t="s">
        <v>3628</v>
      </c>
      <c r="H335" s="1205" t="s">
        <v>3629</v>
      </c>
      <c r="I335" s="1259" t="b">
        <v>0</v>
      </c>
      <c r="J335" s="1224" t="s">
        <v>3726</v>
      </c>
      <c r="K335" s="1208" t="s">
        <v>3727</v>
      </c>
      <c r="L335" s="1209" t="s">
        <v>3728</v>
      </c>
      <c r="M335" s="1210">
        <v>2.5</v>
      </c>
      <c r="N335" s="1262" t="b">
        <v>0</v>
      </c>
      <c r="O335" s="1245" t="s">
        <v>48</v>
      </c>
      <c r="P335" s="1224" t="s">
        <v>48</v>
      </c>
      <c r="Q335" s="1219" t="s">
        <v>48</v>
      </c>
      <c r="R335" s="1246" t="s">
        <v>48</v>
      </c>
      <c r="S335" s="1224" t="s">
        <v>48</v>
      </c>
      <c r="T335" s="1219" t="s">
        <v>48</v>
      </c>
      <c r="U335" s="1247" t="s">
        <v>48</v>
      </c>
      <c r="V335" s="1290" t="s">
        <v>3650</v>
      </c>
      <c r="W335" s="1219">
        <v>60</v>
      </c>
      <c r="X335" s="1295">
        <v>90</v>
      </c>
      <c r="Y335" s="1221">
        <v>38</v>
      </c>
      <c r="Z335" s="1222">
        <v>38</v>
      </c>
      <c r="AA335" s="1223" t="s">
        <v>48</v>
      </c>
      <c r="AB335" s="1224" t="s">
        <v>48</v>
      </c>
      <c r="AC335" s="1225" t="s">
        <v>48</v>
      </c>
      <c r="AD335" s="1211">
        <v>350</v>
      </c>
      <c r="AE335" s="1227" t="s">
        <v>48</v>
      </c>
      <c r="AF335" s="1227" t="s">
        <v>48</v>
      </c>
      <c r="AG335" s="1228" t="s">
        <v>48</v>
      </c>
      <c r="AH335" s="1228" t="s">
        <v>48</v>
      </c>
      <c r="AI335" s="1228" t="s">
        <v>48</v>
      </c>
      <c r="AJ335" s="1228" t="s">
        <v>48</v>
      </c>
      <c r="AK335" s="1228" t="s">
        <v>48</v>
      </c>
      <c r="AL335" s="1228" t="s">
        <v>13913</v>
      </c>
      <c r="AM335" s="1228" t="s">
        <v>12701</v>
      </c>
      <c r="AN335" s="1229" t="s">
        <v>13932</v>
      </c>
    </row>
    <row r="336" spans="1:40" ht="13.5" thickBot="1">
      <c r="A336" s="1292" t="s">
        <v>3729</v>
      </c>
      <c r="B336" s="1202" t="s">
        <v>3730</v>
      </c>
      <c r="C336" s="1289" t="s">
        <v>3625</v>
      </c>
      <c r="D336" s="1205" t="s">
        <v>3626</v>
      </c>
      <c r="E336" s="1205" t="s">
        <v>3350</v>
      </c>
      <c r="F336" s="1205" t="s">
        <v>3627</v>
      </c>
      <c r="G336" s="1205" t="s">
        <v>3628</v>
      </c>
      <c r="H336" s="1205" t="s">
        <v>3629</v>
      </c>
      <c r="I336" s="1259" t="b">
        <v>0</v>
      </c>
      <c r="J336" s="1224" t="s">
        <v>3731</v>
      </c>
      <c r="K336" s="1208" t="s">
        <v>3732</v>
      </c>
      <c r="L336" s="1209" t="s">
        <v>3689</v>
      </c>
      <c r="M336" s="1210">
        <v>2.5</v>
      </c>
      <c r="N336" s="1262" t="b">
        <v>0</v>
      </c>
      <c r="O336" s="1245" t="s">
        <v>48</v>
      </c>
      <c r="P336" s="1224" t="s">
        <v>48</v>
      </c>
      <c r="Q336" s="1219" t="s">
        <v>48</v>
      </c>
      <c r="R336" s="1246" t="s">
        <v>48</v>
      </c>
      <c r="S336" s="1224" t="s">
        <v>48</v>
      </c>
      <c r="T336" s="1219" t="s">
        <v>48</v>
      </c>
      <c r="U336" s="1247" t="s">
        <v>48</v>
      </c>
      <c r="V336" s="1290" t="s">
        <v>3650</v>
      </c>
      <c r="W336" s="1219">
        <v>60</v>
      </c>
      <c r="X336" s="1295">
        <v>90</v>
      </c>
      <c r="Y336" s="1221">
        <v>38</v>
      </c>
      <c r="Z336" s="1222">
        <v>38</v>
      </c>
      <c r="AA336" s="1223" t="s">
        <v>48</v>
      </c>
      <c r="AB336" s="1224" t="s">
        <v>48</v>
      </c>
      <c r="AC336" s="1225" t="s">
        <v>48</v>
      </c>
      <c r="AD336" s="1211">
        <v>350</v>
      </c>
      <c r="AE336" s="1227" t="s">
        <v>48</v>
      </c>
      <c r="AF336" s="1227" t="s">
        <v>48</v>
      </c>
      <c r="AG336" s="1228" t="s">
        <v>48</v>
      </c>
      <c r="AH336" s="1228" t="s">
        <v>48</v>
      </c>
      <c r="AI336" s="1228" t="s">
        <v>48</v>
      </c>
      <c r="AJ336" s="1228" t="s">
        <v>48</v>
      </c>
      <c r="AK336" s="1228" t="s">
        <v>48</v>
      </c>
      <c r="AL336" s="1228" t="s">
        <v>13913</v>
      </c>
      <c r="AM336" s="1228" t="s">
        <v>12701</v>
      </c>
      <c r="AN336" s="1229" t="s">
        <v>13932</v>
      </c>
    </row>
    <row r="337" spans="1:40" ht="13.5" thickBot="1">
      <c r="A337" s="1292" t="s">
        <v>3733</v>
      </c>
      <c r="B337" s="1202" t="s">
        <v>3734</v>
      </c>
      <c r="C337" s="1289" t="s">
        <v>3625</v>
      </c>
      <c r="D337" s="1205" t="s">
        <v>3626</v>
      </c>
      <c r="E337" s="1205" t="s">
        <v>3350</v>
      </c>
      <c r="F337" s="1205" t="s">
        <v>3627</v>
      </c>
      <c r="G337" s="1205" t="s">
        <v>3628</v>
      </c>
      <c r="H337" s="1205" t="s">
        <v>3629</v>
      </c>
      <c r="I337" s="1259" t="b">
        <v>0</v>
      </c>
      <c r="J337" s="1224" t="s">
        <v>3735</v>
      </c>
      <c r="K337" s="1208" t="s">
        <v>3736</v>
      </c>
      <c r="L337" s="1209" t="s">
        <v>3737</v>
      </c>
      <c r="M337" s="1210">
        <v>2.5</v>
      </c>
      <c r="N337" s="1262" t="b">
        <v>0</v>
      </c>
      <c r="O337" s="1245" t="s">
        <v>48</v>
      </c>
      <c r="P337" s="1224" t="s">
        <v>48</v>
      </c>
      <c r="Q337" s="1219" t="s">
        <v>48</v>
      </c>
      <c r="R337" s="1246" t="s">
        <v>48</v>
      </c>
      <c r="S337" s="1224" t="s">
        <v>48</v>
      </c>
      <c r="T337" s="1219" t="s">
        <v>48</v>
      </c>
      <c r="U337" s="1247" t="s">
        <v>48</v>
      </c>
      <c r="V337" s="1290" t="s">
        <v>3650</v>
      </c>
      <c r="W337" s="1219">
        <v>65</v>
      </c>
      <c r="X337" s="1295">
        <v>90</v>
      </c>
      <c r="Y337" s="1221">
        <v>40</v>
      </c>
      <c r="Z337" s="1222">
        <v>40</v>
      </c>
      <c r="AA337" s="1223" t="s">
        <v>48</v>
      </c>
      <c r="AB337" s="1224" t="s">
        <v>48</v>
      </c>
      <c r="AC337" s="1225" t="s">
        <v>48</v>
      </c>
      <c r="AD337" s="1211">
        <v>350</v>
      </c>
      <c r="AE337" s="1227" t="s">
        <v>48</v>
      </c>
      <c r="AF337" s="1227" t="s">
        <v>48</v>
      </c>
      <c r="AG337" s="1228" t="s">
        <v>48</v>
      </c>
      <c r="AH337" s="1228" t="s">
        <v>48</v>
      </c>
      <c r="AI337" s="1228" t="s">
        <v>48</v>
      </c>
      <c r="AJ337" s="1228" t="s">
        <v>48</v>
      </c>
      <c r="AK337" s="1228" t="s">
        <v>48</v>
      </c>
      <c r="AL337" s="1228" t="s">
        <v>13913</v>
      </c>
      <c r="AM337" s="1228" t="s">
        <v>12701</v>
      </c>
      <c r="AN337" s="1229" t="s">
        <v>13932</v>
      </c>
    </row>
    <row r="338" spans="1:40" ht="13.5" thickBot="1">
      <c r="A338" s="1292" t="s">
        <v>3738</v>
      </c>
      <c r="B338" s="1202" t="s">
        <v>3739</v>
      </c>
      <c r="C338" s="1289" t="s">
        <v>3625</v>
      </c>
      <c r="D338" s="1205" t="s">
        <v>3626</v>
      </c>
      <c r="E338" s="1205" t="s">
        <v>3350</v>
      </c>
      <c r="F338" s="1205" t="s">
        <v>3627</v>
      </c>
      <c r="G338" s="1205" t="s">
        <v>3628</v>
      </c>
      <c r="H338" s="1205" t="s">
        <v>3629</v>
      </c>
      <c r="I338" s="1259" t="b">
        <v>0</v>
      </c>
      <c r="J338" s="1224" t="s">
        <v>3740</v>
      </c>
      <c r="K338" s="1208" t="s">
        <v>3741</v>
      </c>
      <c r="L338" s="1209" t="s">
        <v>3742</v>
      </c>
      <c r="M338" s="1210">
        <v>2.5</v>
      </c>
      <c r="N338" s="1262" t="b">
        <v>0</v>
      </c>
      <c r="O338" s="1245" t="s">
        <v>48</v>
      </c>
      <c r="P338" s="1224" t="s">
        <v>48</v>
      </c>
      <c r="Q338" s="1219" t="s">
        <v>48</v>
      </c>
      <c r="R338" s="1246" t="s">
        <v>48</v>
      </c>
      <c r="S338" s="1224" t="s">
        <v>48</v>
      </c>
      <c r="T338" s="1219" t="s">
        <v>48</v>
      </c>
      <c r="U338" s="1247" t="s">
        <v>48</v>
      </c>
      <c r="V338" s="1290" t="s">
        <v>3650</v>
      </c>
      <c r="W338" s="1219">
        <v>65</v>
      </c>
      <c r="X338" s="1295">
        <v>90</v>
      </c>
      <c r="Y338" s="1221">
        <v>40</v>
      </c>
      <c r="Z338" s="1222">
        <v>40</v>
      </c>
      <c r="AA338" s="1223" t="s">
        <v>48</v>
      </c>
      <c r="AB338" s="1224" t="s">
        <v>48</v>
      </c>
      <c r="AC338" s="1225" t="s">
        <v>48</v>
      </c>
      <c r="AD338" s="1211">
        <v>375</v>
      </c>
      <c r="AE338" s="1227" t="s">
        <v>48</v>
      </c>
      <c r="AF338" s="1227" t="s">
        <v>48</v>
      </c>
      <c r="AG338" s="1228" t="s">
        <v>48</v>
      </c>
      <c r="AH338" s="1228" t="s">
        <v>48</v>
      </c>
      <c r="AI338" s="1228" t="s">
        <v>48</v>
      </c>
      <c r="AJ338" s="1228" t="s">
        <v>48</v>
      </c>
      <c r="AK338" s="1228" t="s">
        <v>48</v>
      </c>
      <c r="AL338" s="1228" t="s">
        <v>13913</v>
      </c>
      <c r="AM338" s="1228" t="s">
        <v>12701</v>
      </c>
      <c r="AN338" s="1229" t="s">
        <v>13932</v>
      </c>
    </row>
    <row r="339" spans="1:40" ht="13.5" thickBot="1">
      <c r="A339" s="1292" t="s">
        <v>3743</v>
      </c>
      <c r="B339" s="1202" t="s">
        <v>3744</v>
      </c>
      <c r="C339" s="1289" t="s">
        <v>3625</v>
      </c>
      <c r="D339" s="1205" t="s">
        <v>3626</v>
      </c>
      <c r="E339" s="1205" t="s">
        <v>3350</v>
      </c>
      <c r="F339" s="1205" t="s">
        <v>3627</v>
      </c>
      <c r="G339" s="1205" t="s">
        <v>3628</v>
      </c>
      <c r="H339" s="1205" t="s">
        <v>3629</v>
      </c>
      <c r="I339" s="1259" t="b">
        <v>0</v>
      </c>
      <c r="J339" s="1224" t="s">
        <v>3745</v>
      </c>
      <c r="K339" s="1208" t="s">
        <v>3746</v>
      </c>
      <c r="L339" s="1209" t="s">
        <v>3747</v>
      </c>
      <c r="M339" s="1210">
        <v>2.5</v>
      </c>
      <c r="N339" s="1262" t="b">
        <v>0</v>
      </c>
      <c r="O339" s="1245" t="s">
        <v>48</v>
      </c>
      <c r="P339" s="1224" t="s">
        <v>48</v>
      </c>
      <c r="Q339" s="1219" t="s">
        <v>48</v>
      </c>
      <c r="R339" s="1246" t="s">
        <v>48</v>
      </c>
      <c r="S339" s="1224" t="s">
        <v>48</v>
      </c>
      <c r="T339" s="1219" t="s">
        <v>48</v>
      </c>
      <c r="U339" s="1247" t="s">
        <v>48</v>
      </c>
      <c r="V339" s="1290" t="s">
        <v>3650</v>
      </c>
      <c r="W339" s="1219">
        <v>70</v>
      </c>
      <c r="X339" s="1295">
        <v>90</v>
      </c>
      <c r="Y339" s="1221">
        <v>45</v>
      </c>
      <c r="Z339" s="1222">
        <v>45</v>
      </c>
      <c r="AA339" s="1223" t="s">
        <v>48</v>
      </c>
      <c r="AB339" s="1224" t="s">
        <v>48</v>
      </c>
      <c r="AC339" s="1225" t="s">
        <v>48</v>
      </c>
      <c r="AD339" s="1211">
        <v>375</v>
      </c>
      <c r="AE339" s="1227" t="s">
        <v>48</v>
      </c>
      <c r="AF339" s="1227" t="s">
        <v>48</v>
      </c>
      <c r="AG339" s="1228" t="s">
        <v>48</v>
      </c>
      <c r="AH339" s="1228" t="s">
        <v>48</v>
      </c>
      <c r="AI339" s="1228" t="s">
        <v>48</v>
      </c>
      <c r="AJ339" s="1228" t="s">
        <v>48</v>
      </c>
      <c r="AK339" s="1228" t="s">
        <v>48</v>
      </c>
      <c r="AL339" s="1228" t="s">
        <v>13913</v>
      </c>
      <c r="AM339" s="1228" t="s">
        <v>12701</v>
      </c>
      <c r="AN339" s="1229" t="s">
        <v>13932</v>
      </c>
    </row>
    <row r="340" spans="1:40" ht="13.5" thickBot="1">
      <c r="A340" s="1292" t="s">
        <v>3748</v>
      </c>
      <c r="B340" s="1202" t="s">
        <v>3749</v>
      </c>
      <c r="C340" s="1289" t="s">
        <v>3625</v>
      </c>
      <c r="D340" s="1205" t="s">
        <v>3626</v>
      </c>
      <c r="E340" s="1205" t="s">
        <v>3350</v>
      </c>
      <c r="F340" s="1205" t="s">
        <v>3627</v>
      </c>
      <c r="G340" s="1205" t="s">
        <v>3628</v>
      </c>
      <c r="H340" s="1205" t="s">
        <v>3629</v>
      </c>
      <c r="I340" s="1259" t="b">
        <v>0</v>
      </c>
      <c r="J340" s="1224" t="s">
        <v>3750</v>
      </c>
      <c r="K340" s="1208" t="s">
        <v>3751</v>
      </c>
      <c r="L340" s="1209" t="s">
        <v>3752</v>
      </c>
      <c r="M340" s="1210">
        <v>2.5</v>
      </c>
      <c r="N340" s="1262" t="b">
        <v>0</v>
      </c>
      <c r="O340" s="1245" t="s">
        <v>48</v>
      </c>
      <c r="P340" s="1224" t="s">
        <v>48</v>
      </c>
      <c r="Q340" s="1219" t="s">
        <v>48</v>
      </c>
      <c r="R340" s="1246" t="s">
        <v>48</v>
      </c>
      <c r="S340" s="1224" t="s">
        <v>48</v>
      </c>
      <c r="T340" s="1219" t="s">
        <v>48</v>
      </c>
      <c r="U340" s="1247" t="s">
        <v>48</v>
      </c>
      <c r="V340" s="1290" t="s">
        <v>3650</v>
      </c>
      <c r="W340" s="1219">
        <v>75</v>
      </c>
      <c r="X340" s="1295">
        <v>90</v>
      </c>
      <c r="Y340" s="1221">
        <v>50</v>
      </c>
      <c r="Z340" s="1222">
        <v>50</v>
      </c>
      <c r="AA340" s="1223" t="s">
        <v>48</v>
      </c>
      <c r="AB340" s="1224" t="s">
        <v>48</v>
      </c>
      <c r="AC340" s="1225" t="s">
        <v>48</v>
      </c>
      <c r="AD340" s="1211">
        <v>375</v>
      </c>
      <c r="AE340" s="1227" t="s">
        <v>48</v>
      </c>
      <c r="AF340" s="1227" t="s">
        <v>48</v>
      </c>
      <c r="AG340" s="1228" t="s">
        <v>48</v>
      </c>
      <c r="AH340" s="1228" t="s">
        <v>48</v>
      </c>
      <c r="AI340" s="1228" t="s">
        <v>48</v>
      </c>
      <c r="AJ340" s="1228" t="s">
        <v>48</v>
      </c>
      <c r="AK340" s="1228" t="s">
        <v>48</v>
      </c>
      <c r="AL340" s="1228" t="s">
        <v>13913</v>
      </c>
      <c r="AM340" s="1228" t="s">
        <v>12701</v>
      </c>
      <c r="AN340" s="1229" t="s">
        <v>13932</v>
      </c>
    </row>
    <row r="341" spans="1:40" ht="13.5" thickBot="1">
      <c r="A341" s="1293" t="s">
        <v>3753</v>
      </c>
      <c r="B341" s="1202" t="s">
        <v>3754</v>
      </c>
      <c r="C341" s="1289" t="s">
        <v>3625</v>
      </c>
      <c r="D341" s="1205" t="s">
        <v>3626</v>
      </c>
      <c r="E341" s="1205" t="s">
        <v>3350</v>
      </c>
      <c r="F341" s="1205" t="s">
        <v>3627</v>
      </c>
      <c r="G341" s="1205" t="s">
        <v>3628</v>
      </c>
      <c r="H341" s="1205" t="s">
        <v>3629</v>
      </c>
      <c r="I341" s="1259" t="b">
        <v>0</v>
      </c>
      <c r="J341" s="1224" t="s">
        <v>3755</v>
      </c>
      <c r="K341" s="1208" t="s">
        <v>3756</v>
      </c>
      <c r="L341" s="1209" t="s">
        <v>3757</v>
      </c>
      <c r="M341" s="1210">
        <v>3</v>
      </c>
      <c r="N341" s="1262" t="b">
        <v>0</v>
      </c>
      <c r="O341" s="1245" t="s">
        <v>48</v>
      </c>
      <c r="P341" s="1224" t="s">
        <v>48</v>
      </c>
      <c r="Q341" s="1219" t="s">
        <v>48</v>
      </c>
      <c r="R341" s="1246" t="s">
        <v>48</v>
      </c>
      <c r="S341" s="1224" t="s">
        <v>48</v>
      </c>
      <c r="T341" s="1219" t="s">
        <v>48</v>
      </c>
      <c r="U341" s="1247" t="s">
        <v>48</v>
      </c>
      <c r="V341" s="1290" t="s">
        <v>3650</v>
      </c>
      <c r="W341" s="1219">
        <v>80</v>
      </c>
      <c r="X341" s="1295">
        <v>100</v>
      </c>
      <c r="Y341" s="1221">
        <v>55</v>
      </c>
      <c r="Z341" s="1222">
        <v>55</v>
      </c>
      <c r="AA341" s="1223" t="s">
        <v>48</v>
      </c>
      <c r="AB341" s="1224" t="s">
        <v>48</v>
      </c>
      <c r="AC341" s="1225" t="s">
        <v>48</v>
      </c>
      <c r="AD341" s="1211">
        <v>375</v>
      </c>
      <c r="AE341" s="1227" t="s">
        <v>48</v>
      </c>
      <c r="AF341" s="1227" t="s">
        <v>48</v>
      </c>
      <c r="AG341" s="1228" t="s">
        <v>48</v>
      </c>
      <c r="AH341" s="1228" t="s">
        <v>48</v>
      </c>
      <c r="AI341" s="1228" t="s">
        <v>48</v>
      </c>
      <c r="AJ341" s="1228" t="s">
        <v>48</v>
      </c>
      <c r="AK341" s="1228" t="s">
        <v>48</v>
      </c>
      <c r="AL341" s="1228" t="s">
        <v>13914</v>
      </c>
      <c r="AM341" s="1228" t="s">
        <v>12701</v>
      </c>
      <c r="AN341" s="1229" t="s">
        <v>13932</v>
      </c>
    </row>
    <row r="342" spans="1:40" ht="13.5" thickBot="1">
      <c r="A342" s="1293" t="s">
        <v>3758</v>
      </c>
      <c r="B342" s="1202" t="s">
        <v>3759</v>
      </c>
      <c r="C342" s="1289" t="s">
        <v>3625</v>
      </c>
      <c r="D342" s="1205" t="s">
        <v>3626</v>
      </c>
      <c r="E342" s="1205" t="s">
        <v>3350</v>
      </c>
      <c r="F342" s="1205" t="s">
        <v>3627</v>
      </c>
      <c r="G342" s="1205" t="s">
        <v>3628</v>
      </c>
      <c r="H342" s="1205" t="s">
        <v>3629</v>
      </c>
      <c r="I342" s="1259" t="b">
        <v>0</v>
      </c>
      <c r="J342" s="1224" t="s">
        <v>3760</v>
      </c>
      <c r="K342" s="1208" t="s">
        <v>3761</v>
      </c>
      <c r="L342" s="1209" t="s">
        <v>3762</v>
      </c>
      <c r="M342" s="1210">
        <v>3</v>
      </c>
      <c r="N342" s="1262" t="b">
        <v>0</v>
      </c>
      <c r="O342" s="1245" t="s">
        <v>48</v>
      </c>
      <c r="P342" s="1224" t="s">
        <v>48</v>
      </c>
      <c r="Q342" s="1219" t="s">
        <v>48</v>
      </c>
      <c r="R342" s="1246" t="s">
        <v>48</v>
      </c>
      <c r="S342" s="1224" t="s">
        <v>48</v>
      </c>
      <c r="T342" s="1219" t="s">
        <v>48</v>
      </c>
      <c r="U342" s="1247" t="s">
        <v>48</v>
      </c>
      <c r="V342" s="1290" t="s">
        <v>3650</v>
      </c>
      <c r="W342" s="1219">
        <v>85</v>
      </c>
      <c r="X342" s="1295">
        <v>100</v>
      </c>
      <c r="Y342" s="1221">
        <v>60</v>
      </c>
      <c r="Z342" s="1222">
        <v>60</v>
      </c>
      <c r="AA342" s="1223" t="s">
        <v>48</v>
      </c>
      <c r="AB342" s="1224" t="s">
        <v>48</v>
      </c>
      <c r="AC342" s="1225" t="s">
        <v>48</v>
      </c>
      <c r="AD342" s="1211">
        <v>375</v>
      </c>
      <c r="AE342" s="1227" t="s">
        <v>48</v>
      </c>
      <c r="AF342" s="1227" t="s">
        <v>48</v>
      </c>
      <c r="AG342" s="1228" t="s">
        <v>48</v>
      </c>
      <c r="AH342" s="1228" t="s">
        <v>48</v>
      </c>
      <c r="AI342" s="1228" t="s">
        <v>48</v>
      </c>
      <c r="AJ342" s="1228" t="s">
        <v>48</v>
      </c>
      <c r="AK342" s="1228" t="s">
        <v>48</v>
      </c>
      <c r="AL342" s="1228" t="s">
        <v>13914</v>
      </c>
      <c r="AM342" s="1228" t="s">
        <v>12701</v>
      </c>
      <c r="AN342" s="1229" t="s">
        <v>13932</v>
      </c>
    </row>
    <row r="343" spans="1:40" ht="13.5" thickBot="1">
      <c r="A343" s="1293" t="s">
        <v>3763</v>
      </c>
      <c r="B343" s="1202" t="s">
        <v>3764</v>
      </c>
      <c r="C343" s="1289" t="s">
        <v>3625</v>
      </c>
      <c r="D343" s="1205" t="s">
        <v>3626</v>
      </c>
      <c r="E343" s="1205" t="s">
        <v>3350</v>
      </c>
      <c r="F343" s="1205" t="s">
        <v>3627</v>
      </c>
      <c r="G343" s="1205" t="s">
        <v>3628</v>
      </c>
      <c r="H343" s="1205" t="s">
        <v>3629</v>
      </c>
      <c r="I343" s="1259" t="b">
        <v>0</v>
      </c>
      <c r="J343" s="1224" t="s">
        <v>3765</v>
      </c>
      <c r="K343" s="1208" t="s">
        <v>3766</v>
      </c>
      <c r="L343" s="1209" t="s">
        <v>3767</v>
      </c>
      <c r="M343" s="1210">
        <v>3</v>
      </c>
      <c r="N343" s="1262" t="b">
        <v>0</v>
      </c>
      <c r="O343" s="1245" t="s">
        <v>48</v>
      </c>
      <c r="P343" s="1224" t="s">
        <v>48</v>
      </c>
      <c r="Q343" s="1219" t="s">
        <v>48</v>
      </c>
      <c r="R343" s="1246" t="s">
        <v>48</v>
      </c>
      <c r="S343" s="1224" t="s">
        <v>48</v>
      </c>
      <c r="T343" s="1219" t="s">
        <v>48</v>
      </c>
      <c r="U343" s="1247" t="s">
        <v>48</v>
      </c>
      <c r="V343" s="1290" t="s">
        <v>3650</v>
      </c>
      <c r="W343" s="1219">
        <v>90</v>
      </c>
      <c r="X343" s="1295">
        <v>100</v>
      </c>
      <c r="Y343" s="1221">
        <v>65</v>
      </c>
      <c r="Z343" s="1222">
        <v>65</v>
      </c>
      <c r="AA343" s="1223" t="s">
        <v>48</v>
      </c>
      <c r="AB343" s="1224" t="s">
        <v>48</v>
      </c>
      <c r="AC343" s="1225" t="s">
        <v>48</v>
      </c>
      <c r="AD343" s="1211">
        <v>375</v>
      </c>
      <c r="AE343" s="1227" t="s">
        <v>48</v>
      </c>
      <c r="AF343" s="1227" t="s">
        <v>48</v>
      </c>
      <c r="AG343" s="1228" t="s">
        <v>48</v>
      </c>
      <c r="AH343" s="1228" t="s">
        <v>48</v>
      </c>
      <c r="AI343" s="1228" t="s">
        <v>48</v>
      </c>
      <c r="AJ343" s="1228" t="s">
        <v>48</v>
      </c>
      <c r="AK343" s="1228" t="s">
        <v>48</v>
      </c>
      <c r="AL343" s="1228" t="s">
        <v>13914</v>
      </c>
      <c r="AM343" s="1228" t="s">
        <v>12701</v>
      </c>
      <c r="AN343" s="1229" t="s">
        <v>13932</v>
      </c>
    </row>
    <row r="344" spans="1:40" ht="13.5" thickBot="1">
      <c r="A344" s="1293" t="s">
        <v>3768</v>
      </c>
      <c r="B344" s="1202" t="s">
        <v>3769</v>
      </c>
      <c r="C344" s="1289" t="s">
        <v>3625</v>
      </c>
      <c r="D344" s="1205" t="s">
        <v>3626</v>
      </c>
      <c r="E344" s="1205" t="s">
        <v>3350</v>
      </c>
      <c r="F344" s="1205" t="s">
        <v>3627</v>
      </c>
      <c r="G344" s="1205" t="s">
        <v>3628</v>
      </c>
      <c r="H344" s="1205" t="s">
        <v>3629</v>
      </c>
      <c r="I344" s="1259" t="b">
        <v>0</v>
      </c>
      <c r="J344" s="1224" t="s">
        <v>3770</v>
      </c>
      <c r="K344" s="1208" t="s">
        <v>3771</v>
      </c>
      <c r="L344" s="1209" t="s">
        <v>3772</v>
      </c>
      <c r="M344" s="1210">
        <v>3</v>
      </c>
      <c r="N344" s="1262" t="b">
        <v>0</v>
      </c>
      <c r="O344" s="1245" t="s">
        <v>48</v>
      </c>
      <c r="P344" s="1224" t="s">
        <v>48</v>
      </c>
      <c r="Q344" s="1219" t="s">
        <v>48</v>
      </c>
      <c r="R344" s="1246" t="s">
        <v>48</v>
      </c>
      <c r="S344" s="1224" t="s">
        <v>48</v>
      </c>
      <c r="T344" s="1219" t="s">
        <v>48</v>
      </c>
      <c r="U344" s="1247" t="s">
        <v>48</v>
      </c>
      <c r="V344" s="1290" t="s">
        <v>3650</v>
      </c>
      <c r="W344" s="1219">
        <v>95</v>
      </c>
      <c r="X344" s="1295">
        <v>100</v>
      </c>
      <c r="Y344" s="1221">
        <v>70</v>
      </c>
      <c r="Z344" s="1222">
        <v>70</v>
      </c>
      <c r="AA344" s="1223" t="s">
        <v>48</v>
      </c>
      <c r="AB344" s="1224" t="s">
        <v>48</v>
      </c>
      <c r="AC344" s="1225" t="s">
        <v>48</v>
      </c>
      <c r="AD344" s="1211">
        <v>400</v>
      </c>
      <c r="AE344" s="1227" t="s">
        <v>48</v>
      </c>
      <c r="AF344" s="1227" t="s">
        <v>48</v>
      </c>
      <c r="AG344" s="1228" t="s">
        <v>48</v>
      </c>
      <c r="AH344" s="1228" t="s">
        <v>48</v>
      </c>
      <c r="AI344" s="1228" t="s">
        <v>48</v>
      </c>
      <c r="AJ344" s="1228" t="s">
        <v>48</v>
      </c>
      <c r="AK344" s="1228" t="s">
        <v>48</v>
      </c>
      <c r="AL344" s="1228" t="s">
        <v>13914</v>
      </c>
      <c r="AM344" s="1228" t="s">
        <v>12701</v>
      </c>
      <c r="AN344" s="1229" t="s">
        <v>13932</v>
      </c>
    </row>
    <row r="345" spans="1:40" ht="13.5" thickBot="1">
      <c r="A345" s="1293" t="s">
        <v>3773</v>
      </c>
      <c r="B345" s="1202" t="s">
        <v>3774</v>
      </c>
      <c r="C345" s="1289" t="s">
        <v>3625</v>
      </c>
      <c r="D345" s="1205" t="s">
        <v>3626</v>
      </c>
      <c r="E345" s="1205" t="s">
        <v>3350</v>
      </c>
      <c r="F345" s="1205" t="s">
        <v>3627</v>
      </c>
      <c r="G345" s="1205" t="s">
        <v>3628</v>
      </c>
      <c r="H345" s="1205" t="s">
        <v>3629</v>
      </c>
      <c r="I345" s="1259" t="b">
        <v>0</v>
      </c>
      <c r="J345" s="1224" t="s">
        <v>3775</v>
      </c>
      <c r="K345" s="1208" t="s">
        <v>3776</v>
      </c>
      <c r="L345" s="1209" t="s">
        <v>3777</v>
      </c>
      <c r="M345" s="1210">
        <v>3</v>
      </c>
      <c r="N345" s="1262" t="b">
        <v>0</v>
      </c>
      <c r="O345" s="1245" t="s">
        <v>48</v>
      </c>
      <c r="P345" s="1224" t="s">
        <v>48</v>
      </c>
      <c r="Q345" s="1219" t="s">
        <v>48</v>
      </c>
      <c r="R345" s="1246" t="s">
        <v>48</v>
      </c>
      <c r="S345" s="1224" t="s">
        <v>48</v>
      </c>
      <c r="T345" s="1219" t="s">
        <v>48</v>
      </c>
      <c r="U345" s="1247" t="s">
        <v>48</v>
      </c>
      <c r="V345" s="1290" t="s">
        <v>3650</v>
      </c>
      <c r="W345" s="1219">
        <v>100</v>
      </c>
      <c r="X345" s="1295">
        <v>100</v>
      </c>
      <c r="Y345" s="1221">
        <v>75</v>
      </c>
      <c r="Z345" s="1222">
        <v>75</v>
      </c>
      <c r="AA345" s="1223" t="s">
        <v>48</v>
      </c>
      <c r="AB345" s="1224" t="s">
        <v>48</v>
      </c>
      <c r="AC345" s="1225" t="s">
        <v>48</v>
      </c>
      <c r="AD345" s="1211">
        <v>400</v>
      </c>
      <c r="AE345" s="1227" t="s">
        <v>48</v>
      </c>
      <c r="AF345" s="1227" t="s">
        <v>48</v>
      </c>
      <c r="AG345" s="1228" t="s">
        <v>48</v>
      </c>
      <c r="AH345" s="1228" t="s">
        <v>48</v>
      </c>
      <c r="AI345" s="1228" t="s">
        <v>48</v>
      </c>
      <c r="AJ345" s="1228" t="s">
        <v>48</v>
      </c>
      <c r="AK345" s="1228" t="s">
        <v>48</v>
      </c>
      <c r="AL345" s="1228" t="s">
        <v>13914</v>
      </c>
      <c r="AM345" s="1228" t="s">
        <v>12701</v>
      </c>
      <c r="AN345" s="1229" t="s">
        <v>13932</v>
      </c>
    </row>
    <row r="346" spans="1:40" ht="13.5" thickBot="1">
      <c r="A346" s="1256" t="s">
        <v>3778</v>
      </c>
      <c r="B346" s="1202" t="s">
        <v>3779</v>
      </c>
      <c r="C346" s="1289" t="s">
        <v>3625</v>
      </c>
      <c r="D346" s="1205" t="s">
        <v>3626</v>
      </c>
      <c r="E346" s="1205" t="s">
        <v>3350</v>
      </c>
      <c r="F346" s="1205" t="s">
        <v>3627</v>
      </c>
      <c r="G346" s="1205" t="s">
        <v>3628</v>
      </c>
      <c r="H346" s="1205" t="s">
        <v>3629</v>
      </c>
      <c r="I346" s="1259" t="b">
        <v>0</v>
      </c>
      <c r="J346" s="1207" t="s">
        <v>3780</v>
      </c>
      <c r="K346" s="1208" t="s">
        <v>3781</v>
      </c>
      <c r="L346" s="1209" t="s">
        <v>3782</v>
      </c>
      <c r="M346" s="1210">
        <v>3.5</v>
      </c>
      <c r="N346" s="1262" t="b">
        <v>0</v>
      </c>
      <c r="O346" s="1245" t="s">
        <v>48</v>
      </c>
      <c r="P346" s="1224" t="s">
        <v>48</v>
      </c>
      <c r="Q346" s="1219" t="s">
        <v>48</v>
      </c>
      <c r="R346" s="1246" t="s">
        <v>48</v>
      </c>
      <c r="S346" s="1224" t="s">
        <v>48</v>
      </c>
      <c r="T346" s="1219" t="s">
        <v>48</v>
      </c>
      <c r="U346" s="1247" t="s">
        <v>48</v>
      </c>
      <c r="V346" s="1290" t="s">
        <v>3650</v>
      </c>
      <c r="W346" s="1219">
        <v>110</v>
      </c>
      <c r="X346" s="1295">
        <v>110</v>
      </c>
      <c r="Y346" s="1221">
        <v>80</v>
      </c>
      <c r="Z346" s="1222">
        <v>80</v>
      </c>
      <c r="AA346" s="1223" t="s">
        <v>48</v>
      </c>
      <c r="AB346" s="1224" t="s">
        <v>48</v>
      </c>
      <c r="AC346" s="1225" t="s">
        <v>48</v>
      </c>
      <c r="AD346" s="1211">
        <v>400</v>
      </c>
      <c r="AE346" s="1227" t="s">
        <v>48</v>
      </c>
      <c r="AF346" s="1227" t="s">
        <v>48</v>
      </c>
      <c r="AG346" s="1228" t="s">
        <v>48</v>
      </c>
      <c r="AH346" s="1228" t="s">
        <v>48</v>
      </c>
      <c r="AI346" s="1228" t="s">
        <v>48</v>
      </c>
      <c r="AJ346" s="1228" t="s">
        <v>48</v>
      </c>
      <c r="AK346" s="1228" t="s">
        <v>48</v>
      </c>
      <c r="AL346" s="1228" t="s">
        <v>13915</v>
      </c>
      <c r="AM346" s="1228" t="s">
        <v>12701</v>
      </c>
      <c r="AN346" s="1229" t="s">
        <v>13932</v>
      </c>
    </row>
    <row r="347" spans="1:40" ht="13.5" thickBot="1">
      <c r="A347" s="1256" t="s">
        <v>3783</v>
      </c>
      <c r="B347" s="1202" t="s">
        <v>3784</v>
      </c>
      <c r="C347" s="1289" t="s">
        <v>3625</v>
      </c>
      <c r="D347" s="1205" t="s">
        <v>3626</v>
      </c>
      <c r="E347" s="1205" t="s">
        <v>3350</v>
      </c>
      <c r="F347" s="1205" t="s">
        <v>3627</v>
      </c>
      <c r="G347" s="1205" t="s">
        <v>3628</v>
      </c>
      <c r="H347" s="1205" t="s">
        <v>3629</v>
      </c>
      <c r="I347" s="1259" t="b">
        <v>0</v>
      </c>
      <c r="J347" s="1207" t="s">
        <v>3785</v>
      </c>
      <c r="K347" s="1208" t="s">
        <v>3786</v>
      </c>
      <c r="L347" s="1209" t="s">
        <v>3787</v>
      </c>
      <c r="M347" s="1210">
        <v>3.5</v>
      </c>
      <c r="N347" s="1262" t="b">
        <v>0</v>
      </c>
      <c r="O347" s="1245" t="s">
        <v>48</v>
      </c>
      <c r="P347" s="1224" t="s">
        <v>48</v>
      </c>
      <c r="Q347" s="1219" t="s">
        <v>48</v>
      </c>
      <c r="R347" s="1246" t="s">
        <v>48</v>
      </c>
      <c r="S347" s="1224" t="s">
        <v>48</v>
      </c>
      <c r="T347" s="1219" t="s">
        <v>48</v>
      </c>
      <c r="U347" s="1247" t="s">
        <v>48</v>
      </c>
      <c r="V347" s="1290" t="s">
        <v>3650</v>
      </c>
      <c r="W347" s="1219">
        <v>120</v>
      </c>
      <c r="X347" s="1295">
        <v>110</v>
      </c>
      <c r="Y347" s="1221">
        <v>90</v>
      </c>
      <c r="Z347" s="1222">
        <v>90</v>
      </c>
      <c r="AA347" s="1223" t="s">
        <v>48</v>
      </c>
      <c r="AB347" s="1224" t="s">
        <v>48</v>
      </c>
      <c r="AC347" s="1225" t="s">
        <v>48</v>
      </c>
      <c r="AD347" s="1211">
        <v>425</v>
      </c>
      <c r="AE347" s="1227" t="s">
        <v>48</v>
      </c>
      <c r="AF347" s="1227" t="s">
        <v>48</v>
      </c>
      <c r="AG347" s="1228" t="s">
        <v>48</v>
      </c>
      <c r="AH347" s="1228" t="s">
        <v>48</v>
      </c>
      <c r="AI347" s="1228" t="s">
        <v>48</v>
      </c>
      <c r="AJ347" s="1228" t="s">
        <v>48</v>
      </c>
      <c r="AK347" s="1228" t="s">
        <v>48</v>
      </c>
      <c r="AL347" s="1228" t="s">
        <v>13915</v>
      </c>
      <c r="AM347" s="1228" t="s">
        <v>12701</v>
      </c>
      <c r="AN347" s="1229" t="s">
        <v>13932</v>
      </c>
    </row>
    <row r="348" spans="1:40" ht="13.5" thickBot="1">
      <c r="A348" s="1256" t="s">
        <v>3788</v>
      </c>
      <c r="B348" s="1202" t="s">
        <v>3789</v>
      </c>
      <c r="C348" s="1289" t="s">
        <v>3625</v>
      </c>
      <c r="D348" s="1205" t="s">
        <v>3626</v>
      </c>
      <c r="E348" s="1205" t="s">
        <v>3350</v>
      </c>
      <c r="F348" s="1205" t="s">
        <v>3627</v>
      </c>
      <c r="G348" s="1205" t="s">
        <v>3628</v>
      </c>
      <c r="H348" s="1205" t="s">
        <v>3629</v>
      </c>
      <c r="I348" s="1259" t="b">
        <v>0</v>
      </c>
      <c r="J348" s="1207" t="s">
        <v>3790</v>
      </c>
      <c r="K348" s="1208" t="s">
        <v>3791</v>
      </c>
      <c r="L348" s="1209" t="s">
        <v>3792</v>
      </c>
      <c r="M348" s="1210">
        <v>3.5</v>
      </c>
      <c r="N348" s="1262" t="b">
        <v>0</v>
      </c>
      <c r="O348" s="1245" t="s">
        <v>48</v>
      </c>
      <c r="P348" s="1224" t="s">
        <v>48</v>
      </c>
      <c r="Q348" s="1219" t="s">
        <v>48</v>
      </c>
      <c r="R348" s="1246" t="s">
        <v>48</v>
      </c>
      <c r="S348" s="1224" t="s">
        <v>48</v>
      </c>
      <c r="T348" s="1219" t="s">
        <v>48</v>
      </c>
      <c r="U348" s="1247" t="s">
        <v>48</v>
      </c>
      <c r="V348" s="1290" t="s">
        <v>3650</v>
      </c>
      <c r="W348" s="1219">
        <v>125</v>
      </c>
      <c r="X348" s="1295">
        <v>110</v>
      </c>
      <c r="Y348" s="1221">
        <v>95</v>
      </c>
      <c r="Z348" s="1222">
        <v>95</v>
      </c>
      <c r="AA348" s="1223" t="s">
        <v>48</v>
      </c>
      <c r="AB348" s="1224" t="s">
        <v>48</v>
      </c>
      <c r="AC348" s="1225" t="s">
        <v>48</v>
      </c>
      <c r="AD348" s="1211">
        <v>450</v>
      </c>
      <c r="AE348" s="1227" t="s">
        <v>48</v>
      </c>
      <c r="AF348" s="1227" t="s">
        <v>48</v>
      </c>
      <c r="AG348" s="1228" t="s">
        <v>48</v>
      </c>
      <c r="AH348" s="1228" t="s">
        <v>48</v>
      </c>
      <c r="AI348" s="1228" t="s">
        <v>48</v>
      </c>
      <c r="AJ348" s="1228" t="s">
        <v>48</v>
      </c>
      <c r="AK348" s="1228" t="s">
        <v>48</v>
      </c>
      <c r="AL348" s="1228" t="s">
        <v>13915</v>
      </c>
      <c r="AM348" s="1228" t="s">
        <v>12701</v>
      </c>
      <c r="AN348" s="1229" t="s">
        <v>13932</v>
      </c>
    </row>
    <row r="349" spans="1:40" ht="13.5" thickBot="1">
      <c r="A349" s="1257" t="s">
        <v>3793</v>
      </c>
      <c r="B349" s="1202" t="s">
        <v>3794</v>
      </c>
      <c r="C349" s="1289" t="s">
        <v>3625</v>
      </c>
      <c r="D349" s="1258" t="s">
        <v>3795</v>
      </c>
      <c r="E349" s="1205" t="s">
        <v>3350</v>
      </c>
      <c r="F349" s="1205" t="s">
        <v>3627</v>
      </c>
      <c r="G349" s="1205" t="s">
        <v>3628</v>
      </c>
      <c r="H349" s="1205" t="s">
        <v>3629</v>
      </c>
      <c r="I349" s="1259" t="b">
        <v>0</v>
      </c>
      <c r="J349" s="1224" t="s">
        <v>3796</v>
      </c>
      <c r="K349" s="1208" t="s">
        <v>3797</v>
      </c>
      <c r="L349" s="1209" t="s">
        <v>3798</v>
      </c>
      <c r="M349" s="1210">
        <v>2</v>
      </c>
      <c r="N349" s="1262" t="b">
        <v>0</v>
      </c>
      <c r="O349" s="1245" t="s">
        <v>48</v>
      </c>
      <c r="P349" s="1224" t="s">
        <v>48</v>
      </c>
      <c r="Q349" s="1219" t="s">
        <v>48</v>
      </c>
      <c r="R349" s="1246" t="s">
        <v>48</v>
      </c>
      <c r="S349" s="1224" t="s">
        <v>48</v>
      </c>
      <c r="T349" s="1219" t="s">
        <v>48</v>
      </c>
      <c r="U349" s="1247" t="s">
        <v>48</v>
      </c>
      <c r="V349" s="1290" t="s">
        <v>3633</v>
      </c>
      <c r="W349" s="1219">
        <v>5</v>
      </c>
      <c r="X349" s="1299">
        <v>45</v>
      </c>
      <c r="Y349" s="1221">
        <v>3</v>
      </c>
      <c r="Z349" s="1222">
        <v>0</v>
      </c>
      <c r="AA349" s="1223" t="s">
        <v>48</v>
      </c>
      <c r="AB349" s="1224" t="s">
        <v>48</v>
      </c>
      <c r="AC349" s="1225" t="s">
        <v>48</v>
      </c>
      <c r="AD349" s="1298">
        <v>100</v>
      </c>
      <c r="AE349" s="1227" t="s">
        <v>48</v>
      </c>
      <c r="AF349" s="1227" t="s">
        <v>48</v>
      </c>
      <c r="AG349" s="1228" t="s">
        <v>48</v>
      </c>
      <c r="AH349" s="1228" t="s">
        <v>48</v>
      </c>
      <c r="AI349" s="1228" t="s">
        <v>48</v>
      </c>
      <c r="AJ349" s="1228" t="s">
        <v>48</v>
      </c>
      <c r="AK349" s="1228" t="s">
        <v>48</v>
      </c>
      <c r="AL349" s="1228" t="s">
        <v>13910</v>
      </c>
      <c r="AM349" s="1228" t="s">
        <v>12682</v>
      </c>
      <c r="AN349" s="1229" t="s">
        <v>13933</v>
      </c>
    </row>
    <row r="350" spans="1:40" ht="13.5" thickBot="1">
      <c r="A350" s="1257" t="s">
        <v>3799</v>
      </c>
      <c r="B350" s="1202" t="s">
        <v>3800</v>
      </c>
      <c r="C350" s="1289" t="s">
        <v>3625</v>
      </c>
      <c r="D350" s="1258" t="s">
        <v>3795</v>
      </c>
      <c r="E350" s="1205" t="s">
        <v>3350</v>
      </c>
      <c r="F350" s="1205" t="s">
        <v>3627</v>
      </c>
      <c r="G350" s="1205" t="s">
        <v>3628</v>
      </c>
      <c r="H350" s="1205" t="s">
        <v>3629</v>
      </c>
      <c r="I350" s="1259" t="b">
        <v>0</v>
      </c>
      <c r="J350" s="1224" t="s">
        <v>3801</v>
      </c>
      <c r="K350" s="1208" t="s">
        <v>3802</v>
      </c>
      <c r="L350" s="1209" t="s">
        <v>3803</v>
      </c>
      <c r="M350" s="1210">
        <v>2</v>
      </c>
      <c r="N350" s="1262" t="b">
        <v>0</v>
      </c>
      <c r="O350" s="1245" t="s">
        <v>48</v>
      </c>
      <c r="P350" s="1224" t="s">
        <v>48</v>
      </c>
      <c r="Q350" s="1219" t="s">
        <v>48</v>
      </c>
      <c r="R350" s="1246" t="s">
        <v>48</v>
      </c>
      <c r="S350" s="1224" t="s">
        <v>48</v>
      </c>
      <c r="T350" s="1219" t="s">
        <v>48</v>
      </c>
      <c r="U350" s="1247" t="s">
        <v>48</v>
      </c>
      <c r="V350" s="1290" t="s">
        <v>3633</v>
      </c>
      <c r="W350" s="1219">
        <v>5</v>
      </c>
      <c r="X350" s="1299">
        <v>45</v>
      </c>
      <c r="Y350" s="1221">
        <v>4</v>
      </c>
      <c r="Z350" s="1222">
        <v>2</v>
      </c>
      <c r="AA350" s="1223" t="s">
        <v>48</v>
      </c>
      <c r="AB350" s="1224" t="s">
        <v>48</v>
      </c>
      <c r="AC350" s="1225" t="s">
        <v>48</v>
      </c>
      <c r="AD350" s="1298">
        <v>250</v>
      </c>
      <c r="AE350" s="1227" t="s">
        <v>48</v>
      </c>
      <c r="AF350" s="1227" t="s">
        <v>48</v>
      </c>
      <c r="AG350" s="1228" t="s">
        <v>48</v>
      </c>
      <c r="AH350" s="1228" t="s">
        <v>48</v>
      </c>
      <c r="AI350" s="1228" t="s">
        <v>48</v>
      </c>
      <c r="AJ350" s="1228" t="s">
        <v>48</v>
      </c>
      <c r="AK350" s="1228" t="s">
        <v>48</v>
      </c>
      <c r="AL350" s="1228" t="s">
        <v>13910</v>
      </c>
      <c r="AM350" s="1228" t="s">
        <v>12701</v>
      </c>
      <c r="AN350" s="1229" t="s">
        <v>13933</v>
      </c>
    </row>
    <row r="351" spans="1:40" ht="13.5" thickBot="1">
      <c r="A351" s="1260" t="s">
        <v>3814</v>
      </c>
      <c r="B351" s="1202" t="s">
        <v>3815</v>
      </c>
      <c r="C351" s="1289" t="s">
        <v>3625</v>
      </c>
      <c r="D351" s="1258" t="s">
        <v>3795</v>
      </c>
      <c r="E351" s="1205" t="s">
        <v>3350</v>
      </c>
      <c r="F351" s="1205" t="s">
        <v>3627</v>
      </c>
      <c r="G351" s="1205" t="s">
        <v>3628</v>
      </c>
      <c r="H351" s="1205" t="s">
        <v>3629</v>
      </c>
      <c r="I351" s="1259" t="b">
        <v>0</v>
      </c>
      <c r="J351" s="1224" t="s">
        <v>3816</v>
      </c>
      <c r="K351" s="1208" t="s">
        <v>3817</v>
      </c>
      <c r="L351" s="1209" t="s">
        <v>3818</v>
      </c>
      <c r="M351" s="1210">
        <v>2</v>
      </c>
      <c r="N351" s="1262" t="b">
        <v>0</v>
      </c>
      <c r="O351" s="1245" t="s">
        <v>48</v>
      </c>
      <c r="P351" s="1224" t="s">
        <v>48</v>
      </c>
      <c r="Q351" s="1219" t="s">
        <v>48</v>
      </c>
      <c r="R351" s="1246" t="s">
        <v>48</v>
      </c>
      <c r="S351" s="1224" t="s">
        <v>48</v>
      </c>
      <c r="T351" s="1219" t="s">
        <v>48</v>
      </c>
      <c r="U351" s="1247" t="s">
        <v>48</v>
      </c>
      <c r="V351" s="1290" t="s">
        <v>3633</v>
      </c>
      <c r="W351" s="1219">
        <v>20</v>
      </c>
      <c r="X351" s="1299">
        <v>45</v>
      </c>
      <c r="Y351" s="1221">
        <v>12</v>
      </c>
      <c r="Z351" s="1222">
        <v>4</v>
      </c>
      <c r="AA351" s="1223" t="s">
        <v>48</v>
      </c>
      <c r="AB351" s="1224" t="s">
        <v>48</v>
      </c>
      <c r="AC351" s="1225" t="s">
        <v>48</v>
      </c>
      <c r="AD351" s="1298">
        <v>275</v>
      </c>
      <c r="AE351" s="1227" t="s">
        <v>48</v>
      </c>
      <c r="AF351" s="1227" t="s">
        <v>48</v>
      </c>
      <c r="AG351" s="1228" t="s">
        <v>48</v>
      </c>
      <c r="AH351" s="1228" t="s">
        <v>48</v>
      </c>
      <c r="AI351" s="1228" t="s">
        <v>48</v>
      </c>
      <c r="AJ351" s="1228" t="s">
        <v>48</v>
      </c>
      <c r="AK351" s="1228" t="s">
        <v>48</v>
      </c>
      <c r="AL351" s="1228" t="s">
        <v>13911</v>
      </c>
      <c r="AM351" s="1228" t="s">
        <v>12701</v>
      </c>
      <c r="AN351" s="1229" t="s">
        <v>13933</v>
      </c>
    </row>
    <row r="352" spans="1:40" ht="13.5" thickBot="1">
      <c r="A352" s="1260" t="s">
        <v>3819</v>
      </c>
      <c r="B352" s="1202" t="s">
        <v>3820</v>
      </c>
      <c r="C352" s="1289" t="s">
        <v>3625</v>
      </c>
      <c r="D352" s="1258" t="s">
        <v>3795</v>
      </c>
      <c r="E352" s="1205" t="s">
        <v>3350</v>
      </c>
      <c r="F352" s="1205" t="s">
        <v>3627</v>
      </c>
      <c r="G352" s="1205" t="s">
        <v>3628</v>
      </c>
      <c r="H352" s="1205" t="s">
        <v>3629</v>
      </c>
      <c r="I352" s="1259" t="b">
        <v>0</v>
      </c>
      <c r="J352" s="1224" t="s">
        <v>3821</v>
      </c>
      <c r="K352" s="1208" t="s">
        <v>3822</v>
      </c>
      <c r="L352" s="1209" t="s">
        <v>3823</v>
      </c>
      <c r="M352" s="1210">
        <v>2</v>
      </c>
      <c r="N352" s="1262" t="b">
        <v>0</v>
      </c>
      <c r="O352" s="1245" t="s">
        <v>48</v>
      </c>
      <c r="P352" s="1224" t="s">
        <v>48</v>
      </c>
      <c r="Q352" s="1219" t="s">
        <v>48</v>
      </c>
      <c r="R352" s="1246" t="s">
        <v>48</v>
      </c>
      <c r="S352" s="1224" t="s">
        <v>48</v>
      </c>
      <c r="T352" s="1219" t="s">
        <v>48</v>
      </c>
      <c r="U352" s="1247" t="s">
        <v>48</v>
      </c>
      <c r="V352" s="1290" t="s">
        <v>3633</v>
      </c>
      <c r="W352" s="1219">
        <v>25</v>
      </c>
      <c r="X352" s="1299">
        <v>45</v>
      </c>
      <c r="Y352" s="1221">
        <v>15</v>
      </c>
      <c r="Z352" s="1222">
        <v>5</v>
      </c>
      <c r="AA352" s="1223" t="s">
        <v>48</v>
      </c>
      <c r="AB352" s="1224" t="s">
        <v>48</v>
      </c>
      <c r="AC352" s="1225" t="s">
        <v>48</v>
      </c>
      <c r="AD352" s="1298">
        <v>300</v>
      </c>
      <c r="AE352" s="1227" t="s">
        <v>48</v>
      </c>
      <c r="AF352" s="1227" t="s">
        <v>48</v>
      </c>
      <c r="AG352" s="1228" t="s">
        <v>48</v>
      </c>
      <c r="AH352" s="1228" t="s">
        <v>48</v>
      </c>
      <c r="AI352" s="1228" t="s">
        <v>48</v>
      </c>
      <c r="AJ352" s="1228" t="s">
        <v>48</v>
      </c>
      <c r="AK352" s="1228" t="s">
        <v>48</v>
      </c>
      <c r="AL352" s="1228" t="s">
        <v>13911</v>
      </c>
      <c r="AM352" s="1228" t="s">
        <v>12701</v>
      </c>
      <c r="AN352" s="1229" t="s">
        <v>13933</v>
      </c>
    </row>
    <row r="353" spans="1:40" ht="13.5" thickBot="1">
      <c r="A353" s="1260" t="s">
        <v>3824</v>
      </c>
      <c r="B353" s="1202" t="s">
        <v>3825</v>
      </c>
      <c r="C353" s="1289" t="s">
        <v>3625</v>
      </c>
      <c r="D353" s="1258" t="s">
        <v>3795</v>
      </c>
      <c r="E353" s="1205" t="s">
        <v>3350</v>
      </c>
      <c r="F353" s="1205" t="s">
        <v>3627</v>
      </c>
      <c r="G353" s="1205" t="s">
        <v>3628</v>
      </c>
      <c r="H353" s="1205" t="s">
        <v>3629</v>
      </c>
      <c r="I353" s="1259" t="b">
        <v>0</v>
      </c>
      <c r="J353" s="1224" t="s">
        <v>3826</v>
      </c>
      <c r="K353" s="1208" t="s">
        <v>3827</v>
      </c>
      <c r="L353" s="1209" t="s">
        <v>3828</v>
      </c>
      <c r="M353" s="1210">
        <v>2</v>
      </c>
      <c r="N353" s="1262" t="b">
        <v>0</v>
      </c>
      <c r="O353" s="1245" t="s">
        <v>48</v>
      </c>
      <c r="P353" s="1224" t="s">
        <v>48</v>
      </c>
      <c r="Q353" s="1219" t="s">
        <v>48</v>
      </c>
      <c r="R353" s="1246" t="s">
        <v>48</v>
      </c>
      <c r="S353" s="1224" t="s">
        <v>48</v>
      </c>
      <c r="T353" s="1219" t="s">
        <v>48</v>
      </c>
      <c r="U353" s="1247" t="s">
        <v>48</v>
      </c>
      <c r="V353" s="1290" t="s">
        <v>3633</v>
      </c>
      <c r="W353" s="1219">
        <v>30</v>
      </c>
      <c r="X353" s="1299">
        <v>45</v>
      </c>
      <c r="Y353" s="1221">
        <v>24</v>
      </c>
      <c r="Z353" s="1222">
        <v>6</v>
      </c>
      <c r="AA353" s="1223" t="s">
        <v>48</v>
      </c>
      <c r="AB353" s="1224" t="s">
        <v>48</v>
      </c>
      <c r="AC353" s="1225" t="s">
        <v>48</v>
      </c>
      <c r="AD353" s="1298">
        <v>300</v>
      </c>
      <c r="AE353" s="1227" t="s">
        <v>48</v>
      </c>
      <c r="AF353" s="1227" t="s">
        <v>48</v>
      </c>
      <c r="AG353" s="1228" t="s">
        <v>48</v>
      </c>
      <c r="AH353" s="1228" t="s">
        <v>48</v>
      </c>
      <c r="AI353" s="1228" t="s">
        <v>48</v>
      </c>
      <c r="AJ353" s="1228" t="s">
        <v>48</v>
      </c>
      <c r="AK353" s="1228" t="s">
        <v>48</v>
      </c>
      <c r="AL353" s="1228" t="s">
        <v>13911</v>
      </c>
      <c r="AM353" s="1228" t="s">
        <v>12701</v>
      </c>
      <c r="AN353" s="1229" t="s">
        <v>13933</v>
      </c>
    </row>
    <row r="354" spans="1:40" ht="13.5" thickBot="1">
      <c r="A354" s="1291" t="s">
        <v>3829</v>
      </c>
      <c r="B354" s="1202" t="s">
        <v>3830</v>
      </c>
      <c r="C354" s="1289" t="s">
        <v>3625</v>
      </c>
      <c r="D354" s="1258" t="s">
        <v>3795</v>
      </c>
      <c r="E354" s="1205" t="s">
        <v>3350</v>
      </c>
      <c r="F354" s="1205" t="s">
        <v>3627</v>
      </c>
      <c r="G354" s="1205" t="s">
        <v>3628</v>
      </c>
      <c r="H354" s="1205" t="s">
        <v>3629</v>
      </c>
      <c r="I354" s="1259" t="b">
        <v>0</v>
      </c>
      <c r="J354" s="1224" t="s">
        <v>3831</v>
      </c>
      <c r="K354" s="1208" t="s">
        <v>3832</v>
      </c>
      <c r="L354" s="1209" t="s">
        <v>3833</v>
      </c>
      <c r="M354" s="1210">
        <v>2.5</v>
      </c>
      <c r="N354" s="1262" t="b">
        <v>0</v>
      </c>
      <c r="O354" s="1245" t="s">
        <v>48</v>
      </c>
      <c r="P354" s="1224" t="s">
        <v>48</v>
      </c>
      <c r="Q354" s="1219" t="s">
        <v>48</v>
      </c>
      <c r="R354" s="1246" t="s">
        <v>48</v>
      </c>
      <c r="S354" s="1224" t="s">
        <v>48</v>
      </c>
      <c r="T354" s="1219" t="s">
        <v>48</v>
      </c>
      <c r="U354" s="1247" t="s">
        <v>48</v>
      </c>
      <c r="V354" s="1290" t="s">
        <v>3633</v>
      </c>
      <c r="W354" s="1219">
        <v>35</v>
      </c>
      <c r="X354" s="1299">
        <v>65</v>
      </c>
      <c r="Y354" s="1221">
        <v>32</v>
      </c>
      <c r="Z354" s="1222">
        <v>8</v>
      </c>
      <c r="AA354" s="1223" t="s">
        <v>48</v>
      </c>
      <c r="AB354" s="1224" t="s">
        <v>48</v>
      </c>
      <c r="AC354" s="1225" t="s">
        <v>48</v>
      </c>
      <c r="AD354" s="1298">
        <v>325</v>
      </c>
      <c r="AE354" s="1227" t="s">
        <v>48</v>
      </c>
      <c r="AF354" s="1227" t="s">
        <v>48</v>
      </c>
      <c r="AG354" s="1228" t="s">
        <v>48</v>
      </c>
      <c r="AH354" s="1228" t="s">
        <v>48</v>
      </c>
      <c r="AI354" s="1228" t="s">
        <v>48</v>
      </c>
      <c r="AJ354" s="1228" t="s">
        <v>48</v>
      </c>
      <c r="AK354" s="1228" t="s">
        <v>48</v>
      </c>
      <c r="AL354" s="1228" t="s">
        <v>13912</v>
      </c>
      <c r="AM354" s="1228" t="s">
        <v>12701</v>
      </c>
      <c r="AN354" s="1229" t="s">
        <v>13933</v>
      </c>
    </row>
    <row r="355" spans="1:40" ht="13.5" thickBot="1">
      <c r="A355" s="1291" t="s">
        <v>3834</v>
      </c>
      <c r="B355" s="1202" t="s">
        <v>3835</v>
      </c>
      <c r="C355" s="1289" t="s">
        <v>3625</v>
      </c>
      <c r="D355" s="1258" t="s">
        <v>3795</v>
      </c>
      <c r="E355" s="1205" t="s">
        <v>3350</v>
      </c>
      <c r="F355" s="1205" t="s">
        <v>3627</v>
      </c>
      <c r="G355" s="1205" t="s">
        <v>3628</v>
      </c>
      <c r="H355" s="1205" t="s">
        <v>3629</v>
      </c>
      <c r="I355" s="1259" t="b">
        <v>0</v>
      </c>
      <c r="J355" s="1224" t="s">
        <v>3836</v>
      </c>
      <c r="K355" s="1208" t="s">
        <v>3837</v>
      </c>
      <c r="L355" s="1209" t="s">
        <v>3838</v>
      </c>
      <c r="M355" s="1210">
        <v>2.5</v>
      </c>
      <c r="N355" s="1262" t="b">
        <v>0</v>
      </c>
      <c r="O355" s="1245" t="s">
        <v>48</v>
      </c>
      <c r="P355" s="1224" t="s">
        <v>48</v>
      </c>
      <c r="Q355" s="1219" t="s">
        <v>48</v>
      </c>
      <c r="R355" s="1246" t="s">
        <v>48</v>
      </c>
      <c r="S355" s="1224" t="s">
        <v>48</v>
      </c>
      <c r="T355" s="1219" t="s">
        <v>48</v>
      </c>
      <c r="U355" s="1247" t="s">
        <v>48</v>
      </c>
      <c r="V355" s="1290" t="s">
        <v>3633</v>
      </c>
      <c r="W355" s="1219">
        <v>35</v>
      </c>
      <c r="X355" s="1299">
        <v>65</v>
      </c>
      <c r="Y355" s="1221">
        <v>32</v>
      </c>
      <c r="Z355" s="1222">
        <v>8</v>
      </c>
      <c r="AA355" s="1223" t="s">
        <v>48</v>
      </c>
      <c r="AB355" s="1224" t="s">
        <v>48</v>
      </c>
      <c r="AC355" s="1225" t="s">
        <v>48</v>
      </c>
      <c r="AD355" s="1298">
        <v>325</v>
      </c>
      <c r="AE355" s="1227" t="s">
        <v>48</v>
      </c>
      <c r="AF355" s="1227" t="s">
        <v>48</v>
      </c>
      <c r="AG355" s="1228" t="s">
        <v>48</v>
      </c>
      <c r="AH355" s="1228" t="s">
        <v>48</v>
      </c>
      <c r="AI355" s="1228" t="s">
        <v>48</v>
      </c>
      <c r="AJ355" s="1228" t="s">
        <v>48</v>
      </c>
      <c r="AK355" s="1228" t="s">
        <v>48</v>
      </c>
      <c r="AL355" s="1228" t="s">
        <v>13912</v>
      </c>
      <c r="AM355" s="1228" t="s">
        <v>12701</v>
      </c>
      <c r="AN355" s="1229" t="s">
        <v>13933</v>
      </c>
    </row>
    <row r="356" spans="1:40" ht="13.5" thickBot="1">
      <c r="A356" s="1291" t="s">
        <v>3839</v>
      </c>
      <c r="B356" s="1202" t="s">
        <v>3840</v>
      </c>
      <c r="C356" s="1289" t="s">
        <v>3625</v>
      </c>
      <c r="D356" s="1258" t="s">
        <v>3795</v>
      </c>
      <c r="E356" s="1205" t="s">
        <v>3350</v>
      </c>
      <c r="F356" s="1205" t="s">
        <v>3627</v>
      </c>
      <c r="G356" s="1205" t="s">
        <v>3628</v>
      </c>
      <c r="H356" s="1205" t="s">
        <v>3629</v>
      </c>
      <c r="I356" s="1259" t="b">
        <v>0</v>
      </c>
      <c r="J356" s="1224" t="s">
        <v>3841</v>
      </c>
      <c r="K356" s="1208" t="s">
        <v>3842</v>
      </c>
      <c r="L356" s="1209" t="s">
        <v>3813</v>
      </c>
      <c r="M356" s="1210">
        <v>2.5</v>
      </c>
      <c r="N356" s="1262" t="b">
        <v>0</v>
      </c>
      <c r="O356" s="1245" t="s">
        <v>48</v>
      </c>
      <c r="P356" s="1224" t="s">
        <v>48</v>
      </c>
      <c r="Q356" s="1219" t="s">
        <v>48</v>
      </c>
      <c r="R356" s="1246" t="s">
        <v>48</v>
      </c>
      <c r="S356" s="1224" t="s">
        <v>48</v>
      </c>
      <c r="T356" s="1219" t="s">
        <v>48</v>
      </c>
      <c r="U356" s="1247" t="s">
        <v>48</v>
      </c>
      <c r="V356" s="1290" t="s">
        <v>3633</v>
      </c>
      <c r="W356" s="1219">
        <v>40</v>
      </c>
      <c r="X356" s="1299">
        <v>65</v>
      </c>
      <c r="Y356" s="1221">
        <v>35</v>
      </c>
      <c r="Z356" s="1222">
        <v>9</v>
      </c>
      <c r="AA356" s="1223" t="s">
        <v>48</v>
      </c>
      <c r="AB356" s="1224" t="s">
        <v>48</v>
      </c>
      <c r="AC356" s="1225" t="s">
        <v>48</v>
      </c>
      <c r="AD356" s="1298">
        <v>325</v>
      </c>
      <c r="AE356" s="1227" t="s">
        <v>48</v>
      </c>
      <c r="AF356" s="1227" t="s">
        <v>48</v>
      </c>
      <c r="AG356" s="1228" t="s">
        <v>48</v>
      </c>
      <c r="AH356" s="1228" t="s">
        <v>48</v>
      </c>
      <c r="AI356" s="1228" t="s">
        <v>48</v>
      </c>
      <c r="AJ356" s="1228" t="s">
        <v>48</v>
      </c>
      <c r="AK356" s="1228" t="s">
        <v>48</v>
      </c>
      <c r="AL356" s="1228" t="s">
        <v>13912</v>
      </c>
      <c r="AM356" s="1228" t="s">
        <v>12701</v>
      </c>
      <c r="AN356" s="1229" t="s">
        <v>13933</v>
      </c>
    </row>
    <row r="357" spans="1:40" ht="13.5" thickBot="1">
      <c r="A357" s="1291" t="s">
        <v>3843</v>
      </c>
      <c r="B357" s="1202" t="s">
        <v>3844</v>
      </c>
      <c r="C357" s="1289" t="s">
        <v>3625</v>
      </c>
      <c r="D357" s="1258" t="s">
        <v>3795</v>
      </c>
      <c r="E357" s="1205" t="s">
        <v>3350</v>
      </c>
      <c r="F357" s="1205" t="s">
        <v>3627</v>
      </c>
      <c r="G357" s="1205" t="s">
        <v>3628</v>
      </c>
      <c r="H357" s="1205" t="s">
        <v>3629</v>
      </c>
      <c r="I357" s="1259" t="b">
        <v>0</v>
      </c>
      <c r="J357" s="1224" t="s">
        <v>3845</v>
      </c>
      <c r="K357" s="1208" t="s">
        <v>3846</v>
      </c>
      <c r="L357" s="1209" t="s">
        <v>3847</v>
      </c>
      <c r="M357" s="1210">
        <v>2.5</v>
      </c>
      <c r="N357" s="1262" t="b">
        <v>0</v>
      </c>
      <c r="O357" s="1245" t="s">
        <v>48</v>
      </c>
      <c r="P357" s="1224" t="s">
        <v>48</v>
      </c>
      <c r="Q357" s="1219" t="s">
        <v>48</v>
      </c>
      <c r="R357" s="1246" t="s">
        <v>48</v>
      </c>
      <c r="S357" s="1224" t="s">
        <v>48</v>
      </c>
      <c r="T357" s="1219" t="s">
        <v>48</v>
      </c>
      <c r="U357" s="1247" t="s">
        <v>48</v>
      </c>
      <c r="V357" s="1290" t="s">
        <v>3633</v>
      </c>
      <c r="W357" s="1219">
        <v>45</v>
      </c>
      <c r="X357" s="1299">
        <v>65</v>
      </c>
      <c r="Y357" s="1221">
        <v>38</v>
      </c>
      <c r="Z357" s="1222">
        <v>10</v>
      </c>
      <c r="AA357" s="1223" t="s">
        <v>48</v>
      </c>
      <c r="AB357" s="1224" t="s">
        <v>48</v>
      </c>
      <c r="AC357" s="1225" t="s">
        <v>48</v>
      </c>
      <c r="AD357" s="1298">
        <v>325</v>
      </c>
      <c r="AE357" s="1227" t="s">
        <v>48</v>
      </c>
      <c r="AF357" s="1227" t="s">
        <v>48</v>
      </c>
      <c r="AG357" s="1228" t="s">
        <v>48</v>
      </c>
      <c r="AH357" s="1228" t="s">
        <v>48</v>
      </c>
      <c r="AI357" s="1228" t="s">
        <v>48</v>
      </c>
      <c r="AJ357" s="1228" t="s">
        <v>48</v>
      </c>
      <c r="AK357" s="1228" t="s">
        <v>48</v>
      </c>
      <c r="AL357" s="1228" t="s">
        <v>13912</v>
      </c>
      <c r="AM357" s="1228" t="s">
        <v>12701</v>
      </c>
      <c r="AN357" s="1229" t="s">
        <v>13933</v>
      </c>
    </row>
    <row r="358" spans="1:40" ht="13.5" thickBot="1">
      <c r="A358" s="1291" t="s">
        <v>3848</v>
      </c>
      <c r="B358" s="1202" t="s">
        <v>3849</v>
      </c>
      <c r="C358" s="1289" t="s">
        <v>3625</v>
      </c>
      <c r="D358" s="1258" t="s">
        <v>3795</v>
      </c>
      <c r="E358" s="1205" t="s">
        <v>3350</v>
      </c>
      <c r="F358" s="1205" t="s">
        <v>3627</v>
      </c>
      <c r="G358" s="1205" t="s">
        <v>3628</v>
      </c>
      <c r="H358" s="1205" t="s">
        <v>3629</v>
      </c>
      <c r="I358" s="1259" t="b">
        <v>0</v>
      </c>
      <c r="J358" s="1224" t="s">
        <v>3850</v>
      </c>
      <c r="K358" s="1208" t="s">
        <v>3851</v>
      </c>
      <c r="L358" s="1209" t="s">
        <v>3852</v>
      </c>
      <c r="M358" s="1210">
        <v>2.5</v>
      </c>
      <c r="N358" s="1262" t="b">
        <v>0</v>
      </c>
      <c r="O358" s="1245" t="s">
        <v>48</v>
      </c>
      <c r="P358" s="1224" t="s">
        <v>48</v>
      </c>
      <c r="Q358" s="1219" t="s">
        <v>48</v>
      </c>
      <c r="R358" s="1246" t="s">
        <v>48</v>
      </c>
      <c r="S358" s="1224" t="s">
        <v>48</v>
      </c>
      <c r="T358" s="1219" t="s">
        <v>48</v>
      </c>
      <c r="U358" s="1247" t="s">
        <v>48</v>
      </c>
      <c r="V358" s="1290" t="s">
        <v>3633</v>
      </c>
      <c r="W358" s="1219">
        <v>50</v>
      </c>
      <c r="X358" s="1299">
        <v>65</v>
      </c>
      <c r="Y358" s="1221">
        <v>45</v>
      </c>
      <c r="Z358" s="1222">
        <v>11</v>
      </c>
      <c r="AA358" s="1223" t="s">
        <v>48</v>
      </c>
      <c r="AB358" s="1224" t="s">
        <v>48</v>
      </c>
      <c r="AC358" s="1225" t="s">
        <v>48</v>
      </c>
      <c r="AD358" s="1298">
        <v>325</v>
      </c>
      <c r="AE358" s="1227" t="s">
        <v>48</v>
      </c>
      <c r="AF358" s="1227" t="s">
        <v>48</v>
      </c>
      <c r="AG358" s="1228" t="s">
        <v>48</v>
      </c>
      <c r="AH358" s="1228" t="s">
        <v>48</v>
      </c>
      <c r="AI358" s="1228" t="s">
        <v>48</v>
      </c>
      <c r="AJ358" s="1228" t="s">
        <v>48</v>
      </c>
      <c r="AK358" s="1228" t="s">
        <v>48</v>
      </c>
      <c r="AL358" s="1228" t="s">
        <v>13912</v>
      </c>
      <c r="AM358" s="1228" t="s">
        <v>12701</v>
      </c>
      <c r="AN358" s="1229" t="s">
        <v>13933</v>
      </c>
    </row>
    <row r="359" spans="1:40" ht="13.5" thickBot="1">
      <c r="A359" s="1291" t="s">
        <v>3853</v>
      </c>
      <c r="B359" s="1202" t="s">
        <v>3854</v>
      </c>
      <c r="C359" s="1289" t="s">
        <v>3625</v>
      </c>
      <c r="D359" s="1258" t="s">
        <v>3795</v>
      </c>
      <c r="E359" s="1205" t="s">
        <v>3350</v>
      </c>
      <c r="F359" s="1205" t="s">
        <v>3627</v>
      </c>
      <c r="G359" s="1205" t="s">
        <v>3628</v>
      </c>
      <c r="H359" s="1205" t="s">
        <v>3629</v>
      </c>
      <c r="I359" s="1259" t="b">
        <v>0</v>
      </c>
      <c r="J359" s="1224" t="s">
        <v>3855</v>
      </c>
      <c r="K359" s="1208" t="s">
        <v>3856</v>
      </c>
      <c r="L359" s="1209" t="s">
        <v>3857</v>
      </c>
      <c r="M359" s="1210">
        <v>2.5</v>
      </c>
      <c r="N359" s="1262" t="b">
        <v>0</v>
      </c>
      <c r="O359" s="1245" t="s">
        <v>48</v>
      </c>
      <c r="P359" s="1224" t="s">
        <v>48</v>
      </c>
      <c r="Q359" s="1219" t="s">
        <v>48</v>
      </c>
      <c r="R359" s="1246" t="s">
        <v>48</v>
      </c>
      <c r="S359" s="1224" t="s">
        <v>48</v>
      </c>
      <c r="T359" s="1219" t="s">
        <v>48</v>
      </c>
      <c r="U359" s="1247" t="s">
        <v>48</v>
      </c>
      <c r="V359" s="1290" t="s">
        <v>3633</v>
      </c>
      <c r="W359" s="1219">
        <v>55</v>
      </c>
      <c r="X359" s="1299">
        <v>65</v>
      </c>
      <c r="Y359" s="1221">
        <v>48</v>
      </c>
      <c r="Z359" s="1222">
        <v>12</v>
      </c>
      <c r="AA359" s="1223" t="s">
        <v>48</v>
      </c>
      <c r="AB359" s="1224" t="s">
        <v>48</v>
      </c>
      <c r="AC359" s="1225" t="s">
        <v>48</v>
      </c>
      <c r="AD359" s="1298">
        <v>350</v>
      </c>
      <c r="AE359" s="1227" t="s">
        <v>48</v>
      </c>
      <c r="AF359" s="1227" t="s">
        <v>48</v>
      </c>
      <c r="AG359" s="1228" t="s">
        <v>48</v>
      </c>
      <c r="AH359" s="1228" t="s">
        <v>48</v>
      </c>
      <c r="AI359" s="1228" t="s">
        <v>48</v>
      </c>
      <c r="AJ359" s="1228" t="s">
        <v>48</v>
      </c>
      <c r="AK359" s="1228" t="s">
        <v>48</v>
      </c>
      <c r="AL359" s="1228" t="s">
        <v>13912</v>
      </c>
      <c r="AM359" s="1228" t="s">
        <v>12701</v>
      </c>
      <c r="AN359" s="1229" t="s">
        <v>13933</v>
      </c>
    </row>
    <row r="360" spans="1:40" ht="13.5" thickBot="1">
      <c r="A360" s="1292" t="s">
        <v>3858</v>
      </c>
      <c r="B360" s="1202" t="s">
        <v>3859</v>
      </c>
      <c r="C360" s="1289" t="s">
        <v>3625</v>
      </c>
      <c r="D360" s="1258" t="s">
        <v>3795</v>
      </c>
      <c r="E360" s="1205" t="s">
        <v>3350</v>
      </c>
      <c r="F360" s="1205" t="s">
        <v>3627</v>
      </c>
      <c r="G360" s="1205" t="s">
        <v>3628</v>
      </c>
      <c r="H360" s="1205" t="s">
        <v>3629</v>
      </c>
      <c r="I360" s="1259" t="b">
        <v>0</v>
      </c>
      <c r="J360" s="1224" t="s">
        <v>3860</v>
      </c>
      <c r="K360" s="1208" t="s">
        <v>3861</v>
      </c>
      <c r="L360" s="1209" t="s">
        <v>3862</v>
      </c>
      <c r="M360" s="1210">
        <v>3</v>
      </c>
      <c r="N360" s="1262" t="b">
        <v>0</v>
      </c>
      <c r="O360" s="1245" t="s">
        <v>48</v>
      </c>
      <c r="P360" s="1224" t="s">
        <v>48</v>
      </c>
      <c r="Q360" s="1219" t="s">
        <v>48</v>
      </c>
      <c r="R360" s="1246" t="s">
        <v>48</v>
      </c>
      <c r="S360" s="1224" t="s">
        <v>48</v>
      </c>
      <c r="T360" s="1219" t="s">
        <v>48</v>
      </c>
      <c r="U360" s="1247" t="s">
        <v>48</v>
      </c>
      <c r="V360" s="1290" t="s">
        <v>3633</v>
      </c>
      <c r="W360" s="1219">
        <v>60</v>
      </c>
      <c r="X360" s="1299">
        <v>85</v>
      </c>
      <c r="Y360" s="1221">
        <v>55</v>
      </c>
      <c r="Z360" s="1222">
        <v>15</v>
      </c>
      <c r="AA360" s="1223" t="s">
        <v>48</v>
      </c>
      <c r="AB360" s="1224" t="s">
        <v>48</v>
      </c>
      <c r="AC360" s="1225" t="s">
        <v>48</v>
      </c>
      <c r="AD360" s="1298">
        <v>350</v>
      </c>
      <c r="AE360" s="1227" t="s">
        <v>48</v>
      </c>
      <c r="AF360" s="1227" t="s">
        <v>48</v>
      </c>
      <c r="AG360" s="1228" t="s">
        <v>48</v>
      </c>
      <c r="AH360" s="1228" t="s">
        <v>48</v>
      </c>
      <c r="AI360" s="1228" t="s">
        <v>48</v>
      </c>
      <c r="AJ360" s="1228" t="s">
        <v>48</v>
      </c>
      <c r="AK360" s="1228" t="s">
        <v>48</v>
      </c>
      <c r="AL360" s="1228" t="s">
        <v>13913</v>
      </c>
      <c r="AM360" s="1228" t="s">
        <v>12701</v>
      </c>
      <c r="AN360" s="1229" t="s">
        <v>13933</v>
      </c>
    </row>
    <row r="361" spans="1:40" ht="13.5" thickBot="1">
      <c r="A361" s="1292" t="s">
        <v>3863</v>
      </c>
      <c r="B361" s="1202" t="s">
        <v>3864</v>
      </c>
      <c r="C361" s="1289" t="s">
        <v>3625</v>
      </c>
      <c r="D361" s="1258" t="s">
        <v>3795</v>
      </c>
      <c r="E361" s="1205" t="s">
        <v>3350</v>
      </c>
      <c r="F361" s="1205" t="s">
        <v>3627</v>
      </c>
      <c r="G361" s="1205" t="s">
        <v>3628</v>
      </c>
      <c r="H361" s="1205" t="s">
        <v>3629</v>
      </c>
      <c r="I361" s="1259" t="b">
        <v>0</v>
      </c>
      <c r="J361" s="1224" t="s">
        <v>3865</v>
      </c>
      <c r="K361" s="1208" t="s">
        <v>3866</v>
      </c>
      <c r="L361" s="1209" t="s">
        <v>3867</v>
      </c>
      <c r="M361" s="1210">
        <v>3</v>
      </c>
      <c r="N361" s="1262" t="b">
        <v>0</v>
      </c>
      <c r="O361" s="1245" t="s">
        <v>48</v>
      </c>
      <c r="P361" s="1224" t="s">
        <v>48</v>
      </c>
      <c r="Q361" s="1219" t="s">
        <v>48</v>
      </c>
      <c r="R361" s="1246" t="s">
        <v>48</v>
      </c>
      <c r="S361" s="1224" t="s">
        <v>48</v>
      </c>
      <c r="T361" s="1219" t="s">
        <v>48</v>
      </c>
      <c r="U361" s="1247" t="s">
        <v>48</v>
      </c>
      <c r="V361" s="1290" t="s">
        <v>3633</v>
      </c>
      <c r="W361" s="1219">
        <v>65</v>
      </c>
      <c r="X361" s="1299">
        <v>85</v>
      </c>
      <c r="Y361" s="1221">
        <v>60</v>
      </c>
      <c r="Z361" s="1222">
        <v>16</v>
      </c>
      <c r="AA361" s="1223" t="s">
        <v>48</v>
      </c>
      <c r="AB361" s="1224" t="s">
        <v>48</v>
      </c>
      <c r="AC361" s="1225" t="s">
        <v>48</v>
      </c>
      <c r="AD361" s="1298">
        <v>350</v>
      </c>
      <c r="AE361" s="1227" t="s">
        <v>48</v>
      </c>
      <c r="AF361" s="1227" t="s">
        <v>48</v>
      </c>
      <c r="AG361" s="1228" t="s">
        <v>48</v>
      </c>
      <c r="AH361" s="1228" t="s">
        <v>48</v>
      </c>
      <c r="AI361" s="1228" t="s">
        <v>48</v>
      </c>
      <c r="AJ361" s="1228" t="s">
        <v>48</v>
      </c>
      <c r="AK361" s="1228" t="s">
        <v>48</v>
      </c>
      <c r="AL361" s="1228" t="s">
        <v>13913</v>
      </c>
      <c r="AM361" s="1228" t="s">
        <v>12701</v>
      </c>
      <c r="AN361" s="1229" t="s">
        <v>13933</v>
      </c>
    </row>
    <row r="362" spans="1:40" ht="13.5" thickBot="1">
      <c r="A362" s="1292" t="s">
        <v>3868</v>
      </c>
      <c r="B362" s="1202" t="s">
        <v>3869</v>
      </c>
      <c r="C362" s="1289" t="s">
        <v>3625</v>
      </c>
      <c r="D362" s="1258" t="s">
        <v>3795</v>
      </c>
      <c r="E362" s="1205" t="s">
        <v>3350</v>
      </c>
      <c r="F362" s="1205" t="s">
        <v>3627</v>
      </c>
      <c r="G362" s="1205" t="s">
        <v>3628</v>
      </c>
      <c r="H362" s="1205" t="s">
        <v>3629</v>
      </c>
      <c r="I362" s="1259" t="b">
        <v>0</v>
      </c>
      <c r="J362" s="1224" t="s">
        <v>3870</v>
      </c>
      <c r="K362" s="1208" t="s">
        <v>3871</v>
      </c>
      <c r="L362" s="1209" t="s">
        <v>3872</v>
      </c>
      <c r="M362" s="1210">
        <v>3</v>
      </c>
      <c r="N362" s="1262" t="b">
        <v>0</v>
      </c>
      <c r="O362" s="1245" t="s">
        <v>48</v>
      </c>
      <c r="P362" s="1224" t="s">
        <v>48</v>
      </c>
      <c r="Q362" s="1219" t="s">
        <v>48</v>
      </c>
      <c r="R362" s="1246" t="s">
        <v>48</v>
      </c>
      <c r="S362" s="1224" t="s">
        <v>48</v>
      </c>
      <c r="T362" s="1219" t="s">
        <v>48</v>
      </c>
      <c r="U362" s="1247" t="s">
        <v>48</v>
      </c>
      <c r="V362" s="1290" t="s">
        <v>3633</v>
      </c>
      <c r="W362" s="1219">
        <v>75</v>
      </c>
      <c r="X362" s="1299">
        <v>85</v>
      </c>
      <c r="Y362" s="1221">
        <v>70</v>
      </c>
      <c r="Z362" s="1222">
        <v>20</v>
      </c>
      <c r="AA362" s="1223" t="s">
        <v>48</v>
      </c>
      <c r="AB362" s="1224" t="s">
        <v>48</v>
      </c>
      <c r="AC362" s="1225" t="s">
        <v>48</v>
      </c>
      <c r="AD362" s="1298">
        <v>350</v>
      </c>
      <c r="AE362" s="1227" t="s">
        <v>48</v>
      </c>
      <c r="AF362" s="1227" t="s">
        <v>48</v>
      </c>
      <c r="AG362" s="1228" t="s">
        <v>48</v>
      </c>
      <c r="AH362" s="1228" t="s">
        <v>48</v>
      </c>
      <c r="AI362" s="1228" t="s">
        <v>48</v>
      </c>
      <c r="AJ362" s="1228" t="s">
        <v>48</v>
      </c>
      <c r="AK362" s="1228" t="s">
        <v>48</v>
      </c>
      <c r="AL362" s="1228" t="s">
        <v>13913</v>
      </c>
      <c r="AM362" s="1228" t="s">
        <v>12701</v>
      </c>
      <c r="AN362" s="1229" t="s">
        <v>13933</v>
      </c>
    </row>
    <row r="363" spans="1:40" ht="13.5" thickBot="1">
      <c r="A363" s="1292" t="s">
        <v>3873</v>
      </c>
      <c r="B363" s="1202" t="s">
        <v>3874</v>
      </c>
      <c r="C363" s="1289" t="s">
        <v>3625</v>
      </c>
      <c r="D363" s="1258" t="s">
        <v>3795</v>
      </c>
      <c r="E363" s="1205" t="s">
        <v>3350</v>
      </c>
      <c r="F363" s="1205" t="s">
        <v>3627</v>
      </c>
      <c r="G363" s="1205" t="s">
        <v>3628</v>
      </c>
      <c r="H363" s="1205" t="s">
        <v>3629</v>
      </c>
      <c r="I363" s="1259" t="b">
        <v>0</v>
      </c>
      <c r="J363" s="1224" t="s">
        <v>3875</v>
      </c>
      <c r="K363" s="1208" t="s">
        <v>3876</v>
      </c>
      <c r="L363" s="1209" t="s">
        <v>3877</v>
      </c>
      <c r="M363" s="1210">
        <v>3</v>
      </c>
      <c r="N363" s="1262" t="b">
        <v>0</v>
      </c>
      <c r="O363" s="1245" t="s">
        <v>48</v>
      </c>
      <c r="P363" s="1224" t="s">
        <v>48</v>
      </c>
      <c r="Q363" s="1219" t="s">
        <v>48</v>
      </c>
      <c r="R363" s="1246" t="s">
        <v>48</v>
      </c>
      <c r="S363" s="1224" t="s">
        <v>48</v>
      </c>
      <c r="T363" s="1219" t="s">
        <v>48</v>
      </c>
      <c r="U363" s="1247" t="s">
        <v>48</v>
      </c>
      <c r="V363" s="1290" t="s">
        <v>3633</v>
      </c>
      <c r="W363" s="1219">
        <v>80</v>
      </c>
      <c r="X363" s="1299">
        <v>85</v>
      </c>
      <c r="Y363" s="1221">
        <v>76</v>
      </c>
      <c r="Z363" s="1222">
        <v>24</v>
      </c>
      <c r="AA363" s="1223" t="s">
        <v>48</v>
      </c>
      <c r="AB363" s="1224" t="s">
        <v>48</v>
      </c>
      <c r="AC363" s="1225" t="s">
        <v>48</v>
      </c>
      <c r="AD363" s="1298">
        <v>350</v>
      </c>
      <c r="AE363" s="1227" t="s">
        <v>48</v>
      </c>
      <c r="AF363" s="1227" t="s">
        <v>48</v>
      </c>
      <c r="AG363" s="1228" t="s">
        <v>48</v>
      </c>
      <c r="AH363" s="1228" t="s">
        <v>48</v>
      </c>
      <c r="AI363" s="1228" t="s">
        <v>48</v>
      </c>
      <c r="AJ363" s="1228" t="s">
        <v>48</v>
      </c>
      <c r="AK363" s="1228" t="s">
        <v>48</v>
      </c>
      <c r="AL363" s="1228" t="s">
        <v>13913</v>
      </c>
      <c r="AM363" s="1228" t="s">
        <v>12701</v>
      </c>
      <c r="AN363" s="1229" t="s">
        <v>13933</v>
      </c>
    </row>
    <row r="364" spans="1:40" ht="13.5" thickBot="1">
      <c r="A364" s="1255" t="s">
        <v>3878</v>
      </c>
      <c r="B364" s="1202" t="s">
        <v>3879</v>
      </c>
      <c r="C364" s="1289" t="s">
        <v>3625</v>
      </c>
      <c r="D364" s="1258" t="s">
        <v>3795</v>
      </c>
      <c r="E364" s="1205" t="s">
        <v>3350</v>
      </c>
      <c r="F364" s="1205" t="s">
        <v>3627</v>
      </c>
      <c r="G364" s="1205" t="s">
        <v>3628</v>
      </c>
      <c r="H364" s="1205" t="s">
        <v>3629</v>
      </c>
      <c r="I364" s="1259" t="b">
        <v>0</v>
      </c>
      <c r="J364" s="1224" t="s">
        <v>3880</v>
      </c>
      <c r="K364" s="1208" t="s">
        <v>3881</v>
      </c>
      <c r="L364" s="1209" t="s">
        <v>3882</v>
      </c>
      <c r="M364" s="1210">
        <v>3.5</v>
      </c>
      <c r="N364" s="1262" t="b">
        <v>0</v>
      </c>
      <c r="O364" s="1245" t="s">
        <v>48</v>
      </c>
      <c r="P364" s="1224" t="s">
        <v>48</v>
      </c>
      <c r="Q364" s="1219" t="s">
        <v>48</v>
      </c>
      <c r="R364" s="1246" t="s">
        <v>48</v>
      </c>
      <c r="S364" s="1224" t="s">
        <v>48</v>
      </c>
      <c r="T364" s="1219" t="s">
        <v>48</v>
      </c>
      <c r="U364" s="1247" t="s">
        <v>48</v>
      </c>
      <c r="V364" s="1290" t="s">
        <v>3633</v>
      </c>
      <c r="W364" s="1219">
        <v>85</v>
      </c>
      <c r="X364" s="1299">
        <v>95</v>
      </c>
      <c r="Y364" s="1221">
        <v>85</v>
      </c>
      <c r="Z364" s="1222">
        <v>25</v>
      </c>
      <c r="AA364" s="1223" t="s">
        <v>48</v>
      </c>
      <c r="AB364" s="1224" t="s">
        <v>48</v>
      </c>
      <c r="AC364" s="1225" t="s">
        <v>48</v>
      </c>
      <c r="AD364" s="1298">
        <v>375</v>
      </c>
      <c r="AE364" s="1227" t="s">
        <v>48</v>
      </c>
      <c r="AF364" s="1227" t="s">
        <v>48</v>
      </c>
      <c r="AG364" s="1228" t="s">
        <v>48</v>
      </c>
      <c r="AH364" s="1228" t="s">
        <v>48</v>
      </c>
      <c r="AI364" s="1228" t="s">
        <v>48</v>
      </c>
      <c r="AJ364" s="1228" t="s">
        <v>48</v>
      </c>
      <c r="AK364" s="1228" t="s">
        <v>48</v>
      </c>
      <c r="AL364" s="1228" t="s">
        <v>13914</v>
      </c>
      <c r="AM364" s="1228" t="s">
        <v>12701</v>
      </c>
      <c r="AN364" s="1229" t="s">
        <v>13933</v>
      </c>
    </row>
    <row r="365" spans="1:40" ht="13.5" thickBot="1">
      <c r="A365" s="1255" t="s">
        <v>3883</v>
      </c>
      <c r="B365" s="1202" t="s">
        <v>3884</v>
      </c>
      <c r="C365" s="1289" t="s">
        <v>3625</v>
      </c>
      <c r="D365" s="1258" t="s">
        <v>3795</v>
      </c>
      <c r="E365" s="1205" t="s">
        <v>3350</v>
      </c>
      <c r="F365" s="1205" t="s">
        <v>3627</v>
      </c>
      <c r="G365" s="1205" t="s">
        <v>3628</v>
      </c>
      <c r="H365" s="1205" t="s">
        <v>3629</v>
      </c>
      <c r="I365" s="1259" t="b">
        <v>0</v>
      </c>
      <c r="J365" s="1224" t="s">
        <v>3885</v>
      </c>
      <c r="K365" s="1208" t="s">
        <v>3886</v>
      </c>
      <c r="L365" s="1209" t="s">
        <v>3887</v>
      </c>
      <c r="M365" s="1210">
        <v>3.5</v>
      </c>
      <c r="N365" s="1262" t="b">
        <v>0</v>
      </c>
      <c r="O365" s="1245" t="s">
        <v>48</v>
      </c>
      <c r="P365" s="1224" t="s">
        <v>48</v>
      </c>
      <c r="Q365" s="1219" t="s">
        <v>48</v>
      </c>
      <c r="R365" s="1246" t="s">
        <v>48</v>
      </c>
      <c r="S365" s="1224" t="s">
        <v>48</v>
      </c>
      <c r="T365" s="1219" t="s">
        <v>48</v>
      </c>
      <c r="U365" s="1247" t="s">
        <v>48</v>
      </c>
      <c r="V365" s="1290" t="s">
        <v>3633</v>
      </c>
      <c r="W365" s="1219">
        <v>95</v>
      </c>
      <c r="X365" s="1299">
        <v>95</v>
      </c>
      <c r="Y365" s="1221">
        <v>100</v>
      </c>
      <c r="Z365" s="1222">
        <v>30</v>
      </c>
      <c r="AA365" s="1223" t="s">
        <v>48</v>
      </c>
      <c r="AB365" s="1224" t="s">
        <v>48</v>
      </c>
      <c r="AC365" s="1225" t="s">
        <v>48</v>
      </c>
      <c r="AD365" s="1298">
        <v>400</v>
      </c>
      <c r="AE365" s="1227" t="s">
        <v>48</v>
      </c>
      <c r="AF365" s="1227" t="s">
        <v>48</v>
      </c>
      <c r="AG365" s="1228" t="s">
        <v>48</v>
      </c>
      <c r="AH365" s="1228" t="s">
        <v>48</v>
      </c>
      <c r="AI365" s="1228" t="s">
        <v>48</v>
      </c>
      <c r="AJ365" s="1228" t="s">
        <v>48</v>
      </c>
      <c r="AK365" s="1228" t="s">
        <v>48</v>
      </c>
      <c r="AL365" s="1228" t="s">
        <v>13914</v>
      </c>
      <c r="AM365" s="1228" t="s">
        <v>12701</v>
      </c>
      <c r="AN365" s="1229" t="s">
        <v>13933</v>
      </c>
    </row>
    <row r="366" spans="1:40" ht="13.5" thickBot="1">
      <c r="A366" s="1255" t="s">
        <v>3888</v>
      </c>
      <c r="B366" s="1202" t="s">
        <v>3889</v>
      </c>
      <c r="C366" s="1289" t="s">
        <v>3625</v>
      </c>
      <c r="D366" s="1258" t="s">
        <v>3795</v>
      </c>
      <c r="E366" s="1205" t="s">
        <v>3350</v>
      </c>
      <c r="F366" s="1205" t="s">
        <v>3627</v>
      </c>
      <c r="G366" s="1205" t="s">
        <v>3628</v>
      </c>
      <c r="H366" s="1205" t="s">
        <v>3629</v>
      </c>
      <c r="I366" s="1259" t="b">
        <v>0</v>
      </c>
      <c r="J366" s="1224" t="s">
        <v>3890</v>
      </c>
      <c r="K366" s="1208" t="s">
        <v>3891</v>
      </c>
      <c r="L366" s="1209" t="s">
        <v>3892</v>
      </c>
      <c r="M366" s="1210">
        <v>3.5</v>
      </c>
      <c r="N366" s="1262" t="b">
        <v>0</v>
      </c>
      <c r="O366" s="1245" t="s">
        <v>48</v>
      </c>
      <c r="P366" s="1224" t="s">
        <v>48</v>
      </c>
      <c r="Q366" s="1219" t="s">
        <v>48</v>
      </c>
      <c r="R366" s="1246" t="s">
        <v>48</v>
      </c>
      <c r="S366" s="1224" t="s">
        <v>48</v>
      </c>
      <c r="T366" s="1219" t="s">
        <v>48</v>
      </c>
      <c r="U366" s="1247" t="s">
        <v>48</v>
      </c>
      <c r="V366" s="1290" t="s">
        <v>3633</v>
      </c>
      <c r="W366" s="1219">
        <v>105</v>
      </c>
      <c r="X366" s="1299">
        <v>95</v>
      </c>
      <c r="Y366" s="1221">
        <v>115</v>
      </c>
      <c r="Z366" s="1222">
        <v>35</v>
      </c>
      <c r="AA366" s="1223" t="s">
        <v>48</v>
      </c>
      <c r="AB366" s="1224" t="s">
        <v>48</v>
      </c>
      <c r="AC366" s="1225" t="s">
        <v>48</v>
      </c>
      <c r="AD366" s="1298">
        <v>400</v>
      </c>
      <c r="AE366" s="1227" t="s">
        <v>48</v>
      </c>
      <c r="AF366" s="1227" t="s">
        <v>48</v>
      </c>
      <c r="AG366" s="1228" t="s">
        <v>48</v>
      </c>
      <c r="AH366" s="1228" t="s">
        <v>48</v>
      </c>
      <c r="AI366" s="1228" t="s">
        <v>48</v>
      </c>
      <c r="AJ366" s="1228" t="s">
        <v>48</v>
      </c>
      <c r="AK366" s="1228" t="s">
        <v>48</v>
      </c>
      <c r="AL366" s="1228" t="s">
        <v>13914</v>
      </c>
      <c r="AM366" s="1228" t="s">
        <v>12701</v>
      </c>
      <c r="AN366" s="1229" t="s">
        <v>13933</v>
      </c>
    </row>
    <row r="367" spans="1:40" ht="13.5" thickBot="1">
      <c r="A367" s="1256" t="s">
        <v>3893</v>
      </c>
      <c r="B367" s="1202" t="s">
        <v>3894</v>
      </c>
      <c r="C367" s="1289" t="s">
        <v>3625</v>
      </c>
      <c r="D367" s="1258" t="s">
        <v>3795</v>
      </c>
      <c r="E367" s="1205" t="s">
        <v>3350</v>
      </c>
      <c r="F367" s="1205" t="s">
        <v>3627</v>
      </c>
      <c r="G367" s="1205" t="s">
        <v>3628</v>
      </c>
      <c r="H367" s="1205" t="s">
        <v>3629</v>
      </c>
      <c r="I367" s="1259" t="b">
        <v>0</v>
      </c>
      <c r="J367" s="1207" t="s">
        <v>3895</v>
      </c>
      <c r="K367" s="1208" t="s">
        <v>3896</v>
      </c>
      <c r="L367" s="1209" t="s">
        <v>3897</v>
      </c>
      <c r="M367" s="1210">
        <v>4</v>
      </c>
      <c r="N367" s="1262" t="b">
        <v>0</v>
      </c>
      <c r="O367" s="1245" t="s">
        <v>48</v>
      </c>
      <c r="P367" s="1224" t="s">
        <v>48</v>
      </c>
      <c r="Q367" s="1219" t="s">
        <v>48</v>
      </c>
      <c r="R367" s="1246" t="s">
        <v>48</v>
      </c>
      <c r="S367" s="1224" t="s">
        <v>48</v>
      </c>
      <c r="T367" s="1219" t="s">
        <v>48</v>
      </c>
      <c r="U367" s="1247" t="s">
        <v>48</v>
      </c>
      <c r="V367" s="1290" t="s">
        <v>3633</v>
      </c>
      <c r="W367" s="1219">
        <v>120</v>
      </c>
      <c r="X367" s="1299">
        <v>105</v>
      </c>
      <c r="Y367" s="1221">
        <v>130</v>
      </c>
      <c r="Z367" s="1222">
        <v>40</v>
      </c>
      <c r="AA367" s="1223" t="s">
        <v>48</v>
      </c>
      <c r="AB367" s="1224" t="s">
        <v>48</v>
      </c>
      <c r="AC367" s="1225" t="s">
        <v>48</v>
      </c>
      <c r="AD367" s="1298">
        <v>450</v>
      </c>
      <c r="AE367" s="1227" t="s">
        <v>48</v>
      </c>
      <c r="AF367" s="1227" t="s">
        <v>48</v>
      </c>
      <c r="AG367" s="1228" t="s">
        <v>48</v>
      </c>
      <c r="AH367" s="1228" t="s">
        <v>48</v>
      </c>
      <c r="AI367" s="1228" t="s">
        <v>48</v>
      </c>
      <c r="AJ367" s="1228" t="s">
        <v>48</v>
      </c>
      <c r="AK367" s="1228" t="s">
        <v>48</v>
      </c>
      <c r="AL367" s="1228" t="s">
        <v>13915</v>
      </c>
      <c r="AM367" s="1228" t="s">
        <v>12701</v>
      </c>
      <c r="AN367" s="1229" t="s">
        <v>13933</v>
      </c>
    </row>
    <row r="368" spans="1:40" ht="13.5" thickBot="1">
      <c r="A368" s="1256" t="s">
        <v>3898</v>
      </c>
      <c r="B368" s="1202" t="s">
        <v>3899</v>
      </c>
      <c r="C368" s="1289" t="s">
        <v>3625</v>
      </c>
      <c r="D368" s="1258" t="s">
        <v>3795</v>
      </c>
      <c r="E368" s="1205" t="s">
        <v>3350</v>
      </c>
      <c r="F368" s="1205" t="s">
        <v>3627</v>
      </c>
      <c r="G368" s="1205" t="s">
        <v>3628</v>
      </c>
      <c r="H368" s="1205" t="s">
        <v>3629</v>
      </c>
      <c r="I368" s="1259" t="b">
        <v>0</v>
      </c>
      <c r="J368" s="1207" t="s">
        <v>3900</v>
      </c>
      <c r="K368" s="1208" t="s">
        <v>3901</v>
      </c>
      <c r="L368" s="1209" t="s">
        <v>3902</v>
      </c>
      <c r="M368" s="1210">
        <v>4</v>
      </c>
      <c r="N368" s="1262" t="b">
        <v>0</v>
      </c>
      <c r="O368" s="1245" t="s">
        <v>48</v>
      </c>
      <c r="P368" s="1224" t="s">
        <v>48</v>
      </c>
      <c r="Q368" s="1219" t="s">
        <v>48</v>
      </c>
      <c r="R368" s="1246" t="s">
        <v>48</v>
      </c>
      <c r="S368" s="1224" t="s">
        <v>48</v>
      </c>
      <c r="T368" s="1219" t="s">
        <v>48</v>
      </c>
      <c r="U368" s="1247" t="s">
        <v>48</v>
      </c>
      <c r="V368" s="1290" t="s">
        <v>3633</v>
      </c>
      <c r="W368" s="1219">
        <v>130</v>
      </c>
      <c r="X368" s="1299">
        <v>105</v>
      </c>
      <c r="Y368" s="1221">
        <v>150</v>
      </c>
      <c r="Z368" s="1222">
        <v>40</v>
      </c>
      <c r="AA368" s="1223" t="s">
        <v>48</v>
      </c>
      <c r="AB368" s="1224" t="s">
        <v>48</v>
      </c>
      <c r="AC368" s="1225" t="s">
        <v>48</v>
      </c>
      <c r="AD368" s="1298">
        <v>450</v>
      </c>
      <c r="AE368" s="1227" t="s">
        <v>48</v>
      </c>
      <c r="AF368" s="1227" t="s">
        <v>48</v>
      </c>
      <c r="AG368" s="1228" t="s">
        <v>48</v>
      </c>
      <c r="AH368" s="1228" t="s">
        <v>48</v>
      </c>
      <c r="AI368" s="1228" t="s">
        <v>48</v>
      </c>
      <c r="AJ368" s="1228" t="s">
        <v>48</v>
      </c>
      <c r="AK368" s="1228" t="s">
        <v>48</v>
      </c>
      <c r="AL368" s="1228" t="s">
        <v>13915</v>
      </c>
      <c r="AM368" s="1228" t="s">
        <v>12701</v>
      </c>
      <c r="AN368" s="1229" t="s">
        <v>13933</v>
      </c>
    </row>
    <row r="369" spans="1:40" ht="13.5" thickBot="1">
      <c r="A369" s="1257" t="s">
        <v>3903</v>
      </c>
      <c r="B369" s="1202" t="s">
        <v>3904</v>
      </c>
      <c r="C369" s="1289" t="s">
        <v>3625</v>
      </c>
      <c r="D369" s="1258" t="s">
        <v>3626</v>
      </c>
      <c r="E369" s="1205" t="s">
        <v>3350</v>
      </c>
      <c r="F369" s="1205" t="s">
        <v>3627</v>
      </c>
      <c r="G369" s="1205" t="s">
        <v>3628</v>
      </c>
      <c r="H369" s="1205" t="s">
        <v>3629</v>
      </c>
      <c r="I369" s="1259" t="b">
        <v>0</v>
      </c>
      <c r="J369" s="1224" t="s">
        <v>3905</v>
      </c>
      <c r="K369" s="1208" t="s">
        <v>3906</v>
      </c>
      <c r="L369" s="1209" t="s">
        <v>3907</v>
      </c>
      <c r="M369" s="1210">
        <v>1</v>
      </c>
      <c r="N369" s="1262" t="b">
        <v>0</v>
      </c>
      <c r="O369" s="1245" t="s">
        <v>48</v>
      </c>
      <c r="P369" s="1224" t="s">
        <v>48</v>
      </c>
      <c r="Q369" s="1219" t="s">
        <v>48</v>
      </c>
      <c r="R369" s="1246" t="s">
        <v>48</v>
      </c>
      <c r="S369" s="1224" t="s">
        <v>48</v>
      </c>
      <c r="T369" s="1219" t="s">
        <v>48</v>
      </c>
      <c r="U369" s="1247" t="s">
        <v>48</v>
      </c>
      <c r="V369" s="1290" t="s">
        <v>3650</v>
      </c>
      <c r="W369" s="1219">
        <v>5</v>
      </c>
      <c r="X369" s="1299">
        <v>50</v>
      </c>
      <c r="Y369" s="1221">
        <v>0</v>
      </c>
      <c r="Z369" s="1222">
        <v>3</v>
      </c>
      <c r="AA369" s="1223" t="s">
        <v>48</v>
      </c>
      <c r="AB369" s="1224" t="s">
        <v>48</v>
      </c>
      <c r="AC369" s="1225" t="s">
        <v>48</v>
      </c>
      <c r="AD369" s="1211">
        <v>250</v>
      </c>
      <c r="AE369" s="1227" t="s">
        <v>48</v>
      </c>
      <c r="AF369" s="1227" t="s">
        <v>48</v>
      </c>
      <c r="AG369" s="1228" t="s">
        <v>48</v>
      </c>
      <c r="AH369" s="1228" t="s">
        <v>48</v>
      </c>
      <c r="AI369" s="1228" t="s">
        <v>48</v>
      </c>
      <c r="AJ369" s="1228" t="s">
        <v>48</v>
      </c>
      <c r="AK369" s="1228" t="s">
        <v>48</v>
      </c>
      <c r="AL369" s="1228" t="s">
        <v>13910</v>
      </c>
      <c r="AM369" s="1228" t="s">
        <v>12701</v>
      </c>
      <c r="AN369" s="1229" t="s">
        <v>13931</v>
      </c>
    </row>
    <row r="370" spans="1:40" ht="13.5" thickBot="1">
      <c r="A370" s="1260" t="s">
        <v>3908</v>
      </c>
      <c r="B370" s="1202" t="s">
        <v>3909</v>
      </c>
      <c r="C370" s="1289" t="s">
        <v>3625</v>
      </c>
      <c r="D370" s="1258" t="s">
        <v>3626</v>
      </c>
      <c r="E370" s="1205" t="s">
        <v>3350</v>
      </c>
      <c r="F370" s="1205" t="s">
        <v>3627</v>
      </c>
      <c r="G370" s="1205" t="s">
        <v>3628</v>
      </c>
      <c r="H370" s="1205" t="s">
        <v>3629</v>
      </c>
      <c r="I370" s="1259" t="b">
        <v>0</v>
      </c>
      <c r="J370" s="1224" t="s">
        <v>3910</v>
      </c>
      <c r="K370" s="1208" t="s">
        <v>3911</v>
      </c>
      <c r="L370" s="1209" t="s">
        <v>3912</v>
      </c>
      <c r="M370" s="1210">
        <v>1</v>
      </c>
      <c r="N370" s="1262" t="b">
        <v>0</v>
      </c>
      <c r="O370" s="1245" t="s">
        <v>48</v>
      </c>
      <c r="P370" s="1224" t="s">
        <v>48</v>
      </c>
      <c r="Q370" s="1219" t="s">
        <v>48</v>
      </c>
      <c r="R370" s="1246" t="s">
        <v>48</v>
      </c>
      <c r="S370" s="1224" t="s">
        <v>48</v>
      </c>
      <c r="T370" s="1219" t="s">
        <v>48</v>
      </c>
      <c r="U370" s="1247" t="s">
        <v>48</v>
      </c>
      <c r="V370" s="1290" t="s">
        <v>3650</v>
      </c>
      <c r="W370" s="1219">
        <v>10</v>
      </c>
      <c r="X370" s="1299">
        <v>50</v>
      </c>
      <c r="Y370" s="1221">
        <v>1</v>
      </c>
      <c r="Z370" s="1222">
        <v>5</v>
      </c>
      <c r="AA370" s="1223" t="s">
        <v>48</v>
      </c>
      <c r="AB370" s="1224" t="s">
        <v>48</v>
      </c>
      <c r="AC370" s="1225" t="s">
        <v>48</v>
      </c>
      <c r="AD370" s="1211">
        <v>250</v>
      </c>
      <c r="AE370" s="1227" t="s">
        <v>48</v>
      </c>
      <c r="AF370" s="1227" t="s">
        <v>48</v>
      </c>
      <c r="AG370" s="1228" t="s">
        <v>48</v>
      </c>
      <c r="AH370" s="1228" t="s">
        <v>48</v>
      </c>
      <c r="AI370" s="1228" t="s">
        <v>48</v>
      </c>
      <c r="AJ370" s="1228" t="s">
        <v>48</v>
      </c>
      <c r="AK370" s="1228" t="s">
        <v>48</v>
      </c>
      <c r="AL370" s="1228" t="s">
        <v>13911</v>
      </c>
      <c r="AM370" s="1228" t="s">
        <v>12701</v>
      </c>
      <c r="AN370" s="1229" t="s">
        <v>13931</v>
      </c>
    </row>
    <row r="371" spans="1:40" ht="13.5" thickBot="1">
      <c r="A371" s="1260" t="s">
        <v>3913</v>
      </c>
      <c r="B371" s="1202" t="s">
        <v>3914</v>
      </c>
      <c r="C371" s="1289" t="s">
        <v>3625</v>
      </c>
      <c r="D371" s="1258" t="s">
        <v>3626</v>
      </c>
      <c r="E371" s="1205" t="s">
        <v>3350</v>
      </c>
      <c r="F371" s="1205" t="s">
        <v>3627</v>
      </c>
      <c r="G371" s="1205" t="s">
        <v>3628</v>
      </c>
      <c r="H371" s="1205" t="s">
        <v>3629</v>
      </c>
      <c r="I371" s="1259" t="b">
        <v>0</v>
      </c>
      <c r="J371" s="1224" t="s">
        <v>3915</v>
      </c>
      <c r="K371" s="1208" t="s">
        <v>3916</v>
      </c>
      <c r="L371" s="1209" t="s">
        <v>3917</v>
      </c>
      <c r="M371" s="1210">
        <v>1</v>
      </c>
      <c r="N371" s="1262" t="b">
        <v>0</v>
      </c>
      <c r="O371" s="1245" t="s">
        <v>48</v>
      </c>
      <c r="P371" s="1224" t="s">
        <v>48</v>
      </c>
      <c r="Q371" s="1219" t="s">
        <v>48</v>
      </c>
      <c r="R371" s="1246" t="s">
        <v>48</v>
      </c>
      <c r="S371" s="1224" t="s">
        <v>48</v>
      </c>
      <c r="T371" s="1219" t="s">
        <v>48</v>
      </c>
      <c r="U371" s="1247" t="s">
        <v>48</v>
      </c>
      <c r="V371" s="1290" t="s">
        <v>3650</v>
      </c>
      <c r="W371" s="1219">
        <v>15</v>
      </c>
      <c r="X371" s="1299">
        <v>50</v>
      </c>
      <c r="Y371" s="1221">
        <v>4</v>
      </c>
      <c r="Z371" s="1222">
        <v>12</v>
      </c>
      <c r="AA371" s="1223" t="s">
        <v>48</v>
      </c>
      <c r="AB371" s="1224" t="s">
        <v>48</v>
      </c>
      <c r="AC371" s="1225" t="s">
        <v>48</v>
      </c>
      <c r="AD371" s="1211">
        <v>275</v>
      </c>
      <c r="AE371" s="1227" t="s">
        <v>48</v>
      </c>
      <c r="AF371" s="1227" t="s">
        <v>48</v>
      </c>
      <c r="AG371" s="1228" t="s">
        <v>48</v>
      </c>
      <c r="AH371" s="1228" t="s">
        <v>48</v>
      </c>
      <c r="AI371" s="1228" t="s">
        <v>48</v>
      </c>
      <c r="AJ371" s="1228" t="s">
        <v>48</v>
      </c>
      <c r="AK371" s="1228" t="s">
        <v>48</v>
      </c>
      <c r="AL371" s="1228" t="s">
        <v>13911</v>
      </c>
      <c r="AM371" s="1228" t="s">
        <v>12701</v>
      </c>
      <c r="AN371" s="1229" t="s">
        <v>13931</v>
      </c>
    </row>
    <row r="372" spans="1:40" ht="13.5" thickBot="1">
      <c r="A372" s="1260" t="s">
        <v>3918</v>
      </c>
      <c r="B372" s="1202" t="s">
        <v>3919</v>
      </c>
      <c r="C372" s="1289" t="s">
        <v>3625</v>
      </c>
      <c r="D372" s="1258" t="s">
        <v>3920</v>
      </c>
      <c r="E372" s="1205" t="s">
        <v>3350</v>
      </c>
      <c r="F372" s="1205" t="s">
        <v>3627</v>
      </c>
      <c r="G372" s="1205" t="s">
        <v>3628</v>
      </c>
      <c r="H372" s="1205" t="s">
        <v>3629</v>
      </c>
      <c r="I372" s="1259" t="b">
        <v>0</v>
      </c>
      <c r="J372" s="1224" t="s">
        <v>3921</v>
      </c>
      <c r="K372" s="1208" t="s">
        <v>3922</v>
      </c>
      <c r="L372" s="1209" t="s">
        <v>3923</v>
      </c>
      <c r="M372" s="1210">
        <v>2</v>
      </c>
      <c r="N372" s="1262" t="b">
        <v>0</v>
      </c>
      <c r="O372" s="1245" t="s">
        <v>48</v>
      </c>
      <c r="P372" s="1224" t="s">
        <v>48</v>
      </c>
      <c r="Q372" s="1219" t="s">
        <v>48</v>
      </c>
      <c r="R372" s="1246" t="s">
        <v>48</v>
      </c>
      <c r="S372" s="1224" t="s">
        <v>48</v>
      </c>
      <c r="T372" s="1219" t="s">
        <v>48</v>
      </c>
      <c r="U372" s="1247" t="s">
        <v>48</v>
      </c>
      <c r="V372" s="1290" t="s">
        <v>3650</v>
      </c>
      <c r="W372" s="1219">
        <v>15</v>
      </c>
      <c r="X372" s="1299">
        <v>50</v>
      </c>
      <c r="Y372" s="1221">
        <v>12</v>
      </c>
      <c r="Z372" s="1222">
        <v>4</v>
      </c>
      <c r="AA372" s="1223" t="s">
        <v>48</v>
      </c>
      <c r="AB372" s="1224" t="s">
        <v>48</v>
      </c>
      <c r="AC372" s="1225" t="s">
        <v>48</v>
      </c>
      <c r="AD372" s="1211">
        <v>275</v>
      </c>
      <c r="AE372" s="1227" t="s">
        <v>48</v>
      </c>
      <c r="AF372" s="1227" t="s">
        <v>48</v>
      </c>
      <c r="AG372" s="1228" t="s">
        <v>48</v>
      </c>
      <c r="AH372" s="1228" t="s">
        <v>48</v>
      </c>
      <c r="AI372" s="1228" t="s">
        <v>48</v>
      </c>
      <c r="AJ372" s="1228" t="s">
        <v>48</v>
      </c>
      <c r="AK372" s="1228" t="s">
        <v>48</v>
      </c>
      <c r="AL372" s="1228" t="s">
        <v>13911</v>
      </c>
      <c r="AM372" s="1228" t="s">
        <v>12701</v>
      </c>
      <c r="AN372" s="1229" t="s">
        <v>13934</v>
      </c>
    </row>
    <row r="373" spans="1:40" ht="13.5" thickBot="1">
      <c r="A373" s="1260" t="s">
        <v>3924</v>
      </c>
      <c r="B373" s="1202" t="s">
        <v>3925</v>
      </c>
      <c r="C373" s="1289" t="s">
        <v>3625</v>
      </c>
      <c r="D373" s="1258" t="s">
        <v>3626</v>
      </c>
      <c r="E373" s="1205" t="s">
        <v>3350</v>
      </c>
      <c r="F373" s="1205" t="s">
        <v>3627</v>
      </c>
      <c r="G373" s="1205" t="s">
        <v>3628</v>
      </c>
      <c r="H373" s="1205" t="s">
        <v>3629</v>
      </c>
      <c r="I373" s="1259" t="b">
        <v>0</v>
      </c>
      <c r="J373" s="1224" t="s">
        <v>3926</v>
      </c>
      <c r="K373" s="1208" t="s">
        <v>3927</v>
      </c>
      <c r="L373" s="1209" t="s">
        <v>3928</v>
      </c>
      <c r="M373" s="1210">
        <v>1</v>
      </c>
      <c r="N373" s="1262" t="b">
        <v>0</v>
      </c>
      <c r="O373" s="1245" t="s">
        <v>48</v>
      </c>
      <c r="P373" s="1224" t="s">
        <v>48</v>
      </c>
      <c r="Q373" s="1219" t="s">
        <v>48</v>
      </c>
      <c r="R373" s="1246" t="s">
        <v>48</v>
      </c>
      <c r="S373" s="1224" t="s">
        <v>48</v>
      </c>
      <c r="T373" s="1219" t="s">
        <v>48</v>
      </c>
      <c r="U373" s="1247" t="s">
        <v>48</v>
      </c>
      <c r="V373" s="1290" t="s">
        <v>3650</v>
      </c>
      <c r="W373" s="1219">
        <v>20</v>
      </c>
      <c r="X373" s="1299">
        <v>50</v>
      </c>
      <c r="Y373" s="1221">
        <v>5</v>
      </c>
      <c r="Z373" s="1222">
        <v>15</v>
      </c>
      <c r="AA373" s="1223" t="s">
        <v>48</v>
      </c>
      <c r="AB373" s="1224" t="s">
        <v>48</v>
      </c>
      <c r="AC373" s="1225" t="s">
        <v>48</v>
      </c>
      <c r="AD373" s="1211">
        <v>300</v>
      </c>
      <c r="AE373" s="1227" t="s">
        <v>48</v>
      </c>
      <c r="AF373" s="1227" t="s">
        <v>48</v>
      </c>
      <c r="AG373" s="1228" t="s">
        <v>48</v>
      </c>
      <c r="AH373" s="1228" t="s">
        <v>48</v>
      </c>
      <c r="AI373" s="1228" t="s">
        <v>48</v>
      </c>
      <c r="AJ373" s="1228" t="s">
        <v>48</v>
      </c>
      <c r="AK373" s="1228" t="s">
        <v>48</v>
      </c>
      <c r="AL373" s="1228" t="s">
        <v>13911</v>
      </c>
      <c r="AM373" s="1228" t="s">
        <v>12701</v>
      </c>
      <c r="AN373" s="1229" t="s">
        <v>13935</v>
      </c>
    </row>
    <row r="374" spans="1:40" ht="13.5" thickBot="1">
      <c r="A374" s="1260" t="s">
        <v>3929</v>
      </c>
      <c r="B374" s="1202" t="s">
        <v>3930</v>
      </c>
      <c r="C374" s="1289" t="s">
        <v>3625</v>
      </c>
      <c r="D374" s="1258" t="s">
        <v>3920</v>
      </c>
      <c r="E374" s="1205" t="s">
        <v>3350</v>
      </c>
      <c r="F374" s="1205" t="s">
        <v>3627</v>
      </c>
      <c r="G374" s="1205" t="s">
        <v>3628</v>
      </c>
      <c r="H374" s="1205" t="s">
        <v>3629</v>
      </c>
      <c r="I374" s="1259" t="b">
        <v>0</v>
      </c>
      <c r="J374" s="1224" t="s">
        <v>3931</v>
      </c>
      <c r="K374" s="1208" t="s">
        <v>3932</v>
      </c>
      <c r="L374" s="1209" t="s">
        <v>3933</v>
      </c>
      <c r="M374" s="1210">
        <v>2</v>
      </c>
      <c r="N374" s="1262" t="b">
        <v>0</v>
      </c>
      <c r="O374" s="1245" t="s">
        <v>48</v>
      </c>
      <c r="P374" s="1224" t="s">
        <v>48</v>
      </c>
      <c r="Q374" s="1219" t="s">
        <v>48</v>
      </c>
      <c r="R374" s="1246" t="s">
        <v>48</v>
      </c>
      <c r="S374" s="1224" t="s">
        <v>48</v>
      </c>
      <c r="T374" s="1219" t="s">
        <v>48</v>
      </c>
      <c r="U374" s="1247" t="s">
        <v>48</v>
      </c>
      <c r="V374" s="1290" t="s">
        <v>3650</v>
      </c>
      <c r="W374" s="1219">
        <v>25</v>
      </c>
      <c r="X374" s="1299">
        <v>50</v>
      </c>
      <c r="Y374" s="1221">
        <v>24</v>
      </c>
      <c r="Z374" s="1222">
        <v>6</v>
      </c>
      <c r="AA374" s="1223" t="s">
        <v>48</v>
      </c>
      <c r="AB374" s="1224" t="s">
        <v>48</v>
      </c>
      <c r="AC374" s="1225" t="s">
        <v>48</v>
      </c>
      <c r="AD374" s="1211">
        <v>300</v>
      </c>
      <c r="AE374" s="1227" t="s">
        <v>48</v>
      </c>
      <c r="AF374" s="1227" t="s">
        <v>48</v>
      </c>
      <c r="AG374" s="1228" t="s">
        <v>48</v>
      </c>
      <c r="AH374" s="1228" t="s">
        <v>48</v>
      </c>
      <c r="AI374" s="1228" t="s">
        <v>48</v>
      </c>
      <c r="AJ374" s="1228" t="s">
        <v>48</v>
      </c>
      <c r="AK374" s="1228" t="s">
        <v>48</v>
      </c>
      <c r="AL374" s="1228" t="s">
        <v>13911</v>
      </c>
      <c r="AM374" s="1228" t="s">
        <v>12701</v>
      </c>
      <c r="AN374" s="1229" t="s">
        <v>13934</v>
      </c>
    </row>
    <row r="375" spans="1:40" ht="13.5" thickBot="1">
      <c r="A375" s="1291" t="s">
        <v>3934</v>
      </c>
      <c r="B375" s="1202" t="s">
        <v>3935</v>
      </c>
      <c r="C375" s="1289" t="s">
        <v>3625</v>
      </c>
      <c r="D375" s="1258" t="s">
        <v>3626</v>
      </c>
      <c r="E375" s="1205" t="s">
        <v>3350</v>
      </c>
      <c r="F375" s="1205" t="s">
        <v>3627</v>
      </c>
      <c r="G375" s="1205" t="s">
        <v>3628</v>
      </c>
      <c r="H375" s="1205" t="s">
        <v>3629</v>
      </c>
      <c r="I375" s="1259" t="b">
        <v>0</v>
      </c>
      <c r="J375" s="1224" t="s">
        <v>3936</v>
      </c>
      <c r="K375" s="1208" t="s">
        <v>3937</v>
      </c>
      <c r="L375" s="1209" t="s">
        <v>3928</v>
      </c>
      <c r="M375" s="1210">
        <v>1.5</v>
      </c>
      <c r="N375" s="1262" t="b">
        <v>0</v>
      </c>
      <c r="O375" s="1245" t="s">
        <v>48</v>
      </c>
      <c r="P375" s="1224" t="s">
        <v>48</v>
      </c>
      <c r="Q375" s="1219" t="s">
        <v>48</v>
      </c>
      <c r="R375" s="1246" t="s">
        <v>48</v>
      </c>
      <c r="S375" s="1224" t="s">
        <v>48</v>
      </c>
      <c r="T375" s="1219" t="s">
        <v>48</v>
      </c>
      <c r="U375" s="1247" t="s">
        <v>48</v>
      </c>
      <c r="V375" s="1290" t="s">
        <v>3650</v>
      </c>
      <c r="W375" s="1219">
        <v>30</v>
      </c>
      <c r="X375" s="1299">
        <v>70</v>
      </c>
      <c r="Y375" s="1221">
        <v>8</v>
      </c>
      <c r="Z375" s="1222">
        <v>32</v>
      </c>
      <c r="AA375" s="1223" t="s">
        <v>48</v>
      </c>
      <c r="AB375" s="1224" t="s">
        <v>48</v>
      </c>
      <c r="AC375" s="1225" t="s">
        <v>48</v>
      </c>
      <c r="AD375" s="1211">
        <v>300</v>
      </c>
      <c r="AE375" s="1227" t="s">
        <v>48</v>
      </c>
      <c r="AF375" s="1227" t="s">
        <v>48</v>
      </c>
      <c r="AG375" s="1228" t="s">
        <v>48</v>
      </c>
      <c r="AH375" s="1228" t="s">
        <v>48</v>
      </c>
      <c r="AI375" s="1228" t="s">
        <v>48</v>
      </c>
      <c r="AJ375" s="1228" t="s">
        <v>48</v>
      </c>
      <c r="AK375" s="1228" t="s">
        <v>48</v>
      </c>
      <c r="AL375" s="1228" t="s">
        <v>13912</v>
      </c>
      <c r="AM375" s="1228" t="s">
        <v>12701</v>
      </c>
      <c r="AN375" s="1229" t="s">
        <v>13935</v>
      </c>
    </row>
    <row r="376" spans="1:40" ht="13.5" thickBot="1">
      <c r="A376" s="1291" t="s">
        <v>3938</v>
      </c>
      <c r="B376" s="1202" t="s">
        <v>3939</v>
      </c>
      <c r="C376" s="1289" t="s">
        <v>3625</v>
      </c>
      <c r="D376" s="1258" t="s">
        <v>3626</v>
      </c>
      <c r="E376" s="1205" t="s">
        <v>3350</v>
      </c>
      <c r="F376" s="1205" t="s">
        <v>3627</v>
      </c>
      <c r="G376" s="1205" t="s">
        <v>3628</v>
      </c>
      <c r="H376" s="1205" t="s">
        <v>3629</v>
      </c>
      <c r="I376" s="1259" t="b">
        <v>0</v>
      </c>
      <c r="J376" s="1224" t="s">
        <v>3940</v>
      </c>
      <c r="K376" s="1208" t="s">
        <v>3941</v>
      </c>
      <c r="L376" s="1209" t="s">
        <v>3694</v>
      </c>
      <c r="M376" s="1210">
        <v>1.5</v>
      </c>
      <c r="N376" s="1262" t="b">
        <v>0</v>
      </c>
      <c r="O376" s="1245" t="s">
        <v>48</v>
      </c>
      <c r="P376" s="1224" t="s">
        <v>48</v>
      </c>
      <c r="Q376" s="1219" t="s">
        <v>48</v>
      </c>
      <c r="R376" s="1246" t="s">
        <v>48</v>
      </c>
      <c r="S376" s="1224" t="s">
        <v>48</v>
      </c>
      <c r="T376" s="1219" t="s">
        <v>48</v>
      </c>
      <c r="U376" s="1247" t="s">
        <v>48</v>
      </c>
      <c r="V376" s="1290" t="s">
        <v>3650</v>
      </c>
      <c r="W376" s="1219">
        <v>35</v>
      </c>
      <c r="X376" s="1299">
        <v>70</v>
      </c>
      <c r="Y376" s="1221">
        <v>9</v>
      </c>
      <c r="Z376" s="1222">
        <v>35</v>
      </c>
      <c r="AA376" s="1223" t="s">
        <v>48</v>
      </c>
      <c r="AB376" s="1224" t="s">
        <v>48</v>
      </c>
      <c r="AC376" s="1225" t="s">
        <v>48</v>
      </c>
      <c r="AD376" s="1211">
        <v>300</v>
      </c>
      <c r="AE376" s="1227" t="s">
        <v>48</v>
      </c>
      <c r="AF376" s="1227" t="s">
        <v>48</v>
      </c>
      <c r="AG376" s="1228" t="s">
        <v>48</v>
      </c>
      <c r="AH376" s="1228" t="s">
        <v>48</v>
      </c>
      <c r="AI376" s="1228" t="s">
        <v>48</v>
      </c>
      <c r="AJ376" s="1228" t="s">
        <v>48</v>
      </c>
      <c r="AK376" s="1228" t="s">
        <v>48</v>
      </c>
      <c r="AL376" s="1228" t="s">
        <v>13912</v>
      </c>
      <c r="AM376" s="1228" t="s">
        <v>12701</v>
      </c>
      <c r="AN376" s="1229" t="s">
        <v>13935</v>
      </c>
    </row>
    <row r="377" spans="1:40" ht="13.5" thickBot="1">
      <c r="A377" s="1291" t="s">
        <v>3942</v>
      </c>
      <c r="B377" s="1202" t="s">
        <v>3943</v>
      </c>
      <c r="C377" s="1289" t="s">
        <v>3625</v>
      </c>
      <c r="D377" s="1258" t="s">
        <v>3626</v>
      </c>
      <c r="E377" s="1205" t="s">
        <v>3350</v>
      </c>
      <c r="F377" s="1205" t="s">
        <v>3627</v>
      </c>
      <c r="G377" s="1205" t="s">
        <v>3628</v>
      </c>
      <c r="H377" s="1205" t="s">
        <v>3629</v>
      </c>
      <c r="I377" s="1259" t="b">
        <v>0</v>
      </c>
      <c r="J377" s="1224" t="s">
        <v>3944</v>
      </c>
      <c r="K377" s="1208" t="s">
        <v>3945</v>
      </c>
      <c r="L377" s="1209" t="s">
        <v>3946</v>
      </c>
      <c r="M377" s="1210">
        <v>1.5</v>
      </c>
      <c r="N377" s="1262" t="b">
        <v>0</v>
      </c>
      <c r="O377" s="1245" t="s">
        <v>48</v>
      </c>
      <c r="P377" s="1224" t="s">
        <v>48</v>
      </c>
      <c r="Q377" s="1219" t="s">
        <v>48</v>
      </c>
      <c r="R377" s="1246" t="s">
        <v>48</v>
      </c>
      <c r="S377" s="1224" t="s">
        <v>48</v>
      </c>
      <c r="T377" s="1219" t="s">
        <v>48</v>
      </c>
      <c r="U377" s="1247" t="s">
        <v>48</v>
      </c>
      <c r="V377" s="1290" t="s">
        <v>3650</v>
      </c>
      <c r="W377" s="1219">
        <v>35</v>
      </c>
      <c r="X377" s="1299">
        <v>70</v>
      </c>
      <c r="Y377" s="1221">
        <v>9</v>
      </c>
      <c r="Z377" s="1222">
        <v>35</v>
      </c>
      <c r="AA377" s="1223" t="s">
        <v>48</v>
      </c>
      <c r="AB377" s="1224" t="s">
        <v>48</v>
      </c>
      <c r="AC377" s="1225" t="s">
        <v>48</v>
      </c>
      <c r="AD377" s="1211">
        <v>300</v>
      </c>
      <c r="AE377" s="1227" t="s">
        <v>48</v>
      </c>
      <c r="AF377" s="1227" t="s">
        <v>48</v>
      </c>
      <c r="AG377" s="1228" t="s">
        <v>48</v>
      </c>
      <c r="AH377" s="1228" t="s">
        <v>48</v>
      </c>
      <c r="AI377" s="1228" t="s">
        <v>48</v>
      </c>
      <c r="AJ377" s="1228" t="s">
        <v>48</v>
      </c>
      <c r="AK377" s="1228" t="s">
        <v>48</v>
      </c>
      <c r="AL377" s="1228" t="s">
        <v>13912</v>
      </c>
      <c r="AM377" s="1228" t="s">
        <v>12701</v>
      </c>
      <c r="AN377" s="1229" t="s">
        <v>13935</v>
      </c>
    </row>
    <row r="378" spans="1:40" ht="13.5" thickBot="1">
      <c r="A378" s="1291" t="s">
        <v>3947</v>
      </c>
      <c r="B378" s="1202" t="s">
        <v>3948</v>
      </c>
      <c r="C378" s="1289" t="s">
        <v>3625</v>
      </c>
      <c r="D378" s="1258" t="s">
        <v>3920</v>
      </c>
      <c r="E378" s="1205" t="s">
        <v>3350</v>
      </c>
      <c r="F378" s="1205" t="s">
        <v>3627</v>
      </c>
      <c r="G378" s="1205" t="s">
        <v>3628</v>
      </c>
      <c r="H378" s="1205" t="s">
        <v>3629</v>
      </c>
      <c r="I378" s="1259" t="b">
        <v>0</v>
      </c>
      <c r="J378" s="1224" t="s">
        <v>3949</v>
      </c>
      <c r="K378" s="1208" t="s">
        <v>3950</v>
      </c>
      <c r="L378" s="1209" t="s">
        <v>3951</v>
      </c>
      <c r="M378" s="1210">
        <v>2.5</v>
      </c>
      <c r="N378" s="1262" t="b">
        <v>0</v>
      </c>
      <c r="O378" s="1245" t="s">
        <v>48</v>
      </c>
      <c r="P378" s="1224" t="s">
        <v>48</v>
      </c>
      <c r="Q378" s="1219" t="s">
        <v>48</v>
      </c>
      <c r="R378" s="1246" t="s">
        <v>48</v>
      </c>
      <c r="S378" s="1224" t="s">
        <v>48</v>
      </c>
      <c r="T378" s="1219" t="s">
        <v>48</v>
      </c>
      <c r="U378" s="1247" t="s">
        <v>48</v>
      </c>
      <c r="V378" s="1290" t="s">
        <v>3650</v>
      </c>
      <c r="W378" s="1219">
        <v>40</v>
      </c>
      <c r="X378" s="1299">
        <v>70</v>
      </c>
      <c r="Y378" s="1221">
        <v>38</v>
      </c>
      <c r="Z378" s="1222">
        <v>10</v>
      </c>
      <c r="AA378" s="1223" t="s">
        <v>48</v>
      </c>
      <c r="AB378" s="1224" t="s">
        <v>48</v>
      </c>
      <c r="AC378" s="1225" t="s">
        <v>48</v>
      </c>
      <c r="AD378" s="1211">
        <v>325</v>
      </c>
      <c r="AE378" s="1227" t="s">
        <v>48</v>
      </c>
      <c r="AF378" s="1227" t="s">
        <v>48</v>
      </c>
      <c r="AG378" s="1228" t="s">
        <v>48</v>
      </c>
      <c r="AH378" s="1228" t="s">
        <v>48</v>
      </c>
      <c r="AI378" s="1228" t="s">
        <v>48</v>
      </c>
      <c r="AJ378" s="1228" t="s">
        <v>48</v>
      </c>
      <c r="AK378" s="1228" t="s">
        <v>48</v>
      </c>
      <c r="AL378" s="1228" t="s">
        <v>13912</v>
      </c>
      <c r="AM378" s="1228" t="s">
        <v>12701</v>
      </c>
      <c r="AN378" s="1229" t="s">
        <v>13934</v>
      </c>
    </row>
    <row r="379" spans="1:40" ht="13.5" thickBot="1">
      <c r="A379" s="1291" t="s">
        <v>3952</v>
      </c>
      <c r="B379" s="1202" t="s">
        <v>3953</v>
      </c>
      <c r="C379" s="1289" t="s">
        <v>3625</v>
      </c>
      <c r="D379" s="1258" t="s">
        <v>3626</v>
      </c>
      <c r="E379" s="1205" t="s">
        <v>3350</v>
      </c>
      <c r="F379" s="1205" t="s">
        <v>3627</v>
      </c>
      <c r="G379" s="1205" t="s">
        <v>3628</v>
      </c>
      <c r="H379" s="1205" t="s">
        <v>3629</v>
      </c>
      <c r="I379" s="1259" t="b">
        <v>0</v>
      </c>
      <c r="J379" s="1224" t="s">
        <v>3954</v>
      </c>
      <c r="K379" s="1208" t="s">
        <v>3955</v>
      </c>
      <c r="L379" s="1209" t="s">
        <v>3956</v>
      </c>
      <c r="M379" s="1210">
        <v>1.5</v>
      </c>
      <c r="N379" s="1262" t="b">
        <v>0</v>
      </c>
      <c r="O379" s="1245" t="s">
        <v>48</v>
      </c>
      <c r="P379" s="1224" t="s">
        <v>48</v>
      </c>
      <c r="Q379" s="1219" t="s">
        <v>48</v>
      </c>
      <c r="R379" s="1246" t="s">
        <v>48</v>
      </c>
      <c r="S379" s="1224" t="s">
        <v>48</v>
      </c>
      <c r="T379" s="1219" t="s">
        <v>48</v>
      </c>
      <c r="U379" s="1247" t="s">
        <v>48</v>
      </c>
      <c r="V379" s="1290" t="s">
        <v>3650</v>
      </c>
      <c r="W379" s="1219">
        <v>45</v>
      </c>
      <c r="X379" s="1299">
        <v>70</v>
      </c>
      <c r="Y379" s="1221">
        <v>10</v>
      </c>
      <c r="Z379" s="1222">
        <v>38</v>
      </c>
      <c r="AA379" s="1223" t="s">
        <v>48</v>
      </c>
      <c r="AB379" s="1224" t="s">
        <v>48</v>
      </c>
      <c r="AC379" s="1225" t="s">
        <v>48</v>
      </c>
      <c r="AD379" s="1211">
        <v>325</v>
      </c>
      <c r="AE379" s="1227" t="s">
        <v>48</v>
      </c>
      <c r="AF379" s="1227" t="s">
        <v>48</v>
      </c>
      <c r="AG379" s="1228" t="s">
        <v>48</v>
      </c>
      <c r="AH379" s="1228" t="s">
        <v>48</v>
      </c>
      <c r="AI379" s="1228" t="s">
        <v>48</v>
      </c>
      <c r="AJ379" s="1228" t="s">
        <v>48</v>
      </c>
      <c r="AK379" s="1228" t="s">
        <v>48</v>
      </c>
      <c r="AL379" s="1228" t="s">
        <v>13912</v>
      </c>
      <c r="AM379" s="1228" t="s">
        <v>12701</v>
      </c>
      <c r="AN379" s="1229" t="s">
        <v>13935</v>
      </c>
    </row>
    <row r="380" spans="1:40" ht="13.5" thickBot="1">
      <c r="A380" s="1291" t="s">
        <v>3957</v>
      </c>
      <c r="B380" s="1202" t="s">
        <v>3958</v>
      </c>
      <c r="C380" s="1289" t="s">
        <v>3625</v>
      </c>
      <c r="D380" s="1258" t="s">
        <v>3626</v>
      </c>
      <c r="E380" s="1205" t="s">
        <v>3350</v>
      </c>
      <c r="F380" s="1205" t="s">
        <v>3627</v>
      </c>
      <c r="G380" s="1205" t="s">
        <v>3628</v>
      </c>
      <c r="H380" s="1205" t="s">
        <v>3629</v>
      </c>
      <c r="I380" s="1259" t="b">
        <v>0</v>
      </c>
      <c r="J380" s="1224" t="s">
        <v>3959</v>
      </c>
      <c r="K380" s="1208" t="s">
        <v>3960</v>
      </c>
      <c r="L380" s="1209" t="s">
        <v>3961</v>
      </c>
      <c r="M380" s="1210">
        <v>1.5</v>
      </c>
      <c r="N380" s="1262" t="b">
        <v>0</v>
      </c>
      <c r="O380" s="1245" t="s">
        <v>48</v>
      </c>
      <c r="P380" s="1224" t="s">
        <v>48</v>
      </c>
      <c r="Q380" s="1219" t="s">
        <v>48</v>
      </c>
      <c r="R380" s="1246" t="s">
        <v>48</v>
      </c>
      <c r="S380" s="1224" t="s">
        <v>48</v>
      </c>
      <c r="T380" s="1219" t="s">
        <v>48</v>
      </c>
      <c r="U380" s="1247" t="s">
        <v>48</v>
      </c>
      <c r="V380" s="1290" t="s">
        <v>3650</v>
      </c>
      <c r="W380" s="1219">
        <v>45</v>
      </c>
      <c r="X380" s="1299">
        <v>70</v>
      </c>
      <c r="Y380" s="1221">
        <v>10</v>
      </c>
      <c r="Z380" s="1222">
        <v>38</v>
      </c>
      <c r="AA380" s="1223" t="s">
        <v>48</v>
      </c>
      <c r="AB380" s="1224" t="s">
        <v>48</v>
      </c>
      <c r="AC380" s="1225" t="s">
        <v>48</v>
      </c>
      <c r="AD380" s="1211">
        <v>325</v>
      </c>
      <c r="AE380" s="1227" t="s">
        <v>48</v>
      </c>
      <c r="AF380" s="1227" t="s">
        <v>48</v>
      </c>
      <c r="AG380" s="1228" t="s">
        <v>48</v>
      </c>
      <c r="AH380" s="1228" t="s">
        <v>48</v>
      </c>
      <c r="AI380" s="1228" t="s">
        <v>48</v>
      </c>
      <c r="AJ380" s="1228" t="s">
        <v>48</v>
      </c>
      <c r="AK380" s="1228" t="s">
        <v>48</v>
      </c>
      <c r="AL380" s="1228" t="s">
        <v>13912</v>
      </c>
      <c r="AM380" s="1228" t="s">
        <v>12701</v>
      </c>
      <c r="AN380" s="1229" t="s">
        <v>13935</v>
      </c>
    </row>
    <row r="381" spans="1:40" ht="13.5" thickBot="1">
      <c r="A381" s="1291" t="s">
        <v>3962</v>
      </c>
      <c r="B381" s="1202" t="s">
        <v>3963</v>
      </c>
      <c r="C381" s="1289" t="s">
        <v>3625</v>
      </c>
      <c r="D381" s="1258" t="s">
        <v>3626</v>
      </c>
      <c r="E381" s="1205" t="s">
        <v>3350</v>
      </c>
      <c r="F381" s="1205" t="s">
        <v>3627</v>
      </c>
      <c r="G381" s="1205" t="s">
        <v>3628</v>
      </c>
      <c r="H381" s="1205" t="s">
        <v>3629</v>
      </c>
      <c r="I381" s="1259" t="b">
        <v>0</v>
      </c>
      <c r="J381" s="1224" t="s">
        <v>3964</v>
      </c>
      <c r="K381" s="1208" t="s">
        <v>3965</v>
      </c>
      <c r="L381" s="1209" t="s">
        <v>3966</v>
      </c>
      <c r="M381" s="1210">
        <v>1.5</v>
      </c>
      <c r="N381" s="1262" t="b">
        <v>0</v>
      </c>
      <c r="O381" s="1245" t="s">
        <v>48</v>
      </c>
      <c r="P381" s="1224" t="s">
        <v>48</v>
      </c>
      <c r="Q381" s="1219" t="s">
        <v>48</v>
      </c>
      <c r="R381" s="1246" t="s">
        <v>48</v>
      </c>
      <c r="S381" s="1224" t="s">
        <v>48</v>
      </c>
      <c r="T381" s="1219" t="s">
        <v>48</v>
      </c>
      <c r="U381" s="1247" t="s">
        <v>48</v>
      </c>
      <c r="V381" s="1290" t="s">
        <v>3650</v>
      </c>
      <c r="W381" s="1219">
        <v>50</v>
      </c>
      <c r="X381" s="1299">
        <v>70</v>
      </c>
      <c r="Y381" s="1221">
        <v>12</v>
      </c>
      <c r="Z381" s="1222">
        <v>48</v>
      </c>
      <c r="AA381" s="1223" t="s">
        <v>48</v>
      </c>
      <c r="AB381" s="1224" t="s">
        <v>48</v>
      </c>
      <c r="AC381" s="1225" t="s">
        <v>48</v>
      </c>
      <c r="AD381" s="1211">
        <v>325</v>
      </c>
      <c r="AE381" s="1227" t="s">
        <v>48</v>
      </c>
      <c r="AF381" s="1227" t="s">
        <v>48</v>
      </c>
      <c r="AG381" s="1228" t="s">
        <v>48</v>
      </c>
      <c r="AH381" s="1228" t="s">
        <v>48</v>
      </c>
      <c r="AI381" s="1228" t="s">
        <v>48</v>
      </c>
      <c r="AJ381" s="1228" t="s">
        <v>48</v>
      </c>
      <c r="AK381" s="1228" t="s">
        <v>48</v>
      </c>
      <c r="AL381" s="1228" t="s">
        <v>13912</v>
      </c>
      <c r="AM381" s="1228" t="s">
        <v>12701</v>
      </c>
      <c r="AN381" s="1229" t="s">
        <v>13935</v>
      </c>
    </row>
    <row r="382" spans="1:40" ht="13.5" thickBot="1">
      <c r="A382" s="1291" t="s">
        <v>3967</v>
      </c>
      <c r="B382" s="1202" t="s">
        <v>3968</v>
      </c>
      <c r="C382" s="1289" t="s">
        <v>3625</v>
      </c>
      <c r="D382" s="1258" t="s">
        <v>3920</v>
      </c>
      <c r="E382" s="1205" t="s">
        <v>3350</v>
      </c>
      <c r="F382" s="1205" t="s">
        <v>3627</v>
      </c>
      <c r="G382" s="1205" t="s">
        <v>3628</v>
      </c>
      <c r="H382" s="1205" t="s">
        <v>3629</v>
      </c>
      <c r="I382" s="1259" t="b">
        <v>0</v>
      </c>
      <c r="J382" s="1224" t="s">
        <v>3969</v>
      </c>
      <c r="K382" s="1208" t="s">
        <v>3970</v>
      </c>
      <c r="L382" s="1209" t="s">
        <v>3971</v>
      </c>
      <c r="M382" s="1210">
        <v>2.5</v>
      </c>
      <c r="N382" s="1262" t="b">
        <v>0</v>
      </c>
      <c r="O382" s="1245" t="s">
        <v>48</v>
      </c>
      <c r="P382" s="1224" t="s">
        <v>48</v>
      </c>
      <c r="Q382" s="1219" t="s">
        <v>48</v>
      </c>
      <c r="R382" s="1246" t="s">
        <v>48</v>
      </c>
      <c r="S382" s="1224" t="s">
        <v>48</v>
      </c>
      <c r="T382" s="1219" t="s">
        <v>48</v>
      </c>
      <c r="U382" s="1247" t="s">
        <v>48</v>
      </c>
      <c r="V382" s="1290" t="s">
        <v>3650</v>
      </c>
      <c r="W382" s="1219">
        <v>50</v>
      </c>
      <c r="X382" s="1299">
        <v>70</v>
      </c>
      <c r="Y382" s="1221">
        <v>48</v>
      </c>
      <c r="Z382" s="1222">
        <v>12</v>
      </c>
      <c r="AA382" s="1223" t="s">
        <v>48</v>
      </c>
      <c r="AB382" s="1224" t="s">
        <v>48</v>
      </c>
      <c r="AC382" s="1225" t="s">
        <v>48</v>
      </c>
      <c r="AD382" s="1211">
        <v>325</v>
      </c>
      <c r="AE382" s="1227" t="s">
        <v>48</v>
      </c>
      <c r="AF382" s="1227" t="s">
        <v>48</v>
      </c>
      <c r="AG382" s="1228" t="s">
        <v>48</v>
      </c>
      <c r="AH382" s="1228" t="s">
        <v>48</v>
      </c>
      <c r="AI382" s="1228" t="s">
        <v>48</v>
      </c>
      <c r="AJ382" s="1228" t="s">
        <v>48</v>
      </c>
      <c r="AK382" s="1228" t="s">
        <v>48</v>
      </c>
      <c r="AL382" s="1228" t="s">
        <v>13912</v>
      </c>
      <c r="AM382" s="1228" t="s">
        <v>12701</v>
      </c>
      <c r="AN382" s="1229" t="s">
        <v>13934</v>
      </c>
    </row>
    <row r="383" spans="1:40" ht="13.5" thickBot="1">
      <c r="A383" s="1292" t="s">
        <v>3972</v>
      </c>
      <c r="B383" s="1202" t="s">
        <v>3973</v>
      </c>
      <c r="C383" s="1289" t="s">
        <v>3625</v>
      </c>
      <c r="D383" s="1258" t="s">
        <v>3626</v>
      </c>
      <c r="E383" s="1205" t="s">
        <v>3350</v>
      </c>
      <c r="F383" s="1205" t="s">
        <v>3627</v>
      </c>
      <c r="G383" s="1205" t="s">
        <v>3628</v>
      </c>
      <c r="H383" s="1205" t="s">
        <v>3629</v>
      </c>
      <c r="I383" s="1259" t="b">
        <v>0</v>
      </c>
      <c r="J383" s="1224" t="s">
        <v>3974</v>
      </c>
      <c r="K383" s="1208" t="s">
        <v>3975</v>
      </c>
      <c r="L383" s="1209" t="s">
        <v>3976</v>
      </c>
      <c r="M383" s="1210">
        <v>2</v>
      </c>
      <c r="N383" s="1262" t="b">
        <v>0</v>
      </c>
      <c r="O383" s="1245" t="s">
        <v>48</v>
      </c>
      <c r="P383" s="1224" t="s">
        <v>48</v>
      </c>
      <c r="Q383" s="1219" t="s">
        <v>48</v>
      </c>
      <c r="R383" s="1246" t="s">
        <v>48</v>
      </c>
      <c r="S383" s="1224" t="s">
        <v>48</v>
      </c>
      <c r="T383" s="1219" t="s">
        <v>48</v>
      </c>
      <c r="U383" s="1247" t="s">
        <v>48</v>
      </c>
      <c r="V383" s="1290" t="s">
        <v>3650</v>
      </c>
      <c r="W383" s="1219">
        <v>55</v>
      </c>
      <c r="X383" s="1299">
        <v>90</v>
      </c>
      <c r="Y383" s="1221">
        <v>14</v>
      </c>
      <c r="Z383" s="1222">
        <v>56</v>
      </c>
      <c r="AA383" s="1223" t="s">
        <v>48</v>
      </c>
      <c r="AB383" s="1224" t="s">
        <v>48</v>
      </c>
      <c r="AC383" s="1225" t="s">
        <v>48</v>
      </c>
      <c r="AD383" s="1211">
        <v>325</v>
      </c>
      <c r="AE383" s="1227" t="s">
        <v>48</v>
      </c>
      <c r="AF383" s="1227" t="s">
        <v>48</v>
      </c>
      <c r="AG383" s="1228" t="s">
        <v>48</v>
      </c>
      <c r="AH383" s="1228" t="s">
        <v>48</v>
      </c>
      <c r="AI383" s="1228" t="s">
        <v>48</v>
      </c>
      <c r="AJ383" s="1228" t="s">
        <v>48</v>
      </c>
      <c r="AK383" s="1228" t="s">
        <v>48</v>
      </c>
      <c r="AL383" s="1228" t="s">
        <v>13913</v>
      </c>
      <c r="AM383" s="1228" t="s">
        <v>12701</v>
      </c>
      <c r="AN383" s="1229" t="s">
        <v>13935</v>
      </c>
    </row>
    <row r="384" spans="1:40" ht="13.5" thickBot="1">
      <c r="A384" s="1292" t="s">
        <v>3977</v>
      </c>
      <c r="B384" s="1202" t="s">
        <v>3978</v>
      </c>
      <c r="C384" s="1289" t="s">
        <v>3625</v>
      </c>
      <c r="D384" s="1258" t="s">
        <v>3626</v>
      </c>
      <c r="E384" s="1205" t="s">
        <v>3350</v>
      </c>
      <c r="F384" s="1205" t="s">
        <v>3627</v>
      </c>
      <c r="G384" s="1205" t="s">
        <v>3628</v>
      </c>
      <c r="H384" s="1205" t="s">
        <v>3629</v>
      </c>
      <c r="I384" s="1259" t="b">
        <v>0</v>
      </c>
      <c r="J384" s="1224" t="s">
        <v>3979</v>
      </c>
      <c r="K384" s="1208" t="s">
        <v>3980</v>
      </c>
      <c r="L384" s="1209" t="s">
        <v>3956</v>
      </c>
      <c r="M384" s="1210">
        <v>2</v>
      </c>
      <c r="N384" s="1262" t="b">
        <v>0</v>
      </c>
      <c r="O384" s="1245" t="s">
        <v>48</v>
      </c>
      <c r="P384" s="1224" t="s">
        <v>48</v>
      </c>
      <c r="Q384" s="1219" t="s">
        <v>48</v>
      </c>
      <c r="R384" s="1246" t="s">
        <v>48</v>
      </c>
      <c r="S384" s="1224" t="s">
        <v>48</v>
      </c>
      <c r="T384" s="1219" t="s">
        <v>48</v>
      </c>
      <c r="U384" s="1247" t="s">
        <v>48</v>
      </c>
      <c r="V384" s="1290" t="s">
        <v>3650</v>
      </c>
      <c r="W384" s="1219">
        <v>55</v>
      </c>
      <c r="X384" s="1299">
        <v>90</v>
      </c>
      <c r="Y384" s="1221">
        <v>14</v>
      </c>
      <c r="Z384" s="1222">
        <v>56</v>
      </c>
      <c r="AA384" s="1223" t="s">
        <v>48</v>
      </c>
      <c r="AB384" s="1224" t="s">
        <v>48</v>
      </c>
      <c r="AC384" s="1225" t="s">
        <v>48</v>
      </c>
      <c r="AD384" s="1211">
        <v>325</v>
      </c>
      <c r="AE384" s="1227" t="s">
        <v>48</v>
      </c>
      <c r="AF384" s="1227" t="s">
        <v>48</v>
      </c>
      <c r="AG384" s="1228" t="s">
        <v>48</v>
      </c>
      <c r="AH384" s="1228" t="s">
        <v>48</v>
      </c>
      <c r="AI384" s="1228" t="s">
        <v>48</v>
      </c>
      <c r="AJ384" s="1228" t="s">
        <v>48</v>
      </c>
      <c r="AK384" s="1228" t="s">
        <v>48</v>
      </c>
      <c r="AL384" s="1228" t="s">
        <v>13913</v>
      </c>
      <c r="AM384" s="1228" t="s">
        <v>12701</v>
      </c>
      <c r="AN384" s="1229" t="s">
        <v>13935</v>
      </c>
    </row>
    <row r="385" spans="1:40" ht="13.5" thickBot="1">
      <c r="A385" s="1292" t="s">
        <v>3981</v>
      </c>
      <c r="B385" s="1202" t="s">
        <v>3982</v>
      </c>
      <c r="C385" s="1289" t="s">
        <v>3625</v>
      </c>
      <c r="D385" s="1258" t="s">
        <v>3626</v>
      </c>
      <c r="E385" s="1205" t="s">
        <v>3350</v>
      </c>
      <c r="F385" s="1205" t="s">
        <v>3627</v>
      </c>
      <c r="G385" s="1205" t="s">
        <v>3628</v>
      </c>
      <c r="H385" s="1205" t="s">
        <v>3629</v>
      </c>
      <c r="I385" s="1259" t="b">
        <v>0</v>
      </c>
      <c r="J385" s="1224" t="s">
        <v>3983</v>
      </c>
      <c r="K385" s="1208" t="s">
        <v>3984</v>
      </c>
      <c r="L385" s="1209" t="s">
        <v>3714</v>
      </c>
      <c r="M385" s="1210">
        <v>2</v>
      </c>
      <c r="N385" s="1262" t="b">
        <v>0</v>
      </c>
      <c r="O385" s="1245" t="s">
        <v>48</v>
      </c>
      <c r="P385" s="1224" t="s">
        <v>48</v>
      </c>
      <c r="Q385" s="1219" t="s">
        <v>48</v>
      </c>
      <c r="R385" s="1246" t="s">
        <v>48</v>
      </c>
      <c r="S385" s="1224" t="s">
        <v>48</v>
      </c>
      <c r="T385" s="1219" t="s">
        <v>48</v>
      </c>
      <c r="U385" s="1247" t="s">
        <v>48</v>
      </c>
      <c r="V385" s="1290" t="s">
        <v>3650</v>
      </c>
      <c r="W385" s="1219">
        <v>60</v>
      </c>
      <c r="X385" s="1299">
        <v>90</v>
      </c>
      <c r="Y385" s="1221">
        <v>15</v>
      </c>
      <c r="Z385" s="1222">
        <v>61</v>
      </c>
      <c r="AA385" s="1223" t="s">
        <v>48</v>
      </c>
      <c r="AB385" s="1224" t="s">
        <v>48</v>
      </c>
      <c r="AC385" s="1225" t="s">
        <v>48</v>
      </c>
      <c r="AD385" s="1211">
        <v>325</v>
      </c>
      <c r="AE385" s="1227" t="s">
        <v>48</v>
      </c>
      <c r="AF385" s="1227" t="s">
        <v>48</v>
      </c>
      <c r="AG385" s="1228" t="s">
        <v>48</v>
      </c>
      <c r="AH385" s="1228" t="s">
        <v>48</v>
      </c>
      <c r="AI385" s="1228" t="s">
        <v>48</v>
      </c>
      <c r="AJ385" s="1228" t="s">
        <v>48</v>
      </c>
      <c r="AK385" s="1228" t="s">
        <v>48</v>
      </c>
      <c r="AL385" s="1228" t="s">
        <v>13913</v>
      </c>
      <c r="AM385" s="1228" t="s">
        <v>12701</v>
      </c>
      <c r="AN385" s="1229" t="s">
        <v>13935</v>
      </c>
    </row>
    <row r="386" spans="1:40" ht="13.5" thickBot="1">
      <c r="A386" s="1292" t="s">
        <v>3985</v>
      </c>
      <c r="B386" s="1202" t="s">
        <v>3986</v>
      </c>
      <c r="C386" s="1289" t="s">
        <v>3625</v>
      </c>
      <c r="D386" s="1258" t="s">
        <v>3626</v>
      </c>
      <c r="E386" s="1205" t="s">
        <v>3350</v>
      </c>
      <c r="F386" s="1205" t="s">
        <v>3627</v>
      </c>
      <c r="G386" s="1205" t="s">
        <v>3628</v>
      </c>
      <c r="H386" s="1205" t="s">
        <v>3629</v>
      </c>
      <c r="I386" s="1259" t="b">
        <v>0</v>
      </c>
      <c r="J386" s="1224" t="s">
        <v>3987</v>
      </c>
      <c r="K386" s="1208" t="s">
        <v>3988</v>
      </c>
      <c r="L386" s="1209" t="s">
        <v>3989</v>
      </c>
      <c r="M386" s="1210">
        <v>2</v>
      </c>
      <c r="N386" s="1262" t="b">
        <v>0</v>
      </c>
      <c r="O386" s="1245" t="s">
        <v>48</v>
      </c>
      <c r="P386" s="1224" t="s">
        <v>48</v>
      </c>
      <c r="Q386" s="1219" t="s">
        <v>48</v>
      </c>
      <c r="R386" s="1246" t="s">
        <v>48</v>
      </c>
      <c r="S386" s="1224" t="s">
        <v>48</v>
      </c>
      <c r="T386" s="1219" t="s">
        <v>48</v>
      </c>
      <c r="U386" s="1247" t="s">
        <v>48</v>
      </c>
      <c r="V386" s="1290" t="s">
        <v>3650</v>
      </c>
      <c r="W386" s="1219">
        <v>65</v>
      </c>
      <c r="X386" s="1299">
        <v>90</v>
      </c>
      <c r="Y386" s="1221">
        <v>15</v>
      </c>
      <c r="Z386" s="1222">
        <v>65</v>
      </c>
      <c r="AA386" s="1223" t="s">
        <v>48</v>
      </c>
      <c r="AB386" s="1224" t="s">
        <v>48</v>
      </c>
      <c r="AC386" s="1225" t="s">
        <v>48</v>
      </c>
      <c r="AD386" s="1211">
        <v>325</v>
      </c>
      <c r="AE386" s="1227" t="s">
        <v>48</v>
      </c>
      <c r="AF386" s="1227" t="s">
        <v>48</v>
      </c>
      <c r="AG386" s="1228" t="s">
        <v>48</v>
      </c>
      <c r="AH386" s="1228" t="s">
        <v>48</v>
      </c>
      <c r="AI386" s="1228" t="s">
        <v>48</v>
      </c>
      <c r="AJ386" s="1228" t="s">
        <v>48</v>
      </c>
      <c r="AK386" s="1228" t="s">
        <v>48</v>
      </c>
      <c r="AL386" s="1228" t="s">
        <v>13913</v>
      </c>
      <c r="AM386" s="1228" t="s">
        <v>12701</v>
      </c>
      <c r="AN386" s="1229" t="s">
        <v>13935</v>
      </c>
    </row>
    <row r="387" spans="1:40" ht="13.5" thickBot="1">
      <c r="A387" s="1292" t="s">
        <v>3990</v>
      </c>
      <c r="B387" s="1202" t="s">
        <v>3991</v>
      </c>
      <c r="C387" s="1289" t="s">
        <v>3625</v>
      </c>
      <c r="D387" s="1258" t="s">
        <v>3920</v>
      </c>
      <c r="E387" s="1205" t="s">
        <v>3350</v>
      </c>
      <c r="F387" s="1205" t="s">
        <v>3627</v>
      </c>
      <c r="G387" s="1205" t="s">
        <v>3628</v>
      </c>
      <c r="H387" s="1205" t="s">
        <v>3629</v>
      </c>
      <c r="I387" s="1259" t="b">
        <v>0</v>
      </c>
      <c r="J387" s="1224" t="s">
        <v>3992</v>
      </c>
      <c r="K387" s="1208" t="s">
        <v>3993</v>
      </c>
      <c r="L387" s="1209" t="s">
        <v>3994</v>
      </c>
      <c r="M387" s="1210">
        <v>3</v>
      </c>
      <c r="N387" s="1262" t="b">
        <v>0</v>
      </c>
      <c r="O387" s="1245" t="s">
        <v>48</v>
      </c>
      <c r="P387" s="1224" t="s">
        <v>48</v>
      </c>
      <c r="Q387" s="1219" t="s">
        <v>48</v>
      </c>
      <c r="R387" s="1246" t="s">
        <v>48</v>
      </c>
      <c r="S387" s="1224" t="s">
        <v>48</v>
      </c>
      <c r="T387" s="1219" t="s">
        <v>48</v>
      </c>
      <c r="U387" s="1247" t="s">
        <v>48</v>
      </c>
      <c r="V387" s="1290" t="s">
        <v>3650</v>
      </c>
      <c r="W387" s="1219">
        <v>65</v>
      </c>
      <c r="X387" s="1299">
        <v>90</v>
      </c>
      <c r="Y387" s="1221">
        <v>65</v>
      </c>
      <c r="Z387" s="1222">
        <v>15</v>
      </c>
      <c r="AA387" s="1223" t="s">
        <v>48</v>
      </c>
      <c r="AB387" s="1224" t="s">
        <v>48</v>
      </c>
      <c r="AC387" s="1225" t="s">
        <v>48</v>
      </c>
      <c r="AD387" s="1211">
        <v>350</v>
      </c>
      <c r="AE387" s="1227" t="s">
        <v>48</v>
      </c>
      <c r="AF387" s="1227" t="s">
        <v>48</v>
      </c>
      <c r="AG387" s="1228" t="s">
        <v>48</v>
      </c>
      <c r="AH387" s="1228" t="s">
        <v>48</v>
      </c>
      <c r="AI387" s="1228" t="s">
        <v>48</v>
      </c>
      <c r="AJ387" s="1228" t="s">
        <v>48</v>
      </c>
      <c r="AK387" s="1228" t="s">
        <v>48</v>
      </c>
      <c r="AL387" s="1228" t="s">
        <v>13913</v>
      </c>
      <c r="AM387" s="1228" t="s">
        <v>12701</v>
      </c>
      <c r="AN387" s="1229" t="s">
        <v>13934</v>
      </c>
    </row>
    <row r="388" spans="1:40" ht="13.5" thickBot="1">
      <c r="A388" s="1292" t="s">
        <v>3995</v>
      </c>
      <c r="B388" s="1202" t="s">
        <v>3996</v>
      </c>
      <c r="C388" s="1289" t="s">
        <v>3625</v>
      </c>
      <c r="D388" s="1258" t="s">
        <v>3626</v>
      </c>
      <c r="E388" s="1205" t="s">
        <v>3350</v>
      </c>
      <c r="F388" s="1205" t="s">
        <v>3627</v>
      </c>
      <c r="G388" s="1205" t="s">
        <v>3628</v>
      </c>
      <c r="H388" s="1205" t="s">
        <v>3629</v>
      </c>
      <c r="I388" s="1259" t="b">
        <v>0</v>
      </c>
      <c r="J388" s="1224" t="s">
        <v>3997</v>
      </c>
      <c r="K388" s="1208" t="s">
        <v>3998</v>
      </c>
      <c r="L388" s="1209" t="s">
        <v>3999</v>
      </c>
      <c r="M388" s="1210">
        <v>2</v>
      </c>
      <c r="N388" s="1262" t="b">
        <v>0</v>
      </c>
      <c r="O388" s="1245" t="s">
        <v>48</v>
      </c>
      <c r="P388" s="1224" t="s">
        <v>48</v>
      </c>
      <c r="Q388" s="1219" t="s">
        <v>48</v>
      </c>
      <c r="R388" s="1246" t="s">
        <v>48</v>
      </c>
      <c r="S388" s="1224" t="s">
        <v>48</v>
      </c>
      <c r="T388" s="1219" t="s">
        <v>48</v>
      </c>
      <c r="U388" s="1247" t="s">
        <v>48</v>
      </c>
      <c r="V388" s="1290" t="s">
        <v>3650</v>
      </c>
      <c r="W388" s="1219">
        <v>75</v>
      </c>
      <c r="X388" s="1299">
        <v>90</v>
      </c>
      <c r="Y388" s="1221">
        <v>18</v>
      </c>
      <c r="Z388" s="1222">
        <v>72</v>
      </c>
      <c r="AA388" s="1223" t="s">
        <v>48</v>
      </c>
      <c r="AB388" s="1224" t="s">
        <v>48</v>
      </c>
      <c r="AC388" s="1225" t="s">
        <v>48</v>
      </c>
      <c r="AD388" s="1211">
        <v>350</v>
      </c>
      <c r="AE388" s="1227" t="s">
        <v>48</v>
      </c>
      <c r="AF388" s="1227" t="s">
        <v>48</v>
      </c>
      <c r="AG388" s="1228" t="s">
        <v>48</v>
      </c>
      <c r="AH388" s="1228" t="s">
        <v>48</v>
      </c>
      <c r="AI388" s="1228" t="s">
        <v>48</v>
      </c>
      <c r="AJ388" s="1228" t="s">
        <v>48</v>
      </c>
      <c r="AK388" s="1228" t="s">
        <v>48</v>
      </c>
      <c r="AL388" s="1228" t="s">
        <v>13913</v>
      </c>
      <c r="AM388" s="1228" t="s">
        <v>12701</v>
      </c>
      <c r="AN388" s="1229" t="s">
        <v>13935</v>
      </c>
    </row>
    <row r="389" spans="1:40" ht="13.5" thickBot="1">
      <c r="A389" s="1292" t="s">
        <v>4000</v>
      </c>
      <c r="B389" s="1202" t="s">
        <v>4001</v>
      </c>
      <c r="C389" s="1289" t="s">
        <v>3625</v>
      </c>
      <c r="D389" s="1258" t="s">
        <v>3920</v>
      </c>
      <c r="E389" s="1205" t="s">
        <v>3350</v>
      </c>
      <c r="F389" s="1205" t="s">
        <v>3627</v>
      </c>
      <c r="G389" s="1205" t="s">
        <v>3628</v>
      </c>
      <c r="H389" s="1205" t="s">
        <v>3629</v>
      </c>
      <c r="I389" s="1259" t="b">
        <v>0</v>
      </c>
      <c r="J389" s="1224" t="s">
        <v>4002</v>
      </c>
      <c r="K389" s="1208" t="s">
        <v>4003</v>
      </c>
      <c r="L389" s="1209" t="s">
        <v>3951</v>
      </c>
      <c r="M389" s="1210">
        <v>3</v>
      </c>
      <c r="N389" s="1262" t="b">
        <v>0</v>
      </c>
      <c r="O389" s="1245" t="s">
        <v>48</v>
      </c>
      <c r="P389" s="1224" t="s">
        <v>48</v>
      </c>
      <c r="Q389" s="1219" t="s">
        <v>48</v>
      </c>
      <c r="R389" s="1246" t="s">
        <v>48</v>
      </c>
      <c r="S389" s="1224" t="s">
        <v>48</v>
      </c>
      <c r="T389" s="1219" t="s">
        <v>48</v>
      </c>
      <c r="U389" s="1247" t="s">
        <v>48</v>
      </c>
      <c r="V389" s="1290" t="s">
        <v>3650</v>
      </c>
      <c r="W389" s="1219">
        <v>75</v>
      </c>
      <c r="X389" s="1299">
        <v>90</v>
      </c>
      <c r="Y389" s="1221">
        <v>72</v>
      </c>
      <c r="Z389" s="1222">
        <v>18</v>
      </c>
      <c r="AA389" s="1223" t="s">
        <v>48</v>
      </c>
      <c r="AB389" s="1224" t="s">
        <v>48</v>
      </c>
      <c r="AC389" s="1225" t="s">
        <v>48</v>
      </c>
      <c r="AD389" s="1211">
        <v>350</v>
      </c>
      <c r="AE389" s="1227" t="s">
        <v>48</v>
      </c>
      <c r="AF389" s="1227" t="s">
        <v>48</v>
      </c>
      <c r="AG389" s="1228" t="s">
        <v>48</v>
      </c>
      <c r="AH389" s="1228" t="s">
        <v>48</v>
      </c>
      <c r="AI389" s="1228" t="s">
        <v>48</v>
      </c>
      <c r="AJ389" s="1228" t="s">
        <v>48</v>
      </c>
      <c r="AK389" s="1228" t="s">
        <v>48</v>
      </c>
      <c r="AL389" s="1228" t="s">
        <v>13913</v>
      </c>
      <c r="AM389" s="1228" t="s">
        <v>12701</v>
      </c>
      <c r="AN389" s="1229" t="s">
        <v>13934</v>
      </c>
    </row>
    <row r="390" spans="1:40" ht="13.5" thickBot="1">
      <c r="A390" s="1293" t="s">
        <v>4004</v>
      </c>
      <c r="B390" s="1202" t="s">
        <v>4005</v>
      </c>
      <c r="C390" s="1289" t="s">
        <v>3625</v>
      </c>
      <c r="D390" s="1258" t="s">
        <v>3626</v>
      </c>
      <c r="E390" s="1205" t="s">
        <v>3350</v>
      </c>
      <c r="F390" s="1205" t="s">
        <v>3627</v>
      </c>
      <c r="G390" s="1205" t="s">
        <v>3628</v>
      </c>
      <c r="H390" s="1205" t="s">
        <v>3629</v>
      </c>
      <c r="I390" s="1259" t="b">
        <v>0</v>
      </c>
      <c r="J390" s="1224" t="s">
        <v>4006</v>
      </c>
      <c r="K390" s="1208" t="s">
        <v>4007</v>
      </c>
      <c r="L390" s="1209" t="s">
        <v>4008</v>
      </c>
      <c r="M390" s="1210">
        <v>2.5</v>
      </c>
      <c r="N390" s="1262" t="b">
        <v>0</v>
      </c>
      <c r="O390" s="1245" t="s">
        <v>48</v>
      </c>
      <c r="P390" s="1224" t="s">
        <v>48</v>
      </c>
      <c r="Q390" s="1219" t="s">
        <v>48</v>
      </c>
      <c r="R390" s="1246" t="s">
        <v>48</v>
      </c>
      <c r="S390" s="1224" t="s">
        <v>48</v>
      </c>
      <c r="T390" s="1219" t="s">
        <v>48</v>
      </c>
      <c r="U390" s="1247" t="s">
        <v>48</v>
      </c>
      <c r="V390" s="1290" t="s">
        <v>3650</v>
      </c>
      <c r="W390" s="1219">
        <v>85</v>
      </c>
      <c r="X390" s="1299">
        <v>100</v>
      </c>
      <c r="Y390" s="1221">
        <v>25</v>
      </c>
      <c r="Z390" s="1222">
        <v>95</v>
      </c>
      <c r="AA390" s="1223" t="s">
        <v>48</v>
      </c>
      <c r="AB390" s="1224" t="s">
        <v>48</v>
      </c>
      <c r="AC390" s="1225" t="s">
        <v>48</v>
      </c>
      <c r="AD390" s="1211">
        <v>375</v>
      </c>
      <c r="AE390" s="1227" t="s">
        <v>48</v>
      </c>
      <c r="AF390" s="1227" t="s">
        <v>48</v>
      </c>
      <c r="AG390" s="1228" t="s">
        <v>48</v>
      </c>
      <c r="AH390" s="1228" t="s">
        <v>48</v>
      </c>
      <c r="AI390" s="1228" t="s">
        <v>48</v>
      </c>
      <c r="AJ390" s="1228" t="s">
        <v>48</v>
      </c>
      <c r="AK390" s="1228" t="s">
        <v>48</v>
      </c>
      <c r="AL390" s="1228" t="s">
        <v>13914</v>
      </c>
      <c r="AM390" s="1228" t="s">
        <v>12701</v>
      </c>
      <c r="AN390" s="1229" t="s">
        <v>13935</v>
      </c>
    </row>
    <row r="391" spans="1:40" ht="13.5" thickBot="1">
      <c r="A391" s="1293" t="s">
        <v>4009</v>
      </c>
      <c r="B391" s="1202" t="s">
        <v>4010</v>
      </c>
      <c r="C391" s="1289" t="s">
        <v>3625</v>
      </c>
      <c r="D391" s="1258" t="s">
        <v>3626</v>
      </c>
      <c r="E391" s="1205" t="s">
        <v>3350</v>
      </c>
      <c r="F391" s="1205" t="s">
        <v>3627</v>
      </c>
      <c r="G391" s="1205" t="s">
        <v>3628</v>
      </c>
      <c r="H391" s="1205" t="s">
        <v>3629</v>
      </c>
      <c r="I391" s="1259" t="b">
        <v>0</v>
      </c>
      <c r="J391" s="1224" t="s">
        <v>4011</v>
      </c>
      <c r="K391" s="1208" t="s">
        <v>4012</v>
      </c>
      <c r="L391" s="1209" t="s">
        <v>4013</v>
      </c>
      <c r="M391" s="1210">
        <v>2.5</v>
      </c>
      <c r="N391" s="1262" t="b">
        <v>0</v>
      </c>
      <c r="O391" s="1245" t="s">
        <v>48</v>
      </c>
      <c r="P391" s="1224" t="s">
        <v>48</v>
      </c>
      <c r="Q391" s="1219" t="s">
        <v>48</v>
      </c>
      <c r="R391" s="1246" t="s">
        <v>48</v>
      </c>
      <c r="S391" s="1224" t="s">
        <v>48</v>
      </c>
      <c r="T391" s="1219" t="s">
        <v>48</v>
      </c>
      <c r="U391" s="1247" t="s">
        <v>48</v>
      </c>
      <c r="V391" s="1290" t="s">
        <v>3650</v>
      </c>
      <c r="W391" s="1219">
        <v>100</v>
      </c>
      <c r="X391" s="1299">
        <v>100</v>
      </c>
      <c r="Y391" s="1221">
        <v>35</v>
      </c>
      <c r="Z391" s="1222">
        <v>115</v>
      </c>
      <c r="AA391" s="1223" t="s">
        <v>48</v>
      </c>
      <c r="AB391" s="1224" t="s">
        <v>48</v>
      </c>
      <c r="AC391" s="1225" t="s">
        <v>48</v>
      </c>
      <c r="AD391" s="1211">
        <v>400</v>
      </c>
      <c r="AE391" s="1227" t="s">
        <v>48</v>
      </c>
      <c r="AF391" s="1227" t="s">
        <v>48</v>
      </c>
      <c r="AG391" s="1228" t="s">
        <v>48</v>
      </c>
      <c r="AH391" s="1228" t="s">
        <v>48</v>
      </c>
      <c r="AI391" s="1228" t="s">
        <v>48</v>
      </c>
      <c r="AJ391" s="1228" t="s">
        <v>48</v>
      </c>
      <c r="AK391" s="1228" t="s">
        <v>48</v>
      </c>
      <c r="AL391" s="1228" t="s">
        <v>13914</v>
      </c>
      <c r="AM391" s="1228" t="s">
        <v>12701</v>
      </c>
      <c r="AN391" s="1229" t="s">
        <v>13935</v>
      </c>
    </row>
    <row r="392" spans="1:40" ht="13.5" thickBot="1">
      <c r="A392" s="1293" t="s">
        <v>4014</v>
      </c>
      <c r="B392" s="1202" t="s">
        <v>4015</v>
      </c>
      <c r="C392" s="1289" t="s">
        <v>3625</v>
      </c>
      <c r="D392" s="1258" t="s">
        <v>3920</v>
      </c>
      <c r="E392" s="1205" t="s">
        <v>3350</v>
      </c>
      <c r="F392" s="1205" t="s">
        <v>3627</v>
      </c>
      <c r="G392" s="1205" t="s">
        <v>3628</v>
      </c>
      <c r="H392" s="1205" t="s">
        <v>3629</v>
      </c>
      <c r="I392" s="1259" t="b">
        <v>0</v>
      </c>
      <c r="J392" s="1224" t="s">
        <v>4016</v>
      </c>
      <c r="K392" s="1208" t="s">
        <v>4017</v>
      </c>
      <c r="L392" s="1209" t="s">
        <v>4018</v>
      </c>
      <c r="M392" s="1210">
        <v>3.5</v>
      </c>
      <c r="N392" s="1262" t="b">
        <v>0</v>
      </c>
      <c r="O392" s="1245" t="s">
        <v>48</v>
      </c>
      <c r="P392" s="1224" t="s">
        <v>48</v>
      </c>
      <c r="Q392" s="1219" t="s">
        <v>48</v>
      </c>
      <c r="R392" s="1246" t="s">
        <v>48</v>
      </c>
      <c r="S392" s="1224" t="s">
        <v>48</v>
      </c>
      <c r="T392" s="1219" t="s">
        <v>48</v>
      </c>
      <c r="U392" s="1247" t="s">
        <v>48</v>
      </c>
      <c r="V392" s="1290" t="s">
        <v>3650</v>
      </c>
      <c r="W392" s="1219">
        <v>100</v>
      </c>
      <c r="X392" s="1299">
        <v>100</v>
      </c>
      <c r="Y392" s="1221">
        <v>115</v>
      </c>
      <c r="Z392" s="1222">
        <v>35</v>
      </c>
      <c r="AA392" s="1223" t="s">
        <v>48</v>
      </c>
      <c r="AB392" s="1224" t="s">
        <v>48</v>
      </c>
      <c r="AC392" s="1225" t="s">
        <v>48</v>
      </c>
      <c r="AD392" s="1211">
        <v>400</v>
      </c>
      <c r="AE392" s="1227" t="s">
        <v>48</v>
      </c>
      <c r="AF392" s="1227" t="s">
        <v>48</v>
      </c>
      <c r="AG392" s="1228" t="s">
        <v>48</v>
      </c>
      <c r="AH392" s="1228" t="s">
        <v>48</v>
      </c>
      <c r="AI392" s="1228" t="s">
        <v>48</v>
      </c>
      <c r="AJ392" s="1228" t="s">
        <v>48</v>
      </c>
      <c r="AK392" s="1228" t="s">
        <v>48</v>
      </c>
      <c r="AL392" s="1228" t="s">
        <v>13914</v>
      </c>
      <c r="AM392" s="1228" t="s">
        <v>12701</v>
      </c>
      <c r="AN392" s="1229" t="s">
        <v>13934</v>
      </c>
    </row>
    <row r="393" spans="1:40" ht="13.5" thickBot="1">
      <c r="A393" s="1256" t="s">
        <v>4019</v>
      </c>
      <c r="B393" s="1202" t="s">
        <v>4020</v>
      </c>
      <c r="C393" s="1289" t="s">
        <v>3625</v>
      </c>
      <c r="D393" s="1258" t="s">
        <v>3626</v>
      </c>
      <c r="E393" s="1205" t="s">
        <v>3350</v>
      </c>
      <c r="F393" s="1205" t="s">
        <v>3627</v>
      </c>
      <c r="G393" s="1205" t="s">
        <v>3628</v>
      </c>
      <c r="H393" s="1205" t="s">
        <v>3629</v>
      </c>
      <c r="I393" s="1259" t="b">
        <v>0</v>
      </c>
      <c r="J393" s="1224" t="s">
        <v>4021</v>
      </c>
      <c r="K393" s="1208" t="s">
        <v>4022</v>
      </c>
      <c r="L393" s="1209" t="s">
        <v>4008</v>
      </c>
      <c r="M393" s="1210">
        <v>3</v>
      </c>
      <c r="N393" s="1262" t="b">
        <v>0</v>
      </c>
      <c r="O393" s="1245" t="s">
        <v>48</v>
      </c>
      <c r="P393" s="1224" t="s">
        <v>48</v>
      </c>
      <c r="Q393" s="1219" t="s">
        <v>48</v>
      </c>
      <c r="R393" s="1246" t="s">
        <v>48</v>
      </c>
      <c r="S393" s="1224" t="s">
        <v>48</v>
      </c>
      <c r="T393" s="1219" t="s">
        <v>48</v>
      </c>
      <c r="U393" s="1247" t="s">
        <v>48</v>
      </c>
      <c r="V393" s="1290" t="s">
        <v>3650</v>
      </c>
      <c r="W393" s="1219">
        <v>110</v>
      </c>
      <c r="X393" s="1299">
        <v>110</v>
      </c>
      <c r="Y393" s="1221">
        <v>30</v>
      </c>
      <c r="Z393" s="1222">
        <v>130</v>
      </c>
      <c r="AA393" s="1223" t="s">
        <v>48</v>
      </c>
      <c r="AB393" s="1224" t="s">
        <v>48</v>
      </c>
      <c r="AC393" s="1225" t="s">
        <v>48</v>
      </c>
      <c r="AD393" s="1211">
        <v>425</v>
      </c>
      <c r="AE393" s="1227" t="s">
        <v>48</v>
      </c>
      <c r="AF393" s="1227" t="s">
        <v>48</v>
      </c>
      <c r="AG393" s="1228" t="s">
        <v>48</v>
      </c>
      <c r="AH393" s="1228" t="s">
        <v>48</v>
      </c>
      <c r="AI393" s="1228" t="s">
        <v>48</v>
      </c>
      <c r="AJ393" s="1228" t="s">
        <v>48</v>
      </c>
      <c r="AK393" s="1228" t="s">
        <v>48</v>
      </c>
      <c r="AL393" s="1228" t="s">
        <v>13915</v>
      </c>
      <c r="AM393" s="1228" t="s">
        <v>12701</v>
      </c>
      <c r="AN393" s="1229" t="s">
        <v>13935</v>
      </c>
    </row>
    <row r="394" spans="1:40" ht="13.5" thickBot="1">
      <c r="A394" s="1256" t="s">
        <v>4023</v>
      </c>
      <c r="B394" s="1202" t="s">
        <v>4024</v>
      </c>
      <c r="C394" s="1289" t="s">
        <v>3625</v>
      </c>
      <c r="D394" s="1258" t="s">
        <v>3920</v>
      </c>
      <c r="E394" s="1205" t="s">
        <v>3350</v>
      </c>
      <c r="F394" s="1205" t="s">
        <v>3627</v>
      </c>
      <c r="G394" s="1205" t="s">
        <v>3628</v>
      </c>
      <c r="H394" s="1205" t="s">
        <v>3629</v>
      </c>
      <c r="I394" s="1259" t="b">
        <v>0</v>
      </c>
      <c r="J394" s="1224" t="s">
        <v>4025</v>
      </c>
      <c r="K394" s="1208" t="s">
        <v>4026</v>
      </c>
      <c r="L394" s="1209" t="s">
        <v>4027</v>
      </c>
      <c r="M394" s="1210">
        <v>4</v>
      </c>
      <c r="N394" s="1262" t="b">
        <v>0</v>
      </c>
      <c r="O394" s="1245" t="s">
        <v>48</v>
      </c>
      <c r="P394" s="1224" t="s">
        <v>48</v>
      </c>
      <c r="Q394" s="1219" t="s">
        <v>48</v>
      </c>
      <c r="R394" s="1246" t="s">
        <v>48</v>
      </c>
      <c r="S394" s="1224" t="s">
        <v>48</v>
      </c>
      <c r="T394" s="1219" t="s">
        <v>48</v>
      </c>
      <c r="U394" s="1247" t="s">
        <v>48</v>
      </c>
      <c r="V394" s="1290" t="s">
        <v>3650</v>
      </c>
      <c r="W394" s="1219">
        <v>125</v>
      </c>
      <c r="X394" s="1299">
        <v>110</v>
      </c>
      <c r="Y394" s="1221">
        <v>150</v>
      </c>
      <c r="Z394" s="1222">
        <v>40</v>
      </c>
      <c r="AA394" s="1223" t="s">
        <v>48</v>
      </c>
      <c r="AB394" s="1224" t="s">
        <v>48</v>
      </c>
      <c r="AC394" s="1225" t="s">
        <v>48</v>
      </c>
      <c r="AD394" s="1211">
        <v>450</v>
      </c>
      <c r="AE394" s="1227" t="s">
        <v>48</v>
      </c>
      <c r="AF394" s="1227" t="s">
        <v>48</v>
      </c>
      <c r="AG394" s="1228" t="s">
        <v>48</v>
      </c>
      <c r="AH394" s="1228" t="s">
        <v>48</v>
      </c>
      <c r="AI394" s="1228" t="s">
        <v>48</v>
      </c>
      <c r="AJ394" s="1228" t="s">
        <v>48</v>
      </c>
      <c r="AK394" s="1228" t="s">
        <v>48</v>
      </c>
      <c r="AL394" s="1228" t="s">
        <v>13915</v>
      </c>
      <c r="AM394" s="1228" t="s">
        <v>12701</v>
      </c>
      <c r="AN394" s="1229" t="s">
        <v>13934</v>
      </c>
    </row>
    <row r="395" spans="1:40" ht="13.5" thickBot="1">
      <c r="A395" s="1256" t="s">
        <v>4028</v>
      </c>
      <c r="B395" s="1202" t="s">
        <v>4029</v>
      </c>
      <c r="C395" s="1289" t="s">
        <v>3625</v>
      </c>
      <c r="D395" s="1258" t="s">
        <v>3626</v>
      </c>
      <c r="E395" s="1205" t="s">
        <v>3350</v>
      </c>
      <c r="F395" s="1205" t="s">
        <v>3627</v>
      </c>
      <c r="G395" s="1205" t="s">
        <v>3628</v>
      </c>
      <c r="H395" s="1205" t="s">
        <v>3629</v>
      </c>
      <c r="I395" s="1259" t="b">
        <v>0</v>
      </c>
      <c r="J395" s="1224" t="s">
        <v>4030</v>
      </c>
      <c r="K395" s="1208" t="s">
        <v>4031</v>
      </c>
      <c r="L395" s="1209" t="s">
        <v>4032</v>
      </c>
      <c r="M395" s="1210">
        <v>3</v>
      </c>
      <c r="N395" s="1262" t="b">
        <v>0</v>
      </c>
      <c r="O395" s="1245" t="s">
        <v>48</v>
      </c>
      <c r="P395" s="1224" t="s">
        <v>48</v>
      </c>
      <c r="Q395" s="1219" t="s">
        <v>48</v>
      </c>
      <c r="R395" s="1246" t="s">
        <v>48</v>
      </c>
      <c r="S395" s="1224" t="s">
        <v>48</v>
      </c>
      <c r="T395" s="1219" t="s">
        <v>48</v>
      </c>
      <c r="U395" s="1247" t="s">
        <v>48</v>
      </c>
      <c r="V395" s="1290" t="s">
        <v>3650</v>
      </c>
      <c r="W395" s="1219">
        <v>125</v>
      </c>
      <c r="X395" s="1299">
        <v>110</v>
      </c>
      <c r="Y395" s="1221">
        <v>40</v>
      </c>
      <c r="Z395" s="1222">
        <v>150</v>
      </c>
      <c r="AA395" s="1223" t="s">
        <v>48</v>
      </c>
      <c r="AB395" s="1224" t="s">
        <v>48</v>
      </c>
      <c r="AC395" s="1225" t="s">
        <v>48</v>
      </c>
      <c r="AD395" s="1211">
        <v>450</v>
      </c>
      <c r="AE395" s="1227" t="s">
        <v>48</v>
      </c>
      <c r="AF395" s="1227" t="s">
        <v>48</v>
      </c>
      <c r="AG395" s="1228" t="s">
        <v>48</v>
      </c>
      <c r="AH395" s="1228" t="s">
        <v>48</v>
      </c>
      <c r="AI395" s="1228" t="s">
        <v>48</v>
      </c>
      <c r="AJ395" s="1228" t="s">
        <v>48</v>
      </c>
      <c r="AK395" s="1228" t="s">
        <v>48</v>
      </c>
      <c r="AL395" s="1228" t="s">
        <v>13915</v>
      </c>
      <c r="AM395" s="1228" t="s">
        <v>12701</v>
      </c>
      <c r="AN395" s="1229" t="s">
        <v>13935</v>
      </c>
    </row>
    <row r="396" spans="1:40" ht="13.5" thickBot="1">
      <c r="A396" s="1300" t="s">
        <v>4033</v>
      </c>
      <c r="B396" s="1202" t="s">
        <v>4034</v>
      </c>
      <c r="C396" s="1289" t="s">
        <v>3625</v>
      </c>
      <c r="D396" s="1238" t="s">
        <v>4035</v>
      </c>
      <c r="E396" s="1205" t="s">
        <v>3350</v>
      </c>
      <c r="F396" s="1205" t="s">
        <v>3627</v>
      </c>
      <c r="G396" s="1205" t="s">
        <v>3628</v>
      </c>
      <c r="H396" s="1205" t="s">
        <v>3629</v>
      </c>
      <c r="I396" s="1259" t="b">
        <v>0</v>
      </c>
      <c r="J396" s="1224" t="s">
        <v>4036</v>
      </c>
      <c r="K396" s="1208" t="s">
        <v>4037</v>
      </c>
      <c r="L396" s="1209" t="s">
        <v>4038</v>
      </c>
      <c r="M396" s="1210">
        <v>0.5</v>
      </c>
      <c r="N396" s="1262" t="b">
        <v>0</v>
      </c>
      <c r="O396" s="1245" t="s">
        <v>48</v>
      </c>
      <c r="P396" s="1224" t="s">
        <v>48</v>
      </c>
      <c r="Q396" s="1219" t="s">
        <v>48</v>
      </c>
      <c r="R396" s="1246" t="s">
        <v>48</v>
      </c>
      <c r="S396" s="1224" t="s">
        <v>48</v>
      </c>
      <c r="T396" s="1219" t="s">
        <v>48</v>
      </c>
      <c r="U396" s="1247" t="s">
        <v>48</v>
      </c>
      <c r="V396" s="1290" t="s">
        <v>3357</v>
      </c>
      <c r="W396" s="1219">
        <v>10</v>
      </c>
      <c r="X396" s="1299">
        <v>30</v>
      </c>
      <c r="Y396" s="1221">
        <v>0</v>
      </c>
      <c r="Z396" s="1222">
        <v>3</v>
      </c>
      <c r="AA396" s="1223" t="s">
        <v>48</v>
      </c>
      <c r="AB396" s="1224" t="s">
        <v>48</v>
      </c>
      <c r="AC396" s="1225" t="s">
        <v>48</v>
      </c>
      <c r="AD396" s="1298">
        <v>250</v>
      </c>
      <c r="AE396" s="1227" t="s">
        <v>48</v>
      </c>
      <c r="AF396" s="1227" t="s">
        <v>48</v>
      </c>
      <c r="AG396" s="1228" t="s">
        <v>48</v>
      </c>
      <c r="AH396" s="1228" t="s">
        <v>48</v>
      </c>
      <c r="AI396" s="1228" t="s">
        <v>48</v>
      </c>
      <c r="AJ396" s="1228" t="s">
        <v>48</v>
      </c>
      <c r="AK396" s="1228" t="s">
        <v>48</v>
      </c>
      <c r="AL396" s="1228" t="s">
        <v>13911</v>
      </c>
      <c r="AM396" s="1228" t="s">
        <v>12701</v>
      </c>
      <c r="AN396" s="1229" t="s">
        <v>13936</v>
      </c>
    </row>
    <row r="397" spans="1:40" ht="13.5" thickBot="1">
      <c r="A397" s="1300" t="s">
        <v>4039</v>
      </c>
      <c r="B397" s="1202" t="s">
        <v>4040</v>
      </c>
      <c r="C397" s="1289" t="s">
        <v>3625</v>
      </c>
      <c r="D397" s="1238" t="s">
        <v>4035</v>
      </c>
      <c r="E397" s="1205" t="s">
        <v>3350</v>
      </c>
      <c r="F397" s="1205" t="s">
        <v>3627</v>
      </c>
      <c r="G397" s="1205" t="s">
        <v>3628</v>
      </c>
      <c r="H397" s="1205" t="s">
        <v>3629</v>
      </c>
      <c r="I397" s="1259" t="b">
        <v>0</v>
      </c>
      <c r="J397" s="1224" t="s">
        <v>4041</v>
      </c>
      <c r="K397" s="1208" t="s">
        <v>4042</v>
      </c>
      <c r="L397" s="1209" t="s">
        <v>4043</v>
      </c>
      <c r="M397" s="1210">
        <v>0.5</v>
      </c>
      <c r="N397" s="1262" t="b">
        <v>0</v>
      </c>
      <c r="O397" s="1245" t="s">
        <v>48</v>
      </c>
      <c r="P397" s="1224" t="s">
        <v>48</v>
      </c>
      <c r="Q397" s="1219" t="s">
        <v>48</v>
      </c>
      <c r="R397" s="1246" t="s">
        <v>48</v>
      </c>
      <c r="S397" s="1224" t="s">
        <v>48</v>
      </c>
      <c r="T397" s="1219" t="s">
        <v>48</v>
      </c>
      <c r="U397" s="1247" t="s">
        <v>48</v>
      </c>
      <c r="V397" s="1290" t="s">
        <v>3357</v>
      </c>
      <c r="W397" s="1219">
        <v>20</v>
      </c>
      <c r="X397" s="1299">
        <v>30</v>
      </c>
      <c r="Y397" s="1221">
        <v>1</v>
      </c>
      <c r="Z397" s="1222">
        <v>5</v>
      </c>
      <c r="AA397" s="1223" t="s">
        <v>48</v>
      </c>
      <c r="AB397" s="1224" t="s">
        <v>48</v>
      </c>
      <c r="AC397" s="1225" t="s">
        <v>48</v>
      </c>
      <c r="AD397" s="1298">
        <v>250</v>
      </c>
      <c r="AE397" s="1227" t="s">
        <v>48</v>
      </c>
      <c r="AF397" s="1227" t="s">
        <v>48</v>
      </c>
      <c r="AG397" s="1228" t="s">
        <v>48</v>
      </c>
      <c r="AH397" s="1228" t="s">
        <v>48</v>
      </c>
      <c r="AI397" s="1228" t="s">
        <v>48</v>
      </c>
      <c r="AJ397" s="1228" t="s">
        <v>48</v>
      </c>
      <c r="AK397" s="1228" t="s">
        <v>48</v>
      </c>
      <c r="AL397" s="1228" t="s">
        <v>13911</v>
      </c>
      <c r="AM397" s="1228" t="s">
        <v>12701</v>
      </c>
      <c r="AN397" s="1229" t="s">
        <v>13936</v>
      </c>
    </row>
    <row r="398" spans="1:40" ht="13.5" thickBot="1">
      <c r="A398" s="1300" t="s">
        <v>4044</v>
      </c>
      <c r="B398" s="1202" t="s">
        <v>4045</v>
      </c>
      <c r="C398" s="1289" t="s">
        <v>3625</v>
      </c>
      <c r="D398" s="1238" t="s">
        <v>4035</v>
      </c>
      <c r="E398" s="1205" t="s">
        <v>3350</v>
      </c>
      <c r="F398" s="1205" t="s">
        <v>3627</v>
      </c>
      <c r="G398" s="1205" t="s">
        <v>3628</v>
      </c>
      <c r="H398" s="1205" t="s">
        <v>3629</v>
      </c>
      <c r="I398" s="1259" t="b">
        <v>0</v>
      </c>
      <c r="J398" s="1224" t="s">
        <v>4046</v>
      </c>
      <c r="K398" s="1208" t="s">
        <v>4047</v>
      </c>
      <c r="L398" s="1209" t="s">
        <v>4048</v>
      </c>
      <c r="M398" s="1210">
        <v>0.5</v>
      </c>
      <c r="N398" s="1262" t="b">
        <v>0</v>
      </c>
      <c r="O398" s="1245" t="s">
        <v>48</v>
      </c>
      <c r="P398" s="1224" t="s">
        <v>48</v>
      </c>
      <c r="Q398" s="1219" t="s">
        <v>48</v>
      </c>
      <c r="R398" s="1246" t="s">
        <v>48</v>
      </c>
      <c r="S398" s="1224" t="s">
        <v>48</v>
      </c>
      <c r="T398" s="1219" t="s">
        <v>48</v>
      </c>
      <c r="U398" s="1247" t="s">
        <v>48</v>
      </c>
      <c r="V398" s="1290" t="s">
        <v>3357</v>
      </c>
      <c r="W398" s="1219">
        <v>25</v>
      </c>
      <c r="X398" s="1299">
        <v>30</v>
      </c>
      <c r="Y398" s="1221">
        <v>2</v>
      </c>
      <c r="Z398" s="1222">
        <v>12</v>
      </c>
      <c r="AA398" s="1223" t="s">
        <v>48</v>
      </c>
      <c r="AB398" s="1224" t="s">
        <v>48</v>
      </c>
      <c r="AC398" s="1225" t="s">
        <v>48</v>
      </c>
      <c r="AD398" s="1298">
        <v>275</v>
      </c>
      <c r="AE398" s="1227" t="s">
        <v>48</v>
      </c>
      <c r="AF398" s="1227" t="s">
        <v>48</v>
      </c>
      <c r="AG398" s="1228" t="s">
        <v>48</v>
      </c>
      <c r="AH398" s="1228" t="s">
        <v>48</v>
      </c>
      <c r="AI398" s="1228" t="s">
        <v>48</v>
      </c>
      <c r="AJ398" s="1228" t="s">
        <v>48</v>
      </c>
      <c r="AK398" s="1228" t="s">
        <v>48</v>
      </c>
      <c r="AL398" s="1228" t="s">
        <v>13911</v>
      </c>
      <c r="AM398" s="1228" t="s">
        <v>12701</v>
      </c>
      <c r="AN398" s="1229" t="s">
        <v>13936</v>
      </c>
    </row>
    <row r="399" spans="1:40" ht="13.5" thickBot="1">
      <c r="A399" s="1300" t="s">
        <v>4049</v>
      </c>
      <c r="B399" s="1202" t="s">
        <v>4050</v>
      </c>
      <c r="C399" s="1289" t="s">
        <v>3625</v>
      </c>
      <c r="D399" s="1238" t="s">
        <v>4035</v>
      </c>
      <c r="E399" s="1205" t="s">
        <v>3350</v>
      </c>
      <c r="F399" s="1205" t="s">
        <v>3627</v>
      </c>
      <c r="G399" s="1205" t="s">
        <v>3628</v>
      </c>
      <c r="H399" s="1205" t="s">
        <v>3629</v>
      </c>
      <c r="I399" s="1259" t="b">
        <v>0</v>
      </c>
      <c r="J399" s="1224" t="s">
        <v>4051</v>
      </c>
      <c r="K399" s="1208" t="s">
        <v>4052</v>
      </c>
      <c r="L399" s="1209" t="s">
        <v>4043</v>
      </c>
      <c r="M399" s="1210">
        <v>0.5</v>
      </c>
      <c r="N399" s="1262" t="b">
        <v>0</v>
      </c>
      <c r="O399" s="1245" t="s">
        <v>48</v>
      </c>
      <c r="P399" s="1224" t="s">
        <v>48</v>
      </c>
      <c r="Q399" s="1219" t="s">
        <v>48</v>
      </c>
      <c r="R399" s="1246" t="s">
        <v>48</v>
      </c>
      <c r="S399" s="1224" t="s">
        <v>48</v>
      </c>
      <c r="T399" s="1219" t="s">
        <v>48</v>
      </c>
      <c r="U399" s="1247" t="s">
        <v>48</v>
      </c>
      <c r="V399" s="1290" t="s">
        <v>3357</v>
      </c>
      <c r="W399" s="1219">
        <v>30</v>
      </c>
      <c r="X399" s="1299">
        <v>30</v>
      </c>
      <c r="Y399" s="1221">
        <v>6</v>
      </c>
      <c r="Z399" s="1222">
        <v>24</v>
      </c>
      <c r="AA399" s="1223" t="s">
        <v>48</v>
      </c>
      <c r="AB399" s="1224" t="s">
        <v>48</v>
      </c>
      <c r="AC399" s="1225" t="s">
        <v>48</v>
      </c>
      <c r="AD399" s="1298">
        <v>300</v>
      </c>
      <c r="AE399" s="1227" t="s">
        <v>48</v>
      </c>
      <c r="AF399" s="1227" t="s">
        <v>48</v>
      </c>
      <c r="AG399" s="1228" t="s">
        <v>48</v>
      </c>
      <c r="AH399" s="1228" t="s">
        <v>48</v>
      </c>
      <c r="AI399" s="1228" t="s">
        <v>48</v>
      </c>
      <c r="AJ399" s="1228" t="s">
        <v>48</v>
      </c>
      <c r="AK399" s="1228" t="s">
        <v>48</v>
      </c>
      <c r="AL399" s="1228" t="s">
        <v>13911</v>
      </c>
      <c r="AM399" s="1228" t="s">
        <v>12701</v>
      </c>
      <c r="AN399" s="1229" t="s">
        <v>13936</v>
      </c>
    </row>
    <row r="400" spans="1:40" ht="13.5" thickBot="1">
      <c r="A400" s="1301" t="s">
        <v>4053</v>
      </c>
      <c r="B400" s="1202" t="s">
        <v>4054</v>
      </c>
      <c r="C400" s="1289" t="s">
        <v>3625</v>
      </c>
      <c r="D400" s="1238" t="s">
        <v>4035</v>
      </c>
      <c r="E400" s="1205" t="s">
        <v>3350</v>
      </c>
      <c r="F400" s="1205" t="s">
        <v>3627</v>
      </c>
      <c r="G400" s="1205" t="s">
        <v>3628</v>
      </c>
      <c r="H400" s="1205" t="s">
        <v>3629</v>
      </c>
      <c r="I400" s="1259" t="b">
        <v>0</v>
      </c>
      <c r="J400" s="1224" t="s">
        <v>4055</v>
      </c>
      <c r="K400" s="1208" t="s">
        <v>4056</v>
      </c>
      <c r="L400" s="1209" t="s">
        <v>4043</v>
      </c>
      <c r="M400" s="1210">
        <v>0.5</v>
      </c>
      <c r="N400" s="1262" t="b">
        <v>0</v>
      </c>
      <c r="O400" s="1245" t="s">
        <v>48</v>
      </c>
      <c r="P400" s="1224" t="s">
        <v>48</v>
      </c>
      <c r="Q400" s="1219" t="s">
        <v>48</v>
      </c>
      <c r="R400" s="1246" t="s">
        <v>48</v>
      </c>
      <c r="S400" s="1224" t="s">
        <v>48</v>
      </c>
      <c r="T400" s="1219" t="s">
        <v>48</v>
      </c>
      <c r="U400" s="1247" t="s">
        <v>48</v>
      </c>
      <c r="V400" s="1290" t="s">
        <v>3357</v>
      </c>
      <c r="W400" s="1219">
        <v>35</v>
      </c>
      <c r="X400" s="1299">
        <v>40</v>
      </c>
      <c r="Y400" s="1221">
        <v>8</v>
      </c>
      <c r="Z400" s="1222">
        <v>32</v>
      </c>
      <c r="AA400" s="1223" t="s">
        <v>48</v>
      </c>
      <c r="AB400" s="1224" t="s">
        <v>48</v>
      </c>
      <c r="AC400" s="1225" t="s">
        <v>48</v>
      </c>
      <c r="AD400" s="1298">
        <v>300</v>
      </c>
      <c r="AE400" s="1227" t="s">
        <v>48</v>
      </c>
      <c r="AF400" s="1227" t="s">
        <v>48</v>
      </c>
      <c r="AG400" s="1228" t="s">
        <v>48</v>
      </c>
      <c r="AH400" s="1228" t="s">
        <v>48</v>
      </c>
      <c r="AI400" s="1228" t="s">
        <v>48</v>
      </c>
      <c r="AJ400" s="1228" t="s">
        <v>48</v>
      </c>
      <c r="AK400" s="1228" t="s">
        <v>48</v>
      </c>
      <c r="AL400" s="1228" t="s">
        <v>13912</v>
      </c>
      <c r="AM400" s="1228" t="s">
        <v>12701</v>
      </c>
      <c r="AN400" s="1229" t="s">
        <v>13936</v>
      </c>
    </row>
    <row r="401" spans="1:40" ht="13.5" thickBot="1">
      <c r="A401" s="1301" t="s">
        <v>4057</v>
      </c>
      <c r="B401" s="1202" t="s">
        <v>4058</v>
      </c>
      <c r="C401" s="1289" t="s">
        <v>3625</v>
      </c>
      <c r="D401" s="1238" t="s">
        <v>4035</v>
      </c>
      <c r="E401" s="1205" t="s">
        <v>3350</v>
      </c>
      <c r="F401" s="1205" t="s">
        <v>3627</v>
      </c>
      <c r="G401" s="1205" t="s">
        <v>3628</v>
      </c>
      <c r="H401" s="1205" t="s">
        <v>3629</v>
      </c>
      <c r="I401" s="1259" t="b">
        <v>0</v>
      </c>
      <c r="J401" s="1224" t="s">
        <v>4059</v>
      </c>
      <c r="K401" s="1208" t="s">
        <v>4060</v>
      </c>
      <c r="L401" s="1209" t="s">
        <v>4061</v>
      </c>
      <c r="M401" s="1210">
        <v>0.5</v>
      </c>
      <c r="N401" s="1262" t="b">
        <v>0</v>
      </c>
      <c r="O401" s="1245" t="s">
        <v>48</v>
      </c>
      <c r="P401" s="1224" t="s">
        <v>48</v>
      </c>
      <c r="Q401" s="1219" t="s">
        <v>48</v>
      </c>
      <c r="R401" s="1246" t="s">
        <v>48</v>
      </c>
      <c r="S401" s="1224" t="s">
        <v>48</v>
      </c>
      <c r="T401" s="1219" t="s">
        <v>48</v>
      </c>
      <c r="U401" s="1247" t="s">
        <v>48</v>
      </c>
      <c r="V401" s="1290" t="s">
        <v>3357</v>
      </c>
      <c r="W401" s="1219">
        <v>40</v>
      </c>
      <c r="X401" s="1299">
        <v>40</v>
      </c>
      <c r="Y401" s="1221">
        <v>9</v>
      </c>
      <c r="Z401" s="1222">
        <v>35</v>
      </c>
      <c r="AA401" s="1223" t="s">
        <v>48</v>
      </c>
      <c r="AB401" s="1224" t="s">
        <v>48</v>
      </c>
      <c r="AC401" s="1225" t="s">
        <v>48</v>
      </c>
      <c r="AD401" s="1298">
        <v>325</v>
      </c>
      <c r="AE401" s="1227" t="s">
        <v>48</v>
      </c>
      <c r="AF401" s="1227" t="s">
        <v>48</v>
      </c>
      <c r="AG401" s="1228" t="s">
        <v>48</v>
      </c>
      <c r="AH401" s="1228" t="s">
        <v>48</v>
      </c>
      <c r="AI401" s="1228" t="s">
        <v>48</v>
      </c>
      <c r="AJ401" s="1228" t="s">
        <v>48</v>
      </c>
      <c r="AK401" s="1228" t="s">
        <v>48</v>
      </c>
      <c r="AL401" s="1228" t="s">
        <v>13912</v>
      </c>
      <c r="AM401" s="1228" t="s">
        <v>12701</v>
      </c>
      <c r="AN401" s="1229" t="s">
        <v>13936</v>
      </c>
    </row>
    <row r="402" spans="1:40" ht="13.5" thickBot="1">
      <c r="A402" s="1301" t="s">
        <v>4062</v>
      </c>
      <c r="B402" s="1202" t="s">
        <v>4063</v>
      </c>
      <c r="C402" s="1289" t="s">
        <v>3625</v>
      </c>
      <c r="D402" s="1238" t="s">
        <v>4035</v>
      </c>
      <c r="E402" s="1205" t="s">
        <v>3350</v>
      </c>
      <c r="F402" s="1205" t="s">
        <v>3627</v>
      </c>
      <c r="G402" s="1205" t="s">
        <v>3628</v>
      </c>
      <c r="H402" s="1205" t="s">
        <v>3629</v>
      </c>
      <c r="I402" s="1259" t="b">
        <v>0</v>
      </c>
      <c r="J402" s="1224" t="s">
        <v>4064</v>
      </c>
      <c r="K402" s="1208" t="s">
        <v>4065</v>
      </c>
      <c r="L402" s="1209" t="s">
        <v>4066</v>
      </c>
      <c r="M402" s="1210">
        <v>0.5</v>
      </c>
      <c r="N402" s="1262" t="b">
        <v>0</v>
      </c>
      <c r="O402" s="1245" t="s">
        <v>48</v>
      </c>
      <c r="P402" s="1224" t="s">
        <v>48</v>
      </c>
      <c r="Q402" s="1219" t="s">
        <v>48</v>
      </c>
      <c r="R402" s="1246" t="s">
        <v>48</v>
      </c>
      <c r="S402" s="1224" t="s">
        <v>48</v>
      </c>
      <c r="T402" s="1219" t="s">
        <v>48</v>
      </c>
      <c r="U402" s="1247" t="s">
        <v>48</v>
      </c>
      <c r="V402" s="1290" t="s">
        <v>3357</v>
      </c>
      <c r="W402" s="1219">
        <v>45</v>
      </c>
      <c r="X402" s="1299">
        <v>40</v>
      </c>
      <c r="Y402" s="1221">
        <v>11</v>
      </c>
      <c r="Z402" s="1222">
        <v>45</v>
      </c>
      <c r="AA402" s="1223" t="s">
        <v>48</v>
      </c>
      <c r="AB402" s="1224" t="s">
        <v>48</v>
      </c>
      <c r="AC402" s="1225" t="s">
        <v>48</v>
      </c>
      <c r="AD402" s="1298">
        <v>325</v>
      </c>
      <c r="AE402" s="1227" t="s">
        <v>48</v>
      </c>
      <c r="AF402" s="1227" t="s">
        <v>48</v>
      </c>
      <c r="AG402" s="1228" t="s">
        <v>48</v>
      </c>
      <c r="AH402" s="1228" t="s">
        <v>48</v>
      </c>
      <c r="AI402" s="1228" t="s">
        <v>48</v>
      </c>
      <c r="AJ402" s="1228" t="s">
        <v>48</v>
      </c>
      <c r="AK402" s="1228" t="s">
        <v>48</v>
      </c>
      <c r="AL402" s="1228" t="s">
        <v>13912</v>
      </c>
      <c r="AM402" s="1228" t="s">
        <v>12701</v>
      </c>
      <c r="AN402" s="1229" t="s">
        <v>13936</v>
      </c>
    </row>
    <row r="403" spans="1:40" ht="13.5" thickBot="1">
      <c r="A403" s="1301" t="s">
        <v>4067</v>
      </c>
      <c r="B403" s="1202" t="s">
        <v>4068</v>
      </c>
      <c r="C403" s="1289" t="s">
        <v>3625</v>
      </c>
      <c r="D403" s="1238" t="s">
        <v>4035</v>
      </c>
      <c r="E403" s="1205" t="s">
        <v>3350</v>
      </c>
      <c r="F403" s="1205" t="s">
        <v>3627</v>
      </c>
      <c r="G403" s="1205" t="s">
        <v>3628</v>
      </c>
      <c r="H403" s="1205" t="s">
        <v>3629</v>
      </c>
      <c r="I403" s="1259" t="b">
        <v>0</v>
      </c>
      <c r="J403" s="1224" t="s">
        <v>4069</v>
      </c>
      <c r="K403" s="1208" t="s">
        <v>4070</v>
      </c>
      <c r="L403" s="1209" t="s">
        <v>4071</v>
      </c>
      <c r="M403" s="1210">
        <v>0.5</v>
      </c>
      <c r="N403" s="1262" t="b">
        <v>0</v>
      </c>
      <c r="O403" s="1245" t="s">
        <v>48</v>
      </c>
      <c r="P403" s="1224" t="s">
        <v>48</v>
      </c>
      <c r="Q403" s="1219" t="s">
        <v>48</v>
      </c>
      <c r="R403" s="1246" t="s">
        <v>48</v>
      </c>
      <c r="S403" s="1224" t="s">
        <v>48</v>
      </c>
      <c r="T403" s="1219" t="s">
        <v>48</v>
      </c>
      <c r="U403" s="1247" t="s">
        <v>48</v>
      </c>
      <c r="V403" s="1290" t="s">
        <v>3357</v>
      </c>
      <c r="W403" s="1219">
        <v>50</v>
      </c>
      <c r="X403" s="1299">
        <v>40</v>
      </c>
      <c r="Y403" s="1221">
        <v>12</v>
      </c>
      <c r="Z403" s="1222">
        <v>48</v>
      </c>
      <c r="AA403" s="1223" t="s">
        <v>48</v>
      </c>
      <c r="AB403" s="1224" t="s">
        <v>48</v>
      </c>
      <c r="AC403" s="1225" t="s">
        <v>48</v>
      </c>
      <c r="AD403" s="1298">
        <v>325</v>
      </c>
      <c r="AE403" s="1227" t="s">
        <v>48</v>
      </c>
      <c r="AF403" s="1227" t="s">
        <v>48</v>
      </c>
      <c r="AG403" s="1228" t="s">
        <v>48</v>
      </c>
      <c r="AH403" s="1228" t="s">
        <v>48</v>
      </c>
      <c r="AI403" s="1228" t="s">
        <v>48</v>
      </c>
      <c r="AJ403" s="1228" t="s">
        <v>48</v>
      </c>
      <c r="AK403" s="1228" t="s">
        <v>48</v>
      </c>
      <c r="AL403" s="1228" t="s">
        <v>13912</v>
      </c>
      <c r="AM403" s="1228" t="s">
        <v>12701</v>
      </c>
      <c r="AN403" s="1229" t="s">
        <v>13936</v>
      </c>
    </row>
    <row r="404" spans="1:40" ht="13.5" thickBot="1">
      <c r="A404" s="1302" t="s">
        <v>4072</v>
      </c>
      <c r="B404" s="1202" t="s">
        <v>4073</v>
      </c>
      <c r="C404" s="1289" t="s">
        <v>3625</v>
      </c>
      <c r="D404" s="1238" t="s">
        <v>4035</v>
      </c>
      <c r="E404" s="1205" t="s">
        <v>3350</v>
      </c>
      <c r="F404" s="1205" t="s">
        <v>3627</v>
      </c>
      <c r="G404" s="1205" t="s">
        <v>3628</v>
      </c>
      <c r="H404" s="1205" t="s">
        <v>3629</v>
      </c>
      <c r="I404" s="1259" t="b">
        <v>0</v>
      </c>
      <c r="J404" s="1224" t="s">
        <v>4074</v>
      </c>
      <c r="K404" s="1208" t="s">
        <v>4075</v>
      </c>
      <c r="L404" s="1209" t="s">
        <v>4061</v>
      </c>
      <c r="M404" s="1210">
        <v>1</v>
      </c>
      <c r="N404" s="1262" t="b">
        <v>0</v>
      </c>
      <c r="O404" s="1245" t="s">
        <v>48</v>
      </c>
      <c r="P404" s="1224" t="s">
        <v>48</v>
      </c>
      <c r="Q404" s="1219" t="s">
        <v>48</v>
      </c>
      <c r="R404" s="1246" t="s">
        <v>48</v>
      </c>
      <c r="S404" s="1224" t="s">
        <v>48</v>
      </c>
      <c r="T404" s="1219" t="s">
        <v>48</v>
      </c>
      <c r="U404" s="1247" t="s">
        <v>48</v>
      </c>
      <c r="V404" s="1290" t="s">
        <v>3357</v>
      </c>
      <c r="W404" s="1219">
        <v>60</v>
      </c>
      <c r="X404" s="1299">
        <v>50</v>
      </c>
      <c r="Y404" s="1221">
        <v>16</v>
      </c>
      <c r="Z404" s="1222">
        <v>60</v>
      </c>
      <c r="AA404" s="1223" t="s">
        <v>48</v>
      </c>
      <c r="AB404" s="1224" t="s">
        <v>48</v>
      </c>
      <c r="AC404" s="1225" t="s">
        <v>48</v>
      </c>
      <c r="AD404" s="1298">
        <v>350</v>
      </c>
      <c r="AE404" s="1227" t="s">
        <v>48</v>
      </c>
      <c r="AF404" s="1227" t="s">
        <v>48</v>
      </c>
      <c r="AG404" s="1228" t="s">
        <v>48</v>
      </c>
      <c r="AH404" s="1228" t="s">
        <v>48</v>
      </c>
      <c r="AI404" s="1228" t="s">
        <v>48</v>
      </c>
      <c r="AJ404" s="1228" t="s">
        <v>48</v>
      </c>
      <c r="AK404" s="1228" t="s">
        <v>48</v>
      </c>
      <c r="AL404" s="1228" t="s">
        <v>13913</v>
      </c>
      <c r="AM404" s="1228" t="s">
        <v>12701</v>
      </c>
      <c r="AN404" s="1229" t="s">
        <v>13936</v>
      </c>
    </row>
    <row r="405" spans="1:40" ht="13.5" thickBot="1">
      <c r="A405" s="1302" t="s">
        <v>4076</v>
      </c>
      <c r="B405" s="1202" t="s">
        <v>4077</v>
      </c>
      <c r="C405" s="1289" t="s">
        <v>3625</v>
      </c>
      <c r="D405" s="1238" t="s">
        <v>4035</v>
      </c>
      <c r="E405" s="1205" t="s">
        <v>3350</v>
      </c>
      <c r="F405" s="1205" t="s">
        <v>3627</v>
      </c>
      <c r="G405" s="1205" t="s">
        <v>3628</v>
      </c>
      <c r="H405" s="1205" t="s">
        <v>3629</v>
      </c>
      <c r="I405" s="1259" t="b">
        <v>0</v>
      </c>
      <c r="J405" s="1224" t="s">
        <v>4078</v>
      </c>
      <c r="K405" s="1208" t="s">
        <v>4079</v>
      </c>
      <c r="L405" s="1209" t="s">
        <v>4080</v>
      </c>
      <c r="M405" s="1210">
        <v>1</v>
      </c>
      <c r="N405" s="1262" t="b">
        <v>0</v>
      </c>
      <c r="O405" s="1245" t="s">
        <v>48</v>
      </c>
      <c r="P405" s="1224" t="s">
        <v>48</v>
      </c>
      <c r="Q405" s="1219" t="s">
        <v>48</v>
      </c>
      <c r="R405" s="1246" t="s">
        <v>48</v>
      </c>
      <c r="S405" s="1224" t="s">
        <v>48</v>
      </c>
      <c r="T405" s="1219" t="s">
        <v>48</v>
      </c>
      <c r="U405" s="1247" t="s">
        <v>48</v>
      </c>
      <c r="V405" s="1290" t="s">
        <v>3357</v>
      </c>
      <c r="W405" s="1219">
        <v>75</v>
      </c>
      <c r="X405" s="1299">
        <v>50</v>
      </c>
      <c r="Y405" s="1221">
        <v>20</v>
      </c>
      <c r="Z405" s="1222">
        <v>70</v>
      </c>
      <c r="AA405" s="1223" t="s">
        <v>48</v>
      </c>
      <c r="AB405" s="1224" t="s">
        <v>48</v>
      </c>
      <c r="AC405" s="1225" t="s">
        <v>48</v>
      </c>
      <c r="AD405" s="1298">
        <v>350</v>
      </c>
      <c r="AE405" s="1227" t="s">
        <v>48</v>
      </c>
      <c r="AF405" s="1227" t="s">
        <v>48</v>
      </c>
      <c r="AG405" s="1228" t="s">
        <v>48</v>
      </c>
      <c r="AH405" s="1228" t="s">
        <v>48</v>
      </c>
      <c r="AI405" s="1228" t="s">
        <v>48</v>
      </c>
      <c r="AJ405" s="1228" t="s">
        <v>48</v>
      </c>
      <c r="AK405" s="1228" t="s">
        <v>48</v>
      </c>
      <c r="AL405" s="1228" t="s">
        <v>13913</v>
      </c>
      <c r="AM405" s="1228" t="s">
        <v>12701</v>
      </c>
      <c r="AN405" s="1229" t="s">
        <v>13936</v>
      </c>
    </row>
    <row r="406" spans="1:40" ht="13.5" thickBot="1">
      <c r="A406" s="1302" t="s">
        <v>4081</v>
      </c>
      <c r="B406" s="1202" t="s">
        <v>4082</v>
      </c>
      <c r="C406" s="1289" t="s">
        <v>3625</v>
      </c>
      <c r="D406" s="1238" t="s">
        <v>4035</v>
      </c>
      <c r="E406" s="1205" t="s">
        <v>3350</v>
      </c>
      <c r="F406" s="1205" t="s">
        <v>3627</v>
      </c>
      <c r="G406" s="1205" t="s">
        <v>3628</v>
      </c>
      <c r="H406" s="1205" t="s">
        <v>3629</v>
      </c>
      <c r="I406" s="1259" t="b">
        <v>0</v>
      </c>
      <c r="J406" s="1224" t="s">
        <v>4083</v>
      </c>
      <c r="K406" s="1208" t="s">
        <v>4084</v>
      </c>
      <c r="L406" s="1209" t="s">
        <v>4085</v>
      </c>
      <c r="M406" s="1210">
        <v>1</v>
      </c>
      <c r="N406" s="1262" t="b">
        <v>0</v>
      </c>
      <c r="O406" s="1245" t="s">
        <v>48</v>
      </c>
      <c r="P406" s="1224" t="s">
        <v>48</v>
      </c>
      <c r="Q406" s="1219" t="s">
        <v>48</v>
      </c>
      <c r="R406" s="1246" t="s">
        <v>48</v>
      </c>
      <c r="S406" s="1224" t="s">
        <v>48</v>
      </c>
      <c r="T406" s="1219" t="s">
        <v>48</v>
      </c>
      <c r="U406" s="1247" t="s">
        <v>48</v>
      </c>
      <c r="V406" s="1290" t="s">
        <v>3357</v>
      </c>
      <c r="W406" s="1219">
        <v>90</v>
      </c>
      <c r="X406" s="1299">
        <v>50</v>
      </c>
      <c r="Y406" s="1221">
        <v>24</v>
      </c>
      <c r="Z406" s="1222">
        <v>76</v>
      </c>
      <c r="AA406" s="1223" t="s">
        <v>48</v>
      </c>
      <c r="AB406" s="1224" t="s">
        <v>48</v>
      </c>
      <c r="AC406" s="1225" t="s">
        <v>48</v>
      </c>
      <c r="AD406" s="1298">
        <v>350</v>
      </c>
      <c r="AE406" s="1227" t="s">
        <v>48</v>
      </c>
      <c r="AF406" s="1227" t="s">
        <v>48</v>
      </c>
      <c r="AG406" s="1228" t="s">
        <v>48</v>
      </c>
      <c r="AH406" s="1228" t="s">
        <v>48</v>
      </c>
      <c r="AI406" s="1228" t="s">
        <v>48</v>
      </c>
      <c r="AJ406" s="1228" t="s">
        <v>48</v>
      </c>
      <c r="AK406" s="1228" t="s">
        <v>48</v>
      </c>
      <c r="AL406" s="1228" t="s">
        <v>13913</v>
      </c>
      <c r="AM406" s="1228" t="s">
        <v>12701</v>
      </c>
      <c r="AN406" s="1229" t="s">
        <v>13936</v>
      </c>
    </row>
    <row r="407" spans="1:40" ht="13.5" thickBot="1">
      <c r="A407" s="1293" t="s">
        <v>4086</v>
      </c>
      <c r="B407" s="1202" t="s">
        <v>4087</v>
      </c>
      <c r="C407" s="1289" t="s">
        <v>3625</v>
      </c>
      <c r="D407" s="1238" t="s">
        <v>4035</v>
      </c>
      <c r="E407" s="1205" t="s">
        <v>3350</v>
      </c>
      <c r="F407" s="1205" t="s">
        <v>3627</v>
      </c>
      <c r="G407" s="1205" t="s">
        <v>3628</v>
      </c>
      <c r="H407" s="1205" t="s">
        <v>3629</v>
      </c>
      <c r="I407" s="1259" t="b">
        <v>0</v>
      </c>
      <c r="J407" s="1224" t="s">
        <v>4088</v>
      </c>
      <c r="K407" s="1208" t="s">
        <v>4089</v>
      </c>
      <c r="L407" s="1209" t="s">
        <v>4038</v>
      </c>
      <c r="M407" s="1210">
        <v>1</v>
      </c>
      <c r="N407" s="1262" t="b">
        <v>0</v>
      </c>
      <c r="O407" s="1245" t="s">
        <v>48</v>
      </c>
      <c r="P407" s="1224" t="s">
        <v>48</v>
      </c>
      <c r="Q407" s="1219" t="s">
        <v>48</v>
      </c>
      <c r="R407" s="1246" t="s">
        <v>48</v>
      </c>
      <c r="S407" s="1224" t="s">
        <v>48</v>
      </c>
      <c r="T407" s="1219" t="s">
        <v>48</v>
      </c>
      <c r="U407" s="1247" t="s">
        <v>48</v>
      </c>
      <c r="V407" s="1290" t="s">
        <v>3357</v>
      </c>
      <c r="W407" s="1219">
        <v>100</v>
      </c>
      <c r="X407" s="1299">
        <v>50</v>
      </c>
      <c r="Y407" s="1221">
        <v>30</v>
      </c>
      <c r="Z407" s="1222">
        <v>100</v>
      </c>
      <c r="AA407" s="1223" t="s">
        <v>48</v>
      </c>
      <c r="AB407" s="1224" t="s">
        <v>48</v>
      </c>
      <c r="AC407" s="1225" t="s">
        <v>48</v>
      </c>
      <c r="AD407" s="1298">
        <v>375</v>
      </c>
      <c r="AE407" s="1227" t="s">
        <v>48</v>
      </c>
      <c r="AF407" s="1227" t="s">
        <v>48</v>
      </c>
      <c r="AG407" s="1228" t="s">
        <v>48</v>
      </c>
      <c r="AH407" s="1228" t="s">
        <v>48</v>
      </c>
      <c r="AI407" s="1228" t="s">
        <v>48</v>
      </c>
      <c r="AJ407" s="1228" t="s">
        <v>48</v>
      </c>
      <c r="AK407" s="1228" t="s">
        <v>48</v>
      </c>
      <c r="AL407" s="1228" t="s">
        <v>13914</v>
      </c>
      <c r="AM407" s="1228" t="s">
        <v>12701</v>
      </c>
      <c r="AN407" s="1229" t="s">
        <v>13936</v>
      </c>
    </row>
    <row r="408" spans="1:40" ht="13.5" thickBot="1">
      <c r="A408" s="1293" t="s">
        <v>4090</v>
      </c>
      <c r="B408" s="1202" t="s">
        <v>4091</v>
      </c>
      <c r="C408" s="1289" t="s">
        <v>3625</v>
      </c>
      <c r="D408" s="1238" t="s">
        <v>4035</v>
      </c>
      <c r="E408" s="1205" t="s">
        <v>3350</v>
      </c>
      <c r="F408" s="1205" t="s">
        <v>3627</v>
      </c>
      <c r="G408" s="1205" t="s">
        <v>3628</v>
      </c>
      <c r="H408" s="1205" t="s">
        <v>3629</v>
      </c>
      <c r="I408" s="1259" t="b">
        <v>0</v>
      </c>
      <c r="J408" s="1224" t="s">
        <v>4092</v>
      </c>
      <c r="K408" s="1208" t="s">
        <v>4093</v>
      </c>
      <c r="L408" s="1209" t="s">
        <v>4085</v>
      </c>
      <c r="M408" s="1210">
        <v>1</v>
      </c>
      <c r="N408" s="1262" t="b">
        <v>0</v>
      </c>
      <c r="O408" s="1245" t="s">
        <v>48</v>
      </c>
      <c r="P408" s="1224" t="s">
        <v>48</v>
      </c>
      <c r="Q408" s="1219" t="s">
        <v>48</v>
      </c>
      <c r="R408" s="1246" t="s">
        <v>48</v>
      </c>
      <c r="S408" s="1224" t="s">
        <v>48</v>
      </c>
      <c r="T408" s="1219" t="s">
        <v>48</v>
      </c>
      <c r="U408" s="1247" t="s">
        <v>48</v>
      </c>
      <c r="V408" s="1290" t="s">
        <v>3357</v>
      </c>
      <c r="W408" s="1219">
        <v>115</v>
      </c>
      <c r="X408" s="1299">
        <v>50</v>
      </c>
      <c r="Y408" s="1221">
        <v>35</v>
      </c>
      <c r="Z408" s="1222">
        <v>115</v>
      </c>
      <c r="AA408" s="1223" t="s">
        <v>48</v>
      </c>
      <c r="AB408" s="1224" t="s">
        <v>48</v>
      </c>
      <c r="AC408" s="1225" t="s">
        <v>48</v>
      </c>
      <c r="AD408" s="1298">
        <v>400</v>
      </c>
      <c r="AE408" s="1227" t="s">
        <v>48</v>
      </c>
      <c r="AF408" s="1227" t="s">
        <v>48</v>
      </c>
      <c r="AG408" s="1228" t="s">
        <v>48</v>
      </c>
      <c r="AH408" s="1228" t="s">
        <v>48</v>
      </c>
      <c r="AI408" s="1228" t="s">
        <v>48</v>
      </c>
      <c r="AJ408" s="1228" t="s">
        <v>48</v>
      </c>
      <c r="AK408" s="1228" t="s">
        <v>48</v>
      </c>
      <c r="AL408" s="1228" t="s">
        <v>13914</v>
      </c>
      <c r="AM408" s="1228" t="s">
        <v>12701</v>
      </c>
      <c r="AN408" s="1229" t="s">
        <v>13936</v>
      </c>
    </row>
    <row r="409" spans="1:40" ht="13.5" thickBot="1">
      <c r="A409" s="1256" t="s">
        <v>4094</v>
      </c>
      <c r="B409" s="1202" t="s">
        <v>4095</v>
      </c>
      <c r="C409" s="1289" t="s">
        <v>3625</v>
      </c>
      <c r="D409" s="1238" t="s">
        <v>4035</v>
      </c>
      <c r="E409" s="1205" t="s">
        <v>3350</v>
      </c>
      <c r="F409" s="1205" t="s">
        <v>3627</v>
      </c>
      <c r="G409" s="1205" t="s">
        <v>3628</v>
      </c>
      <c r="H409" s="1205" t="s">
        <v>3629</v>
      </c>
      <c r="I409" s="1259" t="b">
        <v>0</v>
      </c>
      <c r="J409" s="1224" t="s">
        <v>4096</v>
      </c>
      <c r="K409" s="1208" t="s">
        <v>4097</v>
      </c>
      <c r="L409" s="1209" t="s">
        <v>4085</v>
      </c>
      <c r="M409" s="1210">
        <v>1</v>
      </c>
      <c r="N409" s="1262" t="b">
        <v>0</v>
      </c>
      <c r="O409" s="1245" t="s">
        <v>48</v>
      </c>
      <c r="P409" s="1224" t="s">
        <v>48</v>
      </c>
      <c r="Q409" s="1219" t="s">
        <v>48</v>
      </c>
      <c r="R409" s="1246" t="s">
        <v>48</v>
      </c>
      <c r="S409" s="1224" t="s">
        <v>48</v>
      </c>
      <c r="T409" s="1219" t="s">
        <v>48</v>
      </c>
      <c r="U409" s="1247" t="s">
        <v>48</v>
      </c>
      <c r="V409" s="1290" t="s">
        <v>3357</v>
      </c>
      <c r="W409" s="1219">
        <v>130</v>
      </c>
      <c r="X409" s="1299">
        <v>60</v>
      </c>
      <c r="Y409" s="1221">
        <v>40</v>
      </c>
      <c r="Z409" s="1222">
        <v>130</v>
      </c>
      <c r="AA409" s="1223" t="s">
        <v>48</v>
      </c>
      <c r="AB409" s="1224" t="s">
        <v>48</v>
      </c>
      <c r="AC409" s="1225" t="s">
        <v>48</v>
      </c>
      <c r="AD409" s="1298">
        <v>425</v>
      </c>
      <c r="AE409" s="1227" t="s">
        <v>48</v>
      </c>
      <c r="AF409" s="1227" t="s">
        <v>48</v>
      </c>
      <c r="AG409" s="1228" t="s">
        <v>48</v>
      </c>
      <c r="AH409" s="1228" t="s">
        <v>48</v>
      </c>
      <c r="AI409" s="1228" t="s">
        <v>48</v>
      </c>
      <c r="AJ409" s="1228" t="s">
        <v>48</v>
      </c>
      <c r="AK409" s="1228" t="s">
        <v>48</v>
      </c>
      <c r="AL409" s="1228" t="s">
        <v>13915</v>
      </c>
      <c r="AM409" s="1228" t="s">
        <v>12701</v>
      </c>
      <c r="AN409" s="1229" t="s">
        <v>13936</v>
      </c>
    </row>
    <row r="410" spans="1:40" ht="13.5" thickBot="1">
      <c r="A410" s="1256" t="s">
        <v>4098</v>
      </c>
      <c r="B410" s="1202" t="s">
        <v>4099</v>
      </c>
      <c r="C410" s="1289" t="s">
        <v>3625</v>
      </c>
      <c r="D410" s="1238" t="s">
        <v>4035</v>
      </c>
      <c r="E410" s="1205" t="s">
        <v>3350</v>
      </c>
      <c r="F410" s="1205" t="s">
        <v>3627</v>
      </c>
      <c r="G410" s="1205" t="s">
        <v>3628</v>
      </c>
      <c r="H410" s="1205" t="s">
        <v>3629</v>
      </c>
      <c r="I410" s="1259" t="b">
        <v>0</v>
      </c>
      <c r="J410" s="1224" t="s">
        <v>4100</v>
      </c>
      <c r="K410" s="1208" t="s">
        <v>4101</v>
      </c>
      <c r="L410" s="1209" t="s">
        <v>4102</v>
      </c>
      <c r="M410" s="1210">
        <v>1</v>
      </c>
      <c r="N410" s="1262" t="b">
        <v>0</v>
      </c>
      <c r="O410" s="1245" t="s">
        <v>48</v>
      </c>
      <c r="P410" s="1224" t="s">
        <v>48</v>
      </c>
      <c r="Q410" s="1219" t="s">
        <v>48</v>
      </c>
      <c r="R410" s="1246" t="s">
        <v>48</v>
      </c>
      <c r="S410" s="1224" t="s">
        <v>48</v>
      </c>
      <c r="T410" s="1219" t="s">
        <v>48</v>
      </c>
      <c r="U410" s="1247" t="s">
        <v>48</v>
      </c>
      <c r="V410" s="1290" t="s">
        <v>3357</v>
      </c>
      <c r="W410" s="1219">
        <v>150</v>
      </c>
      <c r="X410" s="1299">
        <v>60</v>
      </c>
      <c r="Y410" s="1221">
        <v>40</v>
      </c>
      <c r="Z410" s="1222">
        <v>150</v>
      </c>
      <c r="AA410" s="1223" t="s">
        <v>48</v>
      </c>
      <c r="AB410" s="1224" t="s">
        <v>48</v>
      </c>
      <c r="AC410" s="1225" t="s">
        <v>48</v>
      </c>
      <c r="AD410" s="1298">
        <v>450</v>
      </c>
      <c r="AE410" s="1227" t="s">
        <v>48</v>
      </c>
      <c r="AF410" s="1227" t="s">
        <v>48</v>
      </c>
      <c r="AG410" s="1228" t="s">
        <v>48</v>
      </c>
      <c r="AH410" s="1228" t="s">
        <v>48</v>
      </c>
      <c r="AI410" s="1228" t="s">
        <v>48</v>
      </c>
      <c r="AJ410" s="1228" t="s">
        <v>48</v>
      </c>
      <c r="AK410" s="1228" t="s">
        <v>48</v>
      </c>
      <c r="AL410" s="1228" t="s">
        <v>13915</v>
      </c>
      <c r="AM410" s="1228" t="s">
        <v>12701</v>
      </c>
      <c r="AN410" s="1229" t="s">
        <v>13936</v>
      </c>
    </row>
    <row r="411" spans="1:40" ht="13.5" thickBot="1">
      <c r="A411" s="1260" t="s">
        <v>4103</v>
      </c>
      <c r="B411" s="1202" t="s">
        <v>4104</v>
      </c>
      <c r="C411" s="1289" t="s">
        <v>3625</v>
      </c>
      <c r="D411" s="1258" t="s">
        <v>4105</v>
      </c>
      <c r="E411" s="1205" t="s">
        <v>3350</v>
      </c>
      <c r="F411" s="1205" t="s">
        <v>3640</v>
      </c>
      <c r="G411" s="1205" t="s">
        <v>3641</v>
      </c>
      <c r="H411" s="1205" t="s">
        <v>3642</v>
      </c>
      <c r="I411" s="1259" t="b">
        <v>0</v>
      </c>
      <c r="J411" s="1224" t="s">
        <v>4106</v>
      </c>
      <c r="K411" s="1208" t="s">
        <v>4107</v>
      </c>
      <c r="L411" s="1209" t="s">
        <v>4108</v>
      </c>
      <c r="M411" s="1210">
        <v>3</v>
      </c>
      <c r="N411" s="1262" t="b">
        <v>0</v>
      </c>
      <c r="O411" s="1245" t="s">
        <v>48</v>
      </c>
      <c r="P411" s="1224" t="s">
        <v>48</v>
      </c>
      <c r="Q411" s="1219" t="s">
        <v>48</v>
      </c>
      <c r="R411" s="1246" t="s">
        <v>48</v>
      </c>
      <c r="S411" s="1224" t="s">
        <v>48</v>
      </c>
      <c r="T411" s="1219" t="s">
        <v>48</v>
      </c>
      <c r="U411" s="1247" t="s">
        <v>48</v>
      </c>
      <c r="V411" s="1290" t="s">
        <v>3650</v>
      </c>
      <c r="W411" s="1219">
        <v>20</v>
      </c>
      <c r="X411" s="1295">
        <v>100</v>
      </c>
      <c r="Y411" s="1221">
        <v>5</v>
      </c>
      <c r="Z411" s="1222">
        <v>5</v>
      </c>
      <c r="AA411" s="1223" t="s">
        <v>48</v>
      </c>
      <c r="AB411" s="1224" t="s">
        <v>48</v>
      </c>
      <c r="AC411" s="1225" t="s">
        <v>48</v>
      </c>
      <c r="AD411" s="1211">
        <v>225</v>
      </c>
      <c r="AE411" s="1227" t="s">
        <v>48</v>
      </c>
      <c r="AF411" s="1227" t="s">
        <v>48</v>
      </c>
      <c r="AG411" s="1228" t="s">
        <v>48</v>
      </c>
      <c r="AH411" s="1228" t="s">
        <v>48</v>
      </c>
      <c r="AI411" s="1228" t="s">
        <v>48</v>
      </c>
      <c r="AJ411" s="1228" t="s">
        <v>48</v>
      </c>
      <c r="AK411" s="1228" t="s">
        <v>48</v>
      </c>
      <c r="AL411" s="1228" t="s">
        <v>13911</v>
      </c>
      <c r="AM411" s="1228" t="s">
        <v>12701</v>
      </c>
      <c r="AN411" s="1229" t="s">
        <v>13932</v>
      </c>
    </row>
    <row r="412" spans="1:40" ht="13.5" thickBot="1">
      <c r="A412" s="1260" t="s">
        <v>4109</v>
      </c>
      <c r="B412" s="1202" t="s">
        <v>4110</v>
      </c>
      <c r="C412" s="1289" t="s">
        <v>3625</v>
      </c>
      <c r="D412" s="1258" t="s">
        <v>4105</v>
      </c>
      <c r="E412" s="1205" t="s">
        <v>3350</v>
      </c>
      <c r="F412" s="1205" t="s">
        <v>3640</v>
      </c>
      <c r="G412" s="1205" t="s">
        <v>3641</v>
      </c>
      <c r="H412" s="1205" t="s">
        <v>3642</v>
      </c>
      <c r="I412" s="1259" t="b">
        <v>0</v>
      </c>
      <c r="J412" s="1224" t="s">
        <v>4111</v>
      </c>
      <c r="K412" s="1208" t="s">
        <v>4112</v>
      </c>
      <c r="L412" s="1209" t="s">
        <v>4113</v>
      </c>
      <c r="M412" s="1210">
        <v>3</v>
      </c>
      <c r="N412" s="1262" t="b">
        <v>0</v>
      </c>
      <c r="O412" s="1245" t="s">
        <v>48</v>
      </c>
      <c r="P412" s="1224" t="s">
        <v>48</v>
      </c>
      <c r="Q412" s="1219" t="s">
        <v>48</v>
      </c>
      <c r="R412" s="1246" t="s">
        <v>48</v>
      </c>
      <c r="S412" s="1224" t="s">
        <v>48</v>
      </c>
      <c r="T412" s="1219" t="s">
        <v>48</v>
      </c>
      <c r="U412" s="1247" t="s">
        <v>48</v>
      </c>
      <c r="V412" s="1290" t="s">
        <v>3650</v>
      </c>
      <c r="W412" s="1219">
        <v>30</v>
      </c>
      <c r="X412" s="1295">
        <v>100</v>
      </c>
      <c r="Y412" s="1221">
        <v>5</v>
      </c>
      <c r="Z412" s="1222">
        <v>5</v>
      </c>
      <c r="AA412" s="1223" t="s">
        <v>48</v>
      </c>
      <c r="AB412" s="1224" t="s">
        <v>48</v>
      </c>
      <c r="AC412" s="1225" t="s">
        <v>48</v>
      </c>
      <c r="AD412" s="1211">
        <v>250</v>
      </c>
      <c r="AE412" s="1227" t="s">
        <v>48</v>
      </c>
      <c r="AF412" s="1227" t="s">
        <v>48</v>
      </c>
      <c r="AG412" s="1228" t="s">
        <v>48</v>
      </c>
      <c r="AH412" s="1228" t="s">
        <v>48</v>
      </c>
      <c r="AI412" s="1228" t="s">
        <v>48</v>
      </c>
      <c r="AJ412" s="1228" t="s">
        <v>48</v>
      </c>
      <c r="AK412" s="1228" t="s">
        <v>48</v>
      </c>
      <c r="AL412" s="1228" t="s">
        <v>13911</v>
      </c>
      <c r="AM412" s="1228" t="s">
        <v>12701</v>
      </c>
      <c r="AN412" s="1229" t="s">
        <v>13932</v>
      </c>
    </row>
    <row r="413" spans="1:40" ht="13.5" thickBot="1">
      <c r="A413" s="1260" t="s">
        <v>4114</v>
      </c>
      <c r="B413" s="1202" t="s">
        <v>4115</v>
      </c>
      <c r="C413" s="1289" t="s">
        <v>3625</v>
      </c>
      <c r="D413" s="1258" t="s">
        <v>4105</v>
      </c>
      <c r="E413" s="1205" t="s">
        <v>3350</v>
      </c>
      <c r="F413" s="1205" t="s">
        <v>3640</v>
      </c>
      <c r="G413" s="1205" t="s">
        <v>3641</v>
      </c>
      <c r="H413" s="1205" t="s">
        <v>3642</v>
      </c>
      <c r="I413" s="1259" t="b">
        <v>0</v>
      </c>
      <c r="J413" s="1224" t="s">
        <v>4116</v>
      </c>
      <c r="K413" s="1208" t="s">
        <v>4117</v>
      </c>
      <c r="L413" s="1209" t="s">
        <v>4118</v>
      </c>
      <c r="M413" s="1210">
        <v>3</v>
      </c>
      <c r="N413" s="1262" t="b">
        <v>0</v>
      </c>
      <c r="O413" s="1245" t="s">
        <v>48</v>
      </c>
      <c r="P413" s="1224" t="s">
        <v>48</v>
      </c>
      <c r="Q413" s="1219" t="s">
        <v>48</v>
      </c>
      <c r="R413" s="1246" t="s">
        <v>48</v>
      </c>
      <c r="S413" s="1224" t="s">
        <v>48</v>
      </c>
      <c r="T413" s="1219" t="s">
        <v>48</v>
      </c>
      <c r="U413" s="1247" t="s">
        <v>48</v>
      </c>
      <c r="V413" s="1290" t="s">
        <v>3650</v>
      </c>
      <c r="W413" s="1219">
        <v>35</v>
      </c>
      <c r="X413" s="1295">
        <v>100</v>
      </c>
      <c r="Y413" s="1221">
        <v>8</v>
      </c>
      <c r="Z413" s="1222">
        <v>8</v>
      </c>
      <c r="AA413" s="1223" t="s">
        <v>48</v>
      </c>
      <c r="AB413" s="1224" t="s">
        <v>48</v>
      </c>
      <c r="AC413" s="1225" t="s">
        <v>48</v>
      </c>
      <c r="AD413" s="1211">
        <v>250</v>
      </c>
      <c r="AE413" s="1227" t="s">
        <v>48</v>
      </c>
      <c r="AF413" s="1227" t="s">
        <v>48</v>
      </c>
      <c r="AG413" s="1228" t="s">
        <v>48</v>
      </c>
      <c r="AH413" s="1228" t="s">
        <v>48</v>
      </c>
      <c r="AI413" s="1228" t="s">
        <v>48</v>
      </c>
      <c r="AJ413" s="1228" t="s">
        <v>48</v>
      </c>
      <c r="AK413" s="1228" t="s">
        <v>48</v>
      </c>
      <c r="AL413" s="1228" t="s">
        <v>13911</v>
      </c>
      <c r="AM413" s="1228" t="s">
        <v>12701</v>
      </c>
      <c r="AN413" s="1229" t="s">
        <v>13932</v>
      </c>
    </row>
    <row r="414" spans="1:40" ht="13.5" thickBot="1">
      <c r="A414" s="1260" t="s">
        <v>4119</v>
      </c>
      <c r="B414" s="1202" t="s">
        <v>4120</v>
      </c>
      <c r="C414" s="1289" t="s">
        <v>3625</v>
      </c>
      <c r="D414" s="1258" t="s">
        <v>4105</v>
      </c>
      <c r="E414" s="1205" t="s">
        <v>3350</v>
      </c>
      <c r="F414" s="1205" t="s">
        <v>3640</v>
      </c>
      <c r="G414" s="1205" t="s">
        <v>3641</v>
      </c>
      <c r="H414" s="1205" t="s">
        <v>3642</v>
      </c>
      <c r="I414" s="1259" t="b">
        <v>0</v>
      </c>
      <c r="J414" s="1224" t="s">
        <v>4121</v>
      </c>
      <c r="K414" s="1208" t="s">
        <v>4122</v>
      </c>
      <c r="L414" s="1209" t="s">
        <v>4123</v>
      </c>
      <c r="M414" s="1210">
        <v>3</v>
      </c>
      <c r="N414" s="1262" t="b">
        <v>0</v>
      </c>
      <c r="O414" s="1245" t="s">
        <v>48</v>
      </c>
      <c r="P414" s="1224" t="s">
        <v>48</v>
      </c>
      <c r="Q414" s="1219" t="s">
        <v>48</v>
      </c>
      <c r="R414" s="1246" t="s">
        <v>48</v>
      </c>
      <c r="S414" s="1224" t="s">
        <v>48</v>
      </c>
      <c r="T414" s="1219" t="s">
        <v>48</v>
      </c>
      <c r="U414" s="1247" t="s">
        <v>48</v>
      </c>
      <c r="V414" s="1290" t="s">
        <v>3650</v>
      </c>
      <c r="W414" s="1219">
        <v>35</v>
      </c>
      <c r="X414" s="1295">
        <v>100</v>
      </c>
      <c r="Y414" s="1221">
        <v>10</v>
      </c>
      <c r="Z414" s="1222">
        <v>10</v>
      </c>
      <c r="AA414" s="1223" t="s">
        <v>48</v>
      </c>
      <c r="AB414" s="1224" t="s">
        <v>48</v>
      </c>
      <c r="AC414" s="1225" t="s">
        <v>48</v>
      </c>
      <c r="AD414" s="1211">
        <v>275</v>
      </c>
      <c r="AE414" s="1227" t="s">
        <v>48</v>
      </c>
      <c r="AF414" s="1227" t="s">
        <v>48</v>
      </c>
      <c r="AG414" s="1228" t="s">
        <v>48</v>
      </c>
      <c r="AH414" s="1228" t="s">
        <v>48</v>
      </c>
      <c r="AI414" s="1228" t="s">
        <v>48</v>
      </c>
      <c r="AJ414" s="1228" t="s">
        <v>48</v>
      </c>
      <c r="AK414" s="1228" t="s">
        <v>48</v>
      </c>
      <c r="AL414" s="1228" t="s">
        <v>13911</v>
      </c>
      <c r="AM414" s="1228" t="s">
        <v>12701</v>
      </c>
      <c r="AN414" s="1229" t="s">
        <v>13932</v>
      </c>
    </row>
    <row r="415" spans="1:40" ht="13.5" thickBot="1">
      <c r="A415" s="1260" t="s">
        <v>4124</v>
      </c>
      <c r="B415" s="1202" t="s">
        <v>4125</v>
      </c>
      <c r="C415" s="1289" t="s">
        <v>3625</v>
      </c>
      <c r="D415" s="1258" t="s">
        <v>4105</v>
      </c>
      <c r="E415" s="1205" t="s">
        <v>3350</v>
      </c>
      <c r="F415" s="1205" t="s">
        <v>3640</v>
      </c>
      <c r="G415" s="1205" t="s">
        <v>3641</v>
      </c>
      <c r="H415" s="1205" t="s">
        <v>3642</v>
      </c>
      <c r="I415" s="1259" t="b">
        <v>0</v>
      </c>
      <c r="J415" s="1224" t="s">
        <v>4126</v>
      </c>
      <c r="K415" s="1208" t="s">
        <v>4127</v>
      </c>
      <c r="L415" s="1209" t="s">
        <v>4128</v>
      </c>
      <c r="M415" s="1210">
        <v>4</v>
      </c>
      <c r="N415" s="1262" t="b">
        <v>0</v>
      </c>
      <c r="O415" s="1245" t="s">
        <v>48</v>
      </c>
      <c r="P415" s="1224" t="s">
        <v>48</v>
      </c>
      <c r="Q415" s="1219" t="s">
        <v>48</v>
      </c>
      <c r="R415" s="1246" t="s">
        <v>48</v>
      </c>
      <c r="S415" s="1224" t="s">
        <v>48</v>
      </c>
      <c r="T415" s="1219" t="s">
        <v>48</v>
      </c>
      <c r="U415" s="1247" t="s">
        <v>48</v>
      </c>
      <c r="V415" s="1290" t="s">
        <v>3650</v>
      </c>
      <c r="W415" s="1219">
        <v>40</v>
      </c>
      <c r="X415" s="1295">
        <v>110</v>
      </c>
      <c r="Y415" s="1221">
        <v>15</v>
      </c>
      <c r="Z415" s="1222">
        <v>15</v>
      </c>
      <c r="AA415" s="1223" t="s">
        <v>48</v>
      </c>
      <c r="AB415" s="1224" t="s">
        <v>48</v>
      </c>
      <c r="AC415" s="1225" t="s">
        <v>48</v>
      </c>
      <c r="AD415" s="1211">
        <v>275</v>
      </c>
      <c r="AE415" s="1227" t="s">
        <v>48</v>
      </c>
      <c r="AF415" s="1227" t="s">
        <v>48</v>
      </c>
      <c r="AG415" s="1228" t="s">
        <v>48</v>
      </c>
      <c r="AH415" s="1228" t="s">
        <v>48</v>
      </c>
      <c r="AI415" s="1228" t="s">
        <v>48</v>
      </c>
      <c r="AJ415" s="1228" t="s">
        <v>48</v>
      </c>
      <c r="AK415" s="1228" t="s">
        <v>48</v>
      </c>
      <c r="AL415" s="1228" t="s">
        <v>13911</v>
      </c>
      <c r="AM415" s="1228" t="s">
        <v>12701</v>
      </c>
      <c r="AN415" s="1229" t="s">
        <v>13932</v>
      </c>
    </row>
    <row r="416" spans="1:40" ht="13.5" thickBot="1">
      <c r="A416" s="1291" t="s">
        <v>4129</v>
      </c>
      <c r="B416" s="1202" t="s">
        <v>4130</v>
      </c>
      <c r="C416" s="1289" t="s">
        <v>3625</v>
      </c>
      <c r="D416" s="1258" t="s">
        <v>4105</v>
      </c>
      <c r="E416" s="1205" t="s">
        <v>3350</v>
      </c>
      <c r="F416" s="1205" t="s">
        <v>3640</v>
      </c>
      <c r="G416" s="1205" t="s">
        <v>3641</v>
      </c>
      <c r="H416" s="1205" t="s">
        <v>3642</v>
      </c>
      <c r="I416" s="1259" t="b">
        <v>0</v>
      </c>
      <c r="J416" s="1224" t="s">
        <v>4131</v>
      </c>
      <c r="K416" s="1208" t="s">
        <v>4132</v>
      </c>
      <c r="L416" s="1209" t="s">
        <v>4133</v>
      </c>
      <c r="M416" s="1210">
        <v>4</v>
      </c>
      <c r="N416" s="1262" t="b">
        <v>0</v>
      </c>
      <c r="O416" s="1245" t="s">
        <v>48</v>
      </c>
      <c r="P416" s="1224" t="s">
        <v>48</v>
      </c>
      <c r="Q416" s="1219" t="s">
        <v>48</v>
      </c>
      <c r="R416" s="1246" t="s">
        <v>48</v>
      </c>
      <c r="S416" s="1224" t="s">
        <v>48</v>
      </c>
      <c r="T416" s="1219" t="s">
        <v>48</v>
      </c>
      <c r="U416" s="1247" t="s">
        <v>48</v>
      </c>
      <c r="V416" s="1290" t="s">
        <v>3650</v>
      </c>
      <c r="W416" s="1219">
        <v>45</v>
      </c>
      <c r="X416" s="1295">
        <v>110</v>
      </c>
      <c r="Y416" s="1221">
        <v>20</v>
      </c>
      <c r="Z416" s="1222">
        <v>20</v>
      </c>
      <c r="AA416" s="1223" t="s">
        <v>48</v>
      </c>
      <c r="AB416" s="1224" t="s">
        <v>48</v>
      </c>
      <c r="AC416" s="1225" t="s">
        <v>48</v>
      </c>
      <c r="AD416" s="1211">
        <v>300</v>
      </c>
      <c r="AE416" s="1227" t="s">
        <v>48</v>
      </c>
      <c r="AF416" s="1227" t="s">
        <v>48</v>
      </c>
      <c r="AG416" s="1228" t="s">
        <v>48</v>
      </c>
      <c r="AH416" s="1228" t="s">
        <v>48</v>
      </c>
      <c r="AI416" s="1228" t="s">
        <v>48</v>
      </c>
      <c r="AJ416" s="1228" t="s">
        <v>48</v>
      </c>
      <c r="AK416" s="1228" t="s">
        <v>48</v>
      </c>
      <c r="AL416" s="1228" t="s">
        <v>13912</v>
      </c>
      <c r="AM416" s="1228" t="s">
        <v>12701</v>
      </c>
      <c r="AN416" s="1229" t="s">
        <v>13932</v>
      </c>
    </row>
    <row r="417" spans="1:40" ht="13.5" thickBot="1">
      <c r="A417" s="1291" t="s">
        <v>4134</v>
      </c>
      <c r="B417" s="1202" t="s">
        <v>4135</v>
      </c>
      <c r="C417" s="1289" t="s">
        <v>3625</v>
      </c>
      <c r="D417" s="1258" t="s">
        <v>4105</v>
      </c>
      <c r="E417" s="1205" t="s">
        <v>3350</v>
      </c>
      <c r="F417" s="1205" t="s">
        <v>3640</v>
      </c>
      <c r="G417" s="1205" t="s">
        <v>3641</v>
      </c>
      <c r="H417" s="1205" t="s">
        <v>3642</v>
      </c>
      <c r="I417" s="1259" t="b">
        <v>0</v>
      </c>
      <c r="J417" s="1224" t="s">
        <v>4136</v>
      </c>
      <c r="K417" s="1208" t="s">
        <v>4137</v>
      </c>
      <c r="L417" s="1209" t="s">
        <v>4138</v>
      </c>
      <c r="M417" s="1210">
        <v>4</v>
      </c>
      <c r="N417" s="1262" t="b">
        <v>0</v>
      </c>
      <c r="O417" s="1245" t="s">
        <v>48</v>
      </c>
      <c r="P417" s="1224" t="s">
        <v>48</v>
      </c>
      <c r="Q417" s="1219" t="s">
        <v>48</v>
      </c>
      <c r="R417" s="1246" t="s">
        <v>48</v>
      </c>
      <c r="S417" s="1224" t="s">
        <v>48</v>
      </c>
      <c r="T417" s="1219" t="s">
        <v>48</v>
      </c>
      <c r="U417" s="1247" t="s">
        <v>48</v>
      </c>
      <c r="V417" s="1290" t="s">
        <v>3650</v>
      </c>
      <c r="W417" s="1219">
        <v>45</v>
      </c>
      <c r="X417" s="1295">
        <v>110</v>
      </c>
      <c r="Y417" s="1221">
        <v>20</v>
      </c>
      <c r="Z417" s="1222">
        <v>20</v>
      </c>
      <c r="AA417" s="1223" t="s">
        <v>48</v>
      </c>
      <c r="AB417" s="1224" t="s">
        <v>48</v>
      </c>
      <c r="AC417" s="1225" t="s">
        <v>48</v>
      </c>
      <c r="AD417" s="1211">
        <v>300</v>
      </c>
      <c r="AE417" s="1227" t="s">
        <v>48</v>
      </c>
      <c r="AF417" s="1227" t="s">
        <v>48</v>
      </c>
      <c r="AG417" s="1228" t="s">
        <v>48</v>
      </c>
      <c r="AH417" s="1228" t="s">
        <v>48</v>
      </c>
      <c r="AI417" s="1228" t="s">
        <v>48</v>
      </c>
      <c r="AJ417" s="1228" t="s">
        <v>48</v>
      </c>
      <c r="AK417" s="1228" t="s">
        <v>48</v>
      </c>
      <c r="AL417" s="1228" t="s">
        <v>13912</v>
      </c>
      <c r="AM417" s="1228" t="s">
        <v>12701</v>
      </c>
      <c r="AN417" s="1229" t="s">
        <v>13932</v>
      </c>
    </row>
    <row r="418" spans="1:40" ht="13.5" thickBot="1">
      <c r="A418" s="1291" t="s">
        <v>4139</v>
      </c>
      <c r="B418" s="1202" t="s">
        <v>4140</v>
      </c>
      <c r="C418" s="1289" t="s">
        <v>3625</v>
      </c>
      <c r="D418" s="1258" t="s">
        <v>4105</v>
      </c>
      <c r="E418" s="1205" t="s">
        <v>3350</v>
      </c>
      <c r="F418" s="1205" t="s">
        <v>3640</v>
      </c>
      <c r="G418" s="1205" t="s">
        <v>3641</v>
      </c>
      <c r="H418" s="1205" t="s">
        <v>3642</v>
      </c>
      <c r="I418" s="1259" t="b">
        <v>0</v>
      </c>
      <c r="J418" s="1224" t="s">
        <v>4141</v>
      </c>
      <c r="K418" s="1208" t="s">
        <v>4142</v>
      </c>
      <c r="L418" s="1209" t="s">
        <v>4143</v>
      </c>
      <c r="M418" s="1210">
        <v>4</v>
      </c>
      <c r="N418" s="1262" t="b">
        <v>0</v>
      </c>
      <c r="O418" s="1245" t="s">
        <v>48</v>
      </c>
      <c r="P418" s="1224" t="s">
        <v>48</v>
      </c>
      <c r="Q418" s="1219" t="s">
        <v>48</v>
      </c>
      <c r="R418" s="1246" t="s">
        <v>48</v>
      </c>
      <c r="S418" s="1224" t="s">
        <v>48</v>
      </c>
      <c r="T418" s="1219" t="s">
        <v>48</v>
      </c>
      <c r="U418" s="1247" t="s">
        <v>48</v>
      </c>
      <c r="V418" s="1290" t="s">
        <v>3650</v>
      </c>
      <c r="W418" s="1219">
        <v>55</v>
      </c>
      <c r="X418" s="1295">
        <v>110</v>
      </c>
      <c r="Y418" s="1221">
        <v>22</v>
      </c>
      <c r="Z418" s="1222">
        <v>22</v>
      </c>
      <c r="AA418" s="1223" t="s">
        <v>48</v>
      </c>
      <c r="AB418" s="1224" t="s">
        <v>48</v>
      </c>
      <c r="AC418" s="1225" t="s">
        <v>48</v>
      </c>
      <c r="AD418" s="1211">
        <v>300</v>
      </c>
      <c r="AE418" s="1227" t="s">
        <v>48</v>
      </c>
      <c r="AF418" s="1227" t="s">
        <v>48</v>
      </c>
      <c r="AG418" s="1228" t="s">
        <v>48</v>
      </c>
      <c r="AH418" s="1228" t="s">
        <v>48</v>
      </c>
      <c r="AI418" s="1228" t="s">
        <v>48</v>
      </c>
      <c r="AJ418" s="1228" t="s">
        <v>48</v>
      </c>
      <c r="AK418" s="1228" t="s">
        <v>48</v>
      </c>
      <c r="AL418" s="1228" t="s">
        <v>13912</v>
      </c>
      <c r="AM418" s="1228" t="s">
        <v>12701</v>
      </c>
      <c r="AN418" s="1229" t="s">
        <v>13932</v>
      </c>
    </row>
    <row r="419" spans="1:40" ht="13.5" thickBot="1">
      <c r="A419" s="1291" t="s">
        <v>4144</v>
      </c>
      <c r="B419" s="1202" t="s">
        <v>4145</v>
      </c>
      <c r="C419" s="1289" t="s">
        <v>3625</v>
      </c>
      <c r="D419" s="1258" t="s">
        <v>4105</v>
      </c>
      <c r="E419" s="1205" t="s">
        <v>3350</v>
      </c>
      <c r="F419" s="1205" t="s">
        <v>3640</v>
      </c>
      <c r="G419" s="1205" t="s">
        <v>3641</v>
      </c>
      <c r="H419" s="1205" t="s">
        <v>3642</v>
      </c>
      <c r="I419" s="1259" t="b">
        <v>0</v>
      </c>
      <c r="J419" s="1224" t="s">
        <v>4146</v>
      </c>
      <c r="K419" s="1208" t="s">
        <v>4147</v>
      </c>
      <c r="L419" s="1209" t="s">
        <v>4148</v>
      </c>
      <c r="M419" s="1210">
        <v>4</v>
      </c>
      <c r="N419" s="1262" t="b">
        <v>0</v>
      </c>
      <c r="O419" s="1245" t="s">
        <v>48</v>
      </c>
      <c r="P419" s="1224" t="s">
        <v>48</v>
      </c>
      <c r="Q419" s="1219" t="s">
        <v>48</v>
      </c>
      <c r="R419" s="1246" t="s">
        <v>48</v>
      </c>
      <c r="S419" s="1224" t="s">
        <v>48</v>
      </c>
      <c r="T419" s="1219" t="s">
        <v>48</v>
      </c>
      <c r="U419" s="1247" t="s">
        <v>48</v>
      </c>
      <c r="V419" s="1290" t="s">
        <v>3650</v>
      </c>
      <c r="W419" s="1219">
        <v>65</v>
      </c>
      <c r="X419" s="1295">
        <v>110</v>
      </c>
      <c r="Y419" s="1221">
        <v>25</v>
      </c>
      <c r="Z419" s="1222">
        <v>25</v>
      </c>
      <c r="AA419" s="1223" t="s">
        <v>48</v>
      </c>
      <c r="AB419" s="1224" t="s">
        <v>48</v>
      </c>
      <c r="AC419" s="1225" t="s">
        <v>48</v>
      </c>
      <c r="AD419" s="1211">
        <v>300</v>
      </c>
      <c r="AE419" s="1227" t="s">
        <v>48</v>
      </c>
      <c r="AF419" s="1227" t="s">
        <v>48</v>
      </c>
      <c r="AG419" s="1228" t="s">
        <v>48</v>
      </c>
      <c r="AH419" s="1228" t="s">
        <v>48</v>
      </c>
      <c r="AI419" s="1228" t="s">
        <v>48</v>
      </c>
      <c r="AJ419" s="1228" t="s">
        <v>48</v>
      </c>
      <c r="AK419" s="1228" t="s">
        <v>48</v>
      </c>
      <c r="AL419" s="1228" t="s">
        <v>13912</v>
      </c>
      <c r="AM419" s="1228" t="s">
        <v>12701</v>
      </c>
      <c r="AN419" s="1229" t="s">
        <v>13932</v>
      </c>
    </row>
    <row r="420" spans="1:40" ht="13.5" thickBot="1">
      <c r="A420" s="1291" t="s">
        <v>4149</v>
      </c>
      <c r="B420" s="1202" t="s">
        <v>4150</v>
      </c>
      <c r="C420" s="1289" t="s">
        <v>3625</v>
      </c>
      <c r="D420" s="1258" t="s">
        <v>4105</v>
      </c>
      <c r="E420" s="1205" t="s">
        <v>3350</v>
      </c>
      <c r="F420" s="1205" t="s">
        <v>3640</v>
      </c>
      <c r="G420" s="1205" t="s">
        <v>3641</v>
      </c>
      <c r="H420" s="1205" t="s">
        <v>3642</v>
      </c>
      <c r="I420" s="1259" t="b">
        <v>0</v>
      </c>
      <c r="J420" s="1224" t="s">
        <v>4151</v>
      </c>
      <c r="K420" s="1208" t="s">
        <v>4152</v>
      </c>
      <c r="L420" s="1209" t="s">
        <v>4153</v>
      </c>
      <c r="M420" s="1210">
        <v>4</v>
      </c>
      <c r="N420" s="1262" t="b">
        <v>0</v>
      </c>
      <c r="O420" s="1245" t="s">
        <v>48</v>
      </c>
      <c r="P420" s="1224" t="s">
        <v>48</v>
      </c>
      <c r="Q420" s="1219" t="s">
        <v>48</v>
      </c>
      <c r="R420" s="1246" t="s">
        <v>48</v>
      </c>
      <c r="S420" s="1224" t="s">
        <v>48</v>
      </c>
      <c r="T420" s="1219" t="s">
        <v>48</v>
      </c>
      <c r="U420" s="1247" t="s">
        <v>48</v>
      </c>
      <c r="V420" s="1290" t="s">
        <v>3650</v>
      </c>
      <c r="W420" s="1219">
        <v>65</v>
      </c>
      <c r="X420" s="1295">
        <v>110</v>
      </c>
      <c r="Y420" s="1221">
        <v>25</v>
      </c>
      <c r="Z420" s="1222">
        <v>25</v>
      </c>
      <c r="AA420" s="1223" t="s">
        <v>48</v>
      </c>
      <c r="AB420" s="1224" t="s">
        <v>48</v>
      </c>
      <c r="AC420" s="1225" t="s">
        <v>48</v>
      </c>
      <c r="AD420" s="1211">
        <v>325</v>
      </c>
      <c r="AE420" s="1227" t="s">
        <v>48</v>
      </c>
      <c r="AF420" s="1227" t="s">
        <v>48</v>
      </c>
      <c r="AG420" s="1228" t="s">
        <v>48</v>
      </c>
      <c r="AH420" s="1228" t="s">
        <v>48</v>
      </c>
      <c r="AI420" s="1228" t="s">
        <v>48</v>
      </c>
      <c r="AJ420" s="1228" t="s">
        <v>48</v>
      </c>
      <c r="AK420" s="1228" t="s">
        <v>48</v>
      </c>
      <c r="AL420" s="1228" t="s">
        <v>13912</v>
      </c>
      <c r="AM420" s="1228" t="s">
        <v>12701</v>
      </c>
      <c r="AN420" s="1229" t="s">
        <v>13932</v>
      </c>
    </row>
    <row r="421" spans="1:40" ht="13.5" thickBot="1">
      <c r="A421" s="1291" t="s">
        <v>4154</v>
      </c>
      <c r="B421" s="1202" t="s">
        <v>4155</v>
      </c>
      <c r="C421" s="1289" t="s">
        <v>3625</v>
      </c>
      <c r="D421" s="1258" t="s">
        <v>4105</v>
      </c>
      <c r="E421" s="1205" t="s">
        <v>3350</v>
      </c>
      <c r="F421" s="1205" t="s">
        <v>3640</v>
      </c>
      <c r="G421" s="1205" t="s">
        <v>3641</v>
      </c>
      <c r="H421" s="1205" t="s">
        <v>3642</v>
      </c>
      <c r="I421" s="1259" t="b">
        <v>0</v>
      </c>
      <c r="J421" s="1224" t="s">
        <v>4156</v>
      </c>
      <c r="K421" s="1208" t="s">
        <v>4157</v>
      </c>
      <c r="L421" s="1209" t="s">
        <v>4158</v>
      </c>
      <c r="M421" s="1210">
        <v>4</v>
      </c>
      <c r="N421" s="1262" t="b">
        <v>0</v>
      </c>
      <c r="O421" s="1245" t="s">
        <v>48</v>
      </c>
      <c r="P421" s="1224" t="s">
        <v>48</v>
      </c>
      <c r="Q421" s="1219" t="s">
        <v>48</v>
      </c>
      <c r="R421" s="1246" t="s">
        <v>48</v>
      </c>
      <c r="S421" s="1224" t="s">
        <v>48</v>
      </c>
      <c r="T421" s="1219" t="s">
        <v>48</v>
      </c>
      <c r="U421" s="1247" t="s">
        <v>48</v>
      </c>
      <c r="V421" s="1290" t="s">
        <v>3650</v>
      </c>
      <c r="W421" s="1219">
        <v>75</v>
      </c>
      <c r="X421" s="1295">
        <v>110</v>
      </c>
      <c r="Y421" s="1221">
        <v>28</v>
      </c>
      <c r="Z421" s="1222">
        <v>28</v>
      </c>
      <c r="AA421" s="1223" t="s">
        <v>48</v>
      </c>
      <c r="AB421" s="1224" t="s">
        <v>48</v>
      </c>
      <c r="AC421" s="1225" t="s">
        <v>48</v>
      </c>
      <c r="AD421" s="1211">
        <v>325</v>
      </c>
      <c r="AE421" s="1227" t="s">
        <v>48</v>
      </c>
      <c r="AF421" s="1227" t="s">
        <v>48</v>
      </c>
      <c r="AG421" s="1228" t="s">
        <v>48</v>
      </c>
      <c r="AH421" s="1228" t="s">
        <v>48</v>
      </c>
      <c r="AI421" s="1228" t="s">
        <v>48</v>
      </c>
      <c r="AJ421" s="1228" t="s">
        <v>48</v>
      </c>
      <c r="AK421" s="1228" t="s">
        <v>48</v>
      </c>
      <c r="AL421" s="1228" t="s">
        <v>13912</v>
      </c>
      <c r="AM421" s="1228" t="s">
        <v>12701</v>
      </c>
      <c r="AN421" s="1229" t="s">
        <v>13932</v>
      </c>
    </row>
    <row r="422" spans="1:40" ht="13.5" thickBot="1">
      <c r="A422" s="1291" t="s">
        <v>4159</v>
      </c>
      <c r="B422" s="1202" t="s">
        <v>4160</v>
      </c>
      <c r="C422" s="1289" t="s">
        <v>3625</v>
      </c>
      <c r="D422" s="1258" t="s">
        <v>4105</v>
      </c>
      <c r="E422" s="1205" t="s">
        <v>3350</v>
      </c>
      <c r="F422" s="1205" t="s">
        <v>3640</v>
      </c>
      <c r="G422" s="1205" t="s">
        <v>3641</v>
      </c>
      <c r="H422" s="1205" t="s">
        <v>3642</v>
      </c>
      <c r="I422" s="1259" t="b">
        <v>0</v>
      </c>
      <c r="J422" s="1224" t="s">
        <v>4161</v>
      </c>
      <c r="K422" s="1208" t="s">
        <v>4162</v>
      </c>
      <c r="L422" s="1209" t="s">
        <v>4163</v>
      </c>
      <c r="M422" s="1210">
        <v>4</v>
      </c>
      <c r="N422" s="1262" t="b">
        <v>0</v>
      </c>
      <c r="O422" s="1245" t="s">
        <v>48</v>
      </c>
      <c r="P422" s="1224" t="s">
        <v>48</v>
      </c>
      <c r="Q422" s="1219" t="s">
        <v>48</v>
      </c>
      <c r="R422" s="1246" t="s">
        <v>48</v>
      </c>
      <c r="S422" s="1224" t="s">
        <v>48</v>
      </c>
      <c r="T422" s="1219" t="s">
        <v>48</v>
      </c>
      <c r="U422" s="1247" t="s">
        <v>48</v>
      </c>
      <c r="V422" s="1290" t="s">
        <v>3650</v>
      </c>
      <c r="W422" s="1219">
        <v>80</v>
      </c>
      <c r="X422" s="1295">
        <v>110</v>
      </c>
      <c r="Y422" s="1221">
        <v>30</v>
      </c>
      <c r="Z422" s="1222">
        <v>30</v>
      </c>
      <c r="AA422" s="1223" t="s">
        <v>48</v>
      </c>
      <c r="AB422" s="1224" t="s">
        <v>48</v>
      </c>
      <c r="AC422" s="1225" t="s">
        <v>48</v>
      </c>
      <c r="AD422" s="1211">
        <v>350</v>
      </c>
      <c r="AE422" s="1227" t="s">
        <v>48</v>
      </c>
      <c r="AF422" s="1227" t="s">
        <v>48</v>
      </c>
      <c r="AG422" s="1228" t="s">
        <v>48</v>
      </c>
      <c r="AH422" s="1228" t="s">
        <v>48</v>
      </c>
      <c r="AI422" s="1228" t="s">
        <v>48</v>
      </c>
      <c r="AJ422" s="1228" t="s">
        <v>48</v>
      </c>
      <c r="AK422" s="1228" t="s">
        <v>48</v>
      </c>
      <c r="AL422" s="1228" t="s">
        <v>13912</v>
      </c>
      <c r="AM422" s="1228" t="s">
        <v>12701</v>
      </c>
      <c r="AN422" s="1229" t="s">
        <v>13932</v>
      </c>
    </row>
    <row r="423" spans="1:40" ht="13.5" thickBot="1">
      <c r="A423" s="1292" t="s">
        <v>4164</v>
      </c>
      <c r="B423" s="1202" t="s">
        <v>4165</v>
      </c>
      <c r="C423" s="1289" t="s">
        <v>3625</v>
      </c>
      <c r="D423" s="1258" t="s">
        <v>4105</v>
      </c>
      <c r="E423" s="1205" t="s">
        <v>3350</v>
      </c>
      <c r="F423" s="1205" t="s">
        <v>3640</v>
      </c>
      <c r="G423" s="1205" t="s">
        <v>3641</v>
      </c>
      <c r="H423" s="1205" t="s">
        <v>3642</v>
      </c>
      <c r="I423" s="1259" t="b">
        <v>0</v>
      </c>
      <c r="J423" s="1224" t="s">
        <v>4166</v>
      </c>
      <c r="K423" s="1208" t="s">
        <v>4167</v>
      </c>
      <c r="L423" s="1209" t="s">
        <v>4168</v>
      </c>
      <c r="M423" s="1210">
        <v>4.5</v>
      </c>
      <c r="N423" s="1262" t="b">
        <v>0</v>
      </c>
      <c r="O423" s="1245" t="s">
        <v>48</v>
      </c>
      <c r="P423" s="1224" t="s">
        <v>48</v>
      </c>
      <c r="Q423" s="1219" t="s">
        <v>48</v>
      </c>
      <c r="R423" s="1246" t="s">
        <v>48</v>
      </c>
      <c r="S423" s="1224" t="s">
        <v>48</v>
      </c>
      <c r="T423" s="1219" t="s">
        <v>48</v>
      </c>
      <c r="U423" s="1247" t="s">
        <v>48</v>
      </c>
      <c r="V423" s="1290" t="s">
        <v>3650</v>
      </c>
      <c r="W423" s="1219">
        <v>85</v>
      </c>
      <c r="X423" s="1295">
        <v>120</v>
      </c>
      <c r="Y423" s="1221">
        <v>35</v>
      </c>
      <c r="Z423" s="1222">
        <v>35</v>
      </c>
      <c r="AA423" s="1223" t="s">
        <v>48</v>
      </c>
      <c r="AB423" s="1224" t="s">
        <v>48</v>
      </c>
      <c r="AC423" s="1225" t="s">
        <v>48</v>
      </c>
      <c r="AD423" s="1211">
        <v>350</v>
      </c>
      <c r="AE423" s="1227" t="s">
        <v>48</v>
      </c>
      <c r="AF423" s="1227" t="s">
        <v>48</v>
      </c>
      <c r="AG423" s="1228" t="s">
        <v>48</v>
      </c>
      <c r="AH423" s="1228" t="s">
        <v>48</v>
      </c>
      <c r="AI423" s="1228" t="s">
        <v>48</v>
      </c>
      <c r="AJ423" s="1228" t="s">
        <v>48</v>
      </c>
      <c r="AK423" s="1228" t="s">
        <v>48</v>
      </c>
      <c r="AL423" s="1228" t="s">
        <v>13913</v>
      </c>
      <c r="AM423" s="1228" t="s">
        <v>12701</v>
      </c>
      <c r="AN423" s="1229" t="s">
        <v>13932</v>
      </c>
    </row>
    <row r="424" spans="1:40" ht="13.5" thickBot="1">
      <c r="A424" s="1292" t="s">
        <v>4169</v>
      </c>
      <c r="B424" s="1202" t="s">
        <v>4170</v>
      </c>
      <c r="C424" s="1289" t="s">
        <v>3625</v>
      </c>
      <c r="D424" s="1258" t="s">
        <v>4105</v>
      </c>
      <c r="E424" s="1205" t="s">
        <v>3350</v>
      </c>
      <c r="F424" s="1205" t="s">
        <v>3640</v>
      </c>
      <c r="G424" s="1205" t="s">
        <v>3641</v>
      </c>
      <c r="H424" s="1205" t="s">
        <v>3642</v>
      </c>
      <c r="I424" s="1259" t="b">
        <v>0</v>
      </c>
      <c r="J424" s="1224" t="s">
        <v>4171</v>
      </c>
      <c r="K424" s="1208" t="s">
        <v>4172</v>
      </c>
      <c r="L424" s="1209" t="s">
        <v>4173</v>
      </c>
      <c r="M424" s="1210">
        <v>4.5</v>
      </c>
      <c r="N424" s="1262" t="b">
        <v>0</v>
      </c>
      <c r="O424" s="1245" t="s">
        <v>48</v>
      </c>
      <c r="P424" s="1224" t="s">
        <v>48</v>
      </c>
      <c r="Q424" s="1219" t="s">
        <v>48</v>
      </c>
      <c r="R424" s="1246" t="s">
        <v>48</v>
      </c>
      <c r="S424" s="1224" t="s">
        <v>48</v>
      </c>
      <c r="T424" s="1219" t="s">
        <v>48</v>
      </c>
      <c r="U424" s="1247" t="s">
        <v>48</v>
      </c>
      <c r="V424" s="1290" t="s">
        <v>3650</v>
      </c>
      <c r="W424" s="1219">
        <v>85</v>
      </c>
      <c r="X424" s="1295">
        <v>120</v>
      </c>
      <c r="Y424" s="1221">
        <v>35</v>
      </c>
      <c r="Z424" s="1222">
        <v>35</v>
      </c>
      <c r="AA424" s="1223" t="s">
        <v>48</v>
      </c>
      <c r="AB424" s="1224" t="s">
        <v>48</v>
      </c>
      <c r="AC424" s="1225" t="s">
        <v>48</v>
      </c>
      <c r="AD424" s="1211">
        <v>350</v>
      </c>
      <c r="AE424" s="1227" t="s">
        <v>48</v>
      </c>
      <c r="AF424" s="1227" t="s">
        <v>48</v>
      </c>
      <c r="AG424" s="1228" t="s">
        <v>48</v>
      </c>
      <c r="AH424" s="1228" t="s">
        <v>48</v>
      </c>
      <c r="AI424" s="1228" t="s">
        <v>48</v>
      </c>
      <c r="AJ424" s="1228" t="s">
        <v>48</v>
      </c>
      <c r="AK424" s="1228" t="s">
        <v>48</v>
      </c>
      <c r="AL424" s="1228" t="s">
        <v>13913</v>
      </c>
      <c r="AM424" s="1228" t="s">
        <v>12701</v>
      </c>
      <c r="AN424" s="1229" t="s">
        <v>13932</v>
      </c>
    </row>
    <row r="425" spans="1:40" ht="13.5" thickBot="1">
      <c r="A425" s="1292" t="s">
        <v>4174</v>
      </c>
      <c r="B425" s="1202" t="s">
        <v>4175</v>
      </c>
      <c r="C425" s="1289" t="s">
        <v>3625</v>
      </c>
      <c r="D425" s="1258" t="s">
        <v>4105</v>
      </c>
      <c r="E425" s="1205" t="s">
        <v>3350</v>
      </c>
      <c r="F425" s="1205" t="s">
        <v>3640</v>
      </c>
      <c r="G425" s="1205" t="s">
        <v>3641</v>
      </c>
      <c r="H425" s="1205" t="s">
        <v>3642</v>
      </c>
      <c r="I425" s="1259" t="b">
        <v>0</v>
      </c>
      <c r="J425" s="1224" t="s">
        <v>4176</v>
      </c>
      <c r="K425" s="1208" t="s">
        <v>4177</v>
      </c>
      <c r="L425" s="1209" t="s">
        <v>4178</v>
      </c>
      <c r="M425" s="1210">
        <v>4.5</v>
      </c>
      <c r="N425" s="1262" t="b">
        <v>0</v>
      </c>
      <c r="O425" s="1245" t="s">
        <v>48</v>
      </c>
      <c r="P425" s="1224" t="s">
        <v>48</v>
      </c>
      <c r="Q425" s="1219" t="s">
        <v>48</v>
      </c>
      <c r="R425" s="1246" t="s">
        <v>48</v>
      </c>
      <c r="S425" s="1224" t="s">
        <v>48</v>
      </c>
      <c r="T425" s="1219" t="s">
        <v>48</v>
      </c>
      <c r="U425" s="1247" t="s">
        <v>48</v>
      </c>
      <c r="V425" s="1290" t="s">
        <v>3650</v>
      </c>
      <c r="W425" s="1219">
        <v>95</v>
      </c>
      <c r="X425" s="1295">
        <v>120</v>
      </c>
      <c r="Y425" s="1221">
        <v>38</v>
      </c>
      <c r="Z425" s="1222">
        <v>38</v>
      </c>
      <c r="AA425" s="1223" t="s">
        <v>48</v>
      </c>
      <c r="AB425" s="1224" t="s">
        <v>48</v>
      </c>
      <c r="AC425" s="1225" t="s">
        <v>48</v>
      </c>
      <c r="AD425" s="1211">
        <v>350</v>
      </c>
      <c r="AE425" s="1227" t="s">
        <v>48</v>
      </c>
      <c r="AF425" s="1227" t="s">
        <v>48</v>
      </c>
      <c r="AG425" s="1228" t="s">
        <v>48</v>
      </c>
      <c r="AH425" s="1228" t="s">
        <v>48</v>
      </c>
      <c r="AI425" s="1228" t="s">
        <v>48</v>
      </c>
      <c r="AJ425" s="1228" t="s">
        <v>48</v>
      </c>
      <c r="AK425" s="1228" t="s">
        <v>48</v>
      </c>
      <c r="AL425" s="1228" t="s">
        <v>13913</v>
      </c>
      <c r="AM425" s="1228" t="s">
        <v>12701</v>
      </c>
      <c r="AN425" s="1229" t="s">
        <v>13932</v>
      </c>
    </row>
    <row r="426" spans="1:40" ht="13.5" thickBot="1">
      <c r="A426" s="1292" t="s">
        <v>4179</v>
      </c>
      <c r="B426" s="1202" t="s">
        <v>4180</v>
      </c>
      <c r="C426" s="1289" t="s">
        <v>3625</v>
      </c>
      <c r="D426" s="1258" t="s">
        <v>4105</v>
      </c>
      <c r="E426" s="1205" t="s">
        <v>3350</v>
      </c>
      <c r="F426" s="1205" t="s">
        <v>3640</v>
      </c>
      <c r="G426" s="1205" t="s">
        <v>3641</v>
      </c>
      <c r="H426" s="1205" t="s">
        <v>3642</v>
      </c>
      <c r="I426" s="1259" t="b">
        <v>0</v>
      </c>
      <c r="J426" s="1224" t="s">
        <v>4181</v>
      </c>
      <c r="K426" s="1208" t="s">
        <v>4182</v>
      </c>
      <c r="L426" s="1209" t="s">
        <v>4183</v>
      </c>
      <c r="M426" s="1210">
        <v>4.5</v>
      </c>
      <c r="N426" s="1262" t="b">
        <v>0</v>
      </c>
      <c r="O426" s="1245" t="s">
        <v>48</v>
      </c>
      <c r="P426" s="1224" t="s">
        <v>48</v>
      </c>
      <c r="Q426" s="1219" t="s">
        <v>48</v>
      </c>
      <c r="R426" s="1246" t="s">
        <v>48</v>
      </c>
      <c r="S426" s="1224" t="s">
        <v>48</v>
      </c>
      <c r="T426" s="1219" t="s">
        <v>48</v>
      </c>
      <c r="U426" s="1247" t="s">
        <v>48</v>
      </c>
      <c r="V426" s="1290" t="s">
        <v>3650</v>
      </c>
      <c r="W426" s="1219">
        <v>105</v>
      </c>
      <c r="X426" s="1295">
        <v>120</v>
      </c>
      <c r="Y426" s="1221">
        <v>40</v>
      </c>
      <c r="Z426" s="1222">
        <v>40</v>
      </c>
      <c r="AA426" s="1223" t="s">
        <v>48</v>
      </c>
      <c r="AB426" s="1224" t="s">
        <v>48</v>
      </c>
      <c r="AC426" s="1225" t="s">
        <v>48</v>
      </c>
      <c r="AD426" s="1211">
        <v>350</v>
      </c>
      <c r="AE426" s="1227" t="s">
        <v>48</v>
      </c>
      <c r="AF426" s="1227" t="s">
        <v>48</v>
      </c>
      <c r="AG426" s="1228" t="s">
        <v>48</v>
      </c>
      <c r="AH426" s="1228" t="s">
        <v>48</v>
      </c>
      <c r="AI426" s="1228" t="s">
        <v>48</v>
      </c>
      <c r="AJ426" s="1228" t="s">
        <v>48</v>
      </c>
      <c r="AK426" s="1228" t="s">
        <v>48</v>
      </c>
      <c r="AL426" s="1228" t="s">
        <v>13913</v>
      </c>
      <c r="AM426" s="1228" t="s">
        <v>12701</v>
      </c>
      <c r="AN426" s="1229" t="s">
        <v>13932</v>
      </c>
    </row>
    <row r="427" spans="1:40" ht="13.5" thickBot="1">
      <c r="A427" s="1292" t="s">
        <v>4184</v>
      </c>
      <c r="B427" s="1202" t="s">
        <v>4185</v>
      </c>
      <c r="C427" s="1289" t="s">
        <v>3625</v>
      </c>
      <c r="D427" s="1258" t="s">
        <v>4105</v>
      </c>
      <c r="E427" s="1205" t="s">
        <v>3350</v>
      </c>
      <c r="F427" s="1205" t="s">
        <v>3640</v>
      </c>
      <c r="G427" s="1205" t="s">
        <v>3641</v>
      </c>
      <c r="H427" s="1205" t="s">
        <v>3642</v>
      </c>
      <c r="I427" s="1259" t="b">
        <v>0</v>
      </c>
      <c r="J427" s="1224" t="s">
        <v>4186</v>
      </c>
      <c r="K427" s="1208" t="s">
        <v>4187</v>
      </c>
      <c r="L427" s="1209" t="s">
        <v>4188</v>
      </c>
      <c r="M427" s="1210">
        <v>4.5</v>
      </c>
      <c r="N427" s="1262" t="b">
        <v>0</v>
      </c>
      <c r="O427" s="1245" t="s">
        <v>48</v>
      </c>
      <c r="P427" s="1224" t="s">
        <v>48</v>
      </c>
      <c r="Q427" s="1219" t="s">
        <v>48</v>
      </c>
      <c r="R427" s="1246" t="s">
        <v>48</v>
      </c>
      <c r="S427" s="1224" t="s">
        <v>48</v>
      </c>
      <c r="T427" s="1219" t="s">
        <v>48</v>
      </c>
      <c r="U427" s="1247" t="s">
        <v>48</v>
      </c>
      <c r="V427" s="1290" t="s">
        <v>3650</v>
      </c>
      <c r="W427" s="1219">
        <v>105</v>
      </c>
      <c r="X427" s="1295">
        <v>120</v>
      </c>
      <c r="Y427" s="1221">
        <v>40</v>
      </c>
      <c r="Z427" s="1222">
        <v>40</v>
      </c>
      <c r="AA427" s="1223" t="s">
        <v>48</v>
      </c>
      <c r="AB427" s="1224" t="s">
        <v>48</v>
      </c>
      <c r="AC427" s="1225" t="s">
        <v>48</v>
      </c>
      <c r="AD427" s="1211">
        <v>375</v>
      </c>
      <c r="AE427" s="1227" t="s">
        <v>48</v>
      </c>
      <c r="AF427" s="1227" t="s">
        <v>48</v>
      </c>
      <c r="AG427" s="1228" t="s">
        <v>48</v>
      </c>
      <c r="AH427" s="1228" t="s">
        <v>48</v>
      </c>
      <c r="AI427" s="1228" t="s">
        <v>48</v>
      </c>
      <c r="AJ427" s="1228" t="s">
        <v>48</v>
      </c>
      <c r="AK427" s="1228" t="s">
        <v>48</v>
      </c>
      <c r="AL427" s="1228" t="s">
        <v>13913</v>
      </c>
      <c r="AM427" s="1228" t="s">
        <v>12701</v>
      </c>
      <c r="AN427" s="1229" t="s">
        <v>13932</v>
      </c>
    </row>
    <row r="428" spans="1:40" ht="13.5" thickBot="1">
      <c r="A428" s="1292" t="s">
        <v>4189</v>
      </c>
      <c r="B428" s="1202" t="s">
        <v>4190</v>
      </c>
      <c r="C428" s="1289" t="s">
        <v>3625</v>
      </c>
      <c r="D428" s="1258" t="s">
        <v>4105</v>
      </c>
      <c r="E428" s="1205" t="s">
        <v>3350</v>
      </c>
      <c r="F428" s="1205" t="s">
        <v>3640</v>
      </c>
      <c r="G428" s="1205" t="s">
        <v>3641</v>
      </c>
      <c r="H428" s="1205" t="s">
        <v>3642</v>
      </c>
      <c r="I428" s="1259" t="b">
        <v>0</v>
      </c>
      <c r="J428" s="1224" t="s">
        <v>4191</v>
      </c>
      <c r="K428" s="1208" t="s">
        <v>4192</v>
      </c>
      <c r="L428" s="1209" t="s">
        <v>4193</v>
      </c>
      <c r="M428" s="1210">
        <v>4.5</v>
      </c>
      <c r="N428" s="1262" t="b">
        <v>0</v>
      </c>
      <c r="O428" s="1245" t="s">
        <v>48</v>
      </c>
      <c r="P428" s="1224" t="s">
        <v>48</v>
      </c>
      <c r="Q428" s="1219" t="s">
        <v>48</v>
      </c>
      <c r="R428" s="1246" t="s">
        <v>48</v>
      </c>
      <c r="S428" s="1224" t="s">
        <v>48</v>
      </c>
      <c r="T428" s="1219" t="s">
        <v>48</v>
      </c>
      <c r="U428" s="1247" t="s">
        <v>48</v>
      </c>
      <c r="V428" s="1290" t="s">
        <v>3650</v>
      </c>
      <c r="W428" s="1219">
        <v>120</v>
      </c>
      <c r="X428" s="1295">
        <v>120</v>
      </c>
      <c r="Y428" s="1221">
        <v>45</v>
      </c>
      <c r="Z428" s="1222">
        <v>45</v>
      </c>
      <c r="AA428" s="1223" t="s">
        <v>48</v>
      </c>
      <c r="AB428" s="1224" t="s">
        <v>48</v>
      </c>
      <c r="AC428" s="1225" t="s">
        <v>48</v>
      </c>
      <c r="AD428" s="1211">
        <v>375</v>
      </c>
      <c r="AE428" s="1227" t="s">
        <v>48</v>
      </c>
      <c r="AF428" s="1227" t="s">
        <v>48</v>
      </c>
      <c r="AG428" s="1228" t="s">
        <v>48</v>
      </c>
      <c r="AH428" s="1228" t="s">
        <v>48</v>
      </c>
      <c r="AI428" s="1228" t="s">
        <v>48</v>
      </c>
      <c r="AJ428" s="1228" t="s">
        <v>48</v>
      </c>
      <c r="AK428" s="1228" t="s">
        <v>48</v>
      </c>
      <c r="AL428" s="1228" t="s">
        <v>13913</v>
      </c>
      <c r="AM428" s="1228" t="s">
        <v>12701</v>
      </c>
      <c r="AN428" s="1229" t="s">
        <v>13932</v>
      </c>
    </row>
    <row r="429" spans="1:40" ht="13.5" thickBot="1">
      <c r="A429" s="1292" t="s">
        <v>4194</v>
      </c>
      <c r="B429" s="1202" t="s">
        <v>4195</v>
      </c>
      <c r="C429" s="1289" t="s">
        <v>3625</v>
      </c>
      <c r="D429" s="1258" t="s">
        <v>4105</v>
      </c>
      <c r="E429" s="1205" t="s">
        <v>3350</v>
      </c>
      <c r="F429" s="1205" t="s">
        <v>3640</v>
      </c>
      <c r="G429" s="1205" t="s">
        <v>3641</v>
      </c>
      <c r="H429" s="1205" t="s">
        <v>3642</v>
      </c>
      <c r="I429" s="1259" t="b">
        <v>0</v>
      </c>
      <c r="J429" s="1224" t="s">
        <v>4196</v>
      </c>
      <c r="K429" s="1208" t="s">
        <v>4197</v>
      </c>
      <c r="L429" s="1209" t="s">
        <v>4198</v>
      </c>
      <c r="M429" s="1210">
        <v>4.5</v>
      </c>
      <c r="N429" s="1262" t="b">
        <v>0</v>
      </c>
      <c r="O429" s="1245" t="s">
        <v>48</v>
      </c>
      <c r="P429" s="1224" t="s">
        <v>48</v>
      </c>
      <c r="Q429" s="1219" t="s">
        <v>48</v>
      </c>
      <c r="R429" s="1246" t="s">
        <v>48</v>
      </c>
      <c r="S429" s="1224" t="s">
        <v>48</v>
      </c>
      <c r="T429" s="1219" t="s">
        <v>48</v>
      </c>
      <c r="U429" s="1247" t="s">
        <v>48</v>
      </c>
      <c r="V429" s="1290" t="s">
        <v>3650</v>
      </c>
      <c r="W429" s="1219">
        <v>120</v>
      </c>
      <c r="X429" s="1295">
        <v>120</v>
      </c>
      <c r="Y429" s="1221">
        <v>45</v>
      </c>
      <c r="Z429" s="1222">
        <v>45</v>
      </c>
      <c r="AA429" s="1223" t="s">
        <v>48</v>
      </c>
      <c r="AB429" s="1224" t="s">
        <v>48</v>
      </c>
      <c r="AC429" s="1225" t="s">
        <v>48</v>
      </c>
      <c r="AD429" s="1211">
        <v>375</v>
      </c>
      <c r="AE429" s="1227" t="s">
        <v>48</v>
      </c>
      <c r="AF429" s="1227" t="s">
        <v>48</v>
      </c>
      <c r="AG429" s="1228" t="s">
        <v>48</v>
      </c>
      <c r="AH429" s="1228" t="s">
        <v>48</v>
      </c>
      <c r="AI429" s="1228" t="s">
        <v>48</v>
      </c>
      <c r="AJ429" s="1228" t="s">
        <v>48</v>
      </c>
      <c r="AK429" s="1228" t="s">
        <v>48</v>
      </c>
      <c r="AL429" s="1228" t="s">
        <v>13913</v>
      </c>
      <c r="AM429" s="1228" t="s">
        <v>12701</v>
      </c>
      <c r="AN429" s="1229" t="s">
        <v>13932</v>
      </c>
    </row>
    <row r="430" spans="1:40" ht="13.5" thickBot="1">
      <c r="A430" s="1292" t="s">
        <v>4199</v>
      </c>
      <c r="B430" s="1202" t="s">
        <v>4200</v>
      </c>
      <c r="C430" s="1289" t="s">
        <v>3625</v>
      </c>
      <c r="D430" s="1258" t="s">
        <v>4105</v>
      </c>
      <c r="E430" s="1205" t="s">
        <v>3350</v>
      </c>
      <c r="F430" s="1205" t="s">
        <v>3640</v>
      </c>
      <c r="G430" s="1205" t="s">
        <v>3641</v>
      </c>
      <c r="H430" s="1205" t="s">
        <v>3642</v>
      </c>
      <c r="I430" s="1259" t="b">
        <v>0</v>
      </c>
      <c r="J430" s="1224" t="s">
        <v>4201</v>
      </c>
      <c r="K430" s="1208" t="s">
        <v>4202</v>
      </c>
      <c r="L430" s="1209" t="s">
        <v>4203</v>
      </c>
      <c r="M430" s="1210">
        <v>4.5</v>
      </c>
      <c r="N430" s="1262" t="b">
        <v>0</v>
      </c>
      <c r="O430" s="1245" t="s">
        <v>48</v>
      </c>
      <c r="P430" s="1224" t="s">
        <v>48</v>
      </c>
      <c r="Q430" s="1219" t="s">
        <v>48</v>
      </c>
      <c r="R430" s="1246" t="s">
        <v>48</v>
      </c>
      <c r="S430" s="1224" t="s">
        <v>48</v>
      </c>
      <c r="T430" s="1219" t="s">
        <v>48</v>
      </c>
      <c r="U430" s="1247" t="s">
        <v>48</v>
      </c>
      <c r="V430" s="1290" t="s">
        <v>3650</v>
      </c>
      <c r="W430" s="1219">
        <v>125</v>
      </c>
      <c r="X430" s="1295">
        <v>120</v>
      </c>
      <c r="Y430" s="1221">
        <v>50</v>
      </c>
      <c r="Z430" s="1222">
        <v>50</v>
      </c>
      <c r="AA430" s="1223" t="s">
        <v>48</v>
      </c>
      <c r="AB430" s="1224" t="s">
        <v>48</v>
      </c>
      <c r="AC430" s="1225" t="s">
        <v>48</v>
      </c>
      <c r="AD430" s="1211">
        <v>375</v>
      </c>
      <c r="AE430" s="1227" t="s">
        <v>48</v>
      </c>
      <c r="AF430" s="1227" t="s">
        <v>48</v>
      </c>
      <c r="AG430" s="1228" t="s">
        <v>48</v>
      </c>
      <c r="AH430" s="1228" t="s">
        <v>48</v>
      </c>
      <c r="AI430" s="1228" t="s">
        <v>48</v>
      </c>
      <c r="AJ430" s="1228" t="s">
        <v>48</v>
      </c>
      <c r="AK430" s="1228" t="s">
        <v>48</v>
      </c>
      <c r="AL430" s="1228" t="s">
        <v>13913</v>
      </c>
      <c r="AM430" s="1228" t="s">
        <v>12701</v>
      </c>
      <c r="AN430" s="1229" t="s">
        <v>13932</v>
      </c>
    </row>
    <row r="431" spans="1:40" ht="13.5" thickBot="1">
      <c r="A431" s="1293" t="s">
        <v>4204</v>
      </c>
      <c r="B431" s="1202" t="s">
        <v>4205</v>
      </c>
      <c r="C431" s="1289" t="s">
        <v>3625</v>
      </c>
      <c r="D431" s="1258" t="s">
        <v>4105</v>
      </c>
      <c r="E431" s="1205" t="s">
        <v>3350</v>
      </c>
      <c r="F431" s="1205" t="s">
        <v>3640</v>
      </c>
      <c r="G431" s="1205" t="s">
        <v>3641</v>
      </c>
      <c r="H431" s="1205" t="s">
        <v>3642</v>
      </c>
      <c r="I431" s="1259" t="b">
        <v>0</v>
      </c>
      <c r="J431" s="1224" t="s">
        <v>4206</v>
      </c>
      <c r="K431" s="1208" t="s">
        <v>4207</v>
      </c>
      <c r="L431" s="1209" t="s">
        <v>4208</v>
      </c>
      <c r="M431" s="1210">
        <v>5.5</v>
      </c>
      <c r="N431" s="1262" t="b">
        <v>0</v>
      </c>
      <c r="O431" s="1245" t="s">
        <v>48</v>
      </c>
      <c r="P431" s="1224" t="s">
        <v>48</v>
      </c>
      <c r="Q431" s="1219" t="s">
        <v>48</v>
      </c>
      <c r="R431" s="1246" t="s">
        <v>48</v>
      </c>
      <c r="S431" s="1224" t="s">
        <v>48</v>
      </c>
      <c r="T431" s="1219" t="s">
        <v>48</v>
      </c>
      <c r="U431" s="1247" t="s">
        <v>48</v>
      </c>
      <c r="V431" s="1290" t="s">
        <v>3650</v>
      </c>
      <c r="W431" s="1219">
        <v>145</v>
      </c>
      <c r="X431" s="1295">
        <v>130</v>
      </c>
      <c r="Y431" s="1221">
        <v>55</v>
      </c>
      <c r="Z431" s="1222">
        <v>55</v>
      </c>
      <c r="AA431" s="1223" t="s">
        <v>48</v>
      </c>
      <c r="AB431" s="1224" t="s">
        <v>48</v>
      </c>
      <c r="AC431" s="1225" t="s">
        <v>48</v>
      </c>
      <c r="AD431" s="1211">
        <v>375</v>
      </c>
      <c r="AE431" s="1227" t="s">
        <v>48</v>
      </c>
      <c r="AF431" s="1227" t="s">
        <v>48</v>
      </c>
      <c r="AG431" s="1228" t="s">
        <v>48</v>
      </c>
      <c r="AH431" s="1228" t="s">
        <v>48</v>
      </c>
      <c r="AI431" s="1228" t="s">
        <v>48</v>
      </c>
      <c r="AJ431" s="1228" t="s">
        <v>48</v>
      </c>
      <c r="AK431" s="1228" t="s">
        <v>48</v>
      </c>
      <c r="AL431" s="1228" t="s">
        <v>13914</v>
      </c>
      <c r="AM431" s="1228" t="s">
        <v>12701</v>
      </c>
      <c r="AN431" s="1229" t="s">
        <v>13932</v>
      </c>
    </row>
    <row r="432" spans="1:40" ht="13.5" thickBot="1">
      <c r="A432" s="1293" t="s">
        <v>4209</v>
      </c>
      <c r="B432" s="1202" t="s">
        <v>4210</v>
      </c>
      <c r="C432" s="1289" t="s">
        <v>3625</v>
      </c>
      <c r="D432" s="1258" t="s">
        <v>4105</v>
      </c>
      <c r="E432" s="1205" t="s">
        <v>3350</v>
      </c>
      <c r="F432" s="1205" t="s">
        <v>3640</v>
      </c>
      <c r="G432" s="1205" t="s">
        <v>3641</v>
      </c>
      <c r="H432" s="1205" t="s">
        <v>3642</v>
      </c>
      <c r="I432" s="1259" t="b">
        <v>0</v>
      </c>
      <c r="J432" s="1224" t="s">
        <v>4211</v>
      </c>
      <c r="K432" s="1208" t="s">
        <v>4212</v>
      </c>
      <c r="L432" s="1209" t="s">
        <v>4213</v>
      </c>
      <c r="M432" s="1210">
        <v>5.5</v>
      </c>
      <c r="N432" s="1262" t="b">
        <v>0</v>
      </c>
      <c r="O432" s="1245" t="s">
        <v>48</v>
      </c>
      <c r="P432" s="1224" t="s">
        <v>48</v>
      </c>
      <c r="Q432" s="1219" t="s">
        <v>48</v>
      </c>
      <c r="R432" s="1246" t="s">
        <v>48</v>
      </c>
      <c r="S432" s="1224" t="s">
        <v>48</v>
      </c>
      <c r="T432" s="1219" t="s">
        <v>48</v>
      </c>
      <c r="U432" s="1247" t="s">
        <v>48</v>
      </c>
      <c r="V432" s="1290" t="s">
        <v>3650</v>
      </c>
      <c r="W432" s="1219">
        <v>155</v>
      </c>
      <c r="X432" s="1295">
        <v>130</v>
      </c>
      <c r="Y432" s="1221">
        <v>65</v>
      </c>
      <c r="Z432" s="1222">
        <v>65</v>
      </c>
      <c r="AA432" s="1223" t="s">
        <v>48</v>
      </c>
      <c r="AB432" s="1224" t="s">
        <v>48</v>
      </c>
      <c r="AC432" s="1225" t="s">
        <v>48</v>
      </c>
      <c r="AD432" s="1211">
        <v>375</v>
      </c>
      <c r="AE432" s="1227" t="s">
        <v>48</v>
      </c>
      <c r="AF432" s="1227" t="s">
        <v>48</v>
      </c>
      <c r="AG432" s="1228" t="s">
        <v>48</v>
      </c>
      <c r="AH432" s="1228" t="s">
        <v>48</v>
      </c>
      <c r="AI432" s="1228" t="s">
        <v>48</v>
      </c>
      <c r="AJ432" s="1228" t="s">
        <v>48</v>
      </c>
      <c r="AK432" s="1228" t="s">
        <v>48</v>
      </c>
      <c r="AL432" s="1228" t="s">
        <v>13914</v>
      </c>
      <c r="AM432" s="1228" t="s">
        <v>12701</v>
      </c>
      <c r="AN432" s="1229" t="s">
        <v>13932</v>
      </c>
    </row>
    <row r="433" spans="1:40" ht="13.5" thickBot="1">
      <c r="A433" s="1293" t="s">
        <v>4214</v>
      </c>
      <c r="B433" s="1202" t="s">
        <v>4215</v>
      </c>
      <c r="C433" s="1289" t="s">
        <v>3625</v>
      </c>
      <c r="D433" s="1258" t="s">
        <v>4105</v>
      </c>
      <c r="E433" s="1205" t="s">
        <v>3350</v>
      </c>
      <c r="F433" s="1205" t="s">
        <v>3640</v>
      </c>
      <c r="G433" s="1205" t="s">
        <v>3641</v>
      </c>
      <c r="H433" s="1205" t="s">
        <v>3642</v>
      </c>
      <c r="I433" s="1259" t="b">
        <v>0</v>
      </c>
      <c r="J433" s="1224" t="s">
        <v>4216</v>
      </c>
      <c r="K433" s="1208" t="s">
        <v>4217</v>
      </c>
      <c r="L433" s="1209" t="s">
        <v>4218</v>
      </c>
      <c r="M433" s="1210">
        <v>5.5</v>
      </c>
      <c r="N433" s="1262" t="b">
        <v>0</v>
      </c>
      <c r="O433" s="1245" t="s">
        <v>48</v>
      </c>
      <c r="P433" s="1224" t="s">
        <v>48</v>
      </c>
      <c r="Q433" s="1219" t="s">
        <v>48</v>
      </c>
      <c r="R433" s="1246" t="s">
        <v>48</v>
      </c>
      <c r="S433" s="1224" t="s">
        <v>48</v>
      </c>
      <c r="T433" s="1219" t="s">
        <v>48</v>
      </c>
      <c r="U433" s="1247" t="s">
        <v>48</v>
      </c>
      <c r="V433" s="1290" t="s">
        <v>3650</v>
      </c>
      <c r="W433" s="1219">
        <v>155</v>
      </c>
      <c r="X433" s="1295">
        <v>130</v>
      </c>
      <c r="Y433" s="1221">
        <v>65</v>
      </c>
      <c r="Z433" s="1222">
        <v>65</v>
      </c>
      <c r="AA433" s="1223" t="s">
        <v>48</v>
      </c>
      <c r="AB433" s="1224" t="s">
        <v>48</v>
      </c>
      <c r="AC433" s="1225" t="s">
        <v>48</v>
      </c>
      <c r="AD433" s="1211">
        <v>375</v>
      </c>
      <c r="AE433" s="1227" t="s">
        <v>48</v>
      </c>
      <c r="AF433" s="1227" t="s">
        <v>48</v>
      </c>
      <c r="AG433" s="1228" t="s">
        <v>48</v>
      </c>
      <c r="AH433" s="1228" t="s">
        <v>48</v>
      </c>
      <c r="AI433" s="1228" t="s">
        <v>48</v>
      </c>
      <c r="AJ433" s="1228" t="s">
        <v>48</v>
      </c>
      <c r="AK433" s="1228" t="s">
        <v>48</v>
      </c>
      <c r="AL433" s="1228" t="s">
        <v>13914</v>
      </c>
      <c r="AM433" s="1228" t="s">
        <v>12701</v>
      </c>
      <c r="AN433" s="1229" t="s">
        <v>13932</v>
      </c>
    </row>
    <row r="434" spans="1:40" ht="13.5" thickBot="1">
      <c r="A434" s="1293" t="s">
        <v>4219</v>
      </c>
      <c r="B434" s="1202" t="s">
        <v>4220</v>
      </c>
      <c r="C434" s="1289" t="s">
        <v>3625</v>
      </c>
      <c r="D434" s="1258" t="s">
        <v>4105</v>
      </c>
      <c r="E434" s="1205" t="s">
        <v>3350</v>
      </c>
      <c r="F434" s="1205" t="s">
        <v>3640</v>
      </c>
      <c r="G434" s="1205" t="s">
        <v>3641</v>
      </c>
      <c r="H434" s="1205" t="s">
        <v>3642</v>
      </c>
      <c r="I434" s="1259" t="b">
        <v>0</v>
      </c>
      <c r="J434" s="1224" t="s">
        <v>4221</v>
      </c>
      <c r="K434" s="1208" t="s">
        <v>4222</v>
      </c>
      <c r="L434" s="1209" t="s">
        <v>4223</v>
      </c>
      <c r="M434" s="1210">
        <v>5.5</v>
      </c>
      <c r="N434" s="1262" t="b">
        <v>0</v>
      </c>
      <c r="O434" s="1245" t="s">
        <v>48</v>
      </c>
      <c r="P434" s="1224" t="s">
        <v>48</v>
      </c>
      <c r="Q434" s="1219" t="s">
        <v>48</v>
      </c>
      <c r="R434" s="1246" t="s">
        <v>48</v>
      </c>
      <c r="S434" s="1224" t="s">
        <v>48</v>
      </c>
      <c r="T434" s="1219" t="s">
        <v>48</v>
      </c>
      <c r="U434" s="1247" t="s">
        <v>48</v>
      </c>
      <c r="V434" s="1290" t="s">
        <v>3650</v>
      </c>
      <c r="W434" s="1219">
        <v>160</v>
      </c>
      <c r="X434" s="1295">
        <v>120</v>
      </c>
      <c r="Y434" s="1221">
        <v>70</v>
      </c>
      <c r="Z434" s="1222">
        <v>70</v>
      </c>
      <c r="AA434" s="1223" t="s">
        <v>48</v>
      </c>
      <c r="AB434" s="1224" t="s">
        <v>48</v>
      </c>
      <c r="AC434" s="1225" t="s">
        <v>48</v>
      </c>
      <c r="AD434" s="1211">
        <v>375</v>
      </c>
      <c r="AE434" s="1227" t="s">
        <v>48</v>
      </c>
      <c r="AF434" s="1227" t="s">
        <v>48</v>
      </c>
      <c r="AG434" s="1228" t="s">
        <v>48</v>
      </c>
      <c r="AH434" s="1228" t="s">
        <v>48</v>
      </c>
      <c r="AI434" s="1228" t="s">
        <v>48</v>
      </c>
      <c r="AJ434" s="1228" t="s">
        <v>48</v>
      </c>
      <c r="AK434" s="1228" t="s">
        <v>48</v>
      </c>
      <c r="AL434" s="1228" t="s">
        <v>13914</v>
      </c>
      <c r="AM434" s="1228" t="s">
        <v>12701</v>
      </c>
      <c r="AN434" s="1229" t="s">
        <v>13932</v>
      </c>
    </row>
    <row r="435" spans="1:40" ht="13.5" thickBot="1">
      <c r="A435" s="1293" t="s">
        <v>4224</v>
      </c>
      <c r="B435" s="1202" t="s">
        <v>4225</v>
      </c>
      <c r="C435" s="1289" t="s">
        <v>3625</v>
      </c>
      <c r="D435" s="1258" t="s">
        <v>4105</v>
      </c>
      <c r="E435" s="1205" t="s">
        <v>3350</v>
      </c>
      <c r="F435" s="1205" t="s">
        <v>3640</v>
      </c>
      <c r="G435" s="1205" t="s">
        <v>3641</v>
      </c>
      <c r="H435" s="1205" t="s">
        <v>3642</v>
      </c>
      <c r="I435" s="1259" t="b">
        <v>0</v>
      </c>
      <c r="J435" s="1224" t="s">
        <v>4226</v>
      </c>
      <c r="K435" s="1208" t="s">
        <v>4227</v>
      </c>
      <c r="L435" s="1209" t="s">
        <v>4228</v>
      </c>
      <c r="M435" s="1210">
        <v>5.5</v>
      </c>
      <c r="N435" s="1262" t="b">
        <v>0</v>
      </c>
      <c r="O435" s="1245" t="s">
        <v>48</v>
      </c>
      <c r="P435" s="1224" t="s">
        <v>48</v>
      </c>
      <c r="Q435" s="1219" t="s">
        <v>48</v>
      </c>
      <c r="R435" s="1246" t="s">
        <v>48</v>
      </c>
      <c r="S435" s="1224" t="s">
        <v>48</v>
      </c>
      <c r="T435" s="1219" t="s">
        <v>48</v>
      </c>
      <c r="U435" s="1247" t="s">
        <v>48</v>
      </c>
      <c r="V435" s="1290" t="s">
        <v>3650</v>
      </c>
      <c r="W435" s="1219">
        <v>165</v>
      </c>
      <c r="X435" s="1295">
        <v>130</v>
      </c>
      <c r="Y435" s="1221">
        <v>75</v>
      </c>
      <c r="Z435" s="1222">
        <v>75</v>
      </c>
      <c r="AA435" s="1223" t="s">
        <v>48</v>
      </c>
      <c r="AB435" s="1224" t="s">
        <v>48</v>
      </c>
      <c r="AC435" s="1225" t="s">
        <v>48</v>
      </c>
      <c r="AD435" s="1211">
        <v>375</v>
      </c>
      <c r="AE435" s="1227" t="s">
        <v>48</v>
      </c>
      <c r="AF435" s="1227" t="s">
        <v>48</v>
      </c>
      <c r="AG435" s="1228" t="s">
        <v>48</v>
      </c>
      <c r="AH435" s="1228" t="s">
        <v>48</v>
      </c>
      <c r="AI435" s="1228" t="s">
        <v>48</v>
      </c>
      <c r="AJ435" s="1228" t="s">
        <v>48</v>
      </c>
      <c r="AK435" s="1228" t="s">
        <v>48</v>
      </c>
      <c r="AL435" s="1228" t="s">
        <v>13914</v>
      </c>
      <c r="AM435" s="1228" t="s">
        <v>12701</v>
      </c>
      <c r="AN435" s="1229" t="s">
        <v>13932</v>
      </c>
    </row>
    <row r="436" spans="1:40" ht="13.5" thickBot="1">
      <c r="A436" s="1293" t="s">
        <v>4229</v>
      </c>
      <c r="B436" s="1202" t="s">
        <v>4230</v>
      </c>
      <c r="C436" s="1289" t="s">
        <v>3625</v>
      </c>
      <c r="D436" s="1258" t="s">
        <v>4105</v>
      </c>
      <c r="E436" s="1205" t="s">
        <v>3350</v>
      </c>
      <c r="F436" s="1205" t="s">
        <v>3640</v>
      </c>
      <c r="G436" s="1205" t="s">
        <v>3641</v>
      </c>
      <c r="H436" s="1205" t="s">
        <v>3642</v>
      </c>
      <c r="I436" s="1259" t="b">
        <v>0</v>
      </c>
      <c r="J436" s="1224" t="s">
        <v>4231</v>
      </c>
      <c r="K436" s="1208" t="s">
        <v>4232</v>
      </c>
      <c r="L436" s="1209" t="s">
        <v>4233</v>
      </c>
      <c r="M436" s="1210">
        <v>5.5</v>
      </c>
      <c r="N436" s="1262" t="b">
        <v>0</v>
      </c>
      <c r="O436" s="1245" t="s">
        <v>48</v>
      </c>
      <c r="P436" s="1224" t="s">
        <v>48</v>
      </c>
      <c r="Q436" s="1219" t="s">
        <v>48</v>
      </c>
      <c r="R436" s="1246" t="s">
        <v>48</v>
      </c>
      <c r="S436" s="1224" t="s">
        <v>48</v>
      </c>
      <c r="T436" s="1219" t="s">
        <v>48</v>
      </c>
      <c r="U436" s="1247" t="s">
        <v>48</v>
      </c>
      <c r="V436" s="1290" t="s">
        <v>3650</v>
      </c>
      <c r="W436" s="1219">
        <v>165</v>
      </c>
      <c r="X436" s="1295">
        <v>130</v>
      </c>
      <c r="Y436" s="1221">
        <v>75</v>
      </c>
      <c r="Z436" s="1222">
        <v>75</v>
      </c>
      <c r="AA436" s="1223" t="s">
        <v>48</v>
      </c>
      <c r="AB436" s="1224" t="s">
        <v>48</v>
      </c>
      <c r="AC436" s="1225" t="s">
        <v>48</v>
      </c>
      <c r="AD436" s="1211">
        <v>400</v>
      </c>
      <c r="AE436" s="1227" t="s">
        <v>48</v>
      </c>
      <c r="AF436" s="1227" t="s">
        <v>48</v>
      </c>
      <c r="AG436" s="1228" t="s">
        <v>48</v>
      </c>
      <c r="AH436" s="1228" t="s">
        <v>48</v>
      </c>
      <c r="AI436" s="1228" t="s">
        <v>48</v>
      </c>
      <c r="AJ436" s="1228" t="s">
        <v>48</v>
      </c>
      <c r="AK436" s="1228" t="s">
        <v>48</v>
      </c>
      <c r="AL436" s="1228" t="s">
        <v>13914</v>
      </c>
      <c r="AM436" s="1228" t="s">
        <v>12701</v>
      </c>
      <c r="AN436" s="1229" t="s">
        <v>13932</v>
      </c>
    </row>
    <row r="437" spans="1:40" ht="13.5" thickBot="1">
      <c r="A437" s="1256" t="s">
        <v>4234</v>
      </c>
      <c r="B437" s="1202" t="s">
        <v>4235</v>
      </c>
      <c r="C437" s="1289" t="s">
        <v>3625</v>
      </c>
      <c r="D437" s="1258" t="s">
        <v>4105</v>
      </c>
      <c r="E437" s="1205" t="s">
        <v>3350</v>
      </c>
      <c r="F437" s="1205" t="s">
        <v>3640</v>
      </c>
      <c r="G437" s="1205" t="s">
        <v>3641</v>
      </c>
      <c r="H437" s="1205" t="s">
        <v>3642</v>
      </c>
      <c r="I437" s="1259" t="b">
        <v>0</v>
      </c>
      <c r="J437" s="1224" t="s">
        <v>4236</v>
      </c>
      <c r="K437" s="1208" t="s">
        <v>4237</v>
      </c>
      <c r="L437" s="1209" t="s">
        <v>4238</v>
      </c>
      <c r="M437" s="1210">
        <v>6</v>
      </c>
      <c r="N437" s="1262" t="b">
        <v>0</v>
      </c>
      <c r="O437" s="1245" t="s">
        <v>48</v>
      </c>
      <c r="P437" s="1224" t="s">
        <v>48</v>
      </c>
      <c r="Q437" s="1219" t="s">
        <v>48</v>
      </c>
      <c r="R437" s="1246" t="s">
        <v>48</v>
      </c>
      <c r="S437" s="1224" t="s">
        <v>48</v>
      </c>
      <c r="T437" s="1219" t="s">
        <v>48</v>
      </c>
      <c r="U437" s="1247" t="s">
        <v>48</v>
      </c>
      <c r="V437" s="1290" t="s">
        <v>3650</v>
      </c>
      <c r="W437" s="1219">
        <v>175</v>
      </c>
      <c r="X437" s="1295">
        <v>140</v>
      </c>
      <c r="Y437" s="1221">
        <v>85</v>
      </c>
      <c r="Z437" s="1222">
        <v>85</v>
      </c>
      <c r="AA437" s="1223" t="s">
        <v>48</v>
      </c>
      <c r="AB437" s="1224" t="s">
        <v>48</v>
      </c>
      <c r="AC437" s="1225" t="s">
        <v>48</v>
      </c>
      <c r="AD437" s="1211">
        <v>400</v>
      </c>
      <c r="AE437" s="1227" t="s">
        <v>48</v>
      </c>
      <c r="AF437" s="1227" t="s">
        <v>48</v>
      </c>
      <c r="AG437" s="1228" t="s">
        <v>48</v>
      </c>
      <c r="AH437" s="1228" t="s">
        <v>48</v>
      </c>
      <c r="AI437" s="1228" t="s">
        <v>48</v>
      </c>
      <c r="AJ437" s="1228" t="s">
        <v>48</v>
      </c>
      <c r="AK437" s="1228" t="s">
        <v>48</v>
      </c>
      <c r="AL437" s="1228" t="s">
        <v>13915</v>
      </c>
      <c r="AM437" s="1228" t="s">
        <v>12701</v>
      </c>
      <c r="AN437" s="1229" t="s">
        <v>13932</v>
      </c>
    </row>
    <row r="438" spans="1:40" ht="13.5" thickBot="1">
      <c r="A438" s="1256" t="s">
        <v>4239</v>
      </c>
      <c r="B438" s="1202" t="s">
        <v>4240</v>
      </c>
      <c r="C438" s="1289" t="s">
        <v>3625</v>
      </c>
      <c r="D438" s="1258" t="s">
        <v>4105</v>
      </c>
      <c r="E438" s="1205" t="s">
        <v>3350</v>
      </c>
      <c r="F438" s="1205" t="s">
        <v>3640</v>
      </c>
      <c r="G438" s="1205" t="s">
        <v>3641</v>
      </c>
      <c r="H438" s="1205" t="s">
        <v>3642</v>
      </c>
      <c r="I438" s="1259" t="b">
        <v>0</v>
      </c>
      <c r="J438" s="1224" t="s">
        <v>4241</v>
      </c>
      <c r="K438" s="1208" t="s">
        <v>4242</v>
      </c>
      <c r="L438" s="1209" t="s">
        <v>4243</v>
      </c>
      <c r="M438" s="1210">
        <v>6</v>
      </c>
      <c r="N438" s="1262" t="b">
        <v>0</v>
      </c>
      <c r="O438" s="1245" t="s">
        <v>48</v>
      </c>
      <c r="P438" s="1224" t="s">
        <v>48</v>
      </c>
      <c r="Q438" s="1219" t="s">
        <v>48</v>
      </c>
      <c r="R438" s="1246" t="s">
        <v>48</v>
      </c>
      <c r="S438" s="1224" t="s">
        <v>48</v>
      </c>
      <c r="T438" s="1219" t="s">
        <v>48</v>
      </c>
      <c r="U438" s="1247" t="s">
        <v>48</v>
      </c>
      <c r="V438" s="1290" t="s">
        <v>3650</v>
      </c>
      <c r="W438" s="1219">
        <v>180</v>
      </c>
      <c r="X438" s="1295">
        <v>140</v>
      </c>
      <c r="Y438" s="1221">
        <v>90</v>
      </c>
      <c r="Z438" s="1222">
        <v>90</v>
      </c>
      <c r="AA438" s="1223" t="s">
        <v>48</v>
      </c>
      <c r="AB438" s="1224" t="s">
        <v>48</v>
      </c>
      <c r="AC438" s="1225" t="s">
        <v>48</v>
      </c>
      <c r="AD438" s="1211">
        <v>425</v>
      </c>
      <c r="AE438" s="1227" t="s">
        <v>48</v>
      </c>
      <c r="AF438" s="1227" t="s">
        <v>48</v>
      </c>
      <c r="AG438" s="1228" t="s">
        <v>48</v>
      </c>
      <c r="AH438" s="1228" t="s">
        <v>48</v>
      </c>
      <c r="AI438" s="1228" t="s">
        <v>48</v>
      </c>
      <c r="AJ438" s="1228" t="s">
        <v>48</v>
      </c>
      <c r="AK438" s="1228" t="s">
        <v>48</v>
      </c>
      <c r="AL438" s="1228" t="s">
        <v>13915</v>
      </c>
      <c r="AM438" s="1228" t="s">
        <v>12701</v>
      </c>
      <c r="AN438" s="1229" t="s">
        <v>13932</v>
      </c>
    </row>
    <row r="439" spans="1:40" ht="13.5" thickBot="1">
      <c r="A439" s="1256" t="s">
        <v>4244</v>
      </c>
      <c r="B439" s="1202" t="s">
        <v>4245</v>
      </c>
      <c r="C439" s="1289" t="s">
        <v>3625</v>
      </c>
      <c r="D439" s="1258" t="s">
        <v>4105</v>
      </c>
      <c r="E439" s="1205" t="s">
        <v>3350</v>
      </c>
      <c r="F439" s="1205" t="s">
        <v>3640</v>
      </c>
      <c r="G439" s="1205" t="s">
        <v>3641</v>
      </c>
      <c r="H439" s="1205" t="s">
        <v>3642</v>
      </c>
      <c r="I439" s="1259" t="b">
        <v>0</v>
      </c>
      <c r="J439" s="1224" t="s">
        <v>4246</v>
      </c>
      <c r="K439" s="1208" t="s">
        <v>4247</v>
      </c>
      <c r="L439" s="1209" t="s">
        <v>4248</v>
      </c>
      <c r="M439" s="1210">
        <v>6</v>
      </c>
      <c r="N439" s="1262" t="b">
        <v>0</v>
      </c>
      <c r="O439" s="1245" t="s">
        <v>48</v>
      </c>
      <c r="P439" s="1224" t="s">
        <v>48</v>
      </c>
      <c r="Q439" s="1219" t="s">
        <v>48</v>
      </c>
      <c r="R439" s="1246" t="s">
        <v>48</v>
      </c>
      <c r="S439" s="1224" t="s">
        <v>48</v>
      </c>
      <c r="T439" s="1219" t="s">
        <v>48</v>
      </c>
      <c r="U439" s="1247" t="s">
        <v>48</v>
      </c>
      <c r="V439" s="1290" t="s">
        <v>3650</v>
      </c>
      <c r="W439" s="1219">
        <v>185</v>
      </c>
      <c r="X439" s="1295">
        <v>140</v>
      </c>
      <c r="Y439" s="1221">
        <v>95</v>
      </c>
      <c r="Z439" s="1222">
        <v>95</v>
      </c>
      <c r="AA439" s="1223" t="s">
        <v>48</v>
      </c>
      <c r="AB439" s="1224" t="s">
        <v>48</v>
      </c>
      <c r="AC439" s="1225" t="s">
        <v>48</v>
      </c>
      <c r="AD439" s="1211">
        <v>450</v>
      </c>
      <c r="AE439" s="1227" t="s">
        <v>48</v>
      </c>
      <c r="AF439" s="1227" t="s">
        <v>48</v>
      </c>
      <c r="AG439" s="1228" t="s">
        <v>48</v>
      </c>
      <c r="AH439" s="1228" t="s">
        <v>48</v>
      </c>
      <c r="AI439" s="1228" t="s">
        <v>48</v>
      </c>
      <c r="AJ439" s="1228" t="s">
        <v>48</v>
      </c>
      <c r="AK439" s="1228" t="s">
        <v>48</v>
      </c>
      <c r="AL439" s="1228" t="s">
        <v>13915</v>
      </c>
      <c r="AM439" s="1228" t="s">
        <v>12701</v>
      </c>
      <c r="AN439" s="1229" t="s">
        <v>13932</v>
      </c>
    </row>
    <row r="440" spans="1:40" ht="13.5" thickBot="1">
      <c r="A440" s="1260" t="s">
        <v>4249</v>
      </c>
      <c r="B440" s="1202" t="s">
        <v>4250</v>
      </c>
      <c r="C440" s="1289" t="s">
        <v>3625</v>
      </c>
      <c r="D440" s="1258" t="s">
        <v>4251</v>
      </c>
      <c r="E440" s="1205" t="s">
        <v>3350</v>
      </c>
      <c r="F440" s="1205" t="s">
        <v>3640</v>
      </c>
      <c r="G440" s="1205" t="s">
        <v>3641</v>
      </c>
      <c r="H440" s="1205" t="s">
        <v>3642</v>
      </c>
      <c r="I440" s="1259" t="b">
        <v>0</v>
      </c>
      <c r="J440" s="1241" t="s">
        <v>4252</v>
      </c>
      <c r="K440" s="1208" t="s">
        <v>4253</v>
      </c>
      <c r="L440" s="1209" t="s">
        <v>4254</v>
      </c>
      <c r="M440" s="1210">
        <v>2</v>
      </c>
      <c r="N440" s="1262" t="b">
        <v>0</v>
      </c>
      <c r="O440" s="1245" t="s">
        <v>48</v>
      </c>
      <c r="P440" s="1224" t="s">
        <v>48</v>
      </c>
      <c r="Q440" s="1219" t="s">
        <v>48</v>
      </c>
      <c r="R440" s="1246" t="s">
        <v>48</v>
      </c>
      <c r="S440" s="1224" t="s">
        <v>48</v>
      </c>
      <c r="T440" s="1219" t="s">
        <v>48</v>
      </c>
      <c r="U440" s="1247" t="s">
        <v>48</v>
      </c>
      <c r="V440" s="1290" t="s">
        <v>3633</v>
      </c>
      <c r="W440" s="1219">
        <v>5</v>
      </c>
      <c r="X440" s="1295">
        <v>90</v>
      </c>
      <c r="Y440" s="1221">
        <v>3</v>
      </c>
      <c r="Z440" s="1222">
        <v>0</v>
      </c>
      <c r="AA440" s="1223" t="s">
        <v>48</v>
      </c>
      <c r="AB440" s="1207" t="s">
        <v>48</v>
      </c>
      <c r="AC440" s="1225" t="s">
        <v>48</v>
      </c>
      <c r="AD440" s="1303">
        <v>100</v>
      </c>
      <c r="AE440" s="1227" t="s">
        <v>48</v>
      </c>
      <c r="AF440" s="1227" t="s">
        <v>48</v>
      </c>
      <c r="AG440" s="1228" t="s">
        <v>48</v>
      </c>
      <c r="AH440" s="1228" t="s">
        <v>48</v>
      </c>
      <c r="AI440" s="1228" t="s">
        <v>48</v>
      </c>
      <c r="AJ440" s="1228" t="s">
        <v>48</v>
      </c>
      <c r="AK440" s="1228" t="s">
        <v>48</v>
      </c>
      <c r="AL440" s="1228" t="s">
        <v>13911</v>
      </c>
      <c r="AM440" s="1228" t="s">
        <v>12693</v>
      </c>
      <c r="AN440" s="1242"/>
    </row>
    <row r="441" spans="1:40" ht="13.5" thickBot="1">
      <c r="A441" s="1260" t="s">
        <v>4255</v>
      </c>
      <c r="B441" s="1202" t="s">
        <v>4250</v>
      </c>
      <c r="C441" s="1289" t="s">
        <v>3625</v>
      </c>
      <c r="D441" s="1258" t="s">
        <v>4251</v>
      </c>
      <c r="E441" s="1205" t="s">
        <v>3350</v>
      </c>
      <c r="F441" s="1205" t="s">
        <v>3640</v>
      </c>
      <c r="G441" s="1205" t="s">
        <v>3641</v>
      </c>
      <c r="H441" s="1205" t="s">
        <v>3642</v>
      </c>
      <c r="I441" s="1259" t="b">
        <v>0</v>
      </c>
      <c r="J441" s="1241" t="s">
        <v>4256</v>
      </c>
      <c r="K441" s="1208" t="s">
        <v>4257</v>
      </c>
      <c r="L441" s="1209" t="s">
        <v>4258</v>
      </c>
      <c r="M441" s="1210">
        <v>2</v>
      </c>
      <c r="N441" s="1262" t="b">
        <v>0</v>
      </c>
      <c r="O441" s="1245" t="s">
        <v>48</v>
      </c>
      <c r="P441" s="1224" t="s">
        <v>48</v>
      </c>
      <c r="Q441" s="1219" t="s">
        <v>48</v>
      </c>
      <c r="R441" s="1246" t="s">
        <v>48</v>
      </c>
      <c r="S441" s="1224" t="s">
        <v>48</v>
      </c>
      <c r="T441" s="1219" t="s">
        <v>48</v>
      </c>
      <c r="U441" s="1247" t="s">
        <v>48</v>
      </c>
      <c r="V441" s="1290" t="s">
        <v>3633</v>
      </c>
      <c r="W441" s="1219">
        <v>10</v>
      </c>
      <c r="X441" s="1295">
        <v>90</v>
      </c>
      <c r="Y441" s="1221">
        <v>4</v>
      </c>
      <c r="Z441" s="1222">
        <v>2</v>
      </c>
      <c r="AA441" s="1223" t="s">
        <v>48</v>
      </c>
      <c r="AB441" s="1207" t="s">
        <v>48</v>
      </c>
      <c r="AC441" s="1225" t="s">
        <v>48</v>
      </c>
      <c r="AD441" s="1303">
        <v>100</v>
      </c>
      <c r="AE441" s="1227" t="s">
        <v>48</v>
      </c>
      <c r="AF441" s="1227" t="s">
        <v>48</v>
      </c>
      <c r="AG441" s="1228" t="s">
        <v>48</v>
      </c>
      <c r="AH441" s="1228" t="s">
        <v>48</v>
      </c>
      <c r="AI441" s="1228" t="s">
        <v>48</v>
      </c>
      <c r="AJ441" s="1228" t="s">
        <v>48</v>
      </c>
      <c r="AK441" s="1228" t="s">
        <v>48</v>
      </c>
      <c r="AL441" s="1228" t="s">
        <v>13911</v>
      </c>
      <c r="AM441" s="1228" t="s">
        <v>12693</v>
      </c>
      <c r="AN441" s="1242"/>
    </row>
    <row r="442" spans="1:40" ht="13.5" thickBot="1">
      <c r="A442" s="1260" t="s">
        <v>4259</v>
      </c>
      <c r="B442" s="1202" t="s">
        <v>4260</v>
      </c>
      <c r="C442" s="1289" t="s">
        <v>3625</v>
      </c>
      <c r="D442" s="1258" t="s">
        <v>4251</v>
      </c>
      <c r="E442" s="1205" t="s">
        <v>3350</v>
      </c>
      <c r="F442" s="1205" t="s">
        <v>3640</v>
      </c>
      <c r="G442" s="1205" t="s">
        <v>3641</v>
      </c>
      <c r="H442" s="1205" t="s">
        <v>3642</v>
      </c>
      <c r="I442" s="1259" t="b">
        <v>0</v>
      </c>
      <c r="J442" s="1224" t="s">
        <v>4261</v>
      </c>
      <c r="K442" s="1208" t="s">
        <v>4262</v>
      </c>
      <c r="L442" s="1209" t="s">
        <v>4263</v>
      </c>
      <c r="M442" s="1210">
        <v>4</v>
      </c>
      <c r="N442" s="1262" t="b">
        <v>0</v>
      </c>
      <c r="O442" s="1245" t="s">
        <v>48</v>
      </c>
      <c r="P442" s="1224" t="s">
        <v>48</v>
      </c>
      <c r="Q442" s="1219" t="s">
        <v>48</v>
      </c>
      <c r="R442" s="1246" t="s">
        <v>48</v>
      </c>
      <c r="S442" s="1224" t="s">
        <v>48</v>
      </c>
      <c r="T442" s="1219" t="s">
        <v>48</v>
      </c>
      <c r="U442" s="1247" t="s">
        <v>48</v>
      </c>
      <c r="V442" s="1290" t="s">
        <v>3633</v>
      </c>
      <c r="W442" s="1219">
        <v>30</v>
      </c>
      <c r="X442" s="1295">
        <v>95</v>
      </c>
      <c r="Y442" s="1221">
        <v>8</v>
      </c>
      <c r="Z442" s="1222">
        <v>2</v>
      </c>
      <c r="AA442" s="1223" t="s">
        <v>48</v>
      </c>
      <c r="AB442" s="1207" t="s">
        <v>48</v>
      </c>
      <c r="AC442" s="1225" t="s">
        <v>48</v>
      </c>
      <c r="AD442" s="1211">
        <v>225</v>
      </c>
      <c r="AE442" s="1227" t="s">
        <v>48</v>
      </c>
      <c r="AF442" s="1227" t="s">
        <v>48</v>
      </c>
      <c r="AG442" s="1228" t="s">
        <v>48</v>
      </c>
      <c r="AH442" s="1228" t="s">
        <v>48</v>
      </c>
      <c r="AI442" s="1228" t="s">
        <v>48</v>
      </c>
      <c r="AJ442" s="1228" t="s">
        <v>48</v>
      </c>
      <c r="AK442" s="1228" t="s">
        <v>48</v>
      </c>
      <c r="AL442" s="1228" t="s">
        <v>13911</v>
      </c>
      <c r="AM442" s="1228" t="s">
        <v>12701</v>
      </c>
      <c r="AN442" s="1229" t="s">
        <v>13933</v>
      </c>
    </row>
    <row r="443" spans="1:40" ht="13.5" thickBot="1">
      <c r="A443" s="1260" t="s">
        <v>4264</v>
      </c>
      <c r="B443" s="1202" t="s">
        <v>4265</v>
      </c>
      <c r="C443" s="1289" t="s">
        <v>3625</v>
      </c>
      <c r="D443" s="1258" t="s">
        <v>4251</v>
      </c>
      <c r="E443" s="1205" t="s">
        <v>3350</v>
      </c>
      <c r="F443" s="1205" t="s">
        <v>3640</v>
      </c>
      <c r="G443" s="1205" t="s">
        <v>3641</v>
      </c>
      <c r="H443" s="1205" t="s">
        <v>3642</v>
      </c>
      <c r="I443" s="1259" t="b">
        <v>0</v>
      </c>
      <c r="J443" s="1224" t="s">
        <v>4266</v>
      </c>
      <c r="K443" s="1208" t="s">
        <v>4267</v>
      </c>
      <c r="L443" s="1209" t="s">
        <v>4263</v>
      </c>
      <c r="M443" s="1210">
        <v>4</v>
      </c>
      <c r="N443" s="1262" t="b">
        <v>0</v>
      </c>
      <c r="O443" s="1245" t="s">
        <v>48</v>
      </c>
      <c r="P443" s="1224" t="s">
        <v>48</v>
      </c>
      <c r="Q443" s="1219" t="s">
        <v>48</v>
      </c>
      <c r="R443" s="1246" t="s">
        <v>48</v>
      </c>
      <c r="S443" s="1224" t="s">
        <v>48</v>
      </c>
      <c r="T443" s="1219" t="s">
        <v>48</v>
      </c>
      <c r="U443" s="1247" t="s">
        <v>48</v>
      </c>
      <c r="V443" s="1290" t="s">
        <v>3633</v>
      </c>
      <c r="W443" s="1219">
        <v>40</v>
      </c>
      <c r="X443" s="1295">
        <v>95</v>
      </c>
      <c r="Y443" s="1221">
        <v>15</v>
      </c>
      <c r="Z443" s="1222">
        <v>4</v>
      </c>
      <c r="AA443" s="1223" t="s">
        <v>48</v>
      </c>
      <c r="AB443" s="1207" t="s">
        <v>48</v>
      </c>
      <c r="AC443" s="1225" t="s">
        <v>48</v>
      </c>
      <c r="AD443" s="1211">
        <v>250</v>
      </c>
      <c r="AE443" s="1227" t="s">
        <v>48</v>
      </c>
      <c r="AF443" s="1227" t="s">
        <v>48</v>
      </c>
      <c r="AG443" s="1228" t="s">
        <v>48</v>
      </c>
      <c r="AH443" s="1228" t="s">
        <v>48</v>
      </c>
      <c r="AI443" s="1228" t="s">
        <v>48</v>
      </c>
      <c r="AJ443" s="1228" t="s">
        <v>48</v>
      </c>
      <c r="AK443" s="1228" t="s">
        <v>48</v>
      </c>
      <c r="AL443" s="1228" t="s">
        <v>13911</v>
      </c>
      <c r="AM443" s="1228" t="s">
        <v>12701</v>
      </c>
      <c r="AN443" s="1229" t="s">
        <v>13933</v>
      </c>
    </row>
    <row r="444" spans="1:40" ht="13.5" thickBot="1">
      <c r="A444" s="1260" t="s">
        <v>4268</v>
      </c>
      <c r="B444" s="1202" t="s">
        <v>4269</v>
      </c>
      <c r="C444" s="1289" t="s">
        <v>3625</v>
      </c>
      <c r="D444" s="1258" t="s">
        <v>4251</v>
      </c>
      <c r="E444" s="1205" t="s">
        <v>3350</v>
      </c>
      <c r="F444" s="1205" t="s">
        <v>3640</v>
      </c>
      <c r="G444" s="1205" t="s">
        <v>3641</v>
      </c>
      <c r="H444" s="1205" t="s">
        <v>3642</v>
      </c>
      <c r="I444" s="1259" t="b">
        <v>0</v>
      </c>
      <c r="J444" s="1224" t="s">
        <v>4270</v>
      </c>
      <c r="K444" s="1208" t="s">
        <v>4271</v>
      </c>
      <c r="L444" s="1209" t="s">
        <v>4272</v>
      </c>
      <c r="M444" s="1210">
        <v>4</v>
      </c>
      <c r="N444" s="1262" t="b">
        <v>0</v>
      </c>
      <c r="O444" s="1245" t="s">
        <v>48</v>
      </c>
      <c r="P444" s="1224" t="s">
        <v>48</v>
      </c>
      <c r="Q444" s="1219" t="s">
        <v>48</v>
      </c>
      <c r="R444" s="1246" t="s">
        <v>48</v>
      </c>
      <c r="S444" s="1224" t="s">
        <v>48</v>
      </c>
      <c r="T444" s="1219" t="s">
        <v>48</v>
      </c>
      <c r="U444" s="1247" t="s">
        <v>48</v>
      </c>
      <c r="V444" s="1290" t="s">
        <v>3633</v>
      </c>
      <c r="W444" s="1219">
        <v>50</v>
      </c>
      <c r="X444" s="1295">
        <v>95</v>
      </c>
      <c r="Y444" s="1221">
        <v>24</v>
      </c>
      <c r="Z444" s="1222">
        <v>6</v>
      </c>
      <c r="AA444" s="1223" t="s">
        <v>48</v>
      </c>
      <c r="AB444" s="1207" t="s">
        <v>48</v>
      </c>
      <c r="AC444" s="1225" t="s">
        <v>48</v>
      </c>
      <c r="AD444" s="1211">
        <v>275</v>
      </c>
      <c r="AE444" s="1227" t="s">
        <v>48</v>
      </c>
      <c r="AF444" s="1227" t="s">
        <v>48</v>
      </c>
      <c r="AG444" s="1228" t="s">
        <v>48</v>
      </c>
      <c r="AH444" s="1228" t="s">
        <v>48</v>
      </c>
      <c r="AI444" s="1228" t="s">
        <v>48</v>
      </c>
      <c r="AJ444" s="1228" t="s">
        <v>48</v>
      </c>
      <c r="AK444" s="1228" t="s">
        <v>48</v>
      </c>
      <c r="AL444" s="1228" t="s">
        <v>13911</v>
      </c>
      <c r="AM444" s="1228" t="s">
        <v>12701</v>
      </c>
      <c r="AN444" s="1229" t="s">
        <v>13933</v>
      </c>
    </row>
    <row r="445" spans="1:40" ht="13.5" thickBot="1">
      <c r="A445" s="1291" t="s">
        <v>4273</v>
      </c>
      <c r="B445" s="1202" t="s">
        <v>4274</v>
      </c>
      <c r="C445" s="1289" t="s">
        <v>3625</v>
      </c>
      <c r="D445" s="1258" t="s">
        <v>4251</v>
      </c>
      <c r="E445" s="1205" t="s">
        <v>3350</v>
      </c>
      <c r="F445" s="1205" t="s">
        <v>3640</v>
      </c>
      <c r="G445" s="1205" t="s">
        <v>3641</v>
      </c>
      <c r="H445" s="1205" t="s">
        <v>3642</v>
      </c>
      <c r="I445" s="1259" t="b">
        <v>0</v>
      </c>
      <c r="J445" s="1224" t="s">
        <v>4275</v>
      </c>
      <c r="K445" s="1208" t="s">
        <v>4276</v>
      </c>
      <c r="L445" s="1209" t="s">
        <v>4277</v>
      </c>
      <c r="M445" s="1210">
        <v>5</v>
      </c>
      <c r="N445" s="1262" t="b">
        <v>0</v>
      </c>
      <c r="O445" s="1245" t="s">
        <v>48</v>
      </c>
      <c r="P445" s="1224" t="s">
        <v>48</v>
      </c>
      <c r="Q445" s="1219" t="s">
        <v>48</v>
      </c>
      <c r="R445" s="1246" t="s">
        <v>48</v>
      </c>
      <c r="S445" s="1224" t="s">
        <v>48</v>
      </c>
      <c r="T445" s="1219" t="s">
        <v>48</v>
      </c>
      <c r="U445" s="1247" t="s">
        <v>48</v>
      </c>
      <c r="V445" s="1290" t="s">
        <v>3633</v>
      </c>
      <c r="W445" s="1219">
        <v>55</v>
      </c>
      <c r="X445" s="1295">
        <v>105</v>
      </c>
      <c r="Y445" s="1221">
        <v>32</v>
      </c>
      <c r="Z445" s="1222">
        <v>8</v>
      </c>
      <c r="AA445" s="1223" t="s">
        <v>48</v>
      </c>
      <c r="AB445" s="1207" t="s">
        <v>48</v>
      </c>
      <c r="AC445" s="1225" t="s">
        <v>48</v>
      </c>
      <c r="AD445" s="1211">
        <v>300</v>
      </c>
      <c r="AE445" s="1227" t="s">
        <v>48</v>
      </c>
      <c r="AF445" s="1227" t="s">
        <v>48</v>
      </c>
      <c r="AG445" s="1228" t="s">
        <v>48</v>
      </c>
      <c r="AH445" s="1228" t="s">
        <v>48</v>
      </c>
      <c r="AI445" s="1228" t="s">
        <v>48</v>
      </c>
      <c r="AJ445" s="1228" t="s">
        <v>48</v>
      </c>
      <c r="AK445" s="1228" t="s">
        <v>48</v>
      </c>
      <c r="AL445" s="1228" t="s">
        <v>13912</v>
      </c>
      <c r="AM445" s="1228" t="s">
        <v>12701</v>
      </c>
      <c r="AN445" s="1229" t="s">
        <v>13933</v>
      </c>
    </row>
    <row r="446" spans="1:40" ht="13.5" thickBot="1">
      <c r="A446" s="1291" t="s">
        <v>4278</v>
      </c>
      <c r="B446" s="1202" t="s">
        <v>4279</v>
      </c>
      <c r="C446" s="1289" t="s">
        <v>3625</v>
      </c>
      <c r="D446" s="1258" t="s">
        <v>4251</v>
      </c>
      <c r="E446" s="1205" t="s">
        <v>3350</v>
      </c>
      <c r="F446" s="1205" t="s">
        <v>3640</v>
      </c>
      <c r="G446" s="1205" t="s">
        <v>3641</v>
      </c>
      <c r="H446" s="1205" t="s">
        <v>3642</v>
      </c>
      <c r="I446" s="1259" t="b">
        <v>0</v>
      </c>
      <c r="J446" s="1224" t="s">
        <v>4280</v>
      </c>
      <c r="K446" s="1208" t="s">
        <v>4281</v>
      </c>
      <c r="L446" s="1209" t="s">
        <v>4282</v>
      </c>
      <c r="M446" s="1210">
        <v>5</v>
      </c>
      <c r="N446" s="1262" t="b">
        <v>0</v>
      </c>
      <c r="O446" s="1245" t="s">
        <v>48</v>
      </c>
      <c r="P446" s="1224" t="s">
        <v>48</v>
      </c>
      <c r="Q446" s="1219" t="s">
        <v>48</v>
      </c>
      <c r="R446" s="1246" t="s">
        <v>48</v>
      </c>
      <c r="S446" s="1224" t="s">
        <v>48</v>
      </c>
      <c r="T446" s="1219" t="s">
        <v>48</v>
      </c>
      <c r="U446" s="1247" t="s">
        <v>48</v>
      </c>
      <c r="V446" s="1290" t="s">
        <v>3633</v>
      </c>
      <c r="W446" s="1219">
        <v>65</v>
      </c>
      <c r="X446" s="1295">
        <v>105</v>
      </c>
      <c r="Y446" s="1221">
        <v>35</v>
      </c>
      <c r="Z446" s="1222">
        <v>9</v>
      </c>
      <c r="AA446" s="1223" t="s">
        <v>48</v>
      </c>
      <c r="AB446" s="1207" t="s">
        <v>48</v>
      </c>
      <c r="AC446" s="1225" t="s">
        <v>48</v>
      </c>
      <c r="AD446" s="1211">
        <v>300</v>
      </c>
      <c r="AE446" s="1227" t="s">
        <v>48</v>
      </c>
      <c r="AF446" s="1227" t="s">
        <v>48</v>
      </c>
      <c r="AG446" s="1228" t="s">
        <v>48</v>
      </c>
      <c r="AH446" s="1228" t="s">
        <v>48</v>
      </c>
      <c r="AI446" s="1228" t="s">
        <v>48</v>
      </c>
      <c r="AJ446" s="1228" t="s">
        <v>48</v>
      </c>
      <c r="AK446" s="1228" t="s">
        <v>48</v>
      </c>
      <c r="AL446" s="1228" t="s">
        <v>13912</v>
      </c>
      <c r="AM446" s="1228" t="s">
        <v>12701</v>
      </c>
      <c r="AN446" s="1229" t="s">
        <v>13933</v>
      </c>
    </row>
    <row r="447" spans="1:40" ht="13.5" thickBot="1">
      <c r="A447" s="1291" t="s">
        <v>4283</v>
      </c>
      <c r="B447" s="1202" t="s">
        <v>4284</v>
      </c>
      <c r="C447" s="1289" t="s">
        <v>3625</v>
      </c>
      <c r="D447" s="1258" t="s">
        <v>4251</v>
      </c>
      <c r="E447" s="1205" t="s">
        <v>3350</v>
      </c>
      <c r="F447" s="1205" t="s">
        <v>3640</v>
      </c>
      <c r="G447" s="1205" t="s">
        <v>3641</v>
      </c>
      <c r="H447" s="1205" t="s">
        <v>3642</v>
      </c>
      <c r="I447" s="1259" t="b">
        <v>0</v>
      </c>
      <c r="J447" s="1224" t="s">
        <v>4285</v>
      </c>
      <c r="K447" s="1208" t="s">
        <v>4286</v>
      </c>
      <c r="L447" s="1209" t="s">
        <v>4287</v>
      </c>
      <c r="M447" s="1210">
        <v>5</v>
      </c>
      <c r="N447" s="1262" t="b">
        <v>0</v>
      </c>
      <c r="O447" s="1245" t="s">
        <v>48</v>
      </c>
      <c r="P447" s="1224" t="s">
        <v>48</v>
      </c>
      <c r="Q447" s="1219" t="s">
        <v>48</v>
      </c>
      <c r="R447" s="1246" t="s">
        <v>48</v>
      </c>
      <c r="S447" s="1224" t="s">
        <v>48</v>
      </c>
      <c r="T447" s="1219" t="s">
        <v>48</v>
      </c>
      <c r="U447" s="1247" t="s">
        <v>48</v>
      </c>
      <c r="V447" s="1290" t="s">
        <v>3633</v>
      </c>
      <c r="W447" s="1219">
        <v>70</v>
      </c>
      <c r="X447" s="1295">
        <v>105</v>
      </c>
      <c r="Y447" s="1221">
        <v>38</v>
      </c>
      <c r="Z447" s="1222">
        <v>10</v>
      </c>
      <c r="AA447" s="1223" t="s">
        <v>48</v>
      </c>
      <c r="AB447" s="1207" t="s">
        <v>48</v>
      </c>
      <c r="AC447" s="1225" t="s">
        <v>48</v>
      </c>
      <c r="AD447" s="1211">
        <v>325</v>
      </c>
      <c r="AE447" s="1227" t="s">
        <v>48</v>
      </c>
      <c r="AF447" s="1227" t="s">
        <v>48</v>
      </c>
      <c r="AG447" s="1228" t="s">
        <v>48</v>
      </c>
      <c r="AH447" s="1228" t="s">
        <v>48</v>
      </c>
      <c r="AI447" s="1228" t="s">
        <v>48</v>
      </c>
      <c r="AJ447" s="1228" t="s">
        <v>48</v>
      </c>
      <c r="AK447" s="1228" t="s">
        <v>48</v>
      </c>
      <c r="AL447" s="1228" t="s">
        <v>13912</v>
      </c>
      <c r="AM447" s="1228" t="s">
        <v>12701</v>
      </c>
      <c r="AN447" s="1229" t="s">
        <v>13933</v>
      </c>
    </row>
    <row r="448" spans="1:40" ht="13.5" thickBot="1">
      <c r="A448" s="1291" t="s">
        <v>4288</v>
      </c>
      <c r="B448" s="1202" t="s">
        <v>4289</v>
      </c>
      <c r="C448" s="1289" t="s">
        <v>3625</v>
      </c>
      <c r="D448" s="1258" t="s">
        <v>4251</v>
      </c>
      <c r="E448" s="1205" t="s">
        <v>3350</v>
      </c>
      <c r="F448" s="1205" t="s">
        <v>3640</v>
      </c>
      <c r="G448" s="1205" t="s">
        <v>3641</v>
      </c>
      <c r="H448" s="1205" t="s">
        <v>3642</v>
      </c>
      <c r="I448" s="1259" t="b">
        <v>0</v>
      </c>
      <c r="J448" s="1224" t="s">
        <v>4290</v>
      </c>
      <c r="K448" s="1208" t="s">
        <v>4291</v>
      </c>
      <c r="L448" s="1209" t="s">
        <v>4292</v>
      </c>
      <c r="M448" s="1210">
        <v>5</v>
      </c>
      <c r="N448" s="1262" t="b">
        <v>0</v>
      </c>
      <c r="O448" s="1245" t="s">
        <v>48</v>
      </c>
      <c r="P448" s="1224" t="s">
        <v>48</v>
      </c>
      <c r="Q448" s="1219" t="s">
        <v>48</v>
      </c>
      <c r="R448" s="1246" t="s">
        <v>48</v>
      </c>
      <c r="S448" s="1224" t="s">
        <v>48</v>
      </c>
      <c r="T448" s="1219" t="s">
        <v>48</v>
      </c>
      <c r="U448" s="1247" t="s">
        <v>48</v>
      </c>
      <c r="V448" s="1290" t="s">
        <v>3633</v>
      </c>
      <c r="W448" s="1219">
        <v>85</v>
      </c>
      <c r="X448" s="1295">
        <v>105</v>
      </c>
      <c r="Y448" s="1221">
        <v>45</v>
      </c>
      <c r="Z448" s="1222">
        <v>11</v>
      </c>
      <c r="AA448" s="1223" t="s">
        <v>48</v>
      </c>
      <c r="AB448" s="1207" t="s">
        <v>48</v>
      </c>
      <c r="AC448" s="1225" t="s">
        <v>48</v>
      </c>
      <c r="AD448" s="1211">
        <v>325</v>
      </c>
      <c r="AE448" s="1227" t="s">
        <v>48</v>
      </c>
      <c r="AF448" s="1227" t="s">
        <v>48</v>
      </c>
      <c r="AG448" s="1228" t="s">
        <v>48</v>
      </c>
      <c r="AH448" s="1228" t="s">
        <v>48</v>
      </c>
      <c r="AI448" s="1228" t="s">
        <v>48</v>
      </c>
      <c r="AJ448" s="1228" t="s">
        <v>48</v>
      </c>
      <c r="AK448" s="1228" t="s">
        <v>48</v>
      </c>
      <c r="AL448" s="1228" t="s">
        <v>13912</v>
      </c>
      <c r="AM448" s="1228" t="s">
        <v>12701</v>
      </c>
      <c r="AN448" s="1229" t="s">
        <v>13933</v>
      </c>
    </row>
    <row r="449" spans="1:40" ht="13.5" thickBot="1">
      <c r="A449" s="1291" t="s">
        <v>4293</v>
      </c>
      <c r="B449" s="1202" t="s">
        <v>4294</v>
      </c>
      <c r="C449" s="1289" t="s">
        <v>3625</v>
      </c>
      <c r="D449" s="1258" t="s">
        <v>4251</v>
      </c>
      <c r="E449" s="1205" t="s">
        <v>3350</v>
      </c>
      <c r="F449" s="1205" t="s">
        <v>3640</v>
      </c>
      <c r="G449" s="1205" t="s">
        <v>3641</v>
      </c>
      <c r="H449" s="1205" t="s">
        <v>3642</v>
      </c>
      <c r="I449" s="1259" t="b">
        <v>0</v>
      </c>
      <c r="J449" s="1224" t="s">
        <v>4295</v>
      </c>
      <c r="K449" s="1208" t="s">
        <v>4296</v>
      </c>
      <c r="L449" s="1209" t="s">
        <v>4297</v>
      </c>
      <c r="M449" s="1210">
        <v>5</v>
      </c>
      <c r="N449" s="1262" t="b">
        <v>0</v>
      </c>
      <c r="O449" s="1245" t="s">
        <v>48</v>
      </c>
      <c r="P449" s="1224" t="s">
        <v>48</v>
      </c>
      <c r="Q449" s="1219" t="s">
        <v>48</v>
      </c>
      <c r="R449" s="1246" t="s">
        <v>48</v>
      </c>
      <c r="S449" s="1224" t="s">
        <v>48</v>
      </c>
      <c r="T449" s="1219" t="s">
        <v>48</v>
      </c>
      <c r="U449" s="1247" t="s">
        <v>48</v>
      </c>
      <c r="V449" s="1290" t="s">
        <v>3633</v>
      </c>
      <c r="W449" s="1219">
        <v>90</v>
      </c>
      <c r="X449" s="1295">
        <v>105</v>
      </c>
      <c r="Y449" s="1221">
        <v>48</v>
      </c>
      <c r="Z449" s="1222">
        <v>12</v>
      </c>
      <c r="AA449" s="1223" t="s">
        <v>48</v>
      </c>
      <c r="AB449" s="1207" t="s">
        <v>48</v>
      </c>
      <c r="AC449" s="1225" t="s">
        <v>48</v>
      </c>
      <c r="AD449" s="1211">
        <v>350</v>
      </c>
      <c r="AE449" s="1227" t="s">
        <v>48</v>
      </c>
      <c r="AF449" s="1227" t="s">
        <v>48</v>
      </c>
      <c r="AG449" s="1228" t="s">
        <v>48</v>
      </c>
      <c r="AH449" s="1228" t="s">
        <v>48</v>
      </c>
      <c r="AI449" s="1228" t="s">
        <v>48</v>
      </c>
      <c r="AJ449" s="1228" t="s">
        <v>48</v>
      </c>
      <c r="AK449" s="1228" t="s">
        <v>48</v>
      </c>
      <c r="AL449" s="1228" t="s">
        <v>13912</v>
      </c>
      <c r="AM449" s="1228" t="s">
        <v>12701</v>
      </c>
      <c r="AN449" s="1229" t="s">
        <v>13933</v>
      </c>
    </row>
    <row r="450" spans="1:40" ht="13.5" thickBot="1">
      <c r="A450" s="1292" t="s">
        <v>4298</v>
      </c>
      <c r="B450" s="1202" t="s">
        <v>4299</v>
      </c>
      <c r="C450" s="1289" t="s">
        <v>3625</v>
      </c>
      <c r="D450" s="1258" t="s">
        <v>4251</v>
      </c>
      <c r="E450" s="1205" t="s">
        <v>3350</v>
      </c>
      <c r="F450" s="1205" t="s">
        <v>3640</v>
      </c>
      <c r="G450" s="1205" t="s">
        <v>3641</v>
      </c>
      <c r="H450" s="1205" t="s">
        <v>3642</v>
      </c>
      <c r="I450" s="1259" t="b">
        <v>0</v>
      </c>
      <c r="J450" s="1224" t="s">
        <v>4300</v>
      </c>
      <c r="K450" s="1208" t="s">
        <v>4301</v>
      </c>
      <c r="L450" s="1209" t="s">
        <v>4302</v>
      </c>
      <c r="M450" s="1210">
        <v>5.5</v>
      </c>
      <c r="N450" s="1262" t="b">
        <v>0</v>
      </c>
      <c r="O450" s="1245" t="s">
        <v>48</v>
      </c>
      <c r="P450" s="1224" t="s">
        <v>48</v>
      </c>
      <c r="Q450" s="1219" t="s">
        <v>48</v>
      </c>
      <c r="R450" s="1246" t="s">
        <v>48</v>
      </c>
      <c r="S450" s="1224" t="s">
        <v>48</v>
      </c>
      <c r="T450" s="1219" t="s">
        <v>48</v>
      </c>
      <c r="U450" s="1247" t="s">
        <v>48</v>
      </c>
      <c r="V450" s="1290" t="s">
        <v>3633</v>
      </c>
      <c r="W450" s="1219">
        <v>95</v>
      </c>
      <c r="X450" s="1295">
        <v>115</v>
      </c>
      <c r="Y450" s="1221">
        <v>52</v>
      </c>
      <c r="Z450" s="1222">
        <v>13</v>
      </c>
      <c r="AA450" s="1223" t="s">
        <v>48</v>
      </c>
      <c r="AB450" s="1207" t="s">
        <v>48</v>
      </c>
      <c r="AC450" s="1225" t="s">
        <v>48</v>
      </c>
      <c r="AD450" s="1211">
        <v>350</v>
      </c>
      <c r="AE450" s="1227" t="s">
        <v>48</v>
      </c>
      <c r="AF450" s="1227" t="s">
        <v>48</v>
      </c>
      <c r="AG450" s="1228" t="s">
        <v>48</v>
      </c>
      <c r="AH450" s="1228" t="s">
        <v>48</v>
      </c>
      <c r="AI450" s="1228" t="s">
        <v>48</v>
      </c>
      <c r="AJ450" s="1228" t="s">
        <v>48</v>
      </c>
      <c r="AK450" s="1228" t="s">
        <v>48</v>
      </c>
      <c r="AL450" s="1228" t="s">
        <v>13913</v>
      </c>
      <c r="AM450" s="1228" t="s">
        <v>12701</v>
      </c>
      <c r="AN450" s="1229" t="s">
        <v>13933</v>
      </c>
    </row>
    <row r="451" spans="1:40" ht="13.5" thickBot="1">
      <c r="A451" s="1292" t="s">
        <v>4303</v>
      </c>
      <c r="B451" s="1202" t="s">
        <v>4304</v>
      </c>
      <c r="C451" s="1289" t="s">
        <v>3625</v>
      </c>
      <c r="D451" s="1258" t="s">
        <v>4251</v>
      </c>
      <c r="E451" s="1205" t="s">
        <v>3350</v>
      </c>
      <c r="F451" s="1205" t="s">
        <v>3640</v>
      </c>
      <c r="G451" s="1205" t="s">
        <v>3641</v>
      </c>
      <c r="H451" s="1205" t="s">
        <v>3642</v>
      </c>
      <c r="I451" s="1259" t="b">
        <v>0</v>
      </c>
      <c r="J451" s="1224" t="s">
        <v>4305</v>
      </c>
      <c r="K451" s="1208" t="s">
        <v>4306</v>
      </c>
      <c r="L451" s="1209" t="s">
        <v>4307</v>
      </c>
      <c r="M451" s="1210">
        <v>5.5</v>
      </c>
      <c r="N451" s="1262" t="b">
        <v>0</v>
      </c>
      <c r="O451" s="1245" t="s">
        <v>48</v>
      </c>
      <c r="P451" s="1224" t="s">
        <v>48</v>
      </c>
      <c r="Q451" s="1219" t="s">
        <v>48</v>
      </c>
      <c r="R451" s="1246" t="s">
        <v>48</v>
      </c>
      <c r="S451" s="1224" t="s">
        <v>48</v>
      </c>
      <c r="T451" s="1219" t="s">
        <v>48</v>
      </c>
      <c r="U451" s="1247" t="s">
        <v>48</v>
      </c>
      <c r="V451" s="1290" t="s">
        <v>3633</v>
      </c>
      <c r="W451" s="1219">
        <v>105</v>
      </c>
      <c r="X451" s="1295">
        <v>115</v>
      </c>
      <c r="Y451" s="1221">
        <v>55</v>
      </c>
      <c r="Z451" s="1222">
        <v>15</v>
      </c>
      <c r="AA451" s="1223" t="s">
        <v>48</v>
      </c>
      <c r="AB451" s="1207" t="s">
        <v>48</v>
      </c>
      <c r="AC451" s="1225" t="s">
        <v>48</v>
      </c>
      <c r="AD451" s="1211">
        <v>375</v>
      </c>
      <c r="AE451" s="1227" t="s">
        <v>48</v>
      </c>
      <c r="AF451" s="1227" t="s">
        <v>48</v>
      </c>
      <c r="AG451" s="1228" t="s">
        <v>48</v>
      </c>
      <c r="AH451" s="1228" t="s">
        <v>48</v>
      </c>
      <c r="AI451" s="1228" t="s">
        <v>48</v>
      </c>
      <c r="AJ451" s="1228" t="s">
        <v>48</v>
      </c>
      <c r="AK451" s="1228" t="s">
        <v>48</v>
      </c>
      <c r="AL451" s="1228" t="s">
        <v>13913</v>
      </c>
      <c r="AM451" s="1228" t="s">
        <v>12701</v>
      </c>
      <c r="AN451" s="1229" t="s">
        <v>13933</v>
      </c>
    </row>
    <row r="452" spans="1:40" ht="13.5" thickBot="1">
      <c r="A452" s="1292" t="s">
        <v>4308</v>
      </c>
      <c r="B452" s="1202" t="s">
        <v>4309</v>
      </c>
      <c r="C452" s="1289" t="s">
        <v>3625</v>
      </c>
      <c r="D452" s="1258" t="s">
        <v>4251</v>
      </c>
      <c r="E452" s="1205" t="s">
        <v>3350</v>
      </c>
      <c r="F452" s="1205" t="s">
        <v>3640</v>
      </c>
      <c r="G452" s="1205" t="s">
        <v>3641</v>
      </c>
      <c r="H452" s="1205" t="s">
        <v>3642</v>
      </c>
      <c r="I452" s="1259" t="b">
        <v>0</v>
      </c>
      <c r="J452" s="1224" t="s">
        <v>4310</v>
      </c>
      <c r="K452" s="1208" t="s">
        <v>4311</v>
      </c>
      <c r="L452" s="1209" t="s">
        <v>4312</v>
      </c>
      <c r="M452" s="1210">
        <v>5.5</v>
      </c>
      <c r="N452" s="1262" t="b">
        <v>0</v>
      </c>
      <c r="O452" s="1245" t="s">
        <v>48</v>
      </c>
      <c r="P452" s="1224" t="s">
        <v>48</v>
      </c>
      <c r="Q452" s="1219" t="s">
        <v>48</v>
      </c>
      <c r="R452" s="1246" t="s">
        <v>48</v>
      </c>
      <c r="S452" s="1224" t="s">
        <v>48</v>
      </c>
      <c r="T452" s="1219" t="s">
        <v>48</v>
      </c>
      <c r="U452" s="1247" t="s">
        <v>48</v>
      </c>
      <c r="V452" s="1290" t="s">
        <v>3633</v>
      </c>
      <c r="W452" s="1219">
        <v>120</v>
      </c>
      <c r="X452" s="1295">
        <v>115</v>
      </c>
      <c r="Y452" s="1221">
        <v>60</v>
      </c>
      <c r="Z452" s="1222">
        <v>16</v>
      </c>
      <c r="AA452" s="1223" t="s">
        <v>48</v>
      </c>
      <c r="AB452" s="1207" t="s">
        <v>48</v>
      </c>
      <c r="AC452" s="1225" t="s">
        <v>48</v>
      </c>
      <c r="AD452" s="1211">
        <v>375</v>
      </c>
      <c r="AE452" s="1227" t="s">
        <v>48</v>
      </c>
      <c r="AF452" s="1227" t="s">
        <v>48</v>
      </c>
      <c r="AG452" s="1228" t="s">
        <v>48</v>
      </c>
      <c r="AH452" s="1228" t="s">
        <v>48</v>
      </c>
      <c r="AI452" s="1228" t="s">
        <v>48</v>
      </c>
      <c r="AJ452" s="1228" t="s">
        <v>48</v>
      </c>
      <c r="AK452" s="1228" t="s">
        <v>48</v>
      </c>
      <c r="AL452" s="1228" t="s">
        <v>13913</v>
      </c>
      <c r="AM452" s="1228" t="s">
        <v>12701</v>
      </c>
      <c r="AN452" s="1229" t="s">
        <v>13933</v>
      </c>
    </row>
    <row r="453" spans="1:40" ht="13.5" thickBot="1">
      <c r="A453" s="1292" t="s">
        <v>4313</v>
      </c>
      <c r="B453" s="1202" t="s">
        <v>4314</v>
      </c>
      <c r="C453" s="1289" t="s">
        <v>3625</v>
      </c>
      <c r="D453" s="1258" t="s">
        <v>4251</v>
      </c>
      <c r="E453" s="1205" t="s">
        <v>3350</v>
      </c>
      <c r="F453" s="1205" t="s">
        <v>3640</v>
      </c>
      <c r="G453" s="1205" t="s">
        <v>3641</v>
      </c>
      <c r="H453" s="1205" t="s">
        <v>3642</v>
      </c>
      <c r="I453" s="1259" t="b">
        <v>0</v>
      </c>
      <c r="J453" s="1224" t="s">
        <v>4315</v>
      </c>
      <c r="K453" s="1208" t="s">
        <v>4316</v>
      </c>
      <c r="L453" s="1209" t="s">
        <v>4317</v>
      </c>
      <c r="M453" s="1210">
        <v>5.5</v>
      </c>
      <c r="N453" s="1262" t="b">
        <v>0</v>
      </c>
      <c r="O453" s="1245" t="s">
        <v>48</v>
      </c>
      <c r="P453" s="1224" t="s">
        <v>48</v>
      </c>
      <c r="Q453" s="1219" t="s">
        <v>48</v>
      </c>
      <c r="R453" s="1246" t="s">
        <v>48</v>
      </c>
      <c r="S453" s="1224" t="s">
        <v>48</v>
      </c>
      <c r="T453" s="1219" t="s">
        <v>48</v>
      </c>
      <c r="U453" s="1247" t="s">
        <v>48</v>
      </c>
      <c r="V453" s="1290" t="s">
        <v>3633</v>
      </c>
      <c r="W453" s="1219">
        <v>125</v>
      </c>
      <c r="X453" s="1295">
        <v>115</v>
      </c>
      <c r="Y453" s="1221">
        <v>65</v>
      </c>
      <c r="Z453" s="1222">
        <v>18</v>
      </c>
      <c r="AA453" s="1223" t="s">
        <v>48</v>
      </c>
      <c r="AB453" s="1207" t="s">
        <v>48</v>
      </c>
      <c r="AC453" s="1225" t="s">
        <v>48</v>
      </c>
      <c r="AD453" s="1211">
        <v>375</v>
      </c>
      <c r="AE453" s="1227" t="s">
        <v>48</v>
      </c>
      <c r="AF453" s="1227" t="s">
        <v>48</v>
      </c>
      <c r="AG453" s="1228" t="s">
        <v>48</v>
      </c>
      <c r="AH453" s="1228" t="s">
        <v>48</v>
      </c>
      <c r="AI453" s="1228" t="s">
        <v>48</v>
      </c>
      <c r="AJ453" s="1228" t="s">
        <v>48</v>
      </c>
      <c r="AK453" s="1228" t="s">
        <v>48</v>
      </c>
      <c r="AL453" s="1228" t="s">
        <v>13913</v>
      </c>
      <c r="AM453" s="1228" t="s">
        <v>12701</v>
      </c>
      <c r="AN453" s="1229" t="s">
        <v>13933</v>
      </c>
    </row>
    <row r="454" spans="1:40" ht="13.5" thickBot="1">
      <c r="A454" s="1292" t="s">
        <v>4318</v>
      </c>
      <c r="B454" s="1202" t="s">
        <v>4319</v>
      </c>
      <c r="C454" s="1289" t="s">
        <v>3625</v>
      </c>
      <c r="D454" s="1258" t="s">
        <v>4251</v>
      </c>
      <c r="E454" s="1205" t="s">
        <v>3350</v>
      </c>
      <c r="F454" s="1205" t="s">
        <v>3640</v>
      </c>
      <c r="G454" s="1205" t="s">
        <v>3641</v>
      </c>
      <c r="H454" s="1205" t="s">
        <v>3642</v>
      </c>
      <c r="I454" s="1259" t="b">
        <v>0</v>
      </c>
      <c r="J454" s="1224" t="s">
        <v>4320</v>
      </c>
      <c r="K454" s="1208" t="s">
        <v>4321</v>
      </c>
      <c r="L454" s="1209" t="s">
        <v>4322</v>
      </c>
      <c r="M454" s="1210">
        <v>5.5</v>
      </c>
      <c r="N454" s="1262" t="b">
        <v>0</v>
      </c>
      <c r="O454" s="1245" t="s">
        <v>48</v>
      </c>
      <c r="P454" s="1224" t="s">
        <v>48</v>
      </c>
      <c r="Q454" s="1219" t="s">
        <v>48</v>
      </c>
      <c r="R454" s="1246" t="s">
        <v>48</v>
      </c>
      <c r="S454" s="1224" t="s">
        <v>48</v>
      </c>
      <c r="T454" s="1219" t="s">
        <v>48</v>
      </c>
      <c r="U454" s="1247" t="s">
        <v>48</v>
      </c>
      <c r="V454" s="1290" t="s">
        <v>3633</v>
      </c>
      <c r="W454" s="1219">
        <v>130</v>
      </c>
      <c r="X454" s="1295">
        <v>115</v>
      </c>
      <c r="Y454" s="1221">
        <v>70</v>
      </c>
      <c r="Z454" s="1222">
        <v>20</v>
      </c>
      <c r="AA454" s="1223" t="s">
        <v>48</v>
      </c>
      <c r="AB454" s="1207" t="s">
        <v>48</v>
      </c>
      <c r="AC454" s="1225" t="s">
        <v>48</v>
      </c>
      <c r="AD454" s="1211">
        <v>375</v>
      </c>
      <c r="AE454" s="1227" t="s">
        <v>48</v>
      </c>
      <c r="AF454" s="1227" t="s">
        <v>48</v>
      </c>
      <c r="AG454" s="1228" t="s">
        <v>48</v>
      </c>
      <c r="AH454" s="1228" t="s">
        <v>48</v>
      </c>
      <c r="AI454" s="1228" t="s">
        <v>48</v>
      </c>
      <c r="AJ454" s="1228" t="s">
        <v>48</v>
      </c>
      <c r="AK454" s="1228" t="s">
        <v>48</v>
      </c>
      <c r="AL454" s="1228" t="s">
        <v>13913</v>
      </c>
      <c r="AM454" s="1228" t="s">
        <v>12701</v>
      </c>
      <c r="AN454" s="1229" t="s">
        <v>13933</v>
      </c>
    </row>
    <row r="455" spans="1:40" ht="13.5" thickBot="1">
      <c r="A455" s="1292" t="s">
        <v>4323</v>
      </c>
      <c r="B455" s="1202" t="s">
        <v>4324</v>
      </c>
      <c r="C455" s="1289" t="s">
        <v>3625</v>
      </c>
      <c r="D455" s="1258" t="s">
        <v>4251</v>
      </c>
      <c r="E455" s="1205" t="s">
        <v>3350</v>
      </c>
      <c r="F455" s="1205" t="s">
        <v>3640</v>
      </c>
      <c r="G455" s="1205" t="s">
        <v>3641</v>
      </c>
      <c r="H455" s="1205" t="s">
        <v>3642</v>
      </c>
      <c r="I455" s="1259" t="b">
        <v>0</v>
      </c>
      <c r="J455" s="1224" t="s">
        <v>4325</v>
      </c>
      <c r="K455" s="1208" t="s">
        <v>4326</v>
      </c>
      <c r="L455" s="1209" t="s">
        <v>4327</v>
      </c>
      <c r="M455" s="1210">
        <v>5.5</v>
      </c>
      <c r="N455" s="1262" t="b">
        <v>0</v>
      </c>
      <c r="O455" s="1245" t="s">
        <v>48</v>
      </c>
      <c r="P455" s="1224" t="s">
        <v>48</v>
      </c>
      <c r="Q455" s="1219" t="s">
        <v>48</v>
      </c>
      <c r="R455" s="1246" t="s">
        <v>48</v>
      </c>
      <c r="S455" s="1224" t="s">
        <v>48</v>
      </c>
      <c r="T455" s="1219" t="s">
        <v>48</v>
      </c>
      <c r="U455" s="1247" t="s">
        <v>48</v>
      </c>
      <c r="V455" s="1290" t="s">
        <v>3633</v>
      </c>
      <c r="W455" s="1219">
        <v>135</v>
      </c>
      <c r="X455" s="1295">
        <v>115</v>
      </c>
      <c r="Y455" s="1221">
        <v>76</v>
      </c>
      <c r="Z455" s="1222">
        <v>24</v>
      </c>
      <c r="AA455" s="1223" t="s">
        <v>48</v>
      </c>
      <c r="AB455" s="1207" t="s">
        <v>48</v>
      </c>
      <c r="AC455" s="1225" t="s">
        <v>48</v>
      </c>
      <c r="AD455" s="1211">
        <v>375</v>
      </c>
      <c r="AE455" s="1227" t="s">
        <v>48</v>
      </c>
      <c r="AF455" s="1227" t="s">
        <v>48</v>
      </c>
      <c r="AG455" s="1228" t="s">
        <v>48</v>
      </c>
      <c r="AH455" s="1228" t="s">
        <v>48</v>
      </c>
      <c r="AI455" s="1228" t="s">
        <v>48</v>
      </c>
      <c r="AJ455" s="1228" t="s">
        <v>48</v>
      </c>
      <c r="AK455" s="1228" t="s">
        <v>48</v>
      </c>
      <c r="AL455" s="1228" t="s">
        <v>13913</v>
      </c>
      <c r="AM455" s="1228" t="s">
        <v>12701</v>
      </c>
      <c r="AN455" s="1229" t="s">
        <v>13933</v>
      </c>
    </row>
    <row r="456" spans="1:40" ht="13.5" thickBot="1">
      <c r="A456" s="1293" t="s">
        <v>4328</v>
      </c>
      <c r="B456" s="1202" t="s">
        <v>4329</v>
      </c>
      <c r="C456" s="1289" t="s">
        <v>3625</v>
      </c>
      <c r="D456" s="1258" t="s">
        <v>4251</v>
      </c>
      <c r="E456" s="1205" t="s">
        <v>3350</v>
      </c>
      <c r="F456" s="1205" t="s">
        <v>3640</v>
      </c>
      <c r="G456" s="1205" t="s">
        <v>3641</v>
      </c>
      <c r="H456" s="1205" t="s">
        <v>3642</v>
      </c>
      <c r="I456" s="1259" t="b">
        <v>0</v>
      </c>
      <c r="J456" s="1224" t="s">
        <v>4330</v>
      </c>
      <c r="K456" s="1208" t="s">
        <v>4331</v>
      </c>
      <c r="L456" s="1209" t="s">
        <v>4332</v>
      </c>
      <c r="M456" s="1210">
        <v>6.5</v>
      </c>
      <c r="N456" s="1262" t="b">
        <v>0</v>
      </c>
      <c r="O456" s="1245" t="s">
        <v>48</v>
      </c>
      <c r="P456" s="1224" t="s">
        <v>48</v>
      </c>
      <c r="Q456" s="1219" t="s">
        <v>48</v>
      </c>
      <c r="R456" s="1246" t="s">
        <v>48</v>
      </c>
      <c r="S456" s="1224" t="s">
        <v>48</v>
      </c>
      <c r="T456" s="1219" t="s">
        <v>48</v>
      </c>
      <c r="U456" s="1247" t="s">
        <v>48</v>
      </c>
      <c r="V456" s="1290" t="s">
        <v>3633</v>
      </c>
      <c r="W456" s="1219">
        <v>155</v>
      </c>
      <c r="X456" s="1295">
        <v>125</v>
      </c>
      <c r="Y456" s="1221">
        <v>85</v>
      </c>
      <c r="Z456" s="1222">
        <v>25</v>
      </c>
      <c r="AA456" s="1223" t="s">
        <v>48</v>
      </c>
      <c r="AB456" s="1207" t="s">
        <v>48</v>
      </c>
      <c r="AC456" s="1225" t="s">
        <v>48</v>
      </c>
      <c r="AD456" s="1211">
        <v>375</v>
      </c>
      <c r="AE456" s="1227" t="s">
        <v>48</v>
      </c>
      <c r="AF456" s="1227" t="s">
        <v>48</v>
      </c>
      <c r="AG456" s="1228" t="s">
        <v>48</v>
      </c>
      <c r="AH456" s="1228" t="s">
        <v>48</v>
      </c>
      <c r="AI456" s="1228" t="s">
        <v>48</v>
      </c>
      <c r="AJ456" s="1228" t="s">
        <v>48</v>
      </c>
      <c r="AK456" s="1228" t="s">
        <v>48</v>
      </c>
      <c r="AL456" s="1228" t="s">
        <v>13914</v>
      </c>
      <c r="AM456" s="1228" t="s">
        <v>12701</v>
      </c>
      <c r="AN456" s="1229" t="s">
        <v>13933</v>
      </c>
    </row>
    <row r="457" spans="1:40" ht="13.5" thickBot="1">
      <c r="A457" s="1293" t="s">
        <v>4333</v>
      </c>
      <c r="B457" s="1202" t="s">
        <v>4334</v>
      </c>
      <c r="C457" s="1289" t="s">
        <v>3625</v>
      </c>
      <c r="D457" s="1258" t="s">
        <v>4251</v>
      </c>
      <c r="E457" s="1205" t="s">
        <v>3350</v>
      </c>
      <c r="F457" s="1205" t="s">
        <v>3640</v>
      </c>
      <c r="G457" s="1205" t="s">
        <v>3641</v>
      </c>
      <c r="H457" s="1205" t="s">
        <v>3642</v>
      </c>
      <c r="I457" s="1259" t="b">
        <v>0</v>
      </c>
      <c r="J457" s="1224" t="s">
        <v>4335</v>
      </c>
      <c r="K457" s="1208" t="s">
        <v>4336</v>
      </c>
      <c r="L457" s="1209" t="s">
        <v>4337</v>
      </c>
      <c r="M457" s="1210">
        <v>6.5</v>
      </c>
      <c r="N457" s="1262" t="b">
        <v>0</v>
      </c>
      <c r="O457" s="1245" t="s">
        <v>48</v>
      </c>
      <c r="P457" s="1224" t="s">
        <v>48</v>
      </c>
      <c r="Q457" s="1219" t="s">
        <v>48</v>
      </c>
      <c r="R457" s="1246" t="s">
        <v>48</v>
      </c>
      <c r="S457" s="1224" t="s">
        <v>48</v>
      </c>
      <c r="T457" s="1219" t="s">
        <v>48</v>
      </c>
      <c r="U457" s="1247" t="s">
        <v>48</v>
      </c>
      <c r="V457" s="1290" t="s">
        <v>3633</v>
      </c>
      <c r="W457" s="1219">
        <v>165</v>
      </c>
      <c r="X457" s="1295">
        <v>125</v>
      </c>
      <c r="Y457" s="1221">
        <v>100</v>
      </c>
      <c r="Z457" s="1222">
        <v>30</v>
      </c>
      <c r="AA457" s="1223" t="s">
        <v>48</v>
      </c>
      <c r="AB457" s="1207" t="s">
        <v>48</v>
      </c>
      <c r="AC457" s="1225" t="s">
        <v>48</v>
      </c>
      <c r="AD457" s="1211">
        <v>375</v>
      </c>
      <c r="AE457" s="1227" t="s">
        <v>48</v>
      </c>
      <c r="AF457" s="1227" t="s">
        <v>48</v>
      </c>
      <c r="AG457" s="1228" t="s">
        <v>48</v>
      </c>
      <c r="AH457" s="1228" t="s">
        <v>48</v>
      </c>
      <c r="AI457" s="1228" t="s">
        <v>48</v>
      </c>
      <c r="AJ457" s="1228" t="s">
        <v>48</v>
      </c>
      <c r="AK457" s="1228" t="s">
        <v>48</v>
      </c>
      <c r="AL457" s="1228" t="s">
        <v>13914</v>
      </c>
      <c r="AM457" s="1228" t="s">
        <v>12701</v>
      </c>
      <c r="AN457" s="1229" t="s">
        <v>13933</v>
      </c>
    </row>
    <row r="458" spans="1:40" ht="13.5" thickBot="1">
      <c r="A458" s="1293" t="s">
        <v>4338</v>
      </c>
      <c r="B458" s="1202" t="s">
        <v>4339</v>
      </c>
      <c r="C458" s="1289" t="s">
        <v>3625</v>
      </c>
      <c r="D458" s="1258" t="s">
        <v>4251</v>
      </c>
      <c r="E458" s="1205" t="s">
        <v>3350</v>
      </c>
      <c r="F458" s="1205" t="s">
        <v>3640</v>
      </c>
      <c r="G458" s="1205" t="s">
        <v>3641</v>
      </c>
      <c r="H458" s="1205" t="s">
        <v>3642</v>
      </c>
      <c r="I458" s="1259" t="b">
        <v>0</v>
      </c>
      <c r="J458" s="1224" t="s">
        <v>4340</v>
      </c>
      <c r="K458" s="1208" t="s">
        <v>4341</v>
      </c>
      <c r="L458" s="1209" t="s">
        <v>4342</v>
      </c>
      <c r="M458" s="1210">
        <v>6.5</v>
      </c>
      <c r="N458" s="1262" t="b">
        <v>0</v>
      </c>
      <c r="O458" s="1245" t="s">
        <v>48</v>
      </c>
      <c r="P458" s="1224" t="s">
        <v>48</v>
      </c>
      <c r="Q458" s="1219" t="s">
        <v>48</v>
      </c>
      <c r="R458" s="1246" t="s">
        <v>48</v>
      </c>
      <c r="S458" s="1224" t="s">
        <v>48</v>
      </c>
      <c r="T458" s="1219" t="s">
        <v>48</v>
      </c>
      <c r="U458" s="1247" t="s">
        <v>48</v>
      </c>
      <c r="V458" s="1290" t="s">
        <v>3633</v>
      </c>
      <c r="W458" s="1219">
        <v>165</v>
      </c>
      <c r="X458" s="1295">
        <v>125</v>
      </c>
      <c r="Y458" s="1221">
        <v>100</v>
      </c>
      <c r="Z458" s="1222">
        <v>30</v>
      </c>
      <c r="AA458" s="1223" t="s">
        <v>48</v>
      </c>
      <c r="AB458" s="1207" t="s">
        <v>48</v>
      </c>
      <c r="AC458" s="1225" t="s">
        <v>48</v>
      </c>
      <c r="AD458" s="1211">
        <v>400</v>
      </c>
      <c r="AE458" s="1227" t="s">
        <v>48</v>
      </c>
      <c r="AF458" s="1227" t="s">
        <v>48</v>
      </c>
      <c r="AG458" s="1228" t="s">
        <v>48</v>
      </c>
      <c r="AH458" s="1228" t="s">
        <v>48</v>
      </c>
      <c r="AI458" s="1228" t="s">
        <v>48</v>
      </c>
      <c r="AJ458" s="1228" t="s">
        <v>48</v>
      </c>
      <c r="AK458" s="1228" t="s">
        <v>48</v>
      </c>
      <c r="AL458" s="1228" t="s">
        <v>13914</v>
      </c>
      <c r="AM458" s="1228" t="s">
        <v>12701</v>
      </c>
      <c r="AN458" s="1229" t="s">
        <v>13933</v>
      </c>
    </row>
    <row r="459" spans="1:40" ht="13.5" thickBot="1">
      <c r="A459" s="1293" t="s">
        <v>4343</v>
      </c>
      <c r="B459" s="1202" t="s">
        <v>4344</v>
      </c>
      <c r="C459" s="1289" t="s">
        <v>3625</v>
      </c>
      <c r="D459" s="1258" t="s">
        <v>4251</v>
      </c>
      <c r="E459" s="1205" t="s">
        <v>3350</v>
      </c>
      <c r="F459" s="1205" t="s">
        <v>3640</v>
      </c>
      <c r="G459" s="1205" t="s">
        <v>3641</v>
      </c>
      <c r="H459" s="1205" t="s">
        <v>3642</v>
      </c>
      <c r="I459" s="1259" t="b">
        <v>0</v>
      </c>
      <c r="J459" s="1224" t="s">
        <v>4345</v>
      </c>
      <c r="K459" s="1208" t="s">
        <v>4346</v>
      </c>
      <c r="L459" s="1209" t="s">
        <v>4347</v>
      </c>
      <c r="M459" s="1210">
        <v>6.5</v>
      </c>
      <c r="N459" s="1262" t="b">
        <v>0</v>
      </c>
      <c r="O459" s="1245" t="s">
        <v>48</v>
      </c>
      <c r="P459" s="1224" t="s">
        <v>48</v>
      </c>
      <c r="Q459" s="1219" t="s">
        <v>48</v>
      </c>
      <c r="R459" s="1246" t="s">
        <v>48</v>
      </c>
      <c r="S459" s="1224" t="s">
        <v>48</v>
      </c>
      <c r="T459" s="1219" t="s">
        <v>48</v>
      </c>
      <c r="U459" s="1247" t="s">
        <v>48</v>
      </c>
      <c r="V459" s="1290" t="s">
        <v>3633</v>
      </c>
      <c r="W459" s="1219">
        <v>170</v>
      </c>
      <c r="X459" s="1295">
        <v>125</v>
      </c>
      <c r="Y459" s="1221">
        <v>110</v>
      </c>
      <c r="Z459" s="1222">
        <v>30</v>
      </c>
      <c r="AA459" s="1223" t="s">
        <v>48</v>
      </c>
      <c r="AB459" s="1207" t="s">
        <v>48</v>
      </c>
      <c r="AC459" s="1225" t="s">
        <v>48</v>
      </c>
      <c r="AD459" s="1211">
        <v>400</v>
      </c>
      <c r="AE459" s="1227" t="s">
        <v>48</v>
      </c>
      <c r="AF459" s="1227" t="s">
        <v>48</v>
      </c>
      <c r="AG459" s="1228" t="s">
        <v>48</v>
      </c>
      <c r="AH459" s="1228" t="s">
        <v>48</v>
      </c>
      <c r="AI459" s="1228" t="s">
        <v>48</v>
      </c>
      <c r="AJ459" s="1228" t="s">
        <v>48</v>
      </c>
      <c r="AK459" s="1228" t="s">
        <v>48</v>
      </c>
      <c r="AL459" s="1228" t="s">
        <v>13914</v>
      </c>
      <c r="AM459" s="1228" t="s">
        <v>12701</v>
      </c>
      <c r="AN459" s="1229" t="s">
        <v>13933</v>
      </c>
    </row>
    <row r="460" spans="1:40" ht="13.5" thickBot="1">
      <c r="A460" s="1293" t="s">
        <v>4348</v>
      </c>
      <c r="B460" s="1202" t="s">
        <v>4349</v>
      </c>
      <c r="C460" s="1289" t="s">
        <v>3625</v>
      </c>
      <c r="D460" s="1258" t="s">
        <v>4251</v>
      </c>
      <c r="E460" s="1205" t="s">
        <v>3350</v>
      </c>
      <c r="F460" s="1205" t="s">
        <v>3640</v>
      </c>
      <c r="G460" s="1205" t="s">
        <v>3641</v>
      </c>
      <c r="H460" s="1205" t="s">
        <v>3642</v>
      </c>
      <c r="I460" s="1259" t="b">
        <v>0</v>
      </c>
      <c r="J460" s="1224" t="s">
        <v>4350</v>
      </c>
      <c r="K460" s="1208" t="s">
        <v>4351</v>
      </c>
      <c r="L460" s="1209" t="s">
        <v>4352</v>
      </c>
      <c r="M460" s="1210">
        <v>6.5</v>
      </c>
      <c r="N460" s="1262" t="b">
        <v>0</v>
      </c>
      <c r="O460" s="1245" t="s">
        <v>48</v>
      </c>
      <c r="P460" s="1224" t="s">
        <v>48</v>
      </c>
      <c r="Q460" s="1219" t="s">
        <v>48</v>
      </c>
      <c r="R460" s="1246" t="s">
        <v>48</v>
      </c>
      <c r="S460" s="1224" t="s">
        <v>48</v>
      </c>
      <c r="T460" s="1219" t="s">
        <v>48</v>
      </c>
      <c r="U460" s="1247" t="s">
        <v>48</v>
      </c>
      <c r="V460" s="1290" t="s">
        <v>3633</v>
      </c>
      <c r="W460" s="1219">
        <v>175</v>
      </c>
      <c r="X460" s="1295">
        <v>125</v>
      </c>
      <c r="Y460" s="1221">
        <v>115</v>
      </c>
      <c r="Z460" s="1222">
        <v>35</v>
      </c>
      <c r="AA460" s="1223" t="s">
        <v>48</v>
      </c>
      <c r="AB460" s="1207" t="s">
        <v>48</v>
      </c>
      <c r="AC460" s="1225" t="s">
        <v>48</v>
      </c>
      <c r="AD460" s="1211">
        <v>400</v>
      </c>
      <c r="AE460" s="1227" t="s">
        <v>48</v>
      </c>
      <c r="AF460" s="1227" t="s">
        <v>48</v>
      </c>
      <c r="AG460" s="1228" t="s">
        <v>48</v>
      </c>
      <c r="AH460" s="1228" t="s">
        <v>48</v>
      </c>
      <c r="AI460" s="1228" t="s">
        <v>48</v>
      </c>
      <c r="AJ460" s="1228" t="s">
        <v>48</v>
      </c>
      <c r="AK460" s="1228" t="s">
        <v>48</v>
      </c>
      <c r="AL460" s="1228" t="s">
        <v>13914</v>
      </c>
      <c r="AM460" s="1228" t="s">
        <v>12701</v>
      </c>
      <c r="AN460" s="1229" t="s">
        <v>13933</v>
      </c>
    </row>
    <row r="461" spans="1:40" ht="13.5" thickBot="1">
      <c r="A461" s="1256" t="s">
        <v>4353</v>
      </c>
      <c r="B461" s="1202" t="s">
        <v>4354</v>
      </c>
      <c r="C461" s="1289" t="s">
        <v>3625</v>
      </c>
      <c r="D461" s="1258" t="s">
        <v>4251</v>
      </c>
      <c r="E461" s="1205" t="s">
        <v>3350</v>
      </c>
      <c r="F461" s="1205" t="s">
        <v>3640</v>
      </c>
      <c r="G461" s="1205" t="s">
        <v>3641</v>
      </c>
      <c r="H461" s="1205" t="s">
        <v>3642</v>
      </c>
      <c r="I461" s="1259" t="b">
        <v>0</v>
      </c>
      <c r="J461" s="1224" t="s">
        <v>4355</v>
      </c>
      <c r="K461" s="1208" t="s">
        <v>4356</v>
      </c>
      <c r="L461" s="1209" t="s">
        <v>4357</v>
      </c>
      <c r="M461" s="1210">
        <v>7</v>
      </c>
      <c r="N461" s="1262" t="b">
        <v>0</v>
      </c>
      <c r="O461" s="1245" t="s">
        <v>48</v>
      </c>
      <c r="P461" s="1224" t="s">
        <v>48</v>
      </c>
      <c r="Q461" s="1219" t="s">
        <v>48</v>
      </c>
      <c r="R461" s="1246" t="s">
        <v>48</v>
      </c>
      <c r="S461" s="1224" t="s">
        <v>48</v>
      </c>
      <c r="T461" s="1219" t="s">
        <v>48</v>
      </c>
      <c r="U461" s="1247" t="s">
        <v>48</v>
      </c>
      <c r="V461" s="1290" t="s">
        <v>3633</v>
      </c>
      <c r="W461" s="1219">
        <v>190</v>
      </c>
      <c r="X461" s="1295">
        <v>135</v>
      </c>
      <c r="Y461" s="1221">
        <v>130</v>
      </c>
      <c r="Z461" s="1222">
        <v>40</v>
      </c>
      <c r="AA461" s="1223" t="s">
        <v>48</v>
      </c>
      <c r="AB461" s="1207" t="s">
        <v>48</v>
      </c>
      <c r="AC461" s="1225" t="s">
        <v>48</v>
      </c>
      <c r="AD461" s="1211">
        <v>425</v>
      </c>
      <c r="AE461" s="1227" t="s">
        <v>48</v>
      </c>
      <c r="AF461" s="1227" t="s">
        <v>48</v>
      </c>
      <c r="AG461" s="1228" t="s">
        <v>48</v>
      </c>
      <c r="AH461" s="1228" t="s">
        <v>48</v>
      </c>
      <c r="AI461" s="1228" t="s">
        <v>48</v>
      </c>
      <c r="AJ461" s="1228" t="s">
        <v>48</v>
      </c>
      <c r="AK461" s="1228" t="s">
        <v>48</v>
      </c>
      <c r="AL461" s="1228" t="s">
        <v>13915</v>
      </c>
      <c r="AM461" s="1228" t="s">
        <v>12701</v>
      </c>
      <c r="AN461" s="1229" t="s">
        <v>13933</v>
      </c>
    </row>
    <row r="462" spans="1:40" ht="13.5" thickBot="1">
      <c r="A462" s="1256" t="s">
        <v>4358</v>
      </c>
      <c r="B462" s="1202" t="s">
        <v>4359</v>
      </c>
      <c r="C462" s="1289" t="s">
        <v>3625</v>
      </c>
      <c r="D462" s="1258" t="s">
        <v>4251</v>
      </c>
      <c r="E462" s="1205" t="s">
        <v>3350</v>
      </c>
      <c r="F462" s="1205" t="s">
        <v>3640</v>
      </c>
      <c r="G462" s="1205" t="s">
        <v>3641</v>
      </c>
      <c r="H462" s="1205" t="s">
        <v>3642</v>
      </c>
      <c r="I462" s="1259" t="b">
        <v>0</v>
      </c>
      <c r="J462" s="1224" t="s">
        <v>4360</v>
      </c>
      <c r="K462" s="1208" t="s">
        <v>4361</v>
      </c>
      <c r="L462" s="1209" t="s">
        <v>4362</v>
      </c>
      <c r="M462" s="1210">
        <v>7</v>
      </c>
      <c r="N462" s="1262" t="b">
        <v>0</v>
      </c>
      <c r="O462" s="1245" t="s">
        <v>48</v>
      </c>
      <c r="P462" s="1224" t="s">
        <v>48</v>
      </c>
      <c r="Q462" s="1219" t="s">
        <v>48</v>
      </c>
      <c r="R462" s="1246" t="s">
        <v>48</v>
      </c>
      <c r="S462" s="1224" t="s">
        <v>48</v>
      </c>
      <c r="T462" s="1219" t="s">
        <v>48</v>
      </c>
      <c r="U462" s="1247" t="s">
        <v>48</v>
      </c>
      <c r="V462" s="1290" t="s">
        <v>3633</v>
      </c>
      <c r="W462" s="1219">
        <v>195</v>
      </c>
      <c r="X462" s="1295">
        <v>135</v>
      </c>
      <c r="Y462" s="1221">
        <v>140</v>
      </c>
      <c r="Z462" s="1222">
        <v>40</v>
      </c>
      <c r="AA462" s="1223" t="s">
        <v>48</v>
      </c>
      <c r="AB462" s="1207" t="s">
        <v>48</v>
      </c>
      <c r="AC462" s="1225" t="s">
        <v>48</v>
      </c>
      <c r="AD462" s="1211">
        <v>450</v>
      </c>
      <c r="AE462" s="1227" t="s">
        <v>48</v>
      </c>
      <c r="AF462" s="1227" t="s">
        <v>48</v>
      </c>
      <c r="AG462" s="1228" t="s">
        <v>48</v>
      </c>
      <c r="AH462" s="1228" t="s">
        <v>48</v>
      </c>
      <c r="AI462" s="1228" t="s">
        <v>48</v>
      </c>
      <c r="AJ462" s="1228" t="s">
        <v>48</v>
      </c>
      <c r="AK462" s="1228" t="s">
        <v>48</v>
      </c>
      <c r="AL462" s="1228" t="s">
        <v>13915</v>
      </c>
      <c r="AM462" s="1228" t="s">
        <v>12701</v>
      </c>
      <c r="AN462" s="1229" t="s">
        <v>13933</v>
      </c>
    </row>
    <row r="463" spans="1:40" ht="13.5" thickBot="1">
      <c r="A463" s="1256" t="s">
        <v>4363</v>
      </c>
      <c r="B463" s="1202" t="s">
        <v>4364</v>
      </c>
      <c r="C463" s="1289" t="s">
        <v>3625</v>
      </c>
      <c r="D463" s="1258" t="s">
        <v>4251</v>
      </c>
      <c r="E463" s="1205" t="s">
        <v>3350</v>
      </c>
      <c r="F463" s="1205" t="s">
        <v>3640</v>
      </c>
      <c r="G463" s="1205" t="s">
        <v>3641</v>
      </c>
      <c r="H463" s="1205" t="s">
        <v>3642</v>
      </c>
      <c r="I463" s="1259" t="b">
        <v>0</v>
      </c>
      <c r="J463" s="1224" t="s">
        <v>4365</v>
      </c>
      <c r="K463" s="1208" t="s">
        <v>4366</v>
      </c>
      <c r="L463" s="1209" t="s">
        <v>4367</v>
      </c>
      <c r="M463" s="1210">
        <v>7</v>
      </c>
      <c r="N463" s="1262" t="b">
        <v>0</v>
      </c>
      <c r="O463" s="1245" t="s">
        <v>48</v>
      </c>
      <c r="P463" s="1224" t="s">
        <v>48</v>
      </c>
      <c r="Q463" s="1219" t="s">
        <v>48</v>
      </c>
      <c r="R463" s="1246" t="s">
        <v>48</v>
      </c>
      <c r="S463" s="1224" t="s">
        <v>48</v>
      </c>
      <c r="T463" s="1219" t="s">
        <v>48</v>
      </c>
      <c r="U463" s="1247" t="s">
        <v>48</v>
      </c>
      <c r="V463" s="1290" t="s">
        <v>3633</v>
      </c>
      <c r="W463" s="1219">
        <v>200</v>
      </c>
      <c r="X463" s="1295">
        <v>135</v>
      </c>
      <c r="Y463" s="1221">
        <v>150</v>
      </c>
      <c r="Z463" s="1222">
        <v>40</v>
      </c>
      <c r="AA463" s="1223" t="s">
        <v>48</v>
      </c>
      <c r="AB463" s="1207" t="s">
        <v>48</v>
      </c>
      <c r="AC463" s="1225" t="s">
        <v>48</v>
      </c>
      <c r="AD463" s="1211">
        <v>450</v>
      </c>
      <c r="AE463" s="1227" t="s">
        <v>48</v>
      </c>
      <c r="AF463" s="1227" t="s">
        <v>48</v>
      </c>
      <c r="AG463" s="1228" t="s">
        <v>48</v>
      </c>
      <c r="AH463" s="1228" t="s">
        <v>48</v>
      </c>
      <c r="AI463" s="1228" t="s">
        <v>48</v>
      </c>
      <c r="AJ463" s="1228" t="s">
        <v>48</v>
      </c>
      <c r="AK463" s="1228" t="s">
        <v>48</v>
      </c>
      <c r="AL463" s="1228" t="s">
        <v>13915</v>
      </c>
      <c r="AM463" s="1228" t="s">
        <v>12701</v>
      </c>
      <c r="AN463" s="1229" t="s">
        <v>13933</v>
      </c>
    </row>
    <row r="464" spans="1:40" ht="13.5" thickBot="1">
      <c r="A464" s="1257" t="s">
        <v>4368</v>
      </c>
      <c r="B464" s="1202" t="s">
        <v>4369</v>
      </c>
      <c r="C464" s="1289" t="s">
        <v>3625</v>
      </c>
      <c r="D464" s="1258" t="s">
        <v>4370</v>
      </c>
      <c r="E464" s="1205" t="s">
        <v>3350</v>
      </c>
      <c r="F464" s="1205" t="s">
        <v>3640</v>
      </c>
      <c r="G464" s="1205" t="s">
        <v>3641</v>
      </c>
      <c r="H464" s="1205" t="s">
        <v>3642</v>
      </c>
      <c r="I464" s="1259" t="b">
        <v>0</v>
      </c>
      <c r="J464" s="1224" t="s">
        <v>4371</v>
      </c>
      <c r="K464" s="1208" t="s">
        <v>4372</v>
      </c>
      <c r="L464" s="1209" t="s">
        <v>4373</v>
      </c>
      <c r="M464" s="1210">
        <v>4</v>
      </c>
      <c r="N464" s="1262" t="b">
        <v>0</v>
      </c>
      <c r="O464" s="1245" t="s">
        <v>48</v>
      </c>
      <c r="P464" s="1224" t="s">
        <v>48</v>
      </c>
      <c r="Q464" s="1219" t="s">
        <v>48</v>
      </c>
      <c r="R464" s="1246" t="s">
        <v>48</v>
      </c>
      <c r="S464" s="1224" t="s">
        <v>48</v>
      </c>
      <c r="T464" s="1219" t="s">
        <v>48</v>
      </c>
      <c r="U464" s="1247" t="s">
        <v>48</v>
      </c>
      <c r="V464" s="1290" t="s">
        <v>3357</v>
      </c>
      <c r="W464" s="1219">
        <v>20</v>
      </c>
      <c r="X464" s="1295">
        <v>105</v>
      </c>
      <c r="Y464" s="1221">
        <v>0</v>
      </c>
      <c r="Z464" s="1222">
        <v>3</v>
      </c>
      <c r="AA464" s="1223" t="s">
        <v>48</v>
      </c>
      <c r="AB464" s="1207" t="s">
        <v>48</v>
      </c>
      <c r="AC464" s="1225" t="s">
        <v>48</v>
      </c>
      <c r="AD464" s="1211">
        <v>50</v>
      </c>
      <c r="AE464" s="1227" t="s">
        <v>48</v>
      </c>
      <c r="AF464" s="1227" t="s">
        <v>48</v>
      </c>
      <c r="AG464" s="1228" t="s">
        <v>48</v>
      </c>
      <c r="AH464" s="1228" t="s">
        <v>48</v>
      </c>
      <c r="AI464" s="1228" t="s">
        <v>48</v>
      </c>
      <c r="AJ464" s="1228" t="s">
        <v>48</v>
      </c>
      <c r="AK464" s="1228" t="s">
        <v>48</v>
      </c>
      <c r="AL464" s="1228" t="s">
        <v>13910</v>
      </c>
      <c r="AM464" s="1228" t="s">
        <v>12701</v>
      </c>
      <c r="AN464" s="1229" t="s">
        <v>13937</v>
      </c>
    </row>
    <row r="465" spans="1:40" ht="13.5" thickBot="1">
      <c r="A465" s="1260" t="s">
        <v>4374</v>
      </c>
      <c r="B465" s="1202" t="s">
        <v>4250</v>
      </c>
      <c r="C465" s="1289" t="s">
        <v>3625</v>
      </c>
      <c r="D465" s="1258" t="s">
        <v>4105</v>
      </c>
      <c r="E465" s="1205" t="s">
        <v>3350</v>
      </c>
      <c r="F465" s="1205" t="s">
        <v>3640</v>
      </c>
      <c r="G465" s="1205" t="s">
        <v>3641</v>
      </c>
      <c r="H465" s="1205" t="s">
        <v>3642</v>
      </c>
      <c r="I465" s="1259" t="b">
        <v>0</v>
      </c>
      <c r="J465" s="1224" t="s">
        <v>4375</v>
      </c>
      <c r="K465" s="1208" t="s">
        <v>4376</v>
      </c>
      <c r="L465" s="1209" t="s">
        <v>4377</v>
      </c>
      <c r="M465" s="1210">
        <v>3</v>
      </c>
      <c r="N465" s="1262" t="b">
        <v>0</v>
      </c>
      <c r="O465" s="1245" t="s">
        <v>48</v>
      </c>
      <c r="P465" s="1224" t="s">
        <v>48</v>
      </c>
      <c r="Q465" s="1219" t="s">
        <v>48</v>
      </c>
      <c r="R465" s="1246" t="s">
        <v>48</v>
      </c>
      <c r="S465" s="1224" t="s">
        <v>48</v>
      </c>
      <c r="T465" s="1219" t="s">
        <v>48</v>
      </c>
      <c r="U465" s="1247" t="s">
        <v>48</v>
      </c>
      <c r="V465" s="1290" t="s">
        <v>3650</v>
      </c>
      <c r="W465" s="1219">
        <v>15</v>
      </c>
      <c r="X465" s="1295">
        <v>95</v>
      </c>
      <c r="Y465" s="1221">
        <v>5</v>
      </c>
      <c r="Z465" s="1222">
        <v>1</v>
      </c>
      <c r="AA465" s="1223" t="s">
        <v>48</v>
      </c>
      <c r="AB465" s="1207" t="s">
        <v>48</v>
      </c>
      <c r="AC465" s="1225" t="s">
        <v>48</v>
      </c>
      <c r="AD465" s="1211">
        <v>100</v>
      </c>
      <c r="AE465" s="1227" t="s">
        <v>48</v>
      </c>
      <c r="AF465" s="1227" t="s">
        <v>48</v>
      </c>
      <c r="AG465" s="1228" t="s">
        <v>48</v>
      </c>
      <c r="AH465" s="1228" t="s">
        <v>48</v>
      </c>
      <c r="AI465" s="1228" t="s">
        <v>48</v>
      </c>
      <c r="AJ465" s="1228" t="s">
        <v>48</v>
      </c>
      <c r="AK465" s="1228" t="s">
        <v>48</v>
      </c>
      <c r="AL465" s="1228" t="s">
        <v>13911</v>
      </c>
      <c r="AM465" s="1228" t="s">
        <v>12693</v>
      </c>
      <c r="AN465" s="1242"/>
    </row>
    <row r="466" spans="1:40" ht="13.5" thickBot="1">
      <c r="A466" s="1260" t="s">
        <v>4378</v>
      </c>
      <c r="B466" s="1202" t="s">
        <v>4250</v>
      </c>
      <c r="C466" s="1289" t="s">
        <v>3625</v>
      </c>
      <c r="D466" s="1258" t="s">
        <v>4105</v>
      </c>
      <c r="E466" s="1205" t="s">
        <v>3350</v>
      </c>
      <c r="F466" s="1205" t="s">
        <v>3640</v>
      </c>
      <c r="G466" s="1205" t="s">
        <v>3641</v>
      </c>
      <c r="H466" s="1205" t="s">
        <v>3642</v>
      </c>
      <c r="I466" s="1259" t="b">
        <v>0</v>
      </c>
      <c r="J466" s="1224" t="s">
        <v>4379</v>
      </c>
      <c r="K466" s="1208" t="s">
        <v>4380</v>
      </c>
      <c r="L466" s="1209" t="s">
        <v>4381</v>
      </c>
      <c r="M466" s="1210">
        <v>3</v>
      </c>
      <c r="N466" s="1262" t="b">
        <v>0</v>
      </c>
      <c r="O466" s="1245" t="s">
        <v>48</v>
      </c>
      <c r="P466" s="1224" t="s">
        <v>48</v>
      </c>
      <c r="Q466" s="1219" t="s">
        <v>48</v>
      </c>
      <c r="R466" s="1246" t="s">
        <v>48</v>
      </c>
      <c r="S466" s="1224" t="s">
        <v>48</v>
      </c>
      <c r="T466" s="1219" t="s">
        <v>48</v>
      </c>
      <c r="U466" s="1247" t="s">
        <v>48</v>
      </c>
      <c r="V466" s="1290" t="s">
        <v>3650</v>
      </c>
      <c r="W466" s="1219">
        <v>20</v>
      </c>
      <c r="X466" s="1295">
        <v>110</v>
      </c>
      <c r="Y466" s="1221">
        <v>10</v>
      </c>
      <c r="Z466" s="1222">
        <v>2</v>
      </c>
      <c r="AA466" s="1223" t="s">
        <v>48</v>
      </c>
      <c r="AB466" s="1207" t="s">
        <v>48</v>
      </c>
      <c r="AC466" s="1225" t="s">
        <v>48</v>
      </c>
      <c r="AD466" s="1211">
        <v>100</v>
      </c>
      <c r="AE466" s="1227" t="s">
        <v>48</v>
      </c>
      <c r="AF466" s="1227" t="s">
        <v>48</v>
      </c>
      <c r="AG466" s="1228" t="s">
        <v>48</v>
      </c>
      <c r="AH466" s="1228" t="s">
        <v>48</v>
      </c>
      <c r="AI466" s="1228" t="s">
        <v>48</v>
      </c>
      <c r="AJ466" s="1228" t="s">
        <v>48</v>
      </c>
      <c r="AK466" s="1228" t="s">
        <v>48</v>
      </c>
      <c r="AL466" s="1228" t="s">
        <v>13911</v>
      </c>
      <c r="AM466" s="1228" t="s">
        <v>12693</v>
      </c>
      <c r="AN466" s="1242"/>
    </row>
    <row r="467" spans="1:40" ht="13.5" thickBot="1">
      <c r="A467" s="1260" t="s">
        <v>4382</v>
      </c>
      <c r="B467" s="1202" t="s">
        <v>4383</v>
      </c>
      <c r="C467" s="1289" t="s">
        <v>3625</v>
      </c>
      <c r="D467" s="1258" t="s">
        <v>4105</v>
      </c>
      <c r="E467" s="1205" t="s">
        <v>3350</v>
      </c>
      <c r="F467" s="1205" t="s">
        <v>3640</v>
      </c>
      <c r="G467" s="1205" t="s">
        <v>3641</v>
      </c>
      <c r="H467" s="1205" t="s">
        <v>3642</v>
      </c>
      <c r="I467" s="1259" t="b">
        <v>0</v>
      </c>
      <c r="J467" s="1224" t="s">
        <v>4384</v>
      </c>
      <c r="K467" s="1208" t="s">
        <v>4385</v>
      </c>
      <c r="L467" s="1209" t="s">
        <v>4386</v>
      </c>
      <c r="M467" s="1210">
        <v>4</v>
      </c>
      <c r="N467" s="1262" t="b">
        <v>0</v>
      </c>
      <c r="O467" s="1245" t="s">
        <v>48</v>
      </c>
      <c r="P467" s="1224" t="s">
        <v>48</v>
      </c>
      <c r="Q467" s="1219" t="s">
        <v>48</v>
      </c>
      <c r="R467" s="1246" t="s">
        <v>48</v>
      </c>
      <c r="S467" s="1224" t="s">
        <v>48</v>
      </c>
      <c r="T467" s="1219" t="s">
        <v>48</v>
      </c>
      <c r="U467" s="1247" t="s">
        <v>48</v>
      </c>
      <c r="V467" s="1290" t="s">
        <v>3650</v>
      </c>
      <c r="W467" s="1219">
        <v>25</v>
      </c>
      <c r="X467" s="1295">
        <v>95</v>
      </c>
      <c r="Y467" s="1221">
        <v>6</v>
      </c>
      <c r="Z467" s="1222">
        <v>6</v>
      </c>
      <c r="AA467" s="1223" t="s">
        <v>48</v>
      </c>
      <c r="AB467" s="1207" t="s">
        <v>48</v>
      </c>
      <c r="AC467" s="1225" t="s">
        <v>48</v>
      </c>
      <c r="AD467" s="1211">
        <v>100</v>
      </c>
      <c r="AE467" s="1227" t="s">
        <v>48</v>
      </c>
      <c r="AF467" s="1227" t="s">
        <v>48</v>
      </c>
      <c r="AG467" s="1228" t="s">
        <v>48</v>
      </c>
      <c r="AH467" s="1228" t="s">
        <v>48</v>
      </c>
      <c r="AI467" s="1228" t="s">
        <v>48</v>
      </c>
      <c r="AJ467" s="1228" t="s">
        <v>48</v>
      </c>
      <c r="AK467" s="1228" t="s">
        <v>48</v>
      </c>
      <c r="AL467" s="1228" t="s">
        <v>13911</v>
      </c>
      <c r="AM467" s="1228" t="s">
        <v>12701</v>
      </c>
      <c r="AN467" s="1229" t="s">
        <v>13931</v>
      </c>
    </row>
    <row r="468" spans="1:40" ht="13.5" thickBot="1">
      <c r="A468" s="1260" t="s">
        <v>4387</v>
      </c>
      <c r="B468" s="1202" t="s">
        <v>4388</v>
      </c>
      <c r="C468" s="1289" t="s">
        <v>3625</v>
      </c>
      <c r="D468" s="1258" t="s">
        <v>4370</v>
      </c>
      <c r="E468" s="1205" t="s">
        <v>3350</v>
      </c>
      <c r="F468" s="1205" t="s">
        <v>3640</v>
      </c>
      <c r="G468" s="1205" t="s">
        <v>3641</v>
      </c>
      <c r="H468" s="1205" t="s">
        <v>3642</v>
      </c>
      <c r="I468" s="1259" t="b">
        <v>0</v>
      </c>
      <c r="J468" s="1224" t="s">
        <v>4389</v>
      </c>
      <c r="K468" s="1208" t="s">
        <v>4390</v>
      </c>
      <c r="L468" s="1209" t="s">
        <v>4391</v>
      </c>
      <c r="M468" s="1210">
        <v>3</v>
      </c>
      <c r="N468" s="1262" t="b">
        <v>0</v>
      </c>
      <c r="O468" s="1245" t="s">
        <v>48</v>
      </c>
      <c r="P468" s="1224" t="s">
        <v>48</v>
      </c>
      <c r="Q468" s="1219" t="s">
        <v>48</v>
      </c>
      <c r="R468" s="1246" t="s">
        <v>48</v>
      </c>
      <c r="S468" s="1224" t="s">
        <v>48</v>
      </c>
      <c r="T468" s="1219" t="s">
        <v>48</v>
      </c>
      <c r="U468" s="1247" t="s">
        <v>48</v>
      </c>
      <c r="V468" s="1290" t="s">
        <v>3357</v>
      </c>
      <c r="W468" s="1219">
        <v>40</v>
      </c>
      <c r="X468" s="1295">
        <v>105</v>
      </c>
      <c r="Y468" s="1221">
        <v>6</v>
      </c>
      <c r="Z468" s="1222">
        <v>24</v>
      </c>
      <c r="AA468" s="1223" t="s">
        <v>48</v>
      </c>
      <c r="AB468" s="1207" t="s">
        <v>48</v>
      </c>
      <c r="AC468" s="1225" t="s">
        <v>48</v>
      </c>
      <c r="AD468" s="1211">
        <v>275</v>
      </c>
      <c r="AE468" s="1227" t="s">
        <v>48</v>
      </c>
      <c r="AF468" s="1227" t="s">
        <v>48</v>
      </c>
      <c r="AG468" s="1228" t="s">
        <v>48</v>
      </c>
      <c r="AH468" s="1228" t="s">
        <v>48</v>
      </c>
      <c r="AI468" s="1228" t="s">
        <v>48</v>
      </c>
      <c r="AJ468" s="1228" t="s">
        <v>48</v>
      </c>
      <c r="AK468" s="1228" t="s">
        <v>48</v>
      </c>
      <c r="AL468" s="1228" t="s">
        <v>13911</v>
      </c>
      <c r="AM468" s="1228" t="s">
        <v>12701</v>
      </c>
      <c r="AN468" s="1229" t="s">
        <v>13937</v>
      </c>
    </row>
    <row r="469" spans="1:40" ht="13.5" thickBot="1">
      <c r="A469" s="1260" t="s">
        <v>4392</v>
      </c>
      <c r="B469" s="1202" t="s">
        <v>4393</v>
      </c>
      <c r="C469" s="1289" t="s">
        <v>3625</v>
      </c>
      <c r="D469" s="1258" t="s">
        <v>4394</v>
      </c>
      <c r="E469" s="1205" t="s">
        <v>3350</v>
      </c>
      <c r="F469" s="1205" t="s">
        <v>3640</v>
      </c>
      <c r="G469" s="1205" t="s">
        <v>3641</v>
      </c>
      <c r="H469" s="1205" t="s">
        <v>3642</v>
      </c>
      <c r="I469" s="1259" t="b">
        <v>0</v>
      </c>
      <c r="J469" s="1224" t="s">
        <v>4395</v>
      </c>
      <c r="K469" s="1208" t="s">
        <v>4396</v>
      </c>
      <c r="L469" s="1209" t="s">
        <v>4397</v>
      </c>
      <c r="M469" s="1210">
        <v>4</v>
      </c>
      <c r="N469" s="1262" t="b">
        <v>0</v>
      </c>
      <c r="O469" s="1245" t="s">
        <v>48</v>
      </c>
      <c r="P469" s="1224" t="s">
        <v>48</v>
      </c>
      <c r="Q469" s="1219" t="s">
        <v>48</v>
      </c>
      <c r="R469" s="1246" t="s">
        <v>48</v>
      </c>
      <c r="S469" s="1224" t="s">
        <v>48</v>
      </c>
      <c r="T469" s="1219" t="s">
        <v>48</v>
      </c>
      <c r="U469" s="1247" t="s">
        <v>48</v>
      </c>
      <c r="V469" s="1290" t="s">
        <v>3650</v>
      </c>
      <c r="W469" s="1219">
        <v>40</v>
      </c>
      <c r="X469" s="1295">
        <v>95</v>
      </c>
      <c r="Y469" s="1221">
        <v>24</v>
      </c>
      <c r="Z469" s="1222">
        <v>6</v>
      </c>
      <c r="AA469" s="1223" t="s">
        <v>48</v>
      </c>
      <c r="AB469" s="1207" t="s">
        <v>48</v>
      </c>
      <c r="AC469" s="1225" t="s">
        <v>48</v>
      </c>
      <c r="AD469" s="1211">
        <v>275</v>
      </c>
      <c r="AE469" s="1227" t="s">
        <v>48</v>
      </c>
      <c r="AF469" s="1227" t="s">
        <v>48</v>
      </c>
      <c r="AG469" s="1228" t="s">
        <v>48</v>
      </c>
      <c r="AH469" s="1228" t="s">
        <v>48</v>
      </c>
      <c r="AI469" s="1228" t="s">
        <v>48</v>
      </c>
      <c r="AJ469" s="1228" t="s">
        <v>48</v>
      </c>
      <c r="AK469" s="1228" t="s">
        <v>48</v>
      </c>
      <c r="AL469" s="1228" t="s">
        <v>13911</v>
      </c>
      <c r="AM469" s="1228" t="s">
        <v>12701</v>
      </c>
      <c r="AN469" s="1229" t="s">
        <v>13934</v>
      </c>
    </row>
    <row r="470" spans="1:40" ht="13.5" thickBot="1">
      <c r="A470" s="1291" t="s">
        <v>4398</v>
      </c>
      <c r="B470" s="1202" t="s">
        <v>4399</v>
      </c>
      <c r="C470" s="1289" t="s">
        <v>3625</v>
      </c>
      <c r="D470" s="1258" t="s">
        <v>4394</v>
      </c>
      <c r="E470" s="1205" t="s">
        <v>3350</v>
      </c>
      <c r="F470" s="1205" t="s">
        <v>3640</v>
      </c>
      <c r="G470" s="1205" t="s">
        <v>3641</v>
      </c>
      <c r="H470" s="1205" t="s">
        <v>3642</v>
      </c>
      <c r="I470" s="1259" t="b">
        <v>0</v>
      </c>
      <c r="J470" s="1224" t="s">
        <v>4400</v>
      </c>
      <c r="K470" s="1208" t="s">
        <v>4401</v>
      </c>
      <c r="L470" s="1209" t="s">
        <v>4402</v>
      </c>
      <c r="M470" s="1210">
        <v>5</v>
      </c>
      <c r="N470" s="1262" t="b">
        <v>0</v>
      </c>
      <c r="O470" s="1245" t="s">
        <v>48</v>
      </c>
      <c r="P470" s="1224" t="s">
        <v>48</v>
      </c>
      <c r="Q470" s="1219" t="s">
        <v>48</v>
      </c>
      <c r="R470" s="1246" t="s">
        <v>48</v>
      </c>
      <c r="S470" s="1224" t="s">
        <v>48</v>
      </c>
      <c r="T470" s="1219" t="s">
        <v>48</v>
      </c>
      <c r="U470" s="1247" t="s">
        <v>48</v>
      </c>
      <c r="V470" s="1290" t="s">
        <v>3650</v>
      </c>
      <c r="W470" s="1219">
        <v>50</v>
      </c>
      <c r="X470" s="1295">
        <v>105</v>
      </c>
      <c r="Y470" s="1221">
        <v>32</v>
      </c>
      <c r="Z470" s="1222">
        <v>8</v>
      </c>
      <c r="AA470" s="1223" t="s">
        <v>48</v>
      </c>
      <c r="AB470" s="1207" t="s">
        <v>48</v>
      </c>
      <c r="AC470" s="1225" t="s">
        <v>48</v>
      </c>
      <c r="AD470" s="1211">
        <v>300</v>
      </c>
      <c r="AE470" s="1227" t="s">
        <v>48</v>
      </c>
      <c r="AF470" s="1227" t="s">
        <v>48</v>
      </c>
      <c r="AG470" s="1228" t="s">
        <v>48</v>
      </c>
      <c r="AH470" s="1228" t="s">
        <v>48</v>
      </c>
      <c r="AI470" s="1228" t="s">
        <v>48</v>
      </c>
      <c r="AJ470" s="1228" t="s">
        <v>48</v>
      </c>
      <c r="AK470" s="1228" t="s">
        <v>48</v>
      </c>
      <c r="AL470" s="1228" t="s">
        <v>13912</v>
      </c>
      <c r="AM470" s="1228" t="s">
        <v>12701</v>
      </c>
      <c r="AN470" s="1229" t="s">
        <v>13934</v>
      </c>
    </row>
    <row r="471" spans="1:40" ht="13.5" thickBot="1">
      <c r="A471" s="1291" t="s">
        <v>4403</v>
      </c>
      <c r="B471" s="1202" t="s">
        <v>4404</v>
      </c>
      <c r="C471" s="1289" t="s">
        <v>3625</v>
      </c>
      <c r="D471" s="1258" t="s">
        <v>4394</v>
      </c>
      <c r="E471" s="1205" t="s">
        <v>3350</v>
      </c>
      <c r="F471" s="1205" t="s">
        <v>3640</v>
      </c>
      <c r="G471" s="1205" t="s">
        <v>3641</v>
      </c>
      <c r="H471" s="1205" t="s">
        <v>3642</v>
      </c>
      <c r="I471" s="1259" t="b">
        <v>0</v>
      </c>
      <c r="J471" s="1224" t="s">
        <v>4405</v>
      </c>
      <c r="K471" s="1208" t="s">
        <v>4406</v>
      </c>
      <c r="L471" s="1209" t="s">
        <v>4407</v>
      </c>
      <c r="M471" s="1210">
        <v>4.5</v>
      </c>
      <c r="N471" s="1262" t="b">
        <v>0</v>
      </c>
      <c r="O471" s="1245" t="s">
        <v>48</v>
      </c>
      <c r="P471" s="1224" t="s">
        <v>48</v>
      </c>
      <c r="Q471" s="1219" t="s">
        <v>48</v>
      </c>
      <c r="R471" s="1246" t="s">
        <v>48</v>
      </c>
      <c r="S471" s="1224" t="s">
        <v>48</v>
      </c>
      <c r="T471" s="1219" t="s">
        <v>48</v>
      </c>
      <c r="U471" s="1247" t="s">
        <v>48</v>
      </c>
      <c r="V471" s="1290" t="s">
        <v>3650</v>
      </c>
      <c r="W471" s="1219">
        <v>65</v>
      </c>
      <c r="X471" s="1295">
        <v>105</v>
      </c>
      <c r="Y471" s="1221">
        <v>38</v>
      </c>
      <c r="Z471" s="1222">
        <v>10</v>
      </c>
      <c r="AA471" s="1223" t="s">
        <v>48</v>
      </c>
      <c r="AB471" s="1207" t="s">
        <v>48</v>
      </c>
      <c r="AC471" s="1225" t="s">
        <v>48</v>
      </c>
      <c r="AD471" s="1211">
        <v>300</v>
      </c>
      <c r="AE471" s="1227" t="s">
        <v>48</v>
      </c>
      <c r="AF471" s="1227" t="s">
        <v>48</v>
      </c>
      <c r="AG471" s="1228" t="s">
        <v>48</v>
      </c>
      <c r="AH471" s="1228" t="s">
        <v>48</v>
      </c>
      <c r="AI471" s="1228" t="s">
        <v>48</v>
      </c>
      <c r="AJ471" s="1228" t="s">
        <v>48</v>
      </c>
      <c r="AK471" s="1228" t="s">
        <v>48</v>
      </c>
      <c r="AL471" s="1228" t="s">
        <v>13912</v>
      </c>
      <c r="AM471" s="1228" t="s">
        <v>12701</v>
      </c>
      <c r="AN471" s="1229" t="s">
        <v>13934</v>
      </c>
    </row>
    <row r="472" spans="1:40" ht="13.5" thickBot="1">
      <c r="A472" s="1291" t="s">
        <v>4408</v>
      </c>
      <c r="B472" s="1202" t="s">
        <v>4409</v>
      </c>
      <c r="C472" s="1289" t="s">
        <v>3625</v>
      </c>
      <c r="D472" s="1258" t="s">
        <v>4370</v>
      </c>
      <c r="E472" s="1205" t="s">
        <v>3350</v>
      </c>
      <c r="F472" s="1205" t="s">
        <v>3640</v>
      </c>
      <c r="G472" s="1205" t="s">
        <v>3641</v>
      </c>
      <c r="H472" s="1205" t="s">
        <v>3642</v>
      </c>
      <c r="I472" s="1259" t="b">
        <v>0</v>
      </c>
      <c r="J472" s="1224" t="s">
        <v>4410</v>
      </c>
      <c r="K472" s="1208" t="s">
        <v>4411</v>
      </c>
      <c r="L472" s="1209" t="s">
        <v>4412</v>
      </c>
      <c r="M472" s="1210">
        <v>4</v>
      </c>
      <c r="N472" s="1262" t="b">
        <v>0</v>
      </c>
      <c r="O472" s="1245" t="s">
        <v>48</v>
      </c>
      <c r="P472" s="1224" t="s">
        <v>48</v>
      </c>
      <c r="Q472" s="1219" t="s">
        <v>48</v>
      </c>
      <c r="R472" s="1246" t="s">
        <v>48</v>
      </c>
      <c r="S472" s="1224" t="s">
        <v>48</v>
      </c>
      <c r="T472" s="1219" t="s">
        <v>48</v>
      </c>
      <c r="U472" s="1247" t="s">
        <v>48</v>
      </c>
      <c r="V472" s="1290" t="s">
        <v>3357</v>
      </c>
      <c r="W472" s="1219">
        <v>55</v>
      </c>
      <c r="X472" s="1295">
        <v>115</v>
      </c>
      <c r="Y472" s="1221">
        <v>10</v>
      </c>
      <c r="Z472" s="1222">
        <v>38</v>
      </c>
      <c r="AA472" s="1223" t="s">
        <v>48</v>
      </c>
      <c r="AB472" s="1207" t="s">
        <v>48</v>
      </c>
      <c r="AC472" s="1225" t="s">
        <v>48</v>
      </c>
      <c r="AD472" s="1211">
        <v>300</v>
      </c>
      <c r="AE472" s="1227" t="s">
        <v>48</v>
      </c>
      <c r="AF472" s="1227" t="s">
        <v>48</v>
      </c>
      <c r="AG472" s="1228" t="s">
        <v>48</v>
      </c>
      <c r="AH472" s="1228" t="s">
        <v>48</v>
      </c>
      <c r="AI472" s="1228" t="s">
        <v>48</v>
      </c>
      <c r="AJ472" s="1228" t="s">
        <v>48</v>
      </c>
      <c r="AK472" s="1228" t="s">
        <v>48</v>
      </c>
      <c r="AL472" s="1228" t="s">
        <v>13912</v>
      </c>
      <c r="AM472" s="1228" t="s">
        <v>12701</v>
      </c>
      <c r="AN472" s="1229" t="s">
        <v>13937</v>
      </c>
    </row>
    <row r="473" spans="1:40" ht="13.5" thickBot="1">
      <c r="A473" s="1291" t="s">
        <v>4413</v>
      </c>
      <c r="B473" s="1202" t="s">
        <v>4414</v>
      </c>
      <c r="C473" s="1289" t="s">
        <v>3625</v>
      </c>
      <c r="D473" s="1258" t="s">
        <v>4394</v>
      </c>
      <c r="E473" s="1205" t="s">
        <v>3350</v>
      </c>
      <c r="F473" s="1205" t="s">
        <v>3640</v>
      </c>
      <c r="G473" s="1205" t="s">
        <v>3641</v>
      </c>
      <c r="H473" s="1205" t="s">
        <v>3642</v>
      </c>
      <c r="I473" s="1259" t="b">
        <v>0</v>
      </c>
      <c r="J473" s="1224" t="s">
        <v>4415</v>
      </c>
      <c r="K473" s="1208" t="s">
        <v>4416</v>
      </c>
      <c r="L473" s="1209" t="s">
        <v>4417</v>
      </c>
      <c r="M473" s="1210">
        <v>5</v>
      </c>
      <c r="N473" s="1262" t="b">
        <v>0</v>
      </c>
      <c r="O473" s="1245" t="s">
        <v>48</v>
      </c>
      <c r="P473" s="1224" t="s">
        <v>48</v>
      </c>
      <c r="Q473" s="1219" t="s">
        <v>48</v>
      </c>
      <c r="R473" s="1246" t="s">
        <v>48</v>
      </c>
      <c r="S473" s="1224" t="s">
        <v>48</v>
      </c>
      <c r="T473" s="1219" t="s">
        <v>48</v>
      </c>
      <c r="U473" s="1247" t="s">
        <v>48</v>
      </c>
      <c r="V473" s="1290" t="s">
        <v>3650</v>
      </c>
      <c r="W473" s="1219">
        <v>85</v>
      </c>
      <c r="X473" s="1295">
        <v>105</v>
      </c>
      <c r="Y473" s="1221">
        <v>48</v>
      </c>
      <c r="Z473" s="1222">
        <v>12</v>
      </c>
      <c r="AA473" s="1223" t="s">
        <v>48</v>
      </c>
      <c r="AB473" s="1207" t="s">
        <v>48</v>
      </c>
      <c r="AC473" s="1225" t="s">
        <v>48</v>
      </c>
      <c r="AD473" s="1211">
        <v>325</v>
      </c>
      <c r="AE473" s="1227" t="s">
        <v>48</v>
      </c>
      <c r="AF473" s="1227" t="s">
        <v>48</v>
      </c>
      <c r="AG473" s="1228" t="s">
        <v>48</v>
      </c>
      <c r="AH473" s="1228" t="s">
        <v>48</v>
      </c>
      <c r="AI473" s="1228" t="s">
        <v>48</v>
      </c>
      <c r="AJ473" s="1228" t="s">
        <v>48</v>
      </c>
      <c r="AK473" s="1228" t="s">
        <v>48</v>
      </c>
      <c r="AL473" s="1228" t="s">
        <v>13912</v>
      </c>
      <c r="AM473" s="1228" t="s">
        <v>12701</v>
      </c>
      <c r="AN473" s="1229" t="s">
        <v>13934</v>
      </c>
    </row>
    <row r="474" spans="1:40" ht="13.5" thickBot="1">
      <c r="A474" s="1291" t="s">
        <v>4418</v>
      </c>
      <c r="B474" s="1202" t="s">
        <v>4419</v>
      </c>
      <c r="C474" s="1289" t="s">
        <v>3625</v>
      </c>
      <c r="D474" s="1258" t="s">
        <v>4370</v>
      </c>
      <c r="E474" s="1205" t="s">
        <v>3350</v>
      </c>
      <c r="F474" s="1205" t="s">
        <v>3640</v>
      </c>
      <c r="G474" s="1205" t="s">
        <v>3641</v>
      </c>
      <c r="H474" s="1205" t="s">
        <v>3642</v>
      </c>
      <c r="I474" s="1259" t="b">
        <v>0</v>
      </c>
      <c r="J474" s="1224" t="s">
        <v>4420</v>
      </c>
      <c r="K474" s="1208" t="s">
        <v>4421</v>
      </c>
      <c r="L474" s="1209" t="s">
        <v>4422</v>
      </c>
      <c r="M474" s="1210">
        <v>4</v>
      </c>
      <c r="N474" s="1262" t="b">
        <v>0</v>
      </c>
      <c r="O474" s="1245" t="s">
        <v>48</v>
      </c>
      <c r="P474" s="1224" t="s">
        <v>48</v>
      </c>
      <c r="Q474" s="1219" t="s">
        <v>48</v>
      </c>
      <c r="R474" s="1246" t="s">
        <v>48</v>
      </c>
      <c r="S474" s="1224" t="s">
        <v>48</v>
      </c>
      <c r="T474" s="1219" t="s">
        <v>48</v>
      </c>
      <c r="U474" s="1247" t="s">
        <v>48</v>
      </c>
      <c r="V474" s="1290" t="s">
        <v>3357</v>
      </c>
      <c r="W474" s="1219">
        <v>75</v>
      </c>
      <c r="X474" s="1295">
        <v>115</v>
      </c>
      <c r="Y474" s="1221">
        <v>12</v>
      </c>
      <c r="Z474" s="1222">
        <v>48</v>
      </c>
      <c r="AA474" s="1223" t="s">
        <v>48</v>
      </c>
      <c r="AB474" s="1207" t="s">
        <v>48</v>
      </c>
      <c r="AC474" s="1225" t="s">
        <v>48</v>
      </c>
      <c r="AD474" s="1211">
        <v>325</v>
      </c>
      <c r="AE474" s="1227" t="s">
        <v>48</v>
      </c>
      <c r="AF474" s="1227" t="s">
        <v>48</v>
      </c>
      <c r="AG474" s="1228" t="s">
        <v>48</v>
      </c>
      <c r="AH474" s="1228" t="s">
        <v>48</v>
      </c>
      <c r="AI474" s="1228" t="s">
        <v>48</v>
      </c>
      <c r="AJ474" s="1228" t="s">
        <v>48</v>
      </c>
      <c r="AK474" s="1228" t="s">
        <v>48</v>
      </c>
      <c r="AL474" s="1228" t="s">
        <v>13912</v>
      </c>
      <c r="AM474" s="1228" t="s">
        <v>12701</v>
      </c>
      <c r="AN474" s="1229" t="s">
        <v>13937</v>
      </c>
    </row>
    <row r="475" spans="1:40" ht="13.5" thickBot="1">
      <c r="A475" s="1292" t="s">
        <v>4423</v>
      </c>
      <c r="B475" s="1202" t="s">
        <v>4424</v>
      </c>
      <c r="C475" s="1289" t="s">
        <v>3625</v>
      </c>
      <c r="D475" s="1258" t="s">
        <v>4370</v>
      </c>
      <c r="E475" s="1205" t="s">
        <v>3350</v>
      </c>
      <c r="F475" s="1205" t="s">
        <v>3640</v>
      </c>
      <c r="G475" s="1205" t="s">
        <v>3641</v>
      </c>
      <c r="H475" s="1205" t="s">
        <v>3642</v>
      </c>
      <c r="I475" s="1259" t="b">
        <v>0</v>
      </c>
      <c r="J475" s="1224" t="s">
        <v>4425</v>
      </c>
      <c r="K475" s="1208" t="s">
        <v>4426</v>
      </c>
      <c r="L475" s="1209" t="s">
        <v>4427</v>
      </c>
      <c r="M475" s="1210">
        <v>5.5</v>
      </c>
      <c r="N475" s="1262" t="b">
        <v>0</v>
      </c>
      <c r="O475" s="1245" t="s">
        <v>48</v>
      </c>
      <c r="P475" s="1224" t="s">
        <v>48</v>
      </c>
      <c r="Q475" s="1219" t="s">
        <v>48</v>
      </c>
      <c r="R475" s="1246" t="s">
        <v>48</v>
      </c>
      <c r="S475" s="1224" t="s">
        <v>48</v>
      </c>
      <c r="T475" s="1219" t="s">
        <v>48</v>
      </c>
      <c r="U475" s="1247" t="s">
        <v>48</v>
      </c>
      <c r="V475" s="1290" t="s">
        <v>3357</v>
      </c>
      <c r="W475" s="1219">
        <v>80</v>
      </c>
      <c r="X475" s="1295">
        <v>140</v>
      </c>
      <c r="Y475" s="1221">
        <v>35</v>
      </c>
      <c r="Z475" s="1222">
        <v>35</v>
      </c>
      <c r="AA475" s="1223" t="s">
        <v>48</v>
      </c>
      <c r="AB475" s="1207" t="s">
        <v>48</v>
      </c>
      <c r="AC475" s="1225" t="s">
        <v>48</v>
      </c>
      <c r="AD475" s="1211">
        <v>325</v>
      </c>
      <c r="AE475" s="1227" t="s">
        <v>48</v>
      </c>
      <c r="AF475" s="1227" t="s">
        <v>48</v>
      </c>
      <c r="AG475" s="1228" t="s">
        <v>48</v>
      </c>
      <c r="AH475" s="1228" t="s">
        <v>48</v>
      </c>
      <c r="AI475" s="1228" t="s">
        <v>48</v>
      </c>
      <c r="AJ475" s="1228" t="s">
        <v>48</v>
      </c>
      <c r="AK475" s="1228" t="s">
        <v>48</v>
      </c>
      <c r="AL475" s="1228" t="s">
        <v>13913</v>
      </c>
      <c r="AM475" s="1228" t="s">
        <v>12701</v>
      </c>
      <c r="AN475" s="1229" t="s">
        <v>13937</v>
      </c>
    </row>
    <row r="476" spans="1:40" ht="13.5" thickBot="1">
      <c r="A476" s="1292" t="s">
        <v>4428</v>
      </c>
      <c r="B476" s="1202" t="s">
        <v>4429</v>
      </c>
      <c r="C476" s="1289" t="s">
        <v>3625</v>
      </c>
      <c r="D476" s="1258" t="s">
        <v>4394</v>
      </c>
      <c r="E476" s="1205" t="s">
        <v>3350</v>
      </c>
      <c r="F476" s="1205" t="s">
        <v>3640</v>
      </c>
      <c r="G476" s="1205" t="s">
        <v>3641</v>
      </c>
      <c r="H476" s="1205" t="s">
        <v>3642</v>
      </c>
      <c r="I476" s="1259" t="b">
        <v>0</v>
      </c>
      <c r="J476" s="1224" t="s">
        <v>4430</v>
      </c>
      <c r="K476" s="1208" t="s">
        <v>4431</v>
      </c>
      <c r="L476" s="1209" t="s">
        <v>4432</v>
      </c>
      <c r="M476" s="1210">
        <v>5.5</v>
      </c>
      <c r="N476" s="1262" t="b">
        <v>0</v>
      </c>
      <c r="O476" s="1245" t="s">
        <v>48</v>
      </c>
      <c r="P476" s="1224" t="s">
        <v>48</v>
      </c>
      <c r="Q476" s="1219" t="s">
        <v>48</v>
      </c>
      <c r="R476" s="1246" t="s">
        <v>48</v>
      </c>
      <c r="S476" s="1224" t="s">
        <v>48</v>
      </c>
      <c r="T476" s="1219" t="s">
        <v>48</v>
      </c>
      <c r="U476" s="1247" t="s">
        <v>48</v>
      </c>
      <c r="V476" s="1290" t="s">
        <v>3650</v>
      </c>
      <c r="W476" s="1219">
        <v>110</v>
      </c>
      <c r="X476" s="1295">
        <v>115</v>
      </c>
      <c r="Y476" s="1221">
        <v>61</v>
      </c>
      <c r="Z476" s="1222">
        <v>15</v>
      </c>
      <c r="AA476" s="1223" t="s">
        <v>48</v>
      </c>
      <c r="AB476" s="1207" t="s">
        <v>48</v>
      </c>
      <c r="AC476" s="1225" t="s">
        <v>48</v>
      </c>
      <c r="AD476" s="1211">
        <v>325</v>
      </c>
      <c r="AE476" s="1227" t="s">
        <v>48</v>
      </c>
      <c r="AF476" s="1227" t="s">
        <v>48</v>
      </c>
      <c r="AG476" s="1228" t="s">
        <v>48</v>
      </c>
      <c r="AH476" s="1228" t="s">
        <v>48</v>
      </c>
      <c r="AI476" s="1228" t="s">
        <v>48</v>
      </c>
      <c r="AJ476" s="1228" t="s">
        <v>48</v>
      </c>
      <c r="AK476" s="1228" t="s">
        <v>48</v>
      </c>
      <c r="AL476" s="1228" t="s">
        <v>13913</v>
      </c>
      <c r="AM476" s="1228" t="s">
        <v>12701</v>
      </c>
      <c r="AN476" s="1229" t="s">
        <v>13934</v>
      </c>
    </row>
    <row r="477" spans="1:40" ht="13.5" thickBot="1">
      <c r="A477" s="1292" t="s">
        <v>4433</v>
      </c>
      <c r="B477" s="1202" t="s">
        <v>4434</v>
      </c>
      <c r="C477" s="1289" t="s">
        <v>3625</v>
      </c>
      <c r="D477" s="1258" t="s">
        <v>4370</v>
      </c>
      <c r="E477" s="1205" t="s">
        <v>3350</v>
      </c>
      <c r="F477" s="1205" t="s">
        <v>3640</v>
      </c>
      <c r="G477" s="1205" t="s">
        <v>3641</v>
      </c>
      <c r="H477" s="1205" t="s">
        <v>3642</v>
      </c>
      <c r="I477" s="1259" t="b">
        <v>0</v>
      </c>
      <c r="J477" s="1224" t="s">
        <v>4435</v>
      </c>
      <c r="K477" s="1208" t="s">
        <v>4436</v>
      </c>
      <c r="L477" s="1209" t="s">
        <v>4437</v>
      </c>
      <c r="M477" s="1210">
        <v>5.5</v>
      </c>
      <c r="N477" s="1262" t="b">
        <v>0</v>
      </c>
      <c r="O477" s="1245" t="s">
        <v>48</v>
      </c>
      <c r="P477" s="1224" t="s">
        <v>48</v>
      </c>
      <c r="Q477" s="1219" t="s">
        <v>48</v>
      </c>
      <c r="R477" s="1246" t="s">
        <v>48</v>
      </c>
      <c r="S477" s="1224" t="s">
        <v>48</v>
      </c>
      <c r="T477" s="1219" t="s">
        <v>48</v>
      </c>
      <c r="U477" s="1247" t="s">
        <v>48</v>
      </c>
      <c r="V477" s="1290" t="s">
        <v>3357</v>
      </c>
      <c r="W477" s="1219">
        <v>90</v>
      </c>
      <c r="X477" s="1295">
        <v>125</v>
      </c>
      <c r="Y477" s="1221">
        <v>15</v>
      </c>
      <c r="Z477" s="1222">
        <v>61</v>
      </c>
      <c r="AA477" s="1223" t="s">
        <v>48</v>
      </c>
      <c r="AB477" s="1207" t="s">
        <v>48</v>
      </c>
      <c r="AC477" s="1225" t="s">
        <v>48</v>
      </c>
      <c r="AD477" s="1211">
        <v>325</v>
      </c>
      <c r="AE477" s="1227" t="s">
        <v>48</v>
      </c>
      <c r="AF477" s="1227" t="s">
        <v>48</v>
      </c>
      <c r="AG477" s="1228" t="s">
        <v>48</v>
      </c>
      <c r="AH477" s="1228" t="s">
        <v>48</v>
      </c>
      <c r="AI477" s="1228" t="s">
        <v>48</v>
      </c>
      <c r="AJ477" s="1228" t="s">
        <v>48</v>
      </c>
      <c r="AK477" s="1228" t="s">
        <v>48</v>
      </c>
      <c r="AL477" s="1228" t="s">
        <v>13913</v>
      </c>
      <c r="AM477" s="1228" t="s">
        <v>12701</v>
      </c>
      <c r="AN477" s="1229" t="s">
        <v>13937</v>
      </c>
    </row>
    <row r="478" spans="1:40" ht="13.5" thickBot="1">
      <c r="A478" s="1292" t="s">
        <v>4438</v>
      </c>
      <c r="B478" s="1202" t="s">
        <v>4439</v>
      </c>
      <c r="C478" s="1289" t="s">
        <v>3625</v>
      </c>
      <c r="D478" s="1258" t="s">
        <v>4370</v>
      </c>
      <c r="E478" s="1205" t="s">
        <v>3350</v>
      </c>
      <c r="F478" s="1205" t="s">
        <v>3640</v>
      </c>
      <c r="G478" s="1205" t="s">
        <v>3641</v>
      </c>
      <c r="H478" s="1205" t="s">
        <v>3642</v>
      </c>
      <c r="I478" s="1259" t="b">
        <v>0</v>
      </c>
      <c r="J478" s="1224" t="s">
        <v>4440</v>
      </c>
      <c r="K478" s="1208" t="s">
        <v>4441</v>
      </c>
      <c r="L478" s="1209" t="s">
        <v>4442</v>
      </c>
      <c r="M478" s="1210">
        <v>5.5</v>
      </c>
      <c r="N478" s="1262" t="b">
        <v>0</v>
      </c>
      <c r="O478" s="1245" t="s">
        <v>48</v>
      </c>
      <c r="P478" s="1224" t="s">
        <v>48</v>
      </c>
      <c r="Q478" s="1219" t="s">
        <v>48</v>
      </c>
      <c r="R478" s="1246" t="s">
        <v>48</v>
      </c>
      <c r="S478" s="1224" t="s">
        <v>48</v>
      </c>
      <c r="T478" s="1219" t="s">
        <v>48</v>
      </c>
      <c r="U478" s="1247" t="s">
        <v>48</v>
      </c>
      <c r="V478" s="1290" t="s">
        <v>3357</v>
      </c>
      <c r="W478" s="1219">
        <v>115</v>
      </c>
      <c r="X478" s="1295">
        <v>130</v>
      </c>
      <c r="Y478" s="1221">
        <v>18</v>
      </c>
      <c r="Z478" s="1222">
        <v>72</v>
      </c>
      <c r="AA478" s="1223" t="s">
        <v>48</v>
      </c>
      <c r="AB478" s="1207" t="s">
        <v>48</v>
      </c>
      <c r="AC478" s="1225" t="s">
        <v>48</v>
      </c>
      <c r="AD478" s="1211">
        <v>350</v>
      </c>
      <c r="AE478" s="1227" t="s">
        <v>48</v>
      </c>
      <c r="AF478" s="1227" t="s">
        <v>48</v>
      </c>
      <c r="AG478" s="1228" t="s">
        <v>48</v>
      </c>
      <c r="AH478" s="1228" t="s">
        <v>48</v>
      </c>
      <c r="AI478" s="1228" t="s">
        <v>48</v>
      </c>
      <c r="AJ478" s="1228" t="s">
        <v>48</v>
      </c>
      <c r="AK478" s="1228" t="s">
        <v>48</v>
      </c>
      <c r="AL478" s="1228" t="s">
        <v>13913</v>
      </c>
      <c r="AM478" s="1228" t="s">
        <v>12701</v>
      </c>
      <c r="AN478" s="1229" t="s">
        <v>13937</v>
      </c>
    </row>
    <row r="479" spans="1:40" ht="13.5" thickBot="1">
      <c r="A479" s="1292" t="s">
        <v>4443</v>
      </c>
      <c r="B479" s="1202" t="s">
        <v>4444</v>
      </c>
      <c r="C479" s="1289" t="s">
        <v>3625</v>
      </c>
      <c r="D479" s="1258" t="s">
        <v>4394</v>
      </c>
      <c r="E479" s="1205" t="s">
        <v>3350</v>
      </c>
      <c r="F479" s="1205" t="s">
        <v>3640</v>
      </c>
      <c r="G479" s="1205" t="s">
        <v>3641</v>
      </c>
      <c r="H479" s="1205" t="s">
        <v>3642</v>
      </c>
      <c r="I479" s="1259" t="b">
        <v>0</v>
      </c>
      <c r="J479" s="1224" t="s">
        <v>4445</v>
      </c>
      <c r="K479" s="1208" t="s">
        <v>4446</v>
      </c>
      <c r="L479" s="1209" t="s">
        <v>4447</v>
      </c>
      <c r="M479" s="1210">
        <v>5.5</v>
      </c>
      <c r="N479" s="1262" t="b">
        <v>0</v>
      </c>
      <c r="O479" s="1245" t="s">
        <v>48</v>
      </c>
      <c r="P479" s="1224" t="s">
        <v>48</v>
      </c>
      <c r="Q479" s="1219" t="s">
        <v>48</v>
      </c>
      <c r="R479" s="1246" t="s">
        <v>48</v>
      </c>
      <c r="S479" s="1224" t="s">
        <v>48</v>
      </c>
      <c r="T479" s="1219" t="s">
        <v>48</v>
      </c>
      <c r="U479" s="1247" t="s">
        <v>48</v>
      </c>
      <c r="V479" s="1290" t="s">
        <v>3650</v>
      </c>
      <c r="W479" s="1219">
        <v>135</v>
      </c>
      <c r="X479" s="1295">
        <v>115</v>
      </c>
      <c r="Y479" s="1221">
        <v>72</v>
      </c>
      <c r="Z479" s="1222">
        <v>18</v>
      </c>
      <c r="AA479" s="1223" t="s">
        <v>48</v>
      </c>
      <c r="AB479" s="1207" t="s">
        <v>48</v>
      </c>
      <c r="AC479" s="1225" t="s">
        <v>48</v>
      </c>
      <c r="AD479" s="1211">
        <v>350</v>
      </c>
      <c r="AE479" s="1227" t="s">
        <v>48</v>
      </c>
      <c r="AF479" s="1227" t="s">
        <v>48</v>
      </c>
      <c r="AG479" s="1228" t="s">
        <v>48</v>
      </c>
      <c r="AH479" s="1228" t="s">
        <v>48</v>
      </c>
      <c r="AI479" s="1228" t="s">
        <v>48</v>
      </c>
      <c r="AJ479" s="1228" t="s">
        <v>48</v>
      </c>
      <c r="AK479" s="1228" t="s">
        <v>48</v>
      </c>
      <c r="AL479" s="1228" t="s">
        <v>13913</v>
      </c>
      <c r="AM479" s="1228" t="s">
        <v>12701</v>
      </c>
      <c r="AN479" s="1229" t="s">
        <v>13934</v>
      </c>
    </row>
    <row r="480" spans="1:40" ht="13.5" thickBot="1">
      <c r="A480" s="1292" t="s">
        <v>4448</v>
      </c>
      <c r="B480" s="1202" t="s">
        <v>4449</v>
      </c>
      <c r="C480" s="1289" t="s">
        <v>3625</v>
      </c>
      <c r="D480" s="1258" t="s">
        <v>4394</v>
      </c>
      <c r="E480" s="1205" t="s">
        <v>3350</v>
      </c>
      <c r="F480" s="1205" t="s">
        <v>3640</v>
      </c>
      <c r="G480" s="1205" t="s">
        <v>3641</v>
      </c>
      <c r="H480" s="1205" t="s">
        <v>3642</v>
      </c>
      <c r="I480" s="1259" t="b">
        <v>0</v>
      </c>
      <c r="J480" s="1224" t="s">
        <v>4450</v>
      </c>
      <c r="K480" s="1208" t="s">
        <v>4451</v>
      </c>
      <c r="L480" s="1209" t="s">
        <v>4452</v>
      </c>
      <c r="M480" s="1210">
        <v>5.5</v>
      </c>
      <c r="N480" s="1262" t="b">
        <v>0</v>
      </c>
      <c r="O480" s="1245" t="s">
        <v>48</v>
      </c>
      <c r="P480" s="1224" t="s">
        <v>48</v>
      </c>
      <c r="Q480" s="1219" t="s">
        <v>48</v>
      </c>
      <c r="R480" s="1246" t="s">
        <v>48</v>
      </c>
      <c r="S480" s="1224" t="s">
        <v>48</v>
      </c>
      <c r="T480" s="1219" t="s">
        <v>48</v>
      </c>
      <c r="U480" s="1247" t="s">
        <v>48</v>
      </c>
      <c r="V480" s="1290" t="s">
        <v>3650</v>
      </c>
      <c r="W480" s="1219">
        <v>135</v>
      </c>
      <c r="X480" s="1295">
        <v>115</v>
      </c>
      <c r="Y480" s="1221">
        <v>72</v>
      </c>
      <c r="Z480" s="1222">
        <v>18</v>
      </c>
      <c r="AA480" s="1223" t="s">
        <v>48</v>
      </c>
      <c r="AB480" s="1207" t="s">
        <v>48</v>
      </c>
      <c r="AC480" s="1225" t="s">
        <v>48</v>
      </c>
      <c r="AD480" s="1211">
        <v>375</v>
      </c>
      <c r="AE480" s="1227" t="s">
        <v>48</v>
      </c>
      <c r="AF480" s="1227" t="s">
        <v>48</v>
      </c>
      <c r="AG480" s="1228" t="s">
        <v>48</v>
      </c>
      <c r="AH480" s="1228" t="s">
        <v>48</v>
      </c>
      <c r="AI480" s="1228" t="s">
        <v>48</v>
      </c>
      <c r="AJ480" s="1228" t="s">
        <v>48</v>
      </c>
      <c r="AK480" s="1228" t="s">
        <v>48</v>
      </c>
      <c r="AL480" s="1228" t="s">
        <v>13913</v>
      </c>
      <c r="AM480" s="1228" t="s">
        <v>12701</v>
      </c>
      <c r="AN480" s="1229" t="s">
        <v>13934</v>
      </c>
    </row>
    <row r="481" spans="1:40" ht="13.5" thickBot="1">
      <c r="A481" s="1293" t="s">
        <v>4453</v>
      </c>
      <c r="B481" s="1202" t="s">
        <v>4454</v>
      </c>
      <c r="C481" s="1289" t="s">
        <v>3625</v>
      </c>
      <c r="D481" s="1258" t="s">
        <v>4370</v>
      </c>
      <c r="E481" s="1205" t="s">
        <v>3350</v>
      </c>
      <c r="F481" s="1205" t="s">
        <v>3640</v>
      </c>
      <c r="G481" s="1205" t="s">
        <v>3641</v>
      </c>
      <c r="H481" s="1205" t="s">
        <v>3642</v>
      </c>
      <c r="I481" s="1259" t="b">
        <v>0</v>
      </c>
      <c r="J481" s="1224" t="s">
        <v>4455</v>
      </c>
      <c r="K481" s="1208" t="s">
        <v>4456</v>
      </c>
      <c r="L481" s="1209" t="s">
        <v>4457</v>
      </c>
      <c r="M481" s="1210">
        <v>6.5</v>
      </c>
      <c r="N481" s="1262" t="b">
        <v>0</v>
      </c>
      <c r="O481" s="1245" t="s">
        <v>48</v>
      </c>
      <c r="P481" s="1224" t="s">
        <v>48</v>
      </c>
      <c r="Q481" s="1219" t="s">
        <v>48</v>
      </c>
      <c r="R481" s="1246" t="s">
        <v>48</v>
      </c>
      <c r="S481" s="1224" t="s">
        <v>48</v>
      </c>
      <c r="T481" s="1219" t="s">
        <v>48</v>
      </c>
      <c r="U481" s="1247" t="s">
        <v>48</v>
      </c>
      <c r="V481" s="1290" t="s">
        <v>3357</v>
      </c>
      <c r="W481" s="1219">
        <v>130</v>
      </c>
      <c r="X481" s="1295">
        <v>155</v>
      </c>
      <c r="Y481" s="1221">
        <v>60</v>
      </c>
      <c r="Z481" s="1222">
        <v>60</v>
      </c>
      <c r="AA481" s="1223" t="s">
        <v>48</v>
      </c>
      <c r="AB481" s="1207" t="s">
        <v>48</v>
      </c>
      <c r="AC481" s="1225" t="s">
        <v>48</v>
      </c>
      <c r="AD481" s="1211">
        <v>375</v>
      </c>
      <c r="AE481" s="1227" t="s">
        <v>48</v>
      </c>
      <c r="AF481" s="1227" t="s">
        <v>48</v>
      </c>
      <c r="AG481" s="1228" t="s">
        <v>48</v>
      </c>
      <c r="AH481" s="1228" t="s">
        <v>48</v>
      </c>
      <c r="AI481" s="1228" t="s">
        <v>48</v>
      </c>
      <c r="AJ481" s="1228" t="s">
        <v>48</v>
      </c>
      <c r="AK481" s="1228" t="s">
        <v>48</v>
      </c>
      <c r="AL481" s="1228" t="s">
        <v>13914</v>
      </c>
      <c r="AM481" s="1228" t="s">
        <v>12701</v>
      </c>
      <c r="AN481" s="1229" t="s">
        <v>13937</v>
      </c>
    </row>
    <row r="482" spans="1:40" ht="13.5" thickBot="1">
      <c r="A482" s="1293" t="s">
        <v>4458</v>
      </c>
      <c r="B482" s="1202" t="s">
        <v>4459</v>
      </c>
      <c r="C482" s="1289" t="s">
        <v>3625</v>
      </c>
      <c r="D482" s="1258" t="s">
        <v>4394</v>
      </c>
      <c r="E482" s="1205" t="s">
        <v>3350</v>
      </c>
      <c r="F482" s="1205" t="s">
        <v>3640</v>
      </c>
      <c r="G482" s="1205" t="s">
        <v>3641</v>
      </c>
      <c r="H482" s="1205" t="s">
        <v>3642</v>
      </c>
      <c r="I482" s="1259" t="b">
        <v>0</v>
      </c>
      <c r="J482" s="1224" t="s">
        <v>4460</v>
      </c>
      <c r="K482" s="1208" t="s">
        <v>4461</v>
      </c>
      <c r="L482" s="1209" t="s">
        <v>4462</v>
      </c>
      <c r="M482" s="1210">
        <v>6.5</v>
      </c>
      <c r="N482" s="1262" t="b">
        <v>0</v>
      </c>
      <c r="O482" s="1245" t="s">
        <v>48</v>
      </c>
      <c r="P482" s="1224" t="s">
        <v>48</v>
      </c>
      <c r="Q482" s="1219" t="s">
        <v>48</v>
      </c>
      <c r="R482" s="1246" t="s">
        <v>48</v>
      </c>
      <c r="S482" s="1224" t="s">
        <v>48</v>
      </c>
      <c r="T482" s="1219" t="s">
        <v>48</v>
      </c>
      <c r="U482" s="1247" t="s">
        <v>48</v>
      </c>
      <c r="V482" s="1290" t="s">
        <v>3650</v>
      </c>
      <c r="W482" s="1219">
        <v>160</v>
      </c>
      <c r="X482" s="1295">
        <v>125</v>
      </c>
      <c r="Y482" s="1221">
        <v>95</v>
      </c>
      <c r="Z482" s="1222">
        <v>25</v>
      </c>
      <c r="AA482" s="1223" t="s">
        <v>48</v>
      </c>
      <c r="AB482" s="1207" t="s">
        <v>48</v>
      </c>
      <c r="AC482" s="1225" t="s">
        <v>48</v>
      </c>
      <c r="AD482" s="1211">
        <v>375</v>
      </c>
      <c r="AE482" s="1227" t="s">
        <v>48</v>
      </c>
      <c r="AF482" s="1227" t="s">
        <v>48</v>
      </c>
      <c r="AG482" s="1228" t="s">
        <v>48</v>
      </c>
      <c r="AH482" s="1228" t="s">
        <v>48</v>
      </c>
      <c r="AI482" s="1228" t="s">
        <v>48</v>
      </c>
      <c r="AJ482" s="1228" t="s">
        <v>48</v>
      </c>
      <c r="AK482" s="1228" t="s">
        <v>48</v>
      </c>
      <c r="AL482" s="1228" t="s">
        <v>13914</v>
      </c>
      <c r="AM482" s="1228" t="s">
        <v>12701</v>
      </c>
      <c r="AN482" s="1229" t="s">
        <v>13934</v>
      </c>
    </row>
    <row r="483" spans="1:40" ht="13.5" thickBot="1">
      <c r="A483" s="1293" t="s">
        <v>4463</v>
      </c>
      <c r="B483" s="1202" t="s">
        <v>4464</v>
      </c>
      <c r="C483" s="1289" t="s">
        <v>3625</v>
      </c>
      <c r="D483" s="1258" t="s">
        <v>4370</v>
      </c>
      <c r="E483" s="1205" t="s">
        <v>3350</v>
      </c>
      <c r="F483" s="1205" t="s">
        <v>3640</v>
      </c>
      <c r="G483" s="1205" t="s">
        <v>3641</v>
      </c>
      <c r="H483" s="1205" t="s">
        <v>3642</v>
      </c>
      <c r="I483" s="1259" t="b">
        <v>0</v>
      </c>
      <c r="J483" s="1224" t="s">
        <v>4465</v>
      </c>
      <c r="K483" s="1208" t="s">
        <v>4466</v>
      </c>
      <c r="L483" s="1209" t="s">
        <v>4467</v>
      </c>
      <c r="M483" s="1210">
        <v>6.5</v>
      </c>
      <c r="N483" s="1262" t="b">
        <v>0</v>
      </c>
      <c r="O483" s="1245" t="s">
        <v>48</v>
      </c>
      <c r="P483" s="1224" t="s">
        <v>48</v>
      </c>
      <c r="Q483" s="1219" t="s">
        <v>48</v>
      </c>
      <c r="R483" s="1246" t="s">
        <v>48</v>
      </c>
      <c r="S483" s="1224" t="s">
        <v>48</v>
      </c>
      <c r="T483" s="1219" t="s">
        <v>48</v>
      </c>
      <c r="U483" s="1247" t="s">
        <v>48</v>
      </c>
      <c r="V483" s="1290" t="s">
        <v>3357</v>
      </c>
      <c r="W483" s="1219">
        <v>140</v>
      </c>
      <c r="X483" s="1295">
        <v>135</v>
      </c>
      <c r="Y483" s="1221">
        <v>25</v>
      </c>
      <c r="Z483" s="1222">
        <v>95</v>
      </c>
      <c r="AA483" s="1223" t="s">
        <v>48</v>
      </c>
      <c r="AB483" s="1207" t="s">
        <v>48</v>
      </c>
      <c r="AC483" s="1225" t="s">
        <v>48</v>
      </c>
      <c r="AD483" s="1211">
        <v>375</v>
      </c>
      <c r="AE483" s="1227" t="s">
        <v>48</v>
      </c>
      <c r="AF483" s="1227" t="s">
        <v>48</v>
      </c>
      <c r="AG483" s="1228" t="s">
        <v>48</v>
      </c>
      <c r="AH483" s="1228" t="s">
        <v>48</v>
      </c>
      <c r="AI483" s="1228" t="s">
        <v>48</v>
      </c>
      <c r="AJ483" s="1228" t="s">
        <v>48</v>
      </c>
      <c r="AK483" s="1228" t="s">
        <v>48</v>
      </c>
      <c r="AL483" s="1228" t="s">
        <v>13914</v>
      </c>
      <c r="AM483" s="1228" t="s">
        <v>12701</v>
      </c>
      <c r="AN483" s="1229" t="s">
        <v>13937</v>
      </c>
    </row>
    <row r="484" spans="1:40" ht="13.5" thickBot="1">
      <c r="A484" s="1293" t="s">
        <v>4468</v>
      </c>
      <c r="B484" s="1202" t="s">
        <v>4225</v>
      </c>
      <c r="C484" s="1289" t="s">
        <v>3625</v>
      </c>
      <c r="D484" s="1258" t="s">
        <v>4394</v>
      </c>
      <c r="E484" s="1205" t="s">
        <v>3350</v>
      </c>
      <c r="F484" s="1205" t="s">
        <v>3640</v>
      </c>
      <c r="G484" s="1205" t="s">
        <v>3641</v>
      </c>
      <c r="H484" s="1205" t="s">
        <v>3642</v>
      </c>
      <c r="I484" s="1259" t="b">
        <v>0</v>
      </c>
      <c r="J484" s="1224" t="s">
        <v>4469</v>
      </c>
      <c r="K484" s="1208" t="s">
        <v>4470</v>
      </c>
      <c r="L484" s="1209" t="s">
        <v>4471</v>
      </c>
      <c r="M484" s="1210">
        <v>6.5</v>
      </c>
      <c r="N484" s="1262" t="b">
        <v>0</v>
      </c>
      <c r="O484" s="1245" t="s">
        <v>48</v>
      </c>
      <c r="P484" s="1224" t="s">
        <v>48</v>
      </c>
      <c r="Q484" s="1219" t="s">
        <v>48</v>
      </c>
      <c r="R484" s="1246" t="s">
        <v>48</v>
      </c>
      <c r="S484" s="1224" t="s">
        <v>48</v>
      </c>
      <c r="T484" s="1219" t="s">
        <v>48</v>
      </c>
      <c r="U484" s="1247" t="s">
        <v>48</v>
      </c>
      <c r="V484" s="1290" t="s">
        <v>3650</v>
      </c>
      <c r="W484" s="1219">
        <v>170</v>
      </c>
      <c r="X484" s="1295">
        <v>125</v>
      </c>
      <c r="Y484" s="1221">
        <v>110</v>
      </c>
      <c r="Z484" s="1222">
        <v>30</v>
      </c>
      <c r="AA484" s="1223" t="s">
        <v>48</v>
      </c>
      <c r="AB484" s="1207" t="s">
        <v>48</v>
      </c>
      <c r="AC484" s="1225" t="s">
        <v>48</v>
      </c>
      <c r="AD484" s="1211">
        <v>375</v>
      </c>
      <c r="AE484" s="1227" t="s">
        <v>48</v>
      </c>
      <c r="AF484" s="1227" t="s">
        <v>48</v>
      </c>
      <c r="AG484" s="1228" t="s">
        <v>48</v>
      </c>
      <c r="AH484" s="1228" t="s">
        <v>48</v>
      </c>
      <c r="AI484" s="1228" t="s">
        <v>48</v>
      </c>
      <c r="AJ484" s="1228" t="s">
        <v>48</v>
      </c>
      <c r="AK484" s="1228" t="s">
        <v>48</v>
      </c>
      <c r="AL484" s="1228" t="s">
        <v>13914</v>
      </c>
      <c r="AM484" s="1228" t="s">
        <v>12701</v>
      </c>
      <c r="AN484" s="1229" t="s">
        <v>13934</v>
      </c>
    </row>
    <row r="485" spans="1:40" ht="13.5" thickBot="1">
      <c r="A485" s="1293" t="s">
        <v>4472</v>
      </c>
      <c r="B485" s="1202" t="s">
        <v>4473</v>
      </c>
      <c r="C485" s="1289" t="s">
        <v>3625</v>
      </c>
      <c r="D485" s="1258" t="s">
        <v>4370</v>
      </c>
      <c r="E485" s="1205" t="s">
        <v>3350</v>
      </c>
      <c r="F485" s="1205" t="s">
        <v>3640</v>
      </c>
      <c r="G485" s="1205" t="s">
        <v>3641</v>
      </c>
      <c r="H485" s="1205" t="s">
        <v>3642</v>
      </c>
      <c r="I485" s="1259" t="b">
        <v>0</v>
      </c>
      <c r="J485" s="1224" t="s">
        <v>4474</v>
      </c>
      <c r="K485" s="1208" t="s">
        <v>4475</v>
      </c>
      <c r="L485" s="1209" t="s">
        <v>4476</v>
      </c>
      <c r="M485" s="1210">
        <v>6.5</v>
      </c>
      <c r="N485" s="1262" t="b">
        <v>0</v>
      </c>
      <c r="O485" s="1245" t="s">
        <v>48</v>
      </c>
      <c r="P485" s="1224" t="s">
        <v>48</v>
      </c>
      <c r="Q485" s="1219" t="s">
        <v>48</v>
      </c>
      <c r="R485" s="1246" t="s">
        <v>48</v>
      </c>
      <c r="S485" s="1224" t="s">
        <v>48</v>
      </c>
      <c r="T485" s="1219" t="s">
        <v>48</v>
      </c>
      <c r="U485" s="1247" t="s">
        <v>48</v>
      </c>
      <c r="V485" s="1290" t="s">
        <v>3357</v>
      </c>
      <c r="W485" s="1219">
        <v>155</v>
      </c>
      <c r="X485" s="1295">
        <v>135</v>
      </c>
      <c r="Y485" s="1221">
        <v>35</v>
      </c>
      <c r="Z485" s="1222">
        <v>115</v>
      </c>
      <c r="AA485" s="1223" t="s">
        <v>48</v>
      </c>
      <c r="AB485" s="1207" t="s">
        <v>48</v>
      </c>
      <c r="AC485" s="1225" t="s">
        <v>48</v>
      </c>
      <c r="AD485" s="1211">
        <v>400</v>
      </c>
      <c r="AE485" s="1227" t="s">
        <v>48</v>
      </c>
      <c r="AF485" s="1227" t="s">
        <v>48</v>
      </c>
      <c r="AG485" s="1228" t="s">
        <v>48</v>
      </c>
      <c r="AH485" s="1228" t="s">
        <v>48</v>
      </c>
      <c r="AI485" s="1228" t="s">
        <v>48</v>
      </c>
      <c r="AJ485" s="1228" t="s">
        <v>48</v>
      </c>
      <c r="AK485" s="1228" t="s">
        <v>48</v>
      </c>
      <c r="AL485" s="1228" t="s">
        <v>13914</v>
      </c>
      <c r="AM485" s="1228" t="s">
        <v>12701</v>
      </c>
      <c r="AN485" s="1229" t="s">
        <v>13937</v>
      </c>
    </row>
    <row r="486" spans="1:40" ht="13.5" thickBot="1">
      <c r="A486" s="1293" t="s">
        <v>4477</v>
      </c>
      <c r="B486" s="1202" t="s">
        <v>4478</v>
      </c>
      <c r="C486" s="1289" t="s">
        <v>3625</v>
      </c>
      <c r="D486" s="1258" t="s">
        <v>4394</v>
      </c>
      <c r="E486" s="1205" t="s">
        <v>3350</v>
      </c>
      <c r="F486" s="1205" t="s">
        <v>3640</v>
      </c>
      <c r="G486" s="1205" t="s">
        <v>3641</v>
      </c>
      <c r="H486" s="1205" t="s">
        <v>3642</v>
      </c>
      <c r="I486" s="1259" t="b">
        <v>0</v>
      </c>
      <c r="J486" s="1224" t="s">
        <v>4479</v>
      </c>
      <c r="K486" s="1208" t="s">
        <v>4480</v>
      </c>
      <c r="L486" s="1209" t="s">
        <v>4481</v>
      </c>
      <c r="M486" s="1210">
        <v>6.5</v>
      </c>
      <c r="N486" s="1262" t="b">
        <v>0</v>
      </c>
      <c r="O486" s="1245" t="s">
        <v>48</v>
      </c>
      <c r="P486" s="1224" t="s">
        <v>48</v>
      </c>
      <c r="Q486" s="1219" t="s">
        <v>48</v>
      </c>
      <c r="R486" s="1246" t="s">
        <v>48</v>
      </c>
      <c r="S486" s="1224" t="s">
        <v>48</v>
      </c>
      <c r="T486" s="1219" t="s">
        <v>48</v>
      </c>
      <c r="U486" s="1247" t="s">
        <v>48</v>
      </c>
      <c r="V486" s="1290" t="s">
        <v>3650</v>
      </c>
      <c r="W486" s="1219">
        <v>175</v>
      </c>
      <c r="X486" s="1295">
        <v>125</v>
      </c>
      <c r="Y486" s="1221">
        <v>115</v>
      </c>
      <c r="Z486" s="1222">
        <v>35</v>
      </c>
      <c r="AA486" s="1223" t="s">
        <v>48</v>
      </c>
      <c r="AB486" s="1207" t="s">
        <v>48</v>
      </c>
      <c r="AC486" s="1225" t="s">
        <v>48</v>
      </c>
      <c r="AD486" s="1211">
        <v>400</v>
      </c>
      <c r="AE486" s="1227" t="s">
        <v>48</v>
      </c>
      <c r="AF486" s="1227" t="s">
        <v>48</v>
      </c>
      <c r="AG486" s="1228" t="s">
        <v>48</v>
      </c>
      <c r="AH486" s="1228" t="s">
        <v>48</v>
      </c>
      <c r="AI486" s="1228" t="s">
        <v>48</v>
      </c>
      <c r="AJ486" s="1228" t="s">
        <v>48</v>
      </c>
      <c r="AK486" s="1228" t="s">
        <v>48</v>
      </c>
      <c r="AL486" s="1228" t="s">
        <v>13914</v>
      </c>
      <c r="AM486" s="1228" t="s">
        <v>12701</v>
      </c>
      <c r="AN486" s="1229" t="s">
        <v>13934</v>
      </c>
    </row>
    <row r="487" spans="1:40" ht="13.5" thickBot="1">
      <c r="A487" s="1256" t="s">
        <v>4482</v>
      </c>
      <c r="B487" s="1202" t="s">
        <v>4483</v>
      </c>
      <c r="C487" s="1289" t="s">
        <v>3625</v>
      </c>
      <c r="D487" s="1258" t="s">
        <v>4370</v>
      </c>
      <c r="E487" s="1205" t="s">
        <v>3350</v>
      </c>
      <c r="F487" s="1205" t="s">
        <v>3640</v>
      </c>
      <c r="G487" s="1205" t="s">
        <v>3641</v>
      </c>
      <c r="H487" s="1205" t="s">
        <v>3642</v>
      </c>
      <c r="I487" s="1259" t="b">
        <v>0</v>
      </c>
      <c r="J487" s="1224" t="s">
        <v>4484</v>
      </c>
      <c r="K487" s="1208" t="s">
        <v>4485</v>
      </c>
      <c r="L487" s="1209" t="s">
        <v>4486</v>
      </c>
      <c r="M487" s="1210">
        <v>7</v>
      </c>
      <c r="N487" s="1262" t="b">
        <v>0</v>
      </c>
      <c r="O487" s="1245" t="s">
        <v>48</v>
      </c>
      <c r="P487" s="1224" t="s">
        <v>48</v>
      </c>
      <c r="Q487" s="1219" t="s">
        <v>48</v>
      </c>
      <c r="R487" s="1246" t="s">
        <v>48</v>
      </c>
      <c r="S487" s="1224" t="s">
        <v>48</v>
      </c>
      <c r="T487" s="1219" t="s">
        <v>48</v>
      </c>
      <c r="U487" s="1247" t="s">
        <v>48</v>
      </c>
      <c r="V487" s="1290" t="s">
        <v>3357</v>
      </c>
      <c r="W487" s="1219">
        <v>165</v>
      </c>
      <c r="X487" s="1295">
        <v>145</v>
      </c>
      <c r="Y487" s="1221">
        <v>40</v>
      </c>
      <c r="Z487" s="1222">
        <v>130</v>
      </c>
      <c r="AA487" s="1223" t="s">
        <v>48</v>
      </c>
      <c r="AB487" s="1207" t="s">
        <v>48</v>
      </c>
      <c r="AC487" s="1225" t="s">
        <v>48</v>
      </c>
      <c r="AD487" s="1211">
        <v>425</v>
      </c>
      <c r="AE487" s="1227" t="s">
        <v>48</v>
      </c>
      <c r="AF487" s="1227" t="s">
        <v>48</v>
      </c>
      <c r="AG487" s="1228" t="s">
        <v>48</v>
      </c>
      <c r="AH487" s="1228" t="s">
        <v>48</v>
      </c>
      <c r="AI487" s="1228" t="s">
        <v>48</v>
      </c>
      <c r="AJ487" s="1228" t="s">
        <v>48</v>
      </c>
      <c r="AK487" s="1228" t="s">
        <v>48</v>
      </c>
      <c r="AL487" s="1228" t="s">
        <v>13915</v>
      </c>
      <c r="AM487" s="1228" t="s">
        <v>12701</v>
      </c>
      <c r="AN487" s="1229" t="s">
        <v>13937</v>
      </c>
    </row>
    <row r="488" spans="1:40" ht="13.5" thickBot="1">
      <c r="A488" s="1256" t="s">
        <v>4487</v>
      </c>
      <c r="B488" s="1202" t="s">
        <v>4488</v>
      </c>
      <c r="C488" s="1289" t="s">
        <v>3625</v>
      </c>
      <c r="D488" s="1258" t="s">
        <v>4394</v>
      </c>
      <c r="E488" s="1205" t="s">
        <v>3350</v>
      </c>
      <c r="F488" s="1205" t="s">
        <v>3640</v>
      </c>
      <c r="G488" s="1205" t="s">
        <v>3641</v>
      </c>
      <c r="H488" s="1205" t="s">
        <v>3642</v>
      </c>
      <c r="I488" s="1259" t="b">
        <v>0</v>
      </c>
      <c r="J488" s="1224" t="s">
        <v>4489</v>
      </c>
      <c r="K488" s="1208" t="s">
        <v>4490</v>
      </c>
      <c r="L488" s="1209" t="s">
        <v>4491</v>
      </c>
      <c r="M488" s="1210">
        <v>7</v>
      </c>
      <c r="N488" s="1262" t="b">
        <v>0</v>
      </c>
      <c r="O488" s="1245" t="s">
        <v>48</v>
      </c>
      <c r="P488" s="1224" t="s">
        <v>48</v>
      </c>
      <c r="Q488" s="1219" t="s">
        <v>48</v>
      </c>
      <c r="R488" s="1246" t="s">
        <v>48</v>
      </c>
      <c r="S488" s="1224" t="s">
        <v>48</v>
      </c>
      <c r="T488" s="1219" t="s">
        <v>48</v>
      </c>
      <c r="U488" s="1247" t="s">
        <v>48</v>
      </c>
      <c r="V488" s="1290" t="s">
        <v>3650</v>
      </c>
      <c r="W488" s="1219">
        <v>185</v>
      </c>
      <c r="X488" s="1295">
        <v>135</v>
      </c>
      <c r="Y488" s="1221">
        <v>130</v>
      </c>
      <c r="Z488" s="1222">
        <v>40</v>
      </c>
      <c r="AA488" s="1223" t="s">
        <v>48</v>
      </c>
      <c r="AB488" s="1207" t="s">
        <v>48</v>
      </c>
      <c r="AC488" s="1225" t="s">
        <v>48</v>
      </c>
      <c r="AD488" s="1211">
        <v>425</v>
      </c>
      <c r="AE488" s="1227" t="s">
        <v>48</v>
      </c>
      <c r="AF488" s="1227" t="s">
        <v>48</v>
      </c>
      <c r="AG488" s="1228" t="s">
        <v>48</v>
      </c>
      <c r="AH488" s="1228" t="s">
        <v>48</v>
      </c>
      <c r="AI488" s="1228" t="s">
        <v>48</v>
      </c>
      <c r="AJ488" s="1228" t="s">
        <v>48</v>
      </c>
      <c r="AK488" s="1228" t="s">
        <v>48</v>
      </c>
      <c r="AL488" s="1228" t="s">
        <v>13915</v>
      </c>
      <c r="AM488" s="1228" t="s">
        <v>12701</v>
      </c>
      <c r="AN488" s="1229" t="s">
        <v>13934</v>
      </c>
    </row>
    <row r="489" spans="1:40" ht="13.5" thickBot="1">
      <c r="A489" s="1256" t="s">
        <v>4492</v>
      </c>
      <c r="B489" s="1202" t="s">
        <v>4493</v>
      </c>
      <c r="C489" s="1289" t="s">
        <v>3625</v>
      </c>
      <c r="D489" s="1258" t="s">
        <v>4370</v>
      </c>
      <c r="E489" s="1205" t="s">
        <v>3350</v>
      </c>
      <c r="F489" s="1205" t="s">
        <v>3640</v>
      </c>
      <c r="G489" s="1205" t="s">
        <v>3641</v>
      </c>
      <c r="H489" s="1205" t="s">
        <v>3642</v>
      </c>
      <c r="I489" s="1259" t="b">
        <v>0</v>
      </c>
      <c r="J489" s="1224" t="s">
        <v>4494</v>
      </c>
      <c r="K489" s="1208" t="s">
        <v>4495</v>
      </c>
      <c r="L489" s="1209" t="s">
        <v>4496</v>
      </c>
      <c r="M489" s="1210">
        <v>7</v>
      </c>
      <c r="N489" s="1262" t="b">
        <v>0</v>
      </c>
      <c r="O489" s="1245" t="s">
        <v>48</v>
      </c>
      <c r="P489" s="1224" t="s">
        <v>48</v>
      </c>
      <c r="Q489" s="1219" t="s">
        <v>48</v>
      </c>
      <c r="R489" s="1246" t="s">
        <v>48</v>
      </c>
      <c r="S489" s="1224" t="s">
        <v>48</v>
      </c>
      <c r="T489" s="1219" t="s">
        <v>48</v>
      </c>
      <c r="U489" s="1247" t="s">
        <v>48</v>
      </c>
      <c r="V489" s="1290" t="s">
        <v>3357</v>
      </c>
      <c r="W489" s="1219">
        <v>175</v>
      </c>
      <c r="X489" s="1295">
        <v>145</v>
      </c>
      <c r="Y489" s="1221">
        <v>40</v>
      </c>
      <c r="Z489" s="1222">
        <v>150</v>
      </c>
      <c r="AA489" s="1223" t="s">
        <v>48</v>
      </c>
      <c r="AB489" s="1207" t="s">
        <v>48</v>
      </c>
      <c r="AC489" s="1225" t="s">
        <v>48</v>
      </c>
      <c r="AD489" s="1211">
        <v>450</v>
      </c>
      <c r="AE489" s="1227" t="s">
        <v>48</v>
      </c>
      <c r="AF489" s="1227" t="s">
        <v>48</v>
      </c>
      <c r="AG489" s="1228" t="s">
        <v>48</v>
      </c>
      <c r="AH489" s="1228" t="s">
        <v>48</v>
      </c>
      <c r="AI489" s="1228" t="s">
        <v>48</v>
      </c>
      <c r="AJ489" s="1228" t="s">
        <v>48</v>
      </c>
      <c r="AK489" s="1228" t="s">
        <v>48</v>
      </c>
      <c r="AL489" s="1228" t="s">
        <v>13915</v>
      </c>
      <c r="AM489" s="1228" t="s">
        <v>12701</v>
      </c>
      <c r="AN489" s="1229" t="s">
        <v>13937</v>
      </c>
    </row>
    <row r="490" spans="1:40" ht="13.5" thickBot="1">
      <c r="A490" s="1256" t="s">
        <v>4497</v>
      </c>
      <c r="B490" s="1202" t="s">
        <v>4498</v>
      </c>
      <c r="C490" s="1289" t="s">
        <v>3625</v>
      </c>
      <c r="D490" s="1258" t="s">
        <v>4394</v>
      </c>
      <c r="E490" s="1205" t="s">
        <v>3350</v>
      </c>
      <c r="F490" s="1205" t="s">
        <v>3640</v>
      </c>
      <c r="G490" s="1205" t="s">
        <v>3641</v>
      </c>
      <c r="H490" s="1205" t="s">
        <v>3642</v>
      </c>
      <c r="I490" s="1259" t="b">
        <v>0</v>
      </c>
      <c r="J490" s="1224" t="s">
        <v>4499</v>
      </c>
      <c r="K490" s="1208" t="s">
        <v>4500</v>
      </c>
      <c r="L490" s="1209" t="s">
        <v>4501</v>
      </c>
      <c r="M490" s="1210">
        <v>7</v>
      </c>
      <c r="N490" s="1262" t="b">
        <v>0</v>
      </c>
      <c r="O490" s="1245" t="s">
        <v>48</v>
      </c>
      <c r="P490" s="1224" t="s">
        <v>48</v>
      </c>
      <c r="Q490" s="1219" t="s">
        <v>48</v>
      </c>
      <c r="R490" s="1246" t="s">
        <v>48</v>
      </c>
      <c r="S490" s="1224" t="s">
        <v>48</v>
      </c>
      <c r="T490" s="1219" t="s">
        <v>48</v>
      </c>
      <c r="U490" s="1247" t="s">
        <v>48</v>
      </c>
      <c r="V490" s="1290" t="s">
        <v>3650</v>
      </c>
      <c r="W490" s="1219">
        <v>195</v>
      </c>
      <c r="X490" s="1295">
        <v>135</v>
      </c>
      <c r="Y490" s="1221">
        <v>150</v>
      </c>
      <c r="Z490" s="1222">
        <v>40</v>
      </c>
      <c r="AA490" s="1223" t="s">
        <v>48</v>
      </c>
      <c r="AB490" s="1207" t="s">
        <v>48</v>
      </c>
      <c r="AC490" s="1225" t="s">
        <v>48</v>
      </c>
      <c r="AD490" s="1211">
        <v>450</v>
      </c>
      <c r="AE490" s="1227" t="s">
        <v>48</v>
      </c>
      <c r="AF490" s="1227" t="s">
        <v>48</v>
      </c>
      <c r="AG490" s="1228" t="s">
        <v>48</v>
      </c>
      <c r="AH490" s="1228" t="s">
        <v>48</v>
      </c>
      <c r="AI490" s="1228" t="s">
        <v>48</v>
      </c>
      <c r="AJ490" s="1228" t="s">
        <v>48</v>
      </c>
      <c r="AK490" s="1228" t="s">
        <v>48</v>
      </c>
      <c r="AL490" s="1228" t="s">
        <v>13915</v>
      </c>
      <c r="AM490" s="1228" t="s">
        <v>12701</v>
      </c>
      <c r="AN490" s="1229" t="s">
        <v>13934</v>
      </c>
    </row>
    <row r="491" spans="1:40" ht="13.5" thickBot="1">
      <c r="A491" s="1230" t="s">
        <v>4502</v>
      </c>
      <c r="B491" s="1202" t="s">
        <v>4250</v>
      </c>
      <c r="C491" s="1289" t="s">
        <v>240</v>
      </c>
      <c r="D491" s="1243" t="s">
        <v>40</v>
      </c>
      <c r="E491" s="1205" t="s">
        <v>279</v>
      </c>
      <c r="F491" s="1205" t="s">
        <v>279</v>
      </c>
      <c r="G491" s="1205" t="s">
        <v>280</v>
      </c>
      <c r="H491" s="1205" t="s">
        <v>281</v>
      </c>
      <c r="I491" s="1259" t="b">
        <v>0</v>
      </c>
      <c r="J491" s="1243" t="s">
        <v>4503</v>
      </c>
      <c r="K491" s="1208" t="s">
        <v>4504</v>
      </c>
      <c r="L491" s="1209" t="s">
        <v>4505</v>
      </c>
      <c r="M491" s="1210">
        <v>1.5</v>
      </c>
      <c r="N491" s="1262" t="b">
        <v>0</v>
      </c>
      <c r="O491" s="1245" t="s">
        <v>48</v>
      </c>
      <c r="P491" s="1224" t="s">
        <v>48</v>
      </c>
      <c r="Q491" s="1219" t="s">
        <v>48</v>
      </c>
      <c r="R491" s="1246" t="s">
        <v>48</v>
      </c>
      <c r="S491" s="1224" t="s">
        <v>48</v>
      </c>
      <c r="T491" s="1219" t="s">
        <v>48</v>
      </c>
      <c r="U491" s="1247" t="s">
        <v>48</v>
      </c>
      <c r="V491" s="1218" t="s">
        <v>48</v>
      </c>
      <c r="W491" s="1219" t="s">
        <v>48</v>
      </c>
      <c r="X491" s="1220" t="s">
        <v>48</v>
      </c>
      <c r="Y491" s="1221" t="s">
        <v>48</v>
      </c>
      <c r="Z491" s="1222" t="s">
        <v>48</v>
      </c>
      <c r="AA491" s="1223" t="s">
        <v>48</v>
      </c>
      <c r="AB491" s="1224" t="s">
        <v>48</v>
      </c>
      <c r="AC491" s="1225" t="s">
        <v>48</v>
      </c>
      <c r="AD491" s="1211">
        <v>100</v>
      </c>
      <c r="AE491" s="1227" t="s">
        <v>48</v>
      </c>
      <c r="AF491" s="1227" t="s">
        <v>48</v>
      </c>
      <c r="AG491" s="1228" t="s">
        <v>48</v>
      </c>
      <c r="AH491" s="1228" t="s">
        <v>48</v>
      </c>
      <c r="AI491" s="1228" t="s">
        <v>48</v>
      </c>
      <c r="AJ491" s="1228" t="s">
        <v>48</v>
      </c>
      <c r="AK491" s="1228" t="s">
        <v>48</v>
      </c>
      <c r="AL491" s="1228" t="s">
        <v>13911</v>
      </c>
      <c r="AM491" s="1228" t="s">
        <v>12693</v>
      </c>
      <c r="AN491" s="1242"/>
    </row>
    <row r="492" spans="1:40" ht="13.5" thickBot="1">
      <c r="A492" s="1230" t="s">
        <v>4506</v>
      </c>
      <c r="B492" s="1202" t="s">
        <v>4507</v>
      </c>
      <c r="C492" s="1289" t="s">
        <v>3625</v>
      </c>
      <c r="D492" s="1258" t="s">
        <v>3795</v>
      </c>
      <c r="E492" s="1205" t="s">
        <v>3350</v>
      </c>
      <c r="F492" s="1205" t="s">
        <v>3627</v>
      </c>
      <c r="G492" s="1205" t="s">
        <v>3628</v>
      </c>
      <c r="H492" s="1205" t="s">
        <v>3629</v>
      </c>
      <c r="I492" s="1259" t="b">
        <v>0</v>
      </c>
      <c r="J492" s="1243" t="s">
        <v>4508</v>
      </c>
      <c r="K492" s="1208" t="s">
        <v>4509</v>
      </c>
      <c r="L492" s="1209" t="s">
        <v>4510</v>
      </c>
      <c r="M492" s="1210">
        <v>2</v>
      </c>
      <c r="N492" s="1262" t="b">
        <v>0</v>
      </c>
      <c r="O492" s="1245" t="s">
        <v>48</v>
      </c>
      <c r="P492" s="1224" t="s">
        <v>48</v>
      </c>
      <c r="Q492" s="1219" t="s">
        <v>48</v>
      </c>
      <c r="R492" s="1246" t="s">
        <v>48</v>
      </c>
      <c r="S492" s="1224" t="s">
        <v>48</v>
      </c>
      <c r="T492" s="1219" t="s">
        <v>48</v>
      </c>
      <c r="U492" s="1247" t="s">
        <v>48</v>
      </c>
      <c r="V492" s="1290" t="s">
        <v>3633</v>
      </c>
      <c r="W492" s="1219">
        <v>10</v>
      </c>
      <c r="X492" s="1299">
        <v>45</v>
      </c>
      <c r="Y492" s="1221">
        <v>8</v>
      </c>
      <c r="Z492" s="1222">
        <v>2</v>
      </c>
      <c r="AA492" s="1223" t="s">
        <v>48</v>
      </c>
      <c r="AB492" s="1224" t="s">
        <v>48</v>
      </c>
      <c r="AC492" s="1225" t="s">
        <v>48</v>
      </c>
      <c r="AD492" s="1298">
        <v>100</v>
      </c>
      <c r="AE492" s="1227" t="s">
        <v>48</v>
      </c>
      <c r="AF492" s="1227" t="s">
        <v>48</v>
      </c>
      <c r="AG492" s="1228" t="s">
        <v>48</v>
      </c>
      <c r="AH492" s="1228" t="s">
        <v>48</v>
      </c>
      <c r="AI492" s="1228" t="s">
        <v>48</v>
      </c>
      <c r="AJ492" s="1228" t="s">
        <v>48</v>
      </c>
      <c r="AK492" s="1228" t="s">
        <v>48</v>
      </c>
      <c r="AL492" s="1228" t="s">
        <v>13911</v>
      </c>
      <c r="AM492" s="1228" t="s">
        <v>12693</v>
      </c>
      <c r="AN492" s="1242"/>
    </row>
    <row r="493" spans="1:40" ht="13.5" thickBot="1">
      <c r="A493" s="1230" t="s">
        <v>4511</v>
      </c>
      <c r="B493" s="1202" t="s">
        <v>4250</v>
      </c>
      <c r="C493" s="1289" t="s">
        <v>240</v>
      </c>
      <c r="D493" s="1243" t="s">
        <v>40</v>
      </c>
      <c r="E493" s="1205" t="s">
        <v>279</v>
      </c>
      <c r="F493" s="1205" t="s">
        <v>279</v>
      </c>
      <c r="G493" s="1205" t="s">
        <v>280</v>
      </c>
      <c r="H493" s="1205" t="s">
        <v>281</v>
      </c>
      <c r="I493" s="1259" t="b">
        <v>0</v>
      </c>
      <c r="J493" s="1243" t="s">
        <v>4512</v>
      </c>
      <c r="K493" s="1208" t="s">
        <v>4513</v>
      </c>
      <c r="L493" s="1209" t="s">
        <v>4514</v>
      </c>
      <c r="M493" s="1210">
        <v>1.5</v>
      </c>
      <c r="N493" s="1262" t="b">
        <v>0</v>
      </c>
      <c r="O493" s="1245" t="s">
        <v>48</v>
      </c>
      <c r="P493" s="1224" t="s">
        <v>48</v>
      </c>
      <c r="Q493" s="1219" t="s">
        <v>48</v>
      </c>
      <c r="R493" s="1246" t="s">
        <v>48</v>
      </c>
      <c r="S493" s="1224" t="s">
        <v>48</v>
      </c>
      <c r="T493" s="1219" t="s">
        <v>48</v>
      </c>
      <c r="U493" s="1247" t="s">
        <v>48</v>
      </c>
      <c r="V493" s="1218" t="s">
        <v>48</v>
      </c>
      <c r="W493" s="1219" t="s">
        <v>48</v>
      </c>
      <c r="X493" s="1220" t="s">
        <v>48</v>
      </c>
      <c r="Y493" s="1221" t="s">
        <v>48</v>
      </c>
      <c r="Z493" s="1222" t="s">
        <v>48</v>
      </c>
      <c r="AA493" s="1223" t="s">
        <v>48</v>
      </c>
      <c r="AB493" s="1224" t="s">
        <v>48</v>
      </c>
      <c r="AC493" s="1225" t="s">
        <v>48</v>
      </c>
      <c r="AD493" s="1211">
        <v>100</v>
      </c>
      <c r="AE493" s="1227" t="s">
        <v>48</v>
      </c>
      <c r="AF493" s="1227" t="s">
        <v>48</v>
      </c>
      <c r="AG493" s="1228" t="s">
        <v>48</v>
      </c>
      <c r="AH493" s="1228" t="s">
        <v>48</v>
      </c>
      <c r="AI493" s="1228" t="s">
        <v>48</v>
      </c>
      <c r="AJ493" s="1228" t="s">
        <v>48</v>
      </c>
      <c r="AK493" s="1228" t="s">
        <v>48</v>
      </c>
      <c r="AL493" s="1228" t="s">
        <v>13911</v>
      </c>
      <c r="AM493" s="1228" t="s">
        <v>12693</v>
      </c>
      <c r="AN493" s="1242"/>
    </row>
    <row r="494" spans="1:40" ht="13.5" thickBot="1">
      <c r="A494" s="1230" t="s">
        <v>4515</v>
      </c>
      <c r="B494" s="1202" t="s">
        <v>4516</v>
      </c>
      <c r="C494" s="1289" t="s">
        <v>240</v>
      </c>
      <c r="D494" s="1243" t="s">
        <v>40</v>
      </c>
      <c r="E494" s="1205" t="s">
        <v>279</v>
      </c>
      <c r="F494" s="1205" t="s">
        <v>279</v>
      </c>
      <c r="G494" s="1205" t="s">
        <v>280</v>
      </c>
      <c r="H494" s="1205" t="s">
        <v>281</v>
      </c>
      <c r="I494" s="1259" t="b">
        <v>0</v>
      </c>
      <c r="J494" s="1243" t="s">
        <v>4517</v>
      </c>
      <c r="K494" s="1208" t="s">
        <v>4518</v>
      </c>
      <c r="L494" s="1235" t="s">
        <v>4519</v>
      </c>
      <c r="M494" s="1236">
        <v>1</v>
      </c>
      <c r="N494" s="1262" t="b">
        <v>0</v>
      </c>
      <c r="O494" s="1245" t="s">
        <v>48</v>
      </c>
      <c r="P494" s="1224" t="s">
        <v>48</v>
      </c>
      <c r="Q494" s="1219" t="s">
        <v>48</v>
      </c>
      <c r="R494" s="1246" t="s">
        <v>48</v>
      </c>
      <c r="S494" s="1224" t="s">
        <v>48</v>
      </c>
      <c r="T494" s="1219" t="s">
        <v>48</v>
      </c>
      <c r="U494" s="1247" t="s">
        <v>48</v>
      </c>
      <c r="V494" s="1218" t="s">
        <v>48</v>
      </c>
      <c r="W494" s="1219" t="s">
        <v>48</v>
      </c>
      <c r="X494" s="1220" t="s">
        <v>48</v>
      </c>
      <c r="Y494" s="1221" t="s">
        <v>48</v>
      </c>
      <c r="Z494" s="1222" t="s">
        <v>48</v>
      </c>
      <c r="AA494" s="1223" t="s">
        <v>48</v>
      </c>
      <c r="AB494" s="1224" t="s">
        <v>48</v>
      </c>
      <c r="AC494" s="1225" t="s">
        <v>48</v>
      </c>
      <c r="AD494" s="1211">
        <v>100</v>
      </c>
      <c r="AE494" s="1227" t="s">
        <v>48</v>
      </c>
      <c r="AF494" s="1227" t="s">
        <v>48</v>
      </c>
      <c r="AG494" s="1228" t="s">
        <v>48</v>
      </c>
      <c r="AH494" s="1228" t="s">
        <v>48</v>
      </c>
      <c r="AI494" s="1228" t="s">
        <v>48</v>
      </c>
      <c r="AJ494" s="1228" t="s">
        <v>48</v>
      </c>
      <c r="AK494" s="1228" t="s">
        <v>48</v>
      </c>
      <c r="AL494" s="1228" t="s">
        <v>13911</v>
      </c>
      <c r="AM494" s="1228" t="s">
        <v>12693</v>
      </c>
      <c r="AN494" s="1242"/>
    </row>
    <row r="495" spans="1:40" ht="13.5" thickBot="1">
      <c r="A495" s="1230" t="s">
        <v>4520</v>
      </c>
      <c r="B495" s="1202" t="s">
        <v>4521</v>
      </c>
      <c r="C495" s="1289" t="s">
        <v>3625</v>
      </c>
      <c r="D495" s="1258" t="s">
        <v>4035</v>
      </c>
      <c r="E495" s="1205" t="s">
        <v>3350</v>
      </c>
      <c r="F495" s="1205" t="s">
        <v>3627</v>
      </c>
      <c r="G495" s="1205" t="s">
        <v>3628</v>
      </c>
      <c r="H495" s="1205" t="s">
        <v>3629</v>
      </c>
      <c r="I495" s="1259" t="b">
        <v>0</v>
      </c>
      <c r="J495" s="1243" t="s">
        <v>4041</v>
      </c>
      <c r="K495" s="1208" t="s">
        <v>4522</v>
      </c>
      <c r="L495" s="1209" t="s">
        <v>4043</v>
      </c>
      <c r="M495" s="1210">
        <v>0.5</v>
      </c>
      <c r="N495" s="1262" t="b">
        <v>0</v>
      </c>
      <c r="O495" s="1245" t="s">
        <v>48</v>
      </c>
      <c r="P495" s="1224" t="s">
        <v>48</v>
      </c>
      <c r="Q495" s="1219" t="s">
        <v>48</v>
      </c>
      <c r="R495" s="1246" t="s">
        <v>48</v>
      </c>
      <c r="S495" s="1224" t="s">
        <v>48</v>
      </c>
      <c r="T495" s="1219" t="s">
        <v>48</v>
      </c>
      <c r="U495" s="1247" t="s">
        <v>48</v>
      </c>
      <c r="V495" s="1290" t="s">
        <v>3357</v>
      </c>
      <c r="W495" s="1219">
        <v>10</v>
      </c>
      <c r="X495" s="1299">
        <v>30</v>
      </c>
      <c r="Y495" s="1221">
        <v>1</v>
      </c>
      <c r="Z495" s="1222">
        <v>5</v>
      </c>
      <c r="AA495" s="1223" t="s">
        <v>48</v>
      </c>
      <c r="AB495" s="1224" t="s">
        <v>48</v>
      </c>
      <c r="AC495" s="1225" t="s">
        <v>48</v>
      </c>
      <c r="AD495" s="1298">
        <v>100</v>
      </c>
      <c r="AE495" s="1227" t="s">
        <v>48</v>
      </c>
      <c r="AF495" s="1227" t="s">
        <v>48</v>
      </c>
      <c r="AG495" s="1228" t="s">
        <v>48</v>
      </c>
      <c r="AH495" s="1228" t="s">
        <v>48</v>
      </c>
      <c r="AI495" s="1228" t="s">
        <v>48</v>
      </c>
      <c r="AJ495" s="1228" t="s">
        <v>48</v>
      </c>
      <c r="AK495" s="1228" t="s">
        <v>48</v>
      </c>
      <c r="AL495" s="1228" t="s">
        <v>13911</v>
      </c>
      <c r="AM495" s="1228" t="s">
        <v>12693</v>
      </c>
      <c r="AN495" s="1242"/>
    </row>
    <row r="496" spans="1:40" ht="13.5" thickBot="1">
      <c r="A496" s="1230" t="s">
        <v>4523</v>
      </c>
      <c r="B496" s="1202" t="s">
        <v>4524</v>
      </c>
      <c r="C496" s="1289" t="s">
        <v>240</v>
      </c>
      <c r="D496" s="1243" t="s">
        <v>40</v>
      </c>
      <c r="E496" s="1205" t="s">
        <v>279</v>
      </c>
      <c r="F496" s="1205" t="s">
        <v>279</v>
      </c>
      <c r="G496" s="1205" t="s">
        <v>280</v>
      </c>
      <c r="H496" s="1205" t="s">
        <v>281</v>
      </c>
      <c r="I496" s="1259" t="b">
        <v>0</v>
      </c>
      <c r="J496" s="1244" t="s">
        <v>4525</v>
      </c>
      <c r="K496" s="1208" t="s">
        <v>4526</v>
      </c>
      <c r="L496" s="1209" t="s">
        <v>4527</v>
      </c>
      <c r="M496" s="1210">
        <v>1</v>
      </c>
      <c r="N496" s="1262" t="b">
        <v>0</v>
      </c>
      <c r="O496" s="1245" t="s">
        <v>48</v>
      </c>
      <c r="P496" s="1224" t="s">
        <v>48</v>
      </c>
      <c r="Q496" s="1219" t="s">
        <v>48</v>
      </c>
      <c r="R496" s="1246" t="s">
        <v>48</v>
      </c>
      <c r="S496" s="1224" t="s">
        <v>48</v>
      </c>
      <c r="T496" s="1219" t="s">
        <v>48</v>
      </c>
      <c r="U496" s="1247" t="s">
        <v>48</v>
      </c>
      <c r="V496" s="1218" t="s">
        <v>48</v>
      </c>
      <c r="W496" s="1219" t="s">
        <v>48</v>
      </c>
      <c r="X496" s="1220" t="s">
        <v>48</v>
      </c>
      <c r="Y496" s="1221" t="s">
        <v>48</v>
      </c>
      <c r="Z496" s="1222" t="s">
        <v>48</v>
      </c>
      <c r="AA496" s="1223" t="s">
        <v>48</v>
      </c>
      <c r="AB496" s="1224" t="s">
        <v>48</v>
      </c>
      <c r="AC496" s="1225" t="s">
        <v>48</v>
      </c>
      <c r="AD496" s="1211">
        <v>100</v>
      </c>
      <c r="AE496" s="1227" t="s">
        <v>48</v>
      </c>
      <c r="AF496" s="1227" t="s">
        <v>48</v>
      </c>
      <c r="AG496" s="1228" t="s">
        <v>48</v>
      </c>
      <c r="AH496" s="1228" t="s">
        <v>48</v>
      </c>
      <c r="AI496" s="1228" t="s">
        <v>48</v>
      </c>
      <c r="AJ496" s="1228" t="s">
        <v>48</v>
      </c>
      <c r="AK496" s="1228" t="s">
        <v>48</v>
      </c>
      <c r="AL496" s="1228" t="s">
        <v>13911</v>
      </c>
      <c r="AM496" s="1228" t="s">
        <v>12693</v>
      </c>
      <c r="AN496" s="1242"/>
    </row>
    <row r="497" spans="1:40" ht="13.5" thickBot="1">
      <c r="A497" s="1230" t="s">
        <v>4528</v>
      </c>
      <c r="B497" s="1202" t="s">
        <v>4529</v>
      </c>
      <c r="C497" s="1289" t="s">
        <v>240</v>
      </c>
      <c r="D497" s="1243" t="s">
        <v>40</v>
      </c>
      <c r="E497" s="1205" t="s">
        <v>279</v>
      </c>
      <c r="F497" s="1205" t="s">
        <v>279</v>
      </c>
      <c r="G497" s="1205" t="s">
        <v>280</v>
      </c>
      <c r="H497" s="1205" t="s">
        <v>281</v>
      </c>
      <c r="I497" s="1259" t="b">
        <v>0</v>
      </c>
      <c r="J497" s="1243" t="s">
        <v>457</v>
      </c>
      <c r="K497" s="1208" t="s">
        <v>4530</v>
      </c>
      <c r="L497" s="1235" t="s">
        <v>459</v>
      </c>
      <c r="M497" s="1236">
        <v>2</v>
      </c>
      <c r="N497" s="1262" t="b">
        <v>0</v>
      </c>
      <c r="O497" s="1245" t="s">
        <v>48</v>
      </c>
      <c r="P497" s="1224" t="s">
        <v>48</v>
      </c>
      <c r="Q497" s="1219" t="s">
        <v>48</v>
      </c>
      <c r="R497" s="1246" t="s">
        <v>48</v>
      </c>
      <c r="S497" s="1224" t="s">
        <v>48</v>
      </c>
      <c r="T497" s="1219" t="s">
        <v>48</v>
      </c>
      <c r="U497" s="1247" t="s">
        <v>48</v>
      </c>
      <c r="V497" s="1218" t="s">
        <v>48</v>
      </c>
      <c r="W497" s="1219" t="s">
        <v>48</v>
      </c>
      <c r="X497" s="1220" t="s">
        <v>48</v>
      </c>
      <c r="Y497" s="1221" t="s">
        <v>48</v>
      </c>
      <c r="Z497" s="1222" t="s">
        <v>48</v>
      </c>
      <c r="AA497" s="1223" t="s">
        <v>48</v>
      </c>
      <c r="AB497" s="1224" t="s">
        <v>48</v>
      </c>
      <c r="AC497" s="1225" t="s">
        <v>48</v>
      </c>
      <c r="AD497" s="1211">
        <v>100</v>
      </c>
      <c r="AE497" s="1227" t="s">
        <v>48</v>
      </c>
      <c r="AF497" s="1227" t="s">
        <v>48</v>
      </c>
      <c r="AG497" s="1228" t="s">
        <v>48</v>
      </c>
      <c r="AH497" s="1228" t="s">
        <v>48</v>
      </c>
      <c r="AI497" s="1228" t="s">
        <v>48</v>
      </c>
      <c r="AJ497" s="1228" t="s">
        <v>48</v>
      </c>
      <c r="AK497" s="1228" t="s">
        <v>48</v>
      </c>
      <c r="AL497" s="1228" t="s">
        <v>13911</v>
      </c>
      <c r="AM497" s="1228" t="s">
        <v>12693</v>
      </c>
      <c r="AN497" s="1242"/>
    </row>
    <row r="498" spans="1:40" ht="13.5" thickBot="1">
      <c r="A498" s="1230" t="s">
        <v>4531</v>
      </c>
      <c r="B498" s="1202" t="s">
        <v>4532</v>
      </c>
      <c r="C498" s="1289" t="s">
        <v>240</v>
      </c>
      <c r="D498" s="1243" t="s">
        <v>40</v>
      </c>
      <c r="E498" s="1205" t="s">
        <v>279</v>
      </c>
      <c r="F498" s="1205" t="s">
        <v>279</v>
      </c>
      <c r="G498" s="1205" t="s">
        <v>280</v>
      </c>
      <c r="H498" s="1205" t="s">
        <v>281</v>
      </c>
      <c r="I498" s="1259" t="b">
        <v>0</v>
      </c>
      <c r="J498" s="1243" t="s">
        <v>4533</v>
      </c>
      <c r="K498" s="1208" t="s">
        <v>4534</v>
      </c>
      <c r="L498" s="1209" t="s">
        <v>4535</v>
      </c>
      <c r="M498" s="1210">
        <v>0.5</v>
      </c>
      <c r="N498" s="1262" t="b">
        <v>0</v>
      </c>
      <c r="O498" s="1245" t="s">
        <v>48</v>
      </c>
      <c r="P498" s="1224" t="s">
        <v>48</v>
      </c>
      <c r="Q498" s="1219" t="s">
        <v>48</v>
      </c>
      <c r="R498" s="1246" t="s">
        <v>48</v>
      </c>
      <c r="S498" s="1224" t="s">
        <v>48</v>
      </c>
      <c r="T498" s="1219" t="s">
        <v>48</v>
      </c>
      <c r="U498" s="1247" t="s">
        <v>48</v>
      </c>
      <c r="V498" s="1218" t="s">
        <v>48</v>
      </c>
      <c r="W498" s="1219" t="s">
        <v>48</v>
      </c>
      <c r="X498" s="1220" t="s">
        <v>48</v>
      </c>
      <c r="Y498" s="1221" t="s">
        <v>48</v>
      </c>
      <c r="Z498" s="1222" t="s">
        <v>48</v>
      </c>
      <c r="AA498" s="1223" t="s">
        <v>48</v>
      </c>
      <c r="AB498" s="1224" t="s">
        <v>48</v>
      </c>
      <c r="AC498" s="1225" t="s">
        <v>48</v>
      </c>
      <c r="AD498" s="1211">
        <v>100</v>
      </c>
      <c r="AE498" s="1227" t="s">
        <v>48</v>
      </c>
      <c r="AF498" s="1227" t="s">
        <v>48</v>
      </c>
      <c r="AG498" s="1228" t="s">
        <v>48</v>
      </c>
      <c r="AH498" s="1228" t="s">
        <v>48</v>
      </c>
      <c r="AI498" s="1228" t="s">
        <v>48</v>
      </c>
      <c r="AJ498" s="1228" t="s">
        <v>48</v>
      </c>
      <c r="AK498" s="1228" t="s">
        <v>48</v>
      </c>
      <c r="AL498" s="1228" t="s">
        <v>13911</v>
      </c>
      <c r="AM498" s="1228" t="s">
        <v>12693</v>
      </c>
      <c r="AN498" s="1242"/>
    </row>
    <row r="499" spans="1:40" ht="13.5" thickBot="1">
      <c r="A499" s="1230" t="s">
        <v>4536</v>
      </c>
      <c r="B499" s="1202" t="s">
        <v>4537</v>
      </c>
      <c r="C499" s="1289" t="s">
        <v>240</v>
      </c>
      <c r="D499" s="1243" t="s">
        <v>40</v>
      </c>
      <c r="E499" s="1205" t="s">
        <v>279</v>
      </c>
      <c r="F499" s="1205" t="s">
        <v>279</v>
      </c>
      <c r="G499" s="1205" t="s">
        <v>280</v>
      </c>
      <c r="H499" s="1205" t="s">
        <v>281</v>
      </c>
      <c r="I499" s="1259" t="b">
        <v>0</v>
      </c>
      <c r="J499" s="1249" t="s">
        <v>4538</v>
      </c>
      <c r="K499" s="1208" t="s">
        <v>4539</v>
      </c>
      <c r="L499" s="1209" t="s">
        <v>4540</v>
      </c>
      <c r="M499" s="1210">
        <v>0.25</v>
      </c>
      <c r="N499" s="1262" t="b">
        <v>0</v>
      </c>
      <c r="O499" s="1245" t="s">
        <v>48</v>
      </c>
      <c r="P499" s="1224" t="s">
        <v>48</v>
      </c>
      <c r="Q499" s="1219" t="s">
        <v>48</v>
      </c>
      <c r="R499" s="1246" t="s">
        <v>48</v>
      </c>
      <c r="S499" s="1224" t="s">
        <v>48</v>
      </c>
      <c r="T499" s="1219" t="s">
        <v>48</v>
      </c>
      <c r="U499" s="1247" t="s">
        <v>48</v>
      </c>
      <c r="V499" s="1218" t="s">
        <v>48</v>
      </c>
      <c r="W499" s="1219" t="s">
        <v>48</v>
      </c>
      <c r="X499" s="1220" t="s">
        <v>48</v>
      </c>
      <c r="Y499" s="1221" t="s">
        <v>48</v>
      </c>
      <c r="Z499" s="1222" t="s">
        <v>48</v>
      </c>
      <c r="AA499" s="1223" t="s">
        <v>48</v>
      </c>
      <c r="AB499" s="1224" t="s">
        <v>48</v>
      </c>
      <c r="AC499" s="1225" t="s">
        <v>48</v>
      </c>
      <c r="AD499" s="1211">
        <v>100</v>
      </c>
      <c r="AE499" s="1227" t="s">
        <v>48</v>
      </c>
      <c r="AF499" s="1227" t="s">
        <v>48</v>
      </c>
      <c r="AG499" s="1228" t="s">
        <v>48</v>
      </c>
      <c r="AH499" s="1228" t="s">
        <v>48</v>
      </c>
      <c r="AI499" s="1228" t="s">
        <v>48</v>
      </c>
      <c r="AJ499" s="1228" t="s">
        <v>48</v>
      </c>
      <c r="AK499" s="1228" t="s">
        <v>48</v>
      </c>
      <c r="AL499" s="1228" t="s">
        <v>13911</v>
      </c>
      <c r="AM499" s="1228" t="s">
        <v>12693</v>
      </c>
      <c r="AN499" s="1242"/>
    </row>
    <row r="500" spans="1:40" ht="13.5" thickBot="1">
      <c r="A500" s="1230" t="s">
        <v>4541</v>
      </c>
      <c r="B500" s="1202" t="s">
        <v>4542</v>
      </c>
      <c r="C500" s="1289" t="s">
        <v>240</v>
      </c>
      <c r="D500" s="1243" t="s">
        <v>40</v>
      </c>
      <c r="E500" s="1205" t="s">
        <v>279</v>
      </c>
      <c r="F500" s="1205" t="s">
        <v>279</v>
      </c>
      <c r="G500" s="1205" t="s">
        <v>280</v>
      </c>
      <c r="H500" s="1205" t="s">
        <v>281</v>
      </c>
      <c r="I500" s="1259" t="b">
        <v>0</v>
      </c>
      <c r="J500" s="1243" t="s">
        <v>4543</v>
      </c>
      <c r="K500" s="1208" t="s">
        <v>4544</v>
      </c>
      <c r="L500" s="1235" t="s">
        <v>4545</v>
      </c>
      <c r="M500" s="1236">
        <v>0.3</v>
      </c>
      <c r="N500" s="1262" t="b">
        <v>0</v>
      </c>
      <c r="O500" s="1245" t="s">
        <v>48</v>
      </c>
      <c r="P500" s="1224" t="s">
        <v>48</v>
      </c>
      <c r="Q500" s="1219" t="s">
        <v>48</v>
      </c>
      <c r="R500" s="1246" t="s">
        <v>48</v>
      </c>
      <c r="S500" s="1224" t="s">
        <v>48</v>
      </c>
      <c r="T500" s="1219" t="s">
        <v>48</v>
      </c>
      <c r="U500" s="1247" t="s">
        <v>48</v>
      </c>
      <c r="V500" s="1218" t="s">
        <v>48</v>
      </c>
      <c r="W500" s="1219" t="s">
        <v>48</v>
      </c>
      <c r="X500" s="1220" t="s">
        <v>48</v>
      </c>
      <c r="Y500" s="1221" t="s">
        <v>48</v>
      </c>
      <c r="Z500" s="1222" t="s">
        <v>48</v>
      </c>
      <c r="AA500" s="1223" t="s">
        <v>48</v>
      </c>
      <c r="AB500" s="1224" t="s">
        <v>48</v>
      </c>
      <c r="AC500" s="1225" t="s">
        <v>48</v>
      </c>
      <c r="AD500" s="1211">
        <v>100</v>
      </c>
      <c r="AE500" s="1227" t="s">
        <v>48</v>
      </c>
      <c r="AF500" s="1227" t="s">
        <v>48</v>
      </c>
      <c r="AG500" s="1228" t="s">
        <v>48</v>
      </c>
      <c r="AH500" s="1228" t="s">
        <v>48</v>
      </c>
      <c r="AI500" s="1228" t="s">
        <v>48</v>
      </c>
      <c r="AJ500" s="1228" t="s">
        <v>48</v>
      </c>
      <c r="AK500" s="1228" t="s">
        <v>48</v>
      </c>
      <c r="AL500" s="1228" t="s">
        <v>13911</v>
      </c>
      <c r="AM500" s="1228" t="s">
        <v>12693</v>
      </c>
      <c r="AN500" s="1242"/>
    </row>
    <row r="501" spans="1:40" ht="13.5" thickBot="1">
      <c r="A501" s="1230" t="s">
        <v>4546</v>
      </c>
      <c r="B501" s="1202" t="s">
        <v>4547</v>
      </c>
      <c r="C501" s="1289" t="s">
        <v>240</v>
      </c>
      <c r="D501" s="1243" t="s">
        <v>40</v>
      </c>
      <c r="E501" s="1205" t="s">
        <v>279</v>
      </c>
      <c r="F501" s="1205" t="s">
        <v>279</v>
      </c>
      <c r="G501" s="1205" t="s">
        <v>280</v>
      </c>
      <c r="H501" s="1205" t="s">
        <v>281</v>
      </c>
      <c r="I501" s="1259" t="b">
        <v>0</v>
      </c>
      <c r="J501" s="1243" t="s">
        <v>4548</v>
      </c>
      <c r="K501" s="1208" t="s">
        <v>4549</v>
      </c>
      <c r="L501" s="1209" t="s">
        <v>4550</v>
      </c>
      <c r="M501" s="1210">
        <v>0.5</v>
      </c>
      <c r="N501" s="1262" t="b">
        <v>0</v>
      </c>
      <c r="O501" s="1245" t="s">
        <v>48</v>
      </c>
      <c r="P501" s="1224" t="s">
        <v>48</v>
      </c>
      <c r="Q501" s="1219" t="s">
        <v>48</v>
      </c>
      <c r="R501" s="1246" t="s">
        <v>48</v>
      </c>
      <c r="S501" s="1224" t="s">
        <v>48</v>
      </c>
      <c r="T501" s="1219" t="s">
        <v>48</v>
      </c>
      <c r="U501" s="1247" t="s">
        <v>48</v>
      </c>
      <c r="V501" s="1218" t="s">
        <v>48</v>
      </c>
      <c r="W501" s="1219" t="s">
        <v>48</v>
      </c>
      <c r="X501" s="1220" t="s">
        <v>48</v>
      </c>
      <c r="Y501" s="1221" t="s">
        <v>48</v>
      </c>
      <c r="Z501" s="1222" t="s">
        <v>48</v>
      </c>
      <c r="AA501" s="1223" t="s">
        <v>48</v>
      </c>
      <c r="AB501" s="1224" t="s">
        <v>48</v>
      </c>
      <c r="AC501" s="1225" t="s">
        <v>48</v>
      </c>
      <c r="AD501" s="1211">
        <v>100</v>
      </c>
      <c r="AE501" s="1227" t="s">
        <v>48</v>
      </c>
      <c r="AF501" s="1227" t="s">
        <v>48</v>
      </c>
      <c r="AG501" s="1228" t="s">
        <v>48</v>
      </c>
      <c r="AH501" s="1228" t="s">
        <v>48</v>
      </c>
      <c r="AI501" s="1228" t="s">
        <v>48</v>
      </c>
      <c r="AJ501" s="1228" t="s">
        <v>48</v>
      </c>
      <c r="AK501" s="1228" t="s">
        <v>48</v>
      </c>
      <c r="AL501" s="1228" t="s">
        <v>13911</v>
      </c>
      <c r="AM501" s="1228" t="s">
        <v>12693</v>
      </c>
      <c r="AN501" s="1242"/>
    </row>
    <row r="502" spans="1:40" ht="13.5" thickBot="1">
      <c r="A502" s="1230" t="s">
        <v>4551</v>
      </c>
      <c r="B502" s="1202" t="s">
        <v>4552</v>
      </c>
      <c r="C502" s="1289" t="s">
        <v>240</v>
      </c>
      <c r="D502" s="1243" t="s">
        <v>40</v>
      </c>
      <c r="E502" s="1205" t="s">
        <v>279</v>
      </c>
      <c r="F502" s="1205" t="s">
        <v>279</v>
      </c>
      <c r="G502" s="1205" t="s">
        <v>280</v>
      </c>
      <c r="H502" s="1205" t="s">
        <v>281</v>
      </c>
      <c r="I502" s="1259" t="b">
        <v>0</v>
      </c>
      <c r="J502" s="1243" t="s">
        <v>3048</v>
      </c>
      <c r="K502" s="1208" t="s">
        <v>4553</v>
      </c>
      <c r="L502" s="1209" t="s">
        <v>4554</v>
      </c>
      <c r="M502" s="1210">
        <v>0.7</v>
      </c>
      <c r="N502" s="1262" t="b">
        <v>0</v>
      </c>
      <c r="O502" s="1245" t="s">
        <v>48</v>
      </c>
      <c r="P502" s="1224" t="s">
        <v>48</v>
      </c>
      <c r="Q502" s="1219" t="s">
        <v>48</v>
      </c>
      <c r="R502" s="1246" t="s">
        <v>48</v>
      </c>
      <c r="S502" s="1224" t="s">
        <v>48</v>
      </c>
      <c r="T502" s="1219" t="s">
        <v>48</v>
      </c>
      <c r="U502" s="1247" t="s">
        <v>48</v>
      </c>
      <c r="V502" s="1218" t="s">
        <v>48</v>
      </c>
      <c r="W502" s="1219" t="s">
        <v>48</v>
      </c>
      <c r="X502" s="1220" t="s">
        <v>48</v>
      </c>
      <c r="Y502" s="1221" t="s">
        <v>48</v>
      </c>
      <c r="Z502" s="1222" t="s">
        <v>48</v>
      </c>
      <c r="AA502" s="1223" t="s">
        <v>48</v>
      </c>
      <c r="AB502" s="1224" t="s">
        <v>48</v>
      </c>
      <c r="AC502" s="1225" t="s">
        <v>48</v>
      </c>
      <c r="AD502" s="1211">
        <v>100</v>
      </c>
      <c r="AE502" s="1227" t="s">
        <v>48</v>
      </c>
      <c r="AF502" s="1227" t="s">
        <v>48</v>
      </c>
      <c r="AG502" s="1228" t="s">
        <v>48</v>
      </c>
      <c r="AH502" s="1228" t="s">
        <v>48</v>
      </c>
      <c r="AI502" s="1228" t="s">
        <v>48</v>
      </c>
      <c r="AJ502" s="1228" t="s">
        <v>48</v>
      </c>
      <c r="AK502" s="1228" t="s">
        <v>48</v>
      </c>
      <c r="AL502" s="1228" t="s">
        <v>13911</v>
      </c>
      <c r="AM502" s="1228" t="s">
        <v>12693</v>
      </c>
      <c r="AN502" s="1242"/>
    </row>
    <row r="503" spans="1:40" ht="13.5" thickBot="1">
      <c r="A503" s="1230" t="s">
        <v>4555</v>
      </c>
      <c r="B503" s="1202" t="s">
        <v>4556</v>
      </c>
      <c r="C503" s="1289" t="s">
        <v>240</v>
      </c>
      <c r="D503" s="1243" t="s">
        <v>40</v>
      </c>
      <c r="E503" s="1205" t="s">
        <v>279</v>
      </c>
      <c r="F503" s="1205" t="s">
        <v>279</v>
      </c>
      <c r="G503" s="1205" t="s">
        <v>280</v>
      </c>
      <c r="H503" s="1205" t="s">
        <v>281</v>
      </c>
      <c r="I503" s="1259" t="b">
        <v>0</v>
      </c>
      <c r="J503" s="1249" t="s">
        <v>4557</v>
      </c>
      <c r="K503" s="1208" t="s">
        <v>4558</v>
      </c>
      <c r="L503" s="1209" t="s">
        <v>4559</v>
      </c>
      <c r="M503" s="1210">
        <v>0.3</v>
      </c>
      <c r="N503" s="1262" t="b">
        <v>0</v>
      </c>
      <c r="O503" s="1245" t="s">
        <v>48</v>
      </c>
      <c r="P503" s="1224" t="s">
        <v>48</v>
      </c>
      <c r="Q503" s="1219" t="s">
        <v>48</v>
      </c>
      <c r="R503" s="1246" t="s">
        <v>48</v>
      </c>
      <c r="S503" s="1224" t="s">
        <v>48</v>
      </c>
      <c r="T503" s="1219" t="s">
        <v>48</v>
      </c>
      <c r="U503" s="1247" t="s">
        <v>48</v>
      </c>
      <c r="V503" s="1218" t="s">
        <v>48</v>
      </c>
      <c r="W503" s="1219" t="s">
        <v>48</v>
      </c>
      <c r="X503" s="1220" t="s">
        <v>48</v>
      </c>
      <c r="Y503" s="1221" t="s">
        <v>48</v>
      </c>
      <c r="Z503" s="1222" t="s">
        <v>48</v>
      </c>
      <c r="AA503" s="1223" t="s">
        <v>48</v>
      </c>
      <c r="AB503" s="1224" t="s">
        <v>48</v>
      </c>
      <c r="AC503" s="1225" t="s">
        <v>48</v>
      </c>
      <c r="AD503" s="1211">
        <v>100</v>
      </c>
      <c r="AE503" s="1227" t="s">
        <v>48</v>
      </c>
      <c r="AF503" s="1227" t="s">
        <v>48</v>
      </c>
      <c r="AG503" s="1228" t="s">
        <v>48</v>
      </c>
      <c r="AH503" s="1228" t="s">
        <v>48</v>
      </c>
      <c r="AI503" s="1228" t="s">
        <v>48</v>
      </c>
      <c r="AJ503" s="1228" t="s">
        <v>48</v>
      </c>
      <c r="AK503" s="1228" t="s">
        <v>48</v>
      </c>
      <c r="AL503" s="1228" t="s">
        <v>13911</v>
      </c>
      <c r="AM503" s="1228" t="s">
        <v>12693</v>
      </c>
      <c r="AN503" s="1242"/>
    </row>
    <row r="504" spans="1:40" ht="13.5" thickBot="1">
      <c r="A504" s="1230" t="s">
        <v>4560</v>
      </c>
      <c r="B504" s="1202" t="s">
        <v>4561</v>
      </c>
      <c r="C504" s="1289" t="s">
        <v>240</v>
      </c>
      <c r="D504" s="1243" t="s">
        <v>40</v>
      </c>
      <c r="E504" s="1205" t="s">
        <v>279</v>
      </c>
      <c r="F504" s="1205" t="s">
        <v>279</v>
      </c>
      <c r="G504" s="1205" t="s">
        <v>280</v>
      </c>
      <c r="H504" s="1205" t="s">
        <v>281</v>
      </c>
      <c r="I504" s="1206" t="b">
        <v>1</v>
      </c>
      <c r="J504" s="1249" t="s">
        <v>4562</v>
      </c>
      <c r="K504" s="1208" t="s">
        <v>4563</v>
      </c>
      <c r="L504" s="1209" t="s">
        <v>4564</v>
      </c>
      <c r="M504" s="1210">
        <v>1</v>
      </c>
      <c r="N504" s="1262" t="b">
        <v>0</v>
      </c>
      <c r="O504" s="1245" t="s">
        <v>48</v>
      </c>
      <c r="P504" s="1224" t="s">
        <v>48</v>
      </c>
      <c r="Q504" s="1219" t="s">
        <v>48</v>
      </c>
      <c r="R504" s="1246" t="s">
        <v>48</v>
      </c>
      <c r="S504" s="1224" t="s">
        <v>48</v>
      </c>
      <c r="T504" s="1219" t="s">
        <v>48</v>
      </c>
      <c r="U504" s="1247" t="s">
        <v>48</v>
      </c>
      <c r="V504" s="1218" t="s">
        <v>48</v>
      </c>
      <c r="W504" s="1219" t="s">
        <v>48</v>
      </c>
      <c r="X504" s="1220" t="s">
        <v>48</v>
      </c>
      <c r="Y504" s="1221" t="s">
        <v>48</v>
      </c>
      <c r="Z504" s="1222" t="s">
        <v>48</v>
      </c>
      <c r="AA504" s="1223" t="s">
        <v>48</v>
      </c>
      <c r="AB504" s="1224" t="s">
        <v>48</v>
      </c>
      <c r="AC504" s="1225" t="s">
        <v>48</v>
      </c>
      <c r="AD504" s="1211" t="s">
        <v>48</v>
      </c>
      <c r="AE504" s="1227" t="s">
        <v>48</v>
      </c>
      <c r="AF504" s="1227" t="s">
        <v>48</v>
      </c>
      <c r="AG504" s="1228" t="s">
        <v>48</v>
      </c>
      <c r="AH504" s="1228" t="s">
        <v>48</v>
      </c>
      <c r="AI504" s="1228" t="s">
        <v>48</v>
      </c>
      <c r="AJ504" s="1228" t="s">
        <v>48</v>
      </c>
      <c r="AK504" s="1228" t="s">
        <v>48</v>
      </c>
      <c r="AL504" s="1228" t="s">
        <v>13911</v>
      </c>
      <c r="AM504" s="1228" t="s">
        <v>12693</v>
      </c>
      <c r="AN504" s="1242"/>
    </row>
    <row r="505" spans="1:40" ht="13.5" thickBot="1">
      <c r="A505" s="1294" t="s">
        <v>4565</v>
      </c>
      <c r="B505" s="1202" t="s">
        <v>4566</v>
      </c>
      <c r="C505" s="1289" t="s">
        <v>240</v>
      </c>
      <c r="D505" s="1243" t="s">
        <v>40</v>
      </c>
      <c r="E505" s="1205" t="s">
        <v>279</v>
      </c>
      <c r="F505" s="1205" t="s">
        <v>279</v>
      </c>
      <c r="G505" s="1205" t="s">
        <v>280</v>
      </c>
      <c r="H505" s="1205" t="s">
        <v>281</v>
      </c>
      <c r="I505" s="1206" t="b">
        <v>1</v>
      </c>
      <c r="J505" s="1207" t="s">
        <v>4567</v>
      </c>
      <c r="K505" s="1208" t="s">
        <v>4568</v>
      </c>
      <c r="L505" s="1209" t="s">
        <v>4569</v>
      </c>
      <c r="M505" s="1210">
        <v>1.2</v>
      </c>
      <c r="N505" s="1262" t="b">
        <v>0</v>
      </c>
      <c r="O505" s="1245" t="s">
        <v>48</v>
      </c>
      <c r="P505" s="1224" t="s">
        <v>48</v>
      </c>
      <c r="Q505" s="1219" t="s">
        <v>48</v>
      </c>
      <c r="R505" s="1246" t="s">
        <v>48</v>
      </c>
      <c r="S505" s="1224" t="s">
        <v>48</v>
      </c>
      <c r="T505" s="1219" t="s">
        <v>48</v>
      </c>
      <c r="U505" s="1247" t="s">
        <v>48</v>
      </c>
      <c r="V505" s="1218" t="s">
        <v>48</v>
      </c>
      <c r="W505" s="1219" t="s">
        <v>48</v>
      </c>
      <c r="X505" s="1220" t="s">
        <v>48</v>
      </c>
      <c r="Y505" s="1221" t="s">
        <v>48</v>
      </c>
      <c r="Z505" s="1222" t="s">
        <v>48</v>
      </c>
      <c r="AA505" s="1223" t="s">
        <v>48</v>
      </c>
      <c r="AB505" s="1224" t="s">
        <v>48</v>
      </c>
      <c r="AC505" s="1225" t="s">
        <v>48</v>
      </c>
      <c r="AD505" s="1211" t="s">
        <v>48</v>
      </c>
      <c r="AE505" s="1227" t="s">
        <v>48</v>
      </c>
      <c r="AF505" s="1227" t="s">
        <v>48</v>
      </c>
      <c r="AG505" s="1228" t="s">
        <v>48</v>
      </c>
      <c r="AH505" s="1228" t="s">
        <v>48</v>
      </c>
      <c r="AI505" s="1228" t="s">
        <v>48</v>
      </c>
      <c r="AJ505" s="1228" t="s">
        <v>48</v>
      </c>
      <c r="AK505" s="1228" t="s">
        <v>48</v>
      </c>
      <c r="AL505" s="1228" t="s">
        <v>13912</v>
      </c>
      <c r="AM505" s="1228" t="s">
        <v>12693</v>
      </c>
      <c r="AN505" s="1242"/>
    </row>
    <row r="506" spans="1:40" ht="13.5" thickBot="1">
      <c r="A506" s="1255" t="s">
        <v>4570</v>
      </c>
      <c r="B506" s="1202" t="s">
        <v>4571</v>
      </c>
      <c r="C506" s="1289" t="s">
        <v>240</v>
      </c>
      <c r="D506" s="1243" t="s">
        <v>40</v>
      </c>
      <c r="E506" s="1205" t="s">
        <v>279</v>
      </c>
      <c r="F506" s="1205" t="s">
        <v>279</v>
      </c>
      <c r="G506" s="1205" t="s">
        <v>280</v>
      </c>
      <c r="H506" s="1205" t="s">
        <v>281</v>
      </c>
      <c r="I506" s="1206" t="b">
        <v>1</v>
      </c>
      <c r="J506" s="1207" t="s">
        <v>4572</v>
      </c>
      <c r="K506" s="1208" t="s">
        <v>4573</v>
      </c>
      <c r="L506" s="1209" t="s">
        <v>4574</v>
      </c>
      <c r="M506" s="1210">
        <v>1.5</v>
      </c>
      <c r="N506" s="1262" t="b">
        <v>0</v>
      </c>
      <c r="O506" s="1245" t="s">
        <v>48</v>
      </c>
      <c r="P506" s="1224" t="s">
        <v>48</v>
      </c>
      <c r="Q506" s="1219" t="s">
        <v>48</v>
      </c>
      <c r="R506" s="1246" t="s">
        <v>48</v>
      </c>
      <c r="S506" s="1224" t="s">
        <v>48</v>
      </c>
      <c r="T506" s="1219" t="s">
        <v>48</v>
      </c>
      <c r="U506" s="1247" t="s">
        <v>48</v>
      </c>
      <c r="V506" s="1218" t="s">
        <v>48</v>
      </c>
      <c r="W506" s="1219" t="s">
        <v>48</v>
      </c>
      <c r="X506" s="1220" t="s">
        <v>48</v>
      </c>
      <c r="Y506" s="1221" t="s">
        <v>48</v>
      </c>
      <c r="Z506" s="1222" t="s">
        <v>48</v>
      </c>
      <c r="AA506" s="1223" t="s">
        <v>48</v>
      </c>
      <c r="AB506" s="1224" t="s">
        <v>48</v>
      </c>
      <c r="AC506" s="1225" t="s">
        <v>48</v>
      </c>
      <c r="AD506" s="1211" t="s">
        <v>48</v>
      </c>
      <c r="AE506" s="1227" t="s">
        <v>48</v>
      </c>
      <c r="AF506" s="1227" t="s">
        <v>48</v>
      </c>
      <c r="AG506" s="1228" t="s">
        <v>48</v>
      </c>
      <c r="AH506" s="1228" t="s">
        <v>48</v>
      </c>
      <c r="AI506" s="1228" t="s">
        <v>48</v>
      </c>
      <c r="AJ506" s="1228" t="s">
        <v>48</v>
      </c>
      <c r="AK506" s="1228" t="s">
        <v>48</v>
      </c>
      <c r="AL506" s="1228" t="s">
        <v>13914</v>
      </c>
      <c r="AM506" s="1228" t="s">
        <v>12693</v>
      </c>
      <c r="AN506" s="1242"/>
    </row>
    <row r="507" spans="1:40" ht="13.5" thickBot="1">
      <c r="A507" s="1230" t="s">
        <v>4575</v>
      </c>
      <c r="B507" s="1202" t="s">
        <v>4576</v>
      </c>
      <c r="C507" s="1289" t="s">
        <v>240</v>
      </c>
      <c r="D507" s="1243" t="s">
        <v>40</v>
      </c>
      <c r="E507" s="1205" t="s">
        <v>241</v>
      </c>
      <c r="F507" s="1205" t="s">
        <v>241</v>
      </c>
      <c r="G507" s="1205" t="s">
        <v>242</v>
      </c>
      <c r="H507" s="1205" t="s">
        <v>243</v>
      </c>
      <c r="I507" s="1206" t="b">
        <v>1</v>
      </c>
      <c r="J507" s="1253" t="s">
        <v>4577</v>
      </c>
      <c r="K507" s="1208" t="s">
        <v>4578</v>
      </c>
      <c r="L507" s="1209" t="s">
        <v>4579</v>
      </c>
      <c r="M507" s="1210">
        <v>1</v>
      </c>
      <c r="N507" s="1262" t="b">
        <v>0</v>
      </c>
      <c r="O507" s="1245" t="s">
        <v>48</v>
      </c>
      <c r="P507" s="1224" t="s">
        <v>48</v>
      </c>
      <c r="Q507" s="1219" t="s">
        <v>48</v>
      </c>
      <c r="R507" s="1246" t="s">
        <v>48</v>
      </c>
      <c r="S507" s="1224" t="s">
        <v>48</v>
      </c>
      <c r="T507" s="1219" t="s">
        <v>48</v>
      </c>
      <c r="U507" s="1247" t="s">
        <v>48</v>
      </c>
      <c r="V507" s="1218" t="s">
        <v>48</v>
      </c>
      <c r="W507" s="1219" t="s">
        <v>48</v>
      </c>
      <c r="X507" s="1220" t="s">
        <v>48</v>
      </c>
      <c r="Y507" s="1221" t="s">
        <v>48</v>
      </c>
      <c r="Z507" s="1222" t="s">
        <v>48</v>
      </c>
      <c r="AA507" s="1223" t="s">
        <v>48</v>
      </c>
      <c r="AB507" s="1224" t="s">
        <v>48</v>
      </c>
      <c r="AC507" s="1225" t="s">
        <v>48</v>
      </c>
      <c r="AD507" s="1211" t="s">
        <v>48</v>
      </c>
      <c r="AE507" s="1227" t="s">
        <v>48</v>
      </c>
      <c r="AF507" s="1227" t="s">
        <v>48</v>
      </c>
      <c r="AG507" s="1228" t="s">
        <v>48</v>
      </c>
      <c r="AH507" s="1228" t="s">
        <v>48</v>
      </c>
      <c r="AI507" s="1228" t="s">
        <v>48</v>
      </c>
      <c r="AJ507" s="1228" t="s">
        <v>48</v>
      </c>
      <c r="AK507" s="1228" t="s">
        <v>48</v>
      </c>
      <c r="AL507" s="1228" t="s">
        <v>13911</v>
      </c>
      <c r="AM507" s="1228" t="s">
        <v>12693</v>
      </c>
      <c r="AN507" s="1242"/>
    </row>
    <row r="508" spans="1:40" ht="13.5" thickBot="1">
      <c r="A508" s="1230" t="s">
        <v>4580</v>
      </c>
      <c r="B508" s="1202" t="s">
        <v>4581</v>
      </c>
      <c r="C508" s="1289" t="s">
        <v>240</v>
      </c>
      <c r="D508" s="1243" t="s">
        <v>40</v>
      </c>
      <c r="E508" s="1205" t="s">
        <v>241</v>
      </c>
      <c r="F508" s="1205" t="s">
        <v>241</v>
      </c>
      <c r="G508" s="1205" t="s">
        <v>242</v>
      </c>
      <c r="H508" s="1205" t="s">
        <v>243</v>
      </c>
      <c r="I508" s="1206" t="b">
        <v>1</v>
      </c>
      <c r="J508" s="1243" t="s">
        <v>4582</v>
      </c>
      <c r="K508" s="1208" t="s">
        <v>4583</v>
      </c>
      <c r="L508" s="1209" t="s">
        <v>4584</v>
      </c>
      <c r="M508" s="1210">
        <v>0.5</v>
      </c>
      <c r="N508" s="1262" t="b">
        <v>0</v>
      </c>
      <c r="O508" s="1245" t="s">
        <v>48</v>
      </c>
      <c r="P508" s="1224" t="s">
        <v>48</v>
      </c>
      <c r="Q508" s="1219" t="s">
        <v>48</v>
      </c>
      <c r="R508" s="1246" t="s">
        <v>48</v>
      </c>
      <c r="S508" s="1224" t="s">
        <v>48</v>
      </c>
      <c r="T508" s="1219" t="s">
        <v>48</v>
      </c>
      <c r="U508" s="1247" t="s">
        <v>48</v>
      </c>
      <c r="V508" s="1218" t="s">
        <v>48</v>
      </c>
      <c r="W508" s="1219" t="s">
        <v>48</v>
      </c>
      <c r="X508" s="1220" t="s">
        <v>48</v>
      </c>
      <c r="Y508" s="1221" t="s">
        <v>48</v>
      </c>
      <c r="Z508" s="1222" t="s">
        <v>48</v>
      </c>
      <c r="AA508" s="1223" t="s">
        <v>48</v>
      </c>
      <c r="AB508" s="1224" t="s">
        <v>48</v>
      </c>
      <c r="AC508" s="1225" t="s">
        <v>48</v>
      </c>
      <c r="AD508" s="1211" t="s">
        <v>48</v>
      </c>
      <c r="AE508" s="1227" t="s">
        <v>48</v>
      </c>
      <c r="AF508" s="1227" t="s">
        <v>48</v>
      </c>
      <c r="AG508" s="1228" t="s">
        <v>48</v>
      </c>
      <c r="AH508" s="1228" t="s">
        <v>48</v>
      </c>
      <c r="AI508" s="1228" t="s">
        <v>48</v>
      </c>
      <c r="AJ508" s="1228" t="s">
        <v>48</v>
      </c>
      <c r="AK508" s="1228" t="s">
        <v>48</v>
      </c>
      <c r="AL508" s="1228" t="s">
        <v>13911</v>
      </c>
      <c r="AM508" s="1228" t="s">
        <v>12693</v>
      </c>
      <c r="AN508" s="1242"/>
    </row>
    <row r="509" spans="1:40" ht="13.5" thickBot="1">
      <c r="A509" s="1230" t="s">
        <v>4585</v>
      </c>
      <c r="B509" s="1202" t="s">
        <v>4586</v>
      </c>
      <c r="C509" s="1289" t="s">
        <v>240</v>
      </c>
      <c r="D509" s="1243" t="s">
        <v>40</v>
      </c>
      <c r="E509" s="1205" t="s">
        <v>241</v>
      </c>
      <c r="F509" s="1205" t="s">
        <v>241</v>
      </c>
      <c r="G509" s="1205" t="s">
        <v>242</v>
      </c>
      <c r="H509" s="1205" t="s">
        <v>243</v>
      </c>
      <c r="I509" s="1206" t="b">
        <v>1</v>
      </c>
      <c r="J509" s="1249" t="s">
        <v>4587</v>
      </c>
      <c r="K509" s="1208" t="s">
        <v>4588</v>
      </c>
      <c r="L509" s="1209" t="s">
        <v>337</v>
      </c>
      <c r="M509" s="1210">
        <v>0.15</v>
      </c>
      <c r="N509" s="1262" t="b">
        <v>0</v>
      </c>
      <c r="O509" s="1245" t="s">
        <v>48</v>
      </c>
      <c r="P509" s="1224" t="s">
        <v>48</v>
      </c>
      <c r="Q509" s="1219" t="s">
        <v>48</v>
      </c>
      <c r="R509" s="1246" t="s">
        <v>48</v>
      </c>
      <c r="S509" s="1224" t="s">
        <v>48</v>
      </c>
      <c r="T509" s="1219" t="s">
        <v>48</v>
      </c>
      <c r="U509" s="1247" t="s">
        <v>48</v>
      </c>
      <c r="V509" s="1218" t="s">
        <v>48</v>
      </c>
      <c r="W509" s="1219" t="s">
        <v>48</v>
      </c>
      <c r="X509" s="1220" t="s">
        <v>48</v>
      </c>
      <c r="Y509" s="1221" t="s">
        <v>48</v>
      </c>
      <c r="Z509" s="1222" t="s">
        <v>48</v>
      </c>
      <c r="AA509" s="1223" t="s">
        <v>48</v>
      </c>
      <c r="AB509" s="1224" t="s">
        <v>48</v>
      </c>
      <c r="AC509" s="1225" t="s">
        <v>48</v>
      </c>
      <c r="AD509" s="1211" t="s">
        <v>48</v>
      </c>
      <c r="AE509" s="1227" t="s">
        <v>48</v>
      </c>
      <c r="AF509" s="1227" t="s">
        <v>48</v>
      </c>
      <c r="AG509" s="1228" t="s">
        <v>48</v>
      </c>
      <c r="AH509" s="1228" t="s">
        <v>48</v>
      </c>
      <c r="AI509" s="1228" t="s">
        <v>48</v>
      </c>
      <c r="AJ509" s="1228" t="s">
        <v>48</v>
      </c>
      <c r="AK509" s="1228" t="s">
        <v>48</v>
      </c>
      <c r="AL509" s="1228" t="s">
        <v>13910</v>
      </c>
      <c r="AM509" s="1228" t="s">
        <v>12693</v>
      </c>
      <c r="AN509" s="1242"/>
    </row>
    <row r="510" spans="1:40" ht="13.5" thickBot="1">
      <c r="A510" s="1230" t="s">
        <v>4589</v>
      </c>
      <c r="B510" s="1202" t="s">
        <v>4590</v>
      </c>
      <c r="C510" s="1289" t="s">
        <v>240</v>
      </c>
      <c r="D510" s="1243" t="s">
        <v>40</v>
      </c>
      <c r="E510" s="1205" t="s">
        <v>241</v>
      </c>
      <c r="F510" s="1205" t="s">
        <v>241</v>
      </c>
      <c r="G510" s="1205" t="s">
        <v>242</v>
      </c>
      <c r="H510" s="1205" t="s">
        <v>243</v>
      </c>
      <c r="I510" s="1206" t="b">
        <v>1</v>
      </c>
      <c r="J510" s="1244" t="s">
        <v>4591</v>
      </c>
      <c r="K510" s="1208" t="s">
        <v>4592</v>
      </c>
      <c r="L510" s="1235" t="s">
        <v>4593</v>
      </c>
      <c r="M510" s="1236">
        <v>1</v>
      </c>
      <c r="N510" s="1262" t="b">
        <v>0</v>
      </c>
      <c r="O510" s="1245" t="s">
        <v>48</v>
      </c>
      <c r="P510" s="1224" t="s">
        <v>48</v>
      </c>
      <c r="Q510" s="1219" t="s">
        <v>48</v>
      </c>
      <c r="R510" s="1246" t="s">
        <v>48</v>
      </c>
      <c r="S510" s="1224" t="s">
        <v>48</v>
      </c>
      <c r="T510" s="1219" t="s">
        <v>48</v>
      </c>
      <c r="U510" s="1247" t="s">
        <v>48</v>
      </c>
      <c r="V510" s="1218" t="s">
        <v>48</v>
      </c>
      <c r="W510" s="1219" t="s">
        <v>48</v>
      </c>
      <c r="X510" s="1220" t="s">
        <v>48</v>
      </c>
      <c r="Y510" s="1221" t="s">
        <v>48</v>
      </c>
      <c r="Z510" s="1222" t="s">
        <v>48</v>
      </c>
      <c r="AA510" s="1223" t="s">
        <v>48</v>
      </c>
      <c r="AB510" s="1224" t="s">
        <v>48</v>
      </c>
      <c r="AC510" s="1225" t="s">
        <v>48</v>
      </c>
      <c r="AD510" s="1211" t="s">
        <v>48</v>
      </c>
      <c r="AE510" s="1227" t="s">
        <v>48</v>
      </c>
      <c r="AF510" s="1227" t="s">
        <v>48</v>
      </c>
      <c r="AG510" s="1228" t="s">
        <v>48</v>
      </c>
      <c r="AH510" s="1228" t="s">
        <v>48</v>
      </c>
      <c r="AI510" s="1228" t="s">
        <v>48</v>
      </c>
      <c r="AJ510" s="1228" t="s">
        <v>48</v>
      </c>
      <c r="AK510" s="1228" t="s">
        <v>48</v>
      </c>
      <c r="AL510" s="1228" t="s">
        <v>13911</v>
      </c>
      <c r="AM510" s="1228" t="s">
        <v>12693</v>
      </c>
      <c r="AN510" s="1242"/>
    </row>
    <row r="511" spans="1:40" ht="13.5" thickBot="1">
      <c r="A511" s="1230" t="s">
        <v>4594</v>
      </c>
      <c r="B511" s="1202" t="s">
        <v>4595</v>
      </c>
      <c r="C511" s="1289" t="s">
        <v>240</v>
      </c>
      <c r="D511" s="1243" t="s">
        <v>40</v>
      </c>
      <c r="E511" s="1205" t="s">
        <v>241</v>
      </c>
      <c r="F511" s="1205" t="s">
        <v>241</v>
      </c>
      <c r="G511" s="1205" t="s">
        <v>242</v>
      </c>
      <c r="H511" s="1205" t="s">
        <v>243</v>
      </c>
      <c r="I511" s="1206" t="b">
        <v>1</v>
      </c>
      <c r="J511" s="1244" t="s">
        <v>4596</v>
      </c>
      <c r="K511" s="1208" t="s">
        <v>4597</v>
      </c>
      <c r="L511" s="1235" t="s">
        <v>4598</v>
      </c>
      <c r="M511" s="1236">
        <v>1</v>
      </c>
      <c r="N511" s="1262" t="b">
        <v>0</v>
      </c>
      <c r="O511" s="1245" t="s">
        <v>48</v>
      </c>
      <c r="P511" s="1224" t="s">
        <v>48</v>
      </c>
      <c r="Q511" s="1219" t="s">
        <v>48</v>
      </c>
      <c r="R511" s="1246" t="s">
        <v>48</v>
      </c>
      <c r="S511" s="1224" t="s">
        <v>48</v>
      </c>
      <c r="T511" s="1219" t="s">
        <v>48</v>
      </c>
      <c r="U511" s="1247" t="s">
        <v>48</v>
      </c>
      <c r="V511" s="1218" t="s">
        <v>48</v>
      </c>
      <c r="W511" s="1219" t="s">
        <v>48</v>
      </c>
      <c r="X511" s="1220" t="s">
        <v>48</v>
      </c>
      <c r="Y511" s="1221" t="s">
        <v>48</v>
      </c>
      <c r="Z511" s="1222" t="s">
        <v>48</v>
      </c>
      <c r="AA511" s="1223" t="s">
        <v>48</v>
      </c>
      <c r="AB511" s="1224" t="s">
        <v>48</v>
      </c>
      <c r="AC511" s="1225" t="s">
        <v>48</v>
      </c>
      <c r="AD511" s="1211" t="s">
        <v>48</v>
      </c>
      <c r="AE511" s="1227" t="s">
        <v>48</v>
      </c>
      <c r="AF511" s="1227" t="s">
        <v>48</v>
      </c>
      <c r="AG511" s="1228" t="s">
        <v>48</v>
      </c>
      <c r="AH511" s="1228" t="s">
        <v>48</v>
      </c>
      <c r="AI511" s="1228" t="s">
        <v>48</v>
      </c>
      <c r="AJ511" s="1228" t="s">
        <v>48</v>
      </c>
      <c r="AK511" s="1228" t="s">
        <v>48</v>
      </c>
      <c r="AL511" s="1228" t="s">
        <v>13911</v>
      </c>
      <c r="AM511" s="1228" t="s">
        <v>12693</v>
      </c>
      <c r="AN511" s="1242"/>
    </row>
    <row r="512" spans="1:40" ht="13.5" thickBot="1">
      <c r="A512" s="1230" t="s">
        <v>4599</v>
      </c>
      <c r="B512" s="1202" t="s">
        <v>4600</v>
      </c>
      <c r="C512" s="1289" t="s">
        <v>240</v>
      </c>
      <c r="D512" s="1243" t="s">
        <v>40</v>
      </c>
      <c r="E512" s="1205" t="s">
        <v>241</v>
      </c>
      <c r="F512" s="1205" t="s">
        <v>241</v>
      </c>
      <c r="G512" s="1205" t="s">
        <v>242</v>
      </c>
      <c r="H512" s="1205" t="s">
        <v>243</v>
      </c>
      <c r="I512" s="1206" t="b">
        <v>1</v>
      </c>
      <c r="J512" s="1244" t="s">
        <v>4601</v>
      </c>
      <c r="K512" s="1208" t="s">
        <v>4602</v>
      </c>
      <c r="L512" s="1235" t="s">
        <v>4603</v>
      </c>
      <c r="M512" s="1236">
        <v>1</v>
      </c>
      <c r="N512" s="1262" t="b">
        <v>0</v>
      </c>
      <c r="O512" s="1245" t="s">
        <v>48</v>
      </c>
      <c r="P512" s="1224" t="s">
        <v>48</v>
      </c>
      <c r="Q512" s="1219" t="s">
        <v>48</v>
      </c>
      <c r="R512" s="1246" t="s">
        <v>48</v>
      </c>
      <c r="S512" s="1224" t="s">
        <v>48</v>
      </c>
      <c r="T512" s="1219" t="s">
        <v>48</v>
      </c>
      <c r="U512" s="1247" t="s">
        <v>48</v>
      </c>
      <c r="V512" s="1218" t="s">
        <v>48</v>
      </c>
      <c r="W512" s="1219" t="s">
        <v>48</v>
      </c>
      <c r="X512" s="1220" t="s">
        <v>48</v>
      </c>
      <c r="Y512" s="1221" t="s">
        <v>48</v>
      </c>
      <c r="Z512" s="1222" t="s">
        <v>48</v>
      </c>
      <c r="AA512" s="1223" t="s">
        <v>48</v>
      </c>
      <c r="AB512" s="1224" t="s">
        <v>48</v>
      </c>
      <c r="AC512" s="1225" t="s">
        <v>48</v>
      </c>
      <c r="AD512" s="1211" t="s">
        <v>48</v>
      </c>
      <c r="AE512" s="1227" t="s">
        <v>48</v>
      </c>
      <c r="AF512" s="1227" t="s">
        <v>48</v>
      </c>
      <c r="AG512" s="1228" t="s">
        <v>48</v>
      </c>
      <c r="AH512" s="1228" t="s">
        <v>48</v>
      </c>
      <c r="AI512" s="1228" t="s">
        <v>48</v>
      </c>
      <c r="AJ512" s="1228" t="s">
        <v>48</v>
      </c>
      <c r="AK512" s="1228" t="s">
        <v>48</v>
      </c>
      <c r="AL512" s="1228" t="s">
        <v>13911</v>
      </c>
      <c r="AM512" s="1228" t="s">
        <v>12693</v>
      </c>
      <c r="AN512" s="1242"/>
    </row>
    <row r="513" spans="1:40" ht="13.5" thickBot="1">
      <c r="A513" s="1230" t="s">
        <v>4604</v>
      </c>
      <c r="B513" s="1202" t="s">
        <v>4605</v>
      </c>
      <c r="C513" s="1289" t="s">
        <v>240</v>
      </c>
      <c r="D513" s="1243" t="s">
        <v>40</v>
      </c>
      <c r="E513" s="1205" t="s">
        <v>241</v>
      </c>
      <c r="F513" s="1205" t="s">
        <v>241</v>
      </c>
      <c r="G513" s="1205" t="s">
        <v>242</v>
      </c>
      <c r="H513" s="1205" t="s">
        <v>243</v>
      </c>
      <c r="I513" s="1206" t="b">
        <v>1</v>
      </c>
      <c r="J513" s="1244" t="s">
        <v>4606</v>
      </c>
      <c r="K513" s="1208" t="s">
        <v>4607</v>
      </c>
      <c r="L513" s="1235" t="s">
        <v>4608</v>
      </c>
      <c r="M513" s="1236">
        <v>0.8</v>
      </c>
      <c r="N513" s="1262" t="b">
        <v>0</v>
      </c>
      <c r="O513" s="1245" t="s">
        <v>48</v>
      </c>
      <c r="P513" s="1224" t="s">
        <v>48</v>
      </c>
      <c r="Q513" s="1219" t="s">
        <v>48</v>
      </c>
      <c r="R513" s="1246" t="s">
        <v>48</v>
      </c>
      <c r="S513" s="1224" t="s">
        <v>48</v>
      </c>
      <c r="T513" s="1219" t="s">
        <v>48</v>
      </c>
      <c r="U513" s="1247" t="s">
        <v>48</v>
      </c>
      <c r="V513" s="1218" t="s">
        <v>48</v>
      </c>
      <c r="W513" s="1219" t="s">
        <v>48</v>
      </c>
      <c r="X513" s="1220" t="s">
        <v>48</v>
      </c>
      <c r="Y513" s="1221" t="s">
        <v>48</v>
      </c>
      <c r="Z513" s="1222" t="s">
        <v>48</v>
      </c>
      <c r="AA513" s="1223" t="s">
        <v>48</v>
      </c>
      <c r="AB513" s="1224" t="s">
        <v>48</v>
      </c>
      <c r="AC513" s="1225" t="s">
        <v>48</v>
      </c>
      <c r="AD513" s="1211" t="s">
        <v>48</v>
      </c>
      <c r="AE513" s="1227" t="s">
        <v>48</v>
      </c>
      <c r="AF513" s="1227" t="s">
        <v>48</v>
      </c>
      <c r="AG513" s="1228" t="s">
        <v>48</v>
      </c>
      <c r="AH513" s="1228" t="s">
        <v>48</v>
      </c>
      <c r="AI513" s="1228" t="s">
        <v>48</v>
      </c>
      <c r="AJ513" s="1228" t="s">
        <v>48</v>
      </c>
      <c r="AK513" s="1228" t="s">
        <v>48</v>
      </c>
      <c r="AL513" s="1228" t="s">
        <v>13911</v>
      </c>
      <c r="AM513" s="1228" t="s">
        <v>12693</v>
      </c>
      <c r="AN513" s="1242"/>
    </row>
    <row r="514" spans="1:40" ht="13.5" thickBot="1">
      <c r="A514" s="1251" t="s">
        <v>4609</v>
      </c>
      <c r="B514" s="1202" t="s">
        <v>4610</v>
      </c>
      <c r="C514" s="1289" t="s">
        <v>240</v>
      </c>
      <c r="D514" s="1243" t="s">
        <v>40</v>
      </c>
      <c r="E514" s="1205" t="s">
        <v>241</v>
      </c>
      <c r="F514" s="1205" t="s">
        <v>241</v>
      </c>
      <c r="G514" s="1205" t="s">
        <v>242</v>
      </c>
      <c r="H514" s="1205" t="s">
        <v>243</v>
      </c>
      <c r="I514" s="1206" t="b">
        <v>1</v>
      </c>
      <c r="J514" s="1244" t="s">
        <v>4611</v>
      </c>
      <c r="K514" s="1208" t="s">
        <v>4612</v>
      </c>
      <c r="L514" s="1235" t="s">
        <v>4613</v>
      </c>
      <c r="M514" s="1236">
        <v>1</v>
      </c>
      <c r="N514" s="1262" t="b">
        <v>0</v>
      </c>
      <c r="O514" s="1245" t="s">
        <v>48</v>
      </c>
      <c r="P514" s="1224" t="s">
        <v>48</v>
      </c>
      <c r="Q514" s="1219" t="s">
        <v>48</v>
      </c>
      <c r="R514" s="1246" t="s">
        <v>48</v>
      </c>
      <c r="S514" s="1224" t="s">
        <v>48</v>
      </c>
      <c r="T514" s="1219" t="s">
        <v>48</v>
      </c>
      <c r="U514" s="1247" t="s">
        <v>48</v>
      </c>
      <c r="V514" s="1218" t="s">
        <v>48</v>
      </c>
      <c r="W514" s="1219" t="s">
        <v>48</v>
      </c>
      <c r="X514" s="1220" t="s">
        <v>48</v>
      </c>
      <c r="Y514" s="1221" t="s">
        <v>48</v>
      </c>
      <c r="Z514" s="1222" t="s">
        <v>48</v>
      </c>
      <c r="AA514" s="1223" t="s">
        <v>48</v>
      </c>
      <c r="AB514" s="1224" t="s">
        <v>48</v>
      </c>
      <c r="AC514" s="1225" t="s">
        <v>48</v>
      </c>
      <c r="AD514" s="1211" t="s">
        <v>48</v>
      </c>
      <c r="AE514" s="1227" t="s">
        <v>48</v>
      </c>
      <c r="AF514" s="1227" t="s">
        <v>48</v>
      </c>
      <c r="AG514" s="1228" t="s">
        <v>48</v>
      </c>
      <c r="AH514" s="1228" t="s">
        <v>48</v>
      </c>
      <c r="AI514" s="1228" t="s">
        <v>48</v>
      </c>
      <c r="AJ514" s="1228" t="s">
        <v>48</v>
      </c>
      <c r="AK514" s="1228" t="s">
        <v>48</v>
      </c>
      <c r="AL514" s="1228" t="s">
        <v>13913</v>
      </c>
      <c r="AM514" s="1228" t="s">
        <v>12693</v>
      </c>
      <c r="AN514" s="1242"/>
    </row>
    <row r="515" spans="1:40" ht="13.5" thickBot="1">
      <c r="A515" s="1251" t="s">
        <v>4614</v>
      </c>
      <c r="B515" s="1202" t="s">
        <v>4615</v>
      </c>
      <c r="C515" s="1289" t="s">
        <v>240</v>
      </c>
      <c r="D515" s="1243" t="s">
        <v>40</v>
      </c>
      <c r="E515" s="1205" t="s">
        <v>241</v>
      </c>
      <c r="F515" s="1205" t="s">
        <v>241</v>
      </c>
      <c r="G515" s="1205" t="s">
        <v>242</v>
      </c>
      <c r="H515" s="1205" t="s">
        <v>243</v>
      </c>
      <c r="I515" s="1206" t="b">
        <v>1</v>
      </c>
      <c r="J515" s="1244" t="s">
        <v>4616</v>
      </c>
      <c r="K515" s="1208" t="s">
        <v>4617</v>
      </c>
      <c r="L515" s="1235" t="s">
        <v>4618</v>
      </c>
      <c r="M515" s="1236">
        <v>1</v>
      </c>
      <c r="N515" s="1262" t="b">
        <v>0</v>
      </c>
      <c r="O515" s="1245" t="s">
        <v>48</v>
      </c>
      <c r="P515" s="1224" t="s">
        <v>48</v>
      </c>
      <c r="Q515" s="1219" t="s">
        <v>48</v>
      </c>
      <c r="R515" s="1246" t="s">
        <v>48</v>
      </c>
      <c r="S515" s="1224" t="s">
        <v>48</v>
      </c>
      <c r="T515" s="1219" t="s">
        <v>48</v>
      </c>
      <c r="U515" s="1247" t="s">
        <v>48</v>
      </c>
      <c r="V515" s="1218" t="s">
        <v>48</v>
      </c>
      <c r="W515" s="1219" t="s">
        <v>48</v>
      </c>
      <c r="X515" s="1220" t="s">
        <v>48</v>
      </c>
      <c r="Y515" s="1221" t="s">
        <v>48</v>
      </c>
      <c r="Z515" s="1222" t="s">
        <v>48</v>
      </c>
      <c r="AA515" s="1223" t="s">
        <v>48</v>
      </c>
      <c r="AB515" s="1224" t="s">
        <v>48</v>
      </c>
      <c r="AC515" s="1225" t="s">
        <v>48</v>
      </c>
      <c r="AD515" s="1211" t="s">
        <v>48</v>
      </c>
      <c r="AE515" s="1227" t="s">
        <v>48</v>
      </c>
      <c r="AF515" s="1227" t="s">
        <v>48</v>
      </c>
      <c r="AG515" s="1228" t="s">
        <v>48</v>
      </c>
      <c r="AH515" s="1228" t="s">
        <v>48</v>
      </c>
      <c r="AI515" s="1228" t="s">
        <v>48</v>
      </c>
      <c r="AJ515" s="1228" t="s">
        <v>48</v>
      </c>
      <c r="AK515" s="1228" t="s">
        <v>48</v>
      </c>
      <c r="AL515" s="1228" t="s">
        <v>13913</v>
      </c>
      <c r="AM515" s="1228" t="s">
        <v>12693</v>
      </c>
      <c r="AN515" s="1242"/>
    </row>
    <row r="516" spans="1:40" ht="13.5" thickBot="1">
      <c r="A516" s="1251" t="s">
        <v>4619</v>
      </c>
      <c r="B516" s="1202" t="s">
        <v>4620</v>
      </c>
      <c r="C516" s="1289" t="s">
        <v>240</v>
      </c>
      <c r="D516" s="1243" t="s">
        <v>40</v>
      </c>
      <c r="E516" s="1205" t="s">
        <v>241</v>
      </c>
      <c r="F516" s="1205" t="s">
        <v>241</v>
      </c>
      <c r="G516" s="1205" t="s">
        <v>242</v>
      </c>
      <c r="H516" s="1205" t="s">
        <v>243</v>
      </c>
      <c r="I516" s="1206" t="b">
        <v>1</v>
      </c>
      <c r="J516" s="1244" t="s">
        <v>4621</v>
      </c>
      <c r="K516" s="1208" t="s">
        <v>4622</v>
      </c>
      <c r="L516" s="1235" t="s">
        <v>4623</v>
      </c>
      <c r="M516" s="1236">
        <v>1</v>
      </c>
      <c r="N516" s="1262" t="b">
        <v>0</v>
      </c>
      <c r="O516" s="1245" t="s">
        <v>48</v>
      </c>
      <c r="P516" s="1224" t="s">
        <v>48</v>
      </c>
      <c r="Q516" s="1219" t="s">
        <v>48</v>
      </c>
      <c r="R516" s="1246" t="s">
        <v>48</v>
      </c>
      <c r="S516" s="1224" t="s">
        <v>48</v>
      </c>
      <c r="T516" s="1219" t="s">
        <v>48</v>
      </c>
      <c r="U516" s="1247" t="s">
        <v>48</v>
      </c>
      <c r="V516" s="1218" t="s">
        <v>48</v>
      </c>
      <c r="W516" s="1219" t="s">
        <v>48</v>
      </c>
      <c r="X516" s="1220" t="s">
        <v>48</v>
      </c>
      <c r="Y516" s="1221" t="s">
        <v>48</v>
      </c>
      <c r="Z516" s="1222" t="s">
        <v>48</v>
      </c>
      <c r="AA516" s="1223" t="s">
        <v>48</v>
      </c>
      <c r="AB516" s="1224" t="s">
        <v>48</v>
      </c>
      <c r="AC516" s="1225" t="s">
        <v>48</v>
      </c>
      <c r="AD516" s="1211" t="s">
        <v>48</v>
      </c>
      <c r="AE516" s="1227" t="s">
        <v>48</v>
      </c>
      <c r="AF516" s="1227" t="s">
        <v>48</v>
      </c>
      <c r="AG516" s="1228" t="s">
        <v>48</v>
      </c>
      <c r="AH516" s="1228" t="s">
        <v>48</v>
      </c>
      <c r="AI516" s="1228" t="s">
        <v>48</v>
      </c>
      <c r="AJ516" s="1228" t="s">
        <v>48</v>
      </c>
      <c r="AK516" s="1228" t="s">
        <v>48</v>
      </c>
      <c r="AL516" s="1228" t="s">
        <v>13913</v>
      </c>
      <c r="AM516" s="1228" t="s">
        <v>12693</v>
      </c>
      <c r="AN516" s="1242"/>
    </row>
    <row r="517" spans="1:40" ht="13.5" thickBot="1">
      <c r="A517" s="1251" t="s">
        <v>4624</v>
      </c>
      <c r="B517" s="1202" t="s">
        <v>4625</v>
      </c>
      <c r="C517" s="1289" t="s">
        <v>240</v>
      </c>
      <c r="D517" s="1243" t="s">
        <v>40</v>
      </c>
      <c r="E517" s="1205" t="s">
        <v>241</v>
      </c>
      <c r="F517" s="1205" t="s">
        <v>241</v>
      </c>
      <c r="G517" s="1205" t="s">
        <v>242</v>
      </c>
      <c r="H517" s="1205" t="s">
        <v>243</v>
      </c>
      <c r="I517" s="1206" t="b">
        <v>1</v>
      </c>
      <c r="J517" s="1244" t="s">
        <v>4626</v>
      </c>
      <c r="K517" s="1208" t="s">
        <v>4627</v>
      </c>
      <c r="L517" s="1235" t="s">
        <v>4628</v>
      </c>
      <c r="M517" s="1236">
        <v>0.8</v>
      </c>
      <c r="N517" s="1262" t="b">
        <v>0</v>
      </c>
      <c r="O517" s="1245" t="s">
        <v>48</v>
      </c>
      <c r="P517" s="1224" t="s">
        <v>48</v>
      </c>
      <c r="Q517" s="1219" t="s">
        <v>48</v>
      </c>
      <c r="R517" s="1246" t="s">
        <v>48</v>
      </c>
      <c r="S517" s="1224" t="s">
        <v>48</v>
      </c>
      <c r="T517" s="1219" t="s">
        <v>48</v>
      </c>
      <c r="U517" s="1247" t="s">
        <v>48</v>
      </c>
      <c r="V517" s="1218" t="s">
        <v>48</v>
      </c>
      <c r="W517" s="1219" t="s">
        <v>48</v>
      </c>
      <c r="X517" s="1220" t="s">
        <v>48</v>
      </c>
      <c r="Y517" s="1221" t="s">
        <v>48</v>
      </c>
      <c r="Z517" s="1222" t="s">
        <v>48</v>
      </c>
      <c r="AA517" s="1223" t="s">
        <v>48</v>
      </c>
      <c r="AB517" s="1224" t="s">
        <v>48</v>
      </c>
      <c r="AC517" s="1225" t="s">
        <v>48</v>
      </c>
      <c r="AD517" s="1211" t="s">
        <v>48</v>
      </c>
      <c r="AE517" s="1227" t="s">
        <v>48</v>
      </c>
      <c r="AF517" s="1227" t="s">
        <v>48</v>
      </c>
      <c r="AG517" s="1228" t="s">
        <v>48</v>
      </c>
      <c r="AH517" s="1228" t="s">
        <v>48</v>
      </c>
      <c r="AI517" s="1228" t="s">
        <v>48</v>
      </c>
      <c r="AJ517" s="1228" t="s">
        <v>48</v>
      </c>
      <c r="AK517" s="1228" t="s">
        <v>48</v>
      </c>
      <c r="AL517" s="1228" t="s">
        <v>13913</v>
      </c>
      <c r="AM517" s="1228" t="s">
        <v>12693</v>
      </c>
      <c r="AN517" s="1242"/>
    </row>
    <row r="518" spans="1:40" ht="13.5" thickBot="1">
      <c r="A518" s="1255" t="s">
        <v>4629</v>
      </c>
      <c r="B518" s="1202" t="s">
        <v>4630</v>
      </c>
      <c r="C518" s="1289" t="s">
        <v>240</v>
      </c>
      <c r="D518" s="1243" t="s">
        <v>40</v>
      </c>
      <c r="E518" s="1205" t="s">
        <v>241</v>
      </c>
      <c r="F518" s="1205" t="s">
        <v>241</v>
      </c>
      <c r="G518" s="1205" t="s">
        <v>242</v>
      </c>
      <c r="H518" s="1205" t="s">
        <v>243</v>
      </c>
      <c r="I518" s="1206" t="b">
        <v>1</v>
      </c>
      <c r="J518" s="1244" t="s">
        <v>4631</v>
      </c>
      <c r="K518" s="1208" t="s">
        <v>4632</v>
      </c>
      <c r="L518" s="1235" t="s">
        <v>4633</v>
      </c>
      <c r="M518" s="1236">
        <v>1</v>
      </c>
      <c r="N518" s="1262" t="b">
        <v>0</v>
      </c>
      <c r="O518" s="1245" t="s">
        <v>48</v>
      </c>
      <c r="P518" s="1224" t="s">
        <v>48</v>
      </c>
      <c r="Q518" s="1219" t="s">
        <v>48</v>
      </c>
      <c r="R518" s="1246" t="s">
        <v>48</v>
      </c>
      <c r="S518" s="1224" t="s">
        <v>48</v>
      </c>
      <c r="T518" s="1219" t="s">
        <v>48</v>
      </c>
      <c r="U518" s="1247" t="s">
        <v>48</v>
      </c>
      <c r="V518" s="1218" t="s">
        <v>48</v>
      </c>
      <c r="W518" s="1219" t="s">
        <v>48</v>
      </c>
      <c r="X518" s="1220" t="s">
        <v>48</v>
      </c>
      <c r="Y518" s="1221" t="s">
        <v>48</v>
      </c>
      <c r="Z518" s="1222" t="s">
        <v>48</v>
      </c>
      <c r="AA518" s="1223" t="s">
        <v>48</v>
      </c>
      <c r="AB518" s="1224" t="s">
        <v>48</v>
      </c>
      <c r="AC518" s="1225" t="s">
        <v>48</v>
      </c>
      <c r="AD518" s="1211" t="s">
        <v>48</v>
      </c>
      <c r="AE518" s="1227" t="s">
        <v>48</v>
      </c>
      <c r="AF518" s="1227" t="s">
        <v>48</v>
      </c>
      <c r="AG518" s="1228" t="s">
        <v>48</v>
      </c>
      <c r="AH518" s="1228" t="s">
        <v>48</v>
      </c>
      <c r="AI518" s="1228" t="s">
        <v>48</v>
      </c>
      <c r="AJ518" s="1228" t="s">
        <v>48</v>
      </c>
      <c r="AK518" s="1228" t="s">
        <v>48</v>
      </c>
      <c r="AL518" s="1228" t="s">
        <v>13914</v>
      </c>
      <c r="AM518" s="1228" t="s">
        <v>12693</v>
      </c>
      <c r="AN518" s="1242"/>
    </row>
    <row r="519" spans="1:40" ht="13.5" thickBot="1">
      <c r="A519" s="1255" t="s">
        <v>4634</v>
      </c>
      <c r="B519" s="1202" t="s">
        <v>4635</v>
      </c>
      <c r="C519" s="1289" t="s">
        <v>240</v>
      </c>
      <c r="D519" s="1243" t="s">
        <v>40</v>
      </c>
      <c r="E519" s="1205" t="s">
        <v>241</v>
      </c>
      <c r="F519" s="1205" t="s">
        <v>241</v>
      </c>
      <c r="G519" s="1205" t="s">
        <v>242</v>
      </c>
      <c r="H519" s="1205" t="s">
        <v>243</v>
      </c>
      <c r="I519" s="1206" t="b">
        <v>1</v>
      </c>
      <c r="J519" s="1244" t="s">
        <v>4636</v>
      </c>
      <c r="K519" s="1208" t="s">
        <v>4637</v>
      </c>
      <c r="L519" s="1235" t="s">
        <v>4638</v>
      </c>
      <c r="M519" s="1236">
        <v>1</v>
      </c>
      <c r="N519" s="1262" t="b">
        <v>0</v>
      </c>
      <c r="O519" s="1245" t="s">
        <v>48</v>
      </c>
      <c r="P519" s="1224" t="s">
        <v>48</v>
      </c>
      <c r="Q519" s="1219" t="s">
        <v>48</v>
      </c>
      <c r="R519" s="1246" t="s">
        <v>48</v>
      </c>
      <c r="S519" s="1224" t="s">
        <v>48</v>
      </c>
      <c r="T519" s="1219" t="s">
        <v>48</v>
      </c>
      <c r="U519" s="1247" t="s">
        <v>48</v>
      </c>
      <c r="V519" s="1218" t="s">
        <v>48</v>
      </c>
      <c r="W519" s="1219" t="s">
        <v>48</v>
      </c>
      <c r="X519" s="1220" t="s">
        <v>48</v>
      </c>
      <c r="Y519" s="1221" t="s">
        <v>48</v>
      </c>
      <c r="Z519" s="1222" t="s">
        <v>48</v>
      </c>
      <c r="AA519" s="1223" t="s">
        <v>48</v>
      </c>
      <c r="AB519" s="1224" t="s">
        <v>48</v>
      </c>
      <c r="AC519" s="1225" t="s">
        <v>48</v>
      </c>
      <c r="AD519" s="1211" t="s">
        <v>48</v>
      </c>
      <c r="AE519" s="1227" t="s">
        <v>48</v>
      </c>
      <c r="AF519" s="1227" t="s">
        <v>48</v>
      </c>
      <c r="AG519" s="1228" t="s">
        <v>48</v>
      </c>
      <c r="AH519" s="1228" t="s">
        <v>48</v>
      </c>
      <c r="AI519" s="1228" t="s">
        <v>48</v>
      </c>
      <c r="AJ519" s="1228" t="s">
        <v>48</v>
      </c>
      <c r="AK519" s="1228" t="s">
        <v>48</v>
      </c>
      <c r="AL519" s="1228" t="s">
        <v>13914</v>
      </c>
      <c r="AM519" s="1228" t="s">
        <v>12693</v>
      </c>
      <c r="AN519" s="1242"/>
    </row>
    <row r="520" spans="1:40" ht="13.5" thickBot="1">
      <c r="A520" s="1255" t="s">
        <v>4639</v>
      </c>
      <c r="B520" s="1202" t="s">
        <v>4640</v>
      </c>
      <c r="C520" s="1289" t="s">
        <v>240</v>
      </c>
      <c r="D520" s="1243" t="s">
        <v>40</v>
      </c>
      <c r="E520" s="1205" t="s">
        <v>241</v>
      </c>
      <c r="F520" s="1205" t="s">
        <v>241</v>
      </c>
      <c r="G520" s="1205" t="s">
        <v>242</v>
      </c>
      <c r="H520" s="1205" t="s">
        <v>243</v>
      </c>
      <c r="I520" s="1206" t="b">
        <v>1</v>
      </c>
      <c r="J520" s="1244" t="s">
        <v>4641</v>
      </c>
      <c r="K520" s="1208" t="s">
        <v>4642</v>
      </c>
      <c r="L520" s="1235" t="s">
        <v>4643</v>
      </c>
      <c r="M520" s="1236">
        <v>1</v>
      </c>
      <c r="N520" s="1262" t="b">
        <v>0</v>
      </c>
      <c r="O520" s="1245" t="s">
        <v>48</v>
      </c>
      <c r="P520" s="1224" t="s">
        <v>48</v>
      </c>
      <c r="Q520" s="1219" t="s">
        <v>48</v>
      </c>
      <c r="R520" s="1246" t="s">
        <v>48</v>
      </c>
      <c r="S520" s="1224" t="s">
        <v>48</v>
      </c>
      <c r="T520" s="1219" t="s">
        <v>48</v>
      </c>
      <c r="U520" s="1247" t="s">
        <v>48</v>
      </c>
      <c r="V520" s="1218" t="s">
        <v>48</v>
      </c>
      <c r="W520" s="1219" t="s">
        <v>48</v>
      </c>
      <c r="X520" s="1220" t="s">
        <v>48</v>
      </c>
      <c r="Y520" s="1221" t="s">
        <v>48</v>
      </c>
      <c r="Z520" s="1222" t="s">
        <v>48</v>
      </c>
      <c r="AA520" s="1223" t="s">
        <v>48</v>
      </c>
      <c r="AB520" s="1224" t="s">
        <v>48</v>
      </c>
      <c r="AC520" s="1225" t="s">
        <v>48</v>
      </c>
      <c r="AD520" s="1211" t="s">
        <v>48</v>
      </c>
      <c r="AE520" s="1227" t="s">
        <v>48</v>
      </c>
      <c r="AF520" s="1227" t="s">
        <v>48</v>
      </c>
      <c r="AG520" s="1228" t="s">
        <v>48</v>
      </c>
      <c r="AH520" s="1228" t="s">
        <v>48</v>
      </c>
      <c r="AI520" s="1228" t="s">
        <v>48</v>
      </c>
      <c r="AJ520" s="1228" t="s">
        <v>48</v>
      </c>
      <c r="AK520" s="1228" t="s">
        <v>48</v>
      </c>
      <c r="AL520" s="1228" t="s">
        <v>13914</v>
      </c>
      <c r="AM520" s="1228" t="s">
        <v>12693</v>
      </c>
      <c r="AN520" s="1242"/>
    </row>
    <row r="521" spans="1:40" ht="13.5" thickBot="1">
      <c r="A521" s="1255" t="s">
        <v>4644</v>
      </c>
      <c r="B521" s="1202" t="s">
        <v>4645</v>
      </c>
      <c r="C521" s="1289" t="s">
        <v>240</v>
      </c>
      <c r="D521" s="1243" t="s">
        <v>40</v>
      </c>
      <c r="E521" s="1205" t="s">
        <v>241</v>
      </c>
      <c r="F521" s="1205" t="s">
        <v>241</v>
      </c>
      <c r="G521" s="1205" t="s">
        <v>242</v>
      </c>
      <c r="H521" s="1205" t="s">
        <v>243</v>
      </c>
      <c r="I521" s="1206" t="b">
        <v>1</v>
      </c>
      <c r="J521" s="1244" t="s">
        <v>4646</v>
      </c>
      <c r="K521" s="1208" t="s">
        <v>4647</v>
      </c>
      <c r="L521" s="1235" t="s">
        <v>4648</v>
      </c>
      <c r="M521" s="1236">
        <v>0.8</v>
      </c>
      <c r="N521" s="1262" t="b">
        <v>0</v>
      </c>
      <c r="O521" s="1245" t="s">
        <v>48</v>
      </c>
      <c r="P521" s="1224" t="s">
        <v>48</v>
      </c>
      <c r="Q521" s="1219" t="s">
        <v>48</v>
      </c>
      <c r="R521" s="1246" t="s">
        <v>48</v>
      </c>
      <c r="S521" s="1224" t="s">
        <v>48</v>
      </c>
      <c r="T521" s="1219" t="s">
        <v>48</v>
      </c>
      <c r="U521" s="1247" t="s">
        <v>48</v>
      </c>
      <c r="V521" s="1218" t="s">
        <v>48</v>
      </c>
      <c r="W521" s="1219" t="s">
        <v>48</v>
      </c>
      <c r="X521" s="1220" t="s">
        <v>48</v>
      </c>
      <c r="Y521" s="1221" t="s">
        <v>48</v>
      </c>
      <c r="Z521" s="1222" t="s">
        <v>48</v>
      </c>
      <c r="AA521" s="1223" t="s">
        <v>48</v>
      </c>
      <c r="AB521" s="1224" t="s">
        <v>48</v>
      </c>
      <c r="AC521" s="1225" t="s">
        <v>48</v>
      </c>
      <c r="AD521" s="1211" t="s">
        <v>48</v>
      </c>
      <c r="AE521" s="1227" t="s">
        <v>48</v>
      </c>
      <c r="AF521" s="1227" t="s">
        <v>48</v>
      </c>
      <c r="AG521" s="1228" t="s">
        <v>48</v>
      </c>
      <c r="AH521" s="1228" t="s">
        <v>48</v>
      </c>
      <c r="AI521" s="1228" t="s">
        <v>48</v>
      </c>
      <c r="AJ521" s="1228" t="s">
        <v>48</v>
      </c>
      <c r="AK521" s="1228" t="s">
        <v>48</v>
      </c>
      <c r="AL521" s="1228" t="s">
        <v>13914</v>
      </c>
      <c r="AM521" s="1228" t="s">
        <v>12693</v>
      </c>
      <c r="AN521" s="1242"/>
    </row>
    <row r="522" spans="1:40" ht="13.5" thickBot="1">
      <c r="A522" s="1256" t="s">
        <v>4649</v>
      </c>
      <c r="B522" s="1202" t="s">
        <v>4650</v>
      </c>
      <c r="C522" s="1289" t="s">
        <v>240</v>
      </c>
      <c r="D522" s="1243" t="s">
        <v>40</v>
      </c>
      <c r="E522" s="1205" t="s">
        <v>241</v>
      </c>
      <c r="F522" s="1205" t="s">
        <v>241</v>
      </c>
      <c r="G522" s="1205" t="s">
        <v>242</v>
      </c>
      <c r="H522" s="1205" t="s">
        <v>243</v>
      </c>
      <c r="I522" s="1206" t="b">
        <v>1</v>
      </c>
      <c r="J522" s="1244" t="s">
        <v>4651</v>
      </c>
      <c r="K522" s="1208" t="s">
        <v>4652</v>
      </c>
      <c r="L522" s="1235" t="s">
        <v>4653</v>
      </c>
      <c r="M522" s="1236">
        <v>1</v>
      </c>
      <c r="N522" s="1262" t="b">
        <v>0</v>
      </c>
      <c r="O522" s="1245" t="s">
        <v>48</v>
      </c>
      <c r="P522" s="1224" t="s">
        <v>48</v>
      </c>
      <c r="Q522" s="1219" t="s">
        <v>48</v>
      </c>
      <c r="R522" s="1246" t="s">
        <v>48</v>
      </c>
      <c r="S522" s="1224" t="s">
        <v>48</v>
      </c>
      <c r="T522" s="1219" t="s">
        <v>48</v>
      </c>
      <c r="U522" s="1247" t="s">
        <v>48</v>
      </c>
      <c r="V522" s="1218" t="s">
        <v>48</v>
      </c>
      <c r="W522" s="1219" t="s">
        <v>48</v>
      </c>
      <c r="X522" s="1220" t="s">
        <v>48</v>
      </c>
      <c r="Y522" s="1221" t="s">
        <v>48</v>
      </c>
      <c r="Z522" s="1222" t="s">
        <v>48</v>
      </c>
      <c r="AA522" s="1223" t="s">
        <v>48</v>
      </c>
      <c r="AB522" s="1224" t="s">
        <v>48</v>
      </c>
      <c r="AC522" s="1225" t="s">
        <v>48</v>
      </c>
      <c r="AD522" s="1211" t="s">
        <v>48</v>
      </c>
      <c r="AE522" s="1227" t="s">
        <v>48</v>
      </c>
      <c r="AF522" s="1227" t="s">
        <v>48</v>
      </c>
      <c r="AG522" s="1228" t="s">
        <v>48</v>
      </c>
      <c r="AH522" s="1228" t="s">
        <v>48</v>
      </c>
      <c r="AI522" s="1228" t="s">
        <v>48</v>
      </c>
      <c r="AJ522" s="1228" t="s">
        <v>48</v>
      </c>
      <c r="AK522" s="1228" t="s">
        <v>48</v>
      </c>
      <c r="AL522" s="1228" t="s">
        <v>13915</v>
      </c>
      <c r="AM522" s="1228" t="s">
        <v>12693</v>
      </c>
      <c r="AN522" s="1242"/>
    </row>
    <row r="523" spans="1:40" ht="13.5" thickBot="1">
      <c r="A523" s="1256" t="s">
        <v>4654</v>
      </c>
      <c r="B523" s="1202" t="s">
        <v>4655</v>
      </c>
      <c r="C523" s="1289" t="s">
        <v>240</v>
      </c>
      <c r="D523" s="1243" t="s">
        <v>40</v>
      </c>
      <c r="E523" s="1205" t="s">
        <v>241</v>
      </c>
      <c r="F523" s="1205" t="s">
        <v>241</v>
      </c>
      <c r="G523" s="1205" t="s">
        <v>242</v>
      </c>
      <c r="H523" s="1205" t="s">
        <v>243</v>
      </c>
      <c r="I523" s="1206" t="b">
        <v>1</v>
      </c>
      <c r="J523" s="1244" t="s">
        <v>4656</v>
      </c>
      <c r="K523" s="1208" t="s">
        <v>4657</v>
      </c>
      <c r="L523" s="1235" t="s">
        <v>4658</v>
      </c>
      <c r="M523" s="1236">
        <v>1</v>
      </c>
      <c r="N523" s="1262" t="b">
        <v>0</v>
      </c>
      <c r="O523" s="1245" t="s">
        <v>48</v>
      </c>
      <c r="P523" s="1224" t="s">
        <v>48</v>
      </c>
      <c r="Q523" s="1219" t="s">
        <v>48</v>
      </c>
      <c r="R523" s="1246" t="s">
        <v>48</v>
      </c>
      <c r="S523" s="1224" t="s">
        <v>48</v>
      </c>
      <c r="T523" s="1219" t="s">
        <v>48</v>
      </c>
      <c r="U523" s="1247" t="s">
        <v>48</v>
      </c>
      <c r="V523" s="1218" t="s">
        <v>48</v>
      </c>
      <c r="W523" s="1219" t="s">
        <v>48</v>
      </c>
      <c r="X523" s="1220" t="s">
        <v>48</v>
      </c>
      <c r="Y523" s="1221" t="s">
        <v>48</v>
      </c>
      <c r="Z523" s="1222" t="s">
        <v>48</v>
      </c>
      <c r="AA523" s="1223" t="s">
        <v>48</v>
      </c>
      <c r="AB523" s="1224" t="s">
        <v>48</v>
      </c>
      <c r="AC523" s="1225" t="s">
        <v>48</v>
      </c>
      <c r="AD523" s="1211" t="s">
        <v>48</v>
      </c>
      <c r="AE523" s="1227" t="s">
        <v>48</v>
      </c>
      <c r="AF523" s="1227" t="s">
        <v>48</v>
      </c>
      <c r="AG523" s="1228" t="s">
        <v>48</v>
      </c>
      <c r="AH523" s="1228" t="s">
        <v>48</v>
      </c>
      <c r="AI523" s="1228" t="s">
        <v>48</v>
      </c>
      <c r="AJ523" s="1228" t="s">
        <v>48</v>
      </c>
      <c r="AK523" s="1228" t="s">
        <v>48</v>
      </c>
      <c r="AL523" s="1228" t="s">
        <v>13915</v>
      </c>
      <c r="AM523" s="1228" t="s">
        <v>12693</v>
      </c>
      <c r="AN523" s="1242"/>
    </row>
    <row r="524" spans="1:40" ht="13.5" thickBot="1">
      <c r="A524" s="1256" t="s">
        <v>4659</v>
      </c>
      <c r="B524" s="1202" t="s">
        <v>4660</v>
      </c>
      <c r="C524" s="1289" t="s">
        <v>240</v>
      </c>
      <c r="D524" s="1243" t="s">
        <v>40</v>
      </c>
      <c r="E524" s="1205" t="s">
        <v>241</v>
      </c>
      <c r="F524" s="1205" t="s">
        <v>241</v>
      </c>
      <c r="G524" s="1205" t="s">
        <v>242</v>
      </c>
      <c r="H524" s="1205" t="s">
        <v>243</v>
      </c>
      <c r="I524" s="1206" t="b">
        <v>1</v>
      </c>
      <c r="J524" s="1244" t="s">
        <v>4661</v>
      </c>
      <c r="K524" s="1208" t="s">
        <v>4662</v>
      </c>
      <c r="L524" s="1235" t="s">
        <v>4663</v>
      </c>
      <c r="M524" s="1236">
        <v>1</v>
      </c>
      <c r="N524" s="1262" t="b">
        <v>0</v>
      </c>
      <c r="O524" s="1245" t="s">
        <v>48</v>
      </c>
      <c r="P524" s="1224" t="s">
        <v>48</v>
      </c>
      <c r="Q524" s="1219" t="s">
        <v>48</v>
      </c>
      <c r="R524" s="1246" t="s">
        <v>48</v>
      </c>
      <c r="S524" s="1224" t="s">
        <v>48</v>
      </c>
      <c r="T524" s="1219" t="s">
        <v>48</v>
      </c>
      <c r="U524" s="1247" t="s">
        <v>48</v>
      </c>
      <c r="V524" s="1218" t="s">
        <v>48</v>
      </c>
      <c r="W524" s="1219" t="s">
        <v>48</v>
      </c>
      <c r="X524" s="1220" t="s">
        <v>48</v>
      </c>
      <c r="Y524" s="1221" t="s">
        <v>48</v>
      </c>
      <c r="Z524" s="1222" t="s">
        <v>48</v>
      </c>
      <c r="AA524" s="1223" t="s">
        <v>48</v>
      </c>
      <c r="AB524" s="1224" t="s">
        <v>48</v>
      </c>
      <c r="AC524" s="1225" t="s">
        <v>48</v>
      </c>
      <c r="AD524" s="1211" t="s">
        <v>48</v>
      </c>
      <c r="AE524" s="1227" t="s">
        <v>48</v>
      </c>
      <c r="AF524" s="1227" t="s">
        <v>48</v>
      </c>
      <c r="AG524" s="1228" t="s">
        <v>48</v>
      </c>
      <c r="AH524" s="1228" t="s">
        <v>48</v>
      </c>
      <c r="AI524" s="1228" t="s">
        <v>48</v>
      </c>
      <c r="AJ524" s="1228" t="s">
        <v>48</v>
      </c>
      <c r="AK524" s="1228" t="s">
        <v>48</v>
      </c>
      <c r="AL524" s="1228" t="s">
        <v>13915</v>
      </c>
      <c r="AM524" s="1228" t="s">
        <v>12693</v>
      </c>
      <c r="AN524" s="1242"/>
    </row>
    <row r="525" spans="1:40" ht="13.5" thickBot="1">
      <c r="A525" s="1256" t="s">
        <v>4664</v>
      </c>
      <c r="B525" s="1202" t="s">
        <v>4665</v>
      </c>
      <c r="C525" s="1289" t="s">
        <v>240</v>
      </c>
      <c r="D525" s="1243" t="s">
        <v>40</v>
      </c>
      <c r="E525" s="1205" t="s">
        <v>241</v>
      </c>
      <c r="F525" s="1205" t="s">
        <v>241</v>
      </c>
      <c r="G525" s="1205" t="s">
        <v>242</v>
      </c>
      <c r="H525" s="1205" t="s">
        <v>243</v>
      </c>
      <c r="I525" s="1206" t="b">
        <v>1</v>
      </c>
      <c r="J525" s="1244" t="s">
        <v>4666</v>
      </c>
      <c r="K525" s="1208" t="s">
        <v>4667</v>
      </c>
      <c r="L525" s="1235" t="s">
        <v>4668</v>
      </c>
      <c r="M525" s="1236">
        <v>0.8</v>
      </c>
      <c r="N525" s="1262" t="b">
        <v>0</v>
      </c>
      <c r="O525" s="1245" t="s">
        <v>48</v>
      </c>
      <c r="P525" s="1224" t="s">
        <v>48</v>
      </c>
      <c r="Q525" s="1219" t="s">
        <v>48</v>
      </c>
      <c r="R525" s="1246" t="s">
        <v>48</v>
      </c>
      <c r="S525" s="1224" t="s">
        <v>48</v>
      </c>
      <c r="T525" s="1219" t="s">
        <v>48</v>
      </c>
      <c r="U525" s="1247" t="s">
        <v>48</v>
      </c>
      <c r="V525" s="1218" t="s">
        <v>48</v>
      </c>
      <c r="W525" s="1219" t="s">
        <v>48</v>
      </c>
      <c r="X525" s="1220" t="s">
        <v>48</v>
      </c>
      <c r="Y525" s="1221" t="s">
        <v>48</v>
      </c>
      <c r="Z525" s="1222" t="s">
        <v>48</v>
      </c>
      <c r="AA525" s="1223" t="s">
        <v>48</v>
      </c>
      <c r="AB525" s="1224" t="s">
        <v>48</v>
      </c>
      <c r="AC525" s="1225" t="s">
        <v>48</v>
      </c>
      <c r="AD525" s="1211" t="s">
        <v>48</v>
      </c>
      <c r="AE525" s="1227" t="s">
        <v>48</v>
      </c>
      <c r="AF525" s="1227" t="s">
        <v>48</v>
      </c>
      <c r="AG525" s="1228" t="s">
        <v>48</v>
      </c>
      <c r="AH525" s="1228" t="s">
        <v>48</v>
      </c>
      <c r="AI525" s="1228" t="s">
        <v>48</v>
      </c>
      <c r="AJ525" s="1228" t="s">
        <v>48</v>
      </c>
      <c r="AK525" s="1228" t="s">
        <v>48</v>
      </c>
      <c r="AL525" s="1228" t="s">
        <v>13915</v>
      </c>
      <c r="AM525" s="1228" t="s">
        <v>12693</v>
      </c>
      <c r="AN525" s="1242"/>
    </row>
    <row r="526" spans="1:40" ht="13.5" thickBot="1">
      <c r="A526" s="1230" t="s">
        <v>4669</v>
      </c>
      <c r="B526" s="1202" t="s">
        <v>4670</v>
      </c>
      <c r="C526" s="1289" t="s">
        <v>240</v>
      </c>
      <c r="D526" s="1243" t="s">
        <v>40</v>
      </c>
      <c r="E526" s="1205" t="s">
        <v>241</v>
      </c>
      <c r="F526" s="1205" t="s">
        <v>241</v>
      </c>
      <c r="G526" s="1205" t="s">
        <v>242</v>
      </c>
      <c r="H526" s="1205" t="s">
        <v>243</v>
      </c>
      <c r="I526" s="1206" t="b">
        <v>1</v>
      </c>
      <c r="J526" s="1244" t="s">
        <v>4671</v>
      </c>
      <c r="K526" s="1208" t="s">
        <v>4672</v>
      </c>
      <c r="L526" s="1235" t="s">
        <v>4673</v>
      </c>
      <c r="M526" s="1236">
        <v>1</v>
      </c>
      <c r="N526" s="1262" t="b">
        <v>0</v>
      </c>
      <c r="O526" s="1245" t="s">
        <v>48</v>
      </c>
      <c r="P526" s="1224" t="s">
        <v>48</v>
      </c>
      <c r="Q526" s="1219" t="s">
        <v>48</v>
      </c>
      <c r="R526" s="1246" t="s">
        <v>48</v>
      </c>
      <c r="S526" s="1224" t="s">
        <v>48</v>
      </c>
      <c r="T526" s="1219" t="s">
        <v>48</v>
      </c>
      <c r="U526" s="1247" t="s">
        <v>48</v>
      </c>
      <c r="V526" s="1218" t="s">
        <v>48</v>
      </c>
      <c r="W526" s="1219" t="s">
        <v>48</v>
      </c>
      <c r="X526" s="1220" t="s">
        <v>48</v>
      </c>
      <c r="Y526" s="1221" t="s">
        <v>48</v>
      </c>
      <c r="Z526" s="1222" t="s">
        <v>48</v>
      </c>
      <c r="AA526" s="1223" t="s">
        <v>48</v>
      </c>
      <c r="AB526" s="1224" t="s">
        <v>48</v>
      </c>
      <c r="AC526" s="1225" t="s">
        <v>48</v>
      </c>
      <c r="AD526" s="1211" t="s">
        <v>48</v>
      </c>
      <c r="AE526" s="1227" t="s">
        <v>48</v>
      </c>
      <c r="AF526" s="1227" t="s">
        <v>48</v>
      </c>
      <c r="AG526" s="1228" t="s">
        <v>48</v>
      </c>
      <c r="AH526" s="1228" t="s">
        <v>48</v>
      </c>
      <c r="AI526" s="1228" t="s">
        <v>48</v>
      </c>
      <c r="AJ526" s="1228" t="s">
        <v>48</v>
      </c>
      <c r="AK526" s="1228" t="s">
        <v>48</v>
      </c>
      <c r="AL526" s="1228" t="s">
        <v>13911</v>
      </c>
      <c r="AM526" s="1228" t="s">
        <v>12693</v>
      </c>
      <c r="AN526" s="1242"/>
    </row>
    <row r="527" spans="1:40" ht="13.5" thickBot="1">
      <c r="A527" s="1230" t="s">
        <v>4674</v>
      </c>
      <c r="B527" s="1202" t="s">
        <v>4675</v>
      </c>
      <c r="C527" s="1289" t="s">
        <v>240</v>
      </c>
      <c r="D527" s="1243" t="s">
        <v>40</v>
      </c>
      <c r="E527" s="1205" t="s">
        <v>241</v>
      </c>
      <c r="F527" s="1205" t="s">
        <v>241</v>
      </c>
      <c r="G527" s="1205" t="s">
        <v>242</v>
      </c>
      <c r="H527" s="1205" t="s">
        <v>243</v>
      </c>
      <c r="I527" s="1206" t="b">
        <v>1</v>
      </c>
      <c r="J527" s="1244" t="s">
        <v>4676</v>
      </c>
      <c r="K527" s="1208" t="s">
        <v>4677</v>
      </c>
      <c r="L527" s="1235" t="s">
        <v>4678</v>
      </c>
      <c r="M527" s="1236">
        <v>1</v>
      </c>
      <c r="N527" s="1262" t="b">
        <v>0</v>
      </c>
      <c r="O527" s="1245" t="s">
        <v>48</v>
      </c>
      <c r="P527" s="1224" t="s">
        <v>48</v>
      </c>
      <c r="Q527" s="1219" t="s">
        <v>48</v>
      </c>
      <c r="R527" s="1246" t="s">
        <v>48</v>
      </c>
      <c r="S527" s="1224" t="s">
        <v>48</v>
      </c>
      <c r="T527" s="1219" t="s">
        <v>48</v>
      </c>
      <c r="U527" s="1247" t="s">
        <v>48</v>
      </c>
      <c r="V527" s="1218" t="s">
        <v>48</v>
      </c>
      <c r="W527" s="1219" t="s">
        <v>48</v>
      </c>
      <c r="X527" s="1220" t="s">
        <v>48</v>
      </c>
      <c r="Y527" s="1221" t="s">
        <v>48</v>
      </c>
      <c r="Z527" s="1222" t="s">
        <v>48</v>
      </c>
      <c r="AA527" s="1223" t="s">
        <v>48</v>
      </c>
      <c r="AB527" s="1224" t="s">
        <v>48</v>
      </c>
      <c r="AC527" s="1225" t="s">
        <v>48</v>
      </c>
      <c r="AD527" s="1211" t="s">
        <v>48</v>
      </c>
      <c r="AE527" s="1227" t="s">
        <v>48</v>
      </c>
      <c r="AF527" s="1227" t="s">
        <v>48</v>
      </c>
      <c r="AG527" s="1228" t="s">
        <v>48</v>
      </c>
      <c r="AH527" s="1228" t="s">
        <v>48</v>
      </c>
      <c r="AI527" s="1228" t="s">
        <v>48</v>
      </c>
      <c r="AJ527" s="1228" t="s">
        <v>48</v>
      </c>
      <c r="AK527" s="1228" t="s">
        <v>48</v>
      </c>
      <c r="AL527" s="1228" t="s">
        <v>13911</v>
      </c>
      <c r="AM527" s="1228" t="s">
        <v>12693</v>
      </c>
      <c r="AN527" s="1242"/>
    </row>
    <row r="528" spans="1:40" ht="13.5" thickBot="1">
      <c r="A528" s="1230" t="s">
        <v>4679</v>
      </c>
      <c r="B528" s="1202" t="s">
        <v>4680</v>
      </c>
      <c r="C528" s="1289" t="s">
        <v>240</v>
      </c>
      <c r="D528" s="1243" t="s">
        <v>40</v>
      </c>
      <c r="E528" s="1205" t="s">
        <v>241</v>
      </c>
      <c r="F528" s="1205" t="s">
        <v>241</v>
      </c>
      <c r="G528" s="1205" t="s">
        <v>242</v>
      </c>
      <c r="H528" s="1205" t="s">
        <v>243</v>
      </c>
      <c r="I528" s="1206" t="b">
        <v>1</v>
      </c>
      <c r="J528" s="1244" t="s">
        <v>4681</v>
      </c>
      <c r="K528" s="1208" t="s">
        <v>4682</v>
      </c>
      <c r="L528" s="1235" t="s">
        <v>4683</v>
      </c>
      <c r="M528" s="1236">
        <v>0.4</v>
      </c>
      <c r="N528" s="1262" t="b">
        <v>0</v>
      </c>
      <c r="O528" s="1245" t="s">
        <v>48</v>
      </c>
      <c r="P528" s="1224" t="s">
        <v>48</v>
      </c>
      <c r="Q528" s="1219" t="s">
        <v>48</v>
      </c>
      <c r="R528" s="1246" t="s">
        <v>48</v>
      </c>
      <c r="S528" s="1224" t="s">
        <v>48</v>
      </c>
      <c r="T528" s="1219" t="s">
        <v>48</v>
      </c>
      <c r="U528" s="1247" t="s">
        <v>48</v>
      </c>
      <c r="V528" s="1218" t="s">
        <v>48</v>
      </c>
      <c r="W528" s="1219" t="s">
        <v>48</v>
      </c>
      <c r="X528" s="1220" t="s">
        <v>48</v>
      </c>
      <c r="Y528" s="1221" t="s">
        <v>48</v>
      </c>
      <c r="Z528" s="1222" t="s">
        <v>48</v>
      </c>
      <c r="AA528" s="1223" t="s">
        <v>48</v>
      </c>
      <c r="AB528" s="1224" t="s">
        <v>48</v>
      </c>
      <c r="AC528" s="1225" t="s">
        <v>48</v>
      </c>
      <c r="AD528" s="1211" t="s">
        <v>48</v>
      </c>
      <c r="AE528" s="1227" t="s">
        <v>48</v>
      </c>
      <c r="AF528" s="1227" t="s">
        <v>48</v>
      </c>
      <c r="AG528" s="1228" t="s">
        <v>48</v>
      </c>
      <c r="AH528" s="1228" t="s">
        <v>48</v>
      </c>
      <c r="AI528" s="1228" t="s">
        <v>48</v>
      </c>
      <c r="AJ528" s="1228" t="s">
        <v>48</v>
      </c>
      <c r="AK528" s="1228" t="s">
        <v>48</v>
      </c>
      <c r="AL528" s="1228" t="s">
        <v>13911</v>
      </c>
      <c r="AM528" s="1228" t="s">
        <v>12693</v>
      </c>
      <c r="AN528" s="1242"/>
    </row>
    <row r="529" spans="1:40" ht="13.5" thickBot="1">
      <c r="A529" s="1251" t="s">
        <v>4684</v>
      </c>
      <c r="B529" s="1202" t="s">
        <v>4685</v>
      </c>
      <c r="C529" s="1289" t="s">
        <v>240</v>
      </c>
      <c r="D529" s="1243" t="s">
        <v>40</v>
      </c>
      <c r="E529" s="1205" t="s">
        <v>241</v>
      </c>
      <c r="F529" s="1205" t="s">
        <v>241</v>
      </c>
      <c r="G529" s="1205" t="s">
        <v>242</v>
      </c>
      <c r="H529" s="1205" t="s">
        <v>243</v>
      </c>
      <c r="I529" s="1206" t="b">
        <v>1</v>
      </c>
      <c r="J529" s="1244" t="s">
        <v>4686</v>
      </c>
      <c r="K529" s="1208" t="s">
        <v>4687</v>
      </c>
      <c r="L529" s="1235" t="s">
        <v>4688</v>
      </c>
      <c r="M529" s="1236">
        <v>1</v>
      </c>
      <c r="N529" s="1262" t="b">
        <v>0</v>
      </c>
      <c r="O529" s="1245" t="s">
        <v>48</v>
      </c>
      <c r="P529" s="1224" t="s">
        <v>48</v>
      </c>
      <c r="Q529" s="1219" t="s">
        <v>48</v>
      </c>
      <c r="R529" s="1246" t="s">
        <v>48</v>
      </c>
      <c r="S529" s="1224" t="s">
        <v>48</v>
      </c>
      <c r="T529" s="1219" t="s">
        <v>48</v>
      </c>
      <c r="U529" s="1247" t="s">
        <v>48</v>
      </c>
      <c r="V529" s="1218" t="s">
        <v>48</v>
      </c>
      <c r="W529" s="1219" t="s">
        <v>48</v>
      </c>
      <c r="X529" s="1220" t="s">
        <v>48</v>
      </c>
      <c r="Y529" s="1221" t="s">
        <v>48</v>
      </c>
      <c r="Z529" s="1222" t="s">
        <v>48</v>
      </c>
      <c r="AA529" s="1223" t="s">
        <v>48</v>
      </c>
      <c r="AB529" s="1224" t="s">
        <v>48</v>
      </c>
      <c r="AC529" s="1225" t="s">
        <v>48</v>
      </c>
      <c r="AD529" s="1211" t="s">
        <v>48</v>
      </c>
      <c r="AE529" s="1227" t="s">
        <v>48</v>
      </c>
      <c r="AF529" s="1227" t="s">
        <v>48</v>
      </c>
      <c r="AG529" s="1228" t="s">
        <v>48</v>
      </c>
      <c r="AH529" s="1228" t="s">
        <v>48</v>
      </c>
      <c r="AI529" s="1228" t="s">
        <v>48</v>
      </c>
      <c r="AJ529" s="1228" t="s">
        <v>48</v>
      </c>
      <c r="AK529" s="1228" t="s">
        <v>48</v>
      </c>
      <c r="AL529" s="1228" t="s">
        <v>13913</v>
      </c>
      <c r="AM529" s="1228" t="s">
        <v>12693</v>
      </c>
      <c r="AN529" s="1242"/>
    </row>
    <row r="530" spans="1:40" ht="13.5" thickBot="1">
      <c r="A530" s="1251" t="s">
        <v>4689</v>
      </c>
      <c r="B530" s="1202" t="s">
        <v>4690</v>
      </c>
      <c r="C530" s="1289" t="s">
        <v>240</v>
      </c>
      <c r="D530" s="1243" t="s">
        <v>40</v>
      </c>
      <c r="E530" s="1205" t="s">
        <v>241</v>
      </c>
      <c r="F530" s="1205" t="s">
        <v>241</v>
      </c>
      <c r="G530" s="1205" t="s">
        <v>242</v>
      </c>
      <c r="H530" s="1205" t="s">
        <v>243</v>
      </c>
      <c r="I530" s="1206" t="b">
        <v>1</v>
      </c>
      <c r="J530" s="1244" t="s">
        <v>4691</v>
      </c>
      <c r="K530" s="1208" t="s">
        <v>4692</v>
      </c>
      <c r="L530" s="1235" t="s">
        <v>4693</v>
      </c>
      <c r="M530" s="1236">
        <v>1</v>
      </c>
      <c r="N530" s="1262" t="b">
        <v>0</v>
      </c>
      <c r="O530" s="1245" t="s">
        <v>48</v>
      </c>
      <c r="P530" s="1224" t="s">
        <v>48</v>
      </c>
      <c r="Q530" s="1219" t="s">
        <v>48</v>
      </c>
      <c r="R530" s="1246" t="s">
        <v>48</v>
      </c>
      <c r="S530" s="1224" t="s">
        <v>48</v>
      </c>
      <c r="T530" s="1219" t="s">
        <v>48</v>
      </c>
      <c r="U530" s="1247" t="s">
        <v>48</v>
      </c>
      <c r="V530" s="1218" t="s">
        <v>48</v>
      </c>
      <c r="W530" s="1219" t="s">
        <v>48</v>
      </c>
      <c r="X530" s="1220" t="s">
        <v>48</v>
      </c>
      <c r="Y530" s="1221" t="s">
        <v>48</v>
      </c>
      <c r="Z530" s="1222" t="s">
        <v>48</v>
      </c>
      <c r="AA530" s="1223" t="s">
        <v>48</v>
      </c>
      <c r="AB530" s="1224" t="s">
        <v>48</v>
      </c>
      <c r="AC530" s="1225" t="s">
        <v>48</v>
      </c>
      <c r="AD530" s="1211" t="s">
        <v>48</v>
      </c>
      <c r="AE530" s="1227" t="s">
        <v>48</v>
      </c>
      <c r="AF530" s="1227" t="s">
        <v>48</v>
      </c>
      <c r="AG530" s="1228" t="s">
        <v>48</v>
      </c>
      <c r="AH530" s="1228" t="s">
        <v>48</v>
      </c>
      <c r="AI530" s="1228" t="s">
        <v>48</v>
      </c>
      <c r="AJ530" s="1228" t="s">
        <v>48</v>
      </c>
      <c r="AK530" s="1228" t="s">
        <v>48</v>
      </c>
      <c r="AL530" s="1228" t="s">
        <v>13913</v>
      </c>
      <c r="AM530" s="1228" t="s">
        <v>12693</v>
      </c>
      <c r="AN530" s="1242"/>
    </row>
    <row r="531" spans="1:40" ht="13.5" thickBot="1">
      <c r="A531" s="1251" t="s">
        <v>4694</v>
      </c>
      <c r="B531" s="1202" t="s">
        <v>4695</v>
      </c>
      <c r="C531" s="1289" t="s">
        <v>240</v>
      </c>
      <c r="D531" s="1243" t="s">
        <v>40</v>
      </c>
      <c r="E531" s="1205" t="s">
        <v>241</v>
      </c>
      <c r="F531" s="1205" t="s">
        <v>241</v>
      </c>
      <c r="G531" s="1205" t="s">
        <v>242</v>
      </c>
      <c r="H531" s="1205" t="s">
        <v>243</v>
      </c>
      <c r="I531" s="1206" t="b">
        <v>1</v>
      </c>
      <c r="J531" s="1244" t="s">
        <v>4696</v>
      </c>
      <c r="K531" s="1208" t="s">
        <v>4697</v>
      </c>
      <c r="L531" s="1235" t="s">
        <v>4698</v>
      </c>
      <c r="M531" s="1236">
        <v>0.4</v>
      </c>
      <c r="N531" s="1262" t="b">
        <v>0</v>
      </c>
      <c r="O531" s="1245" t="s">
        <v>48</v>
      </c>
      <c r="P531" s="1224" t="s">
        <v>48</v>
      </c>
      <c r="Q531" s="1219" t="s">
        <v>48</v>
      </c>
      <c r="R531" s="1246" t="s">
        <v>48</v>
      </c>
      <c r="S531" s="1224" t="s">
        <v>48</v>
      </c>
      <c r="T531" s="1219" t="s">
        <v>48</v>
      </c>
      <c r="U531" s="1247" t="s">
        <v>48</v>
      </c>
      <c r="V531" s="1218" t="s">
        <v>48</v>
      </c>
      <c r="W531" s="1219" t="s">
        <v>48</v>
      </c>
      <c r="X531" s="1220" t="s">
        <v>48</v>
      </c>
      <c r="Y531" s="1221" t="s">
        <v>48</v>
      </c>
      <c r="Z531" s="1222" t="s">
        <v>48</v>
      </c>
      <c r="AA531" s="1223" t="s">
        <v>48</v>
      </c>
      <c r="AB531" s="1224" t="s">
        <v>48</v>
      </c>
      <c r="AC531" s="1225" t="s">
        <v>48</v>
      </c>
      <c r="AD531" s="1211" t="s">
        <v>48</v>
      </c>
      <c r="AE531" s="1227" t="s">
        <v>48</v>
      </c>
      <c r="AF531" s="1227" t="s">
        <v>48</v>
      </c>
      <c r="AG531" s="1228" t="s">
        <v>48</v>
      </c>
      <c r="AH531" s="1228" t="s">
        <v>48</v>
      </c>
      <c r="AI531" s="1228" t="s">
        <v>48</v>
      </c>
      <c r="AJ531" s="1228" t="s">
        <v>48</v>
      </c>
      <c r="AK531" s="1228" t="s">
        <v>48</v>
      </c>
      <c r="AL531" s="1228" t="s">
        <v>13913</v>
      </c>
      <c r="AM531" s="1228" t="s">
        <v>12693</v>
      </c>
      <c r="AN531" s="1242"/>
    </row>
    <row r="532" spans="1:40" ht="13.5" thickBot="1">
      <c r="A532" s="1255" t="s">
        <v>4699</v>
      </c>
      <c r="B532" s="1202" t="s">
        <v>4700</v>
      </c>
      <c r="C532" s="1289" t="s">
        <v>240</v>
      </c>
      <c r="D532" s="1243" t="s">
        <v>40</v>
      </c>
      <c r="E532" s="1205" t="s">
        <v>241</v>
      </c>
      <c r="F532" s="1205" t="s">
        <v>241</v>
      </c>
      <c r="G532" s="1205" t="s">
        <v>242</v>
      </c>
      <c r="H532" s="1205" t="s">
        <v>243</v>
      </c>
      <c r="I532" s="1206" t="b">
        <v>1</v>
      </c>
      <c r="J532" s="1244" t="s">
        <v>4701</v>
      </c>
      <c r="K532" s="1208" t="s">
        <v>4702</v>
      </c>
      <c r="L532" s="1235" t="s">
        <v>4703</v>
      </c>
      <c r="M532" s="1236">
        <v>1</v>
      </c>
      <c r="N532" s="1262" t="b">
        <v>0</v>
      </c>
      <c r="O532" s="1245" t="s">
        <v>48</v>
      </c>
      <c r="P532" s="1224" t="s">
        <v>48</v>
      </c>
      <c r="Q532" s="1219" t="s">
        <v>48</v>
      </c>
      <c r="R532" s="1246" t="s">
        <v>48</v>
      </c>
      <c r="S532" s="1224" t="s">
        <v>48</v>
      </c>
      <c r="T532" s="1219" t="s">
        <v>48</v>
      </c>
      <c r="U532" s="1247" t="s">
        <v>48</v>
      </c>
      <c r="V532" s="1218" t="s">
        <v>48</v>
      </c>
      <c r="W532" s="1219" t="s">
        <v>48</v>
      </c>
      <c r="X532" s="1220" t="s">
        <v>48</v>
      </c>
      <c r="Y532" s="1221" t="s">
        <v>48</v>
      </c>
      <c r="Z532" s="1222" t="s">
        <v>48</v>
      </c>
      <c r="AA532" s="1223" t="s">
        <v>48</v>
      </c>
      <c r="AB532" s="1224" t="s">
        <v>48</v>
      </c>
      <c r="AC532" s="1225" t="s">
        <v>48</v>
      </c>
      <c r="AD532" s="1211" t="s">
        <v>48</v>
      </c>
      <c r="AE532" s="1227" t="s">
        <v>48</v>
      </c>
      <c r="AF532" s="1227" t="s">
        <v>48</v>
      </c>
      <c r="AG532" s="1228" t="s">
        <v>48</v>
      </c>
      <c r="AH532" s="1228" t="s">
        <v>48</v>
      </c>
      <c r="AI532" s="1228" t="s">
        <v>48</v>
      </c>
      <c r="AJ532" s="1228" t="s">
        <v>48</v>
      </c>
      <c r="AK532" s="1228" t="s">
        <v>48</v>
      </c>
      <c r="AL532" s="1228" t="s">
        <v>13914</v>
      </c>
      <c r="AM532" s="1228" t="s">
        <v>12693</v>
      </c>
      <c r="AN532" s="1242"/>
    </row>
    <row r="533" spans="1:40" ht="13.5" thickBot="1">
      <c r="A533" s="1255" t="s">
        <v>4704</v>
      </c>
      <c r="B533" s="1202" t="s">
        <v>4705</v>
      </c>
      <c r="C533" s="1289" t="s">
        <v>240</v>
      </c>
      <c r="D533" s="1243" t="s">
        <v>40</v>
      </c>
      <c r="E533" s="1205" t="s">
        <v>241</v>
      </c>
      <c r="F533" s="1205" t="s">
        <v>241</v>
      </c>
      <c r="G533" s="1205" t="s">
        <v>242</v>
      </c>
      <c r="H533" s="1205" t="s">
        <v>243</v>
      </c>
      <c r="I533" s="1206" t="b">
        <v>1</v>
      </c>
      <c r="J533" s="1244" t="s">
        <v>4706</v>
      </c>
      <c r="K533" s="1208" t="s">
        <v>4707</v>
      </c>
      <c r="L533" s="1235" t="s">
        <v>4708</v>
      </c>
      <c r="M533" s="1236">
        <v>1</v>
      </c>
      <c r="N533" s="1262" t="b">
        <v>0</v>
      </c>
      <c r="O533" s="1245" t="s">
        <v>48</v>
      </c>
      <c r="P533" s="1224" t="s">
        <v>48</v>
      </c>
      <c r="Q533" s="1219" t="s">
        <v>48</v>
      </c>
      <c r="R533" s="1246" t="s">
        <v>48</v>
      </c>
      <c r="S533" s="1224" t="s">
        <v>48</v>
      </c>
      <c r="T533" s="1219" t="s">
        <v>48</v>
      </c>
      <c r="U533" s="1247" t="s">
        <v>48</v>
      </c>
      <c r="V533" s="1218" t="s">
        <v>48</v>
      </c>
      <c r="W533" s="1219" t="s">
        <v>48</v>
      </c>
      <c r="X533" s="1220" t="s">
        <v>48</v>
      </c>
      <c r="Y533" s="1221" t="s">
        <v>48</v>
      </c>
      <c r="Z533" s="1222" t="s">
        <v>48</v>
      </c>
      <c r="AA533" s="1223" t="s">
        <v>48</v>
      </c>
      <c r="AB533" s="1224" t="s">
        <v>48</v>
      </c>
      <c r="AC533" s="1225" t="s">
        <v>48</v>
      </c>
      <c r="AD533" s="1211" t="s">
        <v>48</v>
      </c>
      <c r="AE533" s="1227" t="s">
        <v>48</v>
      </c>
      <c r="AF533" s="1227" t="s">
        <v>48</v>
      </c>
      <c r="AG533" s="1228" t="s">
        <v>48</v>
      </c>
      <c r="AH533" s="1228" t="s">
        <v>48</v>
      </c>
      <c r="AI533" s="1228" t="s">
        <v>48</v>
      </c>
      <c r="AJ533" s="1228" t="s">
        <v>48</v>
      </c>
      <c r="AK533" s="1228" t="s">
        <v>48</v>
      </c>
      <c r="AL533" s="1228" t="s">
        <v>13914</v>
      </c>
      <c r="AM533" s="1228" t="s">
        <v>12693</v>
      </c>
      <c r="AN533" s="1242"/>
    </row>
    <row r="534" spans="1:40" ht="13.5" thickBot="1">
      <c r="A534" s="1255" t="s">
        <v>4709</v>
      </c>
      <c r="B534" s="1202" t="s">
        <v>4710</v>
      </c>
      <c r="C534" s="1289" t="s">
        <v>240</v>
      </c>
      <c r="D534" s="1243" t="s">
        <v>40</v>
      </c>
      <c r="E534" s="1205" t="s">
        <v>241</v>
      </c>
      <c r="F534" s="1205" t="s">
        <v>241</v>
      </c>
      <c r="G534" s="1205" t="s">
        <v>242</v>
      </c>
      <c r="H534" s="1205" t="s">
        <v>243</v>
      </c>
      <c r="I534" s="1206" t="b">
        <v>1</v>
      </c>
      <c r="J534" s="1244" t="s">
        <v>4711</v>
      </c>
      <c r="K534" s="1208" t="s">
        <v>4712</v>
      </c>
      <c r="L534" s="1235" t="s">
        <v>4713</v>
      </c>
      <c r="M534" s="1236">
        <v>0.4</v>
      </c>
      <c r="N534" s="1262" t="b">
        <v>0</v>
      </c>
      <c r="O534" s="1245" t="s">
        <v>48</v>
      </c>
      <c r="P534" s="1224" t="s">
        <v>48</v>
      </c>
      <c r="Q534" s="1219" t="s">
        <v>48</v>
      </c>
      <c r="R534" s="1246" t="s">
        <v>48</v>
      </c>
      <c r="S534" s="1224" t="s">
        <v>48</v>
      </c>
      <c r="T534" s="1219" t="s">
        <v>48</v>
      </c>
      <c r="U534" s="1247" t="s">
        <v>48</v>
      </c>
      <c r="V534" s="1218" t="s">
        <v>48</v>
      </c>
      <c r="W534" s="1219" t="s">
        <v>48</v>
      </c>
      <c r="X534" s="1220" t="s">
        <v>48</v>
      </c>
      <c r="Y534" s="1221" t="s">
        <v>48</v>
      </c>
      <c r="Z534" s="1222" t="s">
        <v>48</v>
      </c>
      <c r="AA534" s="1223" t="s">
        <v>48</v>
      </c>
      <c r="AB534" s="1224" t="s">
        <v>48</v>
      </c>
      <c r="AC534" s="1225" t="s">
        <v>48</v>
      </c>
      <c r="AD534" s="1211" t="s">
        <v>48</v>
      </c>
      <c r="AE534" s="1227" t="s">
        <v>48</v>
      </c>
      <c r="AF534" s="1227" t="s">
        <v>48</v>
      </c>
      <c r="AG534" s="1228" t="s">
        <v>48</v>
      </c>
      <c r="AH534" s="1228" t="s">
        <v>48</v>
      </c>
      <c r="AI534" s="1228" t="s">
        <v>48</v>
      </c>
      <c r="AJ534" s="1228" t="s">
        <v>48</v>
      </c>
      <c r="AK534" s="1228" t="s">
        <v>48</v>
      </c>
      <c r="AL534" s="1228" t="s">
        <v>13914</v>
      </c>
      <c r="AM534" s="1228" t="s">
        <v>12693</v>
      </c>
      <c r="AN534" s="1242"/>
    </row>
    <row r="535" spans="1:40" ht="13.5" thickBot="1">
      <c r="A535" s="1256" t="s">
        <v>4714</v>
      </c>
      <c r="B535" s="1202" t="s">
        <v>4715</v>
      </c>
      <c r="C535" s="1289" t="s">
        <v>240</v>
      </c>
      <c r="D535" s="1243" t="s">
        <v>40</v>
      </c>
      <c r="E535" s="1205" t="s">
        <v>241</v>
      </c>
      <c r="F535" s="1205" t="s">
        <v>241</v>
      </c>
      <c r="G535" s="1205" t="s">
        <v>242</v>
      </c>
      <c r="H535" s="1205" t="s">
        <v>243</v>
      </c>
      <c r="I535" s="1206" t="b">
        <v>1</v>
      </c>
      <c r="J535" s="1244" t="s">
        <v>4716</v>
      </c>
      <c r="K535" s="1208" t="s">
        <v>4717</v>
      </c>
      <c r="L535" s="1235" t="s">
        <v>4718</v>
      </c>
      <c r="M535" s="1236">
        <v>1</v>
      </c>
      <c r="N535" s="1262" t="b">
        <v>0</v>
      </c>
      <c r="O535" s="1245" t="s">
        <v>48</v>
      </c>
      <c r="P535" s="1224" t="s">
        <v>48</v>
      </c>
      <c r="Q535" s="1219" t="s">
        <v>48</v>
      </c>
      <c r="R535" s="1246" t="s">
        <v>48</v>
      </c>
      <c r="S535" s="1224" t="s">
        <v>48</v>
      </c>
      <c r="T535" s="1219" t="s">
        <v>48</v>
      </c>
      <c r="U535" s="1247" t="s">
        <v>48</v>
      </c>
      <c r="V535" s="1218" t="s">
        <v>48</v>
      </c>
      <c r="W535" s="1219" t="s">
        <v>48</v>
      </c>
      <c r="X535" s="1220" t="s">
        <v>48</v>
      </c>
      <c r="Y535" s="1221" t="s">
        <v>48</v>
      </c>
      <c r="Z535" s="1222" t="s">
        <v>48</v>
      </c>
      <c r="AA535" s="1223" t="s">
        <v>48</v>
      </c>
      <c r="AB535" s="1224" t="s">
        <v>48</v>
      </c>
      <c r="AC535" s="1225" t="s">
        <v>48</v>
      </c>
      <c r="AD535" s="1211" t="s">
        <v>48</v>
      </c>
      <c r="AE535" s="1227" t="s">
        <v>48</v>
      </c>
      <c r="AF535" s="1227" t="s">
        <v>48</v>
      </c>
      <c r="AG535" s="1228" t="s">
        <v>48</v>
      </c>
      <c r="AH535" s="1228" t="s">
        <v>48</v>
      </c>
      <c r="AI535" s="1228" t="s">
        <v>48</v>
      </c>
      <c r="AJ535" s="1228" t="s">
        <v>48</v>
      </c>
      <c r="AK535" s="1228" t="s">
        <v>48</v>
      </c>
      <c r="AL535" s="1228" t="s">
        <v>13915</v>
      </c>
      <c r="AM535" s="1228" t="s">
        <v>12693</v>
      </c>
      <c r="AN535" s="1242"/>
    </row>
    <row r="536" spans="1:40" ht="13.5" thickBot="1">
      <c r="A536" s="1256" t="s">
        <v>4719</v>
      </c>
      <c r="B536" s="1202" t="s">
        <v>4720</v>
      </c>
      <c r="C536" s="1289" t="s">
        <v>240</v>
      </c>
      <c r="D536" s="1243" t="s">
        <v>40</v>
      </c>
      <c r="E536" s="1205" t="s">
        <v>241</v>
      </c>
      <c r="F536" s="1205" t="s">
        <v>241</v>
      </c>
      <c r="G536" s="1205" t="s">
        <v>242</v>
      </c>
      <c r="H536" s="1205" t="s">
        <v>243</v>
      </c>
      <c r="I536" s="1206" t="b">
        <v>1</v>
      </c>
      <c r="J536" s="1244" t="s">
        <v>4721</v>
      </c>
      <c r="K536" s="1208" t="s">
        <v>4722</v>
      </c>
      <c r="L536" s="1235" t="s">
        <v>4723</v>
      </c>
      <c r="M536" s="1236">
        <v>1</v>
      </c>
      <c r="N536" s="1262" t="b">
        <v>0</v>
      </c>
      <c r="O536" s="1245" t="s">
        <v>48</v>
      </c>
      <c r="P536" s="1224" t="s">
        <v>48</v>
      </c>
      <c r="Q536" s="1219" t="s">
        <v>48</v>
      </c>
      <c r="R536" s="1246" t="s">
        <v>48</v>
      </c>
      <c r="S536" s="1224" t="s">
        <v>48</v>
      </c>
      <c r="T536" s="1219" t="s">
        <v>48</v>
      </c>
      <c r="U536" s="1247" t="s">
        <v>48</v>
      </c>
      <c r="V536" s="1218" t="s">
        <v>48</v>
      </c>
      <c r="W536" s="1219" t="s">
        <v>48</v>
      </c>
      <c r="X536" s="1220" t="s">
        <v>48</v>
      </c>
      <c r="Y536" s="1221" t="s">
        <v>48</v>
      </c>
      <c r="Z536" s="1222" t="s">
        <v>48</v>
      </c>
      <c r="AA536" s="1223" t="s">
        <v>48</v>
      </c>
      <c r="AB536" s="1224" t="s">
        <v>48</v>
      </c>
      <c r="AC536" s="1225" t="s">
        <v>48</v>
      </c>
      <c r="AD536" s="1211" t="s">
        <v>48</v>
      </c>
      <c r="AE536" s="1227" t="s">
        <v>48</v>
      </c>
      <c r="AF536" s="1227" t="s">
        <v>48</v>
      </c>
      <c r="AG536" s="1228" t="s">
        <v>48</v>
      </c>
      <c r="AH536" s="1228" t="s">
        <v>48</v>
      </c>
      <c r="AI536" s="1228" t="s">
        <v>48</v>
      </c>
      <c r="AJ536" s="1228" t="s">
        <v>48</v>
      </c>
      <c r="AK536" s="1228" t="s">
        <v>48</v>
      </c>
      <c r="AL536" s="1228" t="s">
        <v>13915</v>
      </c>
      <c r="AM536" s="1228" t="s">
        <v>12693</v>
      </c>
      <c r="AN536" s="1242"/>
    </row>
    <row r="537" spans="1:40" ht="13.5" thickBot="1">
      <c r="A537" s="1256" t="s">
        <v>4724</v>
      </c>
      <c r="B537" s="1202" t="s">
        <v>4725</v>
      </c>
      <c r="C537" s="1289" t="s">
        <v>240</v>
      </c>
      <c r="D537" s="1243" t="s">
        <v>40</v>
      </c>
      <c r="E537" s="1205" t="s">
        <v>241</v>
      </c>
      <c r="F537" s="1205" t="s">
        <v>241</v>
      </c>
      <c r="G537" s="1205" t="s">
        <v>242</v>
      </c>
      <c r="H537" s="1205" t="s">
        <v>243</v>
      </c>
      <c r="I537" s="1206" t="b">
        <v>1</v>
      </c>
      <c r="J537" s="1244" t="s">
        <v>4726</v>
      </c>
      <c r="K537" s="1208" t="s">
        <v>4727</v>
      </c>
      <c r="L537" s="1235" t="s">
        <v>4728</v>
      </c>
      <c r="M537" s="1236">
        <v>0.4</v>
      </c>
      <c r="N537" s="1262" t="b">
        <v>0</v>
      </c>
      <c r="O537" s="1245" t="s">
        <v>48</v>
      </c>
      <c r="P537" s="1224" t="s">
        <v>48</v>
      </c>
      <c r="Q537" s="1219" t="s">
        <v>48</v>
      </c>
      <c r="R537" s="1246" t="s">
        <v>48</v>
      </c>
      <c r="S537" s="1224" t="s">
        <v>48</v>
      </c>
      <c r="T537" s="1219" t="s">
        <v>48</v>
      </c>
      <c r="U537" s="1247" t="s">
        <v>48</v>
      </c>
      <c r="V537" s="1218" t="s">
        <v>48</v>
      </c>
      <c r="W537" s="1219" t="s">
        <v>48</v>
      </c>
      <c r="X537" s="1220" t="s">
        <v>48</v>
      </c>
      <c r="Y537" s="1221" t="s">
        <v>48</v>
      </c>
      <c r="Z537" s="1222" t="s">
        <v>48</v>
      </c>
      <c r="AA537" s="1223" t="s">
        <v>48</v>
      </c>
      <c r="AB537" s="1224" t="s">
        <v>48</v>
      </c>
      <c r="AC537" s="1225" t="s">
        <v>48</v>
      </c>
      <c r="AD537" s="1211" t="s">
        <v>48</v>
      </c>
      <c r="AE537" s="1227" t="s">
        <v>48</v>
      </c>
      <c r="AF537" s="1227" t="s">
        <v>48</v>
      </c>
      <c r="AG537" s="1228" t="s">
        <v>48</v>
      </c>
      <c r="AH537" s="1228" t="s">
        <v>48</v>
      </c>
      <c r="AI537" s="1228" t="s">
        <v>48</v>
      </c>
      <c r="AJ537" s="1228" t="s">
        <v>48</v>
      </c>
      <c r="AK537" s="1228" t="s">
        <v>48</v>
      </c>
      <c r="AL537" s="1228" t="s">
        <v>13915</v>
      </c>
      <c r="AM537" s="1228" t="s">
        <v>12693</v>
      </c>
      <c r="AN537" s="1242"/>
    </row>
    <row r="538" spans="1:40" ht="13.5" thickBot="1">
      <c r="A538" s="1230" t="s">
        <v>4729</v>
      </c>
      <c r="B538" s="1202" t="s">
        <v>4730</v>
      </c>
      <c r="C538" s="1289" t="s">
        <v>240</v>
      </c>
      <c r="D538" s="1243" t="s">
        <v>40</v>
      </c>
      <c r="E538" s="1205" t="s">
        <v>241</v>
      </c>
      <c r="F538" s="1205" t="s">
        <v>241</v>
      </c>
      <c r="G538" s="1205" t="s">
        <v>242</v>
      </c>
      <c r="H538" s="1205" t="s">
        <v>243</v>
      </c>
      <c r="I538" s="1206" t="b">
        <v>1</v>
      </c>
      <c r="J538" s="1244" t="s">
        <v>4731</v>
      </c>
      <c r="K538" s="1208" t="s">
        <v>4732</v>
      </c>
      <c r="L538" s="1235" t="s">
        <v>4733</v>
      </c>
      <c r="M538" s="1236">
        <v>1</v>
      </c>
      <c r="N538" s="1262" t="b">
        <v>0</v>
      </c>
      <c r="O538" s="1245" t="s">
        <v>48</v>
      </c>
      <c r="P538" s="1224" t="s">
        <v>48</v>
      </c>
      <c r="Q538" s="1219" t="s">
        <v>48</v>
      </c>
      <c r="R538" s="1246" t="s">
        <v>48</v>
      </c>
      <c r="S538" s="1224" t="s">
        <v>48</v>
      </c>
      <c r="T538" s="1219" t="s">
        <v>48</v>
      </c>
      <c r="U538" s="1247" t="s">
        <v>48</v>
      </c>
      <c r="V538" s="1218" t="s">
        <v>48</v>
      </c>
      <c r="W538" s="1219" t="s">
        <v>48</v>
      </c>
      <c r="X538" s="1220" t="s">
        <v>48</v>
      </c>
      <c r="Y538" s="1221" t="s">
        <v>48</v>
      </c>
      <c r="Z538" s="1222" t="s">
        <v>48</v>
      </c>
      <c r="AA538" s="1223" t="s">
        <v>48</v>
      </c>
      <c r="AB538" s="1224" t="s">
        <v>48</v>
      </c>
      <c r="AC538" s="1225" t="s">
        <v>48</v>
      </c>
      <c r="AD538" s="1211" t="s">
        <v>48</v>
      </c>
      <c r="AE538" s="1227" t="s">
        <v>48</v>
      </c>
      <c r="AF538" s="1227" t="s">
        <v>48</v>
      </c>
      <c r="AG538" s="1228" t="s">
        <v>48</v>
      </c>
      <c r="AH538" s="1228" t="s">
        <v>48</v>
      </c>
      <c r="AI538" s="1228" t="s">
        <v>48</v>
      </c>
      <c r="AJ538" s="1228" t="s">
        <v>48</v>
      </c>
      <c r="AK538" s="1228" t="s">
        <v>48</v>
      </c>
      <c r="AL538" s="1228" t="s">
        <v>13911</v>
      </c>
      <c r="AM538" s="1228" t="s">
        <v>12693</v>
      </c>
      <c r="AN538" s="1242"/>
    </row>
    <row r="539" spans="1:40" ht="13.5" thickBot="1">
      <c r="A539" s="1230" t="s">
        <v>4734</v>
      </c>
      <c r="B539" s="1202" t="s">
        <v>4735</v>
      </c>
      <c r="C539" s="1289" t="s">
        <v>240</v>
      </c>
      <c r="D539" s="1243" t="s">
        <v>40</v>
      </c>
      <c r="E539" s="1205" t="s">
        <v>241</v>
      </c>
      <c r="F539" s="1205" t="s">
        <v>241</v>
      </c>
      <c r="G539" s="1205" t="s">
        <v>242</v>
      </c>
      <c r="H539" s="1205" t="s">
        <v>243</v>
      </c>
      <c r="I539" s="1206" t="b">
        <v>1</v>
      </c>
      <c r="J539" s="1244" t="s">
        <v>4736</v>
      </c>
      <c r="K539" s="1208" t="s">
        <v>4737</v>
      </c>
      <c r="L539" s="1235" t="s">
        <v>4738</v>
      </c>
      <c r="M539" s="1236">
        <v>1</v>
      </c>
      <c r="N539" s="1262" t="b">
        <v>0</v>
      </c>
      <c r="O539" s="1245" t="s">
        <v>48</v>
      </c>
      <c r="P539" s="1224" t="s">
        <v>48</v>
      </c>
      <c r="Q539" s="1219" t="s">
        <v>48</v>
      </c>
      <c r="R539" s="1246" t="s">
        <v>48</v>
      </c>
      <c r="S539" s="1224" t="s">
        <v>48</v>
      </c>
      <c r="T539" s="1219" t="s">
        <v>48</v>
      </c>
      <c r="U539" s="1247" t="s">
        <v>48</v>
      </c>
      <c r="V539" s="1218" t="s">
        <v>48</v>
      </c>
      <c r="W539" s="1219" t="s">
        <v>48</v>
      </c>
      <c r="X539" s="1220" t="s">
        <v>48</v>
      </c>
      <c r="Y539" s="1221" t="s">
        <v>48</v>
      </c>
      <c r="Z539" s="1222" t="s">
        <v>48</v>
      </c>
      <c r="AA539" s="1223" t="s">
        <v>48</v>
      </c>
      <c r="AB539" s="1224" t="s">
        <v>48</v>
      </c>
      <c r="AC539" s="1225" t="s">
        <v>48</v>
      </c>
      <c r="AD539" s="1211" t="s">
        <v>48</v>
      </c>
      <c r="AE539" s="1227" t="s">
        <v>48</v>
      </c>
      <c r="AF539" s="1227" t="s">
        <v>48</v>
      </c>
      <c r="AG539" s="1228" t="s">
        <v>48</v>
      </c>
      <c r="AH539" s="1228" t="s">
        <v>48</v>
      </c>
      <c r="AI539" s="1228" t="s">
        <v>48</v>
      </c>
      <c r="AJ539" s="1228" t="s">
        <v>48</v>
      </c>
      <c r="AK539" s="1228" t="s">
        <v>48</v>
      </c>
      <c r="AL539" s="1228" t="s">
        <v>13911</v>
      </c>
      <c r="AM539" s="1228" t="s">
        <v>12693</v>
      </c>
      <c r="AN539" s="1242"/>
    </row>
    <row r="540" spans="1:40" ht="13.5" thickBot="1">
      <c r="A540" s="1230" t="s">
        <v>4739</v>
      </c>
      <c r="B540" s="1202" t="s">
        <v>4740</v>
      </c>
      <c r="C540" s="1289" t="s">
        <v>240</v>
      </c>
      <c r="D540" s="1243" t="s">
        <v>40</v>
      </c>
      <c r="E540" s="1205" t="s">
        <v>241</v>
      </c>
      <c r="F540" s="1205" t="s">
        <v>241</v>
      </c>
      <c r="G540" s="1205" t="s">
        <v>242</v>
      </c>
      <c r="H540" s="1205" t="s">
        <v>243</v>
      </c>
      <c r="I540" s="1206" t="b">
        <v>1</v>
      </c>
      <c r="J540" s="1244" t="s">
        <v>4741</v>
      </c>
      <c r="K540" s="1208" t="s">
        <v>4742</v>
      </c>
      <c r="L540" s="1235" t="s">
        <v>4743</v>
      </c>
      <c r="M540" s="1236">
        <v>0.2</v>
      </c>
      <c r="N540" s="1262" t="b">
        <v>0</v>
      </c>
      <c r="O540" s="1245" t="s">
        <v>48</v>
      </c>
      <c r="P540" s="1224" t="s">
        <v>48</v>
      </c>
      <c r="Q540" s="1219" t="s">
        <v>48</v>
      </c>
      <c r="R540" s="1246" t="s">
        <v>48</v>
      </c>
      <c r="S540" s="1224" t="s">
        <v>48</v>
      </c>
      <c r="T540" s="1219" t="s">
        <v>48</v>
      </c>
      <c r="U540" s="1247" t="s">
        <v>48</v>
      </c>
      <c r="V540" s="1218" t="s">
        <v>48</v>
      </c>
      <c r="W540" s="1219" t="s">
        <v>48</v>
      </c>
      <c r="X540" s="1220" t="s">
        <v>48</v>
      </c>
      <c r="Y540" s="1221" t="s">
        <v>48</v>
      </c>
      <c r="Z540" s="1222" t="s">
        <v>48</v>
      </c>
      <c r="AA540" s="1223" t="s">
        <v>48</v>
      </c>
      <c r="AB540" s="1224" t="s">
        <v>48</v>
      </c>
      <c r="AC540" s="1225" t="s">
        <v>48</v>
      </c>
      <c r="AD540" s="1211" t="s">
        <v>48</v>
      </c>
      <c r="AE540" s="1227" t="s">
        <v>48</v>
      </c>
      <c r="AF540" s="1227" t="s">
        <v>48</v>
      </c>
      <c r="AG540" s="1228" t="s">
        <v>48</v>
      </c>
      <c r="AH540" s="1228" t="s">
        <v>48</v>
      </c>
      <c r="AI540" s="1228" t="s">
        <v>48</v>
      </c>
      <c r="AJ540" s="1228" t="s">
        <v>48</v>
      </c>
      <c r="AK540" s="1228" t="s">
        <v>48</v>
      </c>
      <c r="AL540" s="1228" t="s">
        <v>13911</v>
      </c>
      <c r="AM540" s="1228" t="s">
        <v>12693</v>
      </c>
      <c r="AN540" s="1242"/>
    </row>
    <row r="541" spans="1:40" ht="13.5" thickBot="1">
      <c r="A541" s="1251" t="s">
        <v>4744</v>
      </c>
      <c r="B541" s="1202" t="s">
        <v>4745</v>
      </c>
      <c r="C541" s="1289" t="s">
        <v>240</v>
      </c>
      <c r="D541" s="1243" t="s">
        <v>40</v>
      </c>
      <c r="E541" s="1205" t="s">
        <v>241</v>
      </c>
      <c r="F541" s="1205" t="s">
        <v>241</v>
      </c>
      <c r="G541" s="1205" t="s">
        <v>242</v>
      </c>
      <c r="H541" s="1205" t="s">
        <v>243</v>
      </c>
      <c r="I541" s="1206" t="b">
        <v>1</v>
      </c>
      <c r="J541" s="1244" t="s">
        <v>4746</v>
      </c>
      <c r="K541" s="1208" t="s">
        <v>4747</v>
      </c>
      <c r="L541" s="1235" t="s">
        <v>4748</v>
      </c>
      <c r="M541" s="1236">
        <v>1</v>
      </c>
      <c r="N541" s="1262" t="b">
        <v>0</v>
      </c>
      <c r="O541" s="1245" t="s">
        <v>48</v>
      </c>
      <c r="P541" s="1224" t="s">
        <v>48</v>
      </c>
      <c r="Q541" s="1219" t="s">
        <v>48</v>
      </c>
      <c r="R541" s="1246" t="s">
        <v>48</v>
      </c>
      <c r="S541" s="1224" t="s">
        <v>48</v>
      </c>
      <c r="T541" s="1219" t="s">
        <v>48</v>
      </c>
      <c r="U541" s="1247" t="s">
        <v>48</v>
      </c>
      <c r="V541" s="1218" t="s">
        <v>48</v>
      </c>
      <c r="W541" s="1219" t="s">
        <v>48</v>
      </c>
      <c r="X541" s="1220" t="s">
        <v>48</v>
      </c>
      <c r="Y541" s="1221" t="s">
        <v>48</v>
      </c>
      <c r="Z541" s="1222" t="s">
        <v>48</v>
      </c>
      <c r="AA541" s="1223" t="s">
        <v>48</v>
      </c>
      <c r="AB541" s="1224" t="s">
        <v>48</v>
      </c>
      <c r="AC541" s="1225" t="s">
        <v>48</v>
      </c>
      <c r="AD541" s="1211" t="s">
        <v>48</v>
      </c>
      <c r="AE541" s="1227" t="s">
        <v>48</v>
      </c>
      <c r="AF541" s="1227" t="s">
        <v>48</v>
      </c>
      <c r="AG541" s="1228" t="s">
        <v>48</v>
      </c>
      <c r="AH541" s="1228" t="s">
        <v>48</v>
      </c>
      <c r="AI541" s="1228" t="s">
        <v>48</v>
      </c>
      <c r="AJ541" s="1228" t="s">
        <v>48</v>
      </c>
      <c r="AK541" s="1228" t="s">
        <v>48</v>
      </c>
      <c r="AL541" s="1228" t="s">
        <v>13913</v>
      </c>
      <c r="AM541" s="1228" t="s">
        <v>12693</v>
      </c>
      <c r="AN541" s="1242"/>
    </row>
    <row r="542" spans="1:40" ht="13.5" thickBot="1">
      <c r="A542" s="1251" t="s">
        <v>4749</v>
      </c>
      <c r="B542" s="1202" t="s">
        <v>4750</v>
      </c>
      <c r="C542" s="1289" t="s">
        <v>240</v>
      </c>
      <c r="D542" s="1243" t="s">
        <v>40</v>
      </c>
      <c r="E542" s="1205" t="s">
        <v>241</v>
      </c>
      <c r="F542" s="1205" t="s">
        <v>241</v>
      </c>
      <c r="G542" s="1205" t="s">
        <v>242</v>
      </c>
      <c r="H542" s="1205" t="s">
        <v>243</v>
      </c>
      <c r="I542" s="1206" t="b">
        <v>1</v>
      </c>
      <c r="J542" s="1244" t="s">
        <v>4751</v>
      </c>
      <c r="K542" s="1208" t="s">
        <v>4752</v>
      </c>
      <c r="L542" s="1235" t="s">
        <v>4753</v>
      </c>
      <c r="M542" s="1236">
        <v>1</v>
      </c>
      <c r="N542" s="1262" t="b">
        <v>0</v>
      </c>
      <c r="O542" s="1245" t="s">
        <v>48</v>
      </c>
      <c r="P542" s="1224" t="s">
        <v>48</v>
      </c>
      <c r="Q542" s="1219" t="s">
        <v>48</v>
      </c>
      <c r="R542" s="1246" t="s">
        <v>48</v>
      </c>
      <c r="S542" s="1224" t="s">
        <v>48</v>
      </c>
      <c r="T542" s="1219" t="s">
        <v>48</v>
      </c>
      <c r="U542" s="1247" t="s">
        <v>48</v>
      </c>
      <c r="V542" s="1218" t="s">
        <v>48</v>
      </c>
      <c r="W542" s="1219" t="s">
        <v>48</v>
      </c>
      <c r="X542" s="1220" t="s">
        <v>48</v>
      </c>
      <c r="Y542" s="1221" t="s">
        <v>48</v>
      </c>
      <c r="Z542" s="1222" t="s">
        <v>48</v>
      </c>
      <c r="AA542" s="1223" t="s">
        <v>48</v>
      </c>
      <c r="AB542" s="1224" t="s">
        <v>48</v>
      </c>
      <c r="AC542" s="1225" t="s">
        <v>48</v>
      </c>
      <c r="AD542" s="1211" t="s">
        <v>48</v>
      </c>
      <c r="AE542" s="1227" t="s">
        <v>48</v>
      </c>
      <c r="AF542" s="1227" t="s">
        <v>48</v>
      </c>
      <c r="AG542" s="1228" t="s">
        <v>48</v>
      </c>
      <c r="AH542" s="1228" t="s">
        <v>48</v>
      </c>
      <c r="AI542" s="1228" t="s">
        <v>48</v>
      </c>
      <c r="AJ542" s="1228" t="s">
        <v>48</v>
      </c>
      <c r="AK542" s="1228" t="s">
        <v>48</v>
      </c>
      <c r="AL542" s="1228" t="s">
        <v>13913</v>
      </c>
      <c r="AM542" s="1228" t="s">
        <v>12693</v>
      </c>
      <c r="AN542" s="1242"/>
    </row>
    <row r="543" spans="1:40" ht="13.5" thickBot="1">
      <c r="A543" s="1251" t="s">
        <v>4754</v>
      </c>
      <c r="B543" s="1202" t="s">
        <v>4755</v>
      </c>
      <c r="C543" s="1289" t="s">
        <v>240</v>
      </c>
      <c r="D543" s="1243" t="s">
        <v>40</v>
      </c>
      <c r="E543" s="1205" t="s">
        <v>241</v>
      </c>
      <c r="F543" s="1205" t="s">
        <v>241</v>
      </c>
      <c r="G543" s="1205" t="s">
        <v>242</v>
      </c>
      <c r="H543" s="1205" t="s">
        <v>243</v>
      </c>
      <c r="I543" s="1206" t="b">
        <v>1</v>
      </c>
      <c r="J543" s="1244" t="s">
        <v>4756</v>
      </c>
      <c r="K543" s="1208" t="s">
        <v>4757</v>
      </c>
      <c r="L543" s="1235" t="s">
        <v>4758</v>
      </c>
      <c r="M543" s="1236">
        <v>0.2</v>
      </c>
      <c r="N543" s="1262" t="b">
        <v>0</v>
      </c>
      <c r="O543" s="1245" t="s">
        <v>48</v>
      </c>
      <c r="P543" s="1224" t="s">
        <v>48</v>
      </c>
      <c r="Q543" s="1219" t="s">
        <v>48</v>
      </c>
      <c r="R543" s="1246" t="s">
        <v>48</v>
      </c>
      <c r="S543" s="1224" t="s">
        <v>48</v>
      </c>
      <c r="T543" s="1219" t="s">
        <v>48</v>
      </c>
      <c r="U543" s="1247" t="s">
        <v>48</v>
      </c>
      <c r="V543" s="1218" t="s">
        <v>48</v>
      </c>
      <c r="W543" s="1219" t="s">
        <v>48</v>
      </c>
      <c r="X543" s="1220" t="s">
        <v>48</v>
      </c>
      <c r="Y543" s="1221" t="s">
        <v>48</v>
      </c>
      <c r="Z543" s="1222" t="s">
        <v>48</v>
      </c>
      <c r="AA543" s="1223" t="s">
        <v>48</v>
      </c>
      <c r="AB543" s="1224" t="s">
        <v>48</v>
      </c>
      <c r="AC543" s="1225" t="s">
        <v>48</v>
      </c>
      <c r="AD543" s="1211" t="s">
        <v>48</v>
      </c>
      <c r="AE543" s="1227" t="s">
        <v>48</v>
      </c>
      <c r="AF543" s="1227" t="s">
        <v>48</v>
      </c>
      <c r="AG543" s="1228" t="s">
        <v>48</v>
      </c>
      <c r="AH543" s="1228" t="s">
        <v>48</v>
      </c>
      <c r="AI543" s="1228" t="s">
        <v>48</v>
      </c>
      <c r="AJ543" s="1228" t="s">
        <v>48</v>
      </c>
      <c r="AK543" s="1228" t="s">
        <v>48</v>
      </c>
      <c r="AL543" s="1228" t="s">
        <v>13913</v>
      </c>
      <c r="AM543" s="1228" t="s">
        <v>12693</v>
      </c>
      <c r="AN543" s="1242"/>
    </row>
    <row r="544" spans="1:40" ht="13.5" thickBot="1">
      <c r="A544" s="1255" t="s">
        <v>4759</v>
      </c>
      <c r="B544" s="1202" t="s">
        <v>4760</v>
      </c>
      <c r="C544" s="1289" t="s">
        <v>240</v>
      </c>
      <c r="D544" s="1243" t="s">
        <v>40</v>
      </c>
      <c r="E544" s="1205" t="s">
        <v>241</v>
      </c>
      <c r="F544" s="1205" t="s">
        <v>241</v>
      </c>
      <c r="G544" s="1205" t="s">
        <v>242</v>
      </c>
      <c r="H544" s="1205" t="s">
        <v>243</v>
      </c>
      <c r="I544" s="1206" t="b">
        <v>1</v>
      </c>
      <c r="J544" s="1244" t="s">
        <v>4761</v>
      </c>
      <c r="K544" s="1208" t="s">
        <v>4762</v>
      </c>
      <c r="L544" s="1235" t="s">
        <v>4763</v>
      </c>
      <c r="M544" s="1236">
        <v>1</v>
      </c>
      <c r="N544" s="1262" t="b">
        <v>0</v>
      </c>
      <c r="O544" s="1245" t="s">
        <v>48</v>
      </c>
      <c r="P544" s="1224" t="s">
        <v>48</v>
      </c>
      <c r="Q544" s="1219" t="s">
        <v>48</v>
      </c>
      <c r="R544" s="1246" t="s">
        <v>48</v>
      </c>
      <c r="S544" s="1224" t="s">
        <v>48</v>
      </c>
      <c r="T544" s="1219" t="s">
        <v>48</v>
      </c>
      <c r="U544" s="1247" t="s">
        <v>48</v>
      </c>
      <c r="V544" s="1218" t="s">
        <v>48</v>
      </c>
      <c r="W544" s="1219" t="s">
        <v>48</v>
      </c>
      <c r="X544" s="1220" t="s">
        <v>48</v>
      </c>
      <c r="Y544" s="1221" t="s">
        <v>48</v>
      </c>
      <c r="Z544" s="1222" t="s">
        <v>48</v>
      </c>
      <c r="AA544" s="1223" t="s">
        <v>48</v>
      </c>
      <c r="AB544" s="1224" t="s">
        <v>48</v>
      </c>
      <c r="AC544" s="1225" t="s">
        <v>48</v>
      </c>
      <c r="AD544" s="1211" t="s">
        <v>48</v>
      </c>
      <c r="AE544" s="1227" t="s">
        <v>48</v>
      </c>
      <c r="AF544" s="1227" t="s">
        <v>48</v>
      </c>
      <c r="AG544" s="1228" t="s">
        <v>48</v>
      </c>
      <c r="AH544" s="1228" t="s">
        <v>48</v>
      </c>
      <c r="AI544" s="1228" t="s">
        <v>48</v>
      </c>
      <c r="AJ544" s="1228" t="s">
        <v>48</v>
      </c>
      <c r="AK544" s="1228" t="s">
        <v>48</v>
      </c>
      <c r="AL544" s="1228" t="s">
        <v>13914</v>
      </c>
      <c r="AM544" s="1228" t="s">
        <v>12693</v>
      </c>
      <c r="AN544" s="1242"/>
    </row>
    <row r="545" spans="1:40" ht="13.5" thickBot="1">
      <c r="A545" s="1255" t="s">
        <v>4764</v>
      </c>
      <c r="B545" s="1202" t="s">
        <v>4765</v>
      </c>
      <c r="C545" s="1289" t="s">
        <v>240</v>
      </c>
      <c r="D545" s="1243" t="s">
        <v>40</v>
      </c>
      <c r="E545" s="1205" t="s">
        <v>241</v>
      </c>
      <c r="F545" s="1205" t="s">
        <v>241</v>
      </c>
      <c r="G545" s="1205" t="s">
        <v>242</v>
      </c>
      <c r="H545" s="1205" t="s">
        <v>243</v>
      </c>
      <c r="I545" s="1206" t="b">
        <v>1</v>
      </c>
      <c r="J545" s="1244" t="s">
        <v>4766</v>
      </c>
      <c r="K545" s="1208" t="s">
        <v>4767</v>
      </c>
      <c r="L545" s="1235" t="s">
        <v>4768</v>
      </c>
      <c r="M545" s="1236">
        <v>1</v>
      </c>
      <c r="N545" s="1262" t="b">
        <v>0</v>
      </c>
      <c r="O545" s="1245" t="s">
        <v>48</v>
      </c>
      <c r="P545" s="1224" t="s">
        <v>48</v>
      </c>
      <c r="Q545" s="1219" t="s">
        <v>48</v>
      </c>
      <c r="R545" s="1246" t="s">
        <v>48</v>
      </c>
      <c r="S545" s="1224" t="s">
        <v>48</v>
      </c>
      <c r="T545" s="1219" t="s">
        <v>48</v>
      </c>
      <c r="U545" s="1247" t="s">
        <v>48</v>
      </c>
      <c r="V545" s="1218" t="s">
        <v>48</v>
      </c>
      <c r="W545" s="1219" t="s">
        <v>48</v>
      </c>
      <c r="X545" s="1220" t="s">
        <v>48</v>
      </c>
      <c r="Y545" s="1221" t="s">
        <v>48</v>
      </c>
      <c r="Z545" s="1222" t="s">
        <v>48</v>
      </c>
      <c r="AA545" s="1223" t="s">
        <v>48</v>
      </c>
      <c r="AB545" s="1224" t="s">
        <v>48</v>
      </c>
      <c r="AC545" s="1225" t="s">
        <v>48</v>
      </c>
      <c r="AD545" s="1211" t="s">
        <v>48</v>
      </c>
      <c r="AE545" s="1227" t="s">
        <v>48</v>
      </c>
      <c r="AF545" s="1227" t="s">
        <v>48</v>
      </c>
      <c r="AG545" s="1228" t="s">
        <v>48</v>
      </c>
      <c r="AH545" s="1228" t="s">
        <v>48</v>
      </c>
      <c r="AI545" s="1228" t="s">
        <v>48</v>
      </c>
      <c r="AJ545" s="1228" t="s">
        <v>48</v>
      </c>
      <c r="AK545" s="1228" t="s">
        <v>48</v>
      </c>
      <c r="AL545" s="1228" t="s">
        <v>13914</v>
      </c>
      <c r="AM545" s="1228" t="s">
        <v>12693</v>
      </c>
      <c r="AN545" s="1242"/>
    </row>
    <row r="546" spans="1:40" ht="13.5" thickBot="1">
      <c r="A546" s="1255" t="s">
        <v>4769</v>
      </c>
      <c r="B546" s="1202" t="s">
        <v>4770</v>
      </c>
      <c r="C546" s="1289" t="s">
        <v>240</v>
      </c>
      <c r="D546" s="1243" t="s">
        <v>40</v>
      </c>
      <c r="E546" s="1205" t="s">
        <v>241</v>
      </c>
      <c r="F546" s="1205" t="s">
        <v>241</v>
      </c>
      <c r="G546" s="1205" t="s">
        <v>242</v>
      </c>
      <c r="H546" s="1205" t="s">
        <v>243</v>
      </c>
      <c r="I546" s="1206" t="b">
        <v>1</v>
      </c>
      <c r="J546" s="1244" t="s">
        <v>4771</v>
      </c>
      <c r="K546" s="1208" t="s">
        <v>4772</v>
      </c>
      <c r="L546" s="1235" t="s">
        <v>4773</v>
      </c>
      <c r="M546" s="1236">
        <v>0.2</v>
      </c>
      <c r="N546" s="1262" t="b">
        <v>0</v>
      </c>
      <c r="O546" s="1245" t="s">
        <v>48</v>
      </c>
      <c r="P546" s="1224" t="s">
        <v>48</v>
      </c>
      <c r="Q546" s="1219" t="s">
        <v>48</v>
      </c>
      <c r="R546" s="1246" t="s">
        <v>48</v>
      </c>
      <c r="S546" s="1224" t="s">
        <v>48</v>
      </c>
      <c r="T546" s="1219" t="s">
        <v>48</v>
      </c>
      <c r="U546" s="1247" t="s">
        <v>48</v>
      </c>
      <c r="V546" s="1218" t="s">
        <v>48</v>
      </c>
      <c r="W546" s="1219" t="s">
        <v>48</v>
      </c>
      <c r="X546" s="1220" t="s">
        <v>48</v>
      </c>
      <c r="Y546" s="1221" t="s">
        <v>48</v>
      </c>
      <c r="Z546" s="1222" t="s">
        <v>48</v>
      </c>
      <c r="AA546" s="1223" t="s">
        <v>48</v>
      </c>
      <c r="AB546" s="1224" t="s">
        <v>48</v>
      </c>
      <c r="AC546" s="1225" t="s">
        <v>48</v>
      </c>
      <c r="AD546" s="1211" t="s">
        <v>48</v>
      </c>
      <c r="AE546" s="1227" t="s">
        <v>48</v>
      </c>
      <c r="AF546" s="1227" t="s">
        <v>48</v>
      </c>
      <c r="AG546" s="1228" t="s">
        <v>48</v>
      </c>
      <c r="AH546" s="1228" t="s">
        <v>48</v>
      </c>
      <c r="AI546" s="1228" t="s">
        <v>48</v>
      </c>
      <c r="AJ546" s="1228" t="s">
        <v>48</v>
      </c>
      <c r="AK546" s="1228" t="s">
        <v>48</v>
      </c>
      <c r="AL546" s="1228" t="s">
        <v>13914</v>
      </c>
      <c r="AM546" s="1228" t="s">
        <v>12693</v>
      </c>
      <c r="AN546" s="1242"/>
    </row>
    <row r="547" spans="1:40" ht="13.5" thickBot="1">
      <c r="A547" s="1256" t="s">
        <v>4774</v>
      </c>
      <c r="B547" s="1202" t="s">
        <v>4715</v>
      </c>
      <c r="C547" s="1289" t="s">
        <v>240</v>
      </c>
      <c r="D547" s="1243" t="s">
        <v>40</v>
      </c>
      <c r="E547" s="1205" t="s">
        <v>241</v>
      </c>
      <c r="F547" s="1205" t="s">
        <v>241</v>
      </c>
      <c r="G547" s="1205" t="s">
        <v>242</v>
      </c>
      <c r="H547" s="1205" t="s">
        <v>243</v>
      </c>
      <c r="I547" s="1206" t="b">
        <v>1</v>
      </c>
      <c r="J547" s="1244" t="s">
        <v>4775</v>
      </c>
      <c r="K547" s="1208" t="s">
        <v>4776</v>
      </c>
      <c r="L547" s="1235" t="s">
        <v>4777</v>
      </c>
      <c r="M547" s="1236">
        <v>1</v>
      </c>
      <c r="N547" s="1262" t="b">
        <v>0</v>
      </c>
      <c r="O547" s="1245" t="s">
        <v>48</v>
      </c>
      <c r="P547" s="1224" t="s">
        <v>48</v>
      </c>
      <c r="Q547" s="1219" t="s">
        <v>48</v>
      </c>
      <c r="R547" s="1246" t="s">
        <v>48</v>
      </c>
      <c r="S547" s="1224" t="s">
        <v>48</v>
      </c>
      <c r="T547" s="1219" t="s">
        <v>48</v>
      </c>
      <c r="U547" s="1247" t="s">
        <v>48</v>
      </c>
      <c r="V547" s="1218" t="s">
        <v>48</v>
      </c>
      <c r="W547" s="1219" t="s">
        <v>48</v>
      </c>
      <c r="X547" s="1220" t="s">
        <v>48</v>
      </c>
      <c r="Y547" s="1221" t="s">
        <v>48</v>
      </c>
      <c r="Z547" s="1222" t="s">
        <v>48</v>
      </c>
      <c r="AA547" s="1223" t="s">
        <v>48</v>
      </c>
      <c r="AB547" s="1224" t="s">
        <v>48</v>
      </c>
      <c r="AC547" s="1225" t="s">
        <v>48</v>
      </c>
      <c r="AD547" s="1211" t="s">
        <v>48</v>
      </c>
      <c r="AE547" s="1227" t="s">
        <v>48</v>
      </c>
      <c r="AF547" s="1227" t="s">
        <v>48</v>
      </c>
      <c r="AG547" s="1228" t="s">
        <v>48</v>
      </c>
      <c r="AH547" s="1228" t="s">
        <v>48</v>
      </c>
      <c r="AI547" s="1228" t="s">
        <v>48</v>
      </c>
      <c r="AJ547" s="1228" t="s">
        <v>48</v>
      </c>
      <c r="AK547" s="1228" t="s">
        <v>48</v>
      </c>
      <c r="AL547" s="1228" t="s">
        <v>13915</v>
      </c>
      <c r="AM547" s="1228" t="s">
        <v>12693</v>
      </c>
      <c r="AN547" s="1242"/>
    </row>
    <row r="548" spans="1:40" ht="13.5" thickBot="1">
      <c r="A548" s="1256" t="s">
        <v>4778</v>
      </c>
      <c r="B548" s="1202" t="s">
        <v>4779</v>
      </c>
      <c r="C548" s="1289" t="s">
        <v>240</v>
      </c>
      <c r="D548" s="1243" t="s">
        <v>40</v>
      </c>
      <c r="E548" s="1205" t="s">
        <v>241</v>
      </c>
      <c r="F548" s="1205" t="s">
        <v>241</v>
      </c>
      <c r="G548" s="1205" t="s">
        <v>242</v>
      </c>
      <c r="H548" s="1205" t="s">
        <v>243</v>
      </c>
      <c r="I548" s="1206" t="b">
        <v>1</v>
      </c>
      <c r="J548" s="1244" t="s">
        <v>4780</v>
      </c>
      <c r="K548" s="1208" t="s">
        <v>4781</v>
      </c>
      <c r="L548" s="1235" t="s">
        <v>4782</v>
      </c>
      <c r="M548" s="1236">
        <v>1</v>
      </c>
      <c r="N548" s="1262" t="b">
        <v>0</v>
      </c>
      <c r="O548" s="1245" t="s">
        <v>48</v>
      </c>
      <c r="P548" s="1224" t="s">
        <v>48</v>
      </c>
      <c r="Q548" s="1219" t="s">
        <v>48</v>
      </c>
      <c r="R548" s="1246" t="s">
        <v>48</v>
      </c>
      <c r="S548" s="1224" t="s">
        <v>48</v>
      </c>
      <c r="T548" s="1219" t="s">
        <v>48</v>
      </c>
      <c r="U548" s="1247" t="s">
        <v>48</v>
      </c>
      <c r="V548" s="1218" t="s">
        <v>48</v>
      </c>
      <c r="W548" s="1219" t="s">
        <v>48</v>
      </c>
      <c r="X548" s="1220" t="s">
        <v>48</v>
      </c>
      <c r="Y548" s="1221" t="s">
        <v>48</v>
      </c>
      <c r="Z548" s="1222" t="s">
        <v>48</v>
      </c>
      <c r="AA548" s="1223" t="s">
        <v>48</v>
      </c>
      <c r="AB548" s="1224" t="s">
        <v>48</v>
      </c>
      <c r="AC548" s="1225" t="s">
        <v>48</v>
      </c>
      <c r="AD548" s="1211" t="s">
        <v>48</v>
      </c>
      <c r="AE548" s="1227" t="s">
        <v>48</v>
      </c>
      <c r="AF548" s="1227" t="s">
        <v>48</v>
      </c>
      <c r="AG548" s="1228" t="s">
        <v>48</v>
      </c>
      <c r="AH548" s="1228" t="s">
        <v>48</v>
      </c>
      <c r="AI548" s="1228" t="s">
        <v>48</v>
      </c>
      <c r="AJ548" s="1228" t="s">
        <v>48</v>
      </c>
      <c r="AK548" s="1228" t="s">
        <v>48</v>
      </c>
      <c r="AL548" s="1228" t="s">
        <v>13915</v>
      </c>
      <c r="AM548" s="1228" t="s">
        <v>12693</v>
      </c>
      <c r="AN548" s="1242"/>
    </row>
    <row r="549" spans="1:40" ht="13.5" thickBot="1">
      <c r="A549" s="1256" t="s">
        <v>4783</v>
      </c>
      <c r="B549" s="1202" t="s">
        <v>4784</v>
      </c>
      <c r="C549" s="1289" t="s">
        <v>240</v>
      </c>
      <c r="D549" s="1243" t="s">
        <v>40</v>
      </c>
      <c r="E549" s="1205" t="s">
        <v>241</v>
      </c>
      <c r="F549" s="1205" t="s">
        <v>241</v>
      </c>
      <c r="G549" s="1205" t="s">
        <v>242</v>
      </c>
      <c r="H549" s="1205" t="s">
        <v>243</v>
      </c>
      <c r="I549" s="1206" t="b">
        <v>1</v>
      </c>
      <c r="J549" s="1244" t="s">
        <v>4785</v>
      </c>
      <c r="K549" s="1208" t="s">
        <v>4786</v>
      </c>
      <c r="L549" s="1235" t="s">
        <v>4787</v>
      </c>
      <c r="M549" s="1236">
        <v>0.2</v>
      </c>
      <c r="N549" s="1262" t="b">
        <v>0</v>
      </c>
      <c r="O549" s="1245" t="s">
        <v>48</v>
      </c>
      <c r="P549" s="1224" t="s">
        <v>48</v>
      </c>
      <c r="Q549" s="1219" t="s">
        <v>48</v>
      </c>
      <c r="R549" s="1246" t="s">
        <v>48</v>
      </c>
      <c r="S549" s="1224" t="s">
        <v>48</v>
      </c>
      <c r="T549" s="1219" t="s">
        <v>48</v>
      </c>
      <c r="U549" s="1247" t="s">
        <v>48</v>
      </c>
      <c r="V549" s="1218" t="s">
        <v>48</v>
      </c>
      <c r="W549" s="1219" t="s">
        <v>48</v>
      </c>
      <c r="X549" s="1220" t="s">
        <v>48</v>
      </c>
      <c r="Y549" s="1221" t="s">
        <v>48</v>
      </c>
      <c r="Z549" s="1222" t="s">
        <v>48</v>
      </c>
      <c r="AA549" s="1223" t="s">
        <v>48</v>
      </c>
      <c r="AB549" s="1224" t="s">
        <v>48</v>
      </c>
      <c r="AC549" s="1225" t="s">
        <v>48</v>
      </c>
      <c r="AD549" s="1211" t="s">
        <v>48</v>
      </c>
      <c r="AE549" s="1227" t="s">
        <v>48</v>
      </c>
      <c r="AF549" s="1227" t="s">
        <v>48</v>
      </c>
      <c r="AG549" s="1228" t="s">
        <v>48</v>
      </c>
      <c r="AH549" s="1228" t="s">
        <v>48</v>
      </c>
      <c r="AI549" s="1228" t="s">
        <v>48</v>
      </c>
      <c r="AJ549" s="1228" t="s">
        <v>48</v>
      </c>
      <c r="AK549" s="1228" t="s">
        <v>48</v>
      </c>
      <c r="AL549" s="1228" t="s">
        <v>13915</v>
      </c>
      <c r="AM549" s="1228" t="s">
        <v>12693</v>
      </c>
      <c r="AN549" s="1242"/>
    </row>
    <row r="550" spans="1:40" ht="13.5" thickBot="1">
      <c r="A550" s="1230" t="s">
        <v>4788</v>
      </c>
      <c r="B550" s="1202" t="s">
        <v>4789</v>
      </c>
      <c r="C550" s="1289" t="s">
        <v>240</v>
      </c>
      <c r="D550" s="1243" t="s">
        <v>40</v>
      </c>
      <c r="E550" s="1205" t="s">
        <v>241</v>
      </c>
      <c r="F550" s="1205" t="s">
        <v>241</v>
      </c>
      <c r="G550" s="1205" t="s">
        <v>242</v>
      </c>
      <c r="H550" s="1205" t="s">
        <v>243</v>
      </c>
      <c r="I550" s="1206" t="b">
        <v>1</v>
      </c>
      <c r="J550" s="1244" t="s">
        <v>4790</v>
      </c>
      <c r="K550" s="1208" t="s">
        <v>4791</v>
      </c>
      <c r="L550" s="1209" t="s">
        <v>4792</v>
      </c>
      <c r="M550" s="1210">
        <v>1</v>
      </c>
      <c r="N550" s="1262" t="b">
        <v>0</v>
      </c>
      <c r="O550" s="1245" t="s">
        <v>48</v>
      </c>
      <c r="P550" s="1224" t="s">
        <v>48</v>
      </c>
      <c r="Q550" s="1219" t="s">
        <v>48</v>
      </c>
      <c r="R550" s="1246" t="s">
        <v>48</v>
      </c>
      <c r="S550" s="1224" t="s">
        <v>48</v>
      </c>
      <c r="T550" s="1219" t="s">
        <v>48</v>
      </c>
      <c r="U550" s="1247" t="s">
        <v>48</v>
      </c>
      <c r="V550" s="1218" t="s">
        <v>48</v>
      </c>
      <c r="W550" s="1219" t="s">
        <v>48</v>
      </c>
      <c r="X550" s="1220" t="s">
        <v>48</v>
      </c>
      <c r="Y550" s="1221" t="s">
        <v>48</v>
      </c>
      <c r="Z550" s="1222" t="s">
        <v>48</v>
      </c>
      <c r="AA550" s="1223" t="s">
        <v>48</v>
      </c>
      <c r="AB550" s="1224" t="s">
        <v>48</v>
      </c>
      <c r="AC550" s="1225" t="s">
        <v>48</v>
      </c>
      <c r="AD550" s="1211" t="s">
        <v>48</v>
      </c>
      <c r="AE550" s="1227" t="s">
        <v>48</v>
      </c>
      <c r="AF550" s="1227" t="s">
        <v>48</v>
      </c>
      <c r="AG550" s="1228" t="s">
        <v>48</v>
      </c>
      <c r="AH550" s="1228" t="s">
        <v>48</v>
      </c>
      <c r="AI550" s="1228" t="s">
        <v>48</v>
      </c>
      <c r="AJ550" s="1228" t="s">
        <v>48</v>
      </c>
      <c r="AK550" s="1228" t="s">
        <v>48</v>
      </c>
      <c r="AL550" s="1228" t="s">
        <v>13911</v>
      </c>
      <c r="AM550" s="1228" t="s">
        <v>12688</v>
      </c>
      <c r="AN550" s="1229" t="s">
        <v>13931</v>
      </c>
    </row>
    <row r="551" spans="1:40" ht="13.5" thickBot="1">
      <c r="A551" s="1231" t="s">
        <v>4793</v>
      </c>
      <c r="B551" s="1202" t="s">
        <v>4794</v>
      </c>
      <c r="C551" s="1289" t="s">
        <v>240</v>
      </c>
      <c r="D551" s="1243" t="s">
        <v>40</v>
      </c>
      <c r="E551" s="1205" t="s">
        <v>241</v>
      </c>
      <c r="F551" s="1205" t="s">
        <v>241</v>
      </c>
      <c r="G551" s="1205" t="s">
        <v>242</v>
      </c>
      <c r="H551" s="1205" t="s">
        <v>243</v>
      </c>
      <c r="I551" s="1206" t="b">
        <v>1</v>
      </c>
      <c r="J551" s="1244" t="s">
        <v>4795</v>
      </c>
      <c r="K551" s="1208" t="s">
        <v>4796</v>
      </c>
      <c r="L551" s="1209" t="s">
        <v>4797</v>
      </c>
      <c r="M551" s="1210">
        <v>1.2</v>
      </c>
      <c r="N551" s="1262" t="b">
        <v>0</v>
      </c>
      <c r="O551" s="1245" t="s">
        <v>48</v>
      </c>
      <c r="P551" s="1224" t="s">
        <v>48</v>
      </c>
      <c r="Q551" s="1219" t="s">
        <v>48</v>
      </c>
      <c r="R551" s="1246" t="s">
        <v>48</v>
      </c>
      <c r="S551" s="1224" t="s">
        <v>48</v>
      </c>
      <c r="T551" s="1219" t="s">
        <v>48</v>
      </c>
      <c r="U551" s="1247" t="s">
        <v>48</v>
      </c>
      <c r="V551" s="1218" t="s">
        <v>48</v>
      </c>
      <c r="W551" s="1219" t="s">
        <v>48</v>
      </c>
      <c r="X551" s="1220" t="s">
        <v>48</v>
      </c>
      <c r="Y551" s="1221" t="s">
        <v>48</v>
      </c>
      <c r="Z551" s="1222" t="s">
        <v>48</v>
      </c>
      <c r="AA551" s="1223" t="s">
        <v>48</v>
      </c>
      <c r="AB551" s="1224" t="s">
        <v>48</v>
      </c>
      <c r="AC551" s="1225" t="s">
        <v>48</v>
      </c>
      <c r="AD551" s="1211" t="s">
        <v>48</v>
      </c>
      <c r="AE551" s="1227" t="s">
        <v>48</v>
      </c>
      <c r="AF551" s="1227" t="s">
        <v>48</v>
      </c>
      <c r="AG551" s="1228" t="s">
        <v>48</v>
      </c>
      <c r="AH551" s="1228" t="s">
        <v>48</v>
      </c>
      <c r="AI551" s="1228" t="s">
        <v>48</v>
      </c>
      <c r="AJ551" s="1228" t="s">
        <v>48</v>
      </c>
      <c r="AK551" s="1228" t="s">
        <v>48</v>
      </c>
      <c r="AL551" s="1228" t="s">
        <v>13912</v>
      </c>
      <c r="AM551" s="1228" t="s">
        <v>12688</v>
      </c>
      <c r="AN551" s="1229" t="s">
        <v>13931</v>
      </c>
    </row>
    <row r="552" spans="1:40" ht="13.5" thickBot="1">
      <c r="A552" s="1292" t="s">
        <v>4798</v>
      </c>
      <c r="B552" s="1202" t="s">
        <v>4799</v>
      </c>
      <c r="C552" s="1289" t="s">
        <v>240</v>
      </c>
      <c r="D552" s="1243" t="s">
        <v>40</v>
      </c>
      <c r="E552" s="1205" t="s">
        <v>241</v>
      </c>
      <c r="F552" s="1205" t="s">
        <v>241</v>
      </c>
      <c r="G552" s="1205" t="s">
        <v>242</v>
      </c>
      <c r="H552" s="1205" t="s">
        <v>243</v>
      </c>
      <c r="I552" s="1206" t="b">
        <v>1</v>
      </c>
      <c r="J552" s="1244" t="s">
        <v>4800</v>
      </c>
      <c r="K552" s="1208" t="s">
        <v>4801</v>
      </c>
      <c r="L552" s="1209" t="s">
        <v>4802</v>
      </c>
      <c r="M552" s="1210">
        <v>2</v>
      </c>
      <c r="N552" s="1262" t="b">
        <v>0</v>
      </c>
      <c r="O552" s="1245" t="s">
        <v>48</v>
      </c>
      <c r="P552" s="1224" t="s">
        <v>48</v>
      </c>
      <c r="Q552" s="1219" t="s">
        <v>48</v>
      </c>
      <c r="R552" s="1246" t="s">
        <v>48</v>
      </c>
      <c r="S552" s="1224" t="s">
        <v>48</v>
      </c>
      <c r="T552" s="1219" t="s">
        <v>48</v>
      </c>
      <c r="U552" s="1247" t="s">
        <v>48</v>
      </c>
      <c r="V552" s="1218" t="s">
        <v>48</v>
      </c>
      <c r="W552" s="1219" t="s">
        <v>48</v>
      </c>
      <c r="X552" s="1220" t="s">
        <v>48</v>
      </c>
      <c r="Y552" s="1221" t="s">
        <v>48</v>
      </c>
      <c r="Z552" s="1222" t="s">
        <v>48</v>
      </c>
      <c r="AA552" s="1223" t="s">
        <v>48</v>
      </c>
      <c r="AB552" s="1224" t="s">
        <v>48</v>
      </c>
      <c r="AC552" s="1225" t="s">
        <v>48</v>
      </c>
      <c r="AD552" s="1211" t="s">
        <v>48</v>
      </c>
      <c r="AE552" s="1227" t="s">
        <v>48</v>
      </c>
      <c r="AF552" s="1227" t="s">
        <v>48</v>
      </c>
      <c r="AG552" s="1228" t="s">
        <v>48</v>
      </c>
      <c r="AH552" s="1228" t="s">
        <v>48</v>
      </c>
      <c r="AI552" s="1228" t="s">
        <v>48</v>
      </c>
      <c r="AJ552" s="1228" t="s">
        <v>48</v>
      </c>
      <c r="AK552" s="1228" t="s">
        <v>48</v>
      </c>
      <c r="AL552" s="1228" t="s">
        <v>13913</v>
      </c>
      <c r="AM552" s="1228" t="s">
        <v>12688</v>
      </c>
      <c r="AN552" s="1229" t="s">
        <v>13931</v>
      </c>
    </row>
    <row r="553" spans="1:40" ht="13.5" thickBot="1">
      <c r="A553" s="1304" t="s">
        <v>4803</v>
      </c>
      <c r="B553" s="1202" t="s">
        <v>4804</v>
      </c>
      <c r="C553" s="1289" t="s">
        <v>240</v>
      </c>
      <c r="D553" s="1243" t="s">
        <v>40</v>
      </c>
      <c r="E553" s="1205" t="s">
        <v>241</v>
      </c>
      <c r="F553" s="1205" t="s">
        <v>241</v>
      </c>
      <c r="G553" s="1205" t="s">
        <v>242</v>
      </c>
      <c r="H553" s="1205" t="s">
        <v>243</v>
      </c>
      <c r="I553" s="1206" t="b">
        <v>1</v>
      </c>
      <c r="J553" s="1244" t="s">
        <v>4805</v>
      </c>
      <c r="K553" s="1208" t="s">
        <v>4806</v>
      </c>
      <c r="L553" s="1209" t="s">
        <v>4807</v>
      </c>
      <c r="M553" s="1210">
        <v>3</v>
      </c>
      <c r="N553" s="1262" t="b">
        <v>0</v>
      </c>
      <c r="O553" s="1245" t="s">
        <v>48</v>
      </c>
      <c r="P553" s="1224" t="s">
        <v>48</v>
      </c>
      <c r="Q553" s="1219" t="s">
        <v>48</v>
      </c>
      <c r="R553" s="1246" t="s">
        <v>48</v>
      </c>
      <c r="S553" s="1224" t="s">
        <v>48</v>
      </c>
      <c r="T553" s="1219" t="s">
        <v>48</v>
      </c>
      <c r="U553" s="1247" t="s">
        <v>48</v>
      </c>
      <c r="V553" s="1218" t="s">
        <v>48</v>
      </c>
      <c r="W553" s="1219" t="s">
        <v>48</v>
      </c>
      <c r="X553" s="1220" t="s">
        <v>48</v>
      </c>
      <c r="Y553" s="1221" t="s">
        <v>48</v>
      </c>
      <c r="Z553" s="1222" t="s">
        <v>48</v>
      </c>
      <c r="AA553" s="1223" t="s">
        <v>48</v>
      </c>
      <c r="AB553" s="1224" t="s">
        <v>48</v>
      </c>
      <c r="AC553" s="1225" t="s">
        <v>48</v>
      </c>
      <c r="AD553" s="1211" t="s">
        <v>48</v>
      </c>
      <c r="AE553" s="1227" t="s">
        <v>48</v>
      </c>
      <c r="AF553" s="1227" t="s">
        <v>48</v>
      </c>
      <c r="AG553" s="1228" t="s">
        <v>48</v>
      </c>
      <c r="AH553" s="1228" t="s">
        <v>48</v>
      </c>
      <c r="AI553" s="1228" t="s">
        <v>48</v>
      </c>
      <c r="AJ553" s="1228" t="s">
        <v>48</v>
      </c>
      <c r="AK553" s="1228" t="s">
        <v>48</v>
      </c>
      <c r="AL553" s="1228" t="s">
        <v>13914</v>
      </c>
      <c r="AM553" s="1228" t="s">
        <v>12688</v>
      </c>
      <c r="AN553" s="1229" t="s">
        <v>13931</v>
      </c>
    </row>
    <row r="554" spans="1:40" ht="13.5" thickBot="1">
      <c r="A554" s="1256" t="s">
        <v>4808</v>
      </c>
      <c r="B554" s="1202" t="s">
        <v>4809</v>
      </c>
      <c r="C554" s="1289" t="s">
        <v>240</v>
      </c>
      <c r="D554" s="1243" t="s">
        <v>40</v>
      </c>
      <c r="E554" s="1205" t="s">
        <v>241</v>
      </c>
      <c r="F554" s="1205" t="s">
        <v>241</v>
      </c>
      <c r="G554" s="1205" t="s">
        <v>242</v>
      </c>
      <c r="H554" s="1205" t="s">
        <v>243</v>
      </c>
      <c r="I554" s="1206" t="b">
        <v>1</v>
      </c>
      <c r="J554" s="1244" t="s">
        <v>4810</v>
      </c>
      <c r="K554" s="1208" t="s">
        <v>4811</v>
      </c>
      <c r="L554" s="1209" t="s">
        <v>4812</v>
      </c>
      <c r="M554" s="1210">
        <v>4</v>
      </c>
      <c r="N554" s="1262" t="b">
        <v>0</v>
      </c>
      <c r="O554" s="1245" t="s">
        <v>48</v>
      </c>
      <c r="P554" s="1224" t="s">
        <v>48</v>
      </c>
      <c r="Q554" s="1219" t="s">
        <v>48</v>
      </c>
      <c r="R554" s="1246" t="s">
        <v>48</v>
      </c>
      <c r="S554" s="1224" t="s">
        <v>48</v>
      </c>
      <c r="T554" s="1219" t="s">
        <v>48</v>
      </c>
      <c r="U554" s="1247" t="s">
        <v>48</v>
      </c>
      <c r="V554" s="1218" t="s">
        <v>48</v>
      </c>
      <c r="W554" s="1219" t="s">
        <v>48</v>
      </c>
      <c r="X554" s="1220" t="s">
        <v>48</v>
      </c>
      <c r="Y554" s="1221" t="s">
        <v>48</v>
      </c>
      <c r="Z554" s="1222" t="s">
        <v>48</v>
      </c>
      <c r="AA554" s="1223" t="s">
        <v>48</v>
      </c>
      <c r="AB554" s="1224" t="s">
        <v>48</v>
      </c>
      <c r="AC554" s="1225" t="s">
        <v>48</v>
      </c>
      <c r="AD554" s="1211" t="s">
        <v>48</v>
      </c>
      <c r="AE554" s="1227" t="s">
        <v>48</v>
      </c>
      <c r="AF554" s="1227" t="s">
        <v>48</v>
      </c>
      <c r="AG554" s="1228" t="s">
        <v>48</v>
      </c>
      <c r="AH554" s="1228" t="s">
        <v>48</v>
      </c>
      <c r="AI554" s="1228" t="s">
        <v>48</v>
      </c>
      <c r="AJ554" s="1228" t="s">
        <v>48</v>
      </c>
      <c r="AK554" s="1228" t="s">
        <v>48</v>
      </c>
      <c r="AL554" s="1228" t="s">
        <v>13915</v>
      </c>
      <c r="AM554" s="1228" t="s">
        <v>12688</v>
      </c>
      <c r="AN554" s="1229" t="s">
        <v>13931</v>
      </c>
    </row>
    <row r="555" spans="1:40" ht="26.25" thickBot="1">
      <c r="A555" s="1260" t="s">
        <v>4813</v>
      </c>
      <c r="B555" s="1202" t="s">
        <v>4814</v>
      </c>
      <c r="C555" s="1289" t="s">
        <v>4815</v>
      </c>
      <c r="D555" s="1205" t="s">
        <v>4816</v>
      </c>
      <c r="E555" s="1205" t="s">
        <v>4817</v>
      </c>
      <c r="F555" s="1205" t="s">
        <v>4817</v>
      </c>
      <c r="G555" s="1205" t="s">
        <v>4818</v>
      </c>
      <c r="H555" s="1205" t="s">
        <v>4819</v>
      </c>
      <c r="I555" s="1259" t="b">
        <v>0</v>
      </c>
      <c r="J555" s="1261" t="s">
        <v>4820</v>
      </c>
      <c r="K555" s="1208" t="s">
        <v>4821</v>
      </c>
      <c r="L555" s="1209" t="s">
        <v>4822</v>
      </c>
      <c r="M555" s="1210">
        <v>15</v>
      </c>
      <c r="N555" s="1262" t="b">
        <v>0</v>
      </c>
      <c r="O555" s="1245" t="s">
        <v>48</v>
      </c>
      <c r="P555" s="1224" t="s">
        <v>48</v>
      </c>
      <c r="Q555" s="1219" t="s">
        <v>48</v>
      </c>
      <c r="R555" s="1246" t="s">
        <v>48</v>
      </c>
      <c r="S555" s="1224" t="s">
        <v>48</v>
      </c>
      <c r="T555" s="1219" t="s">
        <v>48</v>
      </c>
      <c r="U555" s="1247" t="s">
        <v>48</v>
      </c>
      <c r="V555" s="1218" t="s">
        <v>48</v>
      </c>
      <c r="W555" s="1219" t="s">
        <v>48</v>
      </c>
      <c r="X555" s="1220" t="s">
        <v>48</v>
      </c>
      <c r="Y555" s="1305">
        <v>16</v>
      </c>
      <c r="Z555" s="1222">
        <v>4</v>
      </c>
      <c r="AA555" s="1223" t="s">
        <v>48</v>
      </c>
      <c r="AB555" s="1207" t="s">
        <v>48</v>
      </c>
      <c r="AC555" s="1225" t="s">
        <v>48</v>
      </c>
      <c r="AD555" s="1298">
        <v>300</v>
      </c>
      <c r="AE555" s="1227" t="s">
        <v>48</v>
      </c>
      <c r="AF555" s="1219">
        <v>15</v>
      </c>
      <c r="AG555" s="1306">
        <v>20</v>
      </c>
      <c r="AH555" s="1307">
        <v>20</v>
      </c>
      <c r="AI555" s="1308">
        <v>0</v>
      </c>
      <c r="AJ555" s="1224">
        <v>0</v>
      </c>
      <c r="AK555" s="1228">
        <v>5</v>
      </c>
      <c r="AL555" s="1228" t="s">
        <v>13911</v>
      </c>
      <c r="AM555" s="1228" t="s">
        <v>12688</v>
      </c>
      <c r="AN555" s="1229" t="s">
        <v>13938</v>
      </c>
    </row>
    <row r="556" spans="1:40" ht="26.25" thickBot="1">
      <c r="A556" s="1260" t="s">
        <v>4823</v>
      </c>
      <c r="B556" s="1202" t="s">
        <v>4814</v>
      </c>
      <c r="C556" s="1289" t="s">
        <v>4815</v>
      </c>
      <c r="D556" s="1205" t="s">
        <v>4816</v>
      </c>
      <c r="E556" s="1205" t="s">
        <v>4817</v>
      </c>
      <c r="F556" s="1205" t="s">
        <v>4817</v>
      </c>
      <c r="G556" s="1205" t="s">
        <v>4818</v>
      </c>
      <c r="H556" s="1205" t="s">
        <v>4819</v>
      </c>
      <c r="I556" s="1259" t="b">
        <v>0</v>
      </c>
      <c r="J556" s="1261" t="s">
        <v>4824</v>
      </c>
      <c r="K556" s="1208" t="s">
        <v>4825</v>
      </c>
      <c r="L556" s="1209" t="s">
        <v>4826</v>
      </c>
      <c r="M556" s="1210">
        <v>15</v>
      </c>
      <c r="N556" s="1262" t="b">
        <v>0</v>
      </c>
      <c r="O556" s="1245" t="s">
        <v>48</v>
      </c>
      <c r="P556" s="1224" t="s">
        <v>48</v>
      </c>
      <c r="Q556" s="1219" t="s">
        <v>48</v>
      </c>
      <c r="R556" s="1246" t="s">
        <v>48</v>
      </c>
      <c r="S556" s="1224" t="s">
        <v>48</v>
      </c>
      <c r="T556" s="1219" t="s">
        <v>48</v>
      </c>
      <c r="U556" s="1247" t="s">
        <v>48</v>
      </c>
      <c r="V556" s="1218" t="s">
        <v>48</v>
      </c>
      <c r="W556" s="1219" t="s">
        <v>48</v>
      </c>
      <c r="X556" s="1220" t="s">
        <v>48</v>
      </c>
      <c r="Y556" s="1305">
        <v>16</v>
      </c>
      <c r="Z556" s="1222">
        <v>4</v>
      </c>
      <c r="AA556" s="1223" t="s">
        <v>48</v>
      </c>
      <c r="AB556" s="1207" t="s">
        <v>48</v>
      </c>
      <c r="AC556" s="1225" t="s">
        <v>48</v>
      </c>
      <c r="AD556" s="1298">
        <v>300</v>
      </c>
      <c r="AE556" s="1227" t="s">
        <v>48</v>
      </c>
      <c r="AF556" s="1219">
        <v>15</v>
      </c>
      <c r="AG556" s="1306">
        <v>20</v>
      </c>
      <c r="AH556" s="1307">
        <v>20</v>
      </c>
      <c r="AI556" s="1308">
        <v>0</v>
      </c>
      <c r="AJ556" s="1224">
        <v>0</v>
      </c>
      <c r="AK556" s="1228">
        <v>5</v>
      </c>
      <c r="AL556" s="1228" t="s">
        <v>13911</v>
      </c>
      <c r="AM556" s="1228" t="s">
        <v>12688</v>
      </c>
      <c r="AN556" s="1229" t="s">
        <v>13938</v>
      </c>
    </row>
    <row r="557" spans="1:40" ht="26.25" thickBot="1">
      <c r="A557" s="1260" t="s">
        <v>4827</v>
      </c>
      <c r="B557" s="1202" t="s">
        <v>4814</v>
      </c>
      <c r="C557" s="1289" t="s">
        <v>4815</v>
      </c>
      <c r="D557" s="1205" t="s">
        <v>4816</v>
      </c>
      <c r="E557" s="1205" t="s">
        <v>4817</v>
      </c>
      <c r="F557" s="1205" t="s">
        <v>4817</v>
      </c>
      <c r="G557" s="1205" t="s">
        <v>4818</v>
      </c>
      <c r="H557" s="1205" t="s">
        <v>4819</v>
      </c>
      <c r="I557" s="1259" t="b">
        <v>0</v>
      </c>
      <c r="J557" s="1261" t="s">
        <v>4828</v>
      </c>
      <c r="K557" s="1208" t="s">
        <v>4829</v>
      </c>
      <c r="L557" s="1209" t="s">
        <v>4830</v>
      </c>
      <c r="M557" s="1210">
        <v>15</v>
      </c>
      <c r="N557" s="1262" t="b">
        <v>0</v>
      </c>
      <c r="O557" s="1245" t="s">
        <v>48</v>
      </c>
      <c r="P557" s="1224" t="s">
        <v>48</v>
      </c>
      <c r="Q557" s="1219" t="s">
        <v>48</v>
      </c>
      <c r="R557" s="1246" t="s">
        <v>48</v>
      </c>
      <c r="S557" s="1224" t="s">
        <v>48</v>
      </c>
      <c r="T557" s="1219" t="s">
        <v>48</v>
      </c>
      <c r="U557" s="1247" t="s">
        <v>48</v>
      </c>
      <c r="V557" s="1218" t="s">
        <v>48</v>
      </c>
      <c r="W557" s="1219" t="s">
        <v>48</v>
      </c>
      <c r="X557" s="1220" t="s">
        <v>48</v>
      </c>
      <c r="Y557" s="1305">
        <v>16</v>
      </c>
      <c r="Z557" s="1222">
        <v>4</v>
      </c>
      <c r="AA557" s="1223" t="s">
        <v>48</v>
      </c>
      <c r="AB557" s="1207" t="s">
        <v>48</v>
      </c>
      <c r="AC557" s="1225" t="s">
        <v>48</v>
      </c>
      <c r="AD557" s="1298">
        <v>300</v>
      </c>
      <c r="AE557" s="1227" t="s">
        <v>48</v>
      </c>
      <c r="AF557" s="1219">
        <v>15</v>
      </c>
      <c r="AG557" s="1306">
        <v>20</v>
      </c>
      <c r="AH557" s="1307">
        <v>20</v>
      </c>
      <c r="AI557" s="1308">
        <v>0</v>
      </c>
      <c r="AJ557" s="1224">
        <v>0</v>
      </c>
      <c r="AK557" s="1228">
        <v>5</v>
      </c>
      <c r="AL557" s="1228" t="s">
        <v>13911</v>
      </c>
      <c r="AM557" s="1228" t="s">
        <v>12688</v>
      </c>
      <c r="AN557" s="1229" t="s">
        <v>13938</v>
      </c>
    </row>
    <row r="558" spans="1:40" ht="26.25" thickBot="1">
      <c r="A558" s="1260" t="s">
        <v>4831</v>
      </c>
      <c r="B558" s="1202" t="s">
        <v>4814</v>
      </c>
      <c r="C558" s="1289" t="s">
        <v>4815</v>
      </c>
      <c r="D558" s="1205" t="s">
        <v>4816</v>
      </c>
      <c r="E558" s="1205" t="s">
        <v>4817</v>
      </c>
      <c r="F558" s="1205" t="s">
        <v>4817</v>
      </c>
      <c r="G558" s="1205" t="s">
        <v>4818</v>
      </c>
      <c r="H558" s="1205" t="s">
        <v>4819</v>
      </c>
      <c r="I558" s="1259" t="b">
        <v>0</v>
      </c>
      <c r="J558" s="1261" t="s">
        <v>4832</v>
      </c>
      <c r="K558" s="1208" t="s">
        <v>4833</v>
      </c>
      <c r="L558" s="1209" t="s">
        <v>4834</v>
      </c>
      <c r="M558" s="1210">
        <v>15</v>
      </c>
      <c r="N558" s="1262" t="b">
        <v>0</v>
      </c>
      <c r="O558" s="1245" t="s">
        <v>48</v>
      </c>
      <c r="P558" s="1224" t="s">
        <v>48</v>
      </c>
      <c r="Q558" s="1219" t="s">
        <v>48</v>
      </c>
      <c r="R558" s="1246" t="s">
        <v>48</v>
      </c>
      <c r="S558" s="1224" t="s">
        <v>48</v>
      </c>
      <c r="T558" s="1219" t="s">
        <v>48</v>
      </c>
      <c r="U558" s="1247" t="s">
        <v>48</v>
      </c>
      <c r="V558" s="1218" t="s">
        <v>48</v>
      </c>
      <c r="W558" s="1219" t="s">
        <v>48</v>
      </c>
      <c r="X558" s="1220" t="s">
        <v>48</v>
      </c>
      <c r="Y558" s="1305">
        <v>16</v>
      </c>
      <c r="Z558" s="1222">
        <v>4</v>
      </c>
      <c r="AA558" s="1223" t="s">
        <v>48</v>
      </c>
      <c r="AB558" s="1207" t="s">
        <v>48</v>
      </c>
      <c r="AC558" s="1225" t="s">
        <v>48</v>
      </c>
      <c r="AD558" s="1298">
        <v>300</v>
      </c>
      <c r="AE558" s="1227" t="s">
        <v>48</v>
      </c>
      <c r="AF558" s="1219">
        <v>15</v>
      </c>
      <c r="AG558" s="1306">
        <v>20</v>
      </c>
      <c r="AH558" s="1307">
        <v>20</v>
      </c>
      <c r="AI558" s="1308">
        <v>0</v>
      </c>
      <c r="AJ558" s="1224">
        <v>0</v>
      </c>
      <c r="AK558" s="1228">
        <v>5</v>
      </c>
      <c r="AL558" s="1228" t="s">
        <v>13911</v>
      </c>
      <c r="AM558" s="1228" t="s">
        <v>12688</v>
      </c>
      <c r="AN558" s="1229" t="s">
        <v>13938</v>
      </c>
    </row>
    <row r="559" spans="1:40" ht="26.25" thickBot="1">
      <c r="A559" s="1260" t="s">
        <v>4835</v>
      </c>
      <c r="B559" s="1202" t="s">
        <v>4814</v>
      </c>
      <c r="C559" s="1289" t="s">
        <v>4815</v>
      </c>
      <c r="D559" s="1205" t="s">
        <v>4816</v>
      </c>
      <c r="E559" s="1205" t="s">
        <v>4817</v>
      </c>
      <c r="F559" s="1205" t="s">
        <v>4817</v>
      </c>
      <c r="G559" s="1205" t="s">
        <v>4818</v>
      </c>
      <c r="H559" s="1205" t="s">
        <v>4819</v>
      </c>
      <c r="I559" s="1259" t="b">
        <v>0</v>
      </c>
      <c r="J559" s="1223" t="s">
        <v>4836</v>
      </c>
      <c r="K559" s="1208" t="s">
        <v>4837</v>
      </c>
      <c r="L559" s="1209" t="s">
        <v>4838</v>
      </c>
      <c r="M559" s="1210">
        <v>15</v>
      </c>
      <c r="N559" s="1262" t="b">
        <v>0</v>
      </c>
      <c r="O559" s="1245" t="s">
        <v>48</v>
      </c>
      <c r="P559" s="1224" t="s">
        <v>48</v>
      </c>
      <c r="Q559" s="1219" t="s">
        <v>48</v>
      </c>
      <c r="R559" s="1246" t="s">
        <v>48</v>
      </c>
      <c r="S559" s="1224" t="s">
        <v>48</v>
      </c>
      <c r="T559" s="1219" t="s">
        <v>48</v>
      </c>
      <c r="U559" s="1247" t="s">
        <v>48</v>
      </c>
      <c r="V559" s="1218" t="s">
        <v>48</v>
      </c>
      <c r="W559" s="1219" t="s">
        <v>48</v>
      </c>
      <c r="X559" s="1220" t="s">
        <v>48</v>
      </c>
      <c r="Y559" s="1305">
        <v>10</v>
      </c>
      <c r="Z559" s="1222">
        <v>10</v>
      </c>
      <c r="AA559" s="1223" t="s">
        <v>48</v>
      </c>
      <c r="AB559" s="1207" t="s">
        <v>48</v>
      </c>
      <c r="AC559" s="1225" t="s">
        <v>48</v>
      </c>
      <c r="AD559" s="1298">
        <v>300</v>
      </c>
      <c r="AE559" s="1227" t="s">
        <v>48</v>
      </c>
      <c r="AF559" s="1219">
        <v>15</v>
      </c>
      <c r="AG559" s="1306">
        <v>20</v>
      </c>
      <c r="AH559" s="1307">
        <v>20</v>
      </c>
      <c r="AI559" s="1308">
        <v>0</v>
      </c>
      <c r="AJ559" s="1224">
        <v>0</v>
      </c>
      <c r="AK559" s="1228">
        <v>5</v>
      </c>
      <c r="AL559" s="1228" t="s">
        <v>13911</v>
      </c>
      <c r="AM559" s="1228" t="s">
        <v>12688</v>
      </c>
      <c r="AN559" s="1229" t="s">
        <v>13938</v>
      </c>
    </row>
    <row r="560" spans="1:40" ht="26.25" thickBot="1">
      <c r="A560" s="1260" t="s">
        <v>4839</v>
      </c>
      <c r="B560" s="1202" t="s">
        <v>4814</v>
      </c>
      <c r="C560" s="1289" t="s">
        <v>4815</v>
      </c>
      <c r="D560" s="1205" t="s">
        <v>4816</v>
      </c>
      <c r="E560" s="1205" t="s">
        <v>4817</v>
      </c>
      <c r="F560" s="1205" t="s">
        <v>4817</v>
      </c>
      <c r="G560" s="1205" t="s">
        <v>4818</v>
      </c>
      <c r="H560" s="1205" t="s">
        <v>4819</v>
      </c>
      <c r="I560" s="1259" t="b">
        <v>0</v>
      </c>
      <c r="J560" s="1223" t="s">
        <v>4840</v>
      </c>
      <c r="K560" s="1208" t="s">
        <v>4841</v>
      </c>
      <c r="L560" s="1209" t="s">
        <v>4842</v>
      </c>
      <c r="M560" s="1210">
        <v>15</v>
      </c>
      <c r="N560" s="1262" t="b">
        <v>0</v>
      </c>
      <c r="O560" s="1245" t="s">
        <v>48</v>
      </c>
      <c r="P560" s="1224" t="s">
        <v>48</v>
      </c>
      <c r="Q560" s="1219" t="s">
        <v>48</v>
      </c>
      <c r="R560" s="1246" t="s">
        <v>48</v>
      </c>
      <c r="S560" s="1224" t="s">
        <v>48</v>
      </c>
      <c r="T560" s="1219" t="s">
        <v>48</v>
      </c>
      <c r="U560" s="1247" t="s">
        <v>48</v>
      </c>
      <c r="V560" s="1218" t="s">
        <v>48</v>
      </c>
      <c r="W560" s="1219" t="s">
        <v>48</v>
      </c>
      <c r="X560" s="1220" t="s">
        <v>48</v>
      </c>
      <c r="Y560" s="1305">
        <v>10</v>
      </c>
      <c r="Z560" s="1222">
        <v>10</v>
      </c>
      <c r="AA560" s="1223" t="s">
        <v>48</v>
      </c>
      <c r="AB560" s="1207" t="s">
        <v>48</v>
      </c>
      <c r="AC560" s="1225" t="s">
        <v>48</v>
      </c>
      <c r="AD560" s="1298">
        <v>300</v>
      </c>
      <c r="AE560" s="1227" t="s">
        <v>48</v>
      </c>
      <c r="AF560" s="1219">
        <v>15</v>
      </c>
      <c r="AG560" s="1306">
        <v>20</v>
      </c>
      <c r="AH560" s="1307">
        <v>20</v>
      </c>
      <c r="AI560" s="1308">
        <v>0</v>
      </c>
      <c r="AJ560" s="1224">
        <v>0</v>
      </c>
      <c r="AK560" s="1228">
        <v>5</v>
      </c>
      <c r="AL560" s="1228" t="s">
        <v>13911</v>
      </c>
      <c r="AM560" s="1228" t="s">
        <v>12688</v>
      </c>
      <c r="AN560" s="1229" t="s">
        <v>13938</v>
      </c>
    </row>
    <row r="561" spans="1:40" ht="26.25" thickBot="1">
      <c r="A561" s="1260" t="s">
        <v>13939</v>
      </c>
      <c r="B561" s="1202" t="s">
        <v>4814</v>
      </c>
      <c r="C561" s="1289" t="s">
        <v>4815</v>
      </c>
      <c r="D561" s="1205" t="s">
        <v>4816</v>
      </c>
      <c r="E561" s="1205" t="s">
        <v>4817</v>
      </c>
      <c r="F561" s="1205" t="s">
        <v>4817</v>
      </c>
      <c r="G561" s="1205" t="s">
        <v>4818</v>
      </c>
      <c r="H561" s="1205" t="s">
        <v>4819</v>
      </c>
      <c r="I561" s="1259" t="b">
        <v>0</v>
      </c>
      <c r="J561" s="1261" t="s">
        <v>4844</v>
      </c>
      <c r="K561" s="1208" t="s">
        <v>4845</v>
      </c>
      <c r="L561" s="1209" t="s">
        <v>4846</v>
      </c>
      <c r="M561" s="1210">
        <v>15</v>
      </c>
      <c r="N561" s="1262" t="b">
        <v>0</v>
      </c>
      <c r="O561" s="1245" t="s">
        <v>48</v>
      </c>
      <c r="P561" s="1224" t="s">
        <v>48</v>
      </c>
      <c r="Q561" s="1219" t="s">
        <v>48</v>
      </c>
      <c r="R561" s="1246" t="s">
        <v>48</v>
      </c>
      <c r="S561" s="1224" t="s">
        <v>48</v>
      </c>
      <c r="T561" s="1219" t="s">
        <v>48</v>
      </c>
      <c r="U561" s="1247" t="s">
        <v>48</v>
      </c>
      <c r="V561" s="1218" t="s">
        <v>48</v>
      </c>
      <c r="W561" s="1219" t="s">
        <v>48</v>
      </c>
      <c r="X561" s="1220" t="s">
        <v>48</v>
      </c>
      <c r="Y561" s="1305">
        <v>10</v>
      </c>
      <c r="Z561" s="1222">
        <v>10</v>
      </c>
      <c r="AA561" s="1223" t="s">
        <v>48</v>
      </c>
      <c r="AB561" s="1207" t="s">
        <v>48</v>
      </c>
      <c r="AC561" s="1225" t="s">
        <v>48</v>
      </c>
      <c r="AD561" s="1298">
        <v>300</v>
      </c>
      <c r="AE561" s="1227" t="s">
        <v>48</v>
      </c>
      <c r="AF561" s="1219">
        <v>15</v>
      </c>
      <c r="AG561" s="1306">
        <v>20</v>
      </c>
      <c r="AH561" s="1307">
        <v>20</v>
      </c>
      <c r="AI561" s="1308">
        <v>0</v>
      </c>
      <c r="AJ561" s="1224">
        <v>0</v>
      </c>
      <c r="AK561" s="1228">
        <v>5</v>
      </c>
      <c r="AL561" s="1228" t="s">
        <v>13911</v>
      </c>
      <c r="AM561" s="1228" t="s">
        <v>12688</v>
      </c>
      <c r="AN561" s="1229" t="s">
        <v>13938</v>
      </c>
    </row>
    <row r="562" spans="1:40" ht="26.25" thickBot="1">
      <c r="A562" s="1260" t="s">
        <v>4851</v>
      </c>
      <c r="B562" s="1202" t="s">
        <v>4814</v>
      </c>
      <c r="C562" s="1289" t="s">
        <v>4815</v>
      </c>
      <c r="D562" s="1205" t="s">
        <v>4816</v>
      </c>
      <c r="E562" s="1205" t="s">
        <v>4817</v>
      </c>
      <c r="F562" s="1205" t="s">
        <v>4817</v>
      </c>
      <c r="G562" s="1205" t="s">
        <v>4818</v>
      </c>
      <c r="H562" s="1205" t="s">
        <v>4819</v>
      </c>
      <c r="I562" s="1259" t="b">
        <v>0</v>
      </c>
      <c r="J562" s="1261" t="s">
        <v>4852</v>
      </c>
      <c r="K562" s="1208" t="s">
        <v>4853</v>
      </c>
      <c r="L562" s="1209" t="s">
        <v>4854</v>
      </c>
      <c r="M562" s="1210">
        <v>12</v>
      </c>
      <c r="N562" s="1262" t="b">
        <v>0</v>
      </c>
      <c r="O562" s="1245" t="s">
        <v>48</v>
      </c>
      <c r="P562" s="1224" t="s">
        <v>48</v>
      </c>
      <c r="Q562" s="1219" t="s">
        <v>48</v>
      </c>
      <c r="R562" s="1246" t="s">
        <v>48</v>
      </c>
      <c r="S562" s="1224" t="s">
        <v>48</v>
      </c>
      <c r="T562" s="1219" t="s">
        <v>48</v>
      </c>
      <c r="U562" s="1247" t="s">
        <v>48</v>
      </c>
      <c r="V562" s="1218" t="s">
        <v>48</v>
      </c>
      <c r="W562" s="1219" t="s">
        <v>48</v>
      </c>
      <c r="X562" s="1220" t="s">
        <v>48</v>
      </c>
      <c r="Y562" s="1305">
        <v>4</v>
      </c>
      <c r="Z562" s="1222">
        <v>16</v>
      </c>
      <c r="AA562" s="1223" t="s">
        <v>48</v>
      </c>
      <c r="AB562" s="1207" t="s">
        <v>48</v>
      </c>
      <c r="AC562" s="1225" t="s">
        <v>48</v>
      </c>
      <c r="AD562" s="1298">
        <v>300</v>
      </c>
      <c r="AE562" s="1227" t="s">
        <v>48</v>
      </c>
      <c r="AF562" s="1219">
        <v>20</v>
      </c>
      <c r="AG562" s="1306">
        <v>15</v>
      </c>
      <c r="AH562" s="1307">
        <v>15</v>
      </c>
      <c r="AI562" s="1308">
        <v>0</v>
      </c>
      <c r="AJ562" s="1224">
        <v>0</v>
      </c>
      <c r="AK562" s="1228">
        <v>25</v>
      </c>
      <c r="AL562" s="1228" t="s">
        <v>13911</v>
      </c>
      <c r="AM562" s="1228" t="s">
        <v>12662</v>
      </c>
      <c r="AN562" s="1229" t="s">
        <v>13940</v>
      </c>
    </row>
    <row r="563" spans="1:40" ht="26.25" thickBot="1">
      <c r="A563" s="1260" t="s">
        <v>4855</v>
      </c>
      <c r="B563" s="1202" t="s">
        <v>4814</v>
      </c>
      <c r="C563" s="1289" t="s">
        <v>4815</v>
      </c>
      <c r="D563" s="1205" t="s">
        <v>4816</v>
      </c>
      <c r="E563" s="1205" t="s">
        <v>4817</v>
      </c>
      <c r="F563" s="1205" t="s">
        <v>4817</v>
      </c>
      <c r="G563" s="1205" t="s">
        <v>4818</v>
      </c>
      <c r="H563" s="1205" t="s">
        <v>4819</v>
      </c>
      <c r="I563" s="1259" t="b">
        <v>0</v>
      </c>
      <c r="J563" s="1261" t="s">
        <v>4856</v>
      </c>
      <c r="K563" s="1208" t="s">
        <v>4857</v>
      </c>
      <c r="L563" s="1209" t="s">
        <v>4858</v>
      </c>
      <c r="M563" s="1210">
        <v>12</v>
      </c>
      <c r="N563" s="1262" t="b">
        <v>0</v>
      </c>
      <c r="O563" s="1245" t="s">
        <v>48</v>
      </c>
      <c r="P563" s="1224" t="s">
        <v>48</v>
      </c>
      <c r="Q563" s="1219" t="s">
        <v>48</v>
      </c>
      <c r="R563" s="1246" t="s">
        <v>48</v>
      </c>
      <c r="S563" s="1224" t="s">
        <v>48</v>
      </c>
      <c r="T563" s="1219" t="s">
        <v>48</v>
      </c>
      <c r="U563" s="1247" t="s">
        <v>48</v>
      </c>
      <c r="V563" s="1218" t="s">
        <v>48</v>
      </c>
      <c r="W563" s="1219" t="s">
        <v>48</v>
      </c>
      <c r="X563" s="1220" t="s">
        <v>48</v>
      </c>
      <c r="Y563" s="1305">
        <v>4</v>
      </c>
      <c r="Z563" s="1222">
        <v>16</v>
      </c>
      <c r="AA563" s="1223" t="s">
        <v>48</v>
      </c>
      <c r="AB563" s="1207" t="s">
        <v>48</v>
      </c>
      <c r="AC563" s="1225" t="s">
        <v>48</v>
      </c>
      <c r="AD563" s="1298">
        <v>300</v>
      </c>
      <c r="AE563" s="1227" t="s">
        <v>48</v>
      </c>
      <c r="AF563" s="1219">
        <v>20</v>
      </c>
      <c r="AG563" s="1306">
        <v>15</v>
      </c>
      <c r="AH563" s="1307">
        <v>15</v>
      </c>
      <c r="AI563" s="1308">
        <v>0</v>
      </c>
      <c r="AJ563" s="1224">
        <v>0</v>
      </c>
      <c r="AK563" s="1228">
        <v>25</v>
      </c>
      <c r="AL563" s="1228" t="s">
        <v>13911</v>
      </c>
      <c r="AM563" s="1228" t="s">
        <v>12662</v>
      </c>
      <c r="AN563" s="1229" t="s">
        <v>13940</v>
      </c>
    </row>
    <row r="564" spans="1:40" ht="26.25" thickBot="1">
      <c r="A564" s="1260" t="s">
        <v>4859</v>
      </c>
      <c r="B564" s="1202" t="s">
        <v>4814</v>
      </c>
      <c r="C564" s="1289" t="s">
        <v>4815</v>
      </c>
      <c r="D564" s="1205" t="s">
        <v>4816</v>
      </c>
      <c r="E564" s="1205" t="s">
        <v>4817</v>
      </c>
      <c r="F564" s="1205" t="s">
        <v>4817</v>
      </c>
      <c r="G564" s="1205" t="s">
        <v>4818</v>
      </c>
      <c r="H564" s="1205" t="s">
        <v>4819</v>
      </c>
      <c r="I564" s="1259" t="b">
        <v>0</v>
      </c>
      <c r="J564" s="1261" t="s">
        <v>4860</v>
      </c>
      <c r="K564" s="1208" t="s">
        <v>4861</v>
      </c>
      <c r="L564" s="1209" t="s">
        <v>4862</v>
      </c>
      <c r="M564" s="1210">
        <v>12</v>
      </c>
      <c r="N564" s="1262" t="b">
        <v>0</v>
      </c>
      <c r="O564" s="1245" t="s">
        <v>48</v>
      </c>
      <c r="P564" s="1224" t="s">
        <v>48</v>
      </c>
      <c r="Q564" s="1219" t="s">
        <v>48</v>
      </c>
      <c r="R564" s="1246" t="s">
        <v>48</v>
      </c>
      <c r="S564" s="1224" t="s">
        <v>48</v>
      </c>
      <c r="T564" s="1219" t="s">
        <v>48</v>
      </c>
      <c r="U564" s="1247" t="s">
        <v>48</v>
      </c>
      <c r="V564" s="1218" t="s">
        <v>48</v>
      </c>
      <c r="W564" s="1219" t="s">
        <v>48</v>
      </c>
      <c r="X564" s="1220" t="s">
        <v>48</v>
      </c>
      <c r="Y564" s="1305">
        <v>4</v>
      </c>
      <c r="Z564" s="1222">
        <v>16</v>
      </c>
      <c r="AA564" s="1223" t="s">
        <v>48</v>
      </c>
      <c r="AB564" s="1207" t="s">
        <v>48</v>
      </c>
      <c r="AC564" s="1225" t="s">
        <v>48</v>
      </c>
      <c r="AD564" s="1298">
        <v>300</v>
      </c>
      <c r="AE564" s="1227" t="s">
        <v>48</v>
      </c>
      <c r="AF564" s="1219">
        <v>20</v>
      </c>
      <c r="AG564" s="1306">
        <v>15</v>
      </c>
      <c r="AH564" s="1307">
        <v>15</v>
      </c>
      <c r="AI564" s="1308">
        <v>0</v>
      </c>
      <c r="AJ564" s="1224">
        <v>0</v>
      </c>
      <c r="AK564" s="1228">
        <v>25</v>
      </c>
      <c r="AL564" s="1228" t="s">
        <v>13911</v>
      </c>
      <c r="AM564" s="1228" t="s">
        <v>12662</v>
      </c>
      <c r="AN564" s="1229" t="s">
        <v>13940</v>
      </c>
    </row>
    <row r="565" spans="1:40" ht="26.25" thickBot="1">
      <c r="A565" s="1260" t="s">
        <v>4863</v>
      </c>
      <c r="B565" s="1202" t="s">
        <v>4814</v>
      </c>
      <c r="C565" s="1289" t="s">
        <v>4815</v>
      </c>
      <c r="D565" s="1205" t="s">
        <v>4816</v>
      </c>
      <c r="E565" s="1205" t="s">
        <v>4817</v>
      </c>
      <c r="F565" s="1205" t="s">
        <v>4817</v>
      </c>
      <c r="G565" s="1205" t="s">
        <v>4818</v>
      </c>
      <c r="H565" s="1205" t="s">
        <v>4819</v>
      </c>
      <c r="I565" s="1259" t="b">
        <v>0</v>
      </c>
      <c r="J565" s="1261" t="s">
        <v>4864</v>
      </c>
      <c r="K565" s="1208" t="s">
        <v>4865</v>
      </c>
      <c r="L565" s="1209" t="s">
        <v>4866</v>
      </c>
      <c r="M565" s="1210">
        <v>12</v>
      </c>
      <c r="N565" s="1262" t="b">
        <v>0</v>
      </c>
      <c r="O565" s="1245" t="s">
        <v>48</v>
      </c>
      <c r="P565" s="1224" t="s">
        <v>48</v>
      </c>
      <c r="Q565" s="1219" t="s">
        <v>48</v>
      </c>
      <c r="R565" s="1246" t="s">
        <v>48</v>
      </c>
      <c r="S565" s="1224" t="s">
        <v>48</v>
      </c>
      <c r="T565" s="1219" t="s">
        <v>48</v>
      </c>
      <c r="U565" s="1247" t="s">
        <v>48</v>
      </c>
      <c r="V565" s="1218" t="s">
        <v>48</v>
      </c>
      <c r="W565" s="1219" t="s">
        <v>48</v>
      </c>
      <c r="X565" s="1220" t="s">
        <v>48</v>
      </c>
      <c r="Y565" s="1305">
        <v>4</v>
      </c>
      <c r="Z565" s="1222">
        <v>16</v>
      </c>
      <c r="AA565" s="1223" t="s">
        <v>48</v>
      </c>
      <c r="AB565" s="1207" t="s">
        <v>48</v>
      </c>
      <c r="AC565" s="1225" t="s">
        <v>48</v>
      </c>
      <c r="AD565" s="1298">
        <v>300</v>
      </c>
      <c r="AE565" s="1227" t="s">
        <v>48</v>
      </c>
      <c r="AF565" s="1219">
        <v>20</v>
      </c>
      <c r="AG565" s="1306">
        <v>15</v>
      </c>
      <c r="AH565" s="1307">
        <v>15</v>
      </c>
      <c r="AI565" s="1308">
        <v>0</v>
      </c>
      <c r="AJ565" s="1224">
        <v>0</v>
      </c>
      <c r="AK565" s="1228">
        <v>25</v>
      </c>
      <c r="AL565" s="1228" t="s">
        <v>13911</v>
      </c>
      <c r="AM565" s="1228" t="s">
        <v>12662</v>
      </c>
      <c r="AN565" s="1229" t="s">
        <v>13940</v>
      </c>
    </row>
    <row r="566" spans="1:40" ht="26.25" thickBot="1">
      <c r="A566" s="1260" t="s">
        <v>4867</v>
      </c>
      <c r="B566" s="1202" t="s">
        <v>4814</v>
      </c>
      <c r="C566" s="1289" t="s">
        <v>4815</v>
      </c>
      <c r="D566" s="1205" t="s">
        <v>4816</v>
      </c>
      <c r="E566" s="1205" t="s">
        <v>4817</v>
      </c>
      <c r="F566" s="1205" t="s">
        <v>4817</v>
      </c>
      <c r="G566" s="1205" t="s">
        <v>4818</v>
      </c>
      <c r="H566" s="1205" t="s">
        <v>4819</v>
      </c>
      <c r="I566" s="1259" t="b">
        <v>0</v>
      </c>
      <c r="J566" s="1261" t="s">
        <v>4868</v>
      </c>
      <c r="K566" s="1208" t="s">
        <v>4869</v>
      </c>
      <c r="L566" s="1209" t="s">
        <v>4870</v>
      </c>
      <c r="M566" s="1210">
        <v>12</v>
      </c>
      <c r="N566" s="1262" t="b">
        <v>0</v>
      </c>
      <c r="O566" s="1245" t="s">
        <v>48</v>
      </c>
      <c r="P566" s="1224" t="s">
        <v>48</v>
      </c>
      <c r="Q566" s="1219" t="s">
        <v>48</v>
      </c>
      <c r="R566" s="1246" t="s">
        <v>48</v>
      </c>
      <c r="S566" s="1224" t="s">
        <v>48</v>
      </c>
      <c r="T566" s="1219" t="s">
        <v>48</v>
      </c>
      <c r="U566" s="1247" t="s">
        <v>48</v>
      </c>
      <c r="V566" s="1218" t="s">
        <v>48</v>
      </c>
      <c r="W566" s="1219" t="s">
        <v>48</v>
      </c>
      <c r="X566" s="1220" t="s">
        <v>48</v>
      </c>
      <c r="Y566" s="1305">
        <v>4</v>
      </c>
      <c r="Z566" s="1222">
        <v>16</v>
      </c>
      <c r="AA566" s="1223" t="s">
        <v>48</v>
      </c>
      <c r="AB566" s="1207" t="s">
        <v>48</v>
      </c>
      <c r="AC566" s="1225" t="s">
        <v>48</v>
      </c>
      <c r="AD566" s="1298">
        <v>300</v>
      </c>
      <c r="AE566" s="1227" t="s">
        <v>48</v>
      </c>
      <c r="AF566" s="1219">
        <v>20</v>
      </c>
      <c r="AG566" s="1306">
        <v>15</v>
      </c>
      <c r="AH566" s="1307">
        <v>15</v>
      </c>
      <c r="AI566" s="1308">
        <v>0</v>
      </c>
      <c r="AJ566" s="1224">
        <v>0</v>
      </c>
      <c r="AK566" s="1228">
        <v>25</v>
      </c>
      <c r="AL566" s="1228" t="s">
        <v>13911</v>
      </c>
      <c r="AM566" s="1228" t="s">
        <v>12662</v>
      </c>
      <c r="AN566" s="1229" t="s">
        <v>13940</v>
      </c>
    </row>
    <row r="567" spans="1:40" ht="26.25" thickBot="1">
      <c r="A567" s="1260" t="s">
        <v>4879</v>
      </c>
      <c r="B567" s="1202" t="s">
        <v>4814</v>
      </c>
      <c r="C567" s="1289" t="s">
        <v>4815</v>
      </c>
      <c r="D567" s="1205" t="s">
        <v>4816</v>
      </c>
      <c r="E567" s="1205" t="s">
        <v>4817</v>
      </c>
      <c r="F567" s="1205" t="s">
        <v>4817</v>
      </c>
      <c r="G567" s="1205" t="s">
        <v>4818</v>
      </c>
      <c r="H567" s="1205" t="s">
        <v>4819</v>
      </c>
      <c r="I567" s="1259" t="b">
        <v>0</v>
      </c>
      <c r="J567" s="1261" t="s">
        <v>4880</v>
      </c>
      <c r="K567" s="1208" t="s">
        <v>4881</v>
      </c>
      <c r="L567" s="1209" t="s">
        <v>4882</v>
      </c>
      <c r="M567" s="1210">
        <v>12</v>
      </c>
      <c r="N567" s="1262" t="b">
        <v>0</v>
      </c>
      <c r="O567" s="1245" t="s">
        <v>48</v>
      </c>
      <c r="P567" s="1224" t="s">
        <v>48</v>
      </c>
      <c r="Q567" s="1219" t="s">
        <v>48</v>
      </c>
      <c r="R567" s="1246" t="s">
        <v>48</v>
      </c>
      <c r="S567" s="1224" t="s">
        <v>48</v>
      </c>
      <c r="T567" s="1219" t="s">
        <v>48</v>
      </c>
      <c r="U567" s="1247" t="s">
        <v>48</v>
      </c>
      <c r="V567" s="1218" t="s">
        <v>48</v>
      </c>
      <c r="W567" s="1219" t="s">
        <v>48</v>
      </c>
      <c r="X567" s="1220" t="s">
        <v>48</v>
      </c>
      <c r="Y567" s="1305">
        <v>10</v>
      </c>
      <c r="Z567" s="1222">
        <v>10</v>
      </c>
      <c r="AA567" s="1223" t="s">
        <v>48</v>
      </c>
      <c r="AB567" s="1207" t="s">
        <v>48</v>
      </c>
      <c r="AC567" s="1225" t="s">
        <v>48</v>
      </c>
      <c r="AD567" s="1298">
        <v>300</v>
      </c>
      <c r="AE567" s="1227" t="s">
        <v>48</v>
      </c>
      <c r="AF567" s="1219">
        <v>20</v>
      </c>
      <c r="AG567" s="1306">
        <v>15</v>
      </c>
      <c r="AH567" s="1307">
        <v>15</v>
      </c>
      <c r="AI567" s="1308">
        <v>0</v>
      </c>
      <c r="AJ567" s="1224">
        <v>0</v>
      </c>
      <c r="AK567" s="1228">
        <v>25</v>
      </c>
      <c r="AL567" s="1228" t="s">
        <v>13911</v>
      </c>
      <c r="AM567" s="1228" t="s">
        <v>12662</v>
      </c>
      <c r="AN567" s="1229" t="s">
        <v>13940</v>
      </c>
    </row>
    <row r="568" spans="1:40" ht="26.25" thickBot="1">
      <c r="A568" s="1260" t="s">
        <v>4883</v>
      </c>
      <c r="B568" s="1202" t="s">
        <v>4814</v>
      </c>
      <c r="C568" s="1289" t="s">
        <v>4815</v>
      </c>
      <c r="D568" s="1205" t="s">
        <v>4816</v>
      </c>
      <c r="E568" s="1205" t="s">
        <v>4817</v>
      </c>
      <c r="F568" s="1205" t="s">
        <v>4817</v>
      </c>
      <c r="G568" s="1205" t="s">
        <v>4818</v>
      </c>
      <c r="H568" s="1205" t="s">
        <v>4819</v>
      </c>
      <c r="I568" s="1259" t="b">
        <v>0</v>
      </c>
      <c r="J568" s="1261" t="s">
        <v>4884</v>
      </c>
      <c r="K568" s="1208" t="s">
        <v>4885</v>
      </c>
      <c r="L568" s="1209" t="s">
        <v>4886</v>
      </c>
      <c r="M568" s="1210">
        <v>12</v>
      </c>
      <c r="N568" s="1262" t="b">
        <v>0</v>
      </c>
      <c r="O568" s="1245" t="s">
        <v>48</v>
      </c>
      <c r="P568" s="1224" t="s">
        <v>48</v>
      </c>
      <c r="Q568" s="1219" t="s">
        <v>48</v>
      </c>
      <c r="R568" s="1246" t="s">
        <v>48</v>
      </c>
      <c r="S568" s="1224" t="s">
        <v>48</v>
      </c>
      <c r="T568" s="1219" t="s">
        <v>48</v>
      </c>
      <c r="U568" s="1247" t="s">
        <v>48</v>
      </c>
      <c r="V568" s="1218" t="s">
        <v>48</v>
      </c>
      <c r="W568" s="1219" t="s">
        <v>48</v>
      </c>
      <c r="X568" s="1220" t="s">
        <v>48</v>
      </c>
      <c r="Y568" s="1305">
        <v>10</v>
      </c>
      <c r="Z568" s="1222">
        <v>10</v>
      </c>
      <c r="AA568" s="1223" t="s">
        <v>48</v>
      </c>
      <c r="AB568" s="1207" t="s">
        <v>48</v>
      </c>
      <c r="AC568" s="1225" t="s">
        <v>48</v>
      </c>
      <c r="AD568" s="1298">
        <v>300</v>
      </c>
      <c r="AE568" s="1227" t="s">
        <v>48</v>
      </c>
      <c r="AF568" s="1219">
        <v>20</v>
      </c>
      <c r="AG568" s="1306">
        <v>15</v>
      </c>
      <c r="AH568" s="1307">
        <v>15</v>
      </c>
      <c r="AI568" s="1308">
        <v>0</v>
      </c>
      <c r="AJ568" s="1224">
        <v>0</v>
      </c>
      <c r="AK568" s="1228">
        <v>25</v>
      </c>
      <c r="AL568" s="1228" t="s">
        <v>13911</v>
      </c>
      <c r="AM568" s="1228" t="s">
        <v>12662</v>
      </c>
      <c r="AN568" s="1229" t="s">
        <v>13940</v>
      </c>
    </row>
    <row r="569" spans="1:40" ht="26.25" thickBot="1">
      <c r="A569" s="1260" t="s">
        <v>4887</v>
      </c>
      <c r="B569" s="1202" t="s">
        <v>4814</v>
      </c>
      <c r="C569" s="1289" t="s">
        <v>4815</v>
      </c>
      <c r="D569" s="1205" t="s">
        <v>4816</v>
      </c>
      <c r="E569" s="1205" t="s">
        <v>4817</v>
      </c>
      <c r="F569" s="1205" t="s">
        <v>4817</v>
      </c>
      <c r="G569" s="1205" t="s">
        <v>4818</v>
      </c>
      <c r="H569" s="1205" t="s">
        <v>4819</v>
      </c>
      <c r="I569" s="1259" t="b">
        <v>0</v>
      </c>
      <c r="J569" s="1261" t="s">
        <v>4888</v>
      </c>
      <c r="K569" s="1208" t="s">
        <v>4889</v>
      </c>
      <c r="L569" s="1209" t="s">
        <v>4890</v>
      </c>
      <c r="M569" s="1210">
        <v>12</v>
      </c>
      <c r="N569" s="1262" t="b">
        <v>0</v>
      </c>
      <c r="O569" s="1245" t="s">
        <v>48</v>
      </c>
      <c r="P569" s="1224" t="s">
        <v>48</v>
      </c>
      <c r="Q569" s="1219" t="s">
        <v>48</v>
      </c>
      <c r="R569" s="1246" t="s">
        <v>48</v>
      </c>
      <c r="S569" s="1224" t="s">
        <v>48</v>
      </c>
      <c r="T569" s="1219" t="s">
        <v>48</v>
      </c>
      <c r="U569" s="1247" t="s">
        <v>48</v>
      </c>
      <c r="V569" s="1218" t="s">
        <v>48</v>
      </c>
      <c r="W569" s="1219" t="s">
        <v>48</v>
      </c>
      <c r="X569" s="1220" t="s">
        <v>48</v>
      </c>
      <c r="Y569" s="1305">
        <v>10</v>
      </c>
      <c r="Z569" s="1222">
        <v>10</v>
      </c>
      <c r="AA569" s="1223" t="s">
        <v>48</v>
      </c>
      <c r="AB569" s="1207" t="s">
        <v>48</v>
      </c>
      <c r="AC569" s="1225" t="s">
        <v>48</v>
      </c>
      <c r="AD569" s="1298">
        <v>300</v>
      </c>
      <c r="AE569" s="1227" t="s">
        <v>48</v>
      </c>
      <c r="AF569" s="1219">
        <v>20</v>
      </c>
      <c r="AG569" s="1306">
        <v>15</v>
      </c>
      <c r="AH569" s="1307">
        <v>15</v>
      </c>
      <c r="AI569" s="1308">
        <v>0</v>
      </c>
      <c r="AJ569" s="1224">
        <v>0</v>
      </c>
      <c r="AK569" s="1228">
        <v>25</v>
      </c>
      <c r="AL569" s="1228" t="s">
        <v>13911</v>
      </c>
      <c r="AM569" s="1228" t="s">
        <v>12662</v>
      </c>
      <c r="AN569" s="1229" t="s">
        <v>13940</v>
      </c>
    </row>
    <row r="570" spans="1:40" ht="26.25" thickBot="1">
      <c r="A570" s="1291" t="s">
        <v>4891</v>
      </c>
      <c r="B570" s="1202" t="s">
        <v>4892</v>
      </c>
      <c r="C570" s="1289" t="s">
        <v>4815</v>
      </c>
      <c r="D570" s="1205" t="s">
        <v>4816</v>
      </c>
      <c r="E570" s="1205" t="s">
        <v>4817</v>
      </c>
      <c r="F570" s="1205" t="s">
        <v>4817</v>
      </c>
      <c r="G570" s="1205" t="s">
        <v>4818</v>
      </c>
      <c r="H570" s="1205" t="s">
        <v>4819</v>
      </c>
      <c r="I570" s="1259" t="b">
        <v>0</v>
      </c>
      <c r="J570" s="1309" t="s">
        <v>4893</v>
      </c>
      <c r="K570" s="1208" t="s">
        <v>4894</v>
      </c>
      <c r="L570" s="1209" t="s">
        <v>4895</v>
      </c>
      <c r="M570" s="1210">
        <v>18</v>
      </c>
      <c r="N570" s="1262" t="b">
        <v>0</v>
      </c>
      <c r="O570" s="1245" t="s">
        <v>48</v>
      </c>
      <c r="P570" s="1224" t="s">
        <v>48</v>
      </c>
      <c r="Q570" s="1219" t="s">
        <v>48</v>
      </c>
      <c r="R570" s="1246" t="s">
        <v>48</v>
      </c>
      <c r="S570" s="1224" t="s">
        <v>48</v>
      </c>
      <c r="T570" s="1219" t="s">
        <v>48</v>
      </c>
      <c r="U570" s="1247" t="s">
        <v>48</v>
      </c>
      <c r="V570" s="1218" t="s">
        <v>48</v>
      </c>
      <c r="W570" s="1219" t="s">
        <v>48</v>
      </c>
      <c r="X570" s="1220" t="s">
        <v>48</v>
      </c>
      <c r="Y570" s="1305">
        <v>32</v>
      </c>
      <c r="Z570" s="1222">
        <v>8</v>
      </c>
      <c r="AA570" s="1223" t="s">
        <v>48</v>
      </c>
      <c r="AB570" s="1207" t="s">
        <v>48</v>
      </c>
      <c r="AC570" s="1225" t="s">
        <v>48</v>
      </c>
      <c r="AD570" s="1298">
        <v>300</v>
      </c>
      <c r="AE570" s="1227" t="s">
        <v>48</v>
      </c>
      <c r="AF570" s="1219">
        <v>25</v>
      </c>
      <c r="AG570" s="1306">
        <v>30</v>
      </c>
      <c r="AH570" s="1307">
        <v>30</v>
      </c>
      <c r="AI570" s="1308">
        <v>0</v>
      </c>
      <c r="AJ570" s="1224">
        <v>0</v>
      </c>
      <c r="AK570" s="1228">
        <v>0</v>
      </c>
      <c r="AL570" s="1228" t="s">
        <v>13912</v>
      </c>
      <c r="AM570" s="1228" t="s">
        <v>12688</v>
      </c>
      <c r="AN570" s="1229" t="s">
        <v>13938</v>
      </c>
    </row>
    <row r="571" spans="1:40" ht="26.25" thickBot="1">
      <c r="A571" s="1291" t="s">
        <v>4896</v>
      </c>
      <c r="B571" s="1202" t="s">
        <v>4892</v>
      </c>
      <c r="C571" s="1289" t="s">
        <v>4815</v>
      </c>
      <c r="D571" s="1205" t="s">
        <v>4816</v>
      </c>
      <c r="E571" s="1205" t="s">
        <v>4817</v>
      </c>
      <c r="F571" s="1205" t="s">
        <v>4817</v>
      </c>
      <c r="G571" s="1205" t="s">
        <v>4818</v>
      </c>
      <c r="H571" s="1205" t="s">
        <v>4819</v>
      </c>
      <c r="I571" s="1259" t="b">
        <v>0</v>
      </c>
      <c r="J571" s="1261" t="s">
        <v>4897</v>
      </c>
      <c r="K571" s="1208" t="s">
        <v>4898</v>
      </c>
      <c r="L571" s="1209" t="s">
        <v>4899</v>
      </c>
      <c r="M571" s="1210">
        <v>18</v>
      </c>
      <c r="N571" s="1262" t="b">
        <v>0</v>
      </c>
      <c r="O571" s="1245" t="s">
        <v>48</v>
      </c>
      <c r="P571" s="1224" t="s">
        <v>48</v>
      </c>
      <c r="Q571" s="1219" t="s">
        <v>48</v>
      </c>
      <c r="R571" s="1246" t="s">
        <v>48</v>
      </c>
      <c r="S571" s="1224" t="s">
        <v>48</v>
      </c>
      <c r="T571" s="1219" t="s">
        <v>48</v>
      </c>
      <c r="U571" s="1247" t="s">
        <v>48</v>
      </c>
      <c r="V571" s="1218" t="s">
        <v>48</v>
      </c>
      <c r="W571" s="1219" t="s">
        <v>48</v>
      </c>
      <c r="X571" s="1220" t="s">
        <v>48</v>
      </c>
      <c r="Y571" s="1305">
        <v>32</v>
      </c>
      <c r="Z571" s="1222">
        <v>8</v>
      </c>
      <c r="AA571" s="1223" t="s">
        <v>48</v>
      </c>
      <c r="AB571" s="1207" t="s">
        <v>48</v>
      </c>
      <c r="AC571" s="1225" t="s">
        <v>48</v>
      </c>
      <c r="AD571" s="1298">
        <v>300</v>
      </c>
      <c r="AE571" s="1227" t="s">
        <v>48</v>
      </c>
      <c r="AF571" s="1219">
        <v>25</v>
      </c>
      <c r="AG571" s="1306">
        <v>30</v>
      </c>
      <c r="AH571" s="1307">
        <v>30</v>
      </c>
      <c r="AI571" s="1308">
        <v>0</v>
      </c>
      <c r="AJ571" s="1224">
        <v>0</v>
      </c>
      <c r="AK571" s="1228">
        <v>0</v>
      </c>
      <c r="AL571" s="1228" t="s">
        <v>13912</v>
      </c>
      <c r="AM571" s="1228" t="s">
        <v>12688</v>
      </c>
      <c r="AN571" s="1229" t="s">
        <v>13938</v>
      </c>
    </row>
    <row r="572" spans="1:40" ht="26.25" thickBot="1">
      <c r="A572" s="1291" t="s">
        <v>4900</v>
      </c>
      <c r="B572" s="1202" t="s">
        <v>4892</v>
      </c>
      <c r="C572" s="1289" t="s">
        <v>4815</v>
      </c>
      <c r="D572" s="1205" t="s">
        <v>4816</v>
      </c>
      <c r="E572" s="1205" t="s">
        <v>4817</v>
      </c>
      <c r="F572" s="1205" t="s">
        <v>4817</v>
      </c>
      <c r="G572" s="1205" t="s">
        <v>4818</v>
      </c>
      <c r="H572" s="1205" t="s">
        <v>4819</v>
      </c>
      <c r="I572" s="1259" t="b">
        <v>0</v>
      </c>
      <c r="J572" s="1261" t="s">
        <v>4901</v>
      </c>
      <c r="K572" s="1208" t="s">
        <v>4902</v>
      </c>
      <c r="L572" s="1209" t="s">
        <v>4903</v>
      </c>
      <c r="M572" s="1210">
        <v>18</v>
      </c>
      <c r="N572" s="1262" t="b">
        <v>0</v>
      </c>
      <c r="O572" s="1245" t="s">
        <v>48</v>
      </c>
      <c r="P572" s="1224" t="s">
        <v>48</v>
      </c>
      <c r="Q572" s="1219" t="s">
        <v>48</v>
      </c>
      <c r="R572" s="1246" t="s">
        <v>48</v>
      </c>
      <c r="S572" s="1224" t="s">
        <v>48</v>
      </c>
      <c r="T572" s="1219" t="s">
        <v>48</v>
      </c>
      <c r="U572" s="1247" t="s">
        <v>48</v>
      </c>
      <c r="V572" s="1218" t="s">
        <v>48</v>
      </c>
      <c r="W572" s="1219" t="s">
        <v>48</v>
      </c>
      <c r="X572" s="1220" t="s">
        <v>48</v>
      </c>
      <c r="Y572" s="1305">
        <v>32</v>
      </c>
      <c r="Z572" s="1222">
        <v>8</v>
      </c>
      <c r="AA572" s="1223" t="s">
        <v>48</v>
      </c>
      <c r="AB572" s="1207" t="s">
        <v>48</v>
      </c>
      <c r="AC572" s="1225" t="s">
        <v>48</v>
      </c>
      <c r="AD572" s="1298">
        <v>300</v>
      </c>
      <c r="AE572" s="1227" t="s">
        <v>48</v>
      </c>
      <c r="AF572" s="1219">
        <v>25</v>
      </c>
      <c r="AG572" s="1306">
        <v>30</v>
      </c>
      <c r="AH572" s="1307">
        <v>30</v>
      </c>
      <c r="AI572" s="1308">
        <v>0</v>
      </c>
      <c r="AJ572" s="1224">
        <v>0</v>
      </c>
      <c r="AK572" s="1228">
        <v>0</v>
      </c>
      <c r="AL572" s="1228" t="s">
        <v>13912</v>
      </c>
      <c r="AM572" s="1228" t="s">
        <v>12688</v>
      </c>
      <c r="AN572" s="1229" t="s">
        <v>13938</v>
      </c>
    </row>
    <row r="573" spans="1:40" ht="26.25" thickBot="1">
      <c r="A573" s="1291" t="s">
        <v>4904</v>
      </c>
      <c r="B573" s="1202" t="s">
        <v>4892</v>
      </c>
      <c r="C573" s="1289" t="s">
        <v>4815</v>
      </c>
      <c r="D573" s="1205" t="s">
        <v>4816</v>
      </c>
      <c r="E573" s="1205" t="s">
        <v>4817</v>
      </c>
      <c r="F573" s="1205" t="s">
        <v>4817</v>
      </c>
      <c r="G573" s="1205" t="s">
        <v>4818</v>
      </c>
      <c r="H573" s="1205" t="s">
        <v>4819</v>
      </c>
      <c r="I573" s="1259" t="b">
        <v>0</v>
      </c>
      <c r="J573" s="1261" t="s">
        <v>4905</v>
      </c>
      <c r="K573" s="1208" t="s">
        <v>4906</v>
      </c>
      <c r="L573" s="1209" t="s">
        <v>4907</v>
      </c>
      <c r="M573" s="1210">
        <v>18</v>
      </c>
      <c r="N573" s="1262" t="b">
        <v>0</v>
      </c>
      <c r="O573" s="1245" t="s">
        <v>48</v>
      </c>
      <c r="P573" s="1224" t="s">
        <v>48</v>
      </c>
      <c r="Q573" s="1219" t="s">
        <v>48</v>
      </c>
      <c r="R573" s="1246" t="s">
        <v>48</v>
      </c>
      <c r="S573" s="1224" t="s">
        <v>48</v>
      </c>
      <c r="T573" s="1219" t="s">
        <v>48</v>
      </c>
      <c r="U573" s="1247" t="s">
        <v>48</v>
      </c>
      <c r="V573" s="1218" t="s">
        <v>48</v>
      </c>
      <c r="W573" s="1219" t="s">
        <v>48</v>
      </c>
      <c r="X573" s="1220" t="s">
        <v>48</v>
      </c>
      <c r="Y573" s="1305">
        <v>20</v>
      </c>
      <c r="Z573" s="1222">
        <v>20</v>
      </c>
      <c r="AA573" s="1223" t="s">
        <v>48</v>
      </c>
      <c r="AB573" s="1207" t="s">
        <v>48</v>
      </c>
      <c r="AC573" s="1225" t="s">
        <v>48</v>
      </c>
      <c r="AD573" s="1298">
        <v>300</v>
      </c>
      <c r="AE573" s="1227" t="s">
        <v>48</v>
      </c>
      <c r="AF573" s="1219">
        <v>25</v>
      </c>
      <c r="AG573" s="1306">
        <v>30</v>
      </c>
      <c r="AH573" s="1307">
        <v>30</v>
      </c>
      <c r="AI573" s="1308">
        <v>0</v>
      </c>
      <c r="AJ573" s="1224">
        <v>0</v>
      </c>
      <c r="AK573" s="1228">
        <v>0</v>
      </c>
      <c r="AL573" s="1228" t="s">
        <v>13912</v>
      </c>
      <c r="AM573" s="1228" t="s">
        <v>12688</v>
      </c>
      <c r="AN573" s="1229" t="s">
        <v>13938</v>
      </c>
    </row>
    <row r="574" spans="1:40" ht="26.25" thickBot="1">
      <c r="A574" s="1291" t="s">
        <v>4908</v>
      </c>
      <c r="B574" s="1202" t="s">
        <v>4892</v>
      </c>
      <c r="C574" s="1289" t="s">
        <v>4815</v>
      </c>
      <c r="D574" s="1205" t="s">
        <v>4816</v>
      </c>
      <c r="E574" s="1205" t="s">
        <v>4817</v>
      </c>
      <c r="F574" s="1205" t="s">
        <v>4817</v>
      </c>
      <c r="G574" s="1205" t="s">
        <v>4818</v>
      </c>
      <c r="H574" s="1205" t="s">
        <v>4819</v>
      </c>
      <c r="I574" s="1259" t="b">
        <v>0</v>
      </c>
      <c r="J574" s="1261" t="s">
        <v>4909</v>
      </c>
      <c r="K574" s="1208" t="s">
        <v>4910</v>
      </c>
      <c r="L574" s="1209" t="s">
        <v>4911</v>
      </c>
      <c r="M574" s="1210">
        <v>18</v>
      </c>
      <c r="N574" s="1262" t="b">
        <v>0</v>
      </c>
      <c r="O574" s="1245" t="s">
        <v>48</v>
      </c>
      <c r="P574" s="1224" t="s">
        <v>48</v>
      </c>
      <c r="Q574" s="1219" t="s">
        <v>48</v>
      </c>
      <c r="R574" s="1246" t="s">
        <v>48</v>
      </c>
      <c r="S574" s="1224" t="s">
        <v>48</v>
      </c>
      <c r="T574" s="1219" t="s">
        <v>48</v>
      </c>
      <c r="U574" s="1247" t="s">
        <v>48</v>
      </c>
      <c r="V574" s="1218" t="s">
        <v>48</v>
      </c>
      <c r="W574" s="1219" t="s">
        <v>48</v>
      </c>
      <c r="X574" s="1220" t="s">
        <v>48</v>
      </c>
      <c r="Y574" s="1305">
        <v>20</v>
      </c>
      <c r="Z574" s="1222">
        <v>20</v>
      </c>
      <c r="AA574" s="1223" t="s">
        <v>48</v>
      </c>
      <c r="AB574" s="1207" t="s">
        <v>48</v>
      </c>
      <c r="AC574" s="1225" t="s">
        <v>48</v>
      </c>
      <c r="AD574" s="1298">
        <v>300</v>
      </c>
      <c r="AE574" s="1227" t="s">
        <v>48</v>
      </c>
      <c r="AF574" s="1219">
        <v>25</v>
      </c>
      <c r="AG574" s="1306">
        <v>30</v>
      </c>
      <c r="AH574" s="1307">
        <v>30</v>
      </c>
      <c r="AI574" s="1308">
        <v>0</v>
      </c>
      <c r="AJ574" s="1224">
        <v>0</v>
      </c>
      <c r="AK574" s="1228">
        <v>0</v>
      </c>
      <c r="AL574" s="1228" t="s">
        <v>13912</v>
      </c>
      <c r="AM574" s="1228" t="s">
        <v>12688</v>
      </c>
      <c r="AN574" s="1229" t="s">
        <v>13938</v>
      </c>
    </row>
    <row r="575" spans="1:40" ht="26.25" thickBot="1">
      <c r="A575" s="1291" t="s">
        <v>4912</v>
      </c>
      <c r="B575" s="1202" t="s">
        <v>4892</v>
      </c>
      <c r="C575" s="1289" t="s">
        <v>4815</v>
      </c>
      <c r="D575" s="1205" t="s">
        <v>4816</v>
      </c>
      <c r="E575" s="1205" t="s">
        <v>4817</v>
      </c>
      <c r="F575" s="1205" t="s">
        <v>4817</v>
      </c>
      <c r="G575" s="1205" t="s">
        <v>4818</v>
      </c>
      <c r="H575" s="1205" t="s">
        <v>4819</v>
      </c>
      <c r="I575" s="1259" t="b">
        <v>0</v>
      </c>
      <c r="J575" s="1261" t="s">
        <v>4913</v>
      </c>
      <c r="K575" s="1208" t="s">
        <v>4914</v>
      </c>
      <c r="L575" s="1209" t="s">
        <v>4915</v>
      </c>
      <c r="M575" s="1210">
        <v>18</v>
      </c>
      <c r="N575" s="1262" t="b">
        <v>0</v>
      </c>
      <c r="O575" s="1245" t="s">
        <v>48</v>
      </c>
      <c r="P575" s="1224" t="s">
        <v>48</v>
      </c>
      <c r="Q575" s="1219" t="s">
        <v>48</v>
      </c>
      <c r="R575" s="1246" t="s">
        <v>48</v>
      </c>
      <c r="S575" s="1224" t="s">
        <v>48</v>
      </c>
      <c r="T575" s="1219" t="s">
        <v>48</v>
      </c>
      <c r="U575" s="1247" t="s">
        <v>48</v>
      </c>
      <c r="V575" s="1218" t="s">
        <v>48</v>
      </c>
      <c r="W575" s="1219" t="s">
        <v>48</v>
      </c>
      <c r="X575" s="1220" t="s">
        <v>48</v>
      </c>
      <c r="Y575" s="1305">
        <v>20</v>
      </c>
      <c r="Z575" s="1222">
        <v>20</v>
      </c>
      <c r="AA575" s="1223" t="s">
        <v>48</v>
      </c>
      <c r="AB575" s="1207" t="s">
        <v>48</v>
      </c>
      <c r="AC575" s="1225" t="s">
        <v>48</v>
      </c>
      <c r="AD575" s="1298">
        <v>300</v>
      </c>
      <c r="AE575" s="1227" t="s">
        <v>48</v>
      </c>
      <c r="AF575" s="1219">
        <v>25</v>
      </c>
      <c r="AG575" s="1306">
        <v>30</v>
      </c>
      <c r="AH575" s="1307">
        <v>30</v>
      </c>
      <c r="AI575" s="1308">
        <v>0</v>
      </c>
      <c r="AJ575" s="1224">
        <v>0</v>
      </c>
      <c r="AK575" s="1228">
        <v>0</v>
      </c>
      <c r="AL575" s="1228" t="s">
        <v>13912</v>
      </c>
      <c r="AM575" s="1228" t="s">
        <v>12688</v>
      </c>
      <c r="AN575" s="1229" t="s">
        <v>13938</v>
      </c>
    </row>
    <row r="576" spans="1:40" ht="26.25" thickBot="1">
      <c r="A576" s="1291" t="s">
        <v>4926</v>
      </c>
      <c r="B576" s="1202" t="s">
        <v>4814</v>
      </c>
      <c r="C576" s="1289" t="s">
        <v>4815</v>
      </c>
      <c r="D576" s="1205" t="s">
        <v>4816</v>
      </c>
      <c r="E576" s="1205" t="s">
        <v>4817</v>
      </c>
      <c r="F576" s="1205" t="s">
        <v>4817</v>
      </c>
      <c r="G576" s="1205" t="s">
        <v>4818</v>
      </c>
      <c r="H576" s="1205" t="s">
        <v>4819</v>
      </c>
      <c r="I576" s="1259" t="b">
        <v>0</v>
      </c>
      <c r="J576" s="1223" t="s">
        <v>4927</v>
      </c>
      <c r="K576" s="1208" t="s">
        <v>4928</v>
      </c>
      <c r="L576" s="1209" t="s">
        <v>4929</v>
      </c>
      <c r="M576" s="1210">
        <v>15</v>
      </c>
      <c r="N576" s="1262" t="b">
        <v>0</v>
      </c>
      <c r="O576" s="1245" t="s">
        <v>48</v>
      </c>
      <c r="P576" s="1224" t="s">
        <v>48</v>
      </c>
      <c r="Q576" s="1219" t="s">
        <v>48</v>
      </c>
      <c r="R576" s="1246" t="s">
        <v>48</v>
      </c>
      <c r="S576" s="1224" t="s">
        <v>48</v>
      </c>
      <c r="T576" s="1219" t="s">
        <v>48</v>
      </c>
      <c r="U576" s="1247" t="s">
        <v>48</v>
      </c>
      <c r="V576" s="1218" t="s">
        <v>48</v>
      </c>
      <c r="W576" s="1219" t="s">
        <v>48</v>
      </c>
      <c r="X576" s="1220" t="s">
        <v>48</v>
      </c>
      <c r="Y576" s="1305">
        <v>8</v>
      </c>
      <c r="Z576" s="1222">
        <v>32</v>
      </c>
      <c r="AA576" s="1223" t="s">
        <v>48</v>
      </c>
      <c r="AB576" s="1207" t="s">
        <v>48</v>
      </c>
      <c r="AC576" s="1225" t="s">
        <v>48</v>
      </c>
      <c r="AD576" s="1298">
        <v>300</v>
      </c>
      <c r="AE576" s="1227" t="s">
        <v>48</v>
      </c>
      <c r="AF576" s="1219">
        <v>30</v>
      </c>
      <c r="AG576" s="1306">
        <v>25</v>
      </c>
      <c r="AH576" s="1307">
        <v>25</v>
      </c>
      <c r="AI576" s="1308">
        <v>0</v>
      </c>
      <c r="AJ576" s="1224">
        <v>0</v>
      </c>
      <c r="AK576" s="1228">
        <v>20</v>
      </c>
      <c r="AL576" s="1228" t="s">
        <v>13912</v>
      </c>
      <c r="AM576" s="1228" t="s">
        <v>12662</v>
      </c>
      <c r="AN576" s="1229" t="s">
        <v>13940</v>
      </c>
    </row>
    <row r="577" spans="1:40" ht="26.25" thickBot="1">
      <c r="A577" s="1291" t="s">
        <v>4930</v>
      </c>
      <c r="B577" s="1202" t="s">
        <v>4814</v>
      </c>
      <c r="C577" s="1289" t="s">
        <v>4815</v>
      </c>
      <c r="D577" s="1205" t="s">
        <v>4816</v>
      </c>
      <c r="E577" s="1205" t="s">
        <v>4817</v>
      </c>
      <c r="F577" s="1205" t="s">
        <v>4817</v>
      </c>
      <c r="G577" s="1205" t="s">
        <v>4818</v>
      </c>
      <c r="H577" s="1205" t="s">
        <v>4819</v>
      </c>
      <c r="I577" s="1259" t="b">
        <v>0</v>
      </c>
      <c r="J577" s="1261" t="s">
        <v>4931</v>
      </c>
      <c r="K577" s="1208" t="s">
        <v>4932</v>
      </c>
      <c r="L577" s="1209" t="s">
        <v>4933</v>
      </c>
      <c r="M577" s="1210">
        <v>15</v>
      </c>
      <c r="N577" s="1262" t="b">
        <v>0</v>
      </c>
      <c r="O577" s="1245" t="s">
        <v>48</v>
      </c>
      <c r="P577" s="1224" t="s">
        <v>48</v>
      </c>
      <c r="Q577" s="1219" t="s">
        <v>48</v>
      </c>
      <c r="R577" s="1246" t="s">
        <v>48</v>
      </c>
      <c r="S577" s="1224" t="s">
        <v>48</v>
      </c>
      <c r="T577" s="1219" t="s">
        <v>48</v>
      </c>
      <c r="U577" s="1247" t="s">
        <v>48</v>
      </c>
      <c r="V577" s="1218" t="s">
        <v>48</v>
      </c>
      <c r="W577" s="1219" t="s">
        <v>48</v>
      </c>
      <c r="X577" s="1220" t="s">
        <v>48</v>
      </c>
      <c r="Y577" s="1305">
        <v>8</v>
      </c>
      <c r="Z577" s="1222">
        <v>32</v>
      </c>
      <c r="AA577" s="1223" t="s">
        <v>48</v>
      </c>
      <c r="AB577" s="1207" t="s">
        <v>48</v>
      </c>
      <c r="AC577" s="1225" t="s">
        <v>48</v>
      </c>
      <c r="AD577" s="1298">
        <v>300</v>
      </c>
      <c r="AE577" s="1227" t="s">
        <v>48</v>
      </c>
      <c r="AF577" s="1219">
        <v>30</v>
      </c>
      <c r="AG577" s="1306">
        <v>25</v>
      </c>
      <c r="AH577" s="1307">
        <v>25</v>
      </c>
      <c r="AI577" s="1308">
        <v>0</v>
      </c>
      <c r="AJ577" s="1224">
        <v>0</v>
      </c>
      <c r="AK577" s="1228">
        <v>20</v>
      </c>
      <c r="AL577" s="1228" t="s">
        <v>13912</v>
      </c>
      <c r="AM577" s="1228" t="s">
        <v>12662</v>
      </c>
      <c r="AN577" s="1229" t="s">
        <v>13940</v>
      </c>
    </row>
    <row r="578" spans="1:40" ht="26.25" thickBot="1">
      <c r="A578" s="1291" t="s">
        <v>4934</v>
      </c>
      <c r="B578" s="1202" t="s">
        <v>4814</v>
      </c>
      <c r="C578" s="1289" t="s">
        <v>4815</v>
      </c>
      <c r="D578" s="1205" t="s">
        <v>4816</v>
      </c>
      <c r="E578" s="1205" t="s">
        <v>4817</v>
      </c>
      <c r="F578" s="1205" t="s">
        <v>4817</v>
      </c>
      <c r="G578" s="1205" t="s">
        <v>4818</v>
      </c>
      <c r="H578" s="1205" t="s">
        <v>4819</v>
      </c>
      <c r="I578" s="1259" t="b">
        <v>0</v>
      </c>
      <c r="J578" s="1261" t="s">
        <v>4935</v>
      </c>
      <c r="K578" s="1208" t="s">
        <v>4936</v>
      </c>
      <c r="L578" s="1209" t="s">
        <v>4937</v>
      </c>
      <c r="M578" s="1210">
        <v>15</v>
      </c>
      <c r="N578" s="1262" t="b">
        <v>0</v>
      </c>
      <c r="O578" s="1245" t="s">
        <v>48</v>
      </c>
      <c r="P578" s="1224" t="s">
        <v>48</v>
      </c>
      <c r="Q578" s="1219" t="s">
        <v>48</v>
      </c>
      <c r="R578" s="1246" t="s">
        <v>48</v>
      </c>
      <c r="S578" s="1224" t="s">
        <v>48</v>
      </c>
      <c r="T578" s="1219" t="s">
        <v>48</v>
      </c>
      <c r="U578" s="1247" t="s">
        <v>48</v>
      </c>
      <c r="V578" s="1218" t="s">
        <v>48</v>
      </c>
      <c r="W578" s="1219" t="s">
        <v>48</v>
      </c>
      <c r="X578" s="1220" t="s">
        <v>48</v>
      </c>
      <c r="Y578" s="1305">
        <v>8</v>
      </c>
      <c r="Z578" s="1222">
        <v>32</v>
      </c>
      <c r="AA578" s="1223" t="s">
        <v>48</v>
      </c>
      <c r="AB578" s="1207" t="s">
        <v>48</v>
      </c>
      <c r="AC578" s="1225" t="s">
        <v>48</v>
      </c>
      <c r="AD578" s="1298">
        <v>300</v>
      </c>
      <c r="AE578" s="1227" t="s">
        <v>48</v>
      </c>
      <c r="AF578" s="1219">
        <v>30</v>
      </c>
      <c r="AG578" s="1306">
        <v>25</v>
      </c>
      <c r="AH578" s="1307">
        <v>25</v>
      </c>
      <c r="AI578" s="1308">
        <v>0</v>
      </c>
      <c r="AJ578" s="1224">
        <v>0</v>
      </c>
      <c r="AK578" s="1228">
        <v>20</v>
      </c>
      <c r="AL578" s="1228" t="s">
        <v>13912</v>
      </c>
      <c r="AM578" s="1228" t="s">
        <v>12662</v>
      </c>
      <c r="AN578" s="1229" t="s">
        <v>13940</v>
      </c>
    </row>
    <row r="579" spans="1:40" ht="26.25" thickBot="1">
      <c r="A579" s="1291" t="s">
        <v>4938</v>
      </c>
      <c r="B579" s="1202" t="s">
        <v>4814</v>
      </c>
      <c r="C579" s="1289" t="s">
        <v>4815</v>
      </c>
      <c r="D579" s="1205" t="s">
        <v>4816</v>
      </c>
      <c r="E579" s="1205" t="s">
        <v>4817</v>
      </c>
      <c r="F579" s="1205" t="s">
        <v>4817</v>
      </c>
      <c r="G579" s="1205" t="s">
        <v>4818</v>
      </c>
      <c r="H579" s="1205" t="s">
        <v>4819</v>
      </c>
      <c r="I579" s="1259" t="b">
        <v>0</v>
      </c>
      <c r="J579" s="1261" t="s">
        <v>4939</v>
      </c>
      <c r="K579" s="1208" t="s">
        <v>4940</v>
      </c>
      <c r="L579" s="1209" t="s">
        <v>4941</v>
      </c>
      <c r="M579" s="1210">
        <v>15</v>
      </c>
      <c r="N579" s="1262" t="b">
        <v>0</v>
      </c>
      <c r="O579" s="1245" t="s">
        <v>48</v>
      </c>
      <c r="P579" s="1224" t="s">
        <v>48</v>
      </c>
      <c r="Q579" s="1219" t="s">
        <v>48</v>
      </c>
      <c r="R579" s="1246" t="s">
        <v>48</v>
      </c>
      <c r="S579" s="1224" t="s">
        <v>48</v>
      </c>
      <c r="T579" s="1219" t="s">
        <v>48</v>
      </c>
      <c r="U579" s="1247" t="s">
        <v>48</v>
      </c>
      <c r="V579" s="1218" t="s">
        <v>48</v>
      </c>
      <c r="W579" s="1219" t="s">
        <v>48</v>
      </c>
      <c r="X579" s="1220" t="s">
        <v>48</v>
      </c>
      <c r="Y579" s="1305">
        <v>8</v>
      </c>
      <c r="Z579" s="1222">
        <v>32</v>
      </c>
      <c r="AA579" s="1223" t="s">
        <v>48</v>
      </c>
      <c r="AB579" s="1207" t="s">
        <v>48</v>
      </c>
      <c r="AC579" s="1225" t="s">
        <v>48</v>
      </c>
      <c r="AD579" s="1298">
        <v>300</v>
      </c>
      <c r="AE579" s="1227" t="s">
        <v>48</v>
      </c>
      <c r="AF579" s="1219">
        <v>30</v>
      </c>
      <c r="AG579" s="1306">
        <v>25</v>
      </c>
      <c r="AH579" s="1307">
        <v>25</v>
      </c>
      <c r="AI579" s="1308">
        <v>0</v>
      </c>
      <c r="AJ579" s="1224">
        <v>0</v>
      </c>
      <c r="AK579" s="1228">
        <v>20</v>
      </c>
      <c r="AL579" s="1228" t="s">
        <v>13912</v>
      </c>
      <c r="AM579" s="1228" t="s">
        <v>12662</v>
      </c>
      <c r="AN579" s="1229" t="s">
        <v>13940</v>
      </c>
    </row>
    <row r="580" spans="1:40" ht="26.25" thickBot="1">
      <c r="A580" s="1291" t="s">
        <v>4942</v>
      </c>
      <c r="B580" s="1202" t="s">
        <v>4814</v>
      </c>
      <c r="C580" s="1289" t="s">
        <v>4815</v>
      </c>
      <c r="D580" s="1205" t="s">
        <v>4816</v>
      </c>
      <c r="E580" s="1205" t="s">
        <v>4817</v>
      </c>
      <c r="F580" s="1205" t="s">
        <v>4817</v>
      </c>
      <c r="G580" s="1205" t="s">
        <v>4818</v>
      </c>
      <c r="H580" s="1205" t="s">
        <v>4819</v>
      </c>
      <c r="I580" s="1259" t="b">
        <v>0</v>
      </c>
      <c r="J580" s="1261" t="s">
        <v>4943</v>
      </c>
      <c r="K580" s="1208" t="s">
        <v>4944</v>
      </c>
      <c r="L580" s="1209" t="s">
        <v>4945</v>
      </c>
      <c r="M580" s="1210">
        <v>15</v>
      </c>
      <c r="N580" s="1262" t="b">
        <v>0</v>
      </c>
      <c r="O580" s="1245" t="s">
        <v>48</v>
      </c>
      <c r="P580" s="1224" t="s">
        <v>48</v>
      </c>
      <c r="Q580" s="1219" t="s">
        <v>48</v>
      </c>
      <c r="R580" s="1246" t="s">
        <v>48</v>
      </c>
      <c r="S580" s="1224" t="s">
        <v>48</v>
      </c>
      <c r="T580" s="1219" t="s">
        <v>48</v>
      </c>
      <c r="U580" s="1247" t="s">
        <v>48</v>
      </c>
      <c r="V580" s="1218" t="s">
        <v>48</v>
      </c>
      <c r="W580" s="1219" t="s">
        <v>48</v>
      </c>
      <c r="X580" s="1220" t="s">
        <v>48</v>
      </c>
      <c r="Y580" s="1305">
        <v>8</v>
      </c>
      <c r="Z580" s="1222">
        <v>32</v>
      </c>
      <c r="AA580" s="1223" t="s">
        <v>48</v>
      </c>
      <c r="AB580" s="1207" t="s">
        <v>48</v>
      </c>
      <c r="AC580" s="1225" t="s">
        <v>48</v>
      </c>
      <c r="AD580" s="1298">
        <v>300</v>
      </c>
      <c r="AE580" s="1227" t="s">
        <v>48</v>
      </c>
      <c r="AF580" s="1219">
        <v>30</v>
      </c>
      <c r="AG580" s="1306">
        <v>25</v>
      </c>
      <c r="AH580" s="1307">
        <v>25</v>
      </c>
      <c r="AI580" s="1308">
        <v>0</v>
      </c>
      <c r="AJ580" s="1224">
        <v>0</v>
      </c>
      <c r="AK580" s="1228">
        <v>20</v>
      </c>
      <c r="AL580" s="1228" t="s">
        <v>13912</v>
      </c>
      <c r="AM580" s="1228" t="s">
        <v>12662</v>
      </c>
      <c r="AN580" s="1229" t="s">
        <v>13940</v>
      </c>
    </row>
    <row r="581" spans="1:40" ht="26.25" thickBot="1">
      <c r="A581" s="1291" t="s">
        <v>4954</v>
      </c>
      <c r="B581" s="1202" t="s">
        <v>4814</v>
      </c>
      <c r="C581" s="1289" t="s">
        <v>4815</v>
      </c>
      <c r="D581" s="1205" t="s">
        <v>4816</v>
      </c>
      <c r="E581" s="1205" t="s">
        <v>4817</v>
      </c>
      <c r="F581" s="1205" t="s">
        <v>4817</v>
      </c>
      <c r="G581" s="1205" t="s">
        <v>4818</v>
      </c>
      <c r="H581" s="1205" t="s">
        <v>4819</v>
      </c>
      <c r="I581" s="1259" t="b">
        <v>0</v>
      </c>
      <c r="J581" s="1261" t="s">
        <v>4955</v>
      </c>
      <c r="K581" s="1208" t="s">
        <v>4956</v>
      </c>
      <c r="L581" s="1209" t="s">
        <v>4957</v>
      </c>
      <c r="M581" s="1210">
        <v>15</v>
      </c>
      <c r="N581" s="1262" t="b">
        <v>0</v>
      </c>
      <c r="O581" s="1245" t="s">
        <v>48</v>
      </c>
      <c r="P581" s="1224" t="s">
        <v>48</v>
      </c>
      <c r="Q581" s="1219" t="s">
        <v>48</v>
      </c>
      <c r="R581" s="1246" t="s">
        <v>48</v>
      </c>
      <c r="S581" s="1224" t="s">
        <v>48</v>
      </c>
      <c r="T581" s="1219" t="s">
        <v>48</v>
      </c>
      <c r="U581" s="1247" t="s">
        <v>48</v>
      </c>
      <c r="V581" s="1218" t="s">
        <v>48</v>
      </c>
      <c r="W581" s="1219" t="s">
        <v>48</v>
      </c>
      <c r="X581" s="1220" t="s">
        <v>48</v>
      </c>
      <c r="Y581" s="1305">
        <v>8</v>
      </c>
      <c r="Z581" s="1222">
        <v>32</v>
      </c>
      <c r="AA581" s="1223" t="s">
        <v>48</v>
      </c>
      <c r="AB581" s="1207" t="s">
        <v>48</v>
      </c>
      <c r="AC581" s="1225" t="s">
        <v>48</v>
      </c>
      <c r="AD581" s="1298">
        <v>300</v>
      </c>
      <c r="AE581" s="1227" t="s">
        <v>48</v>
      </c>
      <c r="AF581" s="1219">
        <v>30</v>
      </c>
      <c r="AG581" s="1306">
        <v>25</v>
      </c>
      <c r="AH581" s="1307">
        <v>25</v>
      </c>
      <c r="AI581" s="1308">
        <v>0</v>
      </c>
      <c r="AJ581" s="1224">
        <v>0</v>
      </c>
      <c r="AK581" s="1228">
        <v>20</v>
      </c>
      <c r="AL581" s="1228" t="s">
        <v>13912</v>
      </c>
      <c r="AM581" s="1228" t="s">
        <v>12662</v>
      </c>
      <c r="AN581" s="1229" t="s">
        <v>13940</v>
      </c>
    </row>
    <row r="582" spans="1:40" ht="26.25" thickBot="1">
      <c r="A582" s="1291" t="s">
        <v>4958</v>
      </c>
      <c r="B582" s="1202" t="s">
        <v>4814</v>
      </c>
      <c r="C582" s="1289" t="s">
        <v>4815</v>
      </c>
      <c r="D582" s="1205" t="s">
        <v>4816</v>
      </c>
      <c r="E582" s="1205" t="s">
        <v>4817</v>
      </c>
      <c r="F582" s="1205" t="s">
        <v>4817</v>
      </c>
      <c r="G582" s="1205" t="s">
        <v>4818</v>
      </c>
      <c r="H582" s="1205" t="s">
        <v>4819</v>
      </c>
      <c r="I582" s="1259" t="b">
        <v>0</v>
      </c>
      <c r="J582" s="1261" t="s">
        <v>4959</v>
      </c>
      <c r="K582" s="1208" t="s">
        <v>4960</v>
      </c>
      <c r="L582" s="1209" t="s">
        <v>4961</v>
      </c>
      <c r="M582" s="1210">
        <v>15</v>
      </c>
      <c r="N582" s="1262" t="b">
        <v>0</v>
      </c>
      <c r="O582" s="1245" t="s">
        <v>48</v>
      </c>
      <c r="P582" s="1224" t="s">
        <v>48</v>
      </c>
      <c r="Q582" s="1219" t="s">
        <v>48</v>
      </c>
      <c r="R582" s="1246" t="s">
        <v>48</v>
      </c>
      <c r="S582" s="1224" t="s">
        <v>48</v>
      </c>
      <c r="T582" s="1219" t="s">
        <v>48</v>
      </c>
      <c r="U582" s="1247" t="s">
        <v>48</v>
      </c>
      <c r="V582" s="1218" t="s">
        <v>48</v>
      </c>
      <c r="W582" s="1219" t="s">
        <v>48</v>
      </c>
      <c r="X582" s="1220" t="s">
        <v>48</v>
      </c>
      <c r="Y582" s="1305">
        <v>20</v>
      </c>
      <c r="Z582" s="1222">
        <v>20</v>
      </c>
      <c r="AA582" s="1223" t="s">
        <v>48</v>
      </c>
      <c r="AB582" s="1207" t="s">
        <v>48</v>
      </c>
      <c r="AC582" s="1225" t="s">
        <v>48</v>
      </c>
      <c r="AD582" s="1298">
        <v>300</v>
      </c>
      <c r="AE582" s="1227" t="s">
        <v>48</v>
      </c>
      <c r="AF582" s="1219">
        <v>30</v>
      </c>
      <c r="AG582" s="1306">
        <v>25</v>
      </c>
      <c r="AH582" s="1307">
        <v>25</v>
      </c>
      <c r="AI582" s="1308">
        <v>0</v>
      </c>
      <c r="AJ582" s="1224">
        <v>0</v>
      </c>
      <c r="AK582" s="1228">
        <v>20</v>
      </c>
      <c r="AL582" s="1228" t="s">
        <v>13912</v>
      </c>
      <c r="AM582" s="1228" t="s">
        <v>12662</v>
      </c>
      <c r="AN582" s="1229" t="s">
        <v>13940</v>
      </c>
    </row>
    <row r="583" spans="1:40" ht="26.25" thickBot="1">
      <c r="A583" s="1291" t="s">
        <v>4962</v>
      </c>
      <c r="B583" s="1202" t="s">
        <v>4814</v>
      </c>
      <c r="C583" s="1289" t="s">
        <v>4815</v>
      </c>
      <c r="D583" s="1205" t="s">
        <v>4816</v>
      </c>
      <c r="E583" s="1205" t="s">
        <v>4817</v>
      </c>
      <c r="F583" s="1205" t="s">
        <v>4817</v>
      </c>
      <c r="G583" s="1205" t="s">
        <v>4818</v>
      </c>
      <c r="H583" s="1205" t="s">
        <v>4819</v>
      </c>
      <c r="I583" s="1259" t="b">
        <v>0</v>
      </c>
      <c r="J583" s="1261" t="s">
        <v>4963</v>
      </c>
      <c r="K583" s="1208" t="s">
        <v>4964</v>
      </c>
      <c r="L583" s="1209" t="s">
        <v>4965</v>
      </c>
      <c r="M583" s="1210">
        <v>15</v>
      </c>
      <c r="N583" s="1262" t="b">
        <v>0</v>
      </c>
      <c r="O583" s="1245" t="s">
        <v>48</v>
      </c>
      <c r="P583" s="1224" t="s">
        <v>48</v>
      </c>
      <c r="Q583" s="1219" t="s">
        <v>48</v>
      </c>
      <c r="R583" s="1246" t="s">
        <v>48</v>
      </c>
      <c r="S583" s="1224" t="s">
        <v>48</v>
      </c>
      <c r="T583" s="1219" t="s">
        <v>48</v>
      </c>
      <c r="U583" s="1247" t="s">
        <v>48</v>
      </c>
      <c r="V583" s="1218" t="s">
        <v>48</v>
      </c>
      <c r="W583" s="1219" t="s">
        <v>48</v>
      </c>
      <c r="X583" s="1220" t="s">
        <v>48</v>
      </c>
      <c r="Y583" s="1305">
        <v>20</v>
      </c>
      <c r="Z583" s="1222">
        <v>20</v>
      </c>
      <c r="AA583" s="1223" t="s">
        <v>48</v>
      </c>
      <c r="AB583" s="1207" t="s">
        <v>48</v>
      </c>
      <c r="AC583" s="1225" t="s">
        <v>48</v>
      </c>
      <c r="AD583" s="1298">
        <v>300</v>
      </c>
      <c r="AE583" s="1227" t="s">
        <v>48</v>
      </c>
      <c r="AF583" s="1219">
        <v>30</v>
      </c>
      <c r="AG583" s="1306">
        <v>25</v>
      </c>
      <c r="AH583" s="1307">
        <v>25</v>
      </c>
      <c r="AI583" s="1308">
        <v>0</v>
      </c>
      <c r="AJ583" s="1224">
        <v>0</v>
      </c>
      <c r="AK583" s="1228">
        <v>20</v>
      </c>
      <c r="AL583" s="1228" t="s">
        <v>13912</v>
      </c>
      <c r="AM583" s="1228" t="s">
        <v>12662</v>
      </c>
      <c r="AN583" s="1229" t="s">
        <v>13940</v>
      </c>
    </row>
    <row r="584" spans="1:40" ht="26.25" thickBot="1">
      <c r="A584" s="1291" t="s">
        <v>4966</v>
      </c>
      <c r="B584" s="1202" t="s">
        <v>4814</v>
      </c>
      <c r="C584" s="1289" t="s">
        <v>4815</v>
      </c>
      <c r="D584" s="1205" t="s">
        <v>4816</v>
      </c>
      <c r="E584" s="1205" t="s">
        <v>4817</v>
      </c>
      <c r="F584" s="1205" t="s">
        <v>4817</v>
      </c>
      <c r="G584" s="1205" t="s">
        <v>4818</v>
      </c>
      <c r="H584" s="1205" t="s">
        <v>4819</v>
      </c>
      <c r="I584" s="1259" t="b">
        <v>0</v>
      </c>
      <c r="J584" s="1261" t="s">
        <v>4967</v>
      </c>
      <c r="K584" s="1208" t="s">
        <v>4968</v>
      </c>
      <c r="L584" s="1209" t="s">
        <v>4969</v>
      </c>
      <c r="M584" s="1210">
        <v>15</v>
      </c>
      <c r="N584" s="1262" t="b">
        <v>0</v>
      </c>
      <c r="O584" s="1245" t="s">
        <v>48</v>
      </c>
      <c r="P584" s="1224" t="s">
        <v>48</v>
      </c>
      <c r="Q584" s="1219" t="s">
        <v>48</v>
      </c>
      <c r="R584" s="1246" t="s">
        <v>48</v>
      </c>
      <c r="S584" s="1224" t="s">
        <v>48</v>
      </c>
      <c r="T584" s="1219" t="s">
        <v>48</v>
      </c>
      <c r="U584" s="1247" t="s">
        <v>48</v>
      </c>
      <c r="V584" s="1218" t="s">
        <v>48</v>
      </c>
      <c r="W584" s="1219" t="s">
        <v>48</v>
      </c>
      <c r="X584" s="1220" t="s">
        <v>48</v>
      </c>
      <c r="Y584" s="1305">
        <v>20</v>
      </c>
      <c r="Z584" s="1222">
        <v>20</v>
      </c>
      <c r="AA584" s="1223" t="s">
        <v>48</v>
      </c>
      <c r="AB584" s="1207" t="s">
        <v>48</v>
      </c>
      <c r="AC584" s="1225" t="s">
        <v>48</v>
      </c>
      <c r="AD584" s="1298">
        <v>300</v>
      </c>
      <c r="AE584" s="1227" t="s">
        <v>48</v>
      </c>
      <c r="AF584" s="1219">
        <v>30</v>
      </c>
      <c r="AG584" s="1306">
        <v>25</v>
      </c>
      <c r="AH584" s="1307">
        <v>25</v>
      </c>
      <c r="AI584" s="1308">
        <v>0</v>
      </c>
      <c r="AJ584" s="1224">
        <v>0</v>
      </c>
      <c r="AK584" s="1228">
        <v>20</v>
      </c>
      <c r="AL584" s="1228" t="s">
        <v>13912</v>
      </c>
      <c r="AM584" s="1228" t="s">
        <v>12662</v>
      </c>
      <c r="AN584" s="1229" t="s">
        <v>13940</v>
      </c>
    </row>
    <row r="585" spans="1:40" ht="26.25" thickBot="1">
      <c r="A585" s="1291" t="s">
        <v>4970</v>
      </c>
      <c r="B585" s="1202" t="s">
        <v>4814</v>
      </c>
      <c r="C585" s="1289" t="s">
        <v>4815</v>
      </c>
      <c r="D585" s="1205" t="s">
        <v>4816</v>
      </c>
      <c r="E585" s="1205" t="s">
        <v>4817</v>
      </c>
      <c r="F585" s="1205" t="s">
        <v>4817</v>
      </c>
      <c r="G585" s="1205" t="s">
        <v>4818</v>
      </c>
      <c r="H585" s="1205" t="s">
        <v>4819</v>
      </c>
      <c r="I585" s="1259" t="b">
        <v>0</v>
      </c>
      <c r="J585" s="1309" t="s">
        <v>4971</v>
      </c>
      <c r="K585" s="1208" t="s">
        <v>4972</v>
      </c>
      <c r="L585" s="1209" t="s">
        <v>4973</v>
      </c>
      <c r="M585" s="1210">
        <v>15</v>
      </c>
      <c r="N585" s="1262" t="b">
        <v>0</v>
      </c>
      <c r="O585" s="1245" t="s">
        <v>48</v>
      </c>
      <c r="P585" s="1224" t="s">
        <v>48</v>
      </c>
      <c r="Q585" s="1219" t="s">
        <v>48</v>
      </c>
      <c r="R585" s="1246" t="s">
        <v>48</v>
      </c>
      <c r="S585" s="1224" t="s">
        <v>48</v>
      </c>
      <c r="T585" s="1219" t="s">
        <v>48</v>
      </c>
      <c r="U585" s="1247" t="s">
        <v>48</v>
      </c>
      <c r="V585" s="1218" t="s">
        <v>48</v>
      </c>
      <c r="W585" s="1219" t="s">
        <v>48</v>
      </c>
      <c r="X585" s="1220" t="s">
        <v>48</v>
      </c>
      <c r="Y585" s="1305">
        <v>20</v>
      </c>
      <c r="Z585" s="1222">
        <v>20</v>
      </c>
      <c r="AA585" s="1223" t="s">
        <v>48</v>
      </c>
      <c r="AB585" s="1207" t="s">
        <v>48</v>
      </c>
      <c r="AC585" s="1225" t="s">
        <v>48</v>
      </c>
      <c r="AD585" s="1298">
        <v>300</v>
      </c>
      <c r="AE585" s="1227" t="s">
        <v>48</v>
      </c>
      <c r="AF585" s="1219">
        <v>30</v>
      </c>
      <c r="AG585" s="1306">
        <v>25</v>
      </c>
      <c r="AH585" s="1307">
        <v>25</v>
      </c>
      <c r="AI585" s="1308">
        <v>0</v>
      </c>
      <c r="AJ585" s="1224">
        <v>0</v>
      </c>
      <c r="AK585" s="1228">
        <v>20</v>
      </c>
      <c r="AL585" s="1228" t="s">
        <v>13912</v>
      </c>
      <c r="AM585" s="1228" t="s">
        <v>12662</v>
      </c>
      <c r="AN585" s="1229" t="s">
        <v>13940</v>
      </c>
    </row>
    <row r="586" spans="1:40" ht="26.25" thickBot="1">
      <c r="A586" s="1291" t="s">
        <v>4974</v>
      </c>
      <c r="B586" s="1202" t="s">
        <v>4814</v>
      </c>
      <c r="C586" s="1289" t="s">
        <v>4815</v>
      </c>
      <c r="D586" s="1205" t="s">
        <v>4816</v>
      </c>
      <c r="E586" s="1205" t="s">
        <v>4817</v>
      </c>
      <c r="F586" s="1205" t="s">
        <v>4817</v>
      </c>
      <c r="G586" s="1205" t="s">
        <v>4818</v>
      </c>
      <c r="H586" s="1205" t="s">
        <v>4819</v>
      </c>
      <c r="I586" s="1259" t="b">
        <v>0</v>
      </c>
      <c r="J586" s="1261" t="s">
        <v>4975</v>
      </c>
      <c r="K586" s="1208" t="s">
        <v>4976</v>
      </c>
      <c r="L586" s="1209" t="s">
        <v>4977</v>
      </c>
      <c r="M586" s="1210">
        <v>15</v>
      </c>
      <c r="N586" s="1262" t="b">
        <v>0</v>
      </c>
      <c r="O586" s="1245" t="s">
        <v>48</v>
      </c>
      <c r="P586" s="1224" t="s">
        <v>48</v>
      </c>
      <c r="Q586" s="1219" t="s">
        <v>48</v>
      </c>
      <c r="R586" s="1246" t="s">
        <v>48</v>
      </c>
      <c r="S586" s="1224" t="s">
        <v>48</v>
      </c>
      <c r="T586" s="1219" t="s">
        <v>48</v>
      </c>
      <c r="U586" s="1247" t="s">
        <v>48</v>
      </c>
      <c r="V586" s="1218" t="s">
        <v>48</v>
      </c>
      <c r="W586" s="1219" t="s">
        <v>48</v>
      </c>
      <c r="X586" s="1220" t="s">
        <v>48</v>
      </c>
      <c r="Y586" s="1305">
        <v>20</v>
      </c>
      <c r="Z586" s="1222">
        <v>20</v>
      </c>
      <c r="AA586" s="1223" t="s">
        <v>48</v>
      </c>
      <c r="AB586" s="1207" t="s">
        <v>48</v>
      </c>
      <c r="AC586" s="1225" t="s">
        <v>48</v>
      </c>
      <c r="AD586" s="1298">
        <v>300</v>
      </c>
      <c r="AE586" s="1227" t="s">
        <v>48</v>
      </c>
      <c r="AF586" s="1219">
        <v>30</v>
      </c>
      <c r="AG586" s="1306">
        <v>25</v>
      </c>
      <c r="AH586" s="1307">
        <v>25</v>
      </c>
      <c r="AI586" s="1308">
        <v>0</v>
      </c>
      <c r="AJ586" s="1224">
        <v>0</v>
      </c>
      <c r="AK586" s="1228">
        <v>20</v>
      </c>
      <c r="AL586" s="1228" t="s">
        <v>13912</v>
      </c>
      <c r="AM586" s="1228" t="s">
        <v>12662</v>
      </c>
      <c r="AN586" s="1229" t="s">
        <v>13940</v>
      </c>
    </row>
    <row r="587" spans="1:40" ht="26.25" thickBot="1">
      <c r="A587" s="1292" t="s">
        <v>4978</v>
      </c>
      <c r="B587" s="1202" t="s">
        <v>4979</v>
      </c>
      <c r="C587" s="1289" t="s">
        <v>4815</v>
      </c>
      <c r="D587" s="1205" t="s">
        <v>4816</v>
      </c>
      <c r="E587" s="1205" t="s">
        <v>4817</v>
      </c>
      <c r="F587" s="1205" t="s">
        <v>4817</v>
      </c>
      <c r="G587" s="1205" t="s">
        <v>4818</v>
      </c>
      <c r="H587" s="1205" t="s">
        <v>4819</v>
      </c>
      <c r="I587" s="1259" t="b">
        <v>0</v>
      </c>
      <c r="J587" s="1309" t="s">
        <v>4980</v>
      </c>
      <c r="K587" s="1208" t="s">
        <v>4981</v>
      </c>
      <c r="L587" s="1209" t="s">
        <v>4982</v>
      </c>
      <c r="M587" s="1210">
        <v>20</v>
      </c>
      <c r="N587" s="1262" t="b">
        <v>0</v>
      </c>
      <c r="O587" s="1245" t="s">
        <v>48</v>
      </c>
      <c r="P587" s="1224" t="s">
        <v>48</v>
      </c>
      <c r="Q587" s="1219" t="s">
        <v>48</v>
      </c>
      <c r="R587" s="1246" t="s">
        <v>48</v>
      </c>
      <c r="S587" s="1224" t="s">
        <v>48</v>
      </c>
      <c r="T587" s="1219" t="s">
        <v>48</v>
      </c>
      <c r="U587" s="1247" t="s">
        <v>48</v>
      </c>
      <c r="V587" s="1218" t="s">
        <v>48</v>
      </c>
      <c r="W587" s="1219" t="s">
        <v>48</v>
      </c>
      <c r="X587" s="1220" t="s">
        <v>48</v>
      </c>
      <c r="Y587" s="1310">
        <v>54</v>
      </c>
      <c r="Z587" s="1222">
        <v>16</v>
      </c>
      <c r="AA587" s="1223" t="s">
        <v>48</v>
      </c>
      <c r="AB587" s="1207" t="s">
        <v>48</v>
      </c>
      <c r="AC587" s="1225" t="s">
        <v>48</v>
      </c>
      <c r="AD587" s="1298">
        <v>350</v>
      </c>
      <c r="AE587" s="1227" t="s">
        <v>48</v>
      </c>
      <c r="AF587" s="1219">
        <v>35</v>
      </c>
      <c r="AG587" s="1306">
        <v>40</v>
      </c>
      <c r="AH587" s="1307">
        <v>40</v>
      </c>
      <c r="AI587" s="1308">
        <v>0</v>
      </c>
      <c r="AJ587" s="1224">
        <v>0</v>
      </c>
      <c r="AK587" s="1228">
        <v>0</v>
      </c>
      <c r="AL587" s="1228" t="s">
        <v>13913</v>
      </c>
      <c r="AM587" s="1228" t="s">
        <v>12688</v>
      </c>
      <c r="AN587" s="1229" t="s">
        <v>13938</v>
      </c>
    </row>
    <row r="588" spans="1:40" ht="26.25" thickBot="1">
      <c r="A588" s="1292" t="s">
        <v>4983</v>
      </c>
      <c r="B588" s="1202" t="s">
        <v>4979</v>
      </c>
      <c r="C588" s="1289" t="s">
        <v>4815</v>
      </c>
      <c r="D588" s="1205" t="s">
        <v>4816</v>
      </c>
      <c r="E588" s="1205" t="s">
        <v>4817</v>
      </c>
      <c r="F588" s="1205" t="s">
        <v>4817</v>
      </c>
      <c r="G588" s="1205" t="s">
        <v>4818</v>
      </c>
      <c r="H588" s="1205" t="s">
        <v>4819</v>
      </c>
      <c r="I588" s="1259" t="b">
        <v>0</v>
      </c>
      <c r="J588" s="1261" t="s">
        <v>4984</v>
      </c>
      <c r="K588" s="1208" t="s">
        <v>4985</v>
      </c>
      <c r="L588" s="1209" t="s">
        <v>4986</v>
      </c>
      <c r="M588" s="1210">
        <v>20</v>
      </c>
      <c r="N588" s="1262" t="b">
        <v>0</v>
      </c>
      <c r="O588" s="1245" t="s">
        <v>48</v>
      </c>
      <c r="P588" s="1224" t="s">
        <v>48</v>
      </c>
      <c r="Q588" s="1219" t="s">
        <v>48</v>
      </c>
      <c r="R588" s="1246" t="s">
        <v>48</v>
      </c>
      <c r="S588" s="1224" t="s">
        <v>48</v>
      </c>
      <c r="T588" s="1219" t="s">
        <v>48</v>
      </c>
      <c r="U588" s="1247" t="s">
        <v>48</v>
      </c>
      <c r="V588" s="1218" t="s">
        <v>48</v>
      </c>
      <c r="W588" s="1219" t="s">
        <v>48</v>
      </c>
      <c r="X588" s="1220" t="s">
        <v>48</v>
      </c>
      <c r="Y588" s="1310">
        <v>54</v>
      </c>
      <c r="Z588" s="1222">
        <v>16</v>
      </c>
      <c r="AA588" s="1223" t="s">
        <v>48</v>
      </c>
      <c r="AB588" s="1207" t="s">
        <v>48</v>
      </c>
      <c r="AC588" s="1225" t="s">
        <v>48</v>
      </c>
      <c r="AD588" s="1298">
        <v>350</v>
      </c>
      <c r="AE588" s="1227" t="s">
        <v>48</v>
      </c>
      <c r="AF588" s="1219">
        <v>35</v>
      </c>
      <c r="AG588" s="1306">
        <v>40</v>
      </c>
      <c r="AH588" s="1307">
        <v>40</v>
      </c>
      <c r="AI588" s="1308">
        <v>0</v>
      </c>
      <c r="AJ588" s="1224">
        <v>0</v>
      </c>
      <c r="AK588" s="1228">
        <v>0</v>
      </c>
      <c r="AL588" s="1228" t="s">
        <v>13913</v>
      </c>
      <c r="AM588" s="1228" t="s">
        <v>12688</v>
      </c>
      <c r="AN588" s="1229" t="s">
        <v>13938</v>
      </c>
    </row>
    <row r="589" spans="1:40" ht="26.25" thickBot="1">
      <c r="A589" s="1292" t="s">
        <v>4987</v>
      </c>
      <c r="B589" s="1202" t="s">
        <v>4988</v>
      </c>
      <c r="C589" s="1289" t="s">
        <v>4815</v>
      </c>
      <c r="D589" s="1205" t="s">
        <v>4816</v>
      </c>
      <c r="E589" s="1205" t="s">
        <v>4817</v>
      </c>
      <c r="F589" s="1205" t="s">
        <v>4817</v>
      </c>
      <c r="G589" s="1205" t="s">
        <v>4818</v>
      </c>
      <c r="H589" s="1205" t="s">
        <v>4819</v>
      </c>
      <c r="I589" s="1259" t="b">
        <v>0</v>
      </c>
      <c r="J589" s="1261" t="s">
        <v>4989</v>
      </c>
      <c r="K589" s="1208" t="s">
        <v>4990</v>
      </c>
      <c r="L589" s="1209" t="s">
        <v>4991</v>
      </c>
      <c r="M589" s="1210">
        <v>25</v>
      </c>
      <c r="N589" s="1262" t="b">
        <v>0</v>
      </c>
      <c r="O589" s="1245" t="s">
        <v>48</v>
      </c>
      <c r="P589" s="1224" t="s">
        <v>48</v>
      </c>
      <c r="Q589" s="1219" t="s">
        <v>48</v>
      </c>
      <c r="R589" s="1246" t="s">
        <v>48</v>
      </c>
      <c r="S589" s="1224" t="s">
        <v>48</v>
      </c>
      <c r="T589" s="1219" t="s">
        <v>48</v>
      </c>
      <c r="U589" s="1247" t="s">
        <v>48</v>
      </c>
      <c r="V589" s="1218" t="s">
        <v>48</v>
      </c>
      <c r="W589" s="1219" t="s">
        <v>48</v>
      </c>
      <c r="X589" s="1220" t="s">
        <v>48</v>
      </c>
      <c r="Y589" s="1305">
        <v>54</v>
      </c>
      <c r="Z589" s="1222">
        <v>16</v>
      </c>
      <c r="AA589" s="1223" t="s">
        <v>48</v>
      </c>
      <c r="AB589" s="1207" t="s">
        <v>48</v>
      </c>
      <c r="AC589" s="1225" t="s">
        <v>48</v>
      </c>
      <c r="AD589" s="1298">
        <v>350</v>
      </c>
      <c r="AE589" s="1227" t="s">
        <v>48</v>
      </c>
      <c r="AF589" s="1219">
        <v>35</v>
      </c>
      <c r="AG589" s="1306">
        <v>40</v>
      </c>
      <c r="AH589" s="1307">
        <v>40</v>
      </c>
      <c r="AI589" s="1308">
        <v>0</v>
      </c>
      <c r="AJ589" s="1224">
        <v>0</v>
      </c>
      <c r="AK589" s="1228">
        <v>0</v>
      </c>
      <c r="AL589" s="1228" t="s">
        <v>13913</v>
      </c>
      <c r="AM589" s="1228" t="s">
        <v>12688</v>
      </c>
      <c r="AN589" s="1229" t="s">
        <v>13938</v>
      </c>
    </row>
    <row r="590" spans="1:40" ht="26.25" thickBot="1">
      <c r="A590" s="1292" t="s">
        <v>4992</v>
      </c>
      <c r="B590" s="1202" t="s">
        <v>4979</v>
      </c>
      <c r="C590" s="1289" t="s">
        <v>4815</v>
      </c>
      <c r="D590" s="1205" t="s">
        <v>4816</v>
      </c>
      <c r="E590" s="1205" t="s">
        <v>4817</v>
      </c>
      <c r="F590" s="1205" t="s">
        <v>4817</v>
      </c>
      <c r="G590" s="1205" t="s">
        <v>4818</v>
      </c>
      <c r="H590" s="1205" t="s">
        <v>4819</v>
      </c>
      <c r="I590" s="1259" t="b">
        <v>0</v>
      </c>
      <c r="J590" s="1261" t="s">
        <v>4993</v>
      </c>
      <c r="K590" s="1208" t="s">
        <v>4994</v>
      </c>
      <c r="L590" s="1209" t="s">
        <v>4995</v>
      </c>
      <c r="M590" s="1210">
        <v>20</v>
      </c>
      <c r="N590" s="1262" t="b">
        <v>0</v>
      </c>
      <c r="O590" s="1245" t="s">
        <v>48</v>
      </c>
      <c r="P590" s="1224" t="s">
        <v>48</v>
      </c>
      <c r="Q590" s="1219" t="s">
        <v>48</v>
      </c>
      <c r="R590" s="1246" t="s">
        <v>48</v>
      </c>
      <c r="S590" s="1224" t="s">
        <v>48</v>
      </c>
      <c r="T590" s="1219" t="s">
        <v>48</v>
      </c>
      <c r="U590" s="1247" t="s">
        <v>48</v>
      </c>
      <c r="V590" s="1218" t="s">
        <v>48</v>
      </c>
      <c r="W590" s="1219" t="s">
        <v>48</v>
      </c>
      <c r="X590" s="1220" t="s">
        <v>48</v>
      </c>
      <c r="Y590" s="1305">
        <v>54</v>
      </c>
      <c r="Z590" s="1222">
        <v>16</v>
      </c>
      <c r="AA590" s="1223" t="s">
        <v>48</v>
      </c>
      <c r="AB590" s="1207" t="s">
        <v>48</v>
      </c>
      <c r="AC590" s="1225" t="s">
        <v>48</v>
      </c>
      <c r="AD590" s="1298">
        <v>350</v>
      </c>
      <c r="AE590" s="1227" t="s">
        <v>48</v>
      </c>
      <c r="AF590" s="1219">
        <v>35</v>
      </c>
      <c r="AG590" s="1306">
        <v>40</v>
      </c>
      <c r="AH590" s="1307">
        <v>40</v>
      </c>
      <c r="AI590" s="1308">
        <v>0</v>
      </c>
      <c r="AJ590" s="1224">
        <v>0</v>
      </c>
      <c r="AK590" s="1228">
        <v>0</v>
      </c>
      <c r="AL590" s="1228" t="s">
        <v>13913</v>
      </c>
      <c r="AM590" s="1228" t="s">
        <v>12688</v>
      </c>
      <c r="AN590" s="1229" t="s">
        <v>13938</v>
      </c>
    </row>
    <row r="591" spans="1:40" ht="26.25" thickBot="1">
      <c r="A591" s="1292" t="s">
        <v>4996</v>
      </c>
      <c r="B591" s="1202" t="s">
        <v>4988</v>
      </c>
      <c r="C591" s="1289" t="s">
        <v>4815</v>
      </c>
      <c r="D591" s="1205" t="s">
        <v>4816</v>
      </c>
      <c r="E591" s="1205" t="s">
        <v>4817</v>
      </c>
      <c r="F591" s="1205" t="s">
        <v>4817</v>
      </c>
      <c r="G591" s="1205" t="s">
        <v>4818</v>
      </c>
      <c r="H591" s="1205" t="s">
        <v>4819</v>
      </c>
      <c r="I591" s="1259" t="b">
        <v>0</v>
      </c>
      <c r="J591" s="1261" t="s">
        <v>4997</v>
      </c>
      <c r="K591" s="1208" t="s">
        <v>4998</v>
      </c>
      <c r="L591" s="1209" t="s">
        <v>4999</v>
      </c>
      <c r="M591" s="1210">
        <v>25</v>
      </c>
      <c r="N591" s="1262" t="b">
        <v>0</v>
      </c>
      <c r="O591" s="1245" t="s">
        <v>48</v>
      </c>
      <c r="P591" s="1224" t="s">
        <v>48</v>
      </c>
      <c r="Q591" s="1219" t="s">
        <v>48</v>
      </c>
      <c r="R591" s="1246" t="s">
        <v>48</v>
      </c>
      <c r="S591" s="1224" t="s">
        <v>48</v>
      </c>
      <c r="T591" s="1219" t="s">
        <v>48</v>
      </c>
      <c r="U591" s="1247" t="s">
        <v>48</v>
      </c>
      <c r="V591" s="1218" t="s">
        <v>48</v>
      </c>
      <c r="W591" s="1219" t="s">
        <v>48</v>
      </c>
      <c r="X591" s="1220" t="s">
        <v>48</v>
      </c>
      <c r="Y591" s="1305">
        <v>54</v>
      </c>
      <c r="Z591" s="1222">
        <v>16</v>
      </c>
      <c r="AA591" s="1223" t="s">
        <v>48</v>
      </c>
      <c r="AB591" s="1207" t="s">
        <v>48</v>
      </c>
      <c r="AC591" s="1225" t="s">
        <v>48</v>
      </c>
      <c r="AD591" s="1298">
        <v>350</v>
      </c>
      <c r="AE591" s="1227" t="s">
        <v>48</v>
      </c>
      <c r="AF591" s="1219">
        <v>35</v>
      </c>
      <c r="AG591" s="1306">
        <v>40</v>
      </c>
      <c r="AH591" s="1307">
        <v>40</v>
      </c>
      <c r="AI591" s="1308">
        <v>0</v>
      </c>
      <c r="AJ591" s="1224">
        <v>0</v>
      </c>
      <c r="AK591" s="1228">
        <v>0</v>
      </c>
      <c r="AL591" s="1228" t="s">
        <v>13913</v>
      </c>
      <c r="AM591" s="1228" t="s">
        <v>12688</v>
      </c>
      <c r="AN591" s="1229" t="s">
        <v>13938</v>
      </c>
    </row>
    <row r="592" spans="1:40" ht="26.25" thickBot="1">
      <c r="A592" s="1292" t="s">
        <v>5000</v>
      </c>
      <c r="B592" s="1202" t="s">
        <v>4979</v>
      </c>
      <c r="C592" s="1289" t="s">
        <v>4815</v>
      </c>
      <c r="D592" s="1205" t="s">
        <v>4816</v>
      </c>
      <c r="E592" s="1205" t="s">
        <v>4817</v>
      </c>
      <c r="F592" s="1205" t="s">
        <v>4817</v>
      </c>
      <c r="G592" s="1205" t="s">
        <v>4818</v>
      </c>
      <c r="H592" s="1205" t="s">
        <v>4819</v>
      </c>
      <c r="I592" s="1259" t="b">
        <v>0</v>
      </c>
      <c r="J592" s="1261" t="s">
        <v>5001</v>
      </c>
      <c r="K592" s="1208" t="s">
        <v>5002</v>
      </c>
      <c r="L592" s="1209" t="s">
        <v>5003</v>
      </c>
      <c r="M592" s="1210">
        <v>20</v>
      </c>
      <c r="N592" s="1262" t="b">
        <v>0</v>
      </c>
      <c r="O592" s="1245" t="s">
        <v>48</v>
      </c>
      <c r="P592" s="1224" t="s">
        <v>48</v>
      </c>
      <c r="Q592" s="1219" t="s">
        <v>48</v>
      </c>
      <c r="R592" s="1246" t="s">
        <v>48</v>
      </c>
      <c r="S592" s="1224" t="s">
        <v>48</v>
      </c>
      <c r="T592" s="1219" t="s">
        <v>48</v>
      </c>
      <c r="U592" s="1247" t="s">
        <v>48</v>
      </c>
      <c r="V592" s="1218" t="s">
        <v>48</v>
      </c>
      <c r="W592" s="1219" t="s">
        <v>48</v>
      </c>
      <c r="X592" s="1220" t="s">
        <v>48</v>
      </c>
      <c r="Y592" s="1305">
        <v>35</v>
      </c>
      <c r="Z592" s="1222">
        <v>35</v>
      </c>
      <c r="AA592" s="1223" t="s">
        <v>48</v>
      </c>
      <c r="AB592" s="1207" t="s">
        <v>48</v>
      </c>
      <c r="AC592" s="1225" t="s">
        <v>48</v>
      </c>
      <c r="AD592" s="1298">
        <v>350</v>
      </c>
      <c r="AE592" s="1227" t="s">
        <v>48</v>
      </c>
      <c r="AF592" s="1219">
        <v>35</v>
      </c>
      <c r="AG592" s="1306">
        <v>40</v>
      </c>
      <c r="AH592" s="1307">
        <v>40</v>
      </c>
      <c r="AI592" s="1308">
        <v>0</v>
      </c>
      <c r="AJ592" s="1224">
        <v>0</v>
      </c>
      <c r="AK592" s="1228">
        <v>0</v>
      </c>
      <c r="AL592" s="1228" t="s">
        <v>13913</v>
      </c>
      <c r="AM592" s="1228" t="s">
        <v>12688</v>
      </c>
      <c r="AN592" s="1229" t="s">
        <v>13938</v>
      </c>
    </row>
    <row r="593" spans="1:40" ht="26.25" thickBot="1">
      <c r="A593" s="1292" t="s">
        <v>5004</v>
      </c>
      <c r="B593" s="1202" t="s">
        <v>4979</v>
      </c>
      <c r="C593" s="1289" t="s">
        <v>4815</v>
      </c>
      <c r="D593" s="1205" t="s">
        <v>4816</v>
      </c>
      <c r="E593" s="1205" t="s">
        <v>4817</v>
      </c>
      <c r="F593" s="1205" t="s">
        <v>4817</v>
      </c>
      <c r="G593" s="1205" t="s">
        <v>4818</v>
      </c>
      <c r="H593" s="1205" t="s">
        <v>4819</v>
      </c>
      <c r="I593" s="1259" t="b">
        <v>0</v>
      </c>
      <c r="J593" s="1261" t="s">
        <v>5005</v>
      </c>
      <c r="K593" s="1208" t="s">
        <v>5006</v>
      </c>
      <c r="L593" s="1209" t="s">
        <v>5007</v>
      </c>
      <c r="M593" s="1210">
        <v>20</v>
      </c>
      <c r="N593" s="1262" t="b">
        <v>0</v>
      </c>
      <c r="O593" s="1245" t="s">
        <v>48</v>
      </c>
      <c r="P593" s="1224" t="s">
        <v>48</v>
      </c>
      <c r="Q593" s="1219" t="s">
        <v>48</v>
      </c>
      <c r="R593" s="1246" t="s">
        <v>48</v>
      </c>
      <c r="S593" s="1224" t="s">
        <v>48</v>
      </c>
      <c r="T593" s="1219" t="s">
        <v>48</v>
      </c>
      <c r="U593" s="1247" t="s">
        <v>48</v>
      </c>
      <c r="V593" s="1218" t="s">
        <v>48</v>
      </c>
      <c r="W593" s="1219" t="s">
        <v>48</v>
      </c>
      <c r="X593" s="1220" t="s">
        <v>48</v>
      </c>
      <c r="Y593" s="1305">
        <v>35</v>
      </c>
      <c r="Z593" s="1222">
        <v>35</v>
      </c>
      <c r="AA593" s="1223" t="s">
        <v>48</v>
      </c>
      <c r="AB593" s="1207" t="s">
        <v>48</v>
      </c>
      <c r="AC593" s="1225" t="s">
        <v>48</v>
      </c>
      <c r="AD593" s="1298">
        <v>350</v>
      </c>
      <c r="AE593" s="1227" t="s">
        <v>48</v>
      </c>
      <c r="AF593" s="1219">
        <v>35</v>
      </c>
      <c r="AG593" s="1306">
        <v>40</v>
      </c>
      <c r="AH593" s="1307">
        <v>40</v>
      </c>
      <c r="AI593" s="1308">
        <v>0</v>
      </c>
      <c r="AJ593" s="1224">
        <v>0</v>
      </c>
      <c r="AK593" s="1228">
        <v>0</v>
      </c>
      <c r="AL593" s="1228" t="s">
        <v>13913</v>
      </c>
      <c r="AM593" s="1228" t="s">
        <v>12688</v>
      </c>
      <c r="AN593" s="1229" t="s">
        <v>13938</v>
      </c>
    </row>
    <row r="594" spans="1:40" ht="26.25" thickBot="1">
      <c r="A594" s="1292" t="s">
        <v>5008</v>
      </c>
      <c r="B594" s="1202" t="s">
        <v>4988</v>
      </c>
      <c r="C594" s="1289" t="s">
        <v>4815</v>
      </c>
      <c r="D594" s="1205" t="s">
        <v>4816</v>
      </c>
      <c r="E594" s="1205" t="s">
        <v>4817</v>
      </c>
      <c r="F594" s="1205" t="s">
        <v>4817</v>
      </c>
      <c r="G594" s="1205" t="s">
        <v>4818</v>
      </c>
      <c r="H594" s="1205" t="s">
        <v>4819</v>
      </c>
      <c r="I594" s="1259" t="b">
        <v>0</v>
      </c>
      <c r="J594" s="1223" t="s">
        <v>5009</v>
      </c>
      <c r="K594" s="1208" t="s">
        <v>5010</v>
      </c>
      <c r="L594" s="1209" t="s">
        <v>5011</v>
      </c>
      <c r="M594" s="1210">
        <v>25</v>
      </c>
      <c r="N594" s="1262" t="b">
        <v>0</v>
      </c>
      <c r="O594" s="1245" t="s">
        <v>48</v>
      </c>
      <c r="P594" s="1224" t="s">
        <v>48</v>
      </c>
      <c r="Q594" s="1219" t="s">
        <v>48</v>
      </c>
      <c r="R594" s="1246" t="s">
        <v>48</v>
      </c>
      <c r="S594" s="1224" t="s">
        <v>48</v>
      </c>
      <c r="T594" s="1219" t="s">
        <v>48</v>
      </c>
      <c r="U594" s="1247" t="s">
        <v>48</v>
      </c>
      <c r="V594" s="1218" t="s">
        <v>48</v>
      </c>
      <c r="W594" s="1219" t="s">
        <v>48</v>
      </c>
      <c r="X594" s="1220" t="s">
        <v>48</v>
      </c>
      <c r="Y594" s="1305">
        <v>35</v>
      </c>
      <c r="Z594" s="1222">
        <v>35</v>
      </c>
      <c r="AA594" s="1223" t="s">
        <v>48</v>
      </c>
      <c r="AB594" s="1207" t="s">
        <v>48</v>
      </c>
      <c r="AC594" s="1225" t="s">
        <v>48</v>
      </c>
      <c r="AD594" s="1298">
        <v>350</v>
      </c>
      <c r="AE594" s="1227" t="s">
        <v>48</v>
      </c>
      <c r="AF594" s="1219">
        <v>35</v>
      </c>
      <c r="AG594" s="1306">
        <v>40</v>
      </c>
      <c r="AH594" s="1307">
        <v>40</v>
      </c>
      <c r="AI594" s="1308">
        <v>0</v>
      </c>
      <c r="AJ594" s="1224">
        <v>0</v>
      </c>
      <c r="AK594" s="1228">
        <v>0</v>
      </c>
      <c r="AL594" s="1228" t="s">
        <v>13913</v>
      </c>
      <c r="AM594" s="1228" t="s">
        <v>12688</v>
      </c>
      <c r="AN594" s="1229" t="s">
        <v>13938</v>
      </c>
    </row>
    <row r="595" spans="1:40" ht="26.25" thickBot="1">
      <c r="A595" s="1292" t="s">
        <v>5012</v>
      </c>
      <c r="B595" s="1202" t="s">
        <v>4979</v>
      </c>
      <c r="C595" s="1289" t="s">
        <v>4815</v>
      </c>
      <c r="D595" s="1205" t="s">
        <v>4816</v>
      </c>
      <c r="E595" s="1205" t="s">
        <v>4817</v>
      </c>
      <c r="F595" s="1205" t="s">
        <v>4817</v>
      </c>
      <c r="G595" s="1205" t="s">
        <v>4818</v>
      </c>
      <c r="H595" s="1205" t="s">
        <v>4819</v>
      </c>
      <c r="I595" s="1259" t="b">
        <v>0</v>
      </c>
      <c r="J595" s="1261" t="s">
        <v>5013</v>
      </c>
      <c r="K595" s="1208" t="s">
        <v>5014</v>
      </c>
      <c r="L595" s="1209" t="s">
        <v>5015</v>
      </c>
      <c r="M595" s="1210">
        <v>20</v>
      </c>
      <c r="N595" s="1262" t="b">
        <v>0</v>
      </c>
      <c r="O595" s="1245" t="s">
        <v>48</v>
      </c>
      <c r="P595" s="1224" t="s">
        <v>48</v>
      </c>
      <c r="Q595" s="1219" t="s">
        <v>48</v>
      </c>
      <c r="R595" s="1246" t="s">
        <v>48</v>
      </c>
      <c r="S595" s="1224" t="s">
        <v>48</v>
      </c>
      <c r="T595" s="1219" t="s">
        <v>48</v>
      </c>
      <c r="U595" s="1247" t="s">
        <v>48</v>
      </c>
      <c r="V595" s="1218" t="s">
        <v>48</v>
      </c>
      <c r="W595" s="1219" t="s">
        <v>48</v>
      </c>
      <c r="X595" s="1220" t="s">
        <v>48</v>
      </c>
      <c r="Y595" s="1305">
        <v>35</v>
      </c>
      <c r="Z595" s="1222">
        <v>35</v>
      </c>
      <c r="AA595" s="1223" t="s">
        <v>48</v>
      </c>
      <c r="AB595" s="1207" t="s">
        <v>48</v>
      </c>
      <c r="AC595" s="1225" t="s">
        <v>48</v>
      </c>
      <c r="AD595" s="1298">
        <v>350</v>
      </c>
      <c r="AE595" s="1227" t="s">
        <v>48</v>
      </c>
      <c r="AF595" s="1219">
        <v>35</v>
      </c>
      <c r="AG595" s="1306">
        <v>40</v>
      </c>
      <c r="AH595" s="1307">
        <v>40</v>
      </c>
      <c r="AI595" s="1308">
        <v>0</v>
      </c>
      <c r="AJ595" s="1224">
        <v>0</v>
      </c>
      <c r="AK595" s="1228">
        <v>0</v>
      </c>
      <c r="AL595" s="1228" t="s">
        <v>13913</v>
      </c>
      <c r="AM595" s="1228" t="s">
        <v>12688</v>
      </c>
      <c r="AN595" s="1229" t="s">
        <v>13938</v>
      </c>
    </row>
    <row r="596" spans="1:40" ht="26.25" thickBot="1">
      <c r="A596" s="1292" t="s">
        <v>5024</v>
      </c>
      <c r="B596" s="1202" t="s">
        <v>4892</v>
      </c>
      <c r="C596" s="1289" t="s">
        <v>4815</v>
      </c>
      <c r="D596" s="1205" t="s">
        <v>4816</v>
      </c>
      <c r="E596" s="1205" t="s">
        <v>4817</v>
      </c>
      <c r="F596" s="1205" t="s">
        <v>4817</v>
      </c>
      <c r="G596" s="1205" t="s">
        <v>4818</v>
      </c>
      <c r="H596" s="1205" t="s">
        <v>4819</v>
      </c>
      <c r="I596" s="1259" t="b">
        <v>0</v>
      </c>
      <c r="J596" s="1223" t="s">
        <v>5025</v>
      </c>
      <c r="K596" s="1208" t="s">
        <v>5026</v>
      </c>
      <c r="L596" s="1209" t="s">
        <v>5027</v>
      </c>
      <c r="M596" s="1210">
        <v>18</v>
      </c>
      <c r="N596" s="1262" t="b">
        <v>0</v>
      </c>
      <c r="O596" s="1245" t="s">
        <v>48</v>
      </c>
      <c r="P596" s="1224" t="s">
        <v>48</v>
      </c>
      <c r="Q596" s="1219" t="s">
        <v>48</v>
      </c>
      <c r="R596" s="1246" t="s">
        <v>48</v>
      </c>
      <c r="S596" s="1224" t="s">
        <v>48</v>
      </c>
      <c r="T596" s="1219" t="s">
        <v>48</v>
      </c>
      <c r="U596" s="1247" t="s">
        <v>48</v>
      </c>
      <c r="V596" s="1218" t="s">
        <v>48</v>
      </c>
      <c r="W596" s="1219" t="s">
        <v>48</v>
      </c>
      <c r="X596" s="1220" t="s">
        <v>48</v>
      </c>
      <c r="Y596" s="1305">
        <v>16</v>
      </c>
      <c r="Z596" s="1222">
        <v>54</v>
      </c>
      <c r="AA596" s="1223" t="s">
        <v>48</v>
      </c>
      <c r="AB596" s="1207" t="s">
        <v>48</v>
      </c>
      <c r="AC596" s="1225" t="s">
        <v>48</v>
      </c>
      <c r="AD596" s="1298">
        <v>350</v>
      </c>
      <c r="AE596" s="1227" t="s">
        <v>48</v>
      </c>
      <c r="AF596" s="1219">
        <v>40</v>
      </c>
      <c r="AG596" s="1306">
        <v>35</v>
      </c>
      <c r="AH596" s="1307">
        <v>35</v>
      </c>
      <c r="AI596" s="1308">
        <v>0</v>
      </c>
      <c r="AJ596" s="1224">
        <v>0</v>
      </c>
      <c r="AK596" s="1228">
        <v>15</v>
      </c>
      <c r="AL596" s="1228" t="s">
        <v>13913</v>
      </c>
      <c r="AM596" s="1228" t="s">
        <v>12662</v>
      </c>
      <c r="AN596" s="1229" t="s">
        <v>13940</v>
      </c>
    </row>
    <row r="597" spans="1:40" ht="26.25" thickBot="1">
      <c r="A597" s="1292" t="s">
        <v>5028</v>
      </c>
      <c r="B597" s="1202" t="s">
        <v>4892</v>
      </c>
      <c r="C597" s="1289" t="s">
        <v>4815</v>
      </c>
      <c r="D597" s="1205" t="s">
        <v>4816</v>
      </c>
      <c r="E597" s="1205" t="s">
        <v>4817</v>
      </c>
      <c r="F597" s="1205" t="s">
        <v>4817</v>
      </c>
      <c r="G597" s="1205" t="s">
        <v>4818</v>
      </c>
      <c r="H597" s="1205" t="s">
        <v>4819</v>
      </c>
      <c r="I597" s="1259" t="b">
        <v>0</v>
      </c>
      <c r="J597" s="1223" t="s">
        <v>5029</v>
      </c>
      <c r="K597" s="1208" t="s">
        <v>5030</v>
      </c>
      <c r="L597" s="1209" t="s">
        <v>5031</v>
      </c>
      <c r="M597" s="1210">
        <v>18</v>
      </c>
      <c r="N597" s="1262" t="b">
        <v>0</v>
      </c>
      <c r="O597" s="1245" t="s">
        <v>48</v>
      </c>
      <c r="P597" s="1224" t="s">
        <v>48</v>
      </c>
      <c r="Q597" s="1219" t="s">
        <v>48</v>
      </c>
      <c r="R597" s="1246" t="s">
        <v>48</v>
      </c>
      <c r="S597" s="1224" t="s">
        <v>48</v>
      </c>
      <c r="T597" s="1219" t="s">
        <v>48</v>
      </c>
      <c r="U597" s="1247" t="s">
        <v>48</v>
      </c>
      <c r="V597" s="1218" t="s">
        <v>48</v>
      </c>
      <c r="W597" s="1219" t="s">
        <v>48</v>
      </c>
      <c r="X597" s="1220" t="s">
        <v>48</v>
      </c>
      <c r="Y597" s="1305">
        <v>16</v>
      </c>
      <c r="Z597" s="1222">
        <v>54</v>
      </c>
      <c r="AA597" s="1223" t="s">
        <v>48</v>
      </c>
      <c r="AB597" s="1207" t="s">
        <v>48</v>
      </c>
      <c r="AC597" s="1225" t="s">
        <v>48</v>
      </c>
      <c r="AD597" s="1298">
        <v>350</v>
      </c>
      <c r="AE597" s="1227" t="s">
        <v>48</v>
      </c>
      <c r="AF597" s="1219">
        <v>40</v>
      </c>
      <c r="AG597" s="1306">
        <v>35</v>
      </c>
      <c r="AH597" s="1307">
        <v>35</v>
      </c>
      <c r="AI597" s="1308">
        <v>0</v>
      </c>
      <c r="AJ597" s="1224">
        <v>0</v>
      </c>
      <c r="AK597" s="1228">
        <v>15</v>
      </c>
      <c r="AL597" s="1228" t="s">
        <v>13913</v>
      </c>
      <c r="AM597" s="1228" t="s">
        <v>12662</v>
      </c>
      <c r="AN597" s="1229" t="s">
        <v>13940</v>
      </c>
    </row>
    <row r="598" spans="1:40" ht="26.25" thickBot="1">
      <c r="A598" s="1292" t="s">
        <v>5032</v>
      </c>
      <c r="B598" s="1202" t="s">
        <v>4892</v>
      </c>
      <c r="C598" s="1289" t="s">
        <v>4815</v>
      </c>
      <c r="D598" s="1205" t="s">
        <v>4816</v>
      </c>
      <c r="E598" s="1205" t="s">
        <v>4817</v>
      </c>
      <c r="F598" s="1205" t="s">
        <v>4817</v>
      </c>
      <c r="G598" s="1205" t="s">
        <v>4818</v>
      </c>
      <c r="H598" s="1205" t="s">
        <v>4819</v>
      </c>
      <c r="I598" s="1259" t="b">
        <v>0</v>
      </c>
      <c r="J598" s="1223" t="s">
        <v>5033</v>
      </c>
      <c r="K598" s="1208" t="s">
        <v>5034</v>
      </c>
      <c r="L598" s="1209" t="s">
        <v>5035</v>
      </c>
      <c r="M598" s="1210">
        <v>18</v>
      </c>
      <c r="N598" s="1262" t="b">
        <v>0</v>
      </c>
      <c r="O598" s="1245" t="s">
        <v>48</v>
      </c>
      <c r="P598" s="1224" t="s">
        <v>48</v>
      </c>
      <c r="Q598" s="1219" t="s">
        <v>48</v>
      </c>
      <c r="R598" s="1246" t="s">
        <v>48</v>
      </c>
      <c r="S598" s="1224" t="s">
        <v>48</v>
      </c>
      <c r="T598" s="1219" t="s">
        <v>48</v>
      </c>
      <c r="U598" s="1247" t="s">
        <v>48</v>
      </c>
      <c r="V598" s="1218" t="s">
        <v>48</v>
      </c>
      <c r="W598" s="1219" t="s">
        <v>48</v>
      </c>
      <c r="X598" s="1220" t="s">
        <v>48</v>
      </c>
      <c r="Y598" s="1305">
        <v>16</v>
      </c>
      <c r="Z598" s="1222">
        <v>54</v>
      </c>
      <c r="AA598" s="1223" t="s">
        <v>48</v>
      </c>
      <c r="AB598" s="1207" t="s">
        <v>48</v>
      </c>
      <c r="AC598" s="1225" t="s">
        <v>48</v>
      </c>
      <c r="AD598" s="1298">
        <v>350</v>
      </c>
      <c r="AE598" s="1227" t="s">
        <v>48</v>
      </c>
      <c r="AF598" s="1219">
        <v>40</v>
      </c>
      <c r="AG598" s="1306">
        <v>35</v>
      </c>
      <c r="AH598" s="1307">
        <v>35</v>
      </c>
      <c r="AI598" s="1308">
        <v>0</v>
      </c>
      <c r="AJ598" s="1224">
        <v>0</v>
      </c>
      <c r="AK598" s="1228">
        <v>15</v>
      </c>
      <c r="AL598" s="1228" t="s">
        <v>13913</v>
      </c>
      <c r="AM598" s="1228" t="s">
        <v>12662</v>
      </c>
      <c r="AN598" s="1229" t="s">
        <v>13940</v>
      </c>
    </row>
    <row r="599" spans="1:40" ht="26.25" thickBot="1">
      <c r="A599" s="1292" t="s">
        <v>5036</v>
      </c>
      <c r="B599" s="1202" t="s">
        <v>4892</v>
      </c>
      <c r="C599" s="1289" t="s">
        <v>4815</v>
      </c>
      <c r="D599" s="1205" t="s">
        <v>4816</v>
      </c>
      <c r="E599" s="1205" t="s">
        <v>4817</v>
      </c>
      <c r="F599" s="1205" t="s">
        <v>4817</v>
      </c>
      <c r="G599" s="1205" t="s">
        <v>4818</v>
      </c>
      <c r="H599" s="1205" t="s">
        <v>4819</v>
      </c>
      <c r="I599" s="1259" t="b">
        <v>0</v>
      </c>
      <c r="J599" s="1309" t="s">
        <v>5037</v>
      </c>
      <c r="K599" s="1208" t="s">
        <v>5038</v>
      </c>
      <c r="L599" s="1209" t="s">
        <v>5039</v>
      </c>
      <c r="M599" s="1210">
        <v>18</v>
      </c>
      <c r="N599" s="1262" t="b">
        <v>0</v>
      </c>
      <c r="O599" s="1245" t="s">
        <v>48</v>
      </c>
      <c r="P599" s="1224" t="s">
        <v>48</v>
      </c>
      <c r="Q599" s="1219" t="s">
        <v>48</v>
      </c>
      <c r="R599" s="1246" t="s">
        <v>48</v>
      </c>
      <c r="S599" s="1224" t="s">
        <v>48</v>
      </c>
      <c r="T599" s="1219" t="s">
        <v>48</v>
      </c>
      <c r="U599" s="1247" t="s">
        <v>48</v>
      </c>
      <c r="V599" s="1218" t="s">
        <v>48</v>
      </c>
      <c r="W599" s="1219" t="s">
        <v>48</v>
      </c>
      <c r="X599" s="1220" t="s">
        <v>48</v>
      </c>
      <c r="Y599" s="1305">
        <v>16</v>
      </c>
      <c r="Z599" s="1222">
        <v>54</v>
      </c>
      <c r="AA599" s="1223" t="s">
        <v>48</v>
      </c>
      <c r="AB599" s="1207" t="s">
        <v>48</v>
      </c>
      <c r="AC599" s="1225" t="s">
        <v>48</v>
      </c>
      <c r="AD599" s="1298">
        <v>350</v>
      </c>
      <c r="AE599" s="1227" t="s">
        <v>48</v>
      </c>
      <c r="AF599" s="1219">
        <v>40</v>
      </c>
      <c r="AG599" s="1306">
        <v>35</v>
      </c>
      <c r="AH599" s="1307">
        <v>35</v>
      </c>
      <c r="AI599" s="1308">
        <v>0</v>
      </c>
      <c r="AJ599" s="1224">
        <v>0</v>
      </c>
      <c r="AK599" s="1228">
        <v>15</v>
      </c>
      <c r="AL599" s="1228" t="s">
        <v>13913</v>
      </c>
      <c r="AM599" s="1228" t="s">
        <v>12662</v>
      </c>
      <c r="AN599" s="1229" t="s">
        <v>13940</v>
      </c>
    </row>
    <row r="600" spans="1:40" ht="26.25" thickBot="1">
      <c r="A600" s="1292" t="s">
        <v>5040</v>
      </c>
      <c r="B600" s="1202" t="s">
        <v>4892</v>
      </c>
      <c r="C600" s="1289" t="s">
        <v>4815</v>
      </c>
      <c r="D600" s="1205" t="s">
        <v>4816</v>
      </c>
      <c r="E600" s="1205" t="s">
        <v>4817</v>
      </c>
      <c r="F600" s="1205" t="s">
        <v>4817</v>
      </c>
      <c r="G600" s="1205" t="s">
        <v>4818</v>
      </c>
      <c r="H600" s="1205" t="s">
        <v>4819</v>
      </c>
      <c r="I600" s="1259" t="b">
        <v>0</v>
      </c>
      <c r="J600" s="1309" t="s">
        <v>5041</v>
      </c>
      <c r="K600" s="1208" t="s">
        <v>5042</v>
      </c>
      <c r="L600" s="1209" t="s">
        <v>5043</v>
      </c>
      <c r="M600" s="1210">
        <v>18</v>
      </c>
      <c r="N600" s="1262" t="b">
        <v>0</v>
      </c>
      <c r="O600" s="1245" t="s">
        <v>48</v>
      </c>
      <c r="P600" s="1224" t="s">
        <v>48</v>
      </c>
      <c r="Q600" s="1219" t="s">
        <v>48</v>
      </c>
      <c r="R600" s="1246" t="s">
        <v>48</v>
      </c>
      <c r="S600" s="1224" t="s">
        <v>48</v>
      </c>
      <c r="T600" s="1219" t="s">
        <v>48</v>
      </c>
      <c r="U600" s="1247" t="s">
        <v>48</v>
      </c>
      <c r="V600" s="1218" t="s">
        <v>48</v>
      </c>
      <c r="W600" s="1219" t="s">
        <v>48</v>
      </c>
      <c r="X600" s="1220" t="s">
        <v>48</v>
      </c>
      <c r="Y600" s="1305">
        <v>16</v>
      </c>
      <c r="Z600" s="1222">
        <v>54</v>
      </c>
      <c r="AA600" s="1223" t="s">
        <v>48</v>
      </c>
      <c r="AB600" s="1207" t="s">
        <v>48</v>
      </c>
      <c r="AC600" s="1225" t="s">
        <v>48</v>
      </c>
      <c r="AD600" s="1298">
        <v>350</v>
      </c>
      <c r="AE600" s="1227" t="s">
        <v>48</v>
      </c>
      <c r="AF600" s="1219">
        <v>40</v>
      </c>
      <c r="AG600" s="1306">
        <v>35</v>
      </c>
      <c r="AH600" s="1307">
        <v>35</v>
      </c>
      <c r="AI600" s="1308">
        <v>0</v>
      </c>
      <c r="AJ600" s="1224">
        <v>0</v>
      </c>
      <c r="AK600" s="1228">
        <v>15</v>
      </c>
      <c r="AL600" s="1228" t="s">
        <v>13913</v>
      </c>
      <c r="AM600" s="1228" t="s">
        <v>12662</v>
      </c>
      <c r="AN600" s="1229" t="s">
        <v>13940</v>
      </c>
    </row>
    <row r="601" spans="1:40" ht="26.25" thickBot="1">
      <c r="A601" s="1292" t="s">
        <v>5044</v>
      </c>
      <c r="B601" s="1202" t="s">
        <v>4892</v>
      </c>
      <c r="C601" s="1289" t="s">
        <v>4815</v>
      </c>
      <c r="D601" s="1205" t="s">
        <v>4816</v>
      </c>
      <c r="E601" s="1205" t="s">
        <v>4817</v>
      </c>
      <c r="F601" s="1205" t="s">
        <v>4817</v>
      </c>
      <c r="G601" s="1205" t="s">
        <v>4818</v>
      </c>
      <c r="H601" s="1205" t="s">
        <v>4819</v>
      </c>
      <c r="I601" s="1259" t="b">
        <v>0</v>
      </c>
      <c r="J601" s="1309" t="s">
        <v>5045</v>
      </c>
      <c r="K601" s="1208" t="s">
        <v>5046</v>
      </c>
      <c r="L601" s="1209" t="s">
        <v>5047</v>
      </c>
      <c r="M601" s="1210">
        <v>18</v>
      </c>
      <c r="N601" s="1262" t="b">
        <v>0</v>
      </c>
      <c r="O601" s="1245" t="s">
        <v>48</v>
      </c>
      <c r="P601" s="1224" t="s">
        <v>48</v>
      </c>
      <c r="Q601" s="1219" t="s">
        <v>48</v>
      </c>
      <c r="R601" s="1246" t="s">
        <v>48</v>
      </c>
      <c r="S601" s="1224" t="s">
        <v>48</v>
      </c>
      <c r="T601" s="1219" t="s">
        <v>48</v>
      </c>
      <c r="U601" s="1247" t="s">
        <v>48</v>
      </c>
      <c r="V601" s="1218" t="s">
        <v>48</v>
      </c>
      <c r="W601" s="1219" t="s">
        <v>48</v>
      </c>
      <c r="X601" s="1220" t="s">
        <v>48</v>
      </c>
      <c r="Y601" s="1305">
        <v>16</v>
      </c>
      <c r="Z601" s="1222">
        <v>54</v>
      </c>
      <c r="AA601" s="1223" t="s">
        <v>48</v>
      </c>
      <c r="AB601" s="1207" t="s">
        <v>48</v>
      </c>
      <c r="AC601" s="1225" t="s">
        <v>48</v>
      </c>
      <c r="AD601" s="1298">
        <v>350</v>
      </c>
      <c r="AE601" s="1227" t="s">
        <v>48</v>
      </c>
      <c r="AF601" s="1219">
        <v>40</v>
      </c>
      <c r="AG601" s="1306">
        <v>35</v>
      </c>
      <c r="AH601" s="1307">
        <v>35</v>
      </c>
      <c r="AI601" s="1308">
        <v>0</v>
      </c>
      <c r="AJ601" s="1224">
        <v>0</v>
      </c>
      <c r="AK601" s="1228">
        <v>15</v>
      </c>
      <c r="AL601" s="1228" t="s">
        <v>13913</v>
      </c>
      <c r="AM601" s="1228" t="s">
        <v>12662</v>
      </c>
      <c r="AN601" s="1229" t="s">
        <v>13940</v>
      </c>
    </row>
    <row r="602" spans="1:40" ht="26.25" thickBot="1">
      <c r="A602" s="1292" t="s">
        <v>5064</v>
      </c>
      <c r="B602" s="1202" t="s">
        <v>4892</v>
      </c>
      <c r="C602" s="1289" t="s">
        <v>4815</v>
      </c>
      <c r="D602" s="1205" t="s">
        <v>4816</v>
      </c>
      <c r="E602" s="1205" t="s">
        <v>4817</v>
      </c>
      <c r="F602" s="1205" t="s">
        <v>4817</v>
      </c>
      <c r="G602" s="1205" t="s">
        <v>4818</v>
      </c>
      <c r="H602" s="1205" t="s">
        <v>4819</v>
      </c>
      <c r="I602" s="1259" t="b">
        <v>0</v>
      </c>
      <c r="J602" s="1309" t="s">
        <v>5065</v>
      </c>
      <c r="K602" s="1208" t="s">
        <v>5066</v>
      </c>
      <c r="L602" s="1209" t="s">
        <v>5067</v>
      </c>
      <c r="M602" s="1210">
        <v>18</v>
      </c>
      <c r="N602" s="1262" t="b">
        <v>0</v>
      </c>
      <c r="O602" s="1245" t="s">
        <v>48</v>
      </c>
      <c r="P602" s="1224" t="s">
        <v>48</v>
      </c>
      <c r="Q602" s="1219" t="s">
        <v>48</v>
      </c>
      <c r="R602" s="1246" t="s">
        <v>48</v>
      </c>
      <c r="S602" s="1224" t="s">
        <v>48</v>
      </c>
      <c r="T602" s="1219" t="s">
        <v>48</v>
      </c>
      <c r="U602" s="1247" t="s">
        <v>48</v>
      </c>
      <c r="V602" s="1218" t="s">
        <v>48</v>
      </c>
      <c r="W602" s="1219" t="s">
        <v>48</v>
      </c>
      <c r="X602" s="1220" t="s">
        <v>48</v>
      </c>
      <c r="Y602" s="1305">
        <v>35</v>
      </c>
      <c r="Z602" s="1222">
        <v>35</v>
      </c>
      <c r="AA602" s="1223" t="s">
        <v>48</v>
      </c>
      <c r="AB602" s="1207" t="s">
        <v>48</v>
      </c>
      <c r="AC602" s="1225" t="s">
        <v>48</v>
      </c>
      <c r="AD602" s="1298">
        <v>350</v>
      </c>
      <c r="AE602" s="1227" t="s">
        <v>48</v>
      </c>
      <c r="AF602" s="1219">
        <v>40</v>
      </c>
      <c r="AG602" s="1306">
        <v>35</v>
      </c>
      <c r="AH602" s="1307">
        <v>35</v>
      </c>
      <c r="AI602" s="1308">
        <v>0</v>
      </c>
      <c r="AJ602" s="1224">
        <v>0</v>
      </c>
      <c r="AK602" s="1228">
        <v>15</v>
      </c>
      <c r="AL602" s="1228" t="s">
        <v>13913</v>
      </c>
      <c r="AM602" s="1228" t="s">
        <v>12662</v>
      </c>
      <c r="AN602" s="1229" t="s">
        <v>13940</v>
      </c>
    </row>
    <row r="603" spans="1:40" ht="26.25" thickBot="1">
      <c r="A603" s="1292" t="s">
        <v>5068</v>
      </c>
      <c r="B603" s="1202" t="s">
        <v>4892</v>
      </c>
      <c r="C603" s="1289" t="s">
        <v>4815</v>
      </c>
      <c r="D603" s="1205" t="s">
        <v>4816</v>
      </c>
      <c r="E603" s="1205" t="s">
        <v>4817</v>
      </c>
      <c r="F603" s="1205" t="s">
        <v>4817</v>
      </c>
      <c r="G603" s="1205" t="s">
        <v>4818</v>
      </c>
      <c r="H603" s="1205" t="s">
        <v>4819</v>
      </c>
      <c r="I603" s="1259" t="b">
        <v>0</v>
      </c>
      <c r="J603" s="1261" t="s">
        <v>5069</v>
      </c>
      <c r="K603" s="1208" t="s">
        <v>5070</v>
      </c>
      <c r="L603" s="1209" t="s">
        <v>5071</v>
      </c>
      <c r="M603" s="1210">
        <v>18</v>
      </c>
      <c r="N603" s="1262" t="b">
        <v>0</v>
      </c>
      <c r="O603" s="1245" t="s">
        <v>48</v>
      </c>
      <c r="P603" s="1224" t="s">
        <v>48</v>
      </c>
      <c r="Q603" s="1219" t="s">
        <v>48</v>
      </c>
      <c r="R603" s="1246" t="s">
        <v>48</v>
      </c>
      <c r="S603" s="1224" t="s">
        <v>48</v>
      </c>
      <c r="T603" s="1219" t="s">
        <v>48</v>
      </c>
      <c r="U603" s="1247" t="s">
        <v>48</v>
      </c>
      <c r="V603" s="1218" t="s">
        <v>48</v>
      </c>
      <c r="W603" s="1219" t="s">
        <v>48</v>
      </c>
      <c r="X603" s="1220" t="s">
        <v>48</v>
      </c>
      <c r="Y603" s="1305">
        <v>35</v>
      </c>
      <c r="Z603" s="1222">
        <v>35</v>
      </c>
      <c r="AA603" s="1223" t="s">
        <v>48</v>
      </c>
      <c r="AB603" s="1207" t="s">
        <v>48</v>
      </c>
      <c r="AC603" s="1225" t="s">
        <v>48</v>
      </c>
      <c r="AD603" s="1298">
        <v>350</v>
      </c>
      <c r="AE603" s="1227" t="s">
        <v>48</v>
      </c>
      <c r="AF603" s="1219">
        <v>40</v>
      </c>
      <c r="AG603" s="1306">
        <v>35</v>
      </c>
      <c r="AH603" s="1307">
        <v>35</v>
      </c>
      <c r="AI603" s="1308">
        <v>0</v>
      </c>
      <c r="AJ603" s="1224">
        <v>0</v>
      </c>
      <c r="AK603" s="1228">
        <v>15</v>
      </c>
      <c r="AL603" s="1228" t="s">
        <v>13913</v>
      </c>
      <c r="AM603" s="1228" t="s">
        <v>12662</v>
      </c>
      <c r="AN603" s="1229" t="s">
        <v>13940</v>
      </c>
    </row>
    <row r="604" spans="1:40" ht="26.25" thickBot="1">
      <c r="A604" s="1292" t="s">
        <v>5072</v>
      </c>
      <c r="B604" s="1202" t="s">
        <v>4892</v>
      </c>
      <c r="C604" s="1289" t="s">
        <v>4815</v>
      </c>
      <c r="D604" s="1205" t="s">
        <v>4816</v>
      </c>
      <c r="E604" s="1205" t="s">
        <v>4817</v>
      </c>
      <c r="F604" s="1205" t="s">
        <v>4817</v>
      </c>
      <c r="G604" s="1205" t="s">
        <v>4818</v>
      </c>
      <c r="H604" s="1205" t="s">
        <v>4819</v>
      </c>
      <c r="I604" s="1259" t="b">
        <v>0</v>
      </c>
      <c r="J604" s="1261" t="s">
        <v>5073</v>
      </c>
      <c r="K604" s="1208" t="s">
        <v>5074</v>
      </c>
      <c r="L604" s="1209" t="s">
        <v>5075</v>
      </c>
      <c r="M604" s="1210">
        <v>18</v>
      </c>
      <c r="N604" s="1262" t="b">
        <v>0</v>
      </c>
      <c r="O604" s="1245" t="s">
        <v>48</v>
      </c>
      <c r="P604" s="1224" t="s">
        <v>48</v>
      </c>
      <c r="Q604" s="1219" t="s">
        <v>48</v>
      </c>
      <c r="R604" s="1246" t="s">
        <v>48</v>
      </c>
      <c r="S604" s="1224" t="s">
        <v>48</v>
      </c>
      <c r="T604" s="1219" t="s">
        <v>48</v>
      </c>
      <c r="U604" s="1247" t="s">
        <v>48</v>
      </c>
      <c r="V604" s="1218" t="s">
        <v>48</v>
      </c>
      <c r="W604" s="1219" t="s">
        <v>48</v>
      </c>
      <c r="X604" s="1220" t="s">
        <v>48</v>
      </c>
      <c r="Y604" s="1305">
        <v>35</v>
      </c>
      <c r="Z604" s="1222">
        <v>35</v>
      </c>
      <c r="AA604" s="1223" t="s">
        <v>48</v>
      </c>
      <c r="AB604" s="1207" t="s">
        <v>48</v>
      </c>
      <c r="AC604" s="1225" t="s">
        <v>48</v>
      </c>
      <c r="AD604" s="1298">
        <v>350</v>
      </c>
      <c r="AE604" s="1227" t="s">
        <v>48</v>
      </c>
      <c r="AF604" s="1219">
        <v>40</v>
      </c>
      <c r="AG604" s="1306">
        <v>35</v>
      </c>
      <c r="AH604" s="1307">
        <v>35</v>
      </c>
      <c r="AI604" s="1308">
        <v>0</v>
      </c>
      <c r="AJ604" s="1224">
        <v>0</v>
      </c>
      <c r="AK604" s="1228">
        <v>15</v>
      </c>
      <c r="AL604" s="1228" t="s">
        <v>13913</v>
      </c>
      <c r="AM604" s="1228" t="s">
        <v>12662</v>
      </c>
      <c r="AN604" s="1229" t="s">
        <v>13940</v>
      </c>
    </row>
    <row r="605" spans="1:40" ht="26.25" thickBot="1">
      <c r="A605" s="1292" t="s">
        <v>5076</v>
      </c>
      <c r="B605" s="1202" t="s">
        <v>4892</v>
      </c>
      <c r="C605" s="1289" t="s">
        <v>4815</v>
      </c>
      <c r="D605" s="1205" t="s">
        <v>4816</v>
      </c>
      <c r="E605" s="1205" t="s">
        <v>4817</v>
      </c>
      <c r="F605" s="1205" t="s">
        <v>4817</v>
      </c>
      <c r="G605" s="1205" t="s">
        <v>4818</v>
      </c>
      <c r="H605" s="1205" t="s">
        <v>4819</v>
      </c>
      <c r="I605" s="1259" t="b">
        <v>0</v>
      </c>
      <c r="J605" s="1261" t="s">
        <v>5077</v>
      </c>
      <c r="K605" s="1208" t="s">
        <v>5078</v>
      </c>
      <c r="L605" s="1209" t="s">
        <v>5079</v>
      </c>
      <c r="M605" s="1210">
        <v>18</v>
      </c>
      <c r="N605" s="1262" t="b">
        <v>0</v>
      </c>
      <c r="O605" s="1245" t="s">
        <v>48</v>
      </c>
      <c r="P605" s="1224" t="s">
        <v>48</v>
      </c>
      <c r="Q605" s="1219" t="s">
        <v>48</v>
      </c>
      <c r="R605" s="1246" t="s">
        <v>48</v>
      </c>
      <c r="S605" s="1224" t="s">
        <v>48</v>
      </c>
      <c r="T605" s="1219" t="s">
        <v>48</v>
      </c>
      <c r="U605" s="1247" t="s">
        <v>48</v>
      </c>
      <c r="V605" s="1218" t="s">
        <v>48</v>
      </c>
      <c r="W605" s="1219" t="s">
        <v>48</v>
      </c>
      <c r="X605" s="1220" t="s">
        <v>48</v>
      </c>
      <c r="Y605" s="1305">
        <v>35</v>
      </c>
      <c r="Z605" s="1222">
        <v>35</v>
      </c>
      <c r="AA605" s="1223" t="s">
        <v>48</v>
      </c>
      <c r="AB605" s="1207" t="s">
        <v>48</v>
      </c>
      <c r="AC605" s="1225" t="s">
        <v>48</v>
      </c>
      <c r="AD605" s="1298">
        <v>350</v>
      </c>
      <c r="AE605" s="1227" t="s">
        <v>48</v>
      </c>
      <c r="AF605" s="1219">
        <v>40</v>
      </c>
      <c r="AG605" s="1306">
        <v>35</v>
      </c>
      <c r="AH605" s="1307">
        <v>35</v>
      </c>
      <c r="AI605" s="1308">
        <v>0</v>
      </c>
      <c r="AJ605" s="1224">
        <v>0</v>
      </c>
      <c r="AK605" s="1228">
        <v>15</v>
      </c>
      <c r="AL605" s="1228" t="s">
        <v>13913</v>
      </c>
      <c r="AM605" s="1228" t="s">
        <v>12662</v>
      </c>
      <c r="AN605" s="1229" t="s">
        <v>13940</v>
      </c>
    </row>
    <row r="606" spans="1:40" ht="26.25" thickBot="1">
      <c r="A606" s="1293" t="s">
        <v>5088</v>
      </c>
      <c r="B606" s="1202" t="s">
        <v>4988</v>
      </c>
      <c r="C606" s="1289" t="s">
        <v>4815</v>
      </c>
      <c r="D606" s="1205" t="s">
        <v>4816</v>
      </c>
      <c r="E606" s="1205" t="s">
        <v>4817</v>
      </c>
      <c r="F606" s="1205" t="s">
        <v>4817</v>
      </c>
      <c r="G606" s="1205" t="s">
        <v>4818</v>
      </c>
      <c r="H606" s="1205" t="s">
        <v>4819</v>
      </c>
      <c r="I606" s="1259" t="b">
        <v>0</v>
      </c>
      <c r="J606" s="1309" t="s">
        <v>5089</v>
      </c>
      <c r="K606" s="1208" t="s">
        <v>5090</v>
      </c>
      <c r="L606" s="1209" t="s">
        <v>5091</v>
      </c>
      <c r="M606" s="1210">
        <v>25</v>
      </c>
      <c r="N606" s="1262" t="b">
        <v>0</v>
      </c>
      <c r="O606" s="1245" t="s">
        <v>48</v>
      </c>
      <c r="P606" s="1224" t="s">
        <v>48</v>
      </c>
      <c r="Q606" s="1219" t="s">
        <v>48</v>
      </c>
      <c r="R606" s="1246" t="s">
        <v>48</v>
      </c>
      <c r="S606" s="1224" t="s">
        <v>48</v>
      </c>
      <c r="T606" s="1219" t="s">
        <v>48</v>
      </c>
      <c r="U606" s="1247" t="s">
        <v>48</v>
      </c>
      <c r="V606" s="1218" t="s">
        <v>48</v>
      </c>
      <c r="W606" s="1219" t="s">
        <v>48</v>
      </c>
      <c r="X606" s="1220" t="s">
        <v>48</v>
      </c>
      <c r="Y606" s="1305">
        <v>75</v>
      </c>
      <c r="Z606" s="1222">
        <v>25</v>
      </c>
      <c r="AA606" s="1223" t="s">
        <v>48</v>
      </c>
      <c r="AB606" s="1207" t="s">
        <v>48</v>
      </c>
      <c r="AC606" s="1225" t="s">
        <v>48</v>
      </c>
      <c r="AD606" s="1298">
        <v>350</v>
      </c>
      <c r="AE606" s="1227" t="s">
        <v>48</v>
      </c>
      <c r="AF606" s="1219">
        <v>45</v>
      </c>
      <c r="AG606" s="1306">
        <v>50</v>
      </c>
      <c r="AH606" s="1307">
        <v>50</v>
      </c>
      <c r="AI606" s="1308">
        <v>0</v>
      </c>
      <c r="AJ606" s="1224">
        <v>0</v>
      </c>
      <c r="AK606" s="1228">
        <v>0</v>
      </c>
      <c r="AL606" s="1228" t="s">
        <v>13914</v>
      </c>
      <c r="AM606" s="1228" t="s">
        <v>12688</v>
      </c>
      <c r="AN606" s="1229" t="s">
        <v>13938</v>
      </c>
    </row>
    <row r="607" spans="1:40" ht="26.25" thickBot="1">
      <c r="A607" s="1293" t="s">
        <v>5092</v>
      </c>
      <c r="B607" s="1202" t="s">
        <v>4988</v>
      </c>
      <c r="C607" s="1289" t="s">
        <v>4815</v>
      </c>
      <c r="D607" s="1205" t="s">
        <v>4816</v>
      </c>
      <c r="E607" s="1205" t="s">
        <v>4817</v>
      </c>
      <c r="F607" s="1205" t="s">
        <v>4817</v>
      </c>
      <c r="G607" s="1205" t="s">
        <v>4818</v>
      </c>
      <c r="H607" s="1205" t="s">
        <v>4819</v>
      </c>
      <c r="I607" s="1259" t="b">
        <v>0</v>
      </c>
      <c r="J607" s="1223" t="s">
        <v>5093</v>
      </c>
      <c r="K607" s="1208" t="s">
        <v>5094</v>
      </c>
      <c r="L607" s="1209" t="s">
        <v>5095</v>
      </c>
      <c r="M607" s="1210">
        <v>25</v>
      </c>
      <c r="N607" s="1262" t="b">
        <v>0</v>
      </c>
      <c r="O607" s="1245" t="s">
        <v>48</v>
      </c>
      <c r="P607" s="1224" t="s">
        <v>48</v>
      </c>
      <c r="Q607" s="1219" t="s">
        <v>48</v>
      </c>
      <c r="R607" s="1246" t="s">
        <v>48</v>
      </c>
      <c r="S607" s="1224" t="s">
        <v>48</v>
      </c>
      <c r="T607" s="1219" t="s">
        <v>48</v>
      </c>
      <c r="U607" s="1247" t="s">
        <v>48</v>
      </c>
      <c r="V607" s="1218" t="s">
        <v>48</v>
      </c>
      <c r="W607" s="1219" t="s">
        <v>48</v>
      </c>
      <c r="X607" s="1220" t="s">
        <v>48</v>
      </c>
      <c r="Y607" s="1305">
        <v>75</v>
      </c>
      <c r="Z607" s="1222">
        <v>25</v>
      </c>
      <c r="AA607" s="1223" t="s">
        <v>48</v>
      </c>
      <c r="AB607" s="1207" t="s">
        <v>48</v>
      </c>
      <c r="AC607" s="1225" t="s">
        <v>48</v>
      </c>
      <c r="AD607" s="1298">
        <v>350</v>
      </c>
      <c r="AE607" s="1227" t="s">
        <v>48</v>
      </c>
      <c r="AF607" s="1219">
        <v>45</v>
      </c>
      <c r="AG607" s="1306">
        <v>50</v>
      </c>
      <c r="AH607" s="1307">
        <v>50</v>
      </c>
      <c r="AI607" s="1308">
        <v>0</v>
      </c>
      <c r="AJ607" s="1224">
        <v>0</v>
      </c>
      <c r="AK607" s="1228">
        <v>0</v>
      </c>
      <c r="AL607" s="1228" t="s">
        <v>13914</v>
      </c>
      <c r="AM607" s="1228" t="s">
        <v>12688</v>
      </c>
      <c r="AN607" s="1229" t="s">
        <v>13938</v>
      </c>
    </row>
    <row r="608" spans="1:40" ht="26.25" thickBot="1">
      <c r="A608" s="1293" t="s">
        <v>5096</v>
      </c>
      <c r="B608" s="1202" t="s">
        <v>4988</v>
      </c>
      <c r="C608" s="1289" t="s">
        <v>4815</v>
      </c>
      <c r="D608" s="1205" t="s">
        <v>4816</v>
      </c>
      <c r="E608" s="1205" t="s">
        <v>4817</v>
      </c>
      <c r="F608" s="1205" t="s">
        <v>4817</v>
      </c>
      <c r="G608" s="1205" t="s">
        <v>4818</v>
      </c>
      <c r="H608" s="1205" t="s">
        <v>4819</v>
      </c>
      <c r="I608" s="1259" t="b">
        <v>0</v>
      </c>
      <c r="J608" s="1223" t="s">
        <v>5097</v>
      </c>
      <c r="K608" s="1208" t="s">
        <v>5098</v>
      </c>
      <c r="L608" s="1209" t="s">
        <v>5099</v>
      </c>
      <c r="M608" s="1210">
        <v>25</v>
      </c>
      <c r="N608" s="1262" t="b">
        <v>0</v>
      </c>
      <c r="O608" s="1245" t="s">
        <v>48</v>
      </c>
      <c r="P608" s="1224" t="s">
        <v>48</v>
      </c>
      <c r="Q608" s="1219" t="s">
        <v>48</v>
      </c>
      <c r="R608" s="1246" t="s">
        <v>48</v>
      </c>
      <c r="S608" s="1224" t="s">
        <v>48</v>
      </c>
      <c r="T608" s="1219" t="s">
        <v>48</v>
      </c>
      <c r="U608" s="1247" t="s">
        <v>48</v>
      </c>
      <c r="V608" s="1218" t="s">
        <v>48</v>
      </c>
      <c r="W608" s="1219" t="s">
        <v>48</v>
      </c>
      <c r="X608" s="1220" t="s">
        <v>48</v>
      </c>
      <c r="Y608" s="1305">
        <v>75</v>
      </c>
      <c r="Z608" s="1222">
        <v>25</v>
      </c>
      <c r="AA608" s="1223" t="s">
        <v>48</v>
      </c>
      <c r="AB608" s="1207" t="s">
        <v>48</v>
      </c>
      <c r="AC608" s="1225" t="s">
        <v>48</v>
      </c>
      <c r="AD608" s="1298">
        <v>350</v>
      </c>
      <c r="AE608" s="1227" t="s">
        <v>48</v>
      </c>
      <c r="AF608" s="1219">
        <v>45</v>
      </c>
      <c r="AG608" s="1306">
        <v>50</v>
      </c>
      <c r="AH608" s="1307">
        <v>50</v>
      </c>
      <c r="AI608" s="1308">
        <v>0</v>
      </c>
      <c r="AJ608" s="1224">
        <v>0</v>
      </c>
      <c r="AK608" s="1228">
        <v>0</v>
      </c>
      <c r="AL608" s="1228" t="s">
        <v>13914</v>
      </c>
      <c r="AM608" s="1228" t="s">
        <v>12688</v>
      </c>
      <c r="AN608" s="1229" t="s">
        <v>13938</v>
      </c>
    </row>
    <row r="609" spans="1:40" ht="26.25" thickBot="1">
      <c r="A609" s="1293" t="s">
        <v>5100</v>
      </c>
      <c r="B609" s="1202" t="s">
        <v>4988</v>
      </c>
      <c r="C609" s="1289" t="s">
        <v>4815</v>
      </c>
      <c r="D609" s="1205" t="s">
        <v>4816</v>
      </c>
      <c r="E609" s="1205" t="s">
        <v>4817</v>
      </c>
      <c r="F609" s="1205" t="s">
        <v>4817</v>
      </c>
      <c r="G609" s="1205" t="s">
        <v>4818</v>
      </c>
      <c r="H609" s="1205" t="s">
        <v>4819</v>
      </c>
      <c r="I609" s="1259" t="b">
        <v>0</v>
      </c>
      <c r="J609" s="1261" t="s">
        <v>5101</v>
      </c>
      <c r="K609" s="1208" t="s">
        <v>5102</v>
      </c>
      <c r="L609" s="1209" t="s">
        <v>5103</v>
      </c>
      <c r="M609" s="1210">
        <v>25</v>
      </c>
      <c r="N609" s="1262" t="b">
        <v>0</v>
      </c>
      <c r="O609" s="1245" t="s">
        <v>48</v>
      </c>
      <c r="P609" s="1224" t="s">
        <v>48</v>
      </c>
      <c r="Q609" s="1219" t="s">
        <v>48</v>
      </c>
      <c r="R609" s="1246" t="s">
        <v>48</v>
      </c>
      <c r="S609" s="1224" t="s">
        <v>48</v>
      </c>
      <c r="T609" s="1219" t="s">
        <v>48</v>
      </c>
      <c r="U609" s="1247" t="s">
        <v>48</v>
      </c>
      <c r="V609" s="1218" t="s">
        <v>48</v>
      </c>
      <c r="W609" s="1219" t="s">
        <v>48</v>
      </c>
      <c r="X609" s="1220" t="s">
        <v>48</v>
      </c>
      <c r="Y609" s="1305">
        <v>75</v>
      </c>
      <c r="Z609" s="1222">
        <v>25</v>
      </c>
      <c r="AA609" s="1223" t="s">
        <v>48</v>
      </c>
      <c r="AB609" s="1207" t="s">
        <v>48</v>
      </c>
      <c r="AC609" s="1225" t="s">
        <v>48</v>
      </c>
      <c r="AD609" s="1298">
        <v>350</v>
      </c>
      <c r="AE609" s="1227" t="s">
        <v>48</v>
      </c>
      <c r="AF609" s="1219">
        <v>45</v>
      </c>
      <c r="AG609" s="1306">
        <v>50</v>
      </c>
      <c r="AH609" s="1307">
        <v>50</v>
      </c>
      <c r="AI609" s="1308">
        <v>0</v>
      </c>
      <c r="AJ609" s="1224">
        <v>0</v>
      </c>
      <c r="AK609" s="1228">
        <v>0</v>
      </c>
      <c r="AL609" s="1228" t="s">
        <v>13914</v>
      </c>
      <c r="AM609" s="1228" t="s">
        <v>12688</v>
      </c>
      <c r="AN609" s="1229" t="s">
        <v>13938</v>
      </c>
    </row>
    <row r="610" spans="1:40" ht="26.25" thickBot="1">
      <c r="A610" s="1293" t="s">
        <v>5104</v>
      </c>
      <c r="B610" s="1202" t="s">
        <v>4988</v>
      </c>
      <c r="C610" s="1289" t="s">
        <v>4815</v>
      </c>
      <c r="D610" s="1205" t="s">
        <v>4816</v>
      </c>
      <c r="E610" s="1205" t="s">
        <v>4817</v>
      </c>
      <c r="F610" s="1205" t="s">
        <v>4817</v>
      </c>
      <c r="G610" s="1205" t="s">
        <v>4818</v>
      </c>
      <c r="H610" s="1205" t="s">
        <v>4819</v>
      </c>
      <c r="I610" s="1259" t="b">
        <v>0</v>
      </c>
      <c r="J610" s="1261" t="s">
        <v>5105</v>
      </c>
      <c r="K610" s="1208" t="s">
        <v>5106</v>
      </c>
      <c r="L610" s="1209" t="s">
        <v>5107</v>
      </c>
      <c r="M610" s="1210">
        <v>25</v>
      </c>
      <c r="N610" s="1262" t="b">
        <v>0</v>
      </c>
      <c r="O610" s="1245" t="s">
        <v>48</v>
      </c>
      <c r="P610" s="1224" t="s">
        <v>48</v>
      </c>
      <c r="Q610" s="1219" t="s">
        <v>48</v>
      </c>
      <c r="R610" s="1246" t="s">
        <v>48</v>
      </c>
      <c r="S610" s="1224" t="s">
        <v>48</v>
      </c>
      <c r="T610" s="1219" t="s">
        <v>48</v>
      </c>
      <c r="U610" s="1247" t="s">
        <v>48</v>
      </c>
      <c r="V610" s="1218" t="s">
        <v>48</v>
      </c>
      <c r="W610" s="1219" t="s">
        <v>48</v>
      </c>
      <c r="X610" s="1220" t="s">
        <v>48</v>
      </c>
      <c r="Y610" s="1305">
        <v>75</v>
      </c>
      <c r="Z610" s="1222">
        <v>25</v>
      </c>
      <c r="AA610" s="1223" t="s">
        <v>48</v>
      </c>
      <c r="AB610" s="1207" t="s">
        <v>48</v>
      </c>
      <c r="AC610" s="1225" t="s">
        <v>48</v>
      </c>
      <c r="AD610" s="1298">
        <v>350</v>
      </c>
      <c r="AE610" s="1227" t="s">
        <v>48</v>
      </c>
      <c r="AF610" s="1219">
        <v>45</v>
      </c>
      <c r="AG610" s="1306">
        <v>50</v>
      </c>
      <c r="AH610" s="1307">
        <v>50</v>
      </c>
      <c r="AI610" s="1308">
        <v>0</v>
      </c>
      <c r="AJ610" s="1224">
        <v>0</v>
      </c>
      <c r="AK610" s="1228">
        <v>0</v>
      </c>
      <c r="AL610" s="1228" t="s">
        <v>13914</v>
      </c>
      <c r="AM610" s="1228" t="s">
        <v>12688</v>
      </c>
      <c r="AN610" s="1229" t="s">
        <v>13938</v>
      </c>
    </row>
    <row r="611" spans="1:40" ht="26.25" thickBot="1">
      <c r="A611" s="1293" t="s">
        <v>5108</v>
      </c>
      <c r="B611" s="1202" t="s">
        <v>4988</v>
      </c>
      <c r="C611" s="1289" t="s">
        <v>4815</v>
      </c>
      <c r="D611" s="1205" t="s">
        <v>4816</v>
      </c>
      <c r="E611" s="1205" t="s">
        <v>4817</v>
      </c>
      <c r="F611" s="1205" t="s">
        <v>4817</v>
      </c>
      <c r="G611" s="1205" t="s">
        <v>4818</v>
      </c>
      <c r="H611" s="1205" t="s">
        <v>4819</v>
      </c>
      <c r="I611" s="1259" t="b">
        <v>0</v>
      </c>
      <c r="J611" s="1261" t="s">
        <v>5109</v>
      </c>
      <c r="K611" s="1208" t="s">
        <v>5110</v>
      </c>
      <c r="L611" s="1209" t="s">
        <v>5111</v>
      </c>
      <c r="M611" s="1210">
        <v>25</v>
      </c>
      <c r="N611" s="1262" t="b">
        <v>0</v>
      </c>
      <c r="O611" s="1245" t="s">
        <v>48</v>
      </c>
      <c r="P611" s="1224" t="s">
        <v>48</v>
      </c>
      <c r="Q611" s="1219" t="s">
        <v>48</v>
      </c>
      <c r="R611" s="1246" t="s">
        <v>48</v>
      </c>
      <c r="S611" s="1224" t="s">
        <v>48</v>
      </c>
      <c r="T611" s="1219" t="s">
        <v>48</v>
      </c>
      <c r="U611" s="1247" t="s">
        <v>48</v>
      </c>
      <c r="V611" s="1218" t="s">
        <v>48</v>
      </c>
      <c r="W611" s="1219" t="s">
        <v>48</v>
      </c>
      <c r="X611" s="1220" t="s">
        <v>48</v>
      </c>
      <c r="Y611" s="1305">
        <v>75</v>
      </c>
      <c r="Z611" s="1222">
        <v>25</v>
      </c>
      <c r="AA611" s="1223" t="s">
        <v>48</v>
      </c>
      <c r="AB611" s="1207" t="s">
        <v>48</v>
      </c>
      <c r="AC611" s="1225" t="s">
        <v>48</v>
      </c>
      <c r="AD611" s="1298">
        <v>350</v>
      </c>
      <c r="AE611" s="1227" t="s">
        <v>48</v>
      </c>
      <c r="AF611" s="1219">
        <v>45</v>
      </c>
      <c r="AG611" s="1306">
        <v>50</v>
      </c>
      <c r="AH611" s="1307">
        <v>50</v>
      </c>
      <c r="AI611" s="1308">
        <v>0</v>
      </c>
      <c r="AJ611" s="1224">
        <v>0</v>
      </c>
      <c r="AK611" s="1228">
        <v>0</v>
      </c>
      <c r="AL611" s="1228" t="s">
        <v>13914</v>
      </c>
      <c r="AM611" s="1228" t="s">
        <v>12688</v>
      </c>
      <c r="AN611" s="1229" t="s">
        <v>13938</v>
      </c>
    </row>
    <row r="612" spans="1:40" ht="26.25" thickBot="1">
      <c r="A612" s="1293" t="s">
        <v>5112</v>
      </c>
      <c r="B612" s="1202" t="s">
        <v>4988</v>
      </c>
      <c r="C612" s="1289" t="s">
        <v>4815</v>
      </c>
      <c r="D612" s="1205" t="s">
        <v>4816</v>
      </c>
      <c r="E612" s="1205" t="s">
        <v>4817</v>
      </c>
      <c r="F612" s="1205" t="s">
        <v>4817</v>
      </c>
      <c r="G612" s="1205" t="s">
        <v>4818</v>
      </c>
      <c r="H612" s="1205" t="s">
        <v>4819</v>
      </c>
      <c r="I612" s="1259" t="b">
        <v>0</v>
      </c>
      <c r="J612" s="1261" t="s">
        <v>5113</v>
      </c>
      <c r="K612" s="1208" t="s">
        <v>5114</v>
      </c>
      <c r="L612" s="1209" t="s">
        <v>5115</v>
      </c>
      <c r="M612" s="1210">
        <v>25</v>
      </c>
      <c r="N612" s="1262" t="b">
        <v>0</v>
      </c>
      <c r="O612" s="1245" t="s">
        <v>48</v>
      </c>
      <c r="P612" s="1224" t="s">
        <v>48</v>
      </c>
      <c r="Q612" s="1219" t="s">
        <v>48</v>
      </c>
      <c r="R612" s="1246" t="s">
        <v>48</v>
      </c>
      <c r="S612" s="1224" t="s">
        <v>48</v>
      </c>
      <c r="T612" s="1219" t="s">
        <v>48</v>
      </c>
      <c r="U612" s="1247" t="s">
        <v>48</v>
      </c>
      <c r="V612" s="1218" t="s">
        <v>48</v>
      </c>
      <c r="W612" s="1219" t="s">
        <v>48</v>
      </c>
      <c r="X612" s="1220" t="s">
        <v>48</v>
      </c>
      <c r="Y612" s="1305">
        <v>75</v>
      </c>
      <c r="Z612" s="1222">
        <v>25</v>
      </c>
      <c r="AA612" s="1223" t="s">
        <v>48</v>
      </c>
      <c r="AB612" s="1207" t="s">
        <v>48</v>
      </c>
      <c r="AC612" s="1225" t="s">
        <v>48</v>
      </c>
      <c r="AD612" s="1298">
        <v>350</v>
      </c>
      <c r="AE612" s="1227" t="s">
        <v>48</v>
      </c>
      <c r="AF612" s="1219">
        <v>45</v>
      </c>
      <c r="AG612" s="1306">
        <v>50</v>
      </c>
      <c r="AH612" s="1307">
        <v>50</v>
      </c>
      <c r="AI612" s="1308">
        <v>0</v>
      </c>
      <c r="AJ612" s="1224">
        <v>0</v>
      </c>
      <c r="AK612" s="1228">
        <v>0</v>
      </c>
      <c r="AL612" s="1228" t="s">
        <v>13914</v>
      </c>
      <c r="AM612" s="1228" t="s">
        <v>12688</v>
      </c>
      <c r="AN612" s="1229" t="s">
        <v>13938</v>
      </c>
    </row>
    <row r="613" spans="1:40" ht="26.25" thickBot="1">
      <c r="A613" s="1293" t="s">
        <v>5116</v>
      </c>
      <c r="B613" s="1202" t="s">
        <v>4988</v>
      </c>
      <c r="C613" s="1289" t="s">
        <v>4815</v>
      </c>
      <c r="D613" s="1205" t="s">
        <v>4816</v>
      </c>
      <c r="E613" s="1205" t="s">
        <v>4817</v>
      </c>
      <c r="F613" s="1205" t="s">
        <v>4817</v>
      </c>
      <c r="G613" s="1205" t="s">
        <v>4818</v>
      </c>
      <c r="H613" s="1205" t="s">
        <v>4819</v>
      </c>
      <c r="I613" s="1259" t="b">
        <v>0</v>
      </c>
      <c r="J613" s="1261" t="s">
        <v>5117</v>
      </c>
      <c r="K613" s="1208" t="s">
        <v>5118</v>
      </c>
      <c r="L613" s="1209" t="s">
        <v>5119</v>
      </c>
      <c r="M613" s="1210">
        <v>25</v>
      </c>
      <c r="N613" s="1262" t="b">
        <v>0</v>
      </c>
      <c r="O613" s="1245" t="s">
        <v>48</v>
      </c>
      <c r="P613" s="1224" t="s">
        <v>48</v>
      </c>
      <c r="Q613" s="1219" t="s">
        <v>48</v>
      </c>
      <c r="R613" s="1246" t="s">
        <v>48</v>
      </c>
      <c r="S613" s="1224" t="s">
        <v>48</v>
      </c>
      <c r="T613" s="1219" t="s">
        <v>48</v>
      </c>
      <c r="U613" s="1247" t="s">
        <v>48</v>
      </c>
      <c r="V613" s="1218" t="s">
        <v>48</v>
      </c>
      <c r="W613" s="1219" t="s">
        <v>48</v>
      </c>
      <c r="X613" s="1220" t="s">
        <v>48</v>
      </c>
      <c r="Y613" s="1305">
        <v>75</v>
      </c>
      <c r="Z613" s="1222">
        <v>25</v>
      </c>
      <c r="AA613" s="1223" t="s">
        <v>48</v>
      </c>
      <c r="AB613" s="1207" t="s">
        <v>48</v>
      </c>
      <c r="AC613" s="1225" t="s">
        <v>48</v>
      </c>
      <c r="AD613" s="1298">
        <v>350</v>
      </c>
      <c r="AE613" s="1227" t="s">
        <v>48</v>
      </c>
      <c r="AF613" s="1219">
        <v>45</v>
      </c>
      <c r="AG613" s="1306">
        <v>50</v>
      </c>
      <c r="AH613" s="1307">
        <v>50</v>
      </c>
      <c r="AI613" s="1308">
        <v>0</v>
      </c>
      <c r="AJ613" s="1224">
        <v>0</v>
      </c>
      <c r="AK613" s="1228">
        <v>0</v>
      </c>
      <c r="AL613" s="1228" t="s">
        <v>13914</v>
      </c>
      <c r="AM613" s="1228" t="s">
        <v>12688</v>
      </c>
      <c r="AN613" s="1229" t="s">
        <v>13938</v>
      </c>
    </row>
    <row r="614" spans="1:40" ht="26.25" thickBot="1">
      <c r="A614" s="1293" t="s">
        <v>5120</v>
      </c>
      <c r="B614" s="1202" t="s">
        <v>4988</v>
      </c>
      <c r="C614" s="1289" t="s">
        <v>4815</v>
      </c>
      <c r="D614" s="1205" t="s">
        <v>4816</v>
      </c>
      <c r="E614" s="1205" t="s">
        <v>4817</v>
      </c>
      <c r="F614" s="1205" t="s">
        <v>4817</v>
      </c>
      <c r="G614" s="1205" t="s">
        <v>4818</v>
      </c>
      <c r="H614" s="1205" t="s">
        <v>4819</v>
      </c>
      <c r="I614" s="1259" t="b">
        <v>0</v>
      </c>
      <c r="J614" s="1261" t="s">
        <v>5121</v>
      </c>
      <c r="K614" s="1208" t="s">
        <v>5122</v>
      </c>
      <c r="L614" s="1209" t="s">
        <v>5123</v>
      </c>
      <c r="M614" s="1210">
        <v>25</v>
      </c>
      <c r="N614" s="1262" t="b">
        <v>0</v>
      </c>
      <c r="O614" s="1245" t="s">
        <v>48</v>
      </c>
      <c r="P614" s="1224" t="s">
        <v>48</v>
      </c>
      <c r="Q614" s="1219" t="s">
        <v>48</v>
      </c>
      <c r="R614" s="1246" t="s">
        <v>48</v>
      </c>
      <c r="S614" s="1224" t="s">
        <v>48</v>
      </c>
      <c r="T614" s="1219" t="s">
        <v>48</v>
      </c>
      <c r="U614" s="1247" t="s">
        <v>48</v>
      </c>
      <c r="V614" s="1218" t="s">
        <v>48</v>
      </c>
      <c r="W614" s="1219" t="s">
        <v>48</v>
      </c>
      <c r="X614" s="1220" t="s">
        <v>48</v>
      </c>
      <c r="Y614" s="1305">
        <v>50</v>
      </c>
      <c r="Z614" s="1222">
        <v>50</v>
      </c>
      <c r="AA614" s="1223" t="s">
        <v>48</v>
      </c>
      <c r="AB614" s="1207" t="s">
        <v>48</v>
      </c>
      <c r="AC614" s="1225" t="s">
        <v>48</v>
      </c>
      <c r="AD614" s="1298">
        <v>350</v>
      </c>
      <c r="AE614" s="1227" t="s">
        <v>48</v>
      </c>
      <c r="AF614" s="1219">
        <v>45</v>
      </c>
      <c r="AG614" s="1306">
        <v>50</v>
      </c>
      <c r="AH614" s="1307">
        <v>50</v>
      </c>
      <c r="AI614" s="1308">
        <v>0</v>
      </c>
      <c r="AJ614" s="1224">
        <v>0</v>
      </c>
      <c r="AK614" s="1228">
        <v>0</v>
      </c>
      <c r="AL614" s="1228" t="s">
        <v>13914</v>
      </c>
      <c r="AM614" s="1228" t="s">
        <v>12688</v>
      </c>
      <c r="AN614" s="1229" t="s">
        <v>13938</v>
      </c>
    </row>
    <row r="615" spans="1:40" ht="26.25" thickBot="1">
      <c r="A615" s="1293" t="s">
        <v>5124</v>
      </c>
      <c r="B615" s="1202" t="s">
        <v>4988</v>
      </c>
      <c r="C615" s="1289" t="s">
        <v>4815</v>
      </c>
      <c r="D615" s="1205" t="s">
        <v>4816</v>
      </c>
      <c r="E615" s="1205" t="s">
        <v>4817</v>
      </c>
      <c r="F615" s="1205" t="s">
        <v>4817</v>
      </c>
      <c r="G615" s="1205" t="s">
        <v>4818</v>
      </c>
      <c r="H615" s="1205" t="s">
        <v>4819</v>
      </c>
      <c r="I615" s="1259" t="b">
        <v>0</v>
      </c>
      <c r="J615" s="1261" t="s">
        <v>5125</v>
      </c>
      <c r="K615" s="1208" t="s">
        <v>5126</v>
      </c>
      <c r="L615" s="1209" t="s">
        <v>5127</v>
      </c>
      <c r="M615" s="1210">
        <v>25</v>
      </c>
      <c r="N615" s="1262" t="b">
        <v>0</v>
      </c>
      <c r="O615" s="1245" t="s">
        <v>48</v>
      </c>
      <c r="P615" s="1224" t="s">
        <v>48</v>
      </c>
      <c r="Q615" s="1219" t="s">
        <v>48</v>
      </c>
      <c r="R615" s="1246" t="s">
        <v>48</v>
      </c>
      <c r="S615" s="1224" t="s">
        <v>48</v>
      </c>
      <c r="T615" s="1219" t="s">
        <v>48</v>
      </c>
      <c r="U615" s="1247" t="s">
        <v>48</v>
      </c>
      <c r="V615" s="1218" t="s">
        <v>48</v>
      </c>
      <c r="W615" s="1219" t="s">
        <v>48</v>
      </c>
      <c r="X615" s="1220" t="s">
        <v>48</v>
      </c>
      <c r="Y615" s="1305">
        <v>50</v>
      </c>
      <c r="Z615" s="1222">
        <v>50</v>
      </c>
      <c r="AA615" s="1223" t="s">
        <v>48</v>
      </c>
      <c r="AB615" s="1207" t="s">
        <v>48</v>
      </c>
      <c r="AC615" s="1225" t="s">
        <v>48</v>
      </c>
      <c r="AD615" s="1298">
        <v>350</v>
      </c>
      <c r="AE615" s="1227" t="s">
        <v>48</v>
      </c>
      <c r="AF615" s="1219">
        <v>45</v>
      </c>
      <c r="AG615" s="1306">
        <v>50</v>
      </c>
      <c r="AH615" s="1307">
        <v>50</v>
      </c>
      <c r="AI615" s="1308">
        <v>0</v>
      </c>
      <c r="AJ615" s="1224">
        <v>0</v>
      </c>
      <c r="AK615" s="1228">
        <v>0</v>
      </c>
      <c r="AL615" s="1228" t="s">
        <v>13914</v>
      </c>
      <c r="AM615" s="1228" t="s">
        <v>12688</v>
      </c>
      <c r="AN615" s="1229" t="s">
        <v>13938</v>
      </c>
    </row>
    <row r="616" spans="1:40" ht="26.25" thickBot="1">
      <c r="A616" s="1293" t="s">
        <v>5128</v>
      </c>
      <c r="B616" s="1202" t="s">
        <v>4988</v>
      </c>
      <c r="C616" s="1289" t="s">
        <v>4815</v>
      </c>
      <c r="D616" s="1205" t="s">
        <v>4816</v>
      </c>
      <c r="E616" s="1205" t="s">
        <v>4817</v>
      </c>
      <c r="F616" s="1205" t="s">
        <v>4817</v>
      </c>
      <c r="G616" s="1205" t="s">
        <v>4818</v>
      </c>
      <c r="H616" s="1205" t="s">
        <v>4819</v>
      </c>
      <c r="I616" s="1259" t="b">
        <v>0</v>
      </c>
      <c r="J616" s="1223" t="s">
        <v>5129</v>
      </c>
      <c r="K616" s="1208" t="s">
        <v>5130</v>
      </c>
      <c r="L616" s="1209" t="s">
        <v>5131</v>
      </c>
      <c r="M616" s="1210">
        <v>25</v>
      </c>
      <c r="N616" s="1262" t="b">
        <v>0</v>
      </c>
      <c r="O616" s="1245" t="s">
        <v>48</v>
      </c>
      <c r="P616" s="1224" t="s">
        <v>48</v>
      </c>
      <c r="Q616" s="1219" t="s">
        <v>48</v>
      </c>
      <c r="R616" s="1246" t="s">
        <v>48</v>
      </c>
      <c r="S616" s="1224" t="s">
        <v>48</v>
      </c>
      <c r="T616" s="1219" t="s">
        <v>48</v>
      </c>
      <c r="U616" s="1247" t="s">
        <v>48</v>
      </c>
      <c r="V616" s="1218" t="s">
        <v>48</v>
      </c>
      <c r="W616" s="1219" t="s">
        <v>48</v>
      </c>
      <c r="X616" s="1220" t="s">
        <v>48</v>
      </c>
      <c r="Y616" s="1305">
        <v>50</v>
      </c>
      <c r="Z616" s="1222">
        <v>50</v>
      </c>
      <c r="AA616" s="1223" t="s">
        <v>48</v>
      </c>
      <c r="AB616" s="1207" t="s">
        <v>48</v>
      </c>
      <c r="AC616" s="1225" t="s">
        <v>48</v>
      </c>
      <c r="AD616" s="1298">
        <v>350</v>
      </c>
      <c r="AE616" s="1227" t="s">
        <v>48</v>
      </c>
      <c r="AF616" s="1219">
        <v>45</v>
      </c>
      <c r="AG616" s="1306">
        <v>50</v>
      </c>
      <c r="AH616" s="1307">
        <v>50</v>
      </c>
      <c r="AI616" s="1308">
        <v>0</v>
      </c>
      <c r="AJ616" s="1224">
        <v>0</v>
      </c>
      <c r="AK616" s="1228">
        <v>0</v>
      </c>
      <c r="AL616" s="1228" t="s">
        <v>13914</v>
      </c>
      <c r="AM616" s="1228" t="s">
        <v>12688</v>
      </c>
      <c r="AN616" s="1229" t="s">
        <v>13938</v>
      </c>
    </row>
    <row r="617" spans="1:40" ht="26.25" thickBot="1">
      <c r="A617" s="1293" t="s">
        <v>5132</v>
      </c>
      <c r="B617" s="1202" t="s">
        <v>4988</v>
      </c>
      <c r="C617" s="1289" t="s">
        <v>4815</v>
      </c>
      <c r="D617" s="1205" t="s">
        <v>4816</v>
      </c>
      <c r="E617" s="1205" t="s">
        <v>4817</v>
      </c>
      <c r="F617" s="1205" t="s">
        <v>4817</v>
      </c>
      <c r="G617" s="1205" t="s">
        <v>4818</v>
      </c>
      <c r="H617" s="1205" t="s">
        <v>4819</v>
      </c>
      <c r="I617" s="1259" t="b">
        <v>0</v>
      </c>
      <c r="J617" s="1261" t="s">
        <v>5133</v>
      </c>
      <c r="K617" s="1208" t="s">
        <v>5134</v>
      </c>
      <c r="L617" s="1209" t="s">
        <v>5135</v>
      </c>
      <c r="M617" s="1210">
        <v>25</v>
      </c>
      <c r="N617" s="1262" t="b">
        <v>0</v>
      </c>
      <c r="O617" s="1245" t="s">
        <v>48</v>
      </c>
      <c r="P617" s="1224" t="s">
        <v>48</v>
      </c>
      <c r="Q617" s="1219" t="s">
        <v>48</v>
      </c>
      <c r="R617" s="1246" t="s">
        <v>48</v>
      </c>
      <c r="S617" s="1224" t="s">
        <v>48</v>
      </c>
      <c r="T617" s="1219" t="s">
        <v>48</v>
      </c>
      <c r="U617" s="1247" t="s">
        <v>48</v>
      </c>
      <c r="V617" s="1218" t="s">
        <v>48</v>
      </c>
      <c r="W617" s="1219" t="s">
        <v>48</v>
      </c>
      <c r="X617" s="1220" t="s">
        <v>48</v>
      </c>
      <c r="Y617" s="1305">
        <v>50</v>
      </c>
      <c r="Z617" s="1222">
        <v>50</v>
      </c>
      <c r="AA617" s="1223" t="s">
        <v>48</v>
      </c>
      <c r="AB617" s="1207" t="s">
        <v>48</v>
      </c>
      <c r="AC617" s="1225" t="s">
        <v>48</v>
      </c>
      <c r="AD617" s="1298">
        <v>350</v>
      </c>
      <c r="AE617" s="1227" t="s">
        <v>48</v>
      </c>
      <c r="AF617" s="1219">
        <v>45</v>
      </c>
      <c r="AG617" s="1306">
        <v>50</v>
      </c>
      <c r="AH617" s="1307">
        <v>50</v>
      </c>
      <c r="AI617" s="1308">
        <v>0</v>
      </c>
      <c r="AJ617" s="1224">
        <v>0</v>
      </c>
      <c r="AK617" s="1228">
        <v>0</v>
      </c>
      <c r="AL617" s="1228" t="s">
        <v>13914</v>
      </c>
      <c r="AM617" s="1228" t="s">
        <v>12688</v>
      </c>
      <c r="AN617" s="1229" t="s">
        <v>13938</v>
      </c>
    </row>
    <row r="618" spans="1:40" ht="26.25" thickBot="1">
      <c r="A618" s="1293" t="s">
        <v>5136</v>
      </c>
      <c r="B618" s="1202" t="s">
        <v>4988</v>
      </c>
      <c r="C618" s="1289" t="s">
        <v>4815</v>
      </c>
      <c r="D618" s="1205" t="s">
        <v>4816</v>
      </c>
      <c r="E618" s="1205" t="s">
        <v>4817</v>
      </c>
      <c r="F618" s="1205" t="s">
        <v>4817</v>
      </c>
      <c r="G618" s="1205" t="s">
        <v>4818</v>
      </c>
      <c r="H618" s="1205" t="s">
        <v>4819</v>
      </c>
      <c r="I618" s="1259" t="b">
        <v>0</v>
      </c>
      <c r="J618" s="1261" t="s">
        <v>5137</v>
      </c>
      <c r="K618" s="1208" t="s">
        <v>5138</v>
      </c>
      <c r="L618" s="1209" t="s">
        <v>5139</v>
      </c>
      <c r="M618" s="1210">
        <v>25</v>
      </c>
      <c r="N618" s="1262" t="b">
        <v>0</v>
      </c>
      <c r="O618" s="1245" t="s">
        <v>48</v>
      </c>
      <c r="P618" s="1224" t="s">
        <v>48</v>
      </c>
      <c r="Q618" s="1219" t="s">
        <v>48</v>
      </c>
      <c r="R618" s="1246" t="s">
        <v>48</v>
      </c>
      <c r="S618" s="1224" t="s">
        <v>48</v>
      </c>
      <c r="T618" s="1219" t="s">
        <v>48</v>
      </c>
      <c r="U618" s="1247" t="s">
        <v>48</v>
      </c>
      <c r="V618" s="1218" t="s">
        <v>48</v>
      </c>
      <c r="W618" s="1219" t="s">
        <v>48</v>
      </c>
      <c r="X618" s="1220" t="s">
        <v>48</v>
      </c>
      <c r="Y618" s="1305">
        <v>50</v>
      </c>
      <c r="Z618" s="1222">
        <v>50</v>
      </c>
      <c r="AA618" s="1223" t="s">
        <v>48</v>
      </c>
      <c r="AB618" s="1207" t="s">
        <v>48</v>
      </c>
      <c r="AC618" s="1225" t="s">
        <v>48</v>
      </c>
      <c r="AD618" s="1298">
        <v>350</v>
      </c>
      <c r="AE618" s="1227" t="s">
        <v>48</v>
      </c>
      <c r="AF618" s="1219">
        <v>45</v>
      </c>
      <c r="AG618" s="1306">
        <v>50</v>
      </c>
      <c r="AH618" s="1307">
        <v>50</v>
      </c>
      <c r="AI618" s="1308">
        <v>0</v>
      </c>
      <c r="AJ618" s="1224">
        <v>0</v>
      </c>
      <c r="AK618" s="1228">
        <v>0</v>
      </c>
      <c r="AL618" s="1228" t="s">
        <v>13914</v>
      </c>
      <c r="AM618" s="1228" t="s">
        <v>12688</v>
      </c>
      <c r="AN618" s="1229" t="s">
        <v>13938</v>
      </c>
    </row>
    <row r="619" spans="1:40" ht="26.25" thickBot="1">
      <c r="A619" s="1293" t="s">
        <v>5140</v>
      </c>
      <c r="B619" s="1238" t="s">
        <v>4979</v>
      </c>
      <c r="C619" s="1289" t="s">
        <v>4815</v>
      </c>
      <c r="D619" s="1205" t="s">
        <v>4816</v>
      </c>
      <c r="E619" s="1205" t="s">
        <v>4817</v>
      </c>
      <c r="F619" s="1205" t="s">
        <v>4817</v>
      </c>
      <c r="G619" s="1205" t="s">
        <v>4818</v>
      </c>
      <c r="H619" s="1205" t="s">
        <v>4819</v>
      </c>
      <c r="I619" s="1259" t="b">
        <v>0</v>
      </c>
      <c r="J619" s="1223" t="s">
        <v>5141</v>
      </c>
      <c r="K619" s="1208" t="s">
        <v>5142</v>
      </c>
      <c r="L619" s="1209" t="s">
        <v>5143</v>
      </c>
      <c r="M619" s="1210">
        <v>20</v>
      </c>
      <c r="N619" s="1262" t="b">
        <v>0</v>
      </c>
      <c r="O619" s="1245" t="s">
        <v>48</v>
      </c>
      <c r="P619" s="1224" t="s">
        <v>48</v>
      </c>
      <c r="Q619" s="1219" t="s">
        <v>48</v>
      </c>
      <c r="R619" s="1246" t="s">
        <v>48</v>
      </c>
      <c r="S619" s="1224" t="s">
        <v>48</v>
      </c>
      <c r="T619" s="1219" t="s">
        <v>48</v>
      </c>
      <c r="U619" s="1247" t="s">
        <v>48</v>
      </c>
      <c r="V619" s="1218" t="s">
        <v>48</v>
      </c>
      <c r="W619" s="1219" t="s">
        <v>48</v>
      </c>
      <c r="X619" s="1220" t="s">
        <v>48</v>
      </c>
      <c r="Y619" s="1305">
        <v>25</v>
      </c>
      <c r="Z619" s="1222">
        <v>75</v>
      </c>
      <c r="AA619" s="1223" t="s">
        <v>48</v>
      </c>
      <c r="AB619" s="1207" t="s">
        <v>48</v>
      </c>
      <c r="AC619" s="1225" t="s">
        <v>48</v>
      </c>
      <c r="AD619" s="1298">
        <v>350</v>
      </c>
      <c r="AE619" s="1227" t="s">
        <v>48</v>
      </c>
      <c r="AF619" s="1219">
        <v>50</v>
      </c>
      <c r="AG619" s="1306">
        <v>45</v>
      </c>
      <c r="AH619" s="1307">
        <v>45</v>
      </c>
      <c r="AI619" s="1308">
        <v>0</v>
      </c>
      <c r="AJ619" s="1224">
        <v>0</v>
      </c>
      <c r="AK619" s="1228">
        <v>10</v>
      </c>
      <c r="AL619" s="1228" t="s">
        <v>13914</v>
      </c>
      <c r="AM619" s="1228" t="s">
        <v>12662</v>
      </c>
      <c r="AN619" s="1229" t="s">
        <v>13940</v>
      </c>
    </row>
    <row r="620" spans="1:40" ht="26.25" thickBot="1">
      <c r="A620" s="1293" t="s">
        <v>5144</v>
      </c>
      <c r="B620" s="1238" t="s">
        <v>4979</v>
      </c>
      <c r="C620" s="1289" t="s">
        <v>4815</v>
      </c>
      <c r="D620" s="1205" t="s">
        <v>4816</v>
      </c>
      <c r="E620" s="1205" t="s">
        <v>4817</v>
      </c>
      <c r="F620" s="1205" t="s">
        <v>4817</v>
      </c>
      <c r="G620" s="1205" t="s">
        <v>4818</v>
      </c>
      <c r="H620" s="1205" t="s">
        <v>4819</v>
      </c>
      <c r="I620" s="1259" t="b">
        <v>0</v>
      </c>
      <c r="J620" s="1223" t="s">
        <v>5145</v>
      </c>
      <c r="K620" s="1208" t="s">
        <v>5146</v>
      </c>
      <c r="L620" s="1209" t="s">
        <v>5147</v>
      </c>
      <c r="M620" s="1210">
        <v>20</v>
      </c>
      <c r="N620" s="1262" t="b">
        <v>0</v>
      </c>
      <c r="O620" s="1245" t="s">
        <v>48</v>
      </c>
      <c r="P620" s="1224" t="s">
        <v>48</v>
      </c>
      <c r="Q620" s="1219" t="s">
        <v>48</v>
      </c>
      <c r="R620" s="1246" t="s">
        <v>48</v>
      </c>
      <c r="S620" s="1224" t="s">
        <v>48</v>
      </c>
      <c r="T620" s="1219" t="s">
        <v>48</v>
      </c>
      <c r="U620" s="1247" t="s">
        <v>48</v>
      </c>
      <c r="V620" s="1218" t="s">
        <v>48</v>
      </c>
      <c r="W620" s="1219" t="s">
        <v>48</v>
      </c>
      <c r="X620" s="1220" t="s">
        <v>48</v>
      </c>
      <c r="Y620" s="1305">
        <v>25</v>
      </c>
      <c r="Z620" s="1222">
        <v>75</v>
      </c>
      <c r="AA620" s="1223" t="s">
        <v>48</v>
      </c>
      <c r="AB620" s="1207" t="s">
        <v>48</v>
      </c>
      <c r="AC620" s="1225" t="s">
        <v>48</v>
      </c>
      <c r="AD620" s="1298">
        <v>350</v>
      </c>
      <c r="AE620" s="1227" t="s">
        <v>48</v>
      </c>
      <c r="AF620" s="1219">
        <v>50</v>
      </c>
      <c r="AG620" s="1306">
        <v>45</v>
      </c>
      <c r="AH620" s="1307">
        <v>45</v>
      </c>
      <c r="AI620" s="1308">
        <v>0</v>
      </c>
      <c r="AJ620" s="1224">
        <v>0</v>
      </c>
      <c r="AK620" s="1228">
        <v>10</v>
      </c>
      <c r="AL620" s="1228" t="s">
        <v>13914</v>
      </c>
      <c r="AM620" s="1228" t="s">
        <v>12662</v>
      </c>
      <c r="AN620" s="1229" t="s">
        <v>13940</v>
      </c>
    </row>
    <row r="621" spans="1:40" ht="26.25" thickBot="1">
      <c r="A621" s="1293" t="s">
        <v>5148</v>
      </c>
      <c r="B621" s="1238" t="s">
        <v>4979</v>
      </c>
      <c r="C621" s="1289" t="s">
        <v>4815</v>
      </c>
      <c r="D621" s="1205" t="s">
        <v>4816</v>
      </c>
      <c r="E621" s="1205" t="s">
        <v>4817</v>
      </c>
      <c r="F621" s="1205" t="s">
        <v>4817</v>
      </c>
      <c r="G621" s="1205" t="s">
        <v>4818</v>
      </c>
      <c r="H621" s="1205" t="s">
        <v>4819</v>
      </c>
      <c r="I621" s="1259" t="b">
        <v>0</v>
      </c>
      <c r="J621" s="1223" t="s">
        <v>5149</v>
      </c>
      <c r="K621" s="1208" t="s">
        <v>5150</v>
      </c>
      <c r="L621" s="1209" t="s">
        <v>5151</v>
      </c>
      <c r="M621" s="1210">
        <v>20</v>
      </c>
      <c r="N621" s="1262" t="b">
        <v>0</v>
      </c>
      <c r="O621" s="1245" t="s">
        <v>48</v>
      </c>
      <c r="P621" s="1224" t="s">
        <v>48</v>
      </c>
      <c r="Q621" s="1219" t="s">
        <v>48</v>
      </c>
      <c r="R621" s="1246" t="s">
        <v>48</v>
      </c>
      <c r="S621" s="1224" t="s">
        <v>48</v>
      </c>
      <c r="T621" s="1219" t="s">
        <v>48</v>
      </c>
      <c r="U621" s="1247" t="s">
        <v>48</v>
      </c>
      <c r="V621" s="1218" t="s">
        <v>48</v>
      </c>
      <c r="W621" s="1219" t="s">
        <v>48</v>
      </c>
      <c r="X621" s="1220" t="s">
        <v>48</v>
      </c>
      <c r="Y621" s="1305">
        <v>25</v>
      </c>
      <c r="Z621" s="1222">
        <v>75</v>
      </c>
      <c r="AA621" s="1223" t="s">
        <v>48</v>
      </c>
      <c r="AB621" s="1207" t="s">
        <v>48</v>
      </c>
      <c r="AC621" s="1225" t="s">
        <v>48</v>
      </c>
      <c r="AD621" s="1298">
        <v>350</v>
      </c>
      <c r="AE621" s="1227" t="s">
        <v>48</v>
      </c>
      <c r="AF621" s="1219">
        <v>50</v>
      </c>
      <c r="AG621" s="1306">
        <v>45</v>
      </c>
      <c r="AH621" s="1307">
        <v>45</v>
      </c>
      <c r="AI621" s="1308">
        <v>0</v>
      </c>
      <c r="AJ621" s="1224">
        <v>0</v>
      </c>
      <c r="AK621" s="1228">
        <v>10</v>
      </c>
      <c r="AL621" s="1228" t="s">
        <v>13914</v>
      </c>
      <c r="AM621" s="1228" t="s">
        <v>12662</v>
      </c>
      <c r="AN621" s="1229" t="s">
        <v>13940</v>
      </c>
    </row>
    <row r="622" spans="1:40" ht="26.25" thickBot="1">
      <c r="A622" s="1293" t="s">
        <v>5152</v>
      </c>
      <c r="B622" s="1238" t="s">
        <v>4979</v>
      </c>
      <c r="C622" s="1289" t="s">
        <v>4815</v>
      </c>
      <c r="D622" s="1205" t="s">
        <v>4816</v>
      </c>
      <c r="E622" s="1205" t="s">
        <v>4817</v>
      </c>
      <c r="F622" s="1205" t="s">
        <v>4817</v>
      </c>
      <c r="G622" s="1205" t="s">
        <v>4818</v>
      </c>
      <c r="H622" s="1205" t="s">
        <v>4819</v>
      </c>
      <c r="I622" s="1259" t="b">
        <v>0</v>
      </c>
      <c r="J622" s="1309" t="s">
        <v>5153</v>
      </c>
      <c r="K622" s="1208" t="s">
        <v>5154</v>
      </c>
      <c r="L622" s="1209" t="s">
        <v>5155</v>
      </c>
      <c r="M622" s="1210">
        <v>20</v>
      </c>
      <c r="N622" s="1262" t="b">
        <v>0</v>
      </c>
      <c r="O622" s="1245" t="s">
        <v>48</v>
      </c>
      <c r="P622" s="1224" t="s">
        <v>48</v>
      </c>
      <c r="Q622" s="1219" t="s">
        <v>48</v>
      </c>
      <c r="R622" s="1246" t="s">
        <v>48</v>
      </c>
      <c r="S622" s="1224" t="s">
        <v>48</v>
      </c>
      <c r="T622" s="1219" t="s">
        <v>48</v>
      </c>
      <c r="U622" s="1247" t="s">
        <v>48</v>
      </c>
      <c r="V622" s="1218" t="s">
        <v>48</v>
      </c>
      <c r="W622" s="1219" t="s">
        <v>48</v>
      </c>
      <c r="X622" s="1220" t="s">
        <v>48</v>
      </c>
      <c r="Y622" s="1305">
        <v>25</v>
      </c>
      <c r="Z622" s="1222">
        <v>75</v>
      </c>
      <c r="AA622" s="1223" t="s">
        <v>48</v>
      </c>
      <c r="AB622" s="1207" t="s">
        <v>48</v>
      </c>
      <c r="AC622" s="1225" t="s">
        <v>48</v>
      </c>
      <c r="AD622" s="1298">
        <v>350</v>
      </c>
      <c r="AE622" s="1227" t="s">
        <v>48</v>
      </c>
      <c r="AF622" s="1219">
        <v>50</v>
      </c>
      <c r="AG622" s="1306">
        <v>45</v>
      </c>
      <c r="AH622" s="1307">
        <v>45</v>
      </c>
      <c r="AI622" s="1308">
        <v>0</v>
      </c>
      <c r="AJ622" s="1224">
        <v>0</v>
      </c>
      <c r="AK622" s="1228">
        <v>10</v>
      </c>
      <c r="AL622" s="1228" t="s">
        <v>13914</v>
      </c>
      <c r="AM622" s="1228" t="s">
        <v>12662</v>
      </c>
      <c r="AN622" s="1229" t="s">
        <v>13940</v>
      </c>
    </row>
    <row r="623" spans="1:40" ht="26.25" thickBot="1">
      <c r="A623" s="1293" t="s">
        <v>5176</v>
      </c>
      <c r="B623" s="1238" t="s">
        <v>4979</v>
      </c>
      <c r="C623" s="1289" t="s">
        <v>4815</v>
      </c>
      <c r="D623" s="1205" t="s">
        <v>4816</v>
      </c>
      <c r="E623" s="1205" t="s">
        <v>4817</v>
      </c>
      <c r="F623" s="1205" t="s">
        <v>4817</v>
      </c>
      <c r="G623" s="1205" t="s">
        <v>4818</v>
      </c>
      <c r="H623" s="1205" t="s">
        <v>4819</v>
      </c>
      <c r="I623" s="1259" t="b">
        <v>0</v>
      </c>
      <c r="J623" s="1309" t="s">
        <v>5177</v>
      </c>
      <c r="K623" s="1208" t="s">
        <v>5178</v>
      </c>
      <c r="L623" s="1209" t="s">
        <v>5179</v>
      </c>
      <c r="M623" s="1210">
        <v>20</v>
      </c>
      <c r="N623" s="1262" t="b">
        <v>0</v>
      </c>
      <c r="O623" s="1245" t="s">
        <v>48</v>
      </c>
      <c r="P623" s="1224" t="s">
        <v>48</v>
      </c>
      <c r="Q623" s="1219" t="s">
        <v>48</v>
      </c>
      <c r="R623" s="1246" t="s">
        <v>48</v>
      </c>
      <c r="S623" s="1224" t="s">
        <v>48</v>
      </c>
      <c r="T623" s="1219" t="s">
        <v>48</v>
      </c>
      <c r="U623" s="1247" t="s">
        <v>48</v>
      </c>
      <c r="V623" s="1218" t="s">
        <v>48</v>
      </c>
      <c r="W623" s="1219" t="s">
        <v>48</v>
      </c>
      <c r="X623" s="1220" t="s">
        <v>48</v>
      </c>
      <c r="Y623" s="1305">
        <v>50</v>
      </c>
      <c r="Z623" s="1222">
        <v>50</v>
      </c>
      <c r="AA623" s="1223" t="s">
        <v>48</v>
      </c>
      <c r="AB623" s="1207" t="s">
        <v>48</v>
      </c>
      <c r="AC623" s="1225" t="s">
        <v>48</v>
      </c>
      <c r="AD623" s="1298">
        <v>350</v>
      </c>
      <c r="AE623" s="1227" t="s">
        <v>48</v>
      </c>
      <c r="AF623" s="1219">
        <v>50</v>
      </c>
      <c r="AG623" s="1306">
        <v>45</v>
      </c>
      <c r="AH623" s="1307">
        <v>45</v>
      </c>
      <c r="AI623" s="1308">
        <v>0</v>
      </c>
      <c r="AJ623" s="1224">
        <v>0</v>
      </c>
      <c r="AK623" s="1228">
        <v>10</v>
      </c>
      <c r="AL623" s="1228" t="s">
        <v>13914</v>
      </c>
      <c r="AM623" s="1228" t="s">
        <v>12662</v>
      </c>
      <c r="AN623" s="1229" t="s">
        <v>13940</v>
      </c>
    </row>
    <row r="624" spans="1:40" ht="26.25" thickBot="1">
      <c r="A624" s="1293" t="s">
        <v>5180</v>
      </c>
      <c r="B624" s="1238" t="s">
        <v>4979</v>
      </c>
      <c r="C624" s="1289" t="s">
        <v>4815</v>
      </c>
      <c r="D624" s="1205" t="s">
        <v>4816</v>
      </c>
      <c r="E624" s="1205" t="s">
        <v>4817</v>
      </c>
      <c r="F624" s="1205" t="s">
        <v>4817</v>
      </c>
      <c r="G624" s="1205" t="s">
        <v>4818</v>
      </c>
      <c r="H624" s="1205" t="s">
        <v>4819</v>
      </c>
      <c r="I624" s="1259" t="b">
        <v>0</v>
      </c>
      <c r="J624" s="1261" t="s">
        <v>5181</v>
      </c>
      <c r="K624" s="1208" t="s">
        <v>5182</v>
      </c>
      <c r="L624" s="1209" t="s">
        <v>5183</v>
      </c>
      <c r="M624" s="1210">
        <v>20</v>
      </c>
      <c r="N624" s="1262" t="b">
        <v>0</v>
      </c>
      <c r="O624" s="1245" t="s">
        <v>48</v>
      </c>
      <c r="P624" s="1224" t="s">
        <v>48</v>
      </c>
      <c r="Q624" s="1219" t="s">
        <v>48</v>
      </c>
      <c r="R624" s="1246" t="s">
        <v>48</v>
      </c>
      <c r="S624" s="1224" t="s">
        <v>48</v>
      </c>
      <c r="T624" s="1219" t="s">
        <v>48</v>
      </c>
      <c r="U624" s="1247" t="s">
        <v>48</v>
      </c>
      <c r="V624" s="1218" t="s">
        <v>48</v>
      </c>
      <c r="W624" s="1219" t="s">
        <v>48</v>
      </c>
      <c r="X624" s="1220" t="s">
        <v>48</v>
      </c>
      <c r="Y624" s="1305">
        <v>50</v>
      </c>
      <c r="Z624" s="1222">
        <v>50</v>
      </c>
      <c r="AA624" s="1223" t="s">
        <v>48</v>
      </c>
      <c r="AB624" s="1207" t="s">
        <v>48</v>
      </c>
      <c r="AC624" s="1225" t="s">
        <v>48</v>
      </c>
      <c r="AD624" s="1298">
        <v>350</v>
      </c>
      <c r="AE624" s="1227" t="s">
        <v>48</v>
      </c>
      <c r="AF624" s="1219">
        <v>50</v>
      </c>
      <c r="AG624" s="1306">
        <v>45</v>
      </c>
      <c r="AH624" s="1307">
        <v>45</v>
      </c>
      <c r="AI624" s="1308">
        <v>0</v>
      </c>
      <c r="AJ624" s="1224">
        <v>0</v>
      </c>
      <c r="AK624" s="1228">
        <v>10</v>
      </c>
      <c r="AL624" s="1228" t="s">
        <v>13914</v>
      </c>
      <c r="AM624" s="1228" t="s">
        <v>12662</v>
      </c>
      <c r="AN624" s="1229" t="s">
        <v>13940</v>
      </c>
    </row>
    <row r="625" spans="1:40" ht="26.25" thickBot="1">
      <c r="A625" s="1293" t="s">
        <v>5184</v>
      </c>
      <c r="B625" s="1238" t="s">
        <v>4979</v>
      </c>
      <c r="C625" s="1289" t="s">
        <v>4815</v>
      </c>
      <c r="D625" s="1205" t="s">
        <v>4816</v>
      </c>
      <c r="E625" s="1205" t="s">
        <v>4817</v>
      </c>
      <c r="F625" s="1205" t="s">
        <v>4817</v>
      </c>
      <c r="G625" s="1205" t="s">
        <v>4818</v>
      </c>
      <c r="H625" s="1205" t="s">
        <v>4819</v>
      </c>
      <c r="I625" s="1259" t="b">
        <v>0</v>
      </c>
      <c r="J625" s="1261" t="s">
        <v>5185</v>
      </c>
      <c r="K625" s="1208" t="s">
        <v>5186</v>
      </c>
      <c r="L625" s="1209" t="s">
        <v>5187</v>
      </c>
      <c r="M625" s="1210">
        <v>20</v>
      </c>
      <c r="N625" s="1262" t="b">
        <v>0</v>
      </c>
      <c r="O625" s="1245" t="s">
        <v>48</v>
      </c>
      <c r="P625" s="1224" t="s">
        <v>48</v>
      </c>
      <c r="Q625" s="1219" t="s">
        <v>48</v>
      </c>
      <c r="R625" s="1246" t="s">
        <v>48</v>
      </c>
      <c r="S625" s="1224" t="s">
        <v>48</v>
      </c>
      <c r="T625" s="1219" t="s">
        <v>48</v>
      </c>
      <c r="U625" s="1247" t="s">
        <v>48</v>
      </c>
      <c r="V625" s="1218" t="s">
        <v>48</v>
      </c>
      <c r="W625" s="1219" t="s">
        <v>48</v>
      </c>
      <c r="X625" s="1220" t="s">
        <v>48</v>
      </c>
      <c r="Y625" s="1305">
        <v>50</v>
      </c>
      <c r="Z625" s="1222">
        <v>50</v>
      </c>
      <c r="AA625" s="1223" t="s">
        <v>48</v>
      </c>
      <c r="AB625" s="1207" t="s">
        <v>48</v>
      </c>
      <c r="AC625" s="1225" t="s">
        <v>48</v>
      </c>
      <c r="AD625" s="1298">
        <v>350</v>
      </c>
      <c r="AE625" s="1227" t="s">
        <v>48</v>
      </c>
      <c r="AF625" s="1219">
        <v>50</v>
      </c>
      <c r="AG625" s="1306">
        <v>45</v>
      </c>
      <c r="AH625" s="1307">
        <v>45</v>
      </c>
      <c r="AI625" s="1308">
        <v>0</v>
      </c>
      <c r="AJ625" s="1224">
        <v>0</v>
      </c>
      <c r="AK625" s="1228">
        <v>10</v>
      </c>
      <c r="AL625" s="1228" t="s">
        <v>13914</v>
      </c>
      <c r="AM625" s="1228" t="s">
        <v>12662</v>
      </c>
      <c r="AN625" s="1229" t="s">
        <v>13940</v>
      </c>
    </row>
    <row r="626" spans="1:40" ht="26.25" thickBot="1">
      <c r="A626" s="1256" t="s">
        <v>5188</v>
      </c>
      <c r="B626" s="1202" t="s">
        <v>5189</v>
      </c>
      <c r="C626" s="1289" t="s">
        <v>4815</v>
      </c>
      <c r="D626" s="1205" t="s">
        <v>4816</v>
      </c>
      <c r="E626" s="1205" t="s">
        <v>4817</v>
      </c>
      <c r="F626" s="1205" t="s">
        <v>4817</v>
      </c>
      <c r="G626" s="1205" t="s">
        <v>4818</v>
      </c>
      <c r="H626" s="1205" t="s">
        <v>4819</v>
      </c>
      <c r="I626" s="1259" t="b">
        <v>0</v>
      </c>
      <c r="J626" s="1223" t="s">
        <v>5190</v>
      </c>
      <c r="K626" s="1208" t="s">
        <v>5191</v>
      </c>
      <c r="L626" s="1209" t="s">
        <v>5192</v>
      </c>
      <c r="M626" s="1210">
        <v>30</v>
      </c>
      <c r="N626" s="1262" t="b">
        <v>0</v>
      </c>
      <c r="O626" s="1245" t="s">
        <v>48</v>
      </c>
      <c r="P626" s="1224" t="s">
        <v>48</v>
      </c>
      <c r="Q626" s="1219" t="s">
        <v>48</v>
      </c>
      <c r="R626" s="1246" t="s">
        <v>48</v>
      </c>
      <c r="S626" s="1224" t="s">
        <v>48</v>
      </c>
      <c r="T626" s="1219" t="s">
        <v>48</v>
      </c>
      <c r="U626" s="1247" t="s">
        <v>48</v>
      </c>
      <c r="V626" s="1218" t="s">
        <v>48</v>
      </c>
      <c r="W626" s="1219" t="s">
        <v>48</v>
      </c>
      <c r="X626" s="1220" t="s">
        <v>48</v>
      </c>
      <c r="Y626" s="1310">
        <v>115</v>
      </c>
      <c r="Z626" s="1222">
        <v>35</v>
      </c>
      <c r="AA626" s="1223" t="s">
        <v>48</v>
      </c>
      <c r="AB626" s="1207" t="s">
        <v>48</v>
      </c>
      <c r="AC626" s="1225" t="s">
        <v>48</v>
      </c>
      <c r="AD626" s="1298">
        <v>400</v>
      </c>
      <c r="AE626" s="1227" t="s">
        <v>48</v>
      </c>
      <c r="AF626" s="1219">
        <v>60</v>
      </c>
      <c r="AG626" s="1306">
        <v>65</v>
      </c>
      <c r="AH626" s="1307">
        <v>65</v>
      </c>
      <c r="AI626" s="1308">
        <v>0</v>
      </c>
      <c r="AJ626" s="1224">
        <v>0</v>
      </c>
      <c r="AK626" s="1228">
        <v>0</v>
      </c>
      <c r="AL626" s="1228" t="s">
        <v>13915</v>
      </c>
      <c r="AM626" s="1228" t="s">
        <v>12688</v>
      </c>
      <c r="AN626" s="1229" t="s">
        <v>13938</v>
      </c>
    </row>
    <row r="627" spans="1:40" ht="26.25" thickBot="1">
      <c r="A627" s="1256" t="s">
        <v>5193</v>
      </c>
      <c r="B627" s="1202" t="s">
        <v>5189</v>
      </c>
      <c r="C627" s="1289" t="s">
        <v>4815</v>
      </c>
      <c r="D627" s="1205" t="s">
        <v>4816</v>
      </c>
      <c r="E627" s="1205" t="s">
        <v>4817</v>
      </c>
      <c r="F627" s="1205" t="s">
        <v>4817</v>
      </c>
      <c r="G627" s="1205" t="s">
        <v>4818</v>
      </c>
      <c r="H627" s="1205" t="s">
        <v>4819</v>
      </c>
      <c r="I627" s="1259" t="b">
        <v>0</v>
      </c>
      <c r="J627" s="1261" t="s">
        <v>5194</v>
      </c>
      <c r="K627" s="1208" t="s">
        <v>5195</v>
      </c>
      <c r="L627" s="1209" t="s">
        <v>5196</v>
      </c>
      <c r="M627" s="1210">
        <v>30</v>
      </c>
      <c r="N627" s="1262" t="b">
        <v>0</v>
      </c>
      <c r="O627" s="1245" t="s">
        <v>48</v>
      </c>
      <c r="P627" s="1224" t="s">
        <v>48</v>
      </c>
      <c r="Q627" s="1219" t="s">
        <v>48</v>
      </c>
      <c r="R627" s="1246" t="s">
        <v>48</v>
      </c>
      <c r="S627" s="1224" t="s">
        <v>48</v>
      </c>
      <c r="T627" s="1219" t="s">
        <v>48</v>
      </c>
      <c r="U627" s="1247" t="s">
        <v>48</v>
      </c>
      <c r="V627" s="1218" t="s">
        <v>48</v>
      </c>
      <c r="W627" s="1219" t="s">
        <v>48</v>
      </c>
      <c r="X627" s="1220" t="s">
        <v>48</v>
      </c>
      <c r="Y627" s="1310">
        <v>115</v>
      </c>
      <c r="Z627" s="1222">
        <v>35</v>
      </c>
      <c r="AA627" s="1223" t="s">
        <v>48</v>
      </c>
      <c r="AB627" s="1207" t="s">
        <v>48</v>
      </c>
      <c r="AC627" s="1225" t="s">
        <v>48</v>
      </c>
      <c r="AD627" s="1298">
        <v>400</v>
      </c>
      <c r="AE627" s="1227" t="s">
        <v>48</v>
      </c>
      <c r="AF627" s="1219">
        <v>60</v>
      </c>
      <c r="AG627" s="1306">
        <v>65</v>
      </c>
      <c r="AH627" s="1307">
        <v>65</v>
      </c>
      <c r="AI627" s="1308">
        <v>0</v>
      </c>
      <c r="AJ627" s="1224">
        <v>0</v>
      </c>
      <c r="AK627" s="1228">
        <v>0</v>
      </c>
      <c r="AL627" s="1228" t="s">
        <v>13915</v>
      </c>
      <c r="AM627" s="1228" t="s">
        <v>12688</v>
      </c>
      <c r="AN627" s="1229" t="s">
        <v>13938</v>
      </c>
    </row>
    <row r="628" spans="1:40" ht="26.25" thickBot="1">
      <c r="A628" s="1256" t="s">
        <v>5197</v>
      </c>
      <c r="B628" s="1202" t="s">
        <v>5189</v>
      </c>
      <c r="C628" s="1289" t="s">
        <v>4815</v>
      </c>
      <c r="D628" s="1205" t="s">
        <v>4816</v>
      </c>
      <c r="E628" s="1205" t="s">
        <v>4817</v>
      </c>
      <c r="F628" s="1205" t="s">
        <v>4817</v>
      </c>
      <c r="G628" s="1205" t="s">
        <v>4818</v>
      </c>
      <c r="H628" s="1205" t="s">
        <v>4819</v>
      </c>
      <c r="I628" s="1259" t="b">
        <v>0</v>
      </c>
      <c r="J628" s="1261" t="s">
        <v>5198</v>
      </c>
      <c r="K628" s="1208" t="s">
        <v>5199</v>
      </c>
      <c r="L628" s="1209" t="s">
        <v>5200</v>
      </c>
      <c r="M628" s="1210">
        <v>30</v>
      </c>
      <c r="N628" s="1262" t="b">
        <v>0</v>
      </c>
      <c r="O628" s="1245" t="s">
        <v>48</v>
      </c>
      <c r="P628" s="1224" t="s">
        <v>48</v>
      </c>
      <c r="Q628" s="1219" t="s">
        <v>48</v>
      </c>
      <c r="R628" s="1246" t="s">
        <v>48</v>
      </c>
      <c r="S628" s="1224" t="s">
        <v>48</v>
      </c>
      <c r="T628" s="1219" t="s">
        <v>48</v>
      </c>
      <c r="U628" s="1247" t="s">
        <v>48</v>
      </c>
      <c r="V628" s="1218" t="s">
        <v>48</v>
      </c>
      <c r="W628" s="1219" t="s">
        <v>48</v>
      </c>
      <c r="X628" s="1220" t="s">
        <v>48</v>
      </c>
      <c r="Y628" s="1310">
        <v>115</v>
      </c>
      <c r="Z628" s="1222">
        <v>35</v>
      </c>
      <c r="AA628" s="1223" t="s">
        <v>48</v>
      </c>
      <c r="AB628" s="1207" t="s">
        <v>48</v>
      </c>
      <c r="AC628" s="1225" t="s">
        <v>48</v>
      </c>
      <c r="AD628" s="1298">
        <v>400</v>
      </c>
      <c r="AE628" s="1227" t="s">
        <v>48</v>
      </c>
      <c r="AF628" s="1219">
        <v>60</v>
      </c>
      <c r="AG628" s="1306">
        <v>65</v>
      </c>
      <c r="AH628" s="1307">
        <v>65</v>
      </c>
      <c r="AI628" s="1308">
        <v>0</v>
      </c>
      <c r="AJ628" s="1224">
        <v>0</v>
      </c>
      <c r="AK628" s="1228">
        <v>0</v>
      </c>
      <c r="AL628" s="1228" t="s">
        <v>13915</v>
      </c>
      <c r="AM628" s="1228" t="s">
        <v>12688</v>
      </c>
      <c r="AN628" s="1229" t="s">
        <v>13938</v>
      </c>
    </row>
    <row r="629" spans="1:40" ht="26.25" thickBot="1">
      <c r="A629" s="1256" t="s">
        <v>5201</v>
      </c>
      <c r="B629" s="1202" t="s">
        <v>5189</v>
      </c>
      <c r="C629" s="1289" t="s">
        <v>4815</v>
      </c>
      <c r="D629" s="1205" t="s">
        <v>4816</v>
      </c>
      <c r="E629" s="1205" t="s">
        <v>4817</v>
      </c>
      <c r="F629" s="1205" t="s">
        <v>4817</v>
      </c>
      <c r="G629" s="1205" t="s">
        <v>4818</v>
      </c>
      <c r="H629" s="1205" t="s">
        <v>4819</v>
      </c>
      <c r="I629" s="1259" t="b">
        <v>0</v>
      </c>
      <c r="J629" s="1261" t="s">
        <v>5202</v>
      </c>
      <c r="K629" s="1208" t="s">
        <v>5203</v>
      </c>
      <c r="L629" s="1209" t="s">
        <v>5204</v>
      </c>
      <c r="M629" s="1210">
        <v>30</v>
      </c>
      <c r="N629" s="1262" t="b">
        <v>0</v>
      </c>
      <c r="O629" s="1245" t="s">
        <v>48</v>
      </c>
      <c r="P629" s="1224" t="s">
        <v>48</v>
      </c>
      <c r="Q629" s="1219" t="s">
        <v>48</v>
      </c>
      <c r="R629" s="1246" t="s">
        <v>48</v>
      </c>
      <c r="S629" s="1224" t="s">
        <v>48</v>
      </c>
      <c r="T629" s="1219" t="s">
        <v>48</v>
      </c>
      <c r="U629" s="1247" t="s">
        <v>48</v>
      </c>
      <c r="V629" s="1218" t="s">
        <v>48</v>
      </c>
      <c r="W629" s="1219" t="s">
        <v>48</v>
      </c>
      <c r="X629" s="1220" t="s">
        <v>48</v>
      </c>
      <c r="Y629" s="1305">
        <v>75</v>
      </c>
      <c r="Z629" s="1222">
        <v>75</v>
      </c>
      <c r="AA629" s="1223" t="s">
        <v>48</v>
      </c>
      <c r="AB629" s="1207" t="s">
        <v>48</v>
      </c>
      <c r="AC629" s="1225" t="s">
        <v>48</v>
      </c>
      <c r="AD629" s="1298">
        <v>400</v>
      </c>
      <c r="AE629" s="1227" t="s">
        <v>48</v>
      </c>
      <c r="AF629" s="1219">
        <v>60</v>
      </c>
      <c r="AG629" s="1306">
        <v>65</v>
      </c>
      <c r="AH629" s="1307">
        <v>65</v>
      </c>
      <c r="AI629" s="1308">
        <v>0</v>
      </c>
      <c r="AJ629" s="1224">
        <v>0</v>
      </c>
      <c r="AK629" s="1228">
        <v>0</v>
      </c>
      <c r="AL629" s="1228" t="s">
        <v>13915</v>
      </c>
      <c r="AM629" s="1228" t="s">
        <v>12688</v>
      </c>
      <c r="AN629" s="1229" t="s">
        <v>13938</v>
      </c>
    </row>
    <row r="630" spans="1:40" ht="26.25" thickBot="1">
      <c r="A630" s="1256" t="s">
        <v>5205</v>
      </c>
      <c r="B630" s="1202" t="s">
        <v>5189</v>
      </c>
      <c r="C630" s="1289" t="s">
        <v>4815</v>
      </c>
      <c r="D630" s="1205" t="s">
        <v>4816</v>
      </c>
      <c r="E630" s="1205" t="s">
        <v>4817</v>
      </c>
      <c r="F630" s="1205" t="s">
        <v>4817</v>
      </c>
      <c r="G630" s="1205" t="s">
        <v>4818</v>
      </c>
      <c r="H630" s="1205" t="s">
        <v>4819</v>
      </c>
      <c r="I630" s="1259" t="b">
        <v>0</v>
      </c>
      <c r="J630" s="1261" t="s">
        <v>5206</v>
      </c>
      <c r="K630" s="1208" t="s">
        <v>5207</v>
      </c>
      <c r="L630" s="1209" t="s">
        <v>5208</v>
      </c>
      <c r="M630" s="1210">
        <v>30</v>
      </c>
      <c r="N630" s="1262" t="b">
        <v>0</v>
      </c>
      <c r="O630" s="1245" t="s">
        <v>48</v>
      </c>
      <c r="P630" s="1224" t="s">
        <v>48</v>
      </c>
      <c r="Q630" s="1219" t="s">
        <v>48</v>
      </c>
      <c r="R630" s="1246" t="s">
        <v>48</v>
      </c>
      <c r="S630" s="1224" t="s">
        <v>48</v>
      </c>
      <c r="T630" s="1219" t="s">
        <v>48</v>
      </c>
      <c r="U630" s="1247" t="s">
        <v>48</v>
      </c>
      <c r="V630" s="1218" t="s">
        <v>48</v>
      </c>
      <c r="W630" s="1219" t="s">
        <v>48</v>
      </c>
      <c r="X630" s="1220" t="s">
        <v>48</v>
      </c>
      <c r="Y630" s="1305">
        <v>75</v>
      </c>
      <c r="Z630" s="1222">
        <v>75</v>
      </c>
      <c r="AA630" s="1223" t="s">
        <v>48</v>
      </c>
      <c r="AB630" s="1207" t="s">
        <v>48</v>
      </c>
      <c r="AC630" s="1225" t="s">
        <v>48</v>
      </c>
      <c r="AD630" s="1298">
        <v>400</v>
      </c>
      <c r="AE630" s="1227" t="s">
        <v>48</v>
      </c>
      <c r="AF630" s="1219">
        <v>60</v>
      </c>
      <c r="AG630" s="1306">
        <v>65</v>
      </c>
      <c r="AH630" s="1307">
        <v>65</v>
      </c>
      <c r="AI630" s="1308">
        <v>0</v>
      </c>
      <c r="AJ630" s="1224">
        <v>0</v>
      </c>
      <c r="AK630" s="1228">
        <v>0</v>
      </c>
      <c r="AL630" s="1228" t="s">
        <v>13915</v>
      </c>
      <c r="AM630" s="1228" t="s">
        <v>12688</v>
      </c>
      <c r="AN630" s="1229" t="s">
        <v>13938</v>
      </c>
    </row>
    <row r="631" spans="1:40" ht="26.25" thickBot="1">
      <c r="A631" s="1256" t="s">
        <v>5209</v>
      </c>
      <c r="B631" s="1202" t="s">
        <v>4988</v>
      </c>
      <c r="C631" s="1289" t="s">
        <v>4815</v>
      </c>
      <c r="D631" s="1205" t="s">
        <v>4816</v>
      </c>
      <c r="E631" s="1205" t="s">
        <v>4817</v>
      </c>
      <c r="F631" s="1205" t="s">
        <v>4817</v>
      </c>
      <c r="G631" s="1205" t="s">
        <v>4818</v>
      </c>
      <c r="H631" s="1205" t="s">
        <v>4819</v>
      </c>
      <c r="I631" s="1259" t="b">
        <v>0</v>
      </c>
      <c r="J631" s="1309" t="s">
        <v>5210</v>
      </c>
      <c r="K631" s="1208" t="s">
        <v>5211</v>
      </c>
      <c r="L631" s="1209" t="s">
        <v>5212</v>
      </c>
      <c r="M631" s="1210">
        <v>20</v>
      </c>
      <c r="N631" s="1262" t="b">
        <v>0</v>
      </c>
      <c r="O631" s="1245" t="s">
        <v>48</v>
      </c>
      <c r="P631" s="1224" t="s">
        <v>48</v>
      </c>
      <c r="Q631" s="1219" t="s">
        <v>48</v>
      </c>
      <c r="R631" s="1246" t="s">
        <v>48</v>
      </c>
      <c r="S631" s="1224" t="s">
        <v>48</v>
      </c>
      <c r="T631" s="1219" t="s">
        <v>48</v>
      </c>
      <c r="U631" s="1247" t="s">
        <v>48</v>
      </c>
      <c r="V631" s="1218" t="s">
        <v>48</v>
      </c>
      <c r="W631" s="1219" t="s">
        <v>48</v>
      </c>
      <c r="X631" s="1220" t="s">
        <v>48</v>
      </c>
      <c r="Y631" s="1305">
        <v>35</v>
      </c>
      <c r="Z631" s="1222">
        <v>115</v>
      </c>
      <c r="AA631" s="1223" t="s">
        <v>48</v>
      </c>
      <c r="AB631" s="1207" t="s">
        <v>48</v>
      </c>
      <c r="AC631" s="1225" t="s">
        <v>48</v>
      </c>
      <c r="AD631" s="1298">
        <v>400</v>
      </c>
      <c r="AE631" s="1227" t="s">
        <v>48</v>
      </c>
      <c r="AF631" s="1219">
        <v>65</v>
      </c>
      <c r="AG631" s="1306">
        <v>60</v>
      </c>
      <c r="AH631" s="1307">
        <v>60</v>
      </c>
      <c r="AI631" s="1308">
        <v>0</v>
      </c>
      <c r="AJ631" s="1224">
        <v>0</v>
      </c>
      <c r="AK631" s="1228">
        <v>5</v>
      </c>
      <c r="AL631" s="1228" t="s">
        <v>13915</v>
      </c>
      <c r="AM631" s="1228" t="s">
        <v>12662</v>
      </c>
      <c r="AN631" s="1229" t="s">
        <v>13940</v>
      </c>
    </row>
    <row r="632" spans="1:40" ht="26.25" thickBot="1">
      <c r="A632" s="1256" t="s">
        <v>5213</v>
      </c>
      <c r="B632" s="1202" t="s">
        <v>4988</v>
      </c>
      <c r="C632" s="1289" t="s">
        <v>4815</v>
      </c>
      <c r="D632" s="1205" t="s">
        <v>4816</v>
      </c>
      <c r="E632" s="1205" t="s">
        <v>4817</v>
      </c>
      <c r="F632" s="1205" t="s">
        <v>4817</v>
      </c>
      <c r="G632" s="1205" t="s">
        <v>4818</v>
      </c>
      <c r="H632" s="1205" t="s">
        <v>4819</v>
      </c>
      <c r="I632" s="1259" t="b">
        <v>0</v>
      </c>
      <c r="J632" s="1261" t="s">
        <v>5214</v>
      </c>
      <c r="K632" s="1208" t="s">
        <v>5215</v>
      </c>
      <c r="L632" s="1209" t="s">
        <v>5216</v>
      </c>
      <c r="M632" s="1210">
        <v>20</v>
      </c>
      <c r="N632" s="1262" t="b">
        <v>0</v>
      </c>
      <c r="O632" s="1245" t="s">
        <v>48</v>
      </c>
      <c r="P632" s="1224" t="s">
        <v>48</v>
      </c>
      <c r="Q632" s="1219" t="s">
        <v>48</v>
      </c>
      <c r="R632" s="1246" t="s">
        <v>48</v>
      </c>
      <c r="S632" s="1224" t="s">
        <v>48</v>
      </c>
      <c r="T632" s="1219" t="s">
        <v>48</v>
      </c>
      <c r="U632" s="1247" t="s">
        <v>48</v>
      </c>
      <c r="V632" s="1218" t="s">
        <v>48</v>
      </c>
      <c r="W632" s="1219" t="s">
        <v>48</v>
      </c>
      <c r="X632" s="1220" t="s">
        <v>48</v>
      </c>
      <c r="Y632" s="1305">
        <v>35</v>
      </c>
      <c r="Z632" s="1222">
        <v>115</v>
      </c>
      <c r="AA632" s="1223" t="s">
        <v>48</v>
      </c>
      <c r="AB632" s="1207" t="s">
        <v>48</v>
      </c>
      <c r="AC632" s="1225" t="s">
        <v>48</v>
      </c>
      <c r="AD632" s="1298">
        <v>400</v>
      </c>
      <c r="AE632" s="1227" t="s">
        <v>48</v>
      </c>
      <c r="AF632" s="1219">
        <v>65</v>
      </c>
      <c r="AG632" s="1306">
        <v>60</v>
      </c>
      <c r="AH632" s="1307">
        <v>60</v>
      </c>
      <c r="AI632" s="1308">
        <v>0</v>
      </c>
      <c r="AJ632" s="1224">
        <v>0</v>
      </c>
      <c r="AK632" s="1228">
        <v>5</v>
      </c>
      <c r="AL632" s="1228" t="s">
        <v>13915</v>
      </c>
      <c r="AM632" s="1228" t="s">
        <v>12662</v>
      </c>
      <c r="AN632" s="1229" t="s">
        <v>13940</v>
      </c>
    </row>
    <row r="633" spans="1:40" ht="26.25" thickBot="1">
      <c r="A633" s="1256" t="s">
        <v>5217</v>
      </c>
      <c r="B633" s="1202" t="s">
        <v>4988</v>
      </c>
      <c r="C633" s="1289" t="s">
        <v>4815</v>
      </c>
      <c r="D633" s="1205" t="s">
        <v>4816</v>
      </c>
      <c r="E633" s="1205" t="s">
        <v>4817</v>
      </c>
      <c r="F633" s="1205" t="s">
        <v>4817</v>
      </c>
      <c r="G633" s="1205" t="s">
        <v>4818</v>
      </c>
      <c r="H633" s="1205" t="s">
        <v>4819</v>
      </c>
      <c r="I633" s="1259" t="b">
        <v>0</v>
      </c>
      <c r="J633" s="1261" t="s">
        <v>5218</v>
      </c>
      <c r="K633" s="1208" t="s">
        <v>5219</v>
      </c>
      <c r="L633" s="1209" t="s">
        <v>5220</v>
      </c>
      <c r="M633" s="1210">
        <v>20</v>
      </c>
      <c r="N633" s="1262" t="b">
        <v>0</v>
      </c>
      <c r="O633" s="1245" t="s">
        <v>48</v>
      </c>
      <c r="P633" s="1224" t="s">
        <v>48</v>
      </c>
      <c r="Q633" s="1219" t="s">
        <v>48</v>
      </c>
      <c r="R633" s="1246" t="s">
        <v>48</v>
      </c>
      <c r="S633" s="1224" t="s">
        <v>48</v>
      </c>
      <c r="T633" s="1219" t="s">
        <v>48</v>
      </c>
      <c r="U633" s="1247" t="s">
        <v>48</v>
      </c>
      <c r="V633" s="1218" t="s">
        <v>48</v>
      </c>
      <c r="W633" s="1219" t="s">
        <v>48</v>
      </c>
      <c r="X633" s="1220" t="s">
        <v>48</v>
      </c>
      <c r="Y633" s="1305">
        <v>35</v>
      </c>
      <c r="Z633" s="1222">
        <v>115</v>
      </c>
      <c r="AA633" s="1223" t="s">
        <v>48</v>
      </c>
      <c r="AB633" s="1207" t="s">
        <v>48</v>
      </c>
      <c r="AC633" s="1225" t="s">
        <v>48</v>
      </c>
      <c r="AD633" s="1298">
        <v>400</v>
      </c>
      <c r="AE633" s="1227" t="s">
        <v>48</v>
      </c>
      <c r="AF633" s="1219">
        <v>65</v>
      </c>
      <c r="AG633" s="1306">
        <v>60</v>
      </c>
      <c r="AH633" s="1307">
        <v>60</v>
      </c>
      <c r="AI633" s="1308">
        <v>0</v>
      </c>
      <c r="AJ633" s="1224">
        <v>0</v>
      </c>
      <c r="AK633" s="1228">
        <v>5</v>
      </c>
      <c r="AL633" s="1228" t="s">
        <v>13915</v>
      </c>
      <c r="AM633" s="1228" t="s">
        <v>12662</v>
      </c>
      <c r="AN633" s="1229" t="s">
        <v>13940</v>
      </c>
    </row>
    <row r="634" spans="1:40" ht="26.25" thickBot="1">
      <c r="A634" s="1256" t="s">
        <v>5221</v>
      </c>
      <c r="B634" s="1202" t="s">
        <v>4988</v>
      </c>
      <c r="C634" s="1289" t="s">
        <v>4815</v>
      </c>
      <c r="D634" s="1205" t="s">
        <v>4816</v>
      </c>
      <c r="E634" s="1205" t="s">
        <v>4817</v>
      </c>
      <c r="F634" s="1205" t="s">
        <v>4817</v>
      </c>
      <c r="G634" s="1205" t="s">
        <v>4818</v>
      </c>
      <c r="H634" s="1205" t="s">
        <v>4819</v>
      </c>
      <c r="I634" s="1259" t="b">
        <v>0</v>
      </c>
      <c r="J634" s="1261" t="s">
        <v>5222</v>
      </c>
      <c r="K634" s="1208" t="s">
        <v>5223</v>
      </c>
      <c r="L634" s="1209" t="s">
        <v>5224</v>
      </c>
      <c r="M634" s="1210">
        <v>20</v>
      </c>
      <c r="N634" s="1262" t="b">
        <v>0</v>
      </c>
      <c r="O634" s="1245" t="s">
        <v>48</v>
      </c>
      <c r="P634" s="1224" t="s">
        <v>48</v>
      </c>
      <c r="Q634" s="1219" t="s">
        <v>48</v>
      </c>
      <c r="R634" s="1246" t="s">
        <v>48</v>
      </c>
      <c r="S634" s="1224" t="s">
        <v>48</v>
      </c>
      <c r="T634" s="1219" t="s">
        <v>48</v>
      </c>
      <c r="U634" s="1247" t="s">
        <v>48</v>
      </c>
      <c r="V634" s="1218" t="s">
        <v>48</v>
      </c>
      <c r="W634" s="1219" t="s">
        <v>48</v>
      </c>
      <c r="X634" s="1220" t="s">
        <v>48</v>
      </c>
      <c r="Y634" s="1305">
        <v>70</v>
      </c>
      <c r="Z634" s="1222">
        <v>70</v>
      </c>
      <c r="AA634" s="1223" t="s">
        <v>48</v>
      </c>
      <c r="AB634" s="1207" t="s">
        <v>48</v>
      </c>
      <c r="AC634" s="1225" t="s">
        <v>48</v>
      </c>
      <c r="AD634" s="1298">
        <v>400</v>
      </c>
      <c r="AE634" s="1227" t="s">
        <v>48</v>
      </c>
      <c r="AF634" s="1219">
        <v>65</v>
      </c>
      <c r="AG634" s="1306">
        <v>60</v>
      </c>
      <c r="AH634" s="1307">
        <v>60</v>
      </c>
      <c r="AI634" s="1308">
        <v>0</v>
      </c>
      <c r="AJ634" s="1224">
        <v>0</v>
      </c>
      <c r="AK634" s="1228">
        <v>5</v>
      </c>
      <c r="AL634" s="1228" t="s">
        <v>13915</v>
      </c>
      <c r="AM634" s="1228" t="s">
        <v>12662</v>
      </c>
      <c r="AN634" s="1229" t="s">
        <v>13940</v>
      </c>
    </row>
    <row r="635" spans="1:40" ht="26.25" thickBot="1">
      <c r="A635" s="1256" t="s">
        <v>5225</v>
      </c>
      <c r="B635" s="1202" t="s">
        <v>4988</v>
      </c>
      <c r="C635" s="1289" t="s">
        <v>4815</v>
      </c>
      <c r="D635" s="1205" t="s">
        <v>4816</v>
      </c>
      <c r="E635" s="1205" t="s">
        <v>4817</v>
      </c>
      <c r="F635" s="1205" t="s">
        <v>4817</v>
      </c>
      <c r="G635" s="1205" t="s">
        <v>4818</v>
      </c>
      <c r="H635" s="1205" t="s">
        <v>4819</v>
      </c>
      <c r="I635" s="1259" t="b">
        <v>0</v>
      </c>
      <c r="J635" s="1261" t="s">
        <v>5226</v>
      </c>
      <c r="K635" s="1208" t="s">
        <v>5227</v>
      </c>
      <c r="L635" s="1209" t="s">
        <v>5228</v>
      </c>
      <c r="M635" s="1210">
        <v>20</v>
      </c>
      <c r="N635" s="1262" t="b">
        <v>0</v>
      </c>
      <c r="O635" s="1245" t="s">
        <v>48</v>
      </c>
      <c r="P635" s="1224" t="s">
        <v>48</v>
      </c>
      <c r="Q635" s="1219" t="s">
        <v>48</v>
      </c>
      <c r="R635" s="1246" t="s">
        <v>48</v>
      </c>
      <c r="S635" s="1224" t="s">
        <v>48</v>
      </c>
      <c r="T635" s="1219" t="s">
        <v>48</v>
      </c>
      <c r="U635" s="1247" t="s">
        <v>48</v>
      </c>
      <c r="V635" s="1218" t="s">
        <v>48</v>
      </c>
      <c r="W635" s="1219" t="s">
        <v>48</v>
      </c>
      <c r="X635" s="1220" t="s">
        <v>48</v>
      </c>
      <c r="Y635" s="1305">
        <v>70</v>
      </c>
      <c r="Z635" s="1222">
        <v>70</v>
      </c>
      <c r="AA635" s="1223" t="s">
        <v>48</v>
      </c>
      <c r="AB635" s="1207" t="s">
        <v>48</v>
      </c>
      <c r="AC635" s="1225" t="s">
        <v>48</v>
      </c>
      <c r="AD635" s="1298">
        <v>400</v>
      </c>
      <c r="AE635" s="1227" t="s">
        <v>48</v>
      </c>
      <c r="AF635" s="1219">
        <v>65</v>
      </c>
      <c r="AG635" s="1306">
        <v>60</v>
      </c>
      <c r="AH635" s="1307">
        <v>60</v>
      </c>
      <c r="AI635" s="1308">
        <v>0</v>
      </c>
      <c r="AJ635" s="1224">
        <v>0</v>
      </c>
      <c r="AK635" s="1228">
        <v>5</v>
      </c>
      <c r="AL635" s="1228" t="s">
        <v>13915</v>
      </c>
      <c r="AM635" s="1228" t="s">
        <v>12662</v>
      </c>
      <c r="AN635" s="1229" t="s">
        <v>13940</v>
      </c>
    </row>
    <row r="636" spans="1:40" ht="13.5" thickBot="1">
      <c r="A636" s="1270" t="s">
        <v>5464</v>
      </c>
      <c r="B636" s="1202" t="s">
        <v>5465</v>
      </c>
      <c r="C636" s="1289" t="s">
        <v>240</v>
      </c>
      <c r="D636" s="1239" t="s">
        <v>5300</v>
      </c>
      <c r="E636" s="1239" t="s">
        <v>5301</v>
      </c>
      <c r="F636" s="1239" t="s">
        <v>5301</v>
      </c>
      <c r="G636" s="1239" t="s">
        <v>5302</v>
      </c>
      <c r="H636" s="1239" t="s">
        <v>5303</v>
      </c>
      <c r="I636" s="1259" t="b">
        <v>0</v>
      </c>
      <c r="J636" s="1222" t="s">
        <v>5466</v>
      </c>
      <c r="K636" s="1208" t="s">
        <v>5467</v>
      </c>
      <c r="L636" s="1209" t="s">
        <v>5468</v>
      </c>
      <c r="M636" s="1210">
        <v>1.5</v>
      </c>
      <c r="N636" s="1262" t="b">
        <v>0</v>
      </c>
      <c r="O636" s="1245" t="s">
        <v>48</v>
      </c>
      <c r="P636" s="1224" t="s">
        <v>48</v>
      </c>
      <c r="Q636" s="1219" t="s">
        <v>48</v>
      </c>
      <c r="R636" s="1246" t="s">
        <v>48</v>
      </c>
      <c r="S636" s="1224" t="s">
        <v>48</v>
      </c>
      <c r="T636" s="1219" t="s">
        <v>48</v>
      </c>
      <c r="U636" s="1247" t="s">
        <v>48</v>
      </c>
      <c r="V636" s="1218" t="s">
        <v>48</v>
      </c>
      <c r="W636" s="1219" t="s">
        <v>48</v>
      </c>
      <c r="X636" s="1220" t="s">
        <v>48</v>
      </c>
      <c r="Y636" s="1296">
        <v>5</v>
      </c>
      <c r="Z636" s="1297">
        <v>5</v>
      </c>
      <c r="AA636" s="1223" t="s">
        <v>48</v>
      </c>
      <c r="AB636" s="1207" t="s">
        <v>48</v>
      </c>
      <c r="AC636" s="1225" t="s">
        <v>48</v>
      </c>
      <c r="AD636" s="1298">
        <v>150</v>
      </c>
      <c r="AE636" s="1227" t="s">
        <v>48</v>
      </c>
      <c r="AF636" s="1214">
        <v>2</v>
      </c>
      <c r="AG636" s="1311">
        <v>2</v>
      </c>
      <c r="AH636" s="1312">
        <v>2</v>
      </c>
      <c r="AI636" s="1313">
        <v>0</v>
      </c>
      <c r="AJ636" s="1216">
        <v>0</v>
      </c>
      <c r="AK636" s="1314">
        <v>0</v>
      </c>
      <c r="AL636" s="1228" t="s">
        <v>13911</v>
      </c>
      <c r="AM636" s="1228" t="s">
        <v>12688</v>
      </c>
      <c r="AN636" s="1229" t="s">
        <v>13488</v>
      </c>
    </row>
    <row r="637" spans="1:40" ht="13.5" thickBot="1">
      <c r="A637" s="1270" t="s">
        <v>5469</v>
      </c>
      <c r="B637" s="1202" t="s">
        <v>5465</v>
      </c>
      <c r="C637" s="1289" t="s">
        <v>240</v>
      </c>
      <c r="D637" s="1239" t="s">
        <v>5300</v>
      </c>
      <c r="E637" s="1239" t="s">
        <v>5301</v>
      </c>
      <c r="F637" s="1239" t="s">
        <v>5301</v>
      </c>
      <c r="G637" s="1239" t="s">
        <v>5302</v>
      </c>
      <c r="H637" s="1239" t="s">
        <v>5303</v>
      </c>
      <c r="I637" s="1259" t="b">
        <v>0</v>
      </c>
      <c r="J637" s="1222" t="s">
        <v>5470</v>
      </c>
      <c r="K637" s="1208" t="s">
        <v>5471</v>
      </c>
      <c r="L637" s="1209" t="s">
        <v>5472</v>
      </c>
      <c r="M637" s="1210">
        <v>1.5</v>
      </c>
      <c r="N637" s="1262" t="b">
        <v>0</v>
      </c>
      <c r="O637" s="1245" t="s">
        <v>48</v>
      </c>
      <c r="P637" s="1224" t="s">
        <v>48</v>
      </c>
      <c r="Q637" s="1219" t="s">
        <v>48</v>
      </c>
      <c r="R637" s="1246" t="s">
        <v>48</v>
      </c>
      <c r="S637" s="1224" t="s">
        <v>48</v>
      </c>
      <c r="T637" s="1219" t="s">
        <v>48</v>
      </c>
      <c r="U637" s="1247" t="s">
        <v>48</v>
      </c>
      <c r="V637" s="1218" t="s">
        <v>48</v>
      </c>
      <c r="W637" s="1219" t="s">
        <v>48</v>
      </c>
      <c r="X637" s="1220" t="s">
        <v>48</v>
      </c>
      <c r="Y637" s="1296">
        <v>5</v>
      </c>
      <c r="Z637" s="1297">
        <v>5</v>
      </c>
      <c r="AA637" s="1223" t="s">
        <v>48</v>
      </c>
      <c r="AB637" s="1207" t="s">
        <v>48</v>
      </c>
      <c r="AC637" s="1225" t="s">
        <v>48</v>
      </c>
      <c r="AD637" s="1298">
        <v>150</v>
      </c>
      <c r="AE637" s="1227" t="s">
        <v>48</v>
      </c>
      <c r="AF637" s="1214">
        <v>2</v>
      </c>
      <c r="AG637" s="1311">
        <v>2</v>
      </c>
      <c r="AH637" s="1312">
        <v>2</v>
      </c>
      <c r="AI637" s="1313">
        <v>0</v>
      </c>
      <c r="AJ637" s="1216">
        <v>0</v>
      </c>
      <c r="AK637" s="1314">
        <v>0</v>
      </c>
      <c r="AL637" s="1228" t="s">
        <v>13911</v>
      </c>
      <c r="AM637" s="1228" t="s">
        <v>12688</v>
      </c>
      <c r="AN637" s="1229" t="s">
        <v>13488</v>
      </c>
    </row>
    <row r="638" spans="1:40" ht="13.5" thickBot="1">
      <c r="A638" s="1270" t="s">
        <v>5473</v>
      </c>
      <c r="B638" s="1202" t="s">
        <v>5465</v>
      </c>
      <c r="C638" s="1289" t="s">
        <v>240</v>
      </c>
      <c r="D638" s="1239" t="s">
        <v>5300</v>
      </c>
      <c r="E638" s="1239" t="s">
        <v>5301</v>
      </c>
      <c r="F638" s="1239" t="s">
        <v>5301</v>
      </c>
      <c r="G638" s="1239" t="s">
        <v>5302</v>
      </c>
      <c r="H638" s="1239" t="s">
        <v>5303</v>
      </c>
      <c r="I638" s="1259" t="b">
        <v>0</v>
      </c>
      <c r="J638" s="1315" t="s">
        <v>5474</v>
      </c>
      <c r="K638" s="1208" t="s">
        <v>5475</v>
      </c>
      <c r="L638" s="1209" t="s">
        <v>5476</v>
      </c>
      <c r="M638" s="1210">
        <v>1.5</v>
      </c>
      <c r="N638" s="1262" t="b">
        <v>0</v>
      </c>
      <c r="O638" s="1245" t="s">
        <v>48</v>
      </c>
      <c r="P638" s="1224" t="s">
        <v>48</v>
      </c>
      <c r="Q638" s="1219" t="s">
        <v>48</v>
      </c>
      <c r="R638" s="1246" t="s">
        <v>48</v>
      </c>
      <c r="S638" s="1224" t="s">
        <v>48</v>
      </c>
      <c r="T638" s="1219" t="s">
        <v>48</v>
      </c>
      <c r="U638" s="1247" t="s">
        <v>48</v>
      </c>
      <c r="V638" s="1218" t="s">
        <v>48</v>
      </c>
      <c r="W638" s="1219" t="s">
        <v>48</v>
      </c>
      <c r="X638" s="1220" t="s">
        <v>48</v>
      </c>
      <c r="Y638" s="1296">
        <v>5</v>
      </c>
      <c r="Z638" s="1297">
        <v>5</v>
      </c>
      <c r="AA638" s="1223" t="s">
        <v>48</v>
      </c>
      <c r="AB638" s="1207" t="s">
        <v>48</v>
      </c>
      <c r="AC638" s="1225" t="s">
        <v>48</v>
      </c>
      <c r="AD638" s="1298">
        <v>150</v>
      </c>
      <c r="AE638" s="1227" t="s">
        <v>48</v>
      </c>
      <c r="AF638" s="1214">
        <v>2</v>
      </c>
      <c r="AG638" s="1311">
        <v>2</v>
      </c>
      <c r="AH638" s="1312">
        <v>2</v>
      </c>
      <c r="AI638" s="1313">
        <v>0</v>
      </c>
      <c r="AJ638" s="1216">
        <v>0</v>
      </c>
      <c r="AK638" s="1314">
        <v>0</v>
      </c>
      <c r="AL638" s="1228" t="s">
        <v>13911</v>
      </c>
      <c r="AM638" s="1228" t="s">
        <v>12688</v>
      </c>
      <c r="AN638" s="1229" t="s">
        <v>13488</v>
      </c>
    </row>
    <row r="639" spans="1:40" ht="13.5" thickBot="1">
      <c r="A639" s="1270" t="s">
        <v>5477</v>
      </c>
      <c r="B639" s="1202" t="s">
        <v>5465</v>
      </c>
      <c r="C639" s="1289" t="s">
        <v>240</v>
      </c>
      <c r="D639" s="1239" t="s">
        <v>5300</v>
      </c>
      <c r="E639" s="1239" t="s">
        <v>5301</v>
      </c>
      <c r="F639" s="1239" t="s">
        <v>5301</v>
      </c>
      <c r="G639" s="1239" t="s">
        <v>5302</v>
      </c>
      <c r="H639" s="1239" t="s">
        <v>5303</v>
      </c>
      <c r="I639" s="1259" t="b">
        <v>0</v>
      </c>
      <c r="J639" s="1315" t="s">
        <v>5478</v>
      </c>
      <c r="K639" s="1208" t="s">
        <v>5479</v>
      </c>
      <c r="L639" s="1209" t="s">
        <v>5480</v>
      </c>
      <c r="M639" s="1210">
        <v>1.5</v>
      </c>
      <c r="N639" s="1262" t="b">
        <v>0</v>
      </c>
      <c r="O639" s="1245" t="s">
        <v>48</v>
      </c>
      <c r="P639" s="1224" t="s">
        <v>48</v>
      </c>
      <c r="Q639" s="1219" t="s">
        <v>48</v>
      </c>
      <c r="R639" s="1246" t="s">
        <v>48</v>
      </c>
      <c r="S639" s="1224" t="s">
        <v>48</v>
      </c>
      <c r="T639" s="1219" t="s">
        <v>48</v>
      </c>
      <c r="U639" s="1247" t="s">
        <v>48</v>
      </c>
      <c r="V639" s="1218" t="s">
        <v>48</v>
      </c>
      <c r="W639" s="1219" t="s">
        <v>48</v>
      </c>
      <c r="X639" s="1220" t="s">
        <v>48</v>
      </c>
      <c r="Y639" s="1296">
        <v>5</v>
      </c>
      <c r="Z639" s="1297">
        <v>5</v>
      </c>
      <c r="AA639" s="1223" t="s">
        <v>48</v>
      </c>
      <c r="AB639" s="1207" t="s">
        <v>48</v>
      </c>
      <c r="AC639" s="1225" t="s">
        <v>48</v>
      </c>
      <c r="AD639" s="1298">
        <v>150</v>
      </c>
      <c r="AE639" s="1227" t="s">
        <v>48</v>
      </c>
      <c r="AF639" s="1214">
        <v>2</v>
      </c>
      <c r="AG639" s="1311">
        <v>2</v>
      </c>
      <c r="AH639" s="1312">
        <v>2</v>
      </c>
      <c r="AI639" s="1313">
        <v>0</v>
      </c>
      <c r="AJ639" s="1216">
        <v>0</v>
      </c>
      <c r="AK639" s="1314">
        <v>0</v>
      </c>
      <c r="AL639" s="1228" t="s">
        <v>13911</v>
      </c>
      <c r="AM639" s="1228" t="s">
        <v>12688</v>
      </c>
      <c r="AN639" s="1229" t="s">
        <v>13488</v>
      </c>
    </row>
    <row r="640" spans="1:40" ht="13.5" thickBot="1">
      <c r="A640" s="1270" t="s">
        <v>5481</v>
      </c>
      <c r="B640" s="1202" t="s">
        <v>5482</v>
      </c>
      <c r="C640" s="1289" t="s">
        <v>240</v>
      </c>
      <c r="D640" s="1239" t="s">
        <v>5300</v>
      </c>
      <c r="E640" s="1239" t="s">
        <v>5301</v>
      </c>
      <c r="F640" s="1239" t="s">
        <v>5301</v>
      </c>
      <c r="G640" s="1239" t="s">
        <v>5302</v>
      </c>
      <c r="H640" s="1239" t="s">
        <v>5303</v>
      </c>
      <c r="I640" s="1259" t="b">
        <v>0</v>
      </c>
      <c r="J640" s="1222" t="s">
        <v>5483</v>
      </c>
      <c r="K640" s="1208" t="s">
        <v>5484</v>
      </c>
      <c r="L640" s="1209" t="s">
        <v>5485</v>
      </c>
      <c r="M640" s="1210">
        <v>1.5</v>
      </c>
      <c r="N640" s="1262" t="b">
        <v>0</v>
      </c>
      <c r="O640" s="1245" t="s">
        <v>48</v>
      </c>
      <c r="P640" s="1224" t="s">
        <v>48</v>
      </c>
      <c r="Q640" s="1219" t="s">
        <v>48</v>
      </c>
      <c r="R640" s="1246" t="s">
        <v>48</v>
      </c>
      <c r="S640" s="1224" t="s">
        <v>48</v>
      </c>
      <c r="T640" s="1219" t="s">
        <v>48</v>
      </c>
      <c r="U640" s="1247" t="s">
        <v>48</v>
      </c>
      <c r="V640" s="1218" t="s">
        <v>48</v>
      </c>
      <c r="W640" s="1219" t="s">
        <v>48</v>
      </c>
      <c r="X640" s="1220" t="s">
        <v>48</v>
      </c>
      <c r="Y640" s="1296">
        <v>5</v>
      </c>
      <c r="Z640" s="1297">
        <v>5</v>
      </c>
      <c r="AA640" s="1223" t="s">
        <v>48</v>
      </c>
      <c r="AB640" s="1207" t="s">
        <v>48</v>
      </c>
      <c r="AC640" s="1225" t="s">
        <v>48</v>
      </c>
      <c r="AD640" s="1298">
        <v>150</v>
      </c>
      <c r="AE640" s="1227" t="s">
        <v>48</v>
      </c>
      <c r="AF640" s="1214">
        <v>2</v>
      </c>
      <c r="AG640" s="1311">
        <v>2</v>
      </c>
      <c r="AH640" s="1312">
        <v>2</v>
      </c>
      <c r="AI640" s="1313">
        <v>0</v>
      </c>
      <c r="AJ640" s="1216">
        <v>0</v>
      </c>
      <c r="AK640" s="1314">
        <v>0</v>
      </c>
      <c r="AL640" s="1228" t="s">
        <v>13911</v>
      </c>
      <c r="AM640" s="1228" t="s">
        <v>12688</v>
      </c>
      <c r="AN640" s="1229" t="s">
        <v>13488</v>
      </c>
    </row>
    <row r="641" spans="1:40" ht="13.5" thickBot="1">
      <c r="A641" s="1272" t="s">
        <v>5486</v>
      </c>
      <c r="B641" s="1202" t="s">
        <v>5487</v>
      </c>
      <c r="C641" s="1289" t="s">
        <v>240</v>
      </c>
      <c r="D641" s="1239" t="s">
        <v>5300</v>
      </c>
      <c r="E641" s="1239" t="s">
        <v>5301</v>
      </c>
      <c r="F641" s="1239" t="s">
        <v>5301</v>
      </c>
      <c r="G641" s="1239" t="s">
        <v>5302</v>
      </c>
      <c r="H641" s="1239" t="s">
        <v>5303</v>
      </c>
      <c r="I641" s="1259" t="b">
        <v>0</v>
      </c>
      <c r="J641" s="1222" t="s">
        <v>5488</v>
      </c>
      <c r="K641" s="1208" t="s">
        <v>5489</v>
      </c>
      <c r="L641" s="1209" t="s">
        <v>5490</v>
      </c>
      <c r="M641" s="1210">
        <v>2</v>
      </c>
      <c r="N641" s="1262" t="b">
        <v>0</v>
      </c>
      <c r="O641" s="1245" t="s">
        <v>48</v>
      </c>
      <c r="P641" s="1224" t="s">
        <v>48</v>
      </c>
      <c r="Q641" s="1219" t="s">
        <v>48</v>
      </c>
      <c r="R641" s="1246" t="s">
        <v>48</v>
      </c>
      <c r="S641" s="1224" t="s">
        <v>48</v>
      </c>
      <c r="T641" s="1219" t="s">
        <v>48</v>
      </c>
      <c r="U641" s="1247" t="s">
        <v>48</v>
      </c>
      <c r="V641" s="1218" t="s">
        <v>48</v>
      </c>
      <c r="W641" s="1219" t="s">
        <v>48</v>
      </c>
      <c r="X641" s="1220" t="s">
        <v>48</v>
      </c>
      <c r="Y641" s="1305">
        <v>10</v>
      </c>
      <c r="Z641" s="1222">
        <v>10</v>
      </c>
      <c r="AA641" s="1223" t="s">
        <v>48</v>
      </c>
      <c r="AB641" s="1207" t="s">
        <v>48</v>
      </c>
      <c r="AC641" s="1225" t="s">
        <v>48</v>
      </c>
      <c r="AD641" s="1298">
        <v>150</v>
      </c>
      <c r="AE641" s="1227" t="s">
        <v>48</v>
      </c>
      <c r="AF641" s="1214">
        <v>4</v>
      </c>
      <c r="AG641" s="1311">
        <v>4</v>
      </c>
      <c r="AH641" s="1312">
        <v>4</v>
      </c>
      <c r="AI641" s="1313">
        <v>0</v>
      </c>
      <c r="AJ641" s="1216">
        <v>0</v>
      </c>
      <c r="AK641" s="1314">
        <v>0</v>
      </c>
      <c r="AL641" s="1228" t="s">
        <v>13912</v>
      </c>
      <c r="AM641" s="1228" t="s">
        <v>12688</v>
      </c>
      <c r="AN641" s="1229" t="s">
        <v>13488</v>
      </c>
    </row>
    <row r="642" spans="1:40" ht="13.5" thickBot="1">
      <c r="A642" s="1272" t="s">
        <v>5491</v>
      </c>
      <c r="B642" s="1202" t="s">
        <v>5487</v>
      </c>
      <c r="C642" s="1289" t="s">
        <v>240</v>
      </c>
      <c r="D642" s="1239" t="s">
        <v>5300</v>
      </c>
      <c r="E642" s="1239" t="s">
        <v>5301</v>
      </c>
      <c r="F642" s="1239" t="s">
        <v>5301</v>
      </c>
      <c r="G642" s="1239" t="s">
        <v>5302</v>
      </c>
      <c r="H642" s="1239" t="s">
        <v>5303</v>
      </c>
      <c r="I642" s="1259" t="b">
        <v>0</v>
      </c>
      <c r="J642" s="1315" t="s">
        <v>5492</v>
      </c>
      <c r="K642" s="1208" t="s">
        <v>5493</v>
      </c>
      <c r="L642" s="1209" t="s">
        <v>5494</v>
      </c>
      <c r="M642" s="1210">
        <v>2</v>
      </c>
      <c r="N642" s="1262" t="b">
        <v>0</v>
      </c>
      <c r="O642" s="1245" t="s">
        <v>48</v>
      </c>
      <c r="P642" s="1224" t="s">
        <v>48</v>
      </c>
      <c r="Q642" s="1219" t="s">
        <v>48</v>
      </c>
      <c r="R642" s="1246" t="s">
        <v>48</v>
      </c>
      <c r="S642" s="1224" t="s">
        <v>48</v>
      </c>
      <c r="T642" s="1219" t="s">
        <v>48</v>
      </c>
      <c r="U642" s="1247" t="s">
        <v>48</v>
      </c>
      <c r="V642" s="1218" t="s">
        <v>48</v>
      </c>
      <c r="W642" s="1219" t="s">
        <v>48</v>
      </c>
      <c r="X642" s="1220" t="s">
        <v>48</v>
      </c>
      <c r="Y642" s="1305">
        <v>10</v>
      </c>
      <c r="Z642" s="1222">
        <v>10</v>
      </c>
      <c r="AA642" s="1223" t="s">
        <v>48</v>
      </c>
      <c r="AB642" s="1207" t="s">
        <v>48</v>
      </c>
      <c r="AC642" s="1225" t="s">
        <v>48</v>
      </c>
      <c r="AD642" s="1298">
        <v>150</v>
      </c>
      <c r="AE642" s="1227" t="s">
        <v>48</v>
      </c>
      <c r="AF642" s="1214">
        <v>4</v>
      </c>
      <c r="AG642" s="1311">
        <v>4</v>
      </c>
      <c r="AH642" s="1312">
        <v>4</v>
      </c>
      <c r="AI642" s="1313">
        <v>0</v>
      </c>
      <c r="AJ642" s="1216">
        <v>0</v>
      </c>
      <c r="AK642" s="1314">
        <v>0</v>
      </c>
      <c r="AL642" s="1228" t="s">
        <v>13912</v>
      </c>
      <c r="AM642" s="1228" t="s">
        <v>12688</v>
      </c>
      <c r="AN642" s="1229" t="s">
        <v>13488</v>
      </c>
    </row>
    <row r="643" spans="1:40" ht="13.5" thickBot="1">
      <c r="A643" s="1272" t="s">
        <v>5495</v>
      </c>
      <c r="B643" s="1202" t="s">
        <v>5487</v>
      </c>
      <c r="C643" s="1289" t="s">
        <v>240</v>
      </c>
      <c r="D643" s="1239" t="s">
        <v>5300</v>
      </c>
      <c r="E643" s="1239" t="s">
        <v>5301</v>
      </c>
      <c r="F643" s="1239" t="s">
        <v>5301</v>
      </c>
      <c r="G643" s="1239" t="s">
        <v>5302</v>
      </c>
      <c r="H643" s="1239" t="s">
        <v>5303</v>
      </c>
      <c r="I643" s="1259" t="b">
        <v>0</v>
      </c>
      <c r="J643" s="1315" t="s">
        <v>5496</v>
      </c>
      <c r="K643" s="1208" t="s">
        <v>5497</v>
      </c>
      <c r="L643" s="1209" t="s">
        <v>5498</v>
      </c>
      <c r="M643" s="1210">
        <v>2</v>
      </c>
      <c r="N643" s="1262" t="b">
        <v>0</v>
      </c>
      <c r="O643" s="1245" t="s">
        <v>48</v>
      </c>
      <c r="P643" s="1224" t="s">
        <v>48</v>
      </c>
      <c r="Q643" s="1219" t="s">
        <v>48</v>
      </c>
      <c r="R643" s="1246" t="s">
        <v>48</v>
      </c>
      <c r="S643" s="1224" t="s">
        <v>48</v>
      </c>
      <c r="T643" s="1219" t="s">
        <v>48</v>
      </c>
      <c r="U643" s="1247" t="s">
        <v>48</v>
      </c>
      <c r="V643" s="1218" t="s">
        <v>48</v>
      </c>
      <c r="W643" s="1219" t="s">
        <v>48</v>
      </c>
      <c r="X643" s="1220" t="s">
        <v>48</v>
      </c>
      <c r="Y643" s="1305">
        <v>10</v>
      </c>
      <c r="Z643" s="1222">
        <v>10</v>
      </c>
      <c r="AA643" s="1223" t="s">
        <v>48</v>
      </c>
      <c r="AB643" s="1207" t="s">
        <v>48</v>
      </c>
      <c r="AC643" s="1225" t="s">
        <v>48</v>
      </c>
      <c r="AD643" s="1298">
        <v>150</v>
      </c>
      <c r="AE643" s="1227" t="s">
        <v>48</v>
      </c>
      <c r="AF643" s="1214">
        <v>4</v>
      </c>
      <c r="AG643" s="1311">
        <v>4</v>
      </c>
      <c r="AH643" s="1312">
        <v>4</v>
      </c>
      <c r="AI643" s="1313">
        <v>0</v>
      </c>
      <c r="AJ643" s="1216">
        <v>0</v>
      </c>
      <c r="AK643" s="1314">
        <v>0</v>
      </c>
      <c r="AL643" s="1228" t="s">
        <v>13912</v>
      </c>
      <c r="AM643" s="1228" t="s">
        <v>12688</v>
      </c>
      <c r="AN643" s="1229" t="s">
        <v>13488</v>
      </c>
    </row>
    <row r="644" spans="1:40" ht="13.5" thickBot="1">
      <c r="A644" s="1272" t="s">
        <v>5499</v>
      </c>
      <c r="B644" s="1202" t="s">
        <v>5487</v>
      </c>
      <c r="C644" s="1289" t="s">
        <v>240</v>
      </c>
      <c r="D644" s="1239" t="s">
        <v>5300</v>
      </c>
      <c r="E644" s="1239" t="s">
        <v>5301</v>
      </c>
      <c r="F644" s="1239" t="s">
        <v>5301</v>
      </c>
      <c r="G644" s="1239" t="s">
        <v>5302</v>
      </c>
      <c r="H644" s="1239" t="s">
        <v>5303</v>
      </c>
      <c r="I644" s="1259" t="b">
        <v>0</v>
      </c>
      <c r="J644" s="1315" t="s">
        <v>5500</v>
      </c>
      <c r="K644" s="1208" t="s">
        <v>5501</v>
      </c>
      <c r="L644" s="1209" t="s">
        <v>5502</v>
      </c>
      <c r="M644" s="1210">
        <v>2</v>
      </c>
      <c r="N644" s="1262" t="b">
        <v>0</v>
      </c>
      <c r="O644" s="1245" t="s">
        <v>48</v>
      </c>
      <c r="P644" s="1224" t="s">
        <v>48</v>
      </c>
      <c r="Q644" s="1219" t="s">
        <v>48</v>
      </c>
      <c r="R644" s="1246" t="s">
        <v>48</v>
      </c>
      <c r="S644" s="1224" t="s">
        <v>48</v>
      </c>
      <c r="T644" s="1219" t="s">
        <v>48</v>
      </c>
      <c r="U644" s="1247" t="s">
        <v>48</v>
      </c>
      <c r="V644" s="1218" t="s">
        <v>48</v>
      </c>
      <c r="W644" s="1219" t="s">
        <v>48</v>
      </c>
      <c r="X644" s="1220" t="s">
        <v>48</v>
      </c>
      <c r="Y644" s="1305">
        <v>10</v>
      </c>
      <c r="Z644" s="1222">
        <v>10</v>
      </c>
      <c r="AA644" s="1223" t="s">
        <v>48</v>
      </c>
      <c r="AB644" s="1207" t="s">
        <v>48</v>
      </c>
      <c r="AC644" s="1225" t="s">
        <v>48</v>
      </c>
      <c r="AD644" s="1298">
        <v>150</v>
      </c>
      <c r="AE644" s="1227" t="s">
        <v>48</v>
      </c>
      <c r="AF644" s="1214">
        <v>4</v>
      </c>
      <c r="AG644" s="1311">
        <v>4</v>
      </c>
      <c r="AH644" s="1312">
        <v>4</v>
      </c>
      <c r="AI644" s="1313">
        <v>0</v>
      </c>
      <c r="AJ644" s="1216">
        <v>0</v>
      </c>
      <c r="AK644" s="1314">
        <v>0</v>
      </c>
      <c r="AL644" s="1228" t="s">
        <v>13912</v>
      </c>
      <c r="AM644" s="1228" t="s">
        <v>12688</v>
      </c>
      <c r="AN644" s="1229" t="s">
        <v>13488</v>
      </c>
    </row>
    <row r="645" spans="1:40" ht="13.5" thickBot="1">
      <c r="A645" s="1272" t="s">
        <v>5503</v>
      </c>
      <c r="B645" s="1202" t="s">
        <v>5487</v>
      </c>
      <c r="C645" s="1289" t="s">
        <v>240</v>
      </c>
      <c r="D645" s="1239" t="s">
        <v>5300</v>
      </c>
      <c r="E645" s="1239" t="s">
        <v>5301</v>
      </c>
      <c r="F645" s="1239" t="s">
        <v>5301</v>
      </c>
      <c r="G645" s="1239" t="s">
        <v>5302</v>
      </c>
      <c r="H645" s="1239" t="s">
        <v>5303</v>
      </c>
      <c r="I645" s="1259" t="b">
        <v>0</v>
      </c>
      <c r="J645" s="1222" t="s">
        <v>5504</v>
      </c>
      <c r="K645" s="1208" t="s">
        <v>5505</v>
      </c>
      <c r="L645" s="1209" t="s">
        <v>5506</v>
      </c>
      <c r="M645" s="1210">
        <v>2</v>
      </c>
      <c r="N645" s="1262" t="b">
        <v>0</v>
      </c>
      <c r="O645" s="1245" t="s">
        <v>48</v>
      </c>
      <c r="P645" s="1224" t="s">
        <v>48</v>
      </c>
      <c r="Q645" s="1219" t="s">
        <v>48</v>
      </c>
      <c r="R645" s="1246" t="s">
        <v>48</v>
      </c>
      <c r="S645" s="1224" t="s">
        <v>48</v>
      </c>
      <c r="T645" s="1219" t="s">
        <v>48</v>
      </c>
      <c r="U645" s="1247" t="s">
        <v>48</v>
      </c>
      <c r="V645" s="1218" t="s">
        <v>48</v>
      </c>
      <c r="W645" s="1219" t="s">
        <v>48</v>
      </c>
      <c r="X645" s="1220" t="s">
        <v>48</v>
      </c>
      <c r="Y645" s="1305">
        <v>10</v>
      </c>
      <c r="Z645" s="1222">
        <v>10</v>
      </c>
      <c r="AA645" s="1223" t="s">
        <v>48</v>
      </c>
      <c r="AB645" s="1207" t="s">
        <v>48</v>
      </c>
      <c r="AC645" s="1225" t="s">
        <v>48</v>
      </c>
      <c r="AD645" s="1298">
        <v>150</v>
      </c>
      <c r="AE645" s="1227" t="s">
        <v>48</v>
      </c>
      <c r="AF645" s="1214">
        <v>4</v>
      </c>
      <c r="AG645" s="1311">
        <v>4</v>
      </c>
      <c r="AH645" s="1312">
        <v>4</v>
      </c>
      <c r="AI645" s="1313">
        <v>0</v>
      </c>
      <c r="AJ645" s="1216">
        <v>0</v>
      </c>
      <c r="AK645" s="1314">
        <v>0</v>
      </c>
      <c r="AL645" s="1228" t="s">
        <v>13912</v>
      </c>
      <c r="AM645" s="1228" t="s">
        <v>12688</v>
      </c>
      <c r="AN645" s="1229" t="s">
        <v>13488</v>
      </c>
    </row>
    <row r="646" spans="1:40" ht="13.5" thickBot="1">
      <c r="A646" s="1272" t="s">
        <v>5507</v>
      </c>
      <c r="B646" s="1202" t="s">
        <v>5508</v>
      </c>
      <c r="C646" s="1289" t="s">
        <v>240</v>
      </c>
      <c r="D646" s="1239" t="s">
        <v>5300</v>
      </c>
      <c r="E646" s="1239" t="s">
        <v>5301</v>
      </c>
      <c r="F646" s="1239" t="s">
        <v>5301</v>
      </c>
      <c r="G646" s="1239" t="s">
        <v>5302</v>
      </c>
      <c r="H646" s="1239" t="s">
        <v>5303</v>
      </c>
      <c r="I646" s="1259" t="b">
        <v>0</v>
      </c>
      <c r="J646" s="1315" t="s">
        <v>5509</v>
      </c>
      <c r="K646" s="1208" t="s">
        <v>5510</v>
      </c>
      <c r="L646" s="1209" t="s">
        <v>5511</v>
      </c>
      <c r="M646" s="1210">
        <v>2</v>
      </c>
      <c r="N646" s="1262" t="b">
        <v>0</v>
      </c>
      <c r="O646" s="1245" t="s">
        <v>48</v>
      </c>
      <c r="P646" s="1224" t="s">
        <v>48</v>
      </c>
      <c r="Q646" s="1219" t="s">
        <v>48</v>
      </c>
      <c r="R646" s="1246" t="s">
        <v>48</v>
      </c>
      <c r="S646" s="1224" t="s">
        <v>48</v>
      </c>
      <c r="T646" s="1219" t="s">
        <v>48</v>
      </c>
      <c r="U646" s="1247" t="s">
        <v>48</v>
      </c>
      <c r="V646" s="1218" t="s">
        <v>48</v>
      </c>
      <c r="W646" s="1219" t="s">
        <v>48</v>
      </c>
      <c r="X646" s="1220" t="s">
        <v>48</v>
      </c>
      <c r="Y646" s="1305">
        <v>10</v>
      </c>
      <c r="Z646" s="1222">
        <v>10</v>
      </c>
      <c r="AA646" s="1223" t="s">
        <v>48</v>
      </c>
      <c r="AB646" s="1207" t="s">
        <v>48</v>
      </c>
      <c r="AC646" s="1225" t="s">
        <v>48</v>
      </c>
      <c r="AD646" s="1298">
        <v>150</v>
      </c>
      <c r="AE646" s="1227" t="s">
        <v>48</v>
      </c>
      <c r="AF646" s="1214">
        <v>4</v>
      </c>
      <c r="AG646" s="1311">
        <v>4</v>
      </c>
      <c r="AH646" s="1312">
        <v>4</v>
      </c>
      <c r="AI646" s="1313">
        <v>0</v>
      </c>
      <c r="AJ646" s="1216">
        <v>0</v>
      </c>
      <c r="AK646" s="1314">
        <v>0</v>
      </c>
      <c r="AL646" s="1228" t="s">
        <v>13912</v>
      </c>
      <c r="AM646" s="1228" t="s">
        <v>12688</v>
      </c>
      <c r="AN646" s="1229" t="s">
        <v>13488</v>
      </c>
    </row>
    <row r="647" spans="1:40" ht="13.5" thickBot="1">
      <c r="A647" s="1287" t="s">
        <v>5512</v>
      </c>
      <c r="B647" s="1202" t="s">
        <v>5513</v>
      </c>
      <c r="C647" s="1289" t="s">
        <v>240</v>
      </c>
      <c r="D647" s="1239" t="s">
        <v>5300</v>
      </c>
      <c r="E647" s="1239" t="s">
        <v>5301</v>
      </c>
      <c r="F647" s="1239" t="s">
        <v>5301</v>
      </c>
      <c r="G647" s="1239" t="s">
        <v>5302</v>
      </c>
      <c r="H647" s="1239" t="s">
        <v>5303</v>
      </c>
      <c r="I647" s="1259" t="b">
        <v>0</v>
      </c>
      <c r="J647" s="1222" t="s">
        <v>5514</v>
      </c>
      <c r="K647" s="1208" t="s">
        <v>5515</v>
      </c>
      <c r="L647" s="1209" t="s">
        <v>5516</v>
      </c>
      <c r="M647" s="1210">
        <v>2.5</v>
      </c>
      <c r="N647" s="1262" t="b">
        <v>0</v>
      </c>
      <c r="O647" s="1245" t="s">
        <v>48</v>
      </c>
      <c r="P647" s="1224" t="s">
        <v>48</v>
      </c>
      <c r="Q647" s="1219" t="s">
        <v>48</v>
      </c>
      <c r="R647" s="1246" t="s">
        <v>48</v>
      </c>
      <c r="S647" s="1224" t="s">
        <v>48</v>
      </c>
      <c r="T647" s="1219" t="s">
        <v>48</v>
      </c>
      <c r="U647" s="1247" t="s">
        <v>48</v>
      </c>
      <c r="V647" s="1218" t="s">
        <v>48</v>
      </c>
      <c r="W647" s="1219" t="s">
        <v>48</v>
      </c>
      <c r="X647" s="1220" t="s">
        <v>48</v>
      </c>
      <c r="Y647" s="1305">
        <v>20</v>
      </c>
      <c r="Z647" s="1222">
        <v>20</v>
      </c>
      <c r="AA647" s="1223" t="s">
        <v>48</v>
      </c>
      <c r="AB647" s="1207" t="s">
        <v>48</v>
      </c>
      <c r="AC647" s="1225" t="s">
        <v>48</v>
      </c>
      <c r="AD647" s="1298">
        <v>200</v>
      </c>
      <c r="AE647" s="1227" t="s">
        <v>48</v>
      </c>
      <c r="AF647" s="1214">
        <v>6</v>
      </c>
      <c r="AG647" s="1311">
        <v>6</v>
      </c>
      <c r="AH647" s="1312">
        <v>6</v>
      </c>
      <c r="AI647" s="1313">
        <v>0</v>
      </c>
      <c r="AJ647" s="1216">
        <v>0</v>
      </c>
      <c r="AK647" s="1314">
        <v>0</v>
      </c>
      <c r="AL647" s="1228" t="s">
        <v>13913</v>
      </c>
      <c r="AM647" s="1228" t="s">
        <v>12688</v>
      </c>
      <c r="AN647" s="1229" t="s">
        <v>13488</v>
      </c>
    </row>
    <row r="648" spans="1:40" ht="13.5" thickBot="1">
      <c r="A648" s="1287" t="s">
        <v>5517</v>
      </c>
      <c r="B648" s="1202" t="s">
        <v>5518</v>
      </c>
      <c r="C648" s="1289" t="s">
        <v>240</v>
      </c>
      <c r="D648" s="1239" t="s">
        <v>5300</v>
      </c>
      <c r="E648" s="1239" t="s">
        <v>5301</v>
      </c>
      <c r="F648" s="1239" t="s">
        <v>5301</v>
      </c>
      <c r="G648" s="1239" t="s">
        <v>5302</v>
      </c>
      <c r="H648" s="1239" t="s">
        <v>5303</v>
      </c>
      <c r="I648" s="1259" t="b">
        <v>0</v>
      </c>
      <c r="J648" s="1315" t="s">
        <v>5519</v>
      </c>
      <c r="K648" s="1208" t="s">
        <v>5520</v>
      </c>
      <c r="L648" s="1209" t="s">
        <v>5521</v>
      </c>
      <c r="M648" s="1210">
        <v>2.5</v>
      </c>
      <c r="N648" s="1262" t="b">
        <v>0</v>
      </c>
      <c r="O648" s="1245" t="s">
        <v>48</v>
      </c>
      <c r="P648" s="1224" t="s">
        <v>48</v>
      </c>
      <c r="Q648" s="1219" t="s">
        <v>48</v>
      </c>
      <c r="R648" s="1246" t="s">
        <v>48</v>
      </c>
      <c r="S648" s="1224" t="s">
        <v>48</v>
      </c>
      <c r="T648" s="1219" t="s">
        <v>48</v>
      </c>
      <c r="U648" s="1247" t="s">
        <v>48</v>
      </c>
      <c r="V648" s="1218" t="s">
        <v>48</v>
      </c>
      <c r="W648" s="1219" t="s">
        <v>48</v>
      </c>
      <c r="X648" s="1220" t="s">
        <v>48</v>
      </c>
      <c r="Y648" s="1305">
        <v>20</v>
      </c>
      <c r="Z648" s="1222">
        <v>20</v>
      </c>
      <c r="AA648" s="1223" t="s">
        <v>48</v>
      </c>
      <c r="AB648" s="1207" t="s">
        <v>48</v>
      </c>
      <c r="AC648" s="1225" t="s">
        <v>48</v>
      </c>
      <c r="AD648" s="1298">
        <v>200</v>
      </c>
      <c r="AE648" s="1227" t="s">
        <v>48</v>
      </c>
      <c r="AF648" s="1214">
        <v>6</v>
      </c>
      <c r="AG648" s="1311">
        <v>6</v>
      </c>
      <c r="AH648" s="1312">
        <v>6</v>
      </c>
      <c r="AI648" s="1313">
        <v>0</v>
      </c>
      <c r="AJ648" s="1216">
        <v>0</v>
      </c>
      <c r="AK648" s="1314">
        <v>0</v>
      </c>
      <c r="AL648" s="1228" t="s">
        <v>13913</v>
      </c>
      <c r="AM648" s="1228" t="s">
        <v>12688</v>
      </c>
      <c r="AN648" s="1229" t="s">
        <v>13488</v>
      </c>
    </row>
    <row r="649" spans="1:40" ht="13.5" thickBot="1">
      <c r="A649" s="1287" t="s">
        <v>5522</v>
      </c>
      <c r="B649" s="1202" t="s">
        <v>5523</v>
      </c>
      <c r="C649" s="1289" t="s">
        <v>240</v>
      </c>
      <c r="D649" s="1239" t="s">
        <v>5300</v>
      </c>
      <c r="E649" s="1239" t="s">
        <v>5301</v>
      </c>
      <c r="F649" s="1239" t="s">
        <v>5301</v>
      </c>
      <c r="G649" s="1239" t="s">
        <v>5302</v>
      </c>
      <c r="H649" s="1239" t="s">
        <v>5303</v>
      </c>
      <c r="I649" s="1259" t="b">
        <v>0</v>
      </c>
      <c r="J649" s="1222" t="s">
        <v>5524</v>
      </c>
      <c r="K649" s="1208" t="s">
        <v>5525</v>
      </c>
      <c r="L649" s="1209" t="s">
        <v>5526</v>
      </c>
      <c r="M649" s="1210">
        <v>2.5</v>
      </c>
      <c r="N649" s="1262" t="b">
        <v>0</v>
      </c>
      <c r="O649" s="1245" t="s">
        <v>48</v>
      </c>
      <c r="P649" s="1224" t="s">
        <v>48</v>
      </c>
      <c r="Q649" s="1219" t="s">
        <v>48</v>
      </c>
      <c r="R649" s="1246" t="s">
        <v>48</v>
      </c>
      <c r="S649" s="1224" t="s">
        <v>48</v>
      </c>
      <c r="T649" s="1219" t="s">
        <v>48</v>
      </c>
      <c r="U649" s="1247" t="s">
        <v>48</v>
      </c>
      <c r="V649" s="1218" t="s">
        <v>48</v>
      </c>
      <c r="W649" s="1219" t="s">
        <v>48</v>
      </c>
      <c r="X649" s="1220" t="s">
        <v>48</v>
      </c>
      <c r="Y649" s="1305">
        <v>20</v>
      </c>
      <c r="Z649" s="1222">
        <v>20</v>
      </c>
      <c r="AA649" s="1223" t="s">
        <v>48</v>
      </c>
      <c r="AB649" s="1207" t="s">
        <v>48</v>
      </c>
      <c r="AC649" s="1225" t="s">
        <v>48</v>
      </c>
      <c r="AD649" s="1298">
        <v>200</v>
      </c>
      <c r="AE649" s="1227" t="s">
        <v>48</v>
      </c>
      <c r="AF649" s="1214">
        <v>6</v>
      </c>
      <c r="AG649" s="1311">
        <v>6</v>
      </c>
      <c r="AH649" s="1312">
        <v>6</v>
      </c>
      <c r="AI649" s="1313">
        <v>0</v>
      </c>
      <c r="AJ649" s="1216">
        <v>0</v>
      </c>
      <c r="AK649" s="1314">
        <v>0</v>
      </c>
      <c r="AL649" s="1228" t="s">
        <v>13913</v>
      </c>
      <c r="AM649" s="1228" t="s">
        <v>12688</v>
      </c>
      <c r="AN649" s="1229" t="s">
        <v>13488</v>
      </c>
    </row>
    <row r="650" spans="1:40" ht="13.5" thickBot="1">
      <c r="A650" s="1287" t="s">
        <v>5527</v>
      </c>
      <c r="B650" s="1202" t="s">
        <v>5528</v>
      </c>
      <c r="C650" s="1289" t="s">
        <v>240</v>
      </c>
      <c r="D650" s="1239" t="s">
        <v>5300</v>
      </c>
      <c r="E650" s="1239" t="s">
        <v>5301</v>
      </c>
      <c r="F650" s="1239" t="s">
        <v>5301</v>
      </c>
      <c r="G650" s="1239" t="s">
        <v>5302</v>
      </c>
      <c r="H650" s="1239" t="s">
        <v>5303</v>
      </c>
      <c r="I650" s="1259" t="b">
        <v>0</v>
      </c>
      <c r="J650" s="1222" t="s">
        <v>5529</v>
      </c>
      <c r="K650" s="1208" t="s">
        <v>5530</v>
      </c>
      <c r="L650" s="1209" t="s">
        <v>5531</v>
      </c>
      <c r="M650" s="1210">
        <v>2.5</v>
      </c>
      <c r="N650" s="1262" t="b">
        <v>0</v>
      </c>
      <c r="O650" s="1245" t="s">
        <v>48</v>
      </c>
      <c r="P650" s="1224" t="s">
        <v>48</v>
      </c>
      <c r="Q650" s="1219" t="s">
        <v>48</v>
      </c>
      <c r="R650" s="1246" t="s">
        <v>48</v>
      </c>
      <c r="S650" s="1224" t="s">
        <v>48</v>
      </c>
      <c r="T650" s="1219" t="s">
        <v>48</v>
      </c>
      <c r="U650" s="1247" t="s">
        <v>48</v>
      </c>
      <c r="V650" s="1218" t="s">
        <v>48</v>
      </c>
      <c r="W650" s="1219" t="s">
        <v>48</v>
      </c>
      <c r="X650" s="1220" t="s">
        <v>48</v>
      </c>
      <c r="Y650" s="1305">
        <v>20</v>
      </c>
      <c r="Z650" s="1222">
        <v>20</v>
      </c>
      <c r="AA650" s="1223" t="s">
        <v>48</v>
      </c>
      <c r="AB650" s="1207" t="s">
        <v>48</v>
      </c>
      <c r="AC650" s="1225" t="s">
        <v>48</v>
      </c>
      <c r="AD650" s="1298">
        <v>200</v>
      </c>
      <c r="AE650" s="1227" t="s">
        <v>48</v>
      </c>
      <c r="AF650" s="1214">
        <v>6</v>
      </c>
      <c r="AG650" s="1311">
        <v>6</v>
      </c>
      <c r="AH650" s="1312">
        <v>6</v>
      </c>
      <c r="AI650" s="1313">
        <v>0</v>
      </c>
      <c r="AJ650" s="1216">
        <v>0</v>
      </c>
      <c r="AK650" s="1314">
        <v>0</v>
      </c>
      <c r="AL650" s="1228" t="s">
        <v>13913</v>
      </c>
      <c r="AM650" s="1228" t="s">
        <v>12688</v>
      </c>
      <c r="AN650" s="1229" t="s">
        <v>13488</v>
      </c>
    </row>
    <row r="651" spans="1:40" ht="13.5" thickBot="1">
      <c r="A651" s="1287" t="s">
        <v>5532</v>
      </c>
      <c r="B651" s="1202" t="s">
        <v>5513</v>
      </c>
      <c r="C651" s="1289" t="s">
        <v>240</v>
      </c>
      <c r="D651" s="1239" t="s">
        <v>5300</v>
      </c>
      <c r="E651" s="1239" t="s">
        <v>5301</v>
      </c>
      <c r="F651" s="1239" t="s">
        <v>5301</v>
      </c>
      <c r="G651" s="1239" t="s">
        <v>5302</v>
      </c>
      <c r="H651" s="1239" t="s">
        <v>5303</v>
      </c>
      <c r="I651" s="1259" t="b">
        <v>0</v>
      </c>
      <c r="J651" s="1222" t="s">
        <v>5533</v>
      </c>
      <c r="K651" s="1208" t="s">
        <v>5534</v>
      </c>
      <c r="L651" s="1209" t="s">
        <v>5535</v>
      </c>
      <c r="M651" s="1210">
        <v>2.5</v>
      </c>
      <c r="N651" s="1262" t="b">
        <v>0</v>
      </c>
      <c r="O651" s="1245" t="s">
        <v>48</v>
      </c>
      <c r="P651" s="1224" t="s">
        <v>48</v>
      </c>
      <c r="Q651" s="1219" t="s">
        <v>48</v>
      </c>
      <c r="R651" s="1246" t="s">
        <v>48</v>
      </c>
      <c r="S651" s="1224" t="s">
        <v>48</v>
      </c>
      <c r="T651" s="1219" t="s">
        <v>48</v>
      </c>
      <c r="U651" s="1247" t="s">
        <v>48</v>
      </c>
      <c r="V651" s="1218" t="s">
        <v>48</v>
      </c>
      <c r="W651" s="1219" t="s">
        <v>48</v>
      </c>
      <c r="X651" s="1220" t="s">
        <v>48</v>
      </c>
      <c r="Y651" s="1305">
        <v>20</v>
      </c>
      <c r="Z651" s="1222">
        <v>20</v>
      </c>
      <c r="AA651" s="1223" t="s">
        <v>48</v>
      </c>
      <c r="AB651" s="1207" t="s">
        <v>48</v>
      </c>
      <c r="AC651" s="1225" t="s">
        <v>48</v>
      </c>
      <c r="AD651" s="1298">
        <v>200</v>
      </c>
      <c r="AE651" s="1227" t="s">
        <v>48</v>
      </c>
      <c r="AF651" s="1214">
        <v>6</v>
      </c>
      <c r="AG651" s="1311">
        <v>6</v>
      </c>
      <c r="AH651" s="1312">
        <v>6</v>
      </c>
      <c r="AI651" s="1313">
        <v>0</v>
      </c>
      <c r="AJ651" s="1216">
        <v>0</v>
      </c>
      <c r="AK651" s="1314">
        <v>0</v>
      </c>
      <c r="AL651" s="1228" t="s">
        <v>13913</v>
      </c>
      <c r="AM651" s="1228" t="s">
        <v>12688</v>
      </c>
      <c r="AN651" s="1229" t="s">
        <v>13488</v>
      </c>
    </row>
    <row r="652" spans="1:40" ht="13.5" thickBot="1">
      <c r="A652" s="1316" t="s">
        <v>5536</v>
      </c>
      <c r="B652" s="1202" t="s">
        <v>5537</v>
      </c>
      <c r="C652" s="1289" t="s">
        <v>240</v>
      </c>
      <c r="D652" s="1239" t="s">
        <v>5300</v>
      </c>
      <c r="E652" s="1239" t="s">
        <v>5301</v>
      </c>
      <c r="F652" s="1239" t="s">
        <v>5301</v>
      </c>
      <c r="G652" s="1239" t="s">
        <v>5302</v>
      </c>
      <c r="H652" s="1239" t="s">
        <v>5303</v>
      </c>
      <c r="I652" s="1259" t="b">
        <v>0</v>
      </c>
      <c r="J652" s="1222" t="s">
        <v>5538</v>
      </c>
      <c r="K652" s="1208" t="s">
        <v>5539</v>
      </c>
      <c r="L652" s="1209" t="s">
        <v>5540</v>
      </c>
      <c r="M652" s="1210">
        <v>3</v>
      </c>
      <c r="N652" s="1262" t="b">
        <v>0</v>
      </c>
      <c r="O652" s="1245" t="s">
        <v>48</v>
      </c>
      <c r="P652" s="1224" t="s">
        <v>48</v>
      </c>
      <c r="Q652" s="1219" t="s">
        <v>48</v>
      </c>
      <c r="R652" s="1246" t="s">
        <v>48</v>
      </c>
      <c r="S652" s="1224" t="s">
        <v>48</v>
      </c>
      <c r="T652" s="1219" t="s">
        <v>48</v>
      </c>
      <c r="U652" s="1247" t="s">
        <v>48</v>
      </c>
      <c r="V652" s="1218" t="s">
        <v>48</v>
      </c>
      <c r="W652" s="1219" t="s">
        <v>48</v>
      </c>
      <c r="X652" s="1220" t="s">
        <v>48</v>
      </c>
      <c r="Y652" s="1305">
        <v>35</v>
      </c>
      <c r="Z652" s="1222">
        <v>35</v>
      </c>
      <c r="AA652" s="1223" t="s">
        <v>48</v>
      </c>
      <c r="AB652" s="1207" t="s">
        <v>48</v>
      </c>
      <c r="AC652" s="1225" t="s">
        <v>48</v>
      </c>
      <c r="AD652" s="1298">
        <v>200</v>
      </c>
      <c r="AE652" s="1227" t="s">
        <v>48</v>
      </c>
      <c r="AF652" s="1214">
        <v>8</v>
      </c>
      <c r="AG652" s="1311">
        <v>8</v>
      </c>
      <c r="AH652" s="1312">
        <v>8</v>
      </c>
      <c r="AI652" s="1313">
        <v>0</v>
      </c>
      <c r="AJ652" s="1216">
        <v>0</v>
      </c>
      <c r="AK652" s="1314">
        <v>0</v>
      </c>
      <c r="AL652" s="1228" t="s">
        <v>13914</v>
      </c>
      <c r="AM652" s="1228" t="s">
        <v>12688</v>
      </c>
      <c r="AN652" s="1229" t="s">
        <v>13488</v>
      </c>
    </row>
    <row r="653" spans="1:40" ht="13.5" thickBot="1">
      <c r="A653" s="1316" t="s">
        <v>5541</v>
      </c>
      <c r="B653" s="1202" t="s">
        <v>5542</v>
      </c>
      <c r="C653" s="1289" t="s">
        <v>240</v>
      </c>
      <c r="D653" s="1239" t="s">
        <v>5300</v>
      </c>
      <c r="E653" s="1239" t="s">
        <v>5301</v>
      </c>
      <c r="F653" s="1239" t="s">
        <v>5301</v>
      </c>
      <c r="G653" s="1239" t="s">
        <v>5302</v>
      </c>
      <c r="H653" s="1239" t="s">
        <v>5303</v>
      </c>
      <c r="I653" s="1259" t="b">
        <v>0</v>
      </c>
      <c r="J653" s="1317" t="s">
        <v>5543</v>
      </c>
      <c r="K653" s="1208" t="s">
        <v>5544</v>
      </c>
      <c r="L653" s="1209" t="s">
        <v>5545</v>
      </c>
      <c r="M653" s="1210">
        <v>3</v>
      </c>
      <c r="N653" s="1262" t="b">
        <v>0</v>
      </c>
      <c r="O653" s="1245" t="s">
        <v>48</v>
      </c>
      <c r="P653" s="1224" t="s">
        <v>48</v>
      </c>
      <c r="Q653" s="1219" t="s">
        <v>48</v>
      </c>
      <c r="R653" s="1246" t="s">
        <v>48</v>
      </c>
      <c r="S653" s="1224" t="s">
        <v>48</v>
      </c>
      <c r="T653" s="1219" t="s">
        <v>48</v>
      </c>
      <c r="U653" s="1247" t="s">
        <v>48</v>
      </c>
      <c r="V653" s="1218" t="s">
        <v>48</v>
      </c>
      <c r="W653" s="1219" t="s">
        <v>48</v>
      </c>
      <c r="X653" s="1220" t="s">
        <v>48</v>
      </c>
      <c r="Y653" s="1305">
        <v>35</v>
      </c>
      <c r="Z653" s="1222">
        <v>35</v>
      </c>
      <c r="AA653" s="1223" t="s">
        <v>48</v>
      </c>
      <c r="AB653" s="1207" t="s">
        <v>48</v>
      </c>
      <c r="AC653" s="1225" t="s">
        <v>48</v>
      </c>
      <c r="AD653" s="1298">
        <v>200</v>
      </c>
      <c r="AE653" s="1227" t="s">
        <v>48</v>
      </c>
      <c r="AF653" s="1214">
        <v>8</v>
      </c>
      <c r="AG653" s="1311">
        <v>8</v>
      </c>
      <c r="AH653" s="1312">
        <v>8</v>
      </c>
      <c r="AI653" s="1313">
        <v>0</v>
      </c>
      <c r="AJ653" s="1216">
        <v>0</v>
      </c>
      <c r="AK653" s="1314">
        <v>0</v>
      </c>
      <c r="AL653" s="1228" t="s">
        <v>13914</v>
      </c>
      <c r="AM653" s="1228" t="s">
        <v>12688</v>
      </c>
      <c r="AN653" s="1229" t="s">
        <v>13488</v>
      </c>
    </row>
    <row r="654" spans="1:40" ht="13.5" thickBot="1">
      <c r="A654" s="1316" t="s">
        <v>5546</v>
      </c>
      <c r="B654" s="1202" t="s">
        <v>5547</v>
      </c>
      <c r="C654" s="1289" t="s">
        <v>240</v>
      </c>
      <c r="D654" s="1239" t="s">
        <v>5300</v>
      </c>
      <c r="E654" s="1239" t="s">
        <v>5301</v>
      </c>
      <c r="F654" s="1239" t="s">
        <v>5301</v>
      </c>
      <c r="G654" s="1239" t="s">
        <v>5302</v>
      </c>
      <c r="H654" s="1239" t="s">
        <v>5303</v>
      </c>
      <c r="I654" s="1259" t="b">
        <v>0</v>
      </c>
      <c r="J654" s="1222" t="s">
        <v>5548</v>
      </c>
      <c r="K654" s="1208" t="s">
        <v>5549</v>
      </c>
      <c r="L654" s="1209" t="s">
        <v>5550</v>
      </c>
      <c r="M654" s="1210">
        <v>3</v>
      </c>
      <c r="N654" s="1262" t="b">
        <v>0</v>
      </c>
      <c r="O654" s="1245" t="s">
        <v>48</v>
      </c>
      <c r="P654" s="1224" t="s">
        <v>48</v>
      </c>
      <c r="Q654" s="1219" t="s">
        <v>48</v>
      </c>
      <c r="R654" s="1246" t="s">
        <v>48</v>
      </c>
      <c r="S654" s="1224" t="s">
        <v>48</v>
      </c>
      <c r="T654" s="1219" t="s">
        <v>48</v>
      </c>
      <c r="U654" s="1247" t="s">
        <v>48</v>
      </c>
      <c r="V654" s="1218" t="s">
        <v>48</v>
      </c>
      <c r="W654" s="1219" t="s">
        <v>48</v>
      </c>
      <c r="X654" s="1220" t="s">
        <v>48</v>
      </c>
      <c r="Y654" s="1305">
        <v>35</v>
      </c>
      <c r="Z654" s="1222">
        <v>35</v>
      </c>
      <c r="AA654" s="1223" t="s">
        <v>48</v>
      </c>
      <c r="AB654" s="1207" t="s">
        <v>48</v>
      </c>
      <c r="AC654" s="1225" t="s">
        <v>48</v>
      </c>
      <c r="AD654" s="1298">
        <v>200</v>
      </c>
      <c r="AE654" s="1227" t="s">
        <v>48</v>
      </c>
      <c r="AF654" s="1214">
        <v>8</v>
      </c>
      <c r="AG654" s="1311">
        <v>8</v>
      </c>
      <c r="AH654" s="1312">
        <v>8</v>
      </c>
      <c r="AI654" s="1313">
        <v>0</v>
      </c>
      <c r="AJ654" s="1216">
        <v>0</v>
      </c>
      <c r="AK654" s="1314">
        <v>0</v>
      </c>
      <c r="AL654" s="1228" t="s">
        <v>13914</v>
      </c>
      <c r="AM654" s="1228" t="s">
        <v>12688</v>
      </c>
      <c r="AN654" s="1229" t="s">
        <v>13488</v>
      </c>
    </row>
    <row r="655" spans="1:40" ht="13.5" thickBot="1">
      <c r="A655" s="1318" t="s">
        <v>5551</v>
      </c>
      <c r="B655" s="1202" t="s">
        <v>5552</v>
      </c>
      <c r="C655" s="1289" t="s">
        <v>240</v>
      </c>
      <c r="D655" s="1239" t="s">
        <v>5300</v>
      </c>
      <c r="E655" s="1239" t="s">
        <v>5301</v>
      </c>
      <c r="F655" s="1239" t="s">
        <v>5301</v>
      </c>
      <c r="G655" s="1239" t="s">
        <v>5302</v>
      </c>
      <c r="H655" s="1239" t="s">
        <v>5303</v>
      </c>
      <c r="I655" s="1259" t="b">
        <v>0</v>
      </c>
      <c r="J655" s="1222" t="s">
        <v>5553</v>
      </c>
      <c r="K655" s="1208" t="s">
        <v>5554</v>
      </c>
      <c r="L655" s="1209" t="s">
        <v>5555</v>
      </c>
      <c r="M655" s="1210">
        <v>3.5</v>
      </c>
      <c r="N655" s="1262" t="b">
        <v>0</v>
      </c>
      <c r="O655" s="1245" t="s">
        <v>48</v>
      </c>
      <c r="P655" s="1224" t="s">
        <v>48</v>
      </c>
      <c r="Q655" s="1219" t="s">
        <v>48</v>
      </c>
      <c r="R655" s="1246" t="s">
        <v>48</v>
      </c>
      <c r="S655" s="1224" t="s">
        <v>48</v>
      </c>
      <c r="T655" s="1219" t="s">
        <v>48</v>
      </c>
      <c r="U655" s="1247" t="s">
        <v>48</v>
      </c>
      <c r="V655" s="1218" t="s">
        <v>48</v>
      </c>
      <c r="W655" s="1219" t="s">
        <v>48</v>
      </c>
      <c r="X655" s="1220" t="s">
        <v>48</v>
      </c>
      <c r="Y655" s="1305">
        <v>50</v>
      </c>
      <c r="Z655" s="1222">
        <v>50</v>
      </c>
      <c r="AA655" s="1223" t="s">
        <v>48</v>
      </c>
      <c r="AB655" s="1207" t="s">
        <v>48</v>
      </c>
      <c r="AC655" s="1225" t="s">
        <v>48</v>
      </c>
      <c r="AD655" s="1298">
        <v>250</v>
      </c>
      <c r="AE655" s="1227" t="s">
        <v>48</v>
      </c>
      <c r="AF655" s="1214">
        <v>10</v>
      </c>
      <c r="AG655" s="1311">
        <v>10</v>
      </c>
      <c r="AH655" s="1312">
        <v>10</v>
      </c>
      <c r="AI655" s="1313">
        <v>0</v>
      </c>
      <c r="AJ655" s="1216">
        <v>0</v>
      </c>
      <c r="AK655" s="1314">
        <v>0</v>
      </c>
      <c r="AL655" s="1228" t="s">
        <v>13915</v>
      </c>
      <c r="AM655" s="1228" t="s">
        <v>12688</v>
      </c>
      <c r="AN655" s="1229" t="s">
        <v>13488</v>
      </c>
    </row>
    <row r="656" spans="1:40" ht="13.5" thickBot="1">
      <c r="A656" s="1318" t="s">
        <v>5556</v>
      </c>
      <c r="B656" s="1202" t="s">
        <v>5552</v>
      </c>
      <c r="C656" s="1289" t="s">
        <v>240</v>
      </c>
      <c r="D656" s="1239" t="s">
        <v>5300</v>
      </c>
      <c r="E656" s="1239" t="s">
        <v>5301</v>
      </c>
      <c r="F656" s="1239" t="s">
        <v>5301</v>
      </c>
      <c r="G656" s="1239" t="s">
        <v>5302</v>
      </c>
      <c r="H656" s="1239" t="s">
        <v>5303</v>
      </c>
      <c r="I656" s="1259" t="b">
        <v>0</v>
      </c>
      <c r="J656" s="1315" t="s">
        <v>5557</v>
      </c>
      <c r="K656" s="1208" t="s">
        <v>5558</v>
      </c>
      <c r="L656" s="1209" t="s">
        <v>5559</v>
      </c>
      <c r="M656" s="1210">
        <v>3.5</v>
      </c>
      <c r="N656" s="1262" t="b">
        <v>0</v>
      </c>
      <c r="O656" s="1245" t="s">
        <v>48</v>
      </c>
      <c r="P656" s="1224" t="s">
        <v>48</v>
      </c>
      <c r="Q656" s="1219" t="s">
        <v>48</v>
      </c>
      <c r="R656" s="1246" t="s">
        <v>48</v>
      </c>
      <c r="S656" s="1224" t="s">
        <v>48</v>
      </c>
      <c r="T656" s="1219" t="s">
        <v>48</v>
      </c>
      <c r="U656" s="1247" t="s">
        <v>48</v>
      </c>
      <c r="V656" s="1218" t="s">
        <v>48</v>
      </c>
      <c r="W656" s="1219" t="s">
        <v>48</v>
      </c>
      <c r="X656" s="1220" t="s">
        <v>48</v>
      </c>
      <c r="Y656" s="1305">
        <v>50</v>
      </c>
      <c r="Z656" s="1222">
        <v>50</v>
      </c>
      <c r="AA656" s="1223" t="s">
        <v>48</v>
      </c>
      <c r="AB656" s="1207" t="s">
        <v>48</v>
      </c>
      <c r="AC656" s="1225" t="s">
        <v>48</v>
      </c>
      <c r="AD656" s="1298">
        <v>250</v>
      </c>
      <c r="AE656" s="1227" t="s">
        <v>48</v>
      </c>
      <c r="AF656" s="1214">
        <v>10</v>
      </c>
      <c r="AG656" s="1311">
        <v>10</v>
      </c>
      <c r="AH656" s="1312">
        <v>10</v>
      </c>
      <c r="AI656" s="1313">
        <v>0</v>
      </c>
      <c r="AJ656" s="1216">
        <v>0</v>
      </c>
      <c r="AK656" s="1314">
        <v>0</v>
      </c>
      <c r="AL656" s="1228" t="s">
        <v>13915</v>
      </c>
      <c r="AM656" s="1228" t="s">
        <v>12688</v>
      </c>
      <c r="AN656" s="1229" t="s">
        <v>13488</v>
      </c>
    </row>
    <row r="657" spans="1:40" ht="13.5" thickBot="1">
      <c r="A657" s="1318" t="s">
        <v>5560</v>
      </c>
      <c r="B657" s="1202" t="s">
        <v>5561</v>
      </c>
      <c r="C657" s="1289" t="s">
        <v>240</v>
      </c>
      <c r="D657" s="1239" t="s">
        <v>5300</v>
      </c>
      <c r="E657" s="1239" t="s">
        <v>5301</v>
      </c>
      <c r="F657" s="1239" t="s">
        <v>5301</v>
      </c>
      <c r="G657" s="1239" t="s">
        <v>5302</v>
      </c>
      <c r="H657" s="1239" t="s">
        <v>5303</v>
      </c>
      <c r="I657" s="1259" t="b">
        <v>0</v>
      </c>
      <c r="J657" s="1222" t="s">
        <v>5562</v>
      </c>
      <c r="K657" s="1208" t="s">
        <v>5563</v>
      </c>
      <c r="L657" s="1209" t="s">
        <v>5564</v>
      </c>
      <c r="M657" s="1210">
        <v>3.5</v>
      </c>
      <c r="N657" s="1262" t="b">
        <v>0</v>
      </c>
      <c r="O657" s="1245" t="s">
        <v>48</v>
      </c>
      <c r="P657" s="1224" t="s">
        <v>48</v>
      </c>
      <c r="Q657" s="1219" t="s">
        <v>48</v>
      </c>
      <c r="R657" s="1246" t="s">
        <v>48</v>
      </c>
      <c r="S657" s="1224" t="s">
        <v>48</v>
      </c>
      <c r="T657" s="1219" t="s">
        <v>48</v>
      </c>
      <c r="U657" s="1247" t="s">
        <v>48</v>
      </c>
      <c r="V657" s="1218" t="s">
        <v>48</v>
      </c>
      <c r="W657" s="1219" t="s">
        <v>48</v>
      </c>
      <c r="X657" s="1220" t="s">
        <v>48</v>
      </c>
      <c r="Y657" s="1305">
        <v>50</v>
      </c>
      <c r="Z657" s="1222">
        <v>50</v>
      </c>
      <c r="AA657" s="1223" t="s">
        <v>48</v>
      </c>
      <c r="AB657" s="1207" t="s">
        <v>48</v>
      </c>
      <c r="AC657" s="1225" t="s">
        <v>48</v>
      </c>
      <c r="AD657" s="1298">
        <v>250</v>
      </c>
      <c r="AE657" s="1227" t="s">
        <v>48</v>
      </c>
      <c r="AF657" s="1214">
        <v>10</v>
      </c>
      <c r="AG657" s="1311">
        <v>10</v>
      </c>
      <c r="AH657" s="1312">
        <v>10</v>
      </c>
      <c r="AI657" s="1313">
        <v>0</v>
      </c>
      <c r="AJ657" s="1216">
        <v>0</v>
      </c>
      <c r="AK657" s="1314">
        <v>0</v>
      </c>
      <c r="AL657" s="1228" t="s">
        <v>13915</v>
      </c>
      <c r="AM657" s="1228" t="s">
        <v>12688</v>
      </c>
      <c r="AN657" s="1229" t="s">
        <v>13488</v>
      </c>
    </row>
    <row r="658" spans="1:40" ht="13.5" thickBot="1">
      <c r="A658" s="1318" t="s">
        <v>5565</v>
      </c>
      <c r="B658" s="1202" t="s">
        <v>5566</v>
      </c>
      <c r="C658" s="1289" t="s">
        <v>240</v>
      </c>
      <c r="D658" s="1239" t="s">
        <v>5300</v>
      </c>
      <c r="E658" s="1239" t="s">
        <v>5301</v>
      </c>
      <c r="F658" s="1239" t="s">
        <v>5301</v>
      </c>
      <c r="G658" s="1239" t="s">
        <v>5302</v>
      </c>
      <c r="H658" s="1239" t="s">
        <v>5303</v>
      </c>
      <c r="I658" s="1259" t="b">
        <v>0</v>
      </c>
      <c r="J658" s="1222" t="s">
        <v>5567</v>
      </c>
      <c r="K658" s="1208" t="s">
        <v>5568</v>
      </c>
      <c r="L658" s="1209" t="s">
        <v>5569</v>
      </c>
      <c r="M658" s="1210">
        <v>3.5</v>
      </c>
      <c r="N658" s="1262" t="b">
        <v>0</v>
      </c>
      <c r="O658" s="1245" t="s">
        <v>48</v>
      </c>
      <c r="P658" s="1224" t="s">
        <v>48</v>
      </c>
      <c r="Q658" s="1219" t="s">
        <v>48</v>
      </c>
      <c r="R658" s="1246" t="s">
        <v>48</v>
      </c>
      <c r="S658" s="1224" t="s">
        <v>48</v>
      </c>
      <c r="T658" s="1219" t="s">
        <v>48</v>
      </c>
      <c r="U658" s="1247" t="s">
        <v>48</v>
      </c>
      <c r="V658" s="1218" t="s">
        <v>48</v>
      </c>
      <c r="W658" s="1219" t="s">
        <v>48</v>
      </c>
      <c r="X658" s="1220" t="s">
        <v>48</v>
      </c>
      <c r="Y658" s="1305">
        <v>50</v>
      </c>
      <c r="Z658" s="1222">
        <v>50</v>
      </c>
      <c r="AA658" s="1223" t="s">
        <v>48</v>
      </c>
      <c r="AB658" s="1207" t="s">
        <v>48</v>
      </c>
      <c r="AC658" s="1225" t="s">
        <v>48</v>
      </c>
      <c r="AD658" s="1298">
        <v>250</v>
      </c>
      <c r="AE658" s="1227" t="s">
        <v>48</v>
      </c>
      <c r="AF658" s="1214">
        <v>10</v>
      </c>
      <c r="AG658" s="1311">
        <v>10</v>
      </c>
      <c r="AH658" s="1312">
        <v>10</v>
      </c>
      <c r="AI658" s="1313">
        <v>0</v>
      </c>
      <c r="AJ658" s="1216">
        <v>0</v>
      </c>
      <c r="AK658" s="1314">
        <v>0</v>
      </c>
      <c r="AL658" s="1228" t="s">
        <v>13915</v>
      </c>
      <c r="AM658" s="1228" t="s">
        <v>12688</v>
      </c>
      <c r="AN658" s="1229" t="s">
        <v>13488</v>
      </c>
    </row>
    <row r="659" spans="1:40" ht="13.5" thickBot="1">
      <c r="A659" s="1260" t="s">
        <v>5580</v>
      </c>
      <c r="B659" s="1319" t="s">
        <v>5581</v>
      </c>
      <c r="C659" s="1289" t="s">
        <v>5572</v>
      </c>
      <c r="D659" s="1239" t="s">
        <v>5573</v>
      </c>
      <c r="E659" s="1239" t="s">
        <v>5574</v>
      </c>
      <c r="F659" s="1239" t="s">
        <v>292</v>
      </c>
      <c r="G659" s="1239" t="s">
        <v>5575</v>
      </c>
      <c r="H659" s="1239" t="s">
        <v>5576</v>
      </c>
      <c r="I659" s="1259" t="b">
        <v>0</v>
      </c>
      <c r="J659" s="1238" t="s">
        <v>5582</v>
      </c>
      <c r="K659" s="1208" t="s">
        <v>5583</v>
      </c>
      <c r="L659" s="1320" t="s">
        <v>5584</v>
      </c>
      <c r="M659" s="1321">
        <v>0.4</v>
      </c>
      <c r="N659" s="1211" t="b">
        <v>0</v>
      </c>
      <c r="O659" s="1245" t="s">
        <v>48</v>
      </c>
      <c r="P659" s="1224" t="s">
        <v>48</v>
      </c>
      <c r="Q659" s="1219" t="s">
        <v>48</v>
      </c>
      <c r="R659" s="1246" t="s">
        <v>48</v>
      </c>
      <c r="S659" s="1224" t="s">
        <v>48</v>
      </c>
      <c r="T659" s="1219" t="s">
        <v>48</v>
      </c>
      <c r="U659" s="1247" t="s">
        <v>48</v>
      </c>
      <c r="V659" s="1218" t="s">
        <v>48</v>
      </c>
      <c r="W659" s="1219" t="s">
        <v>48</v>
      </c>
      <c r="X659" s="1220" t="s">
        <v>48</v>
      </c>
      <c r="Y659" s="1296">
        <v>5</v>
      </c>
      <c r="Z659" s="1297">
        <v>5</v>
      </c>
      <c r="AA659" s="1223" t="s">
        <v>48</v>
      </c>
      <c r="AB659" s="1207" t="s">
        <v>48</v>
      </c>
      <c r="AC659" s="1225" t="s">
        <v>48</v>
      </c>
      <c r="AD659" s="1298" t="s">
        <v>48</v>
      </c>
      <c r="AE659" s="1227" t="s">
        <v>48</v>
      </c>
      <c r="AF659" s="1214">
        <v>2</v>
      </c>
      <c r="AG659" s="1311">
        <v>0</v>
      </c>
      <c r="AH659" s="1312">
        <v>0</v>
      </c>
      <c r="AI659" s="1313">
        <v>0</v>
      </c>
      <c r="AJ659" s="1216">
        <v>0</v>
      </c>
      <c r="AK659" s="1314">
        <v>0</v>
      </c>
      <c r="AL659" s="1228" t="s">
        <v>13911</v>
      </c>
      <c r="AM659" s="1228" t="s">
        <v>12662</v>
      </c>
      <c r="AN659" s="1229" t="s">
        <v>13941</v>
      </c>
    </row>
    <row r="660" spans="1:40" ht="13.5" thickBot="1">
      <c r="A660" s="1260" t="s">
        <v>5585</v>
      </c>
      <c r="B660" s="1319" t="s">
        <v>5586</v>
      </c>
      <c r="C660" s="1289" t="s">
        <v>5572</v>
      </c>
      <c r="D660" s="1239" t="s">
        <v>5573</v>
      </c>
      <c r="E660" s="1239" t="s">
        <v>5574</v>
      </c>
      <c r="F660" s="1239" t="s">
        <v>292</v>
      </c>
      <c r="G660" s="1239" t="s">
        <v>5575</v>
      </c>
      <c r="H660" s="1239" t="s">
        <v>5576</v>
      </c>
      <c r="I660" s="1259" t="b">
        <v>0</v>
      </c>
      <c r="J660" s="1238" t="s">
        <v>5587</v>
      </c>
      <c r="K660" s="1208" t="s">
        <v>5588</v>
      </c>
      <c r="L660" s="1320" t="s">
        <v>5589</v>
      </c>
      <c r="M660" s="1321">
        <v>0.4</v>
      </c>
      <c r="N660" s="1211" t="b">
        <v>0</v>
      </c>
      <c r="O660" s="1245" t="s">
        <v>48</v>
      </c>
      <c r="P660" s="1224" t="s">
        <v>48</v>
      </c>
      <c r="Q660" s="1219" t="s">
        <v>48</v>
      </c>
      <c r="R660" s="1246" t="s">
        <v>48</v>
      </c>
      <c r="S660" s="1224" t="s">
        <v>48</v>
      </c>
      <c r="T660" s="1219" t="s">
        <v>48</v>
      </c>
      <c r="U660" s="1247" t="s">
        <v>48</v>
      </c>
      <c r="V660" s="1218" t="s">
        <v>48</v>
      </c>
      <c r="W660" s="1219" t="s">
        <v>48</v>
      </c>
      <c r="X660" s="1220" t="s">
        <v>48</v>
      </c>
      <c r="Y660" s="1296">
        <v>5</v>
      </c>
      <c r="Z660" s="1297">
        <v>5</v>
      </c>
      <c r="AA660" s="1223" t="s">
        <v>48</v>
      </c>
      <c r="AB660" s="1207" t="s">
        <v>48</v>
      </c>
      <c r="AC660" s="1225" t="s">
        <v>48</v>
      </c>
      <c r="AD660" s="1298" t="s">
        <v>48</v>
      </c>
      <c r="AE660" s="1227" t="s">
        <v>48</v>
      </c>
      <c r="AF660" s="1214">
        <v>0</v>
      </c>
      <c r="AG660" s="1311">
        <v>0</v>
      </c>
      <c r="AH660" s="1312">
        <v>2</v>
      </c>
      <c r="AI660" s="1313">
        <v>0</v>
      </c>
      <c r="AJ660" s="1216">
        <v>0</v>
      </c>
      <c r="AK660" s="1314">
        <v>0</v>
      </c>
      <c r="AL660" s="1228" t="s">
        <v>13911</v>
      </c>
      <c r="AM660" s="1228" t="s">
        <v>12662</v>
      </c>
      <c r="AN660" s="1229" t="s">
        <v>13941</v>
      </c>
    </row>
    <row r="661" spans="1:40" ht="13.5" thickBot="1">
      <c r="A661" s="1292" t="s">
        <v>5595</v>
      </c>
      <c r="B661" s="1319" t="s">
        <v>5596</v>
      </c>
      <c r="C661" s="1289" t="s">
        <v>5572</v>
      </c>
      <c r="D661" s="1239" t="s">
        <v>5573</v>
      </c>
      <c r="E661" s="1239" t="s">
        <v>5574</v>
      </c>
      <c r="F661" s="1239" t="s">
        <v>292</v>
      </c>
      <c r="G661" s="1239" t="s">
        <v>5575</v>
      </c>
      <c r="H661" s="1239" t="s">
        <v>5576</v>
      </c>
      <c r="I661" s="1259" t="b">
        <v>0</v>
      </c>
      <c r="J661" s="1238" t="s">
        <v>5587</v>
      </c>
      <c r="K661" s="1208" t="s">
        <v>5597</v>
      </c>
      <c r="L661" s="1320" t="s">
        <v>5589</v>
      </c>
      <c r="M661" s="1321">
        <v>0.6</v>
      </c>
      <c r="N661" s="1211" t="b">
        <v>0</v>
      </c>
      <c r="O661" s="1245" t="s">
        <v>48</v>
      </c>
      <c r="P661" s="1224" t="s">
        <v>48</v>
      </c>
      <c r="Q661" s="1219" t="s">
        <v>48</v>
      </c>
      <c r="R661" s="1246" t="s">
        <v>48</v>
      </c>
      <c r="S661" s="1224" t="s">
        <v>48</v>
      </c>
      <c r="T661" s="1219" t="s">
        <v>48</v>
      </c>
      <c r="U661" s="1247" t="s">
        <v>48</v>
      </c>
      <c r="V661" s="1218" t="s">
        <v>48</v>
      </c>
      <c r="W661" s="1219" t="s">
        <v>48</v>
      </c>
      <c r="X661" s="1220" t="s">
        <v>48</v>
      </c>
      <c r="Y661" s="1296">
        <v>20</v>
      </c>
      <c r="Z661" s="1297">
        <v>20</v>
      </c>
      <c r="AA661" s="1223" t="s">
        <v>48</v>
      </c>
      <c r="AB661" s="1207" t="s">
        <v>48</v>
      </c>
      <c r="AC661" s="1225" t="s">
        <v>48</v>
      </c>
      <c r="AD661" s="1298" t="s">
        <v>48</v>
      </c>
      <c r="AE661" s="1227" t="s">
        <v>48</v>
      </c>
      <c r="AF661" s="1214">
        <v>0</v>
      </c>
      <c r="AG661" s="1311">
        <v>0</v>
      </c>
      <c r="AH661" s="1312">
        <v>3</v>
      </c>
      <c r="AI661" s="1313">
        <v>0</v>
      </c>
      <c r="AJ661" s="1216">
        <v>0</v>
      </c>
      <c r="AK661" s="1314">
        <v>0</v>
      </c>
      <c r="AL661" s="1228" t="s">
        <v>13913</v>
      </c>
      <c r="AM661" s="1228" t="s">
        <v>12662</v>
      </c>
      <c r="AN661" s="1229" t="s">
        <v>13941</v>
      </c>
    </row>
    <row r="662" spans="1:40" ht="13.5" thickBot="1">
      <c r="A662" s="1292" t="s">
        <v>5598</v>
      </c>
      <c r="B662" s="1319" t="s">
        <v>5599</v>
      </c>
      <c r="C662" s="1289" t="s">
        <v>5572</v>
      </c>
      <c r="D662" s="1239" t="s">
        <v>5573</v>
      </c>
      <c r="E662" s="1239" t="s">
        <v>5574</v>
      </c>
      <c r="F662" s="1239" t="s">
        <v>292</v>
      </c>
      <c r="G662" s="1239" t="s">
        <v>5575</v>
      </c>
      <c r="H662" s="1239" t="s">
        <v>5576</v>
      </c>
      <c r="I662" s="1259" t="b">
        <v>0</v>
      </c>
      <c r="J662" s="1238" t="s">
        <v>5582</v>
      </c>
      <c r="K662" s="1208" t="s">
        <v>5600</v>
      </c>
      <c r="L662" s="1320" t="s">
        <v>5584</v>
      </c>
      <c r="M662" s="1321">
        <v>0.6</v>
      </c>
      <c r="N662" s="1211" t="b">
        <v>0</v>
      </c>
      <c r="O662" s="1245" t="s">
        <v>48</v>
      </c>
      <c r="P662" s="1224" t="s">
        <v>48</v>
      </c>
      <c r="Q662" s="1219" t="s">
        <v>48</v>
      </c>
      <c r="R662" s="1246" t="s">
        <v>48</v>
      </c>
      <c r="S662" s="1224" t="s">
        <v>48</v>
      </c>
      <c r="T662" s="1219" t="s">
        <v>48</v>
      </c>
      <c r="U662" s="1247" t="s">
        <v>48</v>
      </c>
      <c r="V662" s="1218" t="s">
        <v>48</v>
      </c>
      <c r="W662" s="1219" t="s">
        <v>48</v>
      </c>
      <c r="X662" s="1220" t="s">
        <v>48</v>
      </c>
      <c r="Y662" s="1296">
        <v>20</v>
      </c>
      <c r="Z662" s="1297">
        <v>20</v>
      </c>
      <c r="AA662" s="1223" t="s">
        <v>48</v>
      </c>
      <c r="AB662" s="1207" t="s">
        <v>48</v>
      </c>
      <c r="AC662" s="1225" t="s">
        <v>48</v>
      </c>
      <c r="AD662" s="1298" t="s">
        <v>48</v>
      </c>
      <c r="AE662" s="1227" t="s">
        <v>48</v>
      </c>
      <c r="AF662" s="1214">
        <v>3</v>
      </c>
      <c r="AG662" s="1311">
        <v>0</v>
      </c>
      <c r="AH662" s="1312">
        <v>0</v>
      </c>
      <c r="AI662" s="1313">
        <v>0</v>
      </c>
      <c r="AJ662" s="1216">
        <v>0</v>
      </c>
      <c r="AK662" s="1314">
        <v>0</v>
      </c>
      <c r="AL662" s="1228" t="s">
        <v>13913</v>
      </c>
      <c r="AM662" s="1228" t="s">
        <v>12662</v>
      </c>
      <c r="AN662" s="1229" t="s">
        <v>13941</v>
      </c>
    </row>
    <row r="663" spans="1:40" ht="13.5" thickBot="1">
      <c r="A663" s="1256" t="s">
        <v>5601</v>
      </c>
      <c r="B663" s="1319" t="s">
        <v>5602</v>
      </c>
      <c r="C663" s="1289" t="s">
        <v>5572</v>
      </c>
      <c r="D663" s="1239" t="s">
        <v>5573</v>
      </c>
      <c r="E663" s="1239" t="s">
        <v>5574</v>
      </c>
      <c r="F663" s="1239" t="s">
        <v>292</v>
      </c>
      <c r="G663" s="1239" t="s">
        <v>5575</v>
      </c>
      <c r="H663" s="1239" t="s">
        <v>5576</v>
      </c>
      <c r="I663" s="1259" t="b">
        <v>0</v>
      </c>
      <c r="J663" s="1238" t="s">
        <v>5582</v>
      </c>
      <c r="K663" s="1208" t="s">
        <v>5603</v>
      </c>
      <c r="L663" s="1320" t="s">
        <v>5584</v>
      </c>
      <c r="M663" s="1321">
        <v>1</v>
      </c>
      <c r="N663" s="1211" t="b">
        <v>0</v>
      </c>
      <c r="O663" s="1245" t="s">
        <v>48</v>
      </c>
      <c r="P663" s="1224" t="s">
        <v>48</v>
      </c>
      <c r="Q663" s="1219" t="s">
        <v>48</v>
      </c>
      <c r="R663" s="1246" t="s">
        <v>48</v>
      </c>
      <c r="S663" s="1224" t="s">
        <v>48</v>
      </c>
      <c r="T663" s="1219" t="s">
        <v>48</v>
      </c>
      <c r="U663" s="1247" t="s">
        <v>48</v>
      </c>
      <c r="V663" s="1218" t="s">
        <v>48</v>
      </c>
      <c r="W663" s="1219" t="s">
        <v>48</v>
      </c>
      <c r="X663" s="1220" t="s">
        <v>48</v>
      </c>
      <c r="Y663" s="1296">
        <v>50</v>
      </c>
      <c r="Z663" s="1297">
        <v>50</v>
      </c>
      <c r="AA663" s="1223" t="s">
        <v>48</v>
      </c>
      <c r="AB663" s="1207" t="s">
        <v>48</v>
      </c>
      <c r="AC663" s="1225" t="s">
        <v>48</v>
      </c>
      <c r="AD663" s="1298" t="s">
        <v>48</v>
      </c>
      <c r="AE663" s="1227" t="s">
        <v>48</v>
      </c>
      <c r="AF663" s="1214">
        <v>3</v>
      </c>
      <c r="AG663" s="1311">
        <v>0</v>
      </c>
      <c r="AH663" s="1312">
        <v>2</v>
      </c>
      <c r="AI663" s="1313">
        <v>0</v>
      </c>
      <c r="AJ663" s="1216">
        <v>0</v>
      </c>
      <c r="AK663" s="1314">
        <v>0</v>
      </c>
      <c r="AL663" s="1228" t="s">
        <v>13915</v>
      </c>
      <c r="AM663" s="1228" t="s">
        <v>12662</v>
      </c>
      <c r="AN663" s="1229" t="s">
        <v>13941</v>
      </c>
    </row>
    <row r="664" spans="1:40" ht="13.5" thickBot="1">
      <c r="A664" s="1256" t="s">
        <v>5604</v>
      </c>
      <c r="B664" s="1319" t="s">
        <v>5602</v>
      </c>
      <c r="C664" s="1289" t="s">
        <v>5572</v>
      </c>
      <c r="D664" s="1239" t="s">
        <v>5573</v>
      </c>
      <c r="E664" s="1239" t="s">
        <v>5574</v>
      </c>
      <c r="F664" s="1239" t="s">
        <v>292</v>
      </c>
      <c r="G664" s="1239" t="s">
        <v>5575</v>
      </c>
      <c r="H664" s="1239" t="s">
        <v>5576</v>
      </c>
      <c r="I664" s="1259" t="b">
        <v>0</v>
      </c>
      <c r="J664" s="1238" t="s">
        <v>5587</v>
      </c>
      <c r="K664" s="1208" t="s">
        <v>5605</v>
      </c>
      <c r="L664" s="1320" t="s">
        <v>5589</v>
      </c>
      <c r="M664" s="1321">
        <v>1</v>
      </c>
      <c r="N664" s="1211" t="b">
        <v>0</v>
      </c>
      <c r="O664" s="1245" t="s">
        <v>48</v>
      </c>
      <c r="P664" s="1224" t="s">
        <v>48</v>
      </c>
      <c r="Q664" s="1219" t="s">
        <v>48</v>
      </c>
      <c r="R664" s="1246" t="s">
        <v>48</v>
      </c>
      <c r="S664" s="1224" t="s">
        <v>48</v>
      </c>
      <c r="T664" s="1219" t="s">
        <v>48</v>
      </c>
      <c r="U664" s="1247" t="s">
        <v>48</v>
      </c>
      <c r="V664" s="1218" t="s">
        <v>48</v>
      </c>
      <c r="W664" s="1219" t="s">
        <v>48</v>
      </c>
      <c r="X664" s="1220" t="s">
        <v>48</v>
      </c>
      <c r="Y664" s="1296">
        <v>50</v>
      </c>
      <c r="Z664" s="1297">
        <v>50</v>
      </c>
      <c r="AA664" s="1223" t="s">
        <v>48</v>
      </c>
      <c r="AB664" s="1207" t="s">
        <v>48</v>
      </c>
      <c r="AC664" s="1225" t="s">
        <v>48</v>
      </c>
      <c r="AD664" s="1298" t="s">
        <v>48</v>
      </c>
      <c r="AE664" s="1227" t="s">
        <v>48</v>
      </c>
      <c r="AF664" s="1214">
        <v>2</v>
      </c>
      <c r="AG664" s="1311">
        <v>0</v>
      </c>
      <c r="AH664" s="1312">
        <v>3</v>
      </c>
      <c r="AI664" s="1313">
        <v>0</v>
      </c>
      <c r="AJ664" s="1216">
        <v>0</v>
      </c>
      <c r="AK664" s="1314">
        <v>0</v>
      </c>
      <c r="AL664" s="1228" t="s">
        <v>13915</v>
      </c>
      <c r="AM664" s="1228" t="s">
        <v>12662</v>
      </c>
      <c r="AN664" s="1229" t="s">
        <v>13941</v>
      </c>
    </row>
    <row r="665" spans="1:40" ht="13.5" thickBot="1">
      <c r="A665" s="1256" t="s">
        <v>5606</v>
      </c>
      <c r="B665" s="1319" t="s">
        <v>5607</v>
      </c>
      <c r="C665" s="1289" t="s">
        <v>5572</v>
      </c>
      <c r="D665" s="1239" t="s">
        <v>5573</v>
      </c>
      <c r="E665" s="1239" t="s">
        <v>5574</v>
      </c>
      <c r="F665" s="1239" t="s">
        <v>292</v>
      </c>
      <c r="G665" s="1239" t="s">
        <v>5575</v>
      </c>
      <c r="H665" s="1239" t="s">
        <v>5576</v>
      </c>
      <c r="I665" s="1259" t="b">
        <v>0</v>
      </c>
      <c r="J665" s="1238" t="s">
        <v>5592</v>
      </c>
      <c r="K665" s="1208" t="s">
        <v>5608</v>
      </c>
      <c r="L665" s="1320" t="s">
        <v>5594</v>
      </c>
      <c r="M665" s="1321">
        <v>1</v>
      </c>
      <c r="N665" s="1211" t="b">
        <v>0</v>
      </c>
      <c r="O665" s="1245" t="s">
        <v>48</v>
      </c>
      <c r="P665" s="1224" t="s">
        <v>48</v>
      </c>
      <c r="Q665" s="1219" t="s">
        <v>48</v>
      </c>
      <c r="R665" s="1246" t="s">
        <v>48</v>
      </c>
      <c r="S665" s="1224" t="s">
        <v>48</v>
      </c>
      <c r="T665" s="1219" t="s">
        <v>48</v>
      </c>
      <c r="U665" s="1247" t="s">
        <v>48</v>
      </c>
      <c r="V665" s="1218" t="s">
        <v>48</v>
      </c>
      <c r="W665" s="1219" t="s">
        <v>48</v>
      </c>
      <c r="X665" s="1220" t="s">
        <v>48</v>
      </c>
      <c r="Y665" s="1296">
        <v>50</v>
      </c>
      <c r="Z665" s="1297">
        <v>50</v>
      </c>
      <c r="AA665" s="1223" t="s">
        <v>48</v>
      </c>
      <c r="AB665" s="1207" t="s">
        <v>48</v>
      </c>
      <c r="AC665" s="1225" t="s">
        <v>48</v>
      </c>
      <c r="AD665" s="1298" t="s">
        <v>48</v>
      </c>
      <c r="AE665" s="1227" t="s">
        <v>48</v>
      </c>
      <c r="AF665" s="1214">
        <v>1</v>
      </c>
      <c r="AG665" s="1311">
        <v>1</v>
      </c>
      <c r="AH665" s="1312">
        <v>3</v>
      </c>
      <c r="AI665" s="1313">
        <v>0</v>
      </c>
      <c r="AJ665" s="1216">
        <v>0</v>
      </c>
      <c r="AK665" s="1314">
        <v>0</v>
      </c>
      <c r="AL665" s="1228" t="s">
        <v>13915</v>
      </c>
      <c r="AM665" s="1228" t="s">
        <v>12662</v>
      </c>
      <c r="AN665" s="1229" t="s">
        <v>13941</v>
      </c>
    </row>
    <row r="666" spans="1:40" ht="13.5" thickBot="1">
      <c r="A666" s="1256" t="s">
        <v>5609</v>
      </c>
      <c r="B666" s="1319" t="s">
        <v>5607</v>
      </c>
      <c r="C666" s="1289" t="s">
        <v>5572</v>
      </c>
      <c r="D666" s="1239" t="s">
        <v>5573</v>
      </c>
      <c r="E666" s="1239" t="s">
        <v>5574</v>
      </c>
      <c r="F666" s="1239" t="s">
        <v>292</v>
      </c>
      <c r="G666" s="1239" t="s">
        <v>5575</v>
      </c>
      <c r="H666" s="1239" t="s">
        <v>5576</v>
      </c>
      <c r="I666" s="1259" t="b">
        <v>0</v>
      </c>
      <c r="J666" s="1238" t="s">
        <v>5592</v>
      </c>
      <c r="K666" s="1208" t="s">
        <v>5610</v>
      </c>
      <c r="L666" s="1320" t="s">
        <v>5594</v>
      </c>
      <c r="M666" s="1321">
        <v>1</v>
      </c>
      <c r="N666" s="1211" t="b">
        <v>0</v>
      </c>
      <c r="O666" s="1245" t="s">
        <v>48</v>
      </c>
      <c r="P666" s="1224" t="s">
        <v>48</v>
      </c>
      <c r="Q666" s="1219" t="s">
        <v>48</v>
      </c>
      <c r="R666" s="1246" t="s">
        <v>48</v>
      </c>
      <c r="S666" s="1224" t="s">
        <v>48</v>
      </c>
      <c r="T666" s="1219" t="s">
        <v>48</v>
      </c>
      <c r="U666" s="1247" t="s">
        <v>48</v>
      </c>
      <c r="V666" s="1218" t="s">
        <v>48</v>
      </c>
      <c r="W666" s="1219" t="s">
        <v>48</v>
      </c>
      <c r="X666" s="1220" t="s">
        <v>48</v>
      </c>
      <c r="Y666" s="1296">
        <v>50</v>
      </c>
      <c r="Z666" s="1297">
        <v>50</v>
      </c>
      <c r="AA666" s="1223" t="s">
        <v>48</v>
      </c>
      <c r="AB666" s="1207" t="s">
        <v>48</v>
      </c>
      <c r="AC666" s="1225" t="s">
        <v>48</v>
      </c>
      <c r="AD666" s="1298" t="s">
        <v>48</v>
      </c>
      <c r="AE666" s="1227" t="s">
        <v>48</v>
      </c>
      <c r="AF666" s="1214">
        <v>3</v>
      </c>
      <c r="AG666" s="1311">
        <v>1</v>
      </c>
      <c r="AH666" s="1312">
        <v>1</v>
      </c>
      <c r="AI666" s="1313">
        <v>0</v>
      </c>
      <c r="AJ666" s="1216">
        <v>0</v>
      </c>
      <c r="AK666" s="1314">
        <v>0</v>
      </c>
      <c r="AL666" s="1228" t="s">
        <v>13915</v>
      </c>
      <c r="AM666" s="1228" t="s">
        <v>12662</v>
      </c>
      <c r="AN666" s="1229" t="s">
        <v>13941</v>
      </c>
    </row>
    <row r="667" spans="1:40" ht="13.5" thickBot="1">
      <c r="A667" s="1260" t="s">
        <v>5666</v>
      </c>
      <c r="B667" s="1202" t="s">
        <v>5667</v>
      </c>
      <c r="C667" s="1289" t="s">
        <v>4815</v>
      </c>
      <c r="D667" s="1239" t="s">
        <v>5612</v>
      </c>
      <c r="E667" s="1239" t="s">
        <v>5613</v>
      </c>
      <c r="F667" s="1239" t="s">
        <v>4817</v>
      </c>
      <c r="G667" s="1239" t="s">
        <v>5614</v>
      </c>
      <c r="H667" s="1239" t="s">
        <v>5615</v>
      </c>
      <c r="I667" s="1259" t="b">
        <v>0</v>
      </c>
      <c r="J667" s="1241" t="s">
        <v>5668</v>
      </c>
      <c r="K667" s="1208" t="s">
        <v>5669</v>
      </c>
      <c r="L667" s="1235" t="s">
        <v>5670</v>
      </c>
      <c r="M667" s="1236">
        <v>1</v>
      </c>
      <c r="N667" s="1262" t="b">
        <v>0</v>
      </c>
      <c r="O667" s="1245" t="s">
        <v>48</v>
      </c>
      <c r="P667" s="1224" t="s">
        <v>48</v>
      </c>
      <c r="Q667" s="1219" t="s">
        <v>48</v>
      </c>
      <c r="R667" s="1246" t="s">
        <v>48</v>
      </c>
      <c r="S667" s="1224" t="s">
        <v>48</v>
      </c>
      <c r="T667" s="1219" t="s">
        <v>48</v>
      </c>
      <c r="U667" s="1247" t="s">
        <v>48</v>
      </c>
      <c r="V667" s="1218" t="s">
        <v>48</v>
      </c>
      <c r="W667" s="1219" t="s">
        <v>48</v>
      </c>
      <c r="X667" s="1220" t="s">
        <v>48</v>
      </c>
      <c r="Y667" s="1296">
        <v>5</v>
      </c>
      <c r="Z667" s="1297">
        <v>5</v>
      </c>
      <c r="AA667" s="1223" t="s">
        <v>48</v>
      </c>
      <c r="AB667" s="1207" t="s">
        <v>48</v>
      </c>
      <c r="AC667" s="1225" t="s">
        <v>48</v>
      </c>
      <c r="AD667" s="1298">
        <v>150</v>
      </c>
      <c r="AE667" s="1227" t="s">
        <v>48</v>
      </c>
      <c r="AF667" s="1214">
        <v>1</v>
      </c>
      <c r="AG667" s="1311">
        <v>1</v>
      </c>
      <c r="AH667" s="1312">
        <v>1</v>
      </c>
      <c r="AI667" s="1313">
        <v>0</v>
      </c>
      <c r="AJ667" s="1216">
        <v>0</v>
      </c>
      <c r="AK667" s="1314">
        <v>0</v>
      </c>
      <c r="AL667" s="1228" t="s">
        <v>13911</v>
      </c>
      <c r="AM667" s="1228" t="s">
        <v>12688</v>
      </c>
      <c r="AN667" s="1229" t="s">
        <v>13490</v>
      </c>
    </row>
    <row r="668" spans="1:40" ht="13.5" thickBot="1">
      <c r="A668" s="1260" t="s">
        <v>5671</v>
      </c>
      <c r="B668" s="1202" t="s">
        <v>5671</v>
      </c>
      <c r="C668" s="1289" t="s">
        <v>4815</v>
      </c>
      <c r="D668" s="1239" t="s">
        <v>5612</v>
      </c>
      <c r="E668" s="1239" t="s">
        <v>5613</v>
      </c>
      <c r="F668" s="1239" t="s">
        <v>4817</v>
      </c>
      <c r="G668" s="1239" t="s">
        <v>5614</v>
      </c>
      <c r="H668" s="1239" t="s">
        <v>5615</v>
      </c>
      <c r="I668" s="1259" t="b">
        <v>0</v>
      </c>
      <c r="J668" s="1241" t="s">
        <v>5672</v>
      </c>
      <c r="K668" s="1208" t="s">
        <v>5673</v>
      </c>
      <c r="L668" s="1235" t="s">
        <v>5674</v>
      </c>
      <c r="M668" s="1236">
        <v>1</v>
      </c>
      <c r="N668" s="1262" t="b">
        <v>0</v>
      </c>
      <c r="O668" s="1245" t="s">
        <v>48</v>
      </c>
      <c r="P668" s="1224" t="s">
        <v>48</v>
      </c>
      <c r="Q668" s="1219" t="s">
        <v>48</v>
      </c>
      <c r="R668" s="1246" t="s">
        <v>48</v>
      </c>
      <c r="S668" s="1224" t="s">
        <v>48</v>
      </c>
      <c r="T668" s="1219" t="s">
        <v>48</v>
      </c>
      <c r="U668" s="1247" t="s">
        <v>48</v>
      </c>
      <c r="V668" s="1218" t="s">
        <v>48</v>
      </c>
      <c r="W668" s="1219" t="s">
        <v>48</v>
      </c>
      <c r="X668" s="1220" t="s">
        <v>48</v>
      </c>
      <c r="Y668" s="1296">
        <v>5</v>
      </c>
      <c r="Z668" s="1297">
        <v>5</v>
      </c>
      <c r="AA668" s="1223" t="s">
        <v>48</v>
      </c>
      <c r="AB668" s="1207" t="s">
        <v>48</v>
      </c>
      <c r="AC668" s="1225" t="s">
        <v>48</v>
      </c>
      <c r="AD668" s="1298">
        <v>150</v>
      </c>
      <c r="AE668" s="1227" t="s">
        <v>48</v>
      </c>
      <c r="AF668" s="1214">
        <v>1</v>
      </c>
      <c r="AG668" s="1311">
        <v>1</v>
      </c>
      <c r="AH668" s="1312">
        <v>1</v>
      </c>
      <c r="AI668" s="1313">
        <v>0</v>
      </c>
      <c r="AJ668" s="1216">
        <v>0</v>
      </c>
      <c r="AK668" s="1314">
        <v>0</v>
      </c>
      <c r="AL668" s="1228" t="s">
        <v>13911</v>
      </c>
      <c r="AM668" s="1228" t="s">
        <v>12688</v>
      </c>
      <c r="AN668" s="1229" t="s">
        <v>13490</v>
      </c>
    </row>
    <row r="669" spans="1:40" ht="13.5" thickBot="1">
      <c r="A669" s="1260" t="s">
        <v>5675</v>
      </c>
      <c r="B669" s="1202" t="s">
        <v>5676</v>
      </c>
      <c r="C669" s="1289" t="s">
        <v>4815</v>
      </c>
      <c r="D669" s="1239" t="s">
        <v>5612</v>
      </c>
      <c r="E669" s="1239" t="s">
        <v>5613</v>
      </c>
      <c r="F669" s="1239" t="s">
        <v>4817</v>
      </c>
      <c r="G669" s="1239" t="s">
        <v>5614</v>
      </c>
      <c r="H669" s="1239" t="s">
        <v>5615</v>
      </c>
      <c r="I669" s="1259" t="b">
        <v>0</v>
      </c>
      <c r="J669" s="1241" t="s">
        <v>5677</v>
      </c>
      <c r="K669" s="1208" t="s">
        <v>5678</v>
      </c>
      <c r="L669" s="1235" t="s">
        <v>5679</v>
      </c>
      <c r="M669" s="1236">
        <v>1</v>
      </c>
      <c r="N669" s="1262" t="b">
        <v>0</v>
      </c>
      <c r="O669" s="1245" t="s">
        <v>48</v>
      </c>
      <c r="P669" s="1224" t="s">
        <v>48</v>
      </c>
      <c r="Q669" s="1219" t="s">
        <v>48</v>
      </c>
      <c r="R669" s="1246" t="s">
        <v>48</v>
      </c>
      <c r="S669" s="1224" t="s">
        <v>48</v>
      </c>
      <c r="T669" s="1219" t="s">
        <v>48</v>
      </c>
      <c r="U669" s="1247" t="s">
        <v>48</v>
      </c>
      <c r="V669" s="1218" t="s">
        <v>48</v>
      </c>
      <c r="W669" s="1219" t="s">
        <v>48</v>
      </c>
      <c r="X669" s="1220" t="s">
        <v>48</v>
      </c>
      <c r="Y669" s="1296">
        <v>5</v>
      </c>
      <c r="Z669" s="1297">
        <v>5</v>
      </c>
      <c r="AA669" s="1223" t="s">
        <v>48</v>
      </c>
      <c r="AB669" s="1207" t="s">
        <v>48</v>
      </c>
      <c r="AC669" s="1225" t="s">
        <v>48</v>
      </c>
      <c r="AD669" s="1298">
        <v>150</v>
      </c>
      <c r="AE669" s="1227" t="s">
        <v>48</v>
      </c>
      <c r="AF669" s="1214">
        <v>1</v>
      </c>
      <c r="AG669" s="1311">
        <v>1</v>
      </c>
      <c r="AH669" s="1312">
        <v>1</v>
      </c>
      <c r="AI669" s="1313">
        <v>0</v>
      </c>
      <c r="AJ669" s="1216">
        <v>0</v>
      </c>
      <c r="AK669" s="1314">
        <v>0</v>
      </c>
      <c r="AL669" s="1228" t="s">
        <v>13911</v>
      </c>
      <c r="AM669" s="1228" t="s">
        <v>12688</v>
      </c>
      <c r="AN669" s="1229" t="s">
        <v>13490</v>
      </c>
    </row>
    <row r="670" spans="1:40" ht="13.5" thickBot="1">
      <c r="A670" s="1291" t="s">
        <v>5680</v>
      </c>
      <c r="B670" s="1202" t="s">
        <v>5681</v>
      </c>
      <c r="C670" s="1289" t="s">
        <v>4815</v>
      </c>
      <c r="D670" s="1239" t="s">
        <v>5612</v>
      </c>
      <c r="E670" s="1239" t="s">
        <v>5613</v>
      </c>
      <c r="F670" s="1239" t="s">
        <v>4817</v>
      </c>
      <c r="G670" s="1239" t="s">
        <v>5614</v>
      </c>
      <c r="H670" s="1239" t="s">
        <v>5615</v>
      </c>
      <c r="I670" s="1259" t="b">
        <v>0</v>
      </c>
      <c r="J670" s="1241" t="s">
        <v>5682</v>
      </c>
      <c r="K670" s="1208" t="s">
        <v>5683</v>
      </c>
      <c r="L670" s="1235" t="s">
        <v>5684</v>
      </c>
      <c r="M670" s="1236">
        <v>1.5</v>
      </c>
      <c r="N670" s="1262" t="b">
        <v>0</v>
      </c>
      <c r="O670" s="1245" t="s">
        <v>48</v>
      </c>
      <c r="P670" s="1224" t="s">
        <v>48</v>
      </c>
      <c r="Q670" s="1219" t="s">
        <v>48</v>
      </c>
      <c r="R670" s="1246" t="s">
        <v>48</v>
      </c>
      <c r="S670" s="1224" t="s">
        <v>48</v>
      </c>
      <c r="T670" s="1219" t="s">
        <v>48</v>
      </c>
      <c r="U670" s="1247" t="s">
        <v>48</v>
      </c>
      <c r="V670" s="1218" t="s">
        <v>48</v>
      </c>
      <c r="W670" s="1219" t="s">
        <v>48</v>
      </c>
      <c r="X670" s="1220" t="s">
        <v>48</v>
      </c>
      <c r="Y670" s="1296">
        <v>10</v>
      </c>
      <c r="Z670" s="1297">
        <v>10</v>
      </c>
      <c r="AA670" s="1223" t="s">
        <v>48</v>
      </c>
      <c r="AB670" s="1207" t="s">
        <v>48</v>
      </c>
      <c r="AC670" s="1225" t="s">
        <v>48</v>
      </c>
      <c r="AD670" s="1298">
        <v>150</v>
      </c>
      <c r="AE670" s="1227" t="s">
        <v>48</v>
      </c>
      <c r="AF670" s="1214">
        <v>2</v>
      </c>
      <c r="AG670" s="1311">
        <v>2</v>
      </c>
      <c r="AH670" s="1312">
        <v>2</v>
      </c>
      <c r="AI670" s="1313">
        <v>0</v>
      </c>
      <c r="AJ670" s="1216">
        <v>0</v>
      </c>
      <c r="AK670" s="1314">
        <v>0</v>
      </c>
      <c r="AL670" s="1228" t="s">
        <v>13912</v>
      </c>
      <c r="AM670" s="1228" t="s">
        <v>12688</v>
      </c>
      <c r="AN670" s="1229" t="s">
        <v>13490</v>
      </c>
    </row>
    <row r="671" spans="1:40" ht="13.5" thickBot="1">
      <c r="A671" s="1291" t="s">
        <v>5685</v>
      </c>
      <c r="B671" s="1202" t="s">
        <v>5686</v>
      </c>
      <c r="C671" s="1289" t="s">
        <v>4815</v>
      </c>
      <c r="D671" s="1239" t="s">
        <v>5612</v>
      </c>
      <c r="E671" s="1239" t="s">
        <v>5613</v>
      </c>
      <c r="F671" s="1239" t="s">
        <v>4817</v>
      </c>
      <c r="G671" s="1239" t="s">
        <v>5614</v>
      </c>
      <c r="H671" s="1239" t="s">
        <v>5615</v>
      </c>
      <c r="I671" s="1259" t="b">
        <v>0</v>
      </c>
      <c r="J671" s="1241" t="s">
        <v>5687</v>
      </c>
      <c r="K671" s="1208" t="s">
        <v>5688</v>
      </c>
      <c r="L671" s="1235" t="s">
        <v>5689</v>
      </c>
      <c r="M671" s="1236">
        <v>1.5</v>
      </c>
      <c r="N671" s="1262" t="b">
        <v>0</v>
      </c>
      <c r="O671" s="1245" t="s">
        <v>48</v>
      </c>
      <c r="P671" s="1224" t="s">
        <v>48</v>
      </c>
      <c r="Q671" s="1219" t="s">
        <v>48</v>
      </c>
      <c r="R671" s="1246" t="s">
        <v>48</v>
      </c>
      <c r="S671" s="1224" t="s">
        <v>48</v>
      </c>
      <c r="T671" s="1219" t="s">
        <v>48</v>
      </c>
      <c r="U671" s="1247" t="s">
        <v>48</v>
      </c>
      <c r="V671" s="1218" t="s">
        <v>48</v>
      </c>
      <c r="W671" s="1219" t="s">
        <v>48</v>
      </c>
      <c r="X671" s="1220" t="s">
        <v>48</v>
      </c>
      <c r="Y671" s="1296">
        <v>10</v>
      </c>
      <c r="Z671" s="1297">
        <v>10</v>
      </c>
      <c r="AA671" s="1223" t="s">
        <v>48</v>
      </c>
      <c r="AB671" s="1207" t="s">
        <v>48</v>
      </c>
      <c r="AC671" s="1225" t="s">
        <v>48</v>
      </c>
      <c r="AD671" s="1298">
        <v>150</v>
      </c>
      <c r="AE671" s="1227" t="s">
        <v>48</v>
      </c>
      <c r="AF671" s="1214">
        <v>2</v>
      </c>
      <c r="AG671" s="1311">
        <v>2</v>
      </c>
      <c r="AH671" s="1312">
        <v>2</v>
      </c>
      <c r="AI671" s="1313">
        <v>0</v>
      </c>
      <c r="AJ671" s="1216">
        <v>0</v>
      </c>
      <c r="AK671" s="1314">
        <v>0</v>
      </c>
      <c r="AL671" s="1228" t="s">
        <v>13912</v>
      </c>
      <c r="AM671" s="1228" t="s">
        <v>12688</v>
      </c>
      <c r="AN671" s="1229" t="s">
        <v>13490</v>
      </c>
    </row>
    <row r="672" spans="1:40" ht="13.5" thickBot="1">
      <c r="A672" s="1291" t="s">
        <v>5690</v>
      </c>
      <c r="B672" s="1202" t="s">
        <v>5691</v>
      </c>
      <c r="C672" s="1289" t="s">
        <v>4815</v>
      </c>
      <c r="D672" s="1239" t="s">
        <v>5612</v>
      </c>
      <c r="E672" s="1239" t="s">
        <v>5613</v>
      </c>
      <c r="F672" s="1239" t="s">
        <v>4817</v>
      </c>
      <c r="G672" s="1239" t="s">
        <v>5614</v>
      </c>
      <c r="H672" s="1239" t="s">
        <v>5615</v>
      </c>
      <c r="I672" s="1259" t="b">
        <v>0</v>
      </c>
      <c r="J672" s="1241" t="s">
        <v>5692</v>
      </c>
      <c r="K672" s="1208" t="s">
        <v>5693</v>
      </c>
      <c r="L672" s="1235" t="s">
        <v>5694</v>
      </c>
      <c r="M672" s="1236">
        <v>1.5</v>
      </c>
      <c r="N672" s="1262" t="b">
        <v>0</v>
      </c>
      <c r="O672" s="1245" t="s">
        <v>48</v>
      </c>
      <c r="P672" s="1224" t="s">
        <v>48</v>
      </c>
      <c r="Q672" s="1219" t="s">
        <v>48</v>
      </c>
      <c r="R672" s="1246" t="s">
        <v>48</v>
      </c>
      <c r="S672" s="1224" t="s">
        <v>48</v>
      </c>
      <c r="T672" s="1219" t="s">
        <v>48</v>
      </c>
      <c r="U672" s="1247" t="s">
        <v>48</v>
      </c>
      <c r="V672" s="1218" t="s">
        <v>48</v>
      </c>
      <c r="W672" s="1219" t="s">
        <v>48</v>
      </c>
      <c r="X672" s="1220" t="s">
        <v>48</v>
      </c>
      <c r="Y672" s="1296">
        <v>10</v>
      </c>
      <c r="Z672" s="1297">
        <v>10</v>
      </c>
      <c r="AA672" s="1223" t="s">
        <v>48</v>
      </c>
      <c r="AB672" s="1207" t="s">
        <v>48</v>
      </c>
      <c r="AC672" s="1225" t="s">
        <v>48</v>
      </c>
      <c r="AD672" s="1298">
        <v>150</v>
      </c>
      <c r="AE672" s="1227" t="s">
        <v>48</v>
      </c>
      <c r="AF672" s="1214">
        <v>2</v>
      </c>
      <c r="AG672" s="1311">
        <v>2</v>
      </c>
      <c r="AH672" s="1312">
        <v>2</v>
      </c>
      <c r="AI672" s="1313">
        <v>0</v>
      </c>
      <c r="AJ672" s="1216">
        <v>0</v>
      </c>
      <c r="AK672" s="1314">
        <v>0</v>
      </c>
      <c r="AL672" s="1228" t="s">
        <v>13912</v>
      </c>
      <c r="AM672" s="1228" t="s">
        <v>12688</v>
      </c>
      <c r="AN672" s="1229" t="s">
        <v>13490</v>
      </c>
    </row>
    <row r="673" spans="1:40" ht="13.5" thickBot="1">
      <c r="A673" s="1291" t="s">
        <v>5695</v>
      </c>
      <c r="B673" s="1202" t="s">
        <v>5696</v>
      </c>
      <c r="C673" s="1289" t="s">
        <v>4815</v>
      </c>
      <c r="D673" s="1239" t="s">
        <v>5612</v>
      </c>
      <c r="E673" s="1239" t="s">
        <v>5613</v>
      </c>
      <c r="F673" s="1239" t="s">
        <v>4817</v>
      </c>
      <c r="G673" s="1239" t="s">
        <v>5614</v>
      </c>
      <c r="H673" s="1239" t="s">
        <v>5615</v>
      </c>
      <c r="I673" s="1259" t="b">
        <v>0</v>
      </c>
      <c r="J673" s="1241" t="s">
        <v>5697</v>
      </c>
      <c r="K673" s="1208" t="s">
        <v>5698</v>
      </c>
      <c r="L673" s="1235" t="s">
        <v>5699</v>
      </c>
      <c r="M673" s="1236">
        <v>1.5</v>
      </c>
      <c r="N673" s="1262" t="b">
        <v>0</v>
      </c>
      <c r="O673" s="1245" t="s">
        <v>48</v>
      </c>
      <c r="P673" s="1224" t="s">
        <v>48</v>
      </c>
      <c r="Q673" s="1219" t="s">
        <v>48</v>
      </c>
      <c r="R673" s="1246" t="s">
        <v>48</v>
      </c>
      <c r="S673" s="1224" t="s">
        <v>48</v>
      </c>
      <c r="T673" s="1219" t="s">
        <v>48</v>
      </c>
      <c r="U673" s="1247" t="s">
        <v>48</v>
      </c>
      <c r="V673" s="1218" t="s">
        <v>48</v>
      </c>
      <c r="W673" s="1219" t="s">
        <v>48</v>
      </c>
      <c r="X673" s="1220" t="s">
        <v>48</v>
      </c>
      <c r="Y673" s="1296">
        <v>10</v>
      </c>
      <c r="Z673" s="1297">
        <v>10</v>
      </c>
      <c r="AA673" s="1223" t="s">
        <v>48</v>
      </c>
      <c r="AB673" s="1207" t="s">
        <v>48</v>
      </c>
      <c r="AC673" s="1225" t="s">
        <v>48</v>
      </c>
      <c r="AD673" s="1298">
        <v>150</v>
      </c>
      <c r="AE673" s="1227" t="s">
        <v>48</v>
      </c>
      <c r="AF673" s="1214">
        <v>2</v>
      </c>
      <c r="AG673" s="1311">
        <v>2</v>
      </c>
      <c r="AH673" s="1312">
        <v>2</v>
      </c>
      <c r="AI673" s="1313">
        <v>0</v>
      </c>
      <c r="AJ673" s="1216">
        <v>0</v>
      </c>
      <c r="AK673" s="1314">
        <v>0</v>
      </c>
      <c r="AL673" s="1228" t="s">
        <v>13912</v>
      </c>
      <c r="AM673" s="1228" t="s">
        <v>12688</v>
      </c>
      <c r="AN673" s="1229" t="s">
        <v>13490</v>
      </c>
    </row>
    <row r="674" spans="1:40" ht="13.5" thickBot="1">
      <c r="A674" s="1291" t="s">
        <v>5700</v>
      </c>
      <c r="B674" s="1202" t="s">
        <v>5701</v>
      </c>
      <c r="C674" s="1289" t="s">
        <v>4815</v>
      </c>
      <c r="D674" s="1239" t="s">
        <v>5612</v>
      </c>
      <c r="E674" s="1239" t="s">
        <v>5613</v>
      </c>
      <c r="F674" s="1239" t="s">
        <v>4817</v>
      </c>
      <c r="G674" s="1239" t="s">
        <v>5614</v>
      </c>
      <c r="H674" s="1239" t="s">
        <v>5615</v>
      </c>
      <c r="I674" s="1259" t="b">
        <v>0</v>
      </c>
      <c r="J674" s="1241" t="s">
        <v>5702</v>
      </c>
      <c r="K674" s="1208" t="s">
        <v>5703</v>
      </c>
      <c r="L674" s="1235" t="s">
        <v>5704</v>
      </c>
      <c r="M674" s="1236">
        <v>1.5</v>
      </c>
      <c r="N674" s="1262" t="b">
        <v>0</v>
      </c>
      <c r="O674" s="1245" t="s">
        <v>48</v>
      </c>
      <c r="P674" s="1224" t="s">
        <v>48</v>
      </c>
      <c r="Q674" s="1219" t="s">
        <v>48</v>
      </c>
      <c r="R674" s="1246" t="s">
        <v>48</v>
      </c>
      <c r="S674" s="1224" t="s">
        <v>48</v>
      </c>
      <c r="T674" s="1219" t="s">
        <v>48</v>
      </c>
      <c r="U674" s="1247" t="s">
        <v>48</v>
      </c>
      <c r="V674" s="1218" t="s">
        <v>48</v>
      </c>
      <c r="W674" s="1219" t="s">
        <v>48</v>
      </c>
      <c r="X674" s="1220" t="s">
        <v>48</v>
      </c>
      <c r="Y674" s="1296">
        <v>10</v>
      </c>
      <c r="Z674" s="1297">
        <v>10</v>
      </c>
      <c r="AA674" s="1223" t="s">
        <v>48</v>
      </c>
      <c r="AB674" s="1207" t="s">
        <v>48</v>
      </c>
      <c r="AC674" s="1225" t="s">
        <v>48</v>
      </c>
      <c r="AD674" s="1298">
        <v>150</v>
      </c>
      <c r="AE674" s="1227" t="s">
        <v>48</v>
      </c>
      <c r="AF674" s="1214">
        <v>2</v>
      </c>
      <c r="AG674" s="1311">
        <v>2</v>
      </c>
      <c r="AH674" s="1312">
        <v>2</v>
      </c>
      <c r="AI674" s="1313">
        <v>0</v>
      </c>
      <c r="AJ674" s="1216">
        <v>0</v>
      </c>
      <c r="AK674" s="1314">
        <v>0</v>
      </c>
      <c r="AL674" s="1228" t="s">
        <v>13912</v>
      </c>
      <c r="AM674" s="1228" t="s">
        <v>12688</v>
      </c>
      <c r="AN674" s="1229" t="s">
        <v>13490</v>
      </c>
    </row>
    <row r="675" spans="1:40" ht="13.5" thickBot="1">
      <c r="A675" s="1292" t="s">
        <v>5705</v>
      </c>
      <c r="B675" s="1202" t="s">
        <v>5705</v>
      </c>
      <c r="C675" s="1289" t="s">
        <v>4815</v>
      </c>
      <c r="D675" s="1239" t="s">
        <v>5612</v>
      </c>
      <c r="E675" s="1239" t="s">
        <v>5613</v>
      </c>
      <c r="F675" s="1239" t="s">
        <v>4817</v>
      </c>
      <c r="G675" s="1239" t="s">
        <v>5614</v>
      </c>
      <c r="H675" s="1239" t="s">
        <v>5615</v>
      </c>
      <c r="I675" s="1259" t="b">
        <v>0</v>
      </c>
      <c r="J675" s="1241" t="s">
        <v>5706</v>
      </c>
      <c r="K675" s="1208" t="s">
        <v>5707</v>
      </c>
      <c r="L675" s="1235" t="s">
        <v>5708</v>
      </c>
      <c r="M675" s="1236">
        <v>1.7</v>
      </c>
      <c r="N675" s="1262" t="b">
        <v>0</v>
      </c>
      <c r="O675" s="1245" t="s">
        <v>48</v>
      </c>
      <c r="P675" s="1224" t="s">
        <v>48</v>
      </c>
      <c r="Q675" s="1219" t="s">
        <v>48</v>
      </c>
      <c r="R675" s="1246" t="s">
        <v>48</v>
      </c>
      <c r="S675" s="1224" t="s">
        <v>48</v>
      </c>
      <c r="T675" s="1219" t="s">
        <v>48</v>
      </c>
      <c r="U675" s="1247" t="s">
        <v>48</v>
      </c>
      <c r="V675" s="1218" t="s">
        <v>48</v>
      </c>
      <c r="W675" s="1219" t="s">
        <v>48</v>
      </c>
      <c r="X675" s="1220" t="s">
        <v>48</v>
      </c>
      <c r="Y675" s="1296">
        <v>20</v>
      </c>
      <c r="Z675" s="1297">
        <v>20</v>
      </c>
      <c r="AA675" s="1223" t="s">
        <v>48</v>
      </c>
      <c r="AB675" s="1207" t="s">
        <v>48</v>
      </c>
      <c r="AC675" s="1225" t="s">
        <v>48</v>
      </c>
      <c r="AD675" s="1298">
        <v>200</v>
      </c>
      <c r="AE675" s="1227" t="s">
        <v>48</v>
      </c>
      <c r="AF675" s="1214">
        <v>3</v>
      </c>
      <c r="AG675" s="1311">
        <v>3</v>
      </c>
      <c r="AH675" s="1312">
        <v>3</v>
      </c>
      <c r="AI675" s="1313">
        <v>0</v>
      </c>
      <c r="AJ675" s="1216">
        <v>0</v>
      </c>
      <c r="AK675" s="1314">
        <v>0</v>
      </c>
      <c r="AL675" s="1228" t="s">
        <v>13913</v>
      </c>
      <c r="AM675" s="1228" t="s">
        <v>12688</v>
      </c>
      <c r="AN675" s="1229" t="s">
        <v>13490</v>
      </c>
    </row>
    <row r="676" spans="1:40" ht="13.5" thickBot="1">
      <c r="A676" s="1292" t="s">
        <v>5709</v>
      </c>
      <c r="B676" s="1202" t="s">
        <v>5709</v>
      </c>
      <c r="C676" s="1289" t="s">
        <v>4815</v>
      </c>
      <c r="D676" s="1239" t="s">
        <v>5612</v>
      </c>
      <c r="E676" s="1239" t="s">
        <v>5613</v>
      </c>
      <c r="F676" s="1239" t="s">
        <v>4817</v>
      </c>
      <c r="G676" s="1239" t="s">
        <v>5614</v>
      </c>
      <c r="H676" s="1239" t="s">
        <v>5615</v>
      </c>
      <c r="I676" s="1259" t="b">
        <v>0</v>
      </c>
      <c r="J676" s="1241" t="s">
        <v>5710</v>
      </c>
      <c r="K676" s="1208" t="s">
        <v>5711</v>
      </c>
      <c r="L676" s="1235" t="s">
        <v>5712</v>
      </c>
      <c r="M676" s="1236">
        <v>1.7</v>
      </c>
      <c r="N676" s="1262" t="b">
        <v>0</v>
      </c>
      <c r="O676" s="1245" t="s">
        <v>48</v>
      </c>
      <c r="P676" s="1224" t="s">
        <v>48</v>
      </c>
      <c r="Q676" s="1219" t="s">
        <v>48</v>
      </c>
      <c r="R676" s="1246" t="s">
        <v>48</v>
      </c>
      <c r="S676" s="1224" t="s">
        <v>48</v>
      </c>
      <c r="T676" s="1219" t="s">
        <v>48</v>
      </c>
      <c r="U676" s="1247" t="s">
        <v>48</v>
      </c>
      <c r="V676" s="1218" t="s">
        <v>48</v>
      </c>
      <c r="W676" s="1219" t="s">
        <v>48</v>
      </c>
      <c r="X676" s="1220" t="s">
        <v>48</v>
      </c>
      <c r="Y676" s="1296">
        <v>20</v>
      </c>
      <c r="Z676" s="1297">
        <v>20</v>
      </c>
      <c r="AA676" s="1223" t="s">
        <v>48</v>
      </c>
      <c r="AB676" s="1207" t="s">
        <v>48</v>
      </c>
      <c r="AC676" s="1225" t="s">
        <v>48</v>
      </c>
      <c r="AD676" s="1298">
        <v>200</v>
      </c>
      <c r="AE676" s="1227" t="s">
        <v>48</v>
      </c>
      <c r="AF676" s="1214">
        <v>3</v>
      </c>
      <c r="AG676" s="1311">
        <v>3</v>
      </c>
      <c r="AH676" s="1312">
        <v>3</v>
      </c>
      <c r="AI676" s="1313">
        <v>0</v>
      </c>
      <c r="AJ676" s="1216">
        <v>0</v>
      </c>
      <c r="AK676" s="1314">
        <v>0</v>
      </c>
      <c r="AL676" s="1228" t="s">
        <v>13913</v>
      </c>
      <c r="AM676" s="1228" t="s">
        <v>12688</v>
      </c>
      <c r="AN676" s="1229" t="s">
        <v>13490</v>
      </c>
    </row>
    <row r="677" spans="1:40" ht="13.5" thickBot="1">
      <c r="A677" s="1292" t="s">
        <v>5713</v>
      </c>
      <c r="B677" s="1202" t="s">
        <v>5713</v>
      </c>
      <c r="C677" s="1289" t="s">
        <v>4815</v>
      </c>
      <c r="D677" s="1239" t="s">
        <v>5612</v>
      </c>
      <c r="E677" s="1239" t="s">
        <v>5613</v>
      </c>
      <c r="F677" s="1239" t="s">
        <v>4817</v>
      </c>
      <c r="G677" s="1239" t="s">
        <v>5614</v>
      </c>
      <c r="H677" s="1239" t="s">
        <v>5615</v>
      </c>
      <c r="I677" s="1259" t="b">
        <v>0</v>
      </c>
      <c r="J677" s="1241" t="s">
        <v>5714</v>
      </c>
      <c r="K677" s="1208" t="s">
        <v>5715</v>
      </c>
      <c r="L677" s="1235" t="s">
        <v>5716</v>
      </c>
      <c r="M677" s="1236">
        <v>1.7</v>
      </c>
      <c r="N677" s="1262" t="b">
        <v>0</v>
      </c>
      <c r="O677" s="1245" t="s">
        <v>48</v>
      </c>
      <c r="P677" s="1224" t="s">
        <v>48</v>
      </c>
      <c r="Q677" s="1219" t="s">
        <v>48</v>
      </c>
      <c r="R677" s="1246" t="s">
        <v>48</v>
      </c>
      <c r="S677" s="1224" t="s">
        <v>48</v>
      </c>
      <c r="T677" s="1219" t="s">
        <v>48</v>
      </c>
      <c r="U677" s="1247" t="s">
        <v>48</v>
      </c>
      <c r="V677" s="1218" t="s">
        <v>48</v>
      </c>
      <c r="W677" s="1219" t="s">
        <v>48</v>
      </c>
      <c r="X677" s="1220" t="s">
        <v>48</v>
      </c>
      <c r="Y677" s="1296">
        <v>20</v>
      </c>
      <c r="Z677" s="1297">
        <v>20</v>
      </c>
      <c r="AA677" s="1223" t="s">
        <v>48</v>
      </c>
      <c r="AB677" s="1207" t="s">
        <v>48</v>
      </c>
      <c r="AC677" s="1225" t="s">
        <v>48</v>
      </c>
      <c r="AD677" s="1298">
        <v>200</v>
      </c>
      <c r="AE677" s="1227" t="s">
        <v>48</v>
      </c>
      <c r="AF677" s="1214">
        <v>3</v>
      </c>
      <c r="AG677" s="1311">
        <v>3</v>
      </c>
      <c r="AH677" s="1312">
        <v>3</v>
      </c>
      <c r="AI677" s="1313">
        <v>0</v>
      </c>
      <c r="AJ677" s="1216">
        <v>0</v>
      </c>
      <c r="AK677" s="1314">
        <v>0</v>
      </c>
      <c r="AL677" s="1228" t="s">
        <v>13913</v>
      </c>
      <c r="AM677" s="1228" t="s">
        <v>12688</v>
      </c>
      <c r="AN677" s="1229" t="s">
        <v>13490</v>
      </c>
    </row>
    <row r="678" spans="1:40" ht="13.5" thickBot="1">
      <c r="A678" s="1292" t="s">
        <v>5717</v>
      </c>
      <c r="B678" s="1202" t="s">
        <v>5717</v>
      </c>
      <c r="C678" s="1289" t="s">
        <v>4815</v>
      </c>
      <c r="D678" s="1239" t="s">
        <v>5612</v>
      </c>
      <c r="E678" s="1239" t="s">
        <v>5613</v>
      </c>
      <c r="F678" s="1239" t="s">
        <v>4817</v>
      </c>
      <c r="G678" s="1239" t="s">
        <v>5614</v>
      </c>
      <c r="H678" s="1239" t="s">
        <v>5615</v>
      </c>
      <c r="I678" s="1259" t="b">
        <v>0</v>
      </c>
      <c r="J678" s="1241" t="s">
        <v>5718</v>
      </c>
      <c r="K678" s="1208" t="s">
        <v>5719</v>
      </c>
      <c r="L678" s="1235" t="s">
        <v>5720</v>
      </c>
      <c r="M678" s="1236">
        <v>1.7</v>
      </c>
      <c r="N678" s="1262" t="b">
        <v>0</v>
      </c>
      <c r="O678" s="1245" t="s">
        <v>48</v>
      </c>
      <c r="P678" s="1224" t="s">
        <v>48</v>
      </c>
      <c r="Q678" s="1219" t="s">
        <v>48</v>
      </c>
      <c r="R678" s="1246" t="s">
        <v>48</v>
      </c>
      <c r="S678" s="1224" t="s">
        <v>48</v>
      </c>
      <c r="T678" s="1219" t="s">
        <v>48</v>
      </c>
      <c r="U678" s="1247" t="s">
        <v>48</v>
      </c>
      <c r="V678" s="1218" t="s">
        <v>48</v>
      </c>
      <c r="W678" s="1219" t="s">
        <v>48</v>
      </c>
      <c r="X678" s="1220" t="s">
        <v>48</v>
      </c>
      <c r="Y678" s="1296">
        <v>20</v>
      </c>
      <c r="Z678" s="1297">
        <v>20</v>
      </c>
      <c r="AA678" s="1223" t="s">
        <v>48</v>
      </c>
      <c r="AB678" s="1207" t="s">
        <v>48</v>
      </c>
      <c r="AC678" s="1225" t="s">
        <v>48</v>
      </c>
      <c r="AD678" s="1298">
        <v>200</v>
      </c>
      <c r="AE678" s="1227" t="s">
        <v>48</v>
      </c>
      <c r="AF678" s="1214">
        <v>3</v>
      </c>
      <c r="AG678" s="1311">
        <v>3</v>
      </c>
      <c r="AH678" s="1312">
        <v>3</v>
      </c>
      <c r="AI678" s="1313">
        <v>0</v>
      </c>
      <c r="AJ678" s="1216">
        <v>0</v>
      </c>
      <c r="AK678" s="1314">
        <v>0</v>
      </c>
      <c r="AL678" s="1228" t="s">
        <v>13913</v>
      </c>
      <c r="AM678" s="1228" t="s">
        <v>12688</v>
      </c>
      <c r="AN678" s="1229" t="s">
        <v>13490</v>
      </c>
    </row>
    <row r="679" spans="1:40" ht="13.5" thickBot="1">
      <c r="A679" s="1292" t="s">
        <v>5721</v>
      </c>
      <c r="B679" s="1202" t="s">
        <v>5721</v>
      </c>
      <c r="C679" s="1289" t="s">
        <v>4815</v>
      </c>
      <c r="D679" s="1239" t="s">
        <v>5612</v>
      </c>
      <c r="E679" s="1239" t="s">
        <v>5613</v>
      </c>
      <c r="F679" s="1239" t="s">
        <v>4817</v>
      </c>
      <c r="G679" s="1239" t="s">
        <v>5614</v>
      </c>
      <c r="H679" s="1239" t="s">
        <v>5615</v>
      </c>
      <c r="I679" s="1259" t="b">
        <v>0</v>
      </c>
      <c r="J679" s="1241" t="s">
        <v>5722</v>
      </c>
      <c r="K679" s="1208" t="s">
        <v>5723</v>
      </c>
      <c r="L679" s="1235" t="s">
        <v>5724</v>
      </c>
      <c r="M679" s="1236">
        <v>1.7</v>
      </c>
      <c r="N679" s="1262" t="b">
        <v>0</v>
      </c>
      <c r="O679" s="1245" t="s">
        <v>48</v>
      </c>
      <c r="P679" s="1224" t="s">
        <v>48</v>
      </c>
      <c r="Q679" s="1219" t="s">
        <v>48</v>
      </c>
      <c r="R679" s="1246" t="s">
        <v>48</v>
      </c>
      <c r="S679" s="1224" t="s">
        <v>48</v>
      </c>
      <c r="T679" s="1219" t="s">
        <v>48</v>
      </c>
      <c r="U679" s="1247" t="s">
        <v>48</v>
      </c>
      <c r="V679" s="1218" t="s">
        <v>48</v>
      </c>
      <c r="W679" s="1219" t="s">
        <v>48</v>
      </c>
      <c r="X679" s="1220" t="s">
        <v>48</v>
      </c>
      <c r="Y679" s="1296">
        <v>20</v>
      </c>
      <c r="Z679" s="1297">
        <v>20</v>
      </c>
      <c r="AA679" s="1223" t="s">
        <v>48</v>
      </c>
      <c r="AB679" s="1207" t="s">
        <v>48</v>
      </c>
      <c r="AC679" s="1225" t="s">
        <v>48</v>
      </c>
      <c r="AD679" s="1298">
        <v>200</v>
      </c>
      <c r="AE679" s="1227" t="s">
        <v>48</v>
      </c>
      <c r="AF679" s="1214">
        <v>3</v>
      </c>
      <c r="AG679" s="1311">
        <v>3</v>
      </c>
      <c r="AH679" s="1312">
        <v>3</v>
      </c>
      <c r="AI679" s="1313">
        <v>0</v>
      </c>
      <c r="AJ679" s="1216">
        <v>0</v>
      </c>
      <c r="AK679" s="1314">
        <v>0</v>
      </c>
      <c r="AL679" s="1228" t="s">
        <v>13913</v>
      </c>
      <c r="AM679" s="1228" t="s">
        <v>12688</v>
      </c>
      <c r="AN679" s="1229" t="s">
        <v>13490</v>
      </c>
    </row>
    <row r="680" spans="1:40" ht="13.5" thickBot="1">
      <c r="A680" s="1293" t="s">
        <v>5725</v>
      </c>
      <c r="B680" s="1202" t="s">
        <v>5726</v>
      </c>
      <c r="C680" s="1289" t="s">
        <v>4815</v>
      </c>
      <c r="D680" s="1239" t="s">
        <v>5612</v>
      </c>
      <c r="E680" s="1239" t="s">
        <v>5613</v>
      </c>
      <c r="F680" s="1239" t="s">
        <v>4817</v>
      </c>
      <c r="G680" s="1239" t="s">
        <v>5614</v>
      </c>
      <c r="H680" s="1239" t="s">
        <v>5615</v>
      </c>
      <c r="I680" s="1259" t="b">
        <v>0</v>
      </c>
      <c r="J680" s="1241" t="s">
        <v>5727</v>
      </c>
      <c r="K680" s="1208" t="s">
        <v>5728</v>
      </c>
      <c r="L680" s="1235" t="s">
        <v>5729</v>
      </c>
      <c r="M680" s="1236">
        <v>3</v>
      </c>
      <c r="N680" s="1262" t="b">
        <v>0</v>
      </c>
      <c r="O680" s="1245" t="s">
        <v>48</v>
      </c>
      <c r="P680" s="1224" t="s">
        <v>48</v>
      </c>
      <c r="Q680" s="1219" t="s">
        <v>48</v>
      </c>
      <c r="R680" s="1246" t="s">
        <v>48</v>
      </c>
      <c r="S680" s="1224" t="s">
        <v>48</v>
      </c>
      <c r="T680" s="1219" t="s">
        <v>48</v>
      </c>
      <c r="U680" s="1247" t="s">
        <v>48</v>
      </c>
      <c r="V680" s="1218" t="s">
        <v>48</v>
      </c>
      <c r="W680" s="1219" t="s">
        <v>48</v>
      </c>
      <c r="X680" s="1220" t="s">
        <v>48</v>
      </c>
      <c r="Y680" s="1296">
        <v>35</v>
      </c>
      <c r="Z680" s="1297">
        <v>35</v>
      </c>
      <c r="AA680" s="1223" t="s">
        <v>48</v>
      </c>
      <c r="AB680" s="1207" t="s">
        <v>48</v>
      </c>
      <c r="AC680" s="1225" t="s">
        <v>48</v>
      </c>
      <c r="AD680" s="1298">
        <v>200</v>
      </c>
      <c r="AE680" s="1227" t="s">
        <v>48</v>
      </c>
      <c r="AF680" s="1214">
        <v>4</v>
      </c>
      <c r="AG680" s="1311">
        <v>4</v>
      </c>
      <c r="AH680" s="1312">
        <v>4</v>
      </c>
      <c r="AI680" s="1313">
        <v>0</v>
      </c>
      <c r="AJ680" s="1216">
        <v>0</v>
      </c>
      <c r="AK680" s="1314">
        <v>0</v>
      </c>
      <c r="AL680" s="1228" t="s">
        <v>13914</v>
      </c>
      <c r="AM680" s="1228" t="s">
        <v>12688</v>
      </c>
      <c r="AN680" s="1229" t="s">
        <v>13490</v>
      </c>
    </row>
    <row r="681" spans="1:40" ht="13.5" thickBot="1">
      <c r="A681" s="1293" t="s">
        <v>5730</v>
      </c>
      <c r="B681" s="1202" t="s">
        <v>5731</v>
      </c>
      <c r="C681" s="1289" t="s">
        <v>4815</v>
      </c>
      <c r="D681" s="1239" t="s">
        <v>5612</v>
      </c>
      <c r="E681" s="1239" t="s">
        <v>5613</v>
      </c>
      <c r="F681" s="1239" t="s">
        <v>4817</v>
      </c>
      <c r="G681" s="1239" t="s">
        <v>5614</v>
      </c>
      <c r="H681" s="1239" t="s">
        <v>5615</v>
      </c>
      <c r="I681" s="1259" t="b">
        <v>0</v>
      </c>
      <c r="J681" s="1241" t="s">
        <v>5732</v>
      </c>
      <c r="K681" s="1208" t="s">
        <v>5733</v>
      </c>
      <c r="L681" s="1235" t="s">
        <v>5734</v>
      </c>
      <c r="M681" s="1236">
        <v>3</v>
      </c>
      <c r="N681" s="1262" t="b">
        <v>1</v>
      </c>
      <c r="O681" s="1245" t="s">
        <v>48</v>
      </c>
      <c r="P681" s="1224" t="s">
        <v>48</v>
      </c>
      <c r="Q681" s="1219" t="s">
        <v>48</v>
      </c>
      <c r="R681" s="1246" t="s">
        <v>48</v>
      </c>
      <c r="S681" s="1224" t="s">
        <v>48</v>
      </c>
      <c r="T681" s="1219" t="s">
        <v>48</v>
      </c>
      <c r="U681" s="1247" t="s">
        <v>48</v>
      </c>
      <c r="V681" s="1218" t="s">
        <v>48</v>
      </c>
      <c r="W681" s="1219" t="s">
        <v>48</v>
      </c>
      <c r="X681" s="1220" t="s">
        <v>48</v>
      </c>
      <c r="Y681" s="1296">
        <v>35</v>
      </c>
      <c r="Z681" s="1297">
        <v>35</v>
      </c>
      <c r="AA681" s="1223" t="s">
        <v>48</v>
      </c>
      <c r="AB681" s="1207" t="s">
        <v>48</v>
      </c>
      <c r="AC681" s="1225" t="s">
        <v>48</v>
      </c>
      <c r="AD681" s="1298">
        <v>200</v>
      </c>
      <c r="AE681" s="1227" t="s">
        <v>48</v>
      </c>
      <c r="AF681" s="1214">
        <v>4</v>
      </c>
      <c r="AG681" s="1311">
        <v>4</v>
      </c>
      <c r="AH681" s="1312">
        <v>4</v>
      </c>
      <c r="AI681" s="1313">
        <v>0</v>
      </c>
      <c r="AJ681" s="1216">
        <v>0</v>
      </c>
      <c r="AK681" s="1314">
        <v>0</v>
      </c>
      <c r="AL681" s="1228" t="s">
        <v>13914</v>
      </c>
      <c r="AM681" s="1228" t="s">
        <v>12688</v>
      </c>
      <c r="AN681" s="1229" t="s">
        <v>13490</v>
      </c>
    </row>
    <row r="682" spans="1:40" ht="13.5" thickBot="1">
      <c r="A682" s="1293" t="s">
        <v>5735</v>
      </c>
      <c r="B682" s="1202" t="s">
        <v>5736</v>
      </c>
      <c r="C682" s="1289" t="s">
        <v>4815</v>
      </c>
      <c r="D682" s="1239" t="s">
        <v>5612</v>
      </c>
      <c r="E682" s="1239" t="s">
        <v>5613</v>
      </c>
      <c r="F682" s="1239" t="s">
        <v>4817</v>
      </c>
      <c r="G682" s="1239" t="s">
        <v>5614</v>
      </c>
      <c r="H682" s="1239" t="s">
        <v>5615</v>
      </c>
      <c r="I682" s="1259" t="b">
        <v>0</v>
      </c>
      <c r="J682" s="1241" t="s">
        <v>5737</v>
      </c>
      <c r="K682" s="1208" t="s">
        <v>5738</v>
      </c>
      <c r="L682" s="1235" t="s">
        <v>5739</v>
      </c>
      <c r="M682" s="1236">
        <v>3</v>
      </c>
      <c r="N682" s="1262" t="b">
        <v>0</v>
      </c>
      <c r="O682" s="1245" t="s">
        <v>48</v>
      </c>
      <c r="P682" s="1224" t="s">
        <v>48</v>
      </c>
      <c r="Q682" s="1219" t="s">
        <v>48</v>
      </c>
      <c r="R682" s="1246" t="s">
        <v>48</v>
      </c>
      <c r="S682" s="1224" t="s">
        <v>48</v>
      </c>
      <c r="T682" s="1219" t="s">
        <v>48</v>
      </c>
      <c r="U682" s="1247" t="s">
        <v>48</v>
      </c>
      <c r="V682" s="1218" t="s">
        <v>48</v>
      </c>
      <c r="W682" s="1219" t="s">
        <v>48</v>
      </c>
      <c r="X682" s="1220" t="s">
        <v>48</v>
      </c>
      <c r="Y682" s="1296">
        <v>35</v>
      </c>
      <c r="Z682" s="1297">
        <v>35</v>
      </c>
      <c r="AA682" s="1223" t="s">
        <v>48</v>
      </c>
      <c r="AB682" s="1207" t="s">
        <v>48</v>
      </c>
      <c r="AC682" s="1225" t="s">
        <v>48</v>
      </c>
      <c r="AD682" s="1298">
        <v>200</v>
      </c>
      <c r="AE682" s="1227" t="s">
        <v>48</v>
      </c>
      <c r="AF682" s="1214">
        <v>4</v>
      </c>
      <c r="AG682" s="1311">
        <v>4</v>
      </c>
      <c r="AH682" s="1312">
        <v>4</v>
      </c>
      <c r="AI682" s="1313">
        <v>0</v>
      </c>
      <c r="AJ682" s="1216">
        <v>0</v>
      </c>
      <c r="AK682" s="1314">
        <v>0</v>
      </c>
      <c r="AL682" s="1228" t="s">
        <v>13914</v>
      </c>
      <c r="AM682" s="1228" t="s">
        <v>12688</v>
      </c>
      <c r="AN682" s="1229" t="s">
        <v>13490</v>
      </c>
    </row>
    <row r="683" spans="1:40" ht="13.5" thickBot="1">
      <c r="A683" s="1293" t="s">
        <v>5740</v>
      </c>
      <c r="B683" s="1202" t="s">
        <v>5741</v>
      </c>
      <c r="C683" s="1289" t="s">
        <v>4815</v>
      </c>
      <c r="D683" s="1239" t="s">
        <v>5612</v>
      </c>
      <c r="E683" s="1239" t="s">
        <v>5613</v>
      </c>
      <c r="F683" s="1239" t="s">
        <v>4817</v>
      </c>
      <c r="G683" s="1239" t="s">
        <v>5614</v>
      </c>
      <c r="H683" s="1239" t="s">
        <v>5615</v>
      </c>
      <c r="I683" s="1259" t="b">
        <v>0</v>
      </c>
      <c r="J683" s="1241" t="s">
        <v>5742</v>
      </c>
      <c r="K683" s="1208" t="s">
        <v>5743</v>
      </c>
      <c r="L683" s="1235" t="s">
        <v>5744</v>
      </c>
      <c r="M683" s="1236">
        <v>3</v>
      </c>
      <c r="N683" s="1262" t="b">
        <v>0</v>
      </c>
      <c r="O683" s="1245" t="s">
        <v>48</v>
      </c>
      <c r="P683" s="1224" t="s">
        <v>48</v>
      </c>
      <c r="Q683" s="1219" t="s">
        <v>48</v>
      </c>
      <c r="R683" s="1246" t="s">
        <v>48</v>
      </c>
      <c r="S683" s="1224" t="s">
        <v>48</v>
      </c>
      <c r="T683" s="1219" t="s">
        <v>48</v>
      </c>
      <c r="U683" s="1247" t="s">
        <v>48</v>
      </c>
      <c r="V683" s="1218" t="s">
        <v>48</v>
      </c>
      <c r="W683" s="1219" t="s">
        <v>48</v>
      </c>
      <c r="X683" s="1220" t="s">
        <v>48</v>
      </c>
      <c r="Y683" s="1296">
        <v>35</v>
      </c>
      <c r="Z683" s="1297">
        <v>35</v>
      </c>
      <c r="AA683" s="1223" t="s">
        <v>48</v>
      </c>
      <c r="AB683" s="1207" t="s">
        <v>48</v>
      </c>
      <c r="AC683" s="1225" t="s">
        <v>48</v>
      </c>
      <c r="AD683" s="1298">
        <v>200</v>
      </c>
      <c r="AE683" s="1227" t="s">
        <v>48</v>
      </c>
      <c r="AF683" s="1214">
        <v>4</v>
      </c>
      <c r="AG683" s="1311">
        <v>4</v>
      </c>
      <c r="AH683" s="1312">
        <v>4</v>
      </c>
      <c r="AI683" s="1313">
        <v>0</v>
      </c>
      <c r="AJ683" s="1216">
        <v>0</v>
      </c>
      <c r="AK683" s="1314">
        <v>0</v>
      </c>
      <c r="AL683" s="1228" t="s">
        <v>13914</v>
      </c>
      <c r="AM683" s="1228" t="s">
        <v>12688</v>
      </c>
      <c r="AN683" s="1229" t="s">
        <v>13490</v>
      </c>
    </row>
    <row r="684" spans="1:40" ht="13.5" thickBot="1">
      <c r="A684" s="1293" t="s">
        <v>5745</v>
      </c>
      <c r="B684" s="1202" t="s">
        <v>5746</v>
      </c>
      <c r="C684" s="1289" t="s">
        <v>4815</v>
      </c>
      <c r="D684" s="1239" t="s">
        <v>5612</v>
      </c>
      <c r="E684" s="1239" t="s">
        <v>5613</v>
      </c>
      <c r="F684" s="1239" t="s">
        <v>4817</v>
      </c>
      <c r="G684" s="1239" t="s">
        <v>5614</v>
      </c>
      <c r="H684" s="1239" t="s">
        <v>5615</v>
      </c>
      <c r="I684" s="1259" t="b">
        <v>0</v>
      </c>
      <c r="J684" s="1241" t="s">
        <v>5747</v>
      </c>
      <c r="K684" s="1208" t="s">
        <v>5748</v>
      </c>
      <c r="L684" s="1235" t="s">
        <v>5749</v>
      </c>
      <c r="M684" s="1236">
        <v>3</v>
      </c>
      <c r="N684" s="1262" t="b">
        <v>1</v>
      </c>
      <c r="O684" s="1245" t="s">
        <v>48</v>
      </c>
      <c r="P684" s="1224" t="s">
        <v>48</v>
      </c>
      <c r="Q684" s="1219" t="s">
        <v>48</v>
      </c>
      <c r="R684" s="1246" t="s">
        <v>48</v>
      </c>
      <c r="S684" s="1224" t="s">
        <v>48</v>
      </c>
      <c r="T684" s="1219" t="s">
        <v>48</v>
      </c>
      <c r="U684" s="1247" t="s">
        <v>48</v>
      </c>
      <c r="V684" s="1218" t="s">
        <v>48</v>
      </c>
      <c r="W684" s="1219" t="s">
        <v>48</v>
      </c>
      <c r="X684" s="1220" t="s">
        <v>48</v>
      </c>
      <c r="Y684" s="1296">
        <v>35</v>
      </c>
      <c r="Z684" s="1297">
        <v>35</v>
      </c>
      <c r="AA684" s="1223" t="s">
        <v>48</v>
      </c>
      <c r="AB684" s="1207" t="s">
        <v>48</v>
      </c>
      <c r="AC684" s="1225" t="s">
        <v>48</v>
      </c>
      <c r="AD684" s="1298">
        <v>200</v>
      </c>
      <c r="AE684" s="1227" t="s">
        <v>48</v>
      </c>
      <c r="AF684" s="1214">
        <v>4</v>
      </c>
      <c r="AG684" s="1311">
        <v>4</v>
      </c>
      <c r="AH684" s="1312">
        <v>4</v>
      </c>
      <c r="AI684" s="1313">
        <v>0</v>
      </c>
      <c r="AJ684" s="1216">
        <v>0</v>
      </c>
      <c r="AK684" s="1314">
        <v>0</v>
      </c>
      <c r="AL684" s="1228" t="s">
        <v>13914</v>
      </c>
      <c r="AM684" s="1228" t="s">
        <v>12688</v>
      </c>
      <c r="AN684" s="1229" t="s">
        <v>13490</v>
      </c>
    </row>
    <row r="685" spans="1:40" ht="13.5" thickBot="1">
      <c r="A685" s="1293" t="s">
        <v>5750</v>
      </c>
      <c r="B685" s="1202" t="s">
        <v>5751</v>
      </c>
      <c r="C685" s="1289" t="s">
        <v>4815</v>
      </c>
      <c r="D685" s="1239" t="s">
        <v>5612</v>
      </c>
      <c r="E685" s="1239" t="s">
        <v>5613</v>
      </c>
      <c r="F685" s="1239" t="s">
        <v>4817</v>
      </c>
      <c r="G685" s="1239" t="s">
        <v>5614</v>
      </c>
      <c r="H685" s="1239" t="s">
        <v>5615</v>
      </c>
      <c r="I685" s="1259" t="b">
        <v>0</v>
      </c>
      <c r="J685" s="1241" t="s">
        <v>5752</v>
      </c>
      <c r="K685" s="1208" t="s">
        <v>5753</v>
      </c>
      <c r="L685" s="1235" t="s">
        <v>5754</v>
      </c>
      <c r="M685" s="1236">
        <v>3</v>
      </c>
      <c r="N685" s="1262" t="b">
        <v>1</v>
      </c>
      <c r="O685" s="1245" t="s">
        <v>48</v>
      </c>
      <c r="P685" s="1224" t="s">
        <v>48</v>
      </c>
      <c r="Q685" s="1219" t="s">
        <v>48</v>
      </c>
      <c r="R685" s="1246" t="s">
        <v>48</v>
      </c>
      <c r="S685" s="1224" t="s">
        <v>48</v>
      </c>
      <c r="T685" s="1219" t="s">
        <v>48</v>
      </c>
      <c r="U685" s="1247" t="s">
        <v>48</v>
      </c>
      <c r="V685" s="1218" t="s">
        <v>48</v>
      </c>
      <c r="W685" s="1219" t="s">
        <v>48</v>
      </c>
      <c r="X685" s="1220" t="s">
        <v>48</v>
      </c>
      <c r="Y685" s="1296">
        <v>35</v>
      </c>
      <c r="Z685" s="1297">
        <v>35</v>
      </c>
      <c r="AA685" s="1223" t="s">
        <v>48</v>
      </c>
      <c r="AB685" s="1207" t="s">
        <v>48</v>
      </c>
      <c r="AC685" s="1225" t="s">
        <v>48</v>
      </c>
      <c r="AD685" s="1298">
        <v>200</v>
      </c>
      <c r="AE685" s="1227" t="s">
        <v>48</v>
      </c>
      <c r="AF685" s="1214">
        <v>4</v>
      </c>
      <c r="AG685" s="1311">
        <v>4</v>
      </c>
      <c r="AH685" s="1312">
        <v>4</v>
      </c>
      <c r="AI685" s="1313">
        <v>0</v>
      </c>
      <c r="AJ685" s="1216">
        <v>0</v>
      </c>
      <c r="AK685" s="1314">
        <v>0</v>
      </c>
      <c r="AL685" s="1228" t="s">
        <v>13914</v>
      </c>
      <c r="AM685" s="1228" t="s">
        <v>12688</v>
      </c>
      <c r="AN685" s="1229" t="s">
        <v>13490</v>
      </c>
    </row>
    <row r="686" spans="1:40" ht="13.5" thickBot="1">
      <c r="A686" s="1256" t="s">
        <v>5755</v>
      </c>
      <c r="B686" s="1202" t="s">
        <v>5756</v>
      </c>
      <c r="C686" s="1289" t="s">
        <v>4815</v>
      </c>
      <c r="D686" s="1239" t="s">
        <v>5612</v>
      </c>
      <c r="E686" s="1239" t="s">
        <v>5613</v>
      </c>
      <c r="F686" s="1239" t="s">
        <v>4817</v>
      </c>
      <c r="G686" s="1239" t="s">
        <v>5614</v>
      </c>
      <c r="H686" s="1239" t="s">
        <v>5615</v>
      </c>
      <c r="I686" s="1259" t="b">
        <v>0</v>
      </c>
      <c r="J686" s="1241" t="s">
        <v>5757</v>
      </c>
      <c r="K686" s="1208" t="s">
        <v>5758</v>
      </c>
      <c r="L686" s="1235" t="s">
        <v>5759</v>
      </c>
      <c r="M686" s="1236">
        <v>4</v>
      </c>
      <c r="N686" s="1262" t="b">
        <v>1</v>
      </c>
      <c r="O686" s="1245" t="s">
        <v>48</v>
      </c>
      <c r="P686" s="1224" t="s">
        <v>48</v>
      </c>
      <c r="Q686" s="1219" t="s">
        <v>48</v>
      </c>
      <c r="R686" s="1246" t="s">
        <v>48</v>
      </c>
      <c r="S686" s="1224" t="s">
        <v>48</v>
      </c>
      <c r="T686" s="1219" t="s">
        <v>48</v>
      </c>
      <c r="U686" s="1247" t="s">
        <v>48</v>
      </c>
      <c r="V686" s="1218" t="s">
        <v>48</v>
      </c>
      <c r="W686" s="1219" t="s">
        <v>48</v>
      </c>
      <c r="X686" s="1220" t="s">
        <v>48</v>
      </c>
      <c r="Y686" s="1296">
        <v>50</v>
      </c>
      <c r="Z686" s="1297">
        <v>50</v>
      </c>
      <c r="AA686" s="1223" t="s">
        <v>48</v>
      </c>
      <c r="AB686" s="1207" t="s">
        <v>48</v>
      </c>
      <c r="AC686" s="1225" t="s">
        <v>48</v>
      </c>
      <c r="AD686" s="1298">
        <v>250</v>
      </c>
      <c r="AE686" s="1227" t="s">
        <v>48</v>
      </c>
      <c r="AF686" s="1214">
        <v>5</v>
      </c>
      <c r="AG686" s="1311">
        <v>5</v>
      </c>
      <c r="AH686" s="1312">
        <v>5</v>
      </c>
      <c r="AI686" s="1313">
        <v>0</v>
      </c>
      <c r="AJ686" s="1216">
        <v>0</v>
      </c>
      <c r="AK686" s="1314">
        <v>0</v>
      </c>
      <c r="AL686" s="1228" t="s">
        <v>13915</v>
      </c>
      <c r="AM686" s="1228" t="s">
        <v>12688</v>
      </c>
      <c r="AN686" s="1229" t="s">
        <v>13490</v>
      </c>
    </row>
    <row r="687" spans="1:40" ht="13.5" thickBot="1">
      <c r="A687" s="1256" t="s">
        <v>5760</v>
      </c>
      <c r="B687" s="1202" t="s">
        <v>5761</v>
      </c>
      <c r="C687" s="1289" t="s">
        <v>4815</v>
      </c>
      <c r="D687" s="1239" t="s">
        <v>5612</v>
      </c>
      <c r="E687" s="1239" t="s">
        <v>5613</v>
      </c>
      <c r="F687" s="1239" t="s">
        <v>4817</v>
      </c>
      <c r="G687" s="1239" t="s">
        <v>5614</v>
      </c>
      <c r="H687" s="1239" t="s">
        <v>5615</v>
      </c>
      <c r="I687" s="1259" t="b">
        <v>0</v>
      </c>
      <c r="J687" s="1241" t="s">
        <v>5762</v>
      </c>
      <c r="K687" s="1208" t="s">
        <v>5763</v>
      </c>
      <c r="L687" s="1235" t="s">
        <v>5764</v>
      </c>
      <c r="M687" s="1236">
        <v>4</v>
      </c>
      <c r="N687" s="1262" t="b">
        <v>0</v>
      </c>
      <c r="O687" s="1245" t="s">
        <v>48</v>
      </c>
      <c r="P687" s="1224" t="s">
        <v>48</v>
      </c>
      <c r="Q687" s="1219" t="s">
        <v>48</v>
      </c>
      <c r="R687" s="1246" t="s">
        <v>48</v>
      </c>
      <c r="S687" s="1224" t="s">
        <v>48</v>
      </c>
      <c r="T687" s="1219" t="s">
        <v>48</v>
      </c>
      <c r="U687" s="1247" t="s">
        <v>48</v>
      </c>
      <c r="V687" s="1218" t="s">
        <v>48</v>
      </c>
      <c r="W687" s="1219" t="s">
        <v>48</v>
      </c>
      <c r="X687" s="1220" t="s">
        <v>48</v>
      </c>
      <c r="Y687" s="1296">
        <v>50</v>
      </c>
      <c r="Z687" s="1297">
        <v>50</v>
      </c>
      <c r="AA687" s="1223" t="s">
        <v>48</v>
      </c>
      <c r="AB687" s="1207" t="s">
        <v>48</v>
      </c>
      <c r="AC687" s="1225" t="s">
        <v>48</v>
      </c>
      <c r="AD687" s="1298">
        <v>250</v>
      </c>
      <c r="AE687" s="1227" t="s">
        <v>48</v>
      </c>
      <c r="AF687" s="1214">
        <v>5</v>
      </c>
      <c r="AG687" s="1311">
        <v>5</v>
      </c>
      <c r="AH687" s="1312">
        <v>5</v>
      </c>
      <c r="AI687" s="1313">
        <v>0</v>
      </c>
      <c r="AJ687" s="1216">
        <v>0</v>
      </c>
      <c r="AK687" s="1314">
        <v>0</v>
      </c>
      <c r="AL687" s="1228" t="s">
        <v>13915</v>
      </c>
      <c r="AM687" s="1228" t="s">
        <v>12688</v>
      </c>
      <c r="AN687" s="1229" t="s">
        <v>13490</v>
      </c>
    </row>
    <row r="688" spans="1:40" ht="13.5" thickBot="1">
      <c r="A688" s="1256" t="s">
        <v>5765</v>
      </c>
      <c r="B688" s="1202" t="s">
        <v>5766</v>
      </c>
      <c r="C688" s="1289" t="s">
        <v>4815</v>
      </c>
      <c r="D688" s="1239" t="s">
        <v>5612</v>
      </c>
      <c r="E688" s="1239" t="s">
        <v>5613</v>
      </c>
      <c r="F688" s="1239" t="s">
        <v>4817</v>
      </c>
      <c r="G688" s="1239" t="s">
        <v>5614</v>
      </c>
      <c r="H688" s="1239" t="s">
        <v>5615</v>
      </c>
      <c r="I688" s="1259" t="b">
        <v>0</v>
      </c>
      <c r="J688" s="1241" t="s">
        <v>5767</v>
      </c>
      <c r="K688" s="1208" t="s">
        <v>5768</v>
      </c>
      <c r="L688" s="1235" t="s">
        <v>5769</v>
      </c>
      <c r="M688" s="1236">
        <v>4</v>
      </c>
      <c r="N688" s="1262" t="b">
        <v>0</v>
      </c>
      <c r="O688" s="1245" t="s">
        <v>48</v>
      </c>
      <c r="P688" s="1224" t="s">
        <v>48</v>
      </c>
      <c r="Q688" s="1219" t="s">
        <v>48</v>
      </c>
      <c r="R688" s="1246" t="s">
        <v>48</v>
      </c>
      <c r="S688" s="1224" t="s">
        <v>48</v>
      </c>
      <c r="T688" s="1219" t="s">
        <v>48</v>
      </c>
      <c r="U688" s="1247" t="s">
        <v>48</v>
      </c>
      <c r="V688" s="1218" t="s">
        <v>48</v>
      </c>
      <c r="W688" s="1219" t="s">
        <v>48</v>
      </c>
      <c r="X688" s="1220" t="s">
        <v>48</v>
      </c>
      <c r="Y688" s="1296">
        <v>50</v>
      </c>
      <c r="Z688" s="1297">
        <v>50</v>
      </c>
      <c r="AA688" s="1223" t="s">
        <v>48</v>
      </c>
      <c r="AB688" s="1207" t="s">
        <v>48</v>
      </c>
      <c r="AC688" s="1225" t="s">
        <v>48</v>
      </c>
      <c r="AD688" s="1298">
        <v>250</v>
      </c>
      <c r="AE688" s="1227" t="s">
        <v>48</v>
      </c>
      <c r="AF688" s="1214">
        <v>5</v>
      </c>
      <c r="AG688" s="1311">
        <v>5</v>
      </c>
      <c r="AH688" s="1312">
        <v>5</v>
      </c>
      <c r="AI688" s="1313">
        <v>0</v>
      </c>
      <c r="AJ688" s="1216">
        <v>0</v>
      </c>
      <c r="AK688" s="1314">
        <v>0</v>
      </c>
      <c r="AL688" s="1228" t="s">
        <v>13915</v>
      </c>
      <c r="AM688" s="1228" t="s">
        <v>12688</v>
      </c>
      <c r="AN688" s="1229" t="s">
        <v>13490</v>
      </c>
    </row>
    <row r="689" spans="1:40" ht="13.5" thickBot="1">
      <c r="A689" s="1257" t="s">
        <v>5881</v>
      </c>
      <c r="B689" s="1202" t="s">
        <v>5882</v>
      </c>
      <c r="C689" s="1289" t="s">
        <v>240</v>
      </c>
      <c r="D689" s="1269" t="s">
        <v>40</v>
      </c>
      <c r="E689" s="1205" t="s">
        <v>241</v>
      </c>
      <c r="F689" s="1205" t="s">
        <v>241</v>
      </c>
      <c r="G689" s="1205" t="s">
        <v>242</v>
      </c>
      <c r="H689" s="1205" t="s">
        <v>243</v>
      </c>
      <c r="I689" s="1206" t="b">
        <v>1</v>
      </c>
      <c r="J689" s="1207" t="s">
        <v>5883</v>
      </c>
      <c r="K689" s="1208" t="s">
        <v>5884</v>
      </c>
      <c r="L689" s="1209" t="s">
        <v>5885</v>
      </c>
      <c r="M689" s="1210">
        <v>0.2</v>
      </c>
      <c r="N689" s="1262" t="b">
        <v>0</v>
      </c>
      <c r="O689" s="1245" t="s">
        <v>48</v>
      </c>
      <c r="P689" s="1224" t="s">
        <v>48</v>
      </c>
      <c r="Q689" s="1219" t="s">
        <v>48</v>
      </c>
      <c r="R689" s="1246" t="s">
        <v>48</v>
      </c>
      <c r="S689" s="1224" t="s">
        <v>48</v>
      </c>
      <c r="T689" s="1219" t="s">
        <v>48</v>
      </c>
      <c r="U689" s="1247" t="s">
        <v>48</v>
      </c>
      <c r="V689" s="1218" t="s">
        <v>48</v>
      </c>
      <c r="W689" s="1219" t="s">
        <v>48</v>
      </c>
      <c r="X689" s="1220" t="s">
        <v>48</v>
      </c>
      <c r="Y689" s="1221" t="s">
        <v>48</v>
      </c>
      <c r="Z689" s="1222" t="s">
        <v>48</v>
      </c>
      <c r="AA689" s="1223" t="s">
        <v>48</v>
      </c>
      <c r="AB689" s="1224" t="s">
        <v>48</v>
      </c>
      <c r="AC689" s="1225" t="s">
        <v>48</v>
      </c>
      <c r="AD689" s="1211" t="s">
        <v>48</v>
      </c>
      <c r="AE689" s="1227" t="s">
        <v>48</v>
      </c>
      <c r="AF689" s="1227" t="s">
        <v>48</v>
      </c>
      <c r="AG689" s="1228" t="s">
        <v>48</v>
      </c>
      <c r="AH689" s="1228" t="s">
        <v>48</v>
      </c>
      <c r="AI689" s="1228" t="s">
        <v>48</v>
      </c>
      <c r="AJ689" s="1228" t="s">
        <v>48</v>
      </c>
      <c r="AK689" s="1228" t="s">
        <v>48</v>
      </c>
      <c r="AL689" s="1228" t="s">
        <v>13910</v>
      </c>
      <c r="AM689" s="1228" t="s">
        <v>12651</v>
      </c>
      <c r="AN689" s="1229" t="s">
        <v>13931</v>
      </c>
    </row>
    <row r="690" spans="1:40" ht="13.5" thickBot="1">
      <c r="A690" s="1230" t="s">
        <v>5886</v>
      </c>
      <c r="B690" s="1202" t="s">
        <v>5887</v>
      </c>
      <c r="C690" s="1289" t="s">
        <v>240</v>
      </c>
      <c r="D690" s="1269" t="s">
        <v>40</v>
      </c>
      <c r="E690" s="1205" t="s">
        <v>241</v>
      </c>
      <c r="F690" s="1205" t="s">
        <v>241</v>
      </c>
      <c r="G690" s="1205" t="s">
        <v>242</v>
      </c>
      <c r="H690" s="1205" t="s">
        <v>243</v>
      </c>
      <c r="I690" s="1206" t="b">
        <v>1</v>
      </c>
      <c r="J690" s="1207" t="s">
        <v>5888</v>
      </c>
      <c r="K690" s="1208" t="s">
        <v>5889</v>
      </c>
      <c r="L690" s="1209" t="s">
        <v>5890</v>
      </c>
      <c r="M690" s="1210">
        <v>0.1</v>
      </c>
      <c r="N690" s="1262" t="b">
        <v>0</v>
      </c>
      <c r="O690" s="1245" t="s">
        <v>48</v>
      </c>
      <c r="P690" s="1224" t="s">
        <v>48</v>
      </c>
      <c r="Q690" s="1219" t="s">
        <v>48</v>
      </c>
      <c r="R690" s="1246" t="s">
        <v>48</v>
      </c>
      <c r="S690" s="1224" t="s">
        <v>48</v>
      </c>
      <c r="T690" s="1219" t="s">
        <v>48</v>
      </c>
      <c r="U690" s="1247" t="s">
        <v>48</v>
      </c>
      <c r="V690" s="1218" t="s">
        <v>48</v>
      </c>
      <c r="W690" s="1219" t="s">
        <v>48</v>
      </c>
      <c r="X690" s="1220" t="s">
        <v>48</v>
      </c>
      <c r="Y690" s="1221" t="s">
        <v>48</v>
      </c>
      <c r="Z690" s="1222" t="s">
        <v>48</v>
      </c>
      <c r="AA690" s="1223" t="s">
        <v>48</v>
      </c>
      <c r="AB690" s="1224" t="s">
        <v>48</v>
      </c>
      <c r="AC690" s="1225" t="s">
        <v>48</v>
      </c>
      <c r="AD690" s="1211" t="s">
        <v>48</v>
      </c>
      <c r="AE690" s="1227" t="s">
        <v>48</v>
      </c>
      <c r="AF690" s="1227" t="s">
        <v>48</v>
      </c>
      <c r="AG690" s="1228" t="s">
        <v>48</v>
      </c>
      <c r="AH690" s="1228" t="s">
        <v>48</v>
      </c>
      <c r="AI690" s="1228" t="s">
        <v>48</v>
      </c>
      <c r="AJ690" s="1228" t="s">
        <v>48</v>
      </c>
      <c r="AK690" s="1228" t="s">
        <v>48</v>
      </c>
      <c r="AL690" s="1228" t="s">
        <v>13911</v>
      </c>
      <c r="AM690" s="1228" t="s">
        <v>12651</v>
      </c>
      <c r="AN690" s="1229" t="s">
        <v>13931</v>
      </c>
    </row>
    <row r="691" spans="1:40" ht="13.5" thickBot="1">
      <c r="A691" s="1231" t="s">
        <v>5891</v>
      </c>
      <c r="B691" s="1202" t="s">
        <v>5892</v>
      </c>
      <c r="C691" s="1289" t="s">
        <v>240</v>
      </c>
      <c r="D691" s="1269" t="s">
        <v>40</v>
      </c>
      <c r="E691" s="1205" t="s">
        <v>241</v>
      </c>
      <c r="F691" s="1205" t="s">
        <v>241</v>
      </c>
      <c r="G691" s="1205" t="s">
        <v>242</v>
      </c>
      <c r="H691" s="1205" t="s">
        <v>243</v>
      </c>
      <c r="I691" s="1206" t="b">
        <v>1</v>
      </c>
      <c r="J691" s="1244" t="s">
        <v>5893</v>
      </c>
      <c r="K691" s="1208" t="s">
        <v>5894</v>
      </c>
      <c r="L691" s="1209" t="s">
        <v>5895</v>
      </c>
      <c r="M691" s="1210">
        <v>0.3</v>
      </c>
      <c r="N691" s="1262" t="b">
        <v>0</v>
      </c>
      <c r="O691" s="1245" t="s">
        <v>48</v>
      </c>
      <c r="P691" s="1224" t="s">
        <v>48</v>
      </c>
      <c r="Q691" s="1219" t="s">
        <v>48</v>
      </c>
      <c r="R691" s="1246" t="s">
        <v>48</v>
      </c>
      <c r="S691" s="1224" t="s">
        <v>48</v>
      </c>
      <c r="T691" s="1219" t="s">
        <v>48</v>
      </c>
      <c r="U691" s="1247" t="s">
        <v>48</v>
      </c>
      <c r="V691" s="1218" t="s">
        <v>48</v>
      </c>
      <c r="W691" s="1219" t="s">
        <v>48</v>
      </c>
      <c r="X691" s="1220" t="s">
        <v>48</v>
      </c>
      <c r="Y691" s="1221" t="s">
        <v>48</v>
      </c>
      <c r="Z691" s="1222" t="s">
        <v>48</v>
      </c>
      <c r="AA691" s="1223" t="s">
        <v>48</v>
      </c>
      <c r="AB691" s="1224" t="s">
        <v>48</v>
      </c>
      <c r="AC691" s="1225" t="s">
        <v>48</v>
      </c>
      <c r="AD691" s="1211" t="s">
        <v>48</v>
      </c>
      <c r="AE691" s="1227" t="s">
        <v>48</v>
      </c>
      <c r="AF691" s="1227" t="s">
        <v>48</v>
      </c>
      <c r="AG691" s="1228" t="s">
        <v>48</v>
      </c>
      <c r="AH691" s="1228" t="s">
        <v>48</v>
      </c>
      <c r="AI691" s="1228" t="s">
        <v>48</v>
      </c>
      <c r="AJ691" s="1228" t="s">
        <v>48</v>
      </c>
      <c r="AK691" s="1228" t="s">
        <v>48</v>
      </c>
      <c r="AL691" s="1228" t="s">
        <v>13912</v>
      </c>
      <c r="AM691" s="1228" t="s">
        <v>12651</v>
      </c>
      <c r="AN691" s="1229" t="s">
        <v>13931</v>
      </c>
    </row>
    <row r="692" spans="1:40" ht="13.5" thickBot="1">
      <c r="A692" s="1230" t="s">
        <v>5896</v>
      </c>
      <c r="B692" s="1202" t="s">
        <v>5897</v>
      </c>
      <c r="C692" s="1289" t="s">
        <v>240</v>
      </c>
      <c r="D692" s="1269" t="s">
        <v>40</v>
      </c>
      <c r="E692" s="1205" t="s">
        <v>241</v>
      </c>
      <c r="F692" s="1205" t="s">
        <v>241</v>
      </c>
      <c r="G692" s="1205" t="s">
        <v>242</v>
      </c>
      <c r="H692" s="1205" t="s">
        <v>243</v>
      </c>
      <c r="I692" s="1206" t="b">
        <v>1</v>
      </c>
      <c r="J692" s="1207" t="s">
        <v>5898</v>
      </c>
      <c r="K692" s="1208" t="s">
        <v>5899</v>
      </c>
      <c r="L692" s="1235" t="s">
        <v>5900</v>
      </c>
      <c r="M692" s="1236">
        <v>1</v>
      </c>
      <c r="N692" s="1262" t="b">
        <v>0</v>
      </c>
      <c r="O692" s="1245" t="s">
        <v>48</v>
      </c>
      <c r="P692" s="1224" t="s">
        <v>48</v>
      </c>
      <c r="Q692" s="1219" t="s">
        <v>48</v>
      </c>
      <c r="R692" s="1246" t="s">
        <v>48</v>
      </c>
      <c r="S692" s="1224" t="s">
        <v>48</v>
      </c>
      <c r="T692" s="1219" t="s">
        <v>48</v>
      </c>
      <c r="U692" s="1247" t="s">
        <v>48</v>
      </c>
      <c r="V692" s="1218" t="s">
        <v>48</v>
      </c>
      <c r="W692" s="1219" t="s">
        <v>48</v>
      </c>
      <c r="X692" s="1220" t="s">
        <v>48</v>
      </c>
      <c r="Y692" s="1221" t="s">
        <v>48</v>
      </c>
      <c r="Z692" s="1222" t="s">
        <v>48</v>
      </c>
      <c r="AA692" s="1223" t="s">
        <v>48</v>
      </c>
      <c r="AB692" s="1224" t="s">
        <v>48</v>
      </c>
      <c r="AC692" s="1225" t="s">
        <v>48</v>
      </c>
      <c r="AD692" s="1211" t="s">
        <v>48</v>
      </c>
      <c r="AE692" s="1227" t="s">
        <v>48</v>
      </c>
      <c r="AF692" s="1227" t="s">
        <v>48</v>
      </c>
      <c r="AG692" s="1228" t="s">
        <v>48</v>
      </c>
      <c r="AH692" s="1228" t="s">
        <v>48</v>
      </c>
      <c r="AI692" s="1228" t="s">
        <v>48</v>
      </c>
      <c r="AJ692" s="1228" t="s">
        <v>48</v>
      </c>
      <c r="AK692" s="1228" t="s">
        <v>48</v>
      </c>
      <c r="AL692" s="1228" t="s">
        <v>13911</v>
      </c>
      <c r="AM692" s="1228" t="s">
        <v>12651</v>
      </c>
      <c r="AN692" s="1229" t="s">
        <v>13931</v>
      </c>
    </row>
    <row r="693" spans="1:40" ht="13.5" thickBot="1">
      <c r="A693" s="1230" t="s">
        <v>5901</v>
      </c>
      <c r="B693" s="1202" t="s">
        <v>5902</v>
      </c>
      <c r="C693" s="1289" t="s">
        <v>240</v>
      </c>
      <c r="D693" s="1269" t="s">
        <v>40</v>
      </c>
      <c r="E693" s="1205" t="s">
        <v>241</v>
      </c>
      <c r="F693" s="1205" t="s">
        <v>241</v>
      </c>
      <c r="G693" s="1205" t="s">
        <v>242</v>
      </c>
      <c r="H693" s="1205" t="s">
        <v>243</v>
      </c>
      <c r="I693" s="1206" t="b">
        <v>1</v>
      </c>
      <c r="J693" s="1243" t="s">
        <v>5903</v>
      </c>
      <c r="K693" s="1208" t="s">
        <v>5904</v>
      </c>
      <c r="L693" s="1235" t="s">
        <v>5905</v>
      </c>
      <c r="M693" s="1236">
        <v>1</v>
      </c>
      <c r="N693" s="1262" t="b">
        <v>0</v>
      </c>
      <c r="O693" s="1245" t="s">
        <v>48</v>
      </c>
      <c r="P693" s="1224" t="s">
        <v>48</v>
      </c>
      <c r="Q693" s="1219" t="s">
        <v>48</v>
      </c>
      <c r="R693" s="1246" t="s">
        <v>48</v>
      </c>
      <c r="S693" s="1224" t="s">
        <v>48</v>
      </c>
      <c r="T693" s="1219" t="s">
        <v>48</v>
      </c>
      <c r="U693" s="1247" t="s">
        <v>48</v>
      </c>
      <c r="V693" s="1218" t="s">
        <v>48</v>
      </c>
      <c r="W693" s="1219" t="s">
        <v>48</v>
      </c>
      <c r="X693" s="1220" t="s">
        <v>48</v>
      </c>
      <c r="Y693" s="1221" t="s">
        <v>48</v>
      </c>
      <c r="Z693" s="1222" t="s">
        <v>48</v>
      </c>
      <c r="AA693" s="1223" t="s">
        <v>48</v>
      </c>
      <c r="AB693" s="1224" t="s">
        <v>48</v>
      </c>
      <c r="AC693" s="1225" t="s">
        <v>48</v>
      </c>
      <c r="AD693" s="1211" t="s">
        <v>48</v>
      </c>
      <c r="AE693" s="1227" t="s">
        <v>48</v>
      </c>
      <c r="AF693" s="1227" t="s">
        <v>48</v>
      </c>
      <c r="AG693" s="1228" t="s">
        <v>48</v>
      </c>
      <c r="AH693" s="1228" t="s">
        <v>48</v>
      </c>
      <c r="AI693" s="1228" t="s">
        <v>48</v>
      </c>
      <c r="AJ693" s="1228" t="s">
        <v>48</v>
      </c>
      <c r="AK693" s="1228" t="s">
        <v>48</v>
      </c>
      <c r="AL693" s="1228" t="s">
        <v>13911</v>
      </c>
      <c r="AM693" s="1228" t="s">
        <v>12651</v>
      </c>
      <c r="AN693" s="1229" t="s">
        <v>13931</v>
      </c>
    </row>
    <row r="694" spans="1:40" ht="13.5" thickBot="1">
      <c r="A694" s="1230" t="s">
        <v>5906</v>
      </c>
      <c r="B694" s="1202" t="s">
        <v>5907</v>
      </c>
      <c r="C694" s="1289" t="s">
        <v>240</v>
      </c>
      <c r="D694" s="1269" t="s">
        <v>40</v>
      </c>
      <c r="E694" s="1205" t="s">
        <v>241</v>
      </c>
      <c r="F694" s="1205" t="s">
        <v>241</v>
      </c>
      <c r="G694" s="1205" t="s">
        <v>242</v>
      </c>
      <c r="H694" s="1205" t="s">
        <v>243</v>
      </c>
      <c r="I694" s="1206" t="b">
        <v>1</v>
      </c>
      <c r="J694" s="1244" t="s">
        <v>5908</v>
      </c>
      <c r="K694" s="1208" t="s">
        <v>5909</v>
      </c>
      <c r="L694" s="1235" t="s">
        <v>5910</v>
      </c>
      <c r="M694" s="1236">
        <v>1</v>
      </c>
      <c r="N694" s="1262" t="b">
        <v>0</v>
      </c>
      <c r="O694" s="1245" t="s">
        <v>48</v>
      </c>
      <c r="P694" s="1224" t="s">
        <v>48</v>
      </c>
      <c r="Q694" s="1219" t="s">
        <v>48</v>
      </c>
      <c r="R694" s="1246" t="s">
        <v>48</v>
      </c>
      <c r="S694" s="1224" t="s">
        <v>48</v>
      </c>
      <c r="T694" s="1219" t="s">
        <v>48</v>
      </c>
      <c r="U694" s="1247" t="s">
        <v>48</v>
      </c>
      <c r="V694" s="1218" t="s">
        <v>48</v>
      </c>
      <c r="W694" s="1219" t="s">
        <v>48</v>
      </c>
      <c r="X694" s="1220" t="s">
        <v>48</v>
      </c>
      <c r="Y694" s="1221" t="s">
        <v>48</v>
      </c>
      <c r="Z694" s="1222" t="s">
        <v>48</v>
      </c>
      <c r="AA694" s="1223" t="s">
        <v>48</v>
      </c>
      <c r="AB694" s="1224" t="s">
        <v>48</v>
      </c>
      <c r="AC694" s="1225" t="s">
        <v>48</v>
      </c>
      <c r="AD694" s="1211" t="s">
        <v>48</v>
      </c>
      <c r="AE694" s="1227" t="s">
        <v>48</v>
      </c>
      <c r="AF694" s="1227" t="s">
        <v>48</v>
      </c>
      <c r="AG694" s="1228" t="s">
        <v>48</v>
      </c>
      <c r="AH694" s="1228" t="s">
        <v>48</v>
      </c>
      <c r="AI694" s="1228" t="s">
        <v>48</v>
      </c>
      <c r="AJ694" s="1228" t="s">
        <v>48</v>
      </c>
      <c r="AK694" s="1228" t="s">
        <v>48</v>
      </c>
      <c r="AL694" s="1228" t="s">
        <v>13911</v>
      </c>
      <c r="AM694" s="1228" t="s">
        <v>12651</v>
      </c>
      <c r="AN694" s="1229" t="s">
        <v>13931</v>
      </c>
    </row>
    <row r="695" spans="1:40" ht="13.5" thickBot="1">
      <c r="A695" s="1231" t="s">
        <v>5911</v>
      </c>
      <c r="B695" s="1202" t="s">
        <v>5912</v>
      </c>
      <c r="C695" s="1289" t="s">
        <v>240</v>
      </c>
      <c r="D695" s="1269" t="s">
        <v>40</v>
      </c>
      <c r="E695" s="1205" t="s">
        <v>241</v>
      </c>
      <c r="F695" s="1205" t="s">
        <v>241</v>
      </c>
      <c r="G695" s="1205" t="s">
        <v>242</v>
      </c>
      <c r="H695" s="1205" t="s">
        <v>243</v>
      </c>
      <c r="I695" s="1206" t="b">
        <v>1</v>
      </c>
      <c r="J695" s="1244" t="s">
        <v>5913</v>
      </c>
      <c r="K695" s="1208" t="s">
        <v>5914</v>
      </c>
      <c r="L695" s="1235" t="s">
        <v>5915</v>
      </c>
      <c r="M695" s="1236">
        <v>1</v>
      </c>
      <c r="N695" s="1262" t="b">
        <v>0</v>
      </c>
      <c r="O695" s="1245" t="s">
        <v>48</v>
      </c>
      <c r="P695" s="1224" t="s">
        <v>48</v>
      </c>
      <c r="Q695" s="1219" t="s">
        <v>48</v>
      </c>
      <c r="R695" s="1246" t="s">
        <v>48</v>
      </c>
      <c r="S695" s="1224" t="s">
        <v>48</v>
      </c>
      <c r="T695" s="1219" t="s">
        <v>48</v>
      </c>
      <c r="U695" s="1247" t="s">
        <v>48</v>
      </c>
      <c r="V695" s="1218" t="s">
        <v>48</v>
      </c>
      <c r="W695" s="1219" t="s">
        <v>48</v>
      </c>
      <c r="X695" s="1220" t="s">
        <v>48</v>
      </c>
      <c r="Y695" s="1221" t="s">
        <v>48</v>
      </c>
      <c r="Z695" s="1222" t="s">
        <v>48</v>
      </c>
      <c r="AA695" s="1223" t="s">
        <v>48</v>
      </c>
      <c r="AB695" s="1224" t="s">
        <v>48</v>
      </c>
      <c r="AC695" s="1225" t="s">
        <v>48</v>
      </c>
      <c r="AD695" s="1211" t="s">
        <v>48</v>
      </c>
      <c r="AE695" s="1227" t="s">
        <v>48</v>
      </c>
      <c r="AF695" s="1227" t="s">
        <v>48</v>
      </c>
      <c r="AG695" s="1228" t="s">
        <v>48</v>
      </c>
      <c r="AH695" s="1228" t="s">
        <v>48</v>
      </c>
      <c r="AI695" s="1228" t="s">
        <v>48</v>
      </c>
      <c r="AJ695" s="1228" t="s">
        <v>48</v>
      </c>
      <c r="AK695" s="1228" t="s">
        <v>48</v>
      </c>
      <c r="AL695" s="1228" t="s">
        <v>13912</v>
      </c>
      <c r="AM695" s="1228" t="s">
        <v>12651</v>
      </c>
      <c r="AN695" s="1229" t="s">
        <v>13931</v>
      </c>
    </row>
    <row r="696" spans="1:40" ht="13.5" thickBot="1">
      <c r="A696" s="1231" t="s">
        <v>5916</v>
      </c>
      <c r="B696" s="1202" t="s">
        <v>5917</v>
      </c>
      <c r="C696" s="1289" t="s">
        <v>240</v>
      </c>
      <c r="D696" s="1269" t="s">
        <v>40</v>
      </c>
      <c r="E696" s="1205" t="s">
        <v>241</v>
      </c>
      <c r="F696" s="1205" t="s">
        <v>241</v>
      </c>
      <c r="G696" s="1205" t="s">
        <v>242</v>
      </c>
      <c r="H696" s="1205" t="s">
        <v>243</v>
      </c>
      <c r="I696" s="1206" t="b">
        <v>1</v>
      </c>
      <c r="J696" s="1207" t="s">
        <v>5918</v>
      </c>
      <c r="K696" s="1208" t="s">
        <v>5919</v>
      </c>
      <c r="L696" s="1235" t="s">
        <v>5920</v>
      </c>
      <c r="M696" s="1236">
        <v>1</v>
      </c>
      <c r="N696" s="1262" t="b">
        <v>0</v>
      </c>
      <c r="O696" s="1245" t="s">
        <v>48</v>
      </c>
      <c r="P696" s="1224" t="s">
        <v>48</v>
      </c>
      <c r="Q696" s="1219" t="s">
        <v>48</v>
      </c>
      <c r="R696" s="1246" t="s">
        <v>48</v>
      </c>
      <c r="S696" s="1224" t="s">
        <v>48</v>
      </c>
      <c r="T696" s="1219" t="s">
        <v>48</v>
      </c>
      <c r="U696" s="1247" t="s">
        <v>48</v>
      </c>
      <c r="V696" s="1218" t="s">
        <v>48</v>
      </c>
      <c r="W696" s="1219" t="s">
        <v>48</v>
      </c>
      <c r="X696" s="1220" t="s">
        <v>48</v>
      </c>
      <c r="Y696" s="1221" t="s">
        <v>48</v>
      </c>
      <c r="Z696" s="1222" t="s">
        <v>48</v>
      </c>
      <c r="AA696" s="1223" t="s">
        <v>48</v>
      </c>
      <c r="AB696" s="1224" t="s">
        <v>48</v>
      </c>
      <c r="AC696" s="1225" t="s">
        <v>48</v>
      </c>
      <c r="AD696" s="1211" t="s">
        <v>48</v>
      </c>
      <c r="AE696" s="1227" t="s">
        <v>48</v>
      </c>
      <c r="AF696" s="1227" t="s">
        <v>48</v>
      </c>
      <c r="AG696" s="1228" t="s">
        <v>48</v>
      </c>
      <c r="AH696" s="1228" t="s">
        <v>48</v>
      </c>
      <c r="AI696" s="1228" t="s">
        <v>48</v>
      </c>
      <c r="AJ696" s="1228" t="s">
        <v>48</v>
      </c>
      <c r="AK696" s="1228" t="s">
        <v>48</v>
      </c>
      <c r="AL696" s="1228" t="s">
        <v>13912</v>
      </c>
      <c r="AM696" s="1228" t="s">
        <v>12651</v>
      </c>
      <c r="AN696" s="1229" t="s">
        <v>13931</v>
      </c>
    </row>
    <row r="697" spans="1:40" ht="13.5" thickBot="1">
      <c r="A697" s="1232" t="s">
        <v>5921</v>
      </c>
      <c r="B697" s="1202" t="s">
        <v>5922</v>
      </c>
      <c r="C697" s="1289" t="s">
        <v>240</v>
      </c>
      <c r="D697" s="1269" t="s">
        <v>40</v>
      </c>
      <c r="E697" s="1205" t="s">
        <v>241</v>
      </c>
      <c r="F697" s="1205" t="s">
        <v>241</v>
      </c>
      <c r="G697" s="1205" t="s">
        <v>242</v>
      </c>
      <c r="H697" s="1205" t="s">
        <v>243</v>
      </c>
      <c r="I697" s="1206" t="b">
        <v>1</v>
      </c>
      <c r="J697" s="1244" t="s">
        <v>5923</v>
      </c>
      <c r="K697" s="1208" t="s">
        <v>5924</v>
      </c>
      <c r="L697" s="1235" t="s">
        <v>5925</v>
      </c>
      <c r="M697" s="1236">
        <v>1</v>
      </c>
      <c r="N697" s="1262" t="b">
        <v>0</v>
      </c>
      <c r="O697" s="1245" t="s">
        <v>48</v>
      </c>
      <c r="P697" s="1224" t="s">
        <v>48</v>
      </c>
      <c r="Q697" s="1219" t="s">
        <v>48</v>
      </c>
      <c r="R697" s="1246" t="s">
        <v>48</v>
      </c>
      <c r="S697" s="1224" t="s">
        <v>48</v>
      </c>
      <c r="T697" s="1219" t="s">
        <v>48</v>
      </c>
      <c r="U697" s="1247" t="s">
        <v>48</v>
      </c>
      <c r="V697" s="1218" t="s">
        <v>48</v>
      </c>
      <c r="W697" s="1219" t="s">
        <v>48</v>
      </c>
      <c r="X697" s="1220" t="s">
        <v>48</v>
      </c>
      <c r="Y697" s="1221" t="s">
        <v>48</v>
      </c>
      <c r="Z697" s="1222" t="s">
        <v>48</v>
      </c>
      <c r="AA697" s="1223" t="s">
        <v>48</v>
      </c>
      <c r="AB697" s="1224" t="s">
        <v>48</v>
      </c>
      <c r="AC697" s="1225" t="s">
        <v>48</v>
      </c>
      <c r="AD697" s="1211" t="s">
        <v>48</v>
      </c>
      <c r="AE697" s="1227" t="s">
        <v>48</v>
      </c>
      <c r="AF697" s="1227" t="s">
        <v>48</v>
      </c>
      <c r="AG697" s="1228" t="s">
        <v>48</v>
      </c>
      <c r="AH697" s="1228" t="s">
        <v>48</v>
      </c>
      <c r="AI697" s="1228" t="s">
        <v>48</v>
      </c>
      <c r="AJ697" s="1228" t="s">
        <v>48</v>
      </c>
      <c r="AK697" s="1228" t="s">
        <v>48</v>
      </c>
      <c r="AL697" s="1228" t="s">
        <v>13913</v>
      </c>
      <c r="AM697" s="1228" t="s">
        <v>12651</v>
      </c>
      <c r="AN697" s="1229" t="s">
        <v>13931</v>
      </c>
    </row>
    <row r="698" spans="1:40" ht="13.5" thickBot="1">
      <c r="A698" s="1232" t="s">
        <v>5926</v>
      </c>
      <c r="B698" s="1202" t="s">
        <v>5927</v>
      </c>
      <c r="C698" s="1289" t="s">
        <v>240</v>
      </c>
      <c r="D698" s="1269" t="s">
        <v>40</v>
      </c>
      <c r="E698" s="1205" t="s">
        <v>241</v>
      </c>
      <c r="F698" s="1205" t="s">
        <v>241</v>
      </c>
      <c r="G698" s="1205" t="s">
        <v>242</v>
      </c>
      <c r="H698" s="1205" t="s">
        <v>243</v>
      </c>
      <c r="I698" s="1206" t="b">
        <v>1</v>
      </c>
      <c r="J698" s="1207" t="s">
        <v>5928</v>
      </c>
      <c r="K698" s="1208" t="s">
        <v>5929</v>
      </c>
      <c r="L698" s="1235" t="s">
        <v>5930</v>
      </c>
      <c r="M698" s="1236">
        <v>1</v>
      </c>
      <c r="N698" s="1262" t="b">
        <v>0</v>
      </c>
      <c r="O698" s="1245" t="s">
        <v>48</v>
      </c>
      <c r="P698" s="1224" t="s">
        <v>48</v>
      </c>
      <c r="Q698" s="1219" t="s">
        <v>48</v>
      </c>
      <c r="R698" s="1246" t="s">
        <v>48</v>
      </c>
      <c r="S698" s="1224" t="s">
        <v>48</v>
      </c>
      <c r="T698" s="1219" t="s">
        <v>48</v>
      </c>
      <c r="U698" s="1247" t="s">
        <v>48</v>
      </c>
      <c r="V698" s="1218" t="s">
        <v>48</v>
      </c>
      <c r="W698" s="1219" t="s">
        <v>48</v>
      </c>
      <c r="X698" s="1220" t="s">
        <v>48</v>
      </c>
      <c r="Y698" s="1221" t="s">
        <v>48</v>
      </c>
      <c r="Z698" s="1222" t="s">
        <v>48</v>
      </c>
      <c r="AA698" s="1223" t="s">
        <v>48</v>
      </c>
      <c r="AB698" s="1224" t="s">
        <v>48</v>
      </c>
      <c r="AC698" s="1225" t="s">
        <v>48</v>
      </c>
      <c r="AD698" s="1211" t="s">
        <v>48</v>
      </c>
      <c r="AE698" s="1227" t="s">
        <v>48</v>
      </c>
      <c r="AF698" s="1227" t="s">
        <v>48</v>
      </c>
      <c r="AG698" s="1228" t="s">
        <v>48</v>
      </c>
      <c r="AH698" s="1228" t="s">
        <v>48</v>
      </c>
      <c r="AI698" s="1228" t="s">
        <v>48</v>
      </c>
      <c r="AJ698" s="1228" t="s">
        <v>48</v>
      </c>
      <c r="AK698" s="1228" t="s">
        <v>48</v>
      </c>
      <c r="AL698" s="1228" t="s">
        <v>13913</v>
      </c>
      <c r="AM698" s="1228" t="s">
        <v>12651</v>
      </c>
      <c r="AN698" s="1229" t="s">
        <v>13931</v>
      </c>
    </row>
    <row r="699" spans="1:40" ht="13.5" thickBot="1">
      <c r="A699" s="1232" t="s">
        <v>5931</v>
      </c>
      <c r="B699" s="1202" t="s">
        <v>5932</v>
      </c>
      <c r="C699" s="1289" t="s">
        <v>240</v>
      </c>
      <c r="D699" s="1269" t="s">
        <v>40</v>
      </c>
      <c r="E699" s="1205" t="s">
        <v>241</v>
      </c>
      <c r="F699" s="1205" t="s">
        <v>241</v>
      </c>
      <c r="G699" s="1205" t="s">
        <v>242</v>
      </c>
      <c r="H699" s="1205" t="s">
        <v>243</v>
      </c>
      <c r="I699" s="1206" t="b">
        <v>1</v>
      </c>
      <c r="J699" s="1207" t="s">
        <v>5933</v>
      </c>
      <c r="K699" s="1208" t="s">
        <v>5934</v>
      </c>
      <c r="L699" s="1235" t="s">
        <v>5935</v>
      </c>
      <c r="M699" s="1236">
        <v>1</v>
      </c>
      <c r="N699" s="1262" t="b">
        <v>0</v>
      </c>
      <c r="O699" s="1245" t="s">
        <v>48</v>
      </c>
      <c r="P699" s="1224" t="s">
        <v>48</v>
      </c>
      <c r="Q699" s="1219" t="s">
        <v>48</v>
      </c>
      <c r="R699" s="1246" t="s">
        <v>48</v>
      </c>
      <c r="S699" s="1224" t="s">
        <v>48</v>
      </c>
      <c r="T699" s="1219" t="s">
        <v>48</v>
      </c>
      <c r="U699" s="1247" t="s">
        <v>48</v>
      </c>
      <c r="V699" s="1218" t="s">
        <v>48</v>
      </c>
      <c r="W699" s="1219" t="s">
        <v>48</v>
      </c>
      <c r="X699" s="1220" t="s">
        <v>48</v>
      </c>
      <c r="Y699" s="1221" t="s">
        <v>48</v>
      </c>
      <c r="Z699" s="1222" t="s">
        <v>48</v>
      </c>
      <c r="AA699" s="1223" t="s">
        <v>48</v>
      </c>
      <c r="AB699" s="1224" t="s">
        <v>48</v>
      </c>
      <c r="AC699" s="1225" t="s">
        <v>48</v>
      </c>
      <c r="AD699" s="1211" t="s">
        <v>48</v>
      </c>
      <c r="AE699" s="1227" t="s">
        <v>48</v>
      </c>
      <c r="AF699" s="1227" t="s">
        <v>48</v>
      </c>
      <c r="AG699" s="1228" t="s">
        <v>48</v>
      </c>
      <c r="AH699" s="1228" t="s">
        <v>48</v>
      </c>
      <c r="AI699" s="1228" t="s">
        <v>48</v>
      </c>
      <c r="AJ699" s="1228" t="s">
        <v>48</v>
      </c>
      <c r="AK699" s="1228" t="s">
        <v>48</v>
      </c>
      <c r="AL699" s="1228" t="s">
        <v>13913</v>
      </c>
      <c r="AM699" s="1228" t="s">
        <v>12651</v>
      </c>
      <c r="AN699" s="1229" t="s">
        <v>13931</v>
      </c>
    </row>
    <row r="700" spans="1:40" ht="13.5" thickBot="1">
      <c r="A700" s="1255" t="s">
        <v>5936</v>
      </c>
      <c r="B700" s="1202" t="s">
        <v>5937</v>
      </c>
      <c r="C700" s="1289" t="s">
        <v>240</v>
      </c>
      <c r="D700" s="1269" t="s">
        <v>40</v>
      </c>
      <c r="E700" s="1205" t="s">
        <v>241</v>
      </c>
      <c r="F700" s="1205" t="s">
        <v>241</v>
      </c>
      <c r="G700" s="1205" t="s">
        <v>242</v>
      </c>
      <c r="H700" s="1205" t="s">
        <v>243</v>
      </c>
      <c r="I700" s="1206" t="b">
        <v>1</v>
      </c>
      <c r="J700" s="1207" t="s">
        <v>5938</v>
      </c>
      <c r="K700" s="1208" t="s">
        <v>5939</v>
      </c>
      <c r="L700" s="1235" t="s">
        <v>5940</v>
      </c>
      <c r="M700" s="1236">
        <v>1</v>
      </c>
      <c r="N700" s="1262" t="b">
        <v>0</v>
      </c>
      <c r="O700" s="1245" t="s">
        <v>48</v>
      </c>
      <c r="P700" s="1224" t="s">
        <v>48</v>
      </c>
      <c r="Q700" s="1219" t="s">
        <v>48</v>
      </c>
      <c r="R700" s="1246" t="s">
        <v>48</v>
      </c>
      <c r="S700" s="1224" t="s">
        <v>48</v>
      </c>
      <c r="T700" s="1219" t="s">
        <v>48</v>
      </c>
      <c r="U700" s="1247" t="s">
        <v>48</v>
      </c>
      <c r="V700" s="1218" t="s">
        <v>48</v>
      </c>
      <c r="W700" s="1219" t="s">
        <v>48</v>
      </c>
      <c r="X700" s="1220" t="s">
        <v>48</v>
      </c>
      <c r="Y700" s="1221" t="s">
        <v>48</v>
      </c>
      <c r="Z700" s="1222" t="s">
        <v>48</v>
      </c>
      <c r="AA700" s="1223" t="s">
        <v>48</v>
      </c>
      <c r="AB700" s="1224" t="s">
        <v>48</v>
      </c>
      <c r="AC700" s="1225" t="s">
        <v>48</v>
      </c>
      <c r="AD700" s="1211" t="s">
        <v>48</v>
      </c>
      <c r="AE700" s="1227" t="s">
        <v>48</v>
      </c>
      <c r="AF700" s="1227" t="s">
        <v>48</v>
      </c>
      <c r="AG700" s="1228" t="s">
        <v>48</v>
      </c>
      <c r="AH700" s="1228" t="s">
        <v>48</v>
      </c>
      <c r="AI700" s="1228" t="s">
        <v>48</v>
      </c>
      <c r="AJ700" s="1228" t="s">
        <v>48</v>
      </c>
      <c r="AK700" s="1228" t="s">
        <v>48</v>
      </c>
      <c r="AL700" s="1228" t="s">
        <v>13914</v>
      </c>
      <c r="AM700" s="1228" t="s">
        <v>12651</v>
      </c>
      <c r="AN700" s="1229" t="s">
        <v>13931</v>
      </c>
    </row>
    <row r="701" spans="1:40" ht="13.5" thickBot="1">
      <c r="A701" s="1256" t="s">
        <v>5941</v>
      </c>
      <c r="B701" s="1202" t="s">
        <v>5942</v>
      </c>
      <c r="C701" s="1289" t="s">
        <v>240</v>
      </c>
      <c r="D701" s="1269" t="s">
        <v>40</v>
      </c>
      <c r="E701" s="1205" t="s">
        <v>241</v>
      </c>
      <c r="F701" s="1205" t="s">
        <v>241</v>
      </c>
      <c r="G701" s="1205" t="s">
        <v>242</v>
      </c>
      <c r="H701" s="1205" t="s">
        <v>243</v>
      </c>
      <c r="I701" s="1206" t="b">
        <v>1</v>
      </c>
      <c r="J701" s="1207" t="s">
        <v>5943</v>
      </c>
      <c r="K701" s="1208" t="s">
        <v>5944</v>
      </c>
      <c r="L701" s="1235" t="s">
        <v>5945</v>
      </c>
      <c r="M701" s="1236">
        <v>1</v>
      </c>
      <c r="N701" s="1262" t="b">
        <v>0</v>
      </c>
      <c r="O701" s="1245" t="s">
        <v>48</v>
      </c>
      <c r="P701" s="1224" t="s">
        <v>48</v>
      </c>
      <c r="Q701" s="1219" t="s">
        <v>48</v>
      </c>
      <c r="R701" s="1246" t="s">
        <v>48</v>
      </c>
      <c r="S701" s="1224" t="s">
        <v>48</v>
      </c>
      <c r="T701" s="1219" t="s">
        <v>48</v>
      </c>
      <c r="U701" s="1247" t="s">
        <v>48</v>
      </c>
      <c r="V701" s="1218" t="s">
        <v>48</v>
      </c>
      <c r="W701" s="1219" t="s">
        <v>48</v>
      </c>
      <c r="X701" s="1220" t="s">
        <v>48</v>
      </c>
      <c r="Y701" s="1221" t="s">
        <v>48</v>
      </c>
      <c r="Z701" s="1222" t="s">
        <v>48</v>
      </c>
      <c r="AA701" s="1223" t="s">
        <v>48</v>
      </c>
      <c r="AB701" s="1224" t="s">
        <v>48</v>
      </c>
      <c r="AC701" s="1225" t="s">
        <v>48</v>
      </c>
      <c r="AD701" s="1211" t="s">
        <v>48</v>
      </c>
      <c r="AE701" s="1227" t="s">
        <v>48</v>
      </c>
      <c r="AF701" s="1227" t="s">
        <v>48</v>
      </c>
      <c r="AG701" s="1228" t="s">
        <v>48</v>
      </c>
      <c r="AH701" s="1228" t="s">
        <v>48</v>
      </c>
      <c r="AI701" s="1228" t="s">
        <v>48</v>
      </c>
      <c r="AJ701" s="1228" t="s">
        <v>48</v>
      </c>
      <c r="AK701" s="1228" t="s">
        <v>48</v>
      </c>
      <c r="AL701" s="1228" t="s">
        <v>13915</v>
      </c>
      <c r="AM701" s="1228" t="s">
        <v>12651</v>
      </c>
      <c r="AN701" s="1229" t="s">
        <v>13931</v>
      </c>
    </row>
    <row r="702" spans="1:40" ht="13.5" thickBot="1">
      <c r="A702" s="1256" t="s">
        <v>5946</v>
      </c>
      <c r="B702" s="1202" t="s">
        <v>5947</v>
      </c>
      <c r="C702" s="1289" t="s">
        <v>240</v>
      </c>
      <c r="D702" s="1269" t="s">
        <v>40</v>
      </c>
      <c r="E702" s="1205" t="s">
        <v>241</v>
      </c>
      <c r="F702" s="1205" t="s">
        <v>241</v>
      </c>
      <c r="G702" s="1205" t="s">
        <v>242</v>
      </c>
      <c r="H702" s="1205" t="s">
        <v>243</v>
      </c>
      <c r="I702" s="1206" t="b">
        <v>1</v>
      </c>
      <c r="J702" s="1207" t="s">
        <v>5948</v>
      </c>
      <c r="K702" s="1208" t="s">
        <v>5949</v>
      </c>
      <c r="L702" s="1235" t="s">
        <v>5950</v>
      </c>
      <c r="M702" s="1236">
        <v>1</v>
      </c>
      <c r="N702" s="1262" t="b">
        <v>0</v>
      </c>
      <c r="O702" s="1245" t="s">
        <v>48</v>
      </c>
      <c r="P702" s="1224" t="s">
        <v>48</v>
      </c>
      <c r="Q702" s="1219" t="s">
        <v>48</v>
      </c>
      <c r="R702" s="1246" t="s">
        <v>48</v>
      </c>
      <c r="S702" s="1224" t="s">
        <v>48</v>
      </c>
      <c r="T702" s="1219" t="s">
        <v>48</v>
      </c>
      <c r="U702" s="1247" t="s">
        <v>48</v>
      </c>
      <c r="V702" s="1218" t="s">
        <v>48</v>
      </c>
      <c r="W702" s="1219" t="s">
        <v>48</v>
      </c>
      <c r="X702" s="1220" t="s">
        <v>48</v>
      </c>
      <c r="Y702" s="1221" t="s">
        <v>48</v>
      </c>
      <c r="Z702" s="1222" t="s">
        <v>48</v>
      </c>
      <c r="AA702" s="1223" t="s">
        <v>48</v>
      </c>
      <c r="AB702" s="1224" t="s">
        <v>48</v>
      </c>
      <c r="AC702" s="1225" t="s">
        <v>48</v>
      </c>
      <c r="AD702" s="1211" t="s">
        <v>48</v>
      </c>
      <c r="AE702" s="1227" t="s">
        <v>48</v>
      </c>
      <c r="AF702" s="1227" t="s">
        <v>48</v>
      </c>
      <c r="AG702" s="1228" t="s">
        <v>48</v>
      </c>
      <c r="AH702" s="1228" t="s">
        <v>48</v>
      </c>
      <c r="AI702" s="1228" t="s">
        <v>48</v>
      </c>
      <c r="AJ702" s="1228" t="s">
        <v>48</v>
      </c>
      <c r="AK702" s="1228" t="s">
        <v>48</v>
      </c>
      <c r="AL702" s="1228" t="s">
        <v>13915</v>
      </c>
      <c r="AM702" s="1228" t="s">
        <v>12651</v>
      </c>
      <c r="AN702" s="1229" t="s">
        <v>13931</v>
      </c>
    </row>
    <row r="703" spans="1:40" ht="13.5" thickBot="1">
      <c r="A703" s="1257" t="s">
        <v>5951</v>
      </c>
      <c r="B703" s="1202" t="s">
        <v>5952</v>
      </c>
      <c r="C703" s="1289" t="s">
        <v>4815</v>
      </c>
      <c r="D703" s="1205" t="s">
        <v>4816</v>
      </c>
      <c r="E703" s="1205" t="s">
        <v>4817</v>
      </c>
      <c r="F703" s="1205" t="s">
        <v>5953</v>
      </c>
      <c r="G703" s="1205" t="s">
        <v>4818</v>
      </c>
      <c r="H703" s="1205" t="s">
        <v>4819</v>
      </c>
      <c r="I703" s="1259" t="b">
        <v>0</v>
      </c>
      <c r="J703" s="1241" t="s">
        <v>5954</v>
      </c>
      <c r="K703" s="1208" t="s">
        <v>5955</v>
      </c>
      <c r="L703" s="1209" t="s">
        <v>5956</v>
      </c>
      <c r="M703" s="1210">
        <v>3</v>
      </c>
      <c r="N703" s="1262" t="b">
        <v>0</v>
      </c>
      <c r="O703" s="1245" t="s">
        <v>48</v>
      </c>
      <c r="P703" s="1224" t="s">
        <v>48</v>
      </c>
      <c r="Q703" s="1219" t="s">
        <v>48</v>
      </c>
      <c r="R703" s="1246" t="s">
        <v>48</v>
      </c>
      <c r="S703" s="1224" t="s">
        <v>48</v>
      </c>
      <c r="T703" s="1219" t="s">
        <v>48</v>
      </c>
      <c r="U703" s="1247" t="s">
        <v>48</v>
      </c>
      <c r="V703" s="1218" t="s">
        <v>48</v>
      </c>
      <c r="W703" s="1219" t="s">
        <v>48</v>
      </c>
      <c r="X703" s="1220" t="s">
        <v>48</v>
      </c>
      <c r="Y703" s="1296">
        <v>0</v>
      </c>
      <c r="Z703" s="1297">
        <v>0</v>
      </c>
      <c r="AA703" s="1223">
        <v>0</v>
      </c>
      <c r="AB703" s="1207">
        <v>0</v>
      </c>
      <c r="AC703" s="1225">
        <v>0</v>
      </c>
      <c r="AD703" s="1298">
        <v>50</v>
      </c>
      <c r="AE703" s="1227" t="s">
        <v>48</v>
      </c>
      <c r="AF703" s="1214">
        <v>0</v>
      </c>
      <c r="AG703" s="1311">
        <v>0</v>
      </c>
      <c r="AH703" s="1312">
        <v>0</v>
      </c>
      <c r="AI703" s="1313">
        <v>0</v>
      </c>
      <c r="AJ703" s="1216">
        <v>0</v>
      </c>
      <c r="AK703" s="1314">
        <v>0</v>
      </c>
      <c r="AL703" s="1228" t="s">
        <v>13910</v>
      </c>
      <c r="AM703" s="1228" t="s">
        <v>12651</v>
      </c>
      <c r="AN703" s="1229" t="s">
        <v>13942</v>
      </c>
    </row>
    <row r="704" spans="1:40" ht="13.5" thickBot="1">
      <c r="A704" s="1257" t="s">
        <v>5957</v>
      </c>
      <c r="B704" s="1202" t="s">
        <v>5952</v>
      </c>
      <c r="C704" s="1289" t="s">
        <v>4815</v>
      </c>
      <c r="D704" s="1205" t="s">
        <v>4816</v>
      </c>
      <c r="E704" s="1205" t="s">
        <v>4817</v>
      </c>
      <c r="F704" s="1205" t="s">
        <v>5953</v>
      </c>
      <c r="G704" s="1205" t="s">
        <v>4818</v>
      </c>
      <c r="H704" s="1205" t="s">
        <v>4819</v>
      </c>
      <c r="I704" s="1259" t="b">
        <v>0</v>
      </c>
      <c r="J704" s="1322" t="s">
        <v>295</v>
      </c>
      <c r="K704" s="1208" t="s">
        <v>5958</v>
      </c>
      <c r="L704" s="1209" t="s">
        <v>5959</v>
      </c>
      <c r="M704" s="1210">
        <v>3</v>
      </c>
      <c r="N704" s="1262" t="b">
        <v>0</v>
      </c>
      <c r="O704" s="1245" t="s">
        <v>48</v>
      </c>
      <c r="P704" s="1224" t="s">
        <v>48</v>
      </c>
      <c r="Q704" s="1219" t="s">
        <v>48</v>
      </c>
      <c r="R704" s="1246" t="s">
        <v>48</v>
      </c>
      <c r="S704" s="1224" t="s">
        <v>48</v>
      </c>
      <c r="T704" s="1219" t="s">
        <v>48</v>
      </c>
      <c r="U704" s="1247" t="s">
        <v>48</v>
      </c>
      <c r="V704" s="1218" t="s">
        <v>48</v>
      </c>
      <c r="W704" s="1219" t="s">
        <v>48</v>
      </c>
      <c r="X704" s="1220" t="s">
        <v>48</v>
      </c>
      <c r="Y704" s="1296">
        <v>0</v>
      </c>
      <c r="Z704" s="1297">
        <v>0</v>
      </c>
      <c r="AA704" s="1223">
        <v>0</v>
      </c>
      <c r="AB704" s="1207">
        <v>0</v>
      </c>
      <c r="AC704" s="1225">
        <v>0</v>
      </c>
      <c r="AD704" s="1298">
        <v>50</v>
      </c>
      <c r="AE704" s="1227" t="s">
        <v>48</v>
      </c>
      <c r="AF704" s="1214">
        <v>0</v>
      </c>
      <c r="AG704" s="1311">
        <v>0</v>
      </c>
      <c r="AH704" s="1312">
        <v>0</v>
      </c>
      <c r="AI704" s="1313">
        <v>0</v>
      </c>
      <c r="AJ704" s="1216">
        <v>0</v>
      </c>
      <c r="AK704" s="1314">
        <v>0</v>
      </c>
      <c r="AL704" s="1228" t="s">
        <v>13910</v>
      </c>
      <c r="AM704" s="1228" t="s">
        <v>12651</v>
      </c>
      <c r="AN704" s="1229" t="s">
        <v>13942</v>
      </c>
    </row>
    <row r="705" spans="1:40" ht="13.5" thickBot="1">
      <c r="A705" s="1257" t="s">
        <v>5960</v>
      </c>
      <c r="B705" s="1202" t="s">
        <v>5952</v>
      </c>
      <c r="C705" s="1289" t="s">
        <v>4815</v>
      </c>
      <c r="D705" s="1205" t="s">
        <v>4816</v>
      </c>
      <c r="E705" s="1205" t="s">
        <v>4817</v>
      </c>
      <c r="F705" s="1205" t="s">
        <v>5953</v>
      </c>
      <c r="G705" s="1205" t="s">
        <v>4818</v>
      </c>
      <c r="H705" s="1205" t="s">
        <v>4819</v>
      </c>
      <c r="I705" s="1259" t="b">
        <v>0</v>
      </c>
      <c r="J705" s="1241" t="s">
        <v>5961</v>
      </c>
      <c r="K705" s="1208" t="s">
        <v>5962</v>
      </c>
      <c r="L705" s="1209" t="s">
        <v>5963</v>
      </c>
      <c r="M705" s="1210">
        <v>3</v>
      </c>
      <c r="N705" s="1262" t="b">
        <v>0</v>
      </c>
      <c r="O705" s="1245" t="s">
        <v>48</v>
      </c>
      <c r="P705" s="1224" t="s">
        <v>48</v>
      </c>
      <c r="Q705" s="1219" t="s">
        <v>48</v>
      </c>
      <c r="R705" s="1246" t="s">
        <v>48</v>
      </c>
      <c r="S705" s="1224" t="s">
        <v>48</v>
      </c>
      <c r="T705" s="1219" t="s">
        <v>48</v>
      </c>
      <c r="U705" s="1247" t="s">
        <v>48</v>
      </c>
      <c r="V705" s="1218" t="s">
        <v>48</v>
      </c>
      <c r="W705" s="1219" t="s">
        <v>48</v>
      </c>
      <c r="X705" s="1220" t="s">
        <v>48</v>
      </c>
      <c r="Y705" s="1296">
        <v>0</v>
      </c>
      <c r="Z705" s="1297">
        <v>0</v>
      </c>
      <c r="AA705" s="1223">
        <v>0</v>
      </c>
      <c r="AB705" s="1207">
        <v>0</v>
      </c>
      <c r="AC705" s="1225">
        <v>0</v>
      </c>
      <c r="AD705" s="1298">
        <v>50</v>
      </c>
      <c r="AE705" s="1227" t="s">
        <v>48</v>
      </c>
      <c r="AF705" s="1214">
        <v>0</v>
      </c>
      <c r="AG705" s="1311">
        <v>0</v>
      </c>
      <c r="AH705" s="1312">
        <v>0</v>
      </c>
      <c r="AI705" s="1313">
        <v>0</v>
      </c>
      <c r="AJ705" s="1216">
        <v>0</v>
      </c>
      <c r="AK705" s="1314">
        <v>0</v>
      </c>
      <c r="AL705" s="1228" t="s">
        <v>13910</v>
      </c>
      <c r="AM705" s="1228" t="s">
        <v>12651</v>
      </c>
      <c r="AN705" s="1229" t="s">
        <v>13942</v>
      </c>
    </row>
    <row r="706" spans="1:40" ht="13.5" thickBot="1">
      <c r="A706" s="1257" t="s">
        <v>5964</v>
      </c>
      <c r="B706" s="1202" t="s">
        <v>5965</v>
      </c>
      <c r="C706" s="1289" t="s">
        <v>4815</v>
      </c>
      <c r="D706" s="1205" t="s">
        <v>4816</v>
      </c>
      <c r="E706" s="1205" t="s">
        <v>4817</v>
      </c>
      <c r="F706" s="1205" t="s">
        <v>5953</v>
      </c>
      <c r="G706" s="1205" t="s">
        <v>4818</v>
      </c>
      <c r="H706" s="1205" t="s">
        <v>4819</v>
      </c>
      <c r="I706" s="1259" t="b">
        <v>0</v>
      </c>
      <c r="J706" s="1241" t="s">
        <v>5966</v>
      </c>
      <c r="K706" s="1208" t="s">
        <v>5967</v>
      </c>
      <c r="L706" s="1209" t="s">
        <v>5968</v>
      </c>
      <c r="M706" s="1210">
        <v>3</v>
      </c>
      <c r="N706" s="1262" t="b">
        <v>0</v>
      </c>
      <c r="O706" s="1245" t="s">
        <v>48</v>
      </c>
      <c r="P706" s="1224" t="s">
        <v>48</v>
      </c>
      <c r="Q706" s="1219" t="s">
        <v>48</v>
      </c>
      <c r="R706" s="1246" t="s">
        <v>48</v>
      </c>
      <c r="S706" s="1224" t="s">
        <v>48</v>
      </c>
      <c r="T706" s="1219" t="s">
        <v>48</v>
      </c>
      <c r="U706" s="1247" t="s">
        <v>48</v>
      </c>
      <c r="V706" s="1218" t="s">
        <v>48</v>
      </c>
      <c r="W706" s="1219" t="s">
        <v>48</v>
      </c>
      <c r="X706" s="1220" t="s">
        <v>48</v>
      </c>
      <c r="Y706" s="1296">
        <v>0</v>
      </c>
      <c r="Z706" s="1297">
        <v>0</v>
      </c>
      <c r="AA706" s="1223">
        <v>0</v>
      </c>
      <c r="AB706" s="1207">
        <v>0</v>
      </c>
      <c r="AC706" s="1225">
        <v>0</v>
      </c>
      <c r="AD706" s="1298">
        <v>50</v>
      </c>
      <c r="AE706" s="1227" t="s">
        <v>48</v>
      </c>
      <c r="AF706" s="1214">
        <v>0</v>
      </c>
      <c r="AG706" s="1311">
        <v>0</v>
      </c>
      <c r="AH706" s="1312">
        <v>0</v>
      </c>
      <c r="AI706" s="1313">
        <v>0</v>
      </c>
      <c r="AJ706" s="1216">
        <v>0</v>
      </c>
      <c r="AK706" s="1314">
        <v>0</v>
      </c>
      <c r="AL706" s="1228" t="s">
        <v>13910</v>
      </c>
      <c r="AM706" s="1228" t="s">
        <v>12651</v>
      </c>
      <c r="AN706" s="1229" t="s">
        <v>13942</v>
      </c>
    </row>
    <row r="707" spans="1:40" ht="13.5" thickBot="1">
      <c r="A707" s="1257" t="s">
        <v>5969</v>
      </c>
      <c r="B707" s="1202" t="s">
        <v>5965</v>
      </c>
      <c r="C707" s="1289" t="s">
        <v>4815</v>
      </c>
      <c r="D707" s="1205" t="s">
        <v>4816</v>
      </c>
      <c r="E707" s="1205" t="s">
        <v>4817</v>
      </c>
      <c r="F707" s="1205" t="s">
        <v>5953</v>
      </c>
      <c r="G707" s="1205" t="s">
        <v>4818</v>
      </c>
      <c r="H707" s="1205" t="s">
        <v>4819</v>
      </c>
      <c r="I707" s="1259" t="b">
        <v>0</v>
      </c>
      <c r="J707" s="1241" t="s">
        <v>5970</v>
      </c>
      <c r="K707" s="1208" t="s">
        <v>5971</v>
      </c>
      <c r="L707" s="1209" t="s">
        <v>5972</v>
      </c>
      <c r="M707" s="1210">
        <v>3</v>
      </c>
      <c r="N707" s="1262" t="b">
        <v>0</v>
      </c>
      <c r="O707" s="1245" t="s">
        <v>48</v>
      </c>
      <c r="P707" s="1224" t="s">
        <v>48</v>
      </c>
      <c r="Q707" s="1219" t="s">
        <v>48</v>
      </c>
      <c r="R707" s="1246" t="s">
        <v>48</v>
      </c>
      <c r="S707" s="1224" t="s">
        <v>48</v>
      </c>
      <c r="T707" s="1219" t="s">
        <v>48</v>
      </c>
      <c r="U707" s="1247" t="s">
        <v>48</v>
      </c>
      <c r="V707" s="1218" t="s">
        <v>48</v>
      </c>
      <c r="W707" s="1219" t="s">
        <v>48</v>
      </c>
      <c r="X707" s="1220" t="s">
        <v>48</v>
      </c>
      <c r="Y707" s="1296">
        <v>0</v>
      </c>
      <c r="Z707" s="1297">
        <v>0</v>
      </c>
      <c r="AA707" s="1223">
        <v>0</v>
      </c>
      <c r="AB707" s="1207">
        <v>0</v>
      </c>
      <c r="AC707" s="1225">
        <v>0</v>
      </c>
      <c r="AD707" s="1298">
        <v>50</v>
      </c>
      <c r="AE707" s="1227" t="s">
        <v>48</v>
      </c>
      <c r="AF707" s="1214">
        <v>0</v>
      </c>
      <c r="AG707" s="1311">
        <v>0</v>
      </c>
      <c r="AH707" s="1312">
        <v>0</v>
      </c>
      <c r="AI707" s="1313">
        <v>0</v>
      </c>
      <c r="AJ707" s="1216">
        <v>0</v>
      </c>
      <c r="AK707" s="1314">
        <v>0</v>
      </c>
      <c r="AL707" s="1228" t="s">
        <v>13910</v>
      </c>
      <c r="AM707" s="1228" t="s">
        <v>12651</v>
      </c>
      <c r="AN707" s="1229" t="s">
        <v>13942</v>
      </c>
    </row>
    <row r="708" spans="1:40" ht="13.5" thickBot="1">
      <c r="A708" s="1257" t="s">
        <v>5973</v>
      </c>
      <c r="B708" s="1202" t="s">
        <v>5965</v>
      </c>
      <c r="C708" s="1289" t="s">
        <v>4815</v>
      </c>
      <c r="D708" s="1205" t="s">
        <v>4816</v>
      </c>
      <c r="E708" s="1205" t="s">
        <v>4817</v>
      </c>
      <c r="F708" s="1205" t="s">
        <v>5953</v>
      </c>
      <c r="G708" s="1205" t="s">
        <v>4818</v>
      </c>
      <c r="H708" s="1205" t="s">
        <v>4819</v>
      </c>
      <c r="I708" s="1259" t="b">
        <v>0</v>
      </c>
      <c r="J708" s="1241" t="s">
        <v>5974</v>
      </c>
      <c r="K708" s="1208" t="s">
        <v>5975</v>
      </c>
      <c r="L708" s="1209" t="s">
        <v>5976</v>
      </c>
      <c r="M708" s="1210">
        <v>3</v>
      </c>
      <c r="N708" s="1262" t="b">
        <v>0</v>
      </c>
      <c r="O708" s="1245" t="s">
        <v>48</v>
      </c>
      <c r="P708" s="1224" t="s">
        <v>48</v>
      </c>
      <c r="Q708" s="1219" t="s">
        <v>48</v>
      </c>
      <c r="R708" s="1246" t="s">
        <v>48</v>
      </c>
      <c r="S708" s="1224" t="s">
        <v>48</v>
      </c>
      <c r="T708" s="1219" t="s">
        <v>48</v>
      </c>
      <c r="U708" s="1247" t="s">
        <v>48</v>
      </c>
      <c r="V708" s="1218" t="s">
        <v>48</v>
      </c>
      <c r="W708" s="1219" t="s">
        <v>48</v>
      </c>
      <c r="X708" s="1220" t="s">
        <v>48</v>
      </c>
      <c r="Y708" s="1296">
        <v>0</v>
      </c>
      <c r="Z708" s="1297">
        <v>0</v>
      </c>
      <c r="AA708" s="1223">
        <v>0</v>
      </c>
      <c r="AB708" s="1207">
        <v>0</v>
      </c>
      <c r="AC708" s="1225">
        <v>0</v>
      </c>
      <c r="AD708" s="1298">
        <v>50</v>
      </c>
      <c r="AE708" s="1227" t="s">
        <v>48</v>
      </c>
      <c r="AF708" s="1214">
        <v>0</v>
      </c>
      <c r="AG708" s="1311">
        <v>0</v>
      </c>
      <c r="AH708" s="1312">
        <v>0</v>
      </c>
      <c r="AI708" s="1313">
        <v>0</v>
      </c>
      <c r="AJ708" s="1216">
        <v>0</v>
      </c>
      <c r="AK708" s="1314">
        <v>0</v>
      </c>
      <c r="AL708" s="1228" t="s">
        <v>13910</v>
      </c>
      <c r="AM708" s="1228" t="s">
        <v>12651</v>
      </c>
      <c r="AN708" s="1229" t="s">
        <v>13942</v>
      </c>
    </row>
    <row r="709" spans="1:40" ht="13.5" thickBot="1">
      <c r="A709" s="1257" t="s">
        <v>5977</v>
      </c>
      <c r="B709" s="1202" t="s">
        <v>5965</v>
      </c>
      <c r="C709" s="1289" t="s">
        <v>4815</v>
      </c>
      <c r="D709" s="1205" t="s">
        <v>4816</v>
      </c>
      <c r="E709" s="1205" t="s">
        <v>4817</v>
      </c>
      <c r="F709" s="1205" t="s">
        <v>5953</v>
      </c>
      <c r="G709" s="1205" t="s">
        <v>4818</v>
      </c>
      <c r="H709" s="1205" t="s">
        <v>4819</v>
      </c>
      <c r="I709" s="1259" t="b">
        <v>0</v>
      </c>
      <c r="J709" s="1241" t="s">
        <v>5978</v>
      </c>
      <c r="K709" s="1208" t="s">
        <v>5979</v>
      </c>
      <c r="L709" s="1209" t="s">
        <v>5980</v>
      </c>
      <c r="M709" s="1210">
        <v>3</v>
      </c>
      <c r="N709" s="1262" t="b">
        <v>0</v>
      </c>
      <c r="O709" s="1245" t="s">
        <v>48</v>
      </c>
      <c r="P709" s="1224" t="s">
        <v>48</v>
      </c>
      <c r="Q709" s="1219" t="s">
        <v>48</v>
      </c>
      <c r="R709" s="1246" t="s">
        <v>48</v>
      </c>
      <c r="S709" s="1224" t="s">
        <v>48</v>
      </c>
      <c r="T709" s="1219" t="s">
        <v>48</v>
      </c>
      <c r="U709" s="1247" t="s">
        <v>48</v>
      </c>
      <c r="V709" s="1218" t="s">
        <v>48</v>
      </c>
      <c r="W709" s="1219" t="s">
        <v>48</v>
      </c>
      <c r="X709" s="1220" t="s">
        <v>48</v>
      </c>
      <c r="Y709" s="1296">
        <v>0</v>
      </c>
      <c r="Z709" s="1297">
        <v>0</v>
      </c>
      <c r="AA709" s="1223">
        <v>0</v>
      </c>
      <c r="AB709" s="1207">
        <v>0</v>
      </c>
      <c r="AC709" s="1225">
        <v>0</v>
      </c>
      <c r="AD709" s="1298">
        <v>50</v>
      </c>
      <c r="AE709" s="1227" t="s">
        <v>48</v>
      </c>
      <c r="AF709" s="1214">
        <v>0</v>
      </c>
      <c r="AG709" s="1311">
        <v>0</v>
      </c>
      <c r="AH709" s="1312">
        <v>0</v>
      </c>
      <c r="AI709" s="1313">
        <v>0</v>
      </c>
      <c r="AJ709" s="1216">
        <v>0</v>
      </c>
      <c r="AK709" s="1314">
        <v>0</v>
      </c>
      <c r="AL709" s="1228" t="s">
        <v>13910</v>
      </c>
      <c r="AM709" s="1228" t="s">
        <v>12651</v>
      </c>
      <c r="AN709" s="1229" t="s">
        <v>13942</v>
      </c>
    </row>
    <row r="710" spans="1:40" ht="13.5" thickBot="1">
      <c r="A710" s="1257" t="s">
        <v>5981</v>
      </c>
      <c r="B710" s="1202" t="s">
        <v>5965</v>
      </c>
      <c r="C710" s="1289" t="s">
        <v>4815</v>
      </c>
      <c r="D710" s="1205" t="s">
        <v>4816</v>
      </c>
      <c r="E710" s="1205" t="s">
        <v>4817</v>
      </c>
      <c r="F710" s="1205" t="s">
        <v>5953</v>
      </c>
      <c r="G710" s="1205" t="s">
        <v>4818</v>
      </c>
      <c r="H710" s="1205" t="s">
        <v>4819</v>
      </c>
      <c r="I710" s="1259" t="b">
        <v>0</v>
      </c>
      <c r="J710" s="1241" t="s">
        <v>5982</v>
      </c>
      <c r="K710" s="1208" t="s">
        <v>5983</v>
      </c>
      <c r="L710" s="1209" t="s">
        <v>5984</v>
      </c>
      <c r="M710" s="1210">
        <v>3</v>
      </c>
      <c r="N710" s="1262" t="b">
        <v>0</v>
      </c>
      <c r="O710" s="1245" t="s">
        <v>48</v>
      </c>
      <c r="P710" s="1224" t="s">
        <v>48</v>
      </c>
      <c r="Q710" s="1219" t="s">
        <v>48</v>
      </c>
      <c r="R710" s="1246" t="s">
        <v>48</v>
      </c>
      <c r="S710" s="1224" t="s">
        <v>48</v>
      </c>
      <c r="T710" s="1219" t="s">
        <v>48</v>
      </c>
      <c r="U710" s="1247" t="s">
        <v>48</v>
      </c>
      <c r="V710" s="1218" t="s">
        <v>48</v>
      </c>
      <c r="W710" s="1219" t="s">
        <v>48</v>
      </c>
      <c r="X710" s="1220" t="s">
        <v>48</v>
      </c>
      <c r="Y710" s="1296">
        <v>0</v>
      </c>
      <c r="Z710" s="1297">
        <v>0</v>
      </c>
      <c r="AA710" s="1223">
        <v>0</v>
      </c>
      <c r="AB710" s="1207">
        <v>0</v>
      </c>
      <c r="AC710" s="1225">
        <v>0</v>
      </c>
      <c r="AD710" s="1298">
        <v>50</v>
      </c>
      <c r="AE710" s="1227" t="s">
        <v>48</v>
      </c>
      <c r="AF710" s="1214">
        <v>0</v>
      </c>
      <c r="AG710" s="1311">
        <v>0</v>
      </c>
      <c r="AH710" s="1312">
        <v>0</v>
      </c>
      <c r="AI710" s="1313">
        <v>0</v>
      </c>
      <c r="AJ710" s="1216">
        <v>0</v>
      </c>
      <c r="AK710" s="1314">
        <v>0</v>
      </c>
      <c r="AL710" s="1228" t="s">
        <v>13910</v>
      </c>
      <c r="AM710" s="1228" t="s">
        <v>12651</v>
      </c>
      <c r="AN710" s="1229" t="s">
        <v>13942</v>
      </c>
    </row>
    <row r="711" spans="1:40" ht="13.5" thickBot="1">
      <c r="A711" s="1257" t="s">
        <v>5985</v>
      </c>
      <c r="B711" s="1202" t="s">
        <v>5965</v>
      </c>
      <c r="C711" s="1289" t="s">
        <v>4815</v>
      </c>
      <c r="D711" s="1205" t="s">
        <v>4816</v>
      </c>
      <c r="E711" s="1205" t="s">
        <v>4817</v>
      </c>
      <c r="F711" s="1205" t="s">
        <v>5953</v>
      </c>
      <c r="G711" s="1205" t="s">
        <v>4818</v>
      </c>
      <c r="H711" s="1205" t="s">
        <v>4819</v>
      </c>
      <c r="I711" s="1259" t="b">
        <v>0</v>
      </c>
      <c r="J711" s="1241" t="s">
        <v>5986</v>
      </c>
      <c r="K711" s="1208" t="s">
        <v>5987</v>
      </c>
      <c r="L711" s="1209" t="s">
        <v>5988</v>
      </c>
      <c r="M711" s="1210">
        <v>3</v>
      </c>
      <c r="N711" s="1262" t="b">
        <v>0</v>
      </c>
      <c r="O711" s="1245" t="s">
        <v>48</v>
      </c>
      <c r="P711" s="1224" t="s">
        <v>48</v>
      </c>
      <c r="Q711" s="1219" t="s">
        <v>48</v>
      </c>
      <c r="R711" s="1246" t="s">
        <v>48</v>
      </c>
      <c r="S711" s="1224" t="s">
        <v>48</v>
      </c>
      <c r="T711" s="1219" t="s">
        <v>48</v>
      </c>
      <c r="U711" s="1247" t="s">
        <v>48</v>
      </c>
      <c r="V711" s="1218" t="s">
        <v>48</v>
      </c>
      <c r="W711" s="1219" t="s">
        <v>48</v>
      </c>
      <c r="X711" s="1220" t="s">
        <v>48</v>
      </c>
      <c r="Y711" s="1296">
        <v>0</v>
      </c>
      <c r="Z711" s="1297">
        <v>0</v>
      </c>
      <c r="AA711" s="1223">
        <v>0</v>
      </c>
      <c r="AB711" s="1207">
        <v>0</v>
      </c>
      <c r="AC711" s="1225">
        <v>0</v>
      </c>
      <c r="AD711" s="1298">
        <v>50</v>
      </c>
      <c r="AE711" s="1227" t="s">
        <v>48</v>
      </c>
      <c r="AF711" s="1214">
        <v>0</v>
      </c>
      <c r="AG711" s="1311">
        <v>0</v>
      </c>
      <c r="AH711" s="1312">
        <v>0</v>
      </c>
      <c r="AI711" s="1313">
        <v>0</v>
      </c>
      <c r="AJ711" s="1216">
        <v>0</v>
      </c>
      <c r="AK711" s="1314">
        <v>0</v>
      </c>
      <c r="AL711" s="1228" t="s">
        <v>13910</v>
      </c>
      <c r="AM711" s="1228" t="s">
        <v>12651</v>
      </c>
      <c r="AN711" s="1229" t="s">
        <v>13942</v>
      </c>
    </row>
    <row r="712" spans="1:40" ht="13.5" thickBot="1">
      <c r="A712" s="1257" t="s">
        <v>5989</v>
      </c>
      <c r="B712" s="1202" t="s">
        <v>5965</v>
      </c>
      <c r="C712" s="1289" t="s">
        <v>4815</v>
      </c>
      <c r="D712" s="1205" t="s">
        <v>4816</v>
      </c>
      <c r="E712" s="1205" t="s">
        <v>4817</v>
      </c>
      <c r="F712" s="1205" t="s">
        <v>5953</v>
      </c>
      <c r="G712" s="1205" t="s">
        <v>4818</v>
      </c>
      <c r="H712" s="1205" t="s">
        <v>4819</v>
      </c>
      <c r="I712" s="1259" t="b">
        <v>0</v>
      </c>
      <c r="J712" s="1241" t="s">
        <v>5990</v>
      </c>
      <c r="K712" s="1208" t="s">
        <v>5991</v>
      </c>
      <c r="L712" s="1209" t="s">
        <v>5992</v>
      </c>
      <c r="M712" s="1210">
        <v>3</v>
      </c>
      <c r="N712" s="1262" t="b">
        <v>0</v>
      </c>
      <c r="O712" s="1245" t="s">
        <v>48</v>
      </c>
      <c r="P712" s="1224" t="s">
        <v>48</v>
      </c>
      <c r="Q712" s="1219" t="s">
        <v>48</v>
      </c>
      <c r="R712" s="1246" t="s">
        <v>48</v>
      </c>
      <c r="S712" s="1224" t="s">
        <v>48</v>
      </c>
      <c r="T712" s="1219" t="s">
        <v>48</v>
      </c>
      <c r="U712" s="1247" t="s">
        <v>48</v>
      </c>
      <c r="V712" s="1218" t="s">
        <v>48</v>
      </c>
      <c r="W712" s="1219" t="s">
        <v>48</v>
      </c>
      <c r="X712" s="1220" t="s">
        <v>48</v>
      </c>
      <c r="Y712" s="1296">
        <v>0</v>
      </c>
      <c r="Z712" s="1297">
        <v>0</v>
      </c>
      <c r="AA712" s="1223">
        <v>0</v>
      </c>
      <c r="AB712" s="1207">
        <v>0</v>
      </c>
      <c r="AC712" s="1225">
        <v>0</v>
      </c>
      <c r="AD712" s="1298">
        <v>50</v>
      </c>
      <c r="AE712" s="1227" t="s">
        <v>48</v>
      </c>
      <c r="AF712" s="1214">
        <v>0</v>
      </c>
      <c r="AG712" s="1311">
        <v>0</v>
      </c>
      <c r="AH712" s="1312">
        <v>0</v>
      </c>
      <c r="AI712" s="1313">
        <v>0</v>
      </c>
      <c r="AJ712" s="1216">
        <v>0</v>
      </c>
      <c r="AK712" s="1314">
        <v>0</v>
      </c>
      <c r="AL712" s="1228" t="s">
        <v>13910</v>
      </c>
      <c r="AM712" s="1228" t="s">
        <v>12651</v>
      </c>
      <c r="AN712" s="1229" t="s">
        <v>13942</v>
      </c>
    </row>
    <row r="713" spans="1:40" ht="13.5" thickBot="1">
      <c r="A713" s="1257" t="s">
        <v>5993</v>
      </c>
      <c r="B713" s="1202" t="s">
        <v>5965</v>
      </c>
      <c r="C713" s="1289" t="s">
        <v>4815</v>
      </c>
      <c r="D713" s="1205" t="s">
        <v>4816</v>
      </c>
      <c r="E713" s="1205" t="s">
        <v>4817</v>
      </c>
      <c r="F713" s="1205" t="s">
        <v>5953</v>
      </c>
      <c r="G713" s="1205" t="s">
        <v>4818</v>
      </c>
      <c r="H713" s="1205" t="s">
        <v>4819</v>
      </c>
      <c r="I713" s="1259" t="b">
        <v>0</v>
      </c>
      <c r="J713" s="1241" t="s">
        <v>5994</v>
      </c>
      <c r="K713" s="1208" t="s">
        <v>5995</v>
      </c>
      <c r="L713" s="1209" t="s">
        <v>5996</v>
      </c>
      <c r="M713" s="1210">
        <v>3</v>
      </c>
      <c r="N713" s="1262" t="b">
        <v>0</v>
      </c>
      <c r="O713" s="1245" t="s">
        <v>48</v>
      </c>
      <c r="P713" s="1224" t="s">
        <v>48</v>
      </c>
      <c r="Q713" s="1219" t="s">
        <v>48</v>
      </c>
      <c r="R713" s="1246" t="s">
        <v>48</v>
      </c>
      <c r="S713" s="1224" t="s">
        <v>48</v>
      </c>
      <c r="T713" s="1219" t="s">
        <v>48</v>
      </c>
      <c r="U713" s="1247" t="s">
        <v>48</v>
      </c>
      <c r="V713" s="1218" t="s">
        <v>48</v>
      </c>
      <c r="W713" s="1219" t="s">
        <v>48</v>
      </c>
      <c r="X713" s="1220" t="s">
        <v>48</v>
      </c>
      <c r="Y713" s="1296">
        <v>0</v>
      </c>
      <c r="Z713" s="1297">
        <v>0</v>
      </c>
      <c r="AA713" s="1223">
        <v>0</v>
      </c>
      <c r="AB713" s="1207">
        <v>0</v>
      </c>
      <c r="AC713" s="1225">
        <v>0</v>
      </c>
      <c r="AD713" s="1298">
        <v>50</v>
      </c>
      <c r="AE713" s="1227" t="s">
        <v>48</v>
      </c>
      <c r="AF713" s="1214">
        <v>0</v>
      </c>
      <c r="AG713" s="1311">
        <v>0</v>
      </c>
      <c r="AH713" s="1312">
        <v>0</v>
      </c>
      <c r="AI713" s="1313">
        <v>0</v>
      </c>
      <c r="AJ713" s="1216">
        <v>0</v>
      </c>
      <c r="AK713" s="1314">
        <v>0</v>
      </c>
      <c r="AL713" s="1228" t="s">
        <v>13910</v>
      </c>
      <c r="AM713" s="1228" t="s">
        <v>12651</v>
      </c>
      <c r="AN713" s="1229" t="s">
        <v>13942</v>
      </c>
    </row>
    <row r="714" spans="1:40" ht="13.5" thickBot="1">
      <c r="A714" s="1257" t="s">
        <v>5997</v>
      </c>
      <c r="B714" s="1202" t="s">
        <v>5965</v>
      </c>
      <c r="C714" s="1289" t="s">
        <v>4815</v>
      </c>
      <c r="D714" s="1205" t="s">
        <v>4816</v>
      </c>
      <c r="E714" s="1205" t="s">
        <v>4817</v>
      </c>
      <c r="F714" s="1205" t="s">
        <v>5953</v>
      </c>
      <c r="G714" s="1205" t="s">
        <v>4818</v>
      </c>
      <c r="H714" s="1205" t="s">
        <v>4819</v>
      </c>
      <c r="I714" s="1259" t="b">
        <v>0</v>
      </c>
      <c r="J714" s="1241" t="s">
        <v>5998</v>
      </c>
      <c r="K714" s="1208" t="s">
        <v>5999</v>
      </c>
      <c r="L714" s="1209" t="s">
        <v>6000</v>
      </c>
      <c r="M714" s="1210">
        <v>3</v>
      </c>
      <c r="N714" s="1262" t="b">
        <v>0</v>
      </c>
      <c r="O714" s="1245" t="s">
        <v>48</v>
      </c>
      <c r="P714" s="1224" t="s">
        <v>48</v>
      </c>
      <c r="Q714" s="1219" t="s">
        <v>48</v>
      </c>
      <c r="R714" s="1246" t="s">
        <v>48</v>
      </c>
      <c r="S714" s="1224" t="s">
        <v>48</v>
      </c>
      <c r="T714" s="1219" t="s">
        <v>48</v>
      </c>
      <c r="U714" s="1247" t="s">
        <v>48</v>
      </c>
      <c r="V714" s="1218" t="s">
        <v>48</v>
      </c>
      <c r="W714" s="1219" t="s">
        <v>48</v>
      </c>
      <c r="X714" s="1220" t="s">
        <v>48</v>
      </c>
      <c r="Y714" s="1296">
        <v>0</v>
      </c>
      <c r="Z714" s="1297">
        <v>0</v>
      </c>
      <c r="AA714" s="1223">
        <v>0</v>
      </c>
      <c r="AB714" s="1207">
        <v>0</v>
      </c>
      <c r="AC714" s="1225">
        <v>0</v>
      </c>
      <c r="AD714" s="1298">
        <v>50</v>
      </c>
      <c r="AE714" s="1227" t="s">
        <v>48</v>
      </c>
      <c r="AF714" s="1214">
        <v>0</v>
      </c>
      <c r="AG714" s="1311">
        <v>0</v>
      </c>
      <c r="AH714" s="1312">
        <v>0</v>
      </c>
      <c r="AI714" s="1313">
        <v>0</v>
      </c>
      <c r="AJ714" s="1216">
        <v>0</v>
      </c>
      <c r="AK714" s="1314">
        <v>0</v>
      </c>
      <c r="AL714" s="1228" t="s">
        <v>13910</v>
      </c>
      <c r="AM714" s="1228" t="s">
        <v>12651</v>
      </c>
      <c r="AN714" s="1229" t="s">
        <v>13942</v>
      </c>
    </row>
    <row r="715" spans="1:40" ht="13.5" thickBot="1">
      <c r="A715" s="1257" t="s">
        <v>6001</v>
      </c>
      <c r="B715" s="1202" t="s">
        <v>5965</v>
      </c>
      <c r="C715" s="1289" t="s">
        <v>4815</v>
      </c>
      <c r="D715" s="1205" t="s">
        <v>4816</v>
      </c>
      <c r="E715" s="1205" t="s">
        <v>4817</v>
      </c>
      <c r="F715" s="1205" t="s">
        <v>5953</v>
      </c>
      <c r="G715" s="1205" t="s">
        <v>4818</v>
      </c>
      <c r="H715" s="1205" t="s">
        <v>4819</v>
      </c>
      <c r="I715" s="1259" t="b">
        <v>0</v>
      </c>
      <c r="J715" s="1241" t="s">
        <v>6002</v>
      </c>
      <c r="K715" s="1208" t="s">
        <v>6003</v>
      </c>
      <c r="L715" s="1209" t="s">
        <v>6004</v>
      </c>
      <c r="M715" s="1210">
        <v>3</v>
      </c>
      <c r="N715" s="1262" t="b">
        <v>0</v>
      </c>
      <c r="O715" s="1245" t="s">
        <v>48</v>
      </c>
      <c r="P715" s="1224" t="s">
        <v>48</v>
      </c>
      <c r="Q715" s="1219" t="s">
        <v>48</v>
      </c>
      <c r="R715" s="1246" t="s">
        <v>48</v>
      </c>
      <c r="S715" s="1224" t="s">
        <v>48</v>
      </c>
      <c r="T715" s="1219" t="s">
        <v>48</v>
      </c>
      <c r="U715" s="1247" t="s">
        <v>48</v>
      </c>
      <c r="V715" s="1218" t="s">
        <v>48</v>
      </c>
      <c r="W715" s="1219" t="s">
        <v>48</v>
      </c>
      <c r="X715" s="1220" t="s">
        <v>48</v>
      </c>
      <c r="Y715" s="1296">
        <v>0</v>
      </c>
      <c r="Z715" s="1297">
        <v>0</v>
      </c>
      <c r="AA715" s="1223">
        <v>0</v>
      </c>
      <c r="AB715" s="1207">
        <v>0</v>
      </c>
      <c r="AC715" s="1225">
        <v>0</v>
      </c>
      <c r="AD715" s="1298">
        <v>50</v>
      </c>
      <c r="AE715" s="1227" t="s">
        <v>48</v>
      </c>
      <c r="AF715" s="1214">
        <v>0</v>
      </c>
      <c r="AG715" s="1311">
        <v>0</v>
      </c>
      <c r="AH715" s="1312">
        <v>0</v>
      </c>
      <c r="AI715" s="1313">
        <v>0</v>
      </c>
      <c r="AJ715" s="1216">
        <v>0</v>
      </c>
      <c r="AK715" s="1314">
        <v>0</v>
      </c>
      <c r="AL715" s="1228" t="s">
        <v>13910</v>
      </c>
      <c r="AM715" s="1228" t="s">
        <v>12651</v>
      </c>
      <c r="AN715" s="1229" t="s">
        <v>13942</v>
      </c>
    </row>
    <row r="716" spans="1:40" ht="13.5" thickBot="1">
      <c r="A716" s="1257" t="s">
        <v>6005</v>
      </c>
      <c r="B716" s="1202" t="s">
        <v>6006</v>
      </c>
      <c r="C716" s="1289" t="s">
        <v>4815</v>
      </c>
      <c r="D716" s="1205" t="s">
        <v>4816</v>
      </c>
      <c r="E716" s="1205" t="s">
        <v>4817</v>
      </c>
      <c r="F716" s="1205" t="s">
        <v>5953</v>
      </c>
      <c r="G716" s="1205" t="s">
        <v>4818</v>
      </c>
      <c r="H716" s="1205" t="s">
        <v>4819</v>
      </c>
      <c r="I716" s="1259" t="b">
        <v>0</v>
      </c>
      <c r="J716" s="1241" t="s">
        <v>6007</v>
      </c>
      <c r="K716" s="1208" t="s">
        <v>6008</v>
      </c>
      <c r="L716" s="1209" t="s">
        <v>6009</v>
      </c>
      <c r="M716" s="1210">
        <v>3</v>
      </c>
      <c r="N716" s="1262" t="b">
        <v>0</v>
      </c>
      <c r="O716" s="1245" t="s">
        <v>48</v>
      </c>
      <c r="P716" s="1224" t="s">
        <v>48</v>
      </c>
      <c r="Q716" s="1219" t="s">
        <v>48</v>
      </c>
      <c r="R716" s="1246" t="s">
        <v>48</v>
      </c>
      <c r="S716" s="1224" t="s">
        <v>48</v>
      </c>
      <c r="T716" s="1219" t="s">
        <v>48</v>
      </c>
      <c r="U716" s="1247" t="s">
        <v>48</v>
      </c>
      <c r="V716" s="1218" t="s">
        <v>48</v>
      </c>
      <c r="W716" s="1219" t="s">
        <v>48</v>
      </c>
      <c r="X716" s="1220" t="s">
        <v>48</v>
      </c>
      <c r="Y716" s="1296">
        <v>0</v>
      </c>
      <c r="Z716" s="1297">
        <v>0</v>
      </c>
      <c r="AA716" s="1223">
        <v>0</v>
      </c>
      <c r="AB716" s="1207">
        <v>0</v>
      </c>
      <c r="AC716" s="1225">
        <v>0</v>
      </c>
      <c r="AD716" s="1298">
        <v>50</v>
      </c>
      <c r="AE716" s="1227" t="s">
        <v>48</v>
      </c>
      <c r="AF716" s="1214">
        <v>0</v>
      </c>
      <c r="AG716" s="1311">
        <v>0</v>
      </c>
      <c r="AH716" s="1312">
        <v>0</v>
      </c>
      <c r="AI716" s="1313">
        <v>0</v>
      </c>
      <c r="AJ716" s="1216">
        <v>0</v>
      </c>
      <c r="AK716" s="1314">
        <v>0</v>
      </c>
      <c r="AL716" s="1228" t="s">
        <v>13910</v>
      </c>
      <c r="AM716" s="1228" t="s">
        <v>12651</v>
      </c>
      <c r="AN716" s="1229" t="s">
        <v>13942</v>
      </c>
    </row>
    <row r="717" spans="1:40" ht="13.5" thickBot="1">
      <c r="A717" s="1230" t="s">
        <v>6010</v>
      </c>
      <c r="B717" s="1202" t="s">
        <v>6011</v>
      </c>
      <c r="C717" s="1289" t="s">
        <v>4815</v>
      </c>
      <c r="D717" s="1205" t="s">
        <v>4816</v>
      </c>
      <c r="E717" s="1205" t="s">
        <v>4817</v>
      </c>
      <c r="F717" s="1205" t="s">
        <v>5953</v>
      </c>
      <c r="G717" s="1205" t="s">
        <v>4818</v>
      </c>
      <c r="H717" s="1205" t="s">
        <v>4819</v>
      </c>
      <c r="I717" s="1259" t="b">
        <v>0</v>
      </c>
      <c r="J717" s="1323" t="s">
        <v>295</v>
      </c>
      <c r="K717" s="1208" t="s">
        <v>6012</v>
      </c>
      <c r="L717" s="1209" t="s">
        <v>6013</v>
      </c>
      <c r="M717" s="1210">
        <v>3</v>
      </c>
      <c r="N717" s="1262" t="b">
        <v>0</v>
      </c>
      <c r="O717" s="1245" t="s">
        <v>48</v>
      </c>
      <c r="P717" s="1224" t="s">
        <v>48</v>
      </c>
      <c r="Q717" s="1219" t="s">
        <v>48</v>
      </c>
      <c r="R717" s="1246" t="s">
        <v>48</v>
      </c>
      <c r="S717" s="1224" t="s">
        <v>48</v>
      </c>
      <c r="T717" s="1219" t="s">
        <v>48</v>
      </c>
      <c r="U717" s="1247" t="s">
        <v>48</v>
      </c>
      <c r="V717" s="1218" t="s">
        <v>48</v>
      </c>
      <c r="W717" s="1219" t="s">
        <v>48</v>
      </c>
      <c r="X717" s="1220" t="s">
        <v>48</v>
      </c>
      <c r="Y717" s="1296">
        <v>0</v>
      </c>
      <c r="Z717" s="1297">
        <v>0</v>
      </c>
      <c r="AA717" s="1223">
        <v>0</v>
      </c>
      <c r="AB717" s="1207">
        <v>0</v>
      </c>
      <c r="AC717" s="1225">
        <v>0</v>
      </c>
      <c r="AD717" s="1298">
        <v>100</v>
      </c>
      <c r="AE717" s="1227" t="s">
        <v>48</v>
      </c>
      <c r="AF717" s="1214">
        <v>5</v>
      </c>
      <c r="AG717" s="1311">
        <v>5</v>
      </c>
      <c r="AH717" s="1312">
        <v>5</v>
      </c>
      <c r="AI717" s="1313">
        <v>0</v>
      </c>
      <c r="AJ717" s="1216">
        <v>0</v>
      </c>
      <c r="AK717" s="1314">
        <v>0</v>
      </c>
      <c r="AL717" s="1228" t="s">
        <v>13911</v>
      </c>
      <c r="AM717" s="1228" t="s">
        <v>12651</v>
      </c>
      <c r="AN717" s="1229" t="s">
        <v>13942</v>
      </c>
    </row>
    <row r="718" spans="1:40" ht="13.5" thickBot="1">
      <c r="A718" s="1230" t="s">
        <v>6014</v>
      </c>
      <c r="B718" s="1202" t="s">
        <v>6011</v>
      </c>
      <c r="C718" s="1289" t="s">
        <v>4815</v>
      </c>
      <c r="D718" s="1205" t="s">
        <v>4816</v>
      </c>
      <c r="E718" s="1205" t="s">
        <v>4817</v>
      </c>
      <c r="F718" s="1205" t="s">
        <v>5953</v>
      </c>
      <c r="G718" s="1205" t="s">
        <v>4818</v>
      </c>
      <c r="H718" s="1205" t="s">
        <v>4819</v>
      </c>
      <c r="I718" s="1259" t="b">
        <v>0</v>
      </c>
      <c r="J718" s="1309" t="s">
        <v>6015</v>
      </c>
      <c r="K718" s="1208" t="s">
        <v>6016</v>
      </c>
      <c r="L718" s="1209" t="s">
        <v>6017</v>
      </c>
      <c r="M718" s="1210">
        <v>3</v>
      </c>
      <c r="N718" s="1262" t="b">
        <v>0</v>
      </c>
      <c r="O718" s="1245" t="s">
        <v>48</v>
      </c>
      <c r="P718" s="1224" t="s">
        <v>48</v>
      </c>
      <c r="Q718" s="1219" t="s">
        <v>48</v>
      </c>
      <c r="R718" s="1246" t="s">
        <v>48</v>
      </c>
      <c r="S718" s="1224" t="s">
        <v>48</v>
      </c>
      <c r="T718" s="1219" t="s">
        <v>48</v>
      </c>
      <c r="U718" s="1247" t="s">
        <v>48</v>
      </c>
      <c r="V718" s="1218" t="s">
        <v>48</v>
      </c>
      <c r="W718" s="1219" t="s">
        <v>48</v>
      </c>
      <c r="X718" s="1220" t="s">
        <v>48</v>
      </c>
      <c r="Y718" s="1296">
        <v>0</v>
      </c>
      <c r="Z718" s="1297">
        <v>0</v>
      </c>
      <c r="AA718" s="1223">
        <v>0</v>
      </c>
      <c r="AB718" s="1207">
        <v>0</v>
      </c>
      <c r="AC718" s="1225">
        <v>0</v>
      </c>
      <c r="AD718" s="1298">
        <v>100</v>
      </c>
      <c r="AE718" s="1227" t="s">
        <v>48</v>
      </c>
      <c r="AF718" s="1214">
        <v>5</v>
      </c>
      <c r="AG718" s="1311">
        <v>5</v>
      </c>
      <c r="AH718" s="1312">
        <v>5</v>
      </c>
      <c r="AI718" s="1313">
        <v>0</v>
      </c>
      <c r="AJ718" s="1216">
        <v>0</v>
      </c>
      <c r="AK718" s="1314">
        <v>0</v>
      </c>
      <c r="AL718" s="1228" t="s">
        <v>13911</v>
      </c>
      <c r="AM718" s="1228" t="s">
        <v>12651</v>
      </c>
      <c r="AN718" s="1229" t="s">
        <v>13942</v>
      </c>
    </row>
    <row r="719" spans="1:40" ht="13.5" thickBot="1">
      <c r="A719" s="1230" t="s">
        <v>6018</v>
      </c>
      <c r="B719" s="1202" t="s">
        <v>6011</v>
      </c>
      <c r="C719" s="1289" t="s">
        <v>4815</v>
      </c>
      <c r="D719" s="1205" t="s">
        <v>4816</v>
      </c>
      <c r="E719" s="1205" t="s">
        <v>4817</v>
      </c>
      <c r="F719" s="1205" t="s">
        <v>5953</v>
      </c>
      <c r="G719" s="1205" t="s">
        <v>4818</v>
      </c>
      <c r="H719" s="1205" t="s">
        <v>4819</v>
      </c>
      <c r="I719" s="1259" t="b">
        <v>0</v>
      </c>
      <c r="J719" s="1309" t="s">
        <v>6019</v>
      </c>
      <c r="K719" s="1208" t="s">
        <v>6020</v>
      </c>
      <c r="L719" s="1209" t="s">
        <v>6021</v>
      </c>
      <c r="M719" s="1210">
        <v>3</v>
      </c>
      <c r="N719" s="1262" t="b">
        <v>0</v>
      </c>
      <c r="O719" s="1245" t="s">
        <v>48</v>
      </c>
      <c r="P719" s="1224" t="s">
        <v>48</v>
      </c>
      <c r="Q719" s="1219" t="s">
        <v>48</v>
      </c>
      <c r="R719" s="1246" t="s">
        <v>48</v>
      </c>
      <c r="S719" s="1224" t="s">
        <v>48</v>
      </c>
      <c r="T719" s="1219" t="s">
        <v>48</v>
      </c>
      <c r="U719" s="1247" t="s">
        <v>48</v>
      </c>
      <c r="V719" s="1218" t="s">
        <v>48</v>
      </c>
      <c r="W719" s="1219" t="s">
        <v>48</v>
      </c>
      <c r="X719" s="1220" t="s">
        <v>48</v>
      </c>
      <c r="Y719" s="1296">
        <v>0</v>
      </c>
      <c r="Z719" s="1297">
        <v>0</v>
      </c>
      <c r="AA719" s="1223">
        <v>0</v>
      </c>
      <c r="AB719" s="1207">
        <v>0</v>
      </c>
      <c r="AC719" s="1225">
        <v>0</v>
      </c>
      <c r="AD719" s="1298">
        <v>100</v>
      </c>
      <c r="AE719" s="1227" t="s">
        <v>48</v>
      </c>
      <c r="AF719" s="1214">
        <v>5</v>
      </c>
      <c r="AG719" s="1311">
        <v>5</v>
      </c>
      <c r="AH719" s="1312">
        <v>5</v>
      </c>
      <c r="AI719" s="1313">
        <v>0</v>
      </c>
      <c r="AJ719" s="1216">
        <v>0</v>
      </c>
      <c r="AK719" s="1314">
        <v>0</v>
      </c>
      <c r="AL719" s="1228" t="s">
        <v>13911</v>
      </c>
      <c r="AM719" s="1228" t="s">
        <v>12651</v>
      </c>
      <c r="AN719" s="1229" t="s">
        <v>13942</v>
      </c>
    </row>
    <row r="720" spans="1:40" ht="13.5" thickBot="1">
      <c r="A720" s="1230" t="s">
        <v>6022</v>
      </c>
      <c r="B720" s="1202" t="s">
        <v>6011</v>
      </c>
      <c r="C720" s="1289" t="s">
        <v>4815</v>
      </c>
      <c r="D720" s="1205" t="s">
        <v>4816</v>
      </c>
      <c r="E720" s="1205" t="s">
        <v>4817</v>
      </c>
      <c r="F720" s="1205" t="s">
        <v>5953</v>
      </c>
      <c r="G720" s="1205" t="s">
        <v>4818</v>
      </c>
      <c r="H720" s="1205" t="s">
        <v>4819</v>
      </c>
      <c r="I720" s="1259" t="b">
        <v>0</v>
      </c>
      <c r="J720" s="1309" t="s">
        <v>6023</v>
      </c>
      <c r="K720" s="1208" t="s">
        <v>6024</v>
      </c>
      <c r="L720" s="1209" t="s">
        <v>6025</v>
      </c>
      <c r="M720" s="1210">
        <v>3</v>
      </c>
      <c r="N720" s="1262" t="b">
        <v>0</v>
      </c>
      <c r="O720" s="1245" t="s">
        <v>48</v>
      </c>
      <c r="P720" s="1224" t="s">
        <v>48</v>
      </c>
      <c r="Q720" s="1219" t="s">
        <v>48</v>
      </c>
      <c r="R720" s="1246" t="s">
        <v>48</v>
      </c>
      <c r="S720" s="1224" t="s">
        <v>48</v>
      </c>
      <c r="T720" s="1219" t="s">
        <v>48</v>
      </c>
      <c r="U720" s="1247" t="s">
        <v>48</v>
      </c>
      <c r="V720" s="1218" t="s">
        <v>48</v>
      </c>
      <c r="W720" s="1219" t="s">
        <v>48</v>
      </c>
      <c r="X720" s="1220" t="s">
        <v>48</v>
      </c>
      <c r="Y720" s="1296">
        <v>0</v>
      </c>
      <c r="Z720" s="1297">
        <v>0</v>
      </c>
      <c r="AA720" s="1223">
        <v>0</v>
      </c>
      <c r="AB720" s="1207">
        <v>0</v>
      </c>
      <c r="AC720" s="1225">
        <v>0</v>
      </c>
      <c r="AD720" s="1298">
        <v>100</v>
      </c>
      <c r="AE720" s="1227" t="s">
        <v>48</v>
      </c>
      <c r="AF720" s="1214">
        <v>5</v>
      </c>
      <c r="AG720" s="1311">
        <v>5</v>
      </c>
      <c r="AH720" s="1312">
        <v>5</v>
      </c>
      <c r="AI720" s="1313">
        <v>0</v>
      </c>
      <c r="AJ720" s="1216">
        <v>0</v>
      </c>
      <c r="AK720" s="1314">
        <v>0</v>
      </c>
      <c r="AL720" s="1228" t="s">
        <v>13911</v>
      </c>
      <c r="AM720" s="1228" t="s">
        <v>12651</v>
      </c>
      <c r="AN720" s="1229" t="s">
        <v>13942</v>
      </c>
    </row>
    <row r="721" spans="1:40" ht="13.5" thickBot="1">
      <c r="A721" s="1230" t="s">
        <v>6026</v>
      </c>
      <c r="B721" s="1202" t="s">
        <v>6011</v>
      </c>
      <c r="C721" s="1289" t="s">
        <v>4815</v>
      </c>
      <c r="D721" s="1205" t="s">
        <v>4816</v>
      </c>
      <c r="E721" s="1205" t="s">
        <v>4817</v>
      </c>
      <c r="F721" s="1205" t="s">
        <v>5953</v>
      </c>
      <c r="G721" s="1205" t="s">
        <v>4818</v>
      </c>
      <c r="H721" s="1205" t="s">
        <v>4819</v>
      </c>
      <c r="I721" s="1259" t="b">
        <v>0</v>
      </c>
      <c r="J721" s="1309" t="s">
        <v>6027</v>
      </c>
      <c r="K721" s="1208" t="s">
        <v>6028</v>
      </c>
      <c r="L721" s="1209" t="s">
        <v>6029</v>
      </c>
      <c r="M721" s="1210">
        <v>3</v>
      </c>
      <c r="N721" s="1262" t="b">
        <v>0</v>
      </c>
      <c r="O721" s="1245" t="s">
        <v>48</v>
      </c>
      <c r="P721" s="1224" t="s">
        <v>48</v>
      </c>
      <c r="Q721" s="1219" t="s">
        <v>48</v>
      </c>
      <c r="R721" s="1246" t="s">
        <v>48</v>
      </c>
      <c r="S721" s="1224" t="s">
        <v>48</v>
      </c>
      <c r="T721" s="1219" t="s">
        <v>48</v>
      </c>
      <c r="U721" s="1247" t="s">
        <v>48</v>
      </c>
      <c r="V721" s="1218" t="s">
        <v>48</v>
      </c>
      <c r="W721" s="1219" t="s">
        <v>48</v>
      </c>
      <c r="X721" s="1220" t="s">
        <v>48</v>
      </c>
      <c r="Y721" s="1296">
        <v>0</v>
      </c>
      <c r="Z721" s="1297">
        <v>0</v>
      </c>
      <c r="AA721" s="1223">
        <v>0</v>
      </c>
      <c r="AB721" s="1207">
        <v>0</v>
      </c>
      <c r="AC721" s="1225">
        <v>0</v>
      </c>
      <c r="AD721" s="1298">
        <v>100</v>
      </c>
      <c r="AE721" s="1227" t="s">
        <v>48</v>
      </c>
      <c r="AF721" s="1214">
        <v>5</v>
      </c>
      <c r="AG721" s="1311">
        <v>5</v>
      </c>
      <c r="AH721" s="1312">
        <v>5</v>
      </c>
      <c r="AI721" s="1313">
        <v>0</v>
      </c>
      <c r="AJ721" s="1216">
        <v>0</v>
      </c>
      <c r="AK721" s="1314">
        <v>0</v>
      </c>
      <c r="AL721" s="1228" t="s">
        <v>13911</v>
      </c>
      <c r="AM721" s="1228" t="s">
        <v>12651</v>
      </c>
      <c r="AN721" s="1229" t="s">
        <v>13942</v>
      </c>
    </row>
    <row r="722" spans="1:40" ht="13.5" thickBot="1">
      <c r="A722" s="1230" t="s">
        <v>6030</v>
      </c>
      <c r="B722" s="1202" t="s">
        <v>6011</v>
      </c>
      <c r="C722" s="1289" t="s">
        <v>4815</v>
      </c>
      <c r="D722" s="1205" t="s">
        <v>4816</v>
      </c>
      <c r="E722" s="1205" t="s">
        <v>4817</v>
      </c>
      <c r="F722" s="1205" t="s">
        <v>5953</v>
      </c>
      <c r="G722" s="1205" t="s">
        <v>4818</v>
      </c>
      <c r="H722" s="1205" t="s">
        <v>4819</v>
      </c>
      <c r="I722" s="1259" t="b">
        <v>0</v>
      </c>
      <c r="J722" s="1309" t="s">
        <v>6031</v>
      </c>
      <c r="K722" s="1208" t="s">
        <v>6032</v>
      </c>
      <c r="L722" s="1209" t="s">
        <v>6033</v>
      </c>
      <c r="M722" s="1210">
        <v>3</v>
      </c>
      <c r="N722" s="1262" t="b">
        <v>0</v>
      </c>
      <c r="O722" s="1245" t="s">
        <v>48</v>
      </c>
      <c r="P722" s="1224" t="s">
        <v>48</v>
      </c>
      <c r="Q722" s="1219" t="s">
        <v>48</v>
      </c>
      <c r="R722" s="1246" t="s">
        <v>48</v>
      </c>
      <c r="S722" s="1224" t="s">
        <v>48</v>
      </c>
      <c r="T722" s="1219" t="s">
        <v>48</v>
      </c>
      <c r="U722" s="1247" t="s">
        <v>48</v>
      </c>
      <c r="V722" s="1218" t="s">
        <v>48</v>
      </c>
      <c r="W722" s="1219" t="s">
        <v>48</v>
      </c>
      <c r="X722" s="1220" t="s">
        <v>48</v>
      </c>
      <c r="Y722" s="1296">
        <v>0</v>
      </c>
      <c r="Z722" s="1297">
        <v>0</v>
      </c>
      <c r="AA722" s="1223">
        <v>0</v>
      </c>
      <c r="AB722" s="1207">
        <v>0</v>
      </c>
      <c r="AC722" s="1225">
        <v>0</v>
      </c>
      <c r="AD722" s="1298">
        <v>100</v>
      </c>
      <c r="AE722" s="1227" t="s">
        <v>48</v>
      </c>
      <c r="AF722" s="1214">
        <v>5</v>
      </c>
      <c r="AG722" s="1311">
        <v>5</v>
      </c>
      <c r="AH722" s="1312">
        <v>5</v>
      </c>
      <c r="AI722" s="1313">
        <v>0</v>
      </c>
      <c r="AJ722" s="1216">
        <v>0</v>
      </c>
      <c r="AK722" s="1314">
        <v>0</v>
      </c>
      <c r="AL722" s="1228" t="s">
        <v>13911</v>
      </c>
      <c r="AM722" s="1228" t="s">
        <v>12651</v>
      </c>
      <c r="AN722" s="1229" t="s">
        <v>13942</v>
      </c>
    </row>
    <row r="723" spans="1:40" ht="13.5" thickBot="1">
      <c r="A723" s="1230" t="s">
        <v>6034</v>
      </c>
      <c r="B723" s="1202" t="s">
        <v>6011</v>
      </c>
      <c r="C723" s="1289" t="s">
        <v>4815</v>
      </c>
      <c r="D723" s="1205" t="s">
        <v>4816</v>
      </c>
      <c r="E723" s="1205" t="s">
        <v>4817</v>
      </c>
      <c r="F723" s="1205" t="s">
        <v>5953</v>
      </c>
      <c r="G723" s="1205" t="s">
        <v>4818</v>
      </c>
      <c r="H723" s="1205" t="s">
        <v>4819</v>
      </c>
      <c r="I723" s="1259" t="b">
        <v>0</v>
      </c>
      <c r="J723" s="1309" t="s">
        <v>6035</v>
      </c>
      <c r="K723" s="1208" t="s">
        <v>6036</v>
      </c>
      <c r="L723" s="1209" t="s">
        <v>6037</v>
      </c>
      <c r="M723" s="1210">
        <v>3</v>
      </c>
      <c r="N723" s="1262" t="b">
        <v>0</v>
      </c>
      <c r="O723" s="1245" t="s">
        <v>48</v>
      </c>
      <c r="P723" s="1224" t="s">
        <v>48</v>
      </c>
      <c r="Q723" s="1219" t="s">
        <v>48</v>
      </c>
      <c r="R723" s="1246" t="s">
        <v>48</v>
      </c>
      <c r="S723" s="1224" t="s">
        <v>48</v>
      </c>
      <c r="T723" s="1219" t="s">
        <v>48</v>
      </c>
      <c r="U723" s="1247" t="s">
        <v>48</v>
      </c>
      <c r="V723" s="1218" t="s">
        <v>48</v>
      </c>
      <c r="W723" s="1219" t="s">
        <v>48</v>
      </c>
      <c r="X723" s="1220" t="s">
        <v>48</v>
      </c>
      <c r="Y723" s="1296">
        <v>0</v>
      </c>
      <c r="Z723" s="1297">
        <v>0</v>
      </c>
      <c r="AA723" s="1223">
        <v>0</v>
      </c>
      <c r="AB723" s="1207">
        <v>0</v>
      </c>
      <c r="AC723" s="1225">
        <v>0</v>
      </c>
      <c r="AD723" s="1298">
        <v>100</v>
      </c>
      <c r="AE723" s="1227" t="s">
        <v>48</v>
      </c>
      <c r="AF723" s="1214">
        <v>5</v>
      </c>
      <c r="AG723" s="1311">
        <v>5</v>
      </c>
      <c r="AH723" s="1312">
        <v>5</v>
      </c>
      <c r="AI723" s="1313">
        <v>0</v>
      </c>
      <c r="AJ723" s="1216">
        <v>0</v>
      </c>
      <c r="AK723" s="1314">
        <v>0</v>
      </c>
      <c r="AL723" s="1228" t="s">
        <v>13911</v>
      </c>
      <c r="AM723" s="1228" t="s">
        <v>12651</v>
      </c>
      <c r="AN723" s="1229" t="s">
        <v>13942</v>
      </c>
    </row>
    <row r="724" spans="1:40" ht="13.5" thickBot="1">
      <c r="A724" s="1230" t="s">
        <v>6038</v>
      </c>
      <c r="B724" s="1202" t="s">
        <v>6011</v>
      </c>
      <c r="C724" s="1289" t="s">
        <v>4815</v>
      </c>
      <c r="D724" s="1205" t="s">
        <v>4816</v>
      </c>
      <c r="E724" s="1205" t="s">
        <v>4817</v>
      </c>
      <c r="F724" s="1205" t="s">
        <v>5953</v>
      </c>
      <c r="G724" s="1205" t="s">
        <v>4818</v>
      </c>
      <c r="H724" s="1205" t="s">
        <v>4819</v>
      </c>
      <c r="I724" s="1259" t="b">
        <v>0</v>
      </c>
      <c r="J724" s="1309" t="s">
        <v>6039</v>
      </c>
      <c r="K724" s="1208" t="s">
        <v>6040</v>
      </c>
      <c r="L724" s="1209" t="s">
        <v>6041</v>
      </c>
      <c r="M724" s="1210">
        <v>3</v>
      </c>
      <c r="N724" s="1262" t="b">
        <v>0</v>
      </c>
      <c r="O724" s="1245" t="s">
        <v>48</v>
      </c>
      <c r="P724" s="1224" t="s">
        <v>48</v>
      </c>
      <c r="Q724" s="1219" t="s">
        <v>48</v>
      </c>
      <c r="R724" s="1246" t="s">
        <v>48</v>
      </c>
      <c r="S724" s="1224" t="s">
        <v>48</v>
      </c>
      <c r="T724" s="1219" t="s">
        <v>48</v>
      </c>
      <c r="U724" s="1247" t="s">
        <v>48</v>
      </c>
      <c r="V724" s="1218" t="s">
        <v>48</v>
      </c>
      <c r="W724" s="1219" t="s">
        <v>48</v>
      </c>
      <c r="X724" s="1220" t="s">
        <v>48</v>
      </c>
      <c r="Y724" s="1296">
        <v>0</v>
      </c>
      <c r="Z724" s="1297">
        <v>0</v>
      </c>
      <c r="AA724" s="1223">
        <v>0</v>
      </c>
      <c r="AB724" s="1207">
        <v>0</v>
      </c>
      <c r="AC724" s="1225">
        <v>0</v>
      </c>
      <c r="AD724" s="1298">
        <v>100</v>
      </c>
      <c r="AE724" s="1227" t="s">
        <v>48</v>
      </c>
      <c r="AF724" s="1214">
        <v>5</v>
      </c>
      <c r="AG724" s="1311">
        <v>5</v>
      </c>
      <c r="AH724" s="1312">
        <v>5</v>
      </c>
      <c r="AI724" s="1313">
        <v>0</v>
      </c>
      <c r="AJ724" s="1216">
        <v>0</v>
      </c>
      <c r="AK724" s="1314">
        <v>0</v>
      </c>
      <c r="AL724" s="1228" t="s">
        <v>13911</v>
      </c>
      <c r="AM724" s="1228" t="s">
        <v>12651</v>
      </c>
      <c r="AN724" s="1229" t="s">
        <v>13942</v>
      </c>
    </row>
    <row r="725" spans="1:40" ht="13.5" thickBot="1">
      <c r="A725" s="1230" t="s">
        <v>6042</v>
      </c>
      <c r="B725" s="1202" t="s">
        <v>6011</v>
      </c>
      <c r="C725" s="1289" t="s">
        <v>4815</v>
      </c>
      <c r="D725" s="1205" t="s">
        <v>4816</v>
      </c>
      <c r="E725" s="1205" t="s">
        <v>4817</v>
      </c>
      <c r="F725" s="1205" t="s">
        <v>5953</v>
      </c>
      <c r="G725" s="1205" t="s">
        <v>4818</v>
      </c>
      <c r="H725" s="1205" t="s">
        <v>4819</v>
      </c>
      <c r="I725" s="1259" t="b">
        <v>0</v>
      </c>
      <c r="J725" s="1309" t="s">
        <v>6043</v>
      </c>
      <c r="K725" s="1208" t="s">
        <v>6044</v>
      </c>
      <c r="L725" s="1209" t="s">
        <v>6045</v>
      </c>
      <c r="M725" s="1210">
        <v>3</v>
      </c>
      <c r="N725" s="1262" t="b">
        <v>0</v>
      </c>
      <c r="O725" s="1245" t="s">
        <v>48</v>
      </c>
      <c r="P725" s="1224" t="s">
        <v>48</v>
      </c>
      <c r="Q725" s="1219" t="s">
        <v>48</v>
      </c>
      <c r="R725" s="1246" t="s">
        <v>48</v>
      </c>
      <c r="S725" s="1224" t="s">
        <v>48</v>
      </c>
      <c r="T725" s="1219" t="s">
        <v>48</v>
      </c>
      <c r="U725" s="1247" t="s">
        <v>48</v>
      </c>
      <c r="V725" s="1218" t="s">
        <v>48</v>
      </c>
      <c r="W725" s="1219" t="s">
        <v>48</v>
      </c>
      <c r="X725" s="1220" t="s">
        <v>48</v>
      </c>
      <c r="Y725" s="1296">
        <v>0</v>
      </c>
      <c r="Z725" s="1297">
        <v>0</v>
      </c>
      <c r="AA725" s="1223">
        <v>0</v>
      </c>
      <c r="AB725" s="1207">
        <v>0</v>
      </c>
      <c r="AC725" s="1225">
        <v>0</v>
      </c>
      <c r="AD725" s="1298">
        <v>100</v>
      </c>
      <c r="AE725" s="1227" t="s">
        <v>48</v>
      </c>
      <c r="AF725" s="1214">
        <v>5</v>
      </c>
      <c r="AG725" s="1311">
        <v>5</v>
      </c>
      <c r="AH725" s="1312">
        <v>5</v>
      </c>
      <c r="AI725" s="1313">
        <v>0</v>
      </c>
      <c r="AJ725" s="1216">
        <v>0</v>
      </c>
      <c r="AK725" s="1314">
        <v>0</v>
      </c>
      <c r="AL725" s="1228" t="s">
        <v>13911</v>
      </c>
      <c r="AM725" s="1228" t="s">
        <v>12651</v>
      </c>
      <c r="AN725" s="1229" t="s">
        <v>13942</v>
      </c>
    </row>
    <row r="726" spans="1:40" ht="13.5" thickBot="1">
      <c r="A726" s="1230" t="s">
        <v>6046</v>
      </c>
      <c r="B726" s="1202" t="s">
        <v>6011</v>
      </c>
      <c r="C726" s="1289" t="s">
        <v>4815</v>
      </c>
      <c r="D726" s="1205" t="s">
        <v>4816</v>
      </c>
      <c r="E726" s="1205" t="s">
        <v>4817</v>
      </c>
      <c r="F726" s="1205" t="s">
        <v>5953</v>
      </c>
      <c r="G726" s="1205" t="s">
        <v>4818</v>
      </c>
      <c r="H726" s="1205" t="s">
        <v>4819</v>
      </c>
      <c r="I726" s="1259" t="b">
        <v>0</v>
      </c>
      <c r="J726" s="1309" t="s">
        <v>6047</v>
      </c>
      <c r="K726" s="1208" t="s">
        <v>6048</v>
      </c>
      <c r="L726" s="1209" t="s">
        <v>6049</v>
      </c>
      <c r="M726" s="1210">
        <v>3</v>
      </c>
      <c r="N726" s="1262" t="b">
        <v>0</v>
      </c>
      <c r="O726" s="1245" t="s">
        <v>48</v>
      </c>
      <c r="P726" s="1224" t="s">
        <v>48</v>
      </c>
      <c r="Q726" s="1219" t="s">
        <v>48</v>
      </c>
      <c r="R726" s="1246" t="s">
        <v>48</v>
      </c>
      <c r="S726" s="1224" t="s">
        <v>48</v>
      </c>
      <c r="T726" s="1219" t="s">
        <v>48</v>
      </c>
      <c r="U726" s="1247" t="s">
        <v>48</v>
      </c>
      <c r="V726" s="1218" t="s">
        <v>48</v>
      </c>
      <c r="W726" s="1219" t="s">
        <v>48</v>
      </c>
      <c r="X726" s="1220" t="s">
        <v>48</v>
      </c>
      <c r="Y726" s="1296">
        <v>0</v>
      </c>
      <c r="Z726" s="1297">
        <v>0</v>
      </c>
      <c r="AA726" s="1223">
        <v>0</v>
      </c>
      <c r="AB726" s="1207">
        <v>0</v>
      </c>
      <c r="AC726" s="1225">
        <v>0</v>
      </c>
      <c r="AD726" s="1298">
        <v>100</v>
      </c>
      <c r="AE726" s="1227" t="s">
        <v>48</v>
      </c>
      <c r="AF726" s="1214">
        <v>5</v>
      </c>
      <c r="AG726" s="1311">
        <v>5</v>
      </c>
      <c r="AH726" s="1312">
        <v>5</v>
      </c>
      <c r="AI726" s="1313">
        <v>0</v>
      </c>
      <c r="AJ726" s="1216">
        <v>0</v>
      </c>
      <c r="AK726" s="1314">
        <v>0</v>
      </c>
      <c r="AL726" s="1228" t="s">
        <v>13911</v>
      </c>
      <c r="AM726" s="1228" t="s">
        <v>12651</v>
      </c>
      <c r="AN726" s="1229" t="s">
        <v>13942</v>
      </c>
    </row>
    <row r="727" spans="1:40" ht="13.5" thickBot="1">
      <c r="A727" s="1230" t="s">
        <v>6050</v>
      </c>
      <c r="B727" s="1202" t="s">
        <v>6011</v>
      </c>
      <c r="C727" s="1289" t="s">
        <v>4815</v>
      </c>
      <c r="D727" s="1205" t="s">
        <v>4816</v>
      </c>
      <c r="E727" s="1205" t="s">
        <v>4817</v>
      </c>
      <c r="F727" s="1205" t="s">
        <v>5953</v>
      </c>
      <c r="G727" s="1205" t="s">
        <v>4818</v>
      </c>
      <c r="H727" s="1205" t="s">
        <v>4819</v>
      </c>
      <c r="I727" s="1259" t="b">
        <v>0</v>
      </c>
      <c r="J727" s="1309" t="s">
        <v>6051</v>
      </c>
      <c r="K727" s="1208" t="s">
        <v>6052</v>
      </c>
      <c r="L727" s="1209" t="s">
        <v>6053</v>
      </c>
      <c r="M727" s="1210">
        <v>3</v>
      </c>
      <c r="N727" s="1262" t="b">
        <v>0</v>
      </c>
      <c r="O727" s="1245" t="s">
        <v>48</v>
      </c>
      <c r="P727" s="1224" t="s">
        <v>48</v>
      </c>
      <c r="Q727" s="1219" t="s">
        <v>48</v>
      </c>
      <c r="R727" s="1246" t="s">
        <v>48</v>
      </c>
      <c r="S727" s="1224" t="s">
        <v>48</v>
      </c>
      <c r="T727" s="1219" t="s">
        <v>48</v>
      </c>
      <c r="U727" s="1247" t="s">
        <v>48</v>
      </c>
      <c r="V727" s="1218" t="s">
        <v>48</v>
      </c>
      <c r="W727" s="1219" t="s">
        <v>48</v>
      </c>
      <c r="X727" s="1220" t="s">
        <v>48</v>
      </c>
      <c r="Y727" s="1296">
        <v>0</v>
      </c>
      <c r="Z727" s="1297">
        <v>0</v>
      </c>
      <c r="AA727" s="1223">
        <v>0</v>
      </c>
      <c r="AB727" s="1207">
        <v>0</v>
      </c>
      <c r="AC727" s="1225">
        <v>0</v>
      </c>
      <c r="AD727" s="1298">
        <v>100</v>
      </c>
      <c r="AE727" s="1227" t="s">
        <v>48</v>
      </c>
      <c r="AF727" s="1214">
        <v>5</v>
      </c>
      <c r="AG727" s="1311">
        <v>5</v>
      </c>
      <c r="AH727" s="1312">
        <v>5</v>
      </c>
      <c r="AI727" s="1313">
        <v>0</v>
      </c>
      <c r="AJ727" s="1216">
        <v>0</v>
      </c>
      <c r="AK727" s="1314">
        <v>0</v>
      </c>
      <c r="AL727" s="1228" t="s">
        <v>13911</v>
      </c>
      <c r="AM727" s="1228" t="s">
        <v>12651</v>
      </c>
      <c r="AN727" s="1229" t="s">
        <v>13942</v>
      </c>
    </row>
    <row r="728" spans="1:40" ht="13.5" thickBot="1">
      <c r="A728" s="1230" t="s">
        <v>6054</v>
      </c>
      <c r="B728" s="1202" t="s">
        <v>6011</v>
      </c>
      <c r="C728" s="1289" t="s">
        <v>4815</v>
      </c>
      <c r="D728" s="1205" t="s">
        <v>4816</v>
      </c>
      <c r="E728" s="1205" t="s">
        <v>4817</v>
      </c>
      <c r="F728" s="1205" t="s">
        <v>5953</v>
      </c>
      <c r="G728" s="1205" t="s">
        <v>4818</v>
      </c>
      <c r="H728" s="1205" t="s">
        <v>4819</v>
      </c>
      <c r="I728" s="1259" t="b">
        <v>0</v>
      </c>
      <c r="J728" s="1309" t="s">
        <v>6055</v>
      </c>
      <c r="K728" s="1208" t="s">
        <v>6056</v>
      </c>
      <c r="L728" s="1209" t="s">
        <v>6057</v>
      </c>
      <c r="M728" s="1210">
        <v>3</v>
      </c>
      <c r="N728" s="1262" t="b">
        <v>0</v>
      </c>
      <c r="O728" s="1245" t="s">
        <v>48</v>
      </c>
      <c r="P728" s="1224" t="s">
        <v>48</v>
      </c>
      <c r="Q728" s="1219" t="s">
        <v>48</v>
      </c>
      <c r="R728" s="1246" t="s">
        <v>48</v>
      </c>
      <c r="S728" s="1224" t="s">
        <v>48</v>
      </c>
      <c r="T728" s="1219" t="s">
        <v>48</v>
      </c>
      <c r="U728" s="1247" t="s">
        <v>48</v>
      </c>
      <c r="V728" s="1218" t="s">
        <v>48</v>
      </c>
      <c r="W728" s="1219" t="s">
        <v>48</v>
      </c>
      <c r="X728" s="1220" t="s">
        <v>48</v>
      </c>
      <c r="Y728" s="1296">
        <v>0</v>
      </c>
      <c r="Z728" s="1297">
        <v>0</v>
      </c>
      <c r="AA728" s="1223">
        <v>0</v>
      </c>
      <c r="AB728" s="1207">
        <v>0</v>
      </c>
      <c r="AC728" s="1225">
        <v>0</v>
      </c>
      <c r="AD728" s="1298">
        <v>100</v>
      </c>
      <c r="AE728" s="1227" t="s">
        <v>48</v>
      </c>
      <c r="AF728" s="1214">
        <v>5</v>
      </c>
      <c r="AG728" s="1311">
        <v>5</v>
      </c>
      <c r="AH728" s="1312">
        <v>5</v>
      </c>
      <c r="AI728" s="1313">
        <v>0</v>
      </c>
      <c r="AJ728" s="1216">
        <v>0</v>
      </c>
      <c r="AK728" s="1314">
        <v>0</v>
      </c>
      <c r="AL728" s="1228" t="s">
        <v>13911</v>
      </c>
      <c r="AM728" s="1228" t="s">
        <v>12651</v>
      </c>
      <c r="AN728" s="1229" t="s">
        <v>13942</v>
      </c>
    </row>
    <row r="729" spans="1:40" ht="13.5" thickBot="1">
      <c r="A729" s="1230" t="s">
        <v>6058</v>
      </c>
      <c r="B729" s="1202" t="s">
        <v>6011</v>
      </c>
      <c r="C729" s="1289" t="s">
        <v>4815</v>
      </c>
      <c r="D729" s="1205" t="s">
        <v>4816</v>
      </c>
      <c r="E729" s="1205" t="s">
        <v>4817</v>
      </c>
      <c r="F729" s="1205" t="s">
        <v>5953</v>
      </c>
      <c r="G729" s="1205" t="s">
        <v>4818</v>
      </c>
      <c r="H729" s="1205" t="s">
        <v>4819</v>
      </c>
      <c r="I729" s="1259" t="b">
        <v>0</v>
      </c>
      <c r="J729" s="1309" t="s">
        <v>6059</v>
      </c>
      <c r="K729" s="1208" t="s">
        <v>6060</v>
      </c>
      <c r="L729" s="1209" t="s">
        <v>6061</v>
      </c>
      <c r="M729" s="1210">
        <v>3</v>
      </c>
      <c r="N729" s="1262" t="b">
        <v>0</v>
      </c>
      <c r="O729" s="1245" t="s">
        <v>48</v>
      </c>
      <c r="P729" s="1224" t="s">
        <v>48</v>
      </c>
      <c r="Q729" s="1219" t="s">
        <v>48</v>
      </c>
      <c r="R729" s="1246" t="s">
        <v>48</v>
      </c>
      <c r="S729" s="1224" t="s">
        <v>48</v>
      </c>
      <c r="T729" s="1219" t="s">
        <v>48</v>
      </c>
      <c r="U729" s="1247" t="s">
        <v>48</v>
      </c>
      <c r="V729" s="1218" t="s">
        <v>48</v>
      </c>
      <c r="W729" s="1219" t="s">
        <v>48</v>
      </c>
      <c r="X729" s="1220" t="s">
        <v>48</v>
      </c>
      <c r="Y729" s="1296">
        <v>0</v>
      </c>
      <c r="Z729" s="1297">
        <v>0</v>
      </c>
      <c r="AA729" s="1223">
        <v>0</v>
      </c>
      <c r="AB729" s="1207">
        <v>0</v>
      </c>
      <c r="AC729" s="1225">
        <v>0</v>
      </c>
      <c r="AD729" s="1298">
        <v>100</v>
      </c>
      <c r="AE729" s="1227" t="s">
        <v>48</v>
      </c>
      <c r="AF729" s="1214">
        <v>5</v>
      </c>
      <c r="AG729" s="1311">
        <v>5</v>
      </c>
      <c r="AH729" s="1312">
        <v>5</v>
      </c>
      <c r="AI729" s="1313">
        <v>0</v>
      </c>
      <c r="AJ729" s="1216">
        <v>0</v>
      </c>
      <c r="AK729" s="1314">
        <v>0</v>
      </c>
      <c r="AL729" s="1228" t="s">
        <v>13911</v>
      </c>
      <c r="AM729" s="1228" t="s">
        <v>12651</v>
      </c>
      <c r="AN729" s="1229" t="s">
        <v>13942</v>
      </c>
    </row>
    <row r="730" spans="1:40" ht="13.5" thickBot="1">
      <c r="A730" s="1230" t="s">
        <v>6062</v>
      </c>
      <c r="B730" s="1202" t="s">
        <v>6011</v>
      </c>
      <c r="C730" s="1289" t="s">
        <v>4815</v>
      </c>
      <c r="D730" s="1205" t="s">
        <v>4816</v>
      </c>
      <c r="E730" s="1205" t="s">
        <v>4817</v>
      </c>
      <c r="F730" s="1205" t="s">
        <v>5953</v>
      </c>
      <c r="G730" s="1205" t="s">
        <v>4818</v>
      </c>
      <c r="H730" s="1205" t="s">
        <v>4819</v>
      </c>
      <c r="I730" s="1259" t="b">
        <v>0</v>
      </c>
      <c r="J730" s="1309" t="s">
        <v>6063</v>
      </c>
      <c r="K730" s="1208" t="s">
        <v>6064</v>
      </c>
      <c r="L730" s="1209" t="s">
        <v>6065</v>
      </c>
      <c r="M730" s="1210">
        <v>3</v>
      </c>
      <c r="N730" s="1262" t="b">
        <v>0</v>
      </c>
      <c r="O730" s="1245" t="s">
        <v>48</v>
      </c>
      <c r="P730" s="1224" t="s">
        <v>48</v>
      </c>
      <c r="Q730" s="1219" t="s">
        <v>48</v>
      </c>
      <c r="R730" s="1246" t="s">
        <v>48</v>
      </c>
      <c r="S730" s="1224" t="s">
        <v>48</v>
      </c>
      <c r="T730" s="1219" t="s">
        <v>48</v>
      </c>
      <c r="U730" s="1247" t="s">
        <v>48</v>
      </c>
      <c r="V730" s="1218" t="s">
        <v>48</v>
      </c>
      <c r="W730" s="1219" t="s">
        <v>48</v>
      </c>
      <c r="X730" s="1220" t="s">
        <v>48</v>
      </c>
      <c r="Y730" s="1296">
        <v>0</v>
      </c>
      <c r="Z730" s="1297">
        <v>0</v>
      </c>
      <c r="AA730" s="1223">
        <v>0</v>
      </c>
      <c r="AB730" s="1207">
        <v>0</v>
      </c>
      <c r="AC730" s="1225">
        <v>0</v>
      </c>
      <c r="AD730" s="1298">
        <v>100</v>
      </c>
      <c r="AE730" s="1227" t="s">
        <v>48</v>
      </c>
      <c r="AF730" s="1214">
        <v>5</v>
      </c>
      <c r="AG730" s="1311">
        <v>5</v>
      </c>
      <c r="AH730" s="1312">
        <v>5</v>
      </c>
      <c r="AI730" s="1313">
        <v>0</v>
      </c>
      <c r="AJ730" s="1216">
        <v>0</v>
      </c>
      <c r="AK730" s="1314">
        <v>0</v>
      </c>
      <c r="AL730" s="1228" t="s">
        <v>13911</v>
      </c>
      <c r="AM730" s="1228" t="s">
        <v>12651</v>
      </c>
      <c r="AN730" s="1229" t="s">
        <v>13942</v>
      </c>
    </row>
    <row r="731" spans="1:40" ht="13.5" thickBot="1">
      <c r="A731" s="1230" t="s">
        <v>6066</v>
      </c>
      <c r="B731" s="1202" t="s">
        <v>6011</v>
      </c>
      <c r="C731" s="1289" t="s">
        <v>4815</v>
      </c>
      <c r="D731" s="1205" t="s">
        <v>4816</v>
      </c>
      <c r="E731" s="1205" t="s">
        <v>4817</v>
      </c>
      <c r="F731" s="1205" t="s">
        <v>5953</v>
      </c>
      <c r="G731" s="1205" t="s">
        <v>4818</v>
      </c>
      <c r="H731" s="1205" t="s">
        <v>4819</v>
      </c>
      <c r="I731" s="1259" t="b">
        <v>0</v>
      </c>
      <c r="J731" s="1309" t="s">
        <v>6067</v>
      </c>
      <c r="K731" s="1208" t="s">
        <v>6068</v>
      </c>
      <c r="L731" s="1209" t="s">
        <v>6069</v>
      </c>
      <c r="M731" s="1210">
        <v>3</v>
      </c>
      <c r="N731" s="1262" t="b">
        <v>0</v>
      </c>
      <c r="O731" s="1245" t="s">
        <v>48</v>
      </c>
      <c r="P731" s="1224" t="s">
        <v>48</v>
      </c>
      <c r="Q731" s="1219" t="s">
        <v>48</v>
      </c>
      <c r="R731" s="1246" t="s">
        <v>48</v>
      </c>
      <c r="S731" s="1224" t="s">
        <v>48</v>
      </c>
      <c r="T731" s="1219" t="s">
        <v>48</v>
      </c>
      <c r="U731" s="1247" t="s">
        <v>48</v>
      </c>
      <c r="V731" s="1218" t="s">
        <v>48</v>
      </c>
      <c r="W731" s="1219" t="s">
        <v>48</v>
      </c>
      <c r="X731" s="1220" t="s">
        <v>48</v>
      </c>
      <c r="Y731" s="1296">
        <v>0</v>
      </c>
      <c r="Z731" s="1297">
        <v>0</v>
      </c>
      <c r="AA731" s="1223">
        <v>0</v>
      </c>
      <c r="AB731" s="1207">
        <v>0</v>
      </c>
      <c r="AC731" s="1225">
        <v>0</v>
      </c>
      <c r="AD731" s="1298">
        <v>100</v>
      </c>
      <c r="AE731" s="1227" t="s">
        <v>48</v>
      </c>
      <c r="AF731" s="1214">
        <v>5</v>
      </c>
      <c r="AG731" s="1311">
        <v>5</v>
      </c>
      <c r="AH731" s="1312">
        <v>5</v>
      </c>
      <c r="AI731" s="1313">
        <v>0</v>
      </c>
      <c r="AJ731" s="1216">
        <v>0</v>
      </c>
      <c r="AK731" s="1314">
        <v>0</v>
      </c>
      <c r="AL731" s="1228" t="s">
        <v>13911</v>
      </c>
      <c r="AM731" s="1228" t="s">
        <v>12651</v>
      </c>
      <c r="AN731" s="1229" t="s">
        <v>13942</v>
      </c>
    </row>
    <row r="732" spans="1:40" ht="13.5" thickBot="1">
      <c r="A732" s="1230" t="s">
        <v>6070</v>
      </c>
      <c r="B732" s="1202" t="s">
        <v>6011</v>
      </c>
      <c r="C732" s="1289" t="s">
        <v>4815</v>
      </c>
      <c r="D732" s="1205" t="s">
        <v>4816</v>
      </c>
      <c r="E732" s="1205" t="s">
        <v>4817</v>
      </c>
      <c r="F732" s="1205" t="s">
        <v>5953</v>
      </c>
      <c r="G732" s="1205" t="s">
        <v>4818</v>
      </c>
      <c r="H732" s="1205" t="s">
        <v>4819</v>
      </c>
      <c r="I732" s="1259" t="b">
        <v>0</v>
      </c>
      <c r="J732" s="1309" t="s">
        <v>6071</v>
      </c>
      <c r="K732" s="1208" t="s">
        <v>6072</v>
      </c>
      <c r="L732" s="1209" t="s">
        <v>6073</v>
      </c>
      <c r="M732" s="1210">
        <v>3</v>
      </c>
      <c r="N732" s="1262" t="b">
        <v>0</v>
      </c>
      <c r="O732" s="1245" t="s">
        <v>48</v>
      </c>
      <c r="P732" s="1224" t="s">
        <v>48</v>
      </c>
      <c r="Q732" s="1219" t="s">
        <v>48</v>
      </c>
      <c r="R732" s="1246" t="s">
        <v>48</v>
      </c>
      <c r="S732" s="1224" t="s">
        <v>48</v>
      </c>
      <c r="T732" s="1219" t="s">
        <v>48</v>
      </c>
      <c r="U732" s="1247" t="s">
        <v>48</v>
      </c>
      <c r="V732" s="1218" t="s">
        <v>48</v>
      </c>
      <c r="W732" s="1219" t="s">
        <v>48</v>
      </c>
      <c r="X732" s="1220" t="s">
        <v>48</v>
      </c>
      <c r="Y732" s="1296">
        <v>0</v>
      </c>
      <c r="Z732" s="1297">
        <v>0</v>
      </c>
      <c r="AA732" s="1223">
        <v>0</v>
      </c>
      <c r="AB732" s="1207">
        <v>0</v>
      </c>
      <c r="AC732" s="1225">
        <v>0</v>
      </c>
      <c r="AD732" s="1298">
        <v>100</v>
      </c>
      <c r="AE732" s="1227" t="s">
        <v>48</v>
      </c>
      <c r="AF732" s="1214">
        <v>5</v>
      </c>
      <c r="AG732" s="1311">
        <v>5</v>
      </c>
      <c r="AH732" s="1312">
        <v>5</v>
      </c>
      <c r="AI732" s="1313">
        <v>0</v>
      </c>
      <c r="AJ732" s="1216">
        <v>0</v>
      </c>
      <c r="AK732" s="1314">
        <v>0</v>
      </c>
      <c r="AL732" s="1228" t="s">
        <v>13911</v>
      </c>
      <c r="AM732" s="1228" t="s">
        <v>12651</v>
      </c>
      <c r="AN732" s="1229" t="s">
        <v>13942</v>
      </c>
    </row>
    <row r="733" spans="1:40" ht="13.5" thickBot="1">
      <c r="A733" s="1230" t="s">
        <v>6074</v>
      </c>
      <c r="B733" s="1202" t="s">
        <v>6011</v>
      </c>
      <c r="C733" s="1289" t="s">
        <v>4815</v>
      </c>
      <c r="D733" s="1205" t="s">
        <v>4816</v>
      </c>
      <c r="E733" s="1205" t="s">
        <v>4817</v>
      </c>
      <c r="F733" s="1205" t="s">
        <v>5953</v>
      </c>
      <c r="G733" s="1205" t="s">
        <v>4818</v>
      </c>
      <c r="H733" s="1205" t="s">
        <v>4819</v>
      </c>
      <c r="I733" s="1259" t="b">
        <v>0</v>
      </c>
      <c r="J733" s="1309" t="s">
        <v>6075</v>
      </c>
      <c r="K733" s="1208" t="s">
        <v>6076</v>
      </c>
      <c r="L733" s="1209" t="s">
        <v>6077</v>
      </c>
      <c r="M733" s="1210">
        <v>3</v>
      </c>
      <c r="N733" s="1262" t="b">
        <v>0</v>
      </c>
      <c r="O733" s="1245" t="s">
        <v>48</v>
      </c>
      <c r="P733" s="1224" t="s">
        <v>48</v>
      </c>
      <c r="Q733" s="1219" t="s">
        <v>48</v>
      </c>
      <c r="R733" s="1246" t="s">
        <v>48</v>
      </c>
      <c r="S733" s="1224" t="s">
        <v>48</v>
      </c>
      <c r="T733" s="1219" t="s">
        <v>48</v>
      </c>
      <c r="U733" s="1247" t="s">
        <v>48</v>
      </c>
      <c r="V733" s="1218" t="s">
        <v>48</v>
      </c>
      <c r="W733" s="1219" t="s">
        <v>48</v>
      </c>
      <c r="X733" s="1220" t="s">
        <v>48</v>
      </c>
      <c r="Y733" s="1296">
        <v>0</v>
      </c>
      <c r="Z733" s="1297">
        <v>0</v>
      </c>
      <c r="AA733" s="1223">
        <v>0</v>
      </c>
      <c r="AB733" s="1207">
        <v>0</v>
      </c>
      <c r="AC733" s="1225">
        <v>0</v>
      </c>
      <c r="AD733" s="1298">
        <v>100</v>
      </c>
      <c r="AE733" s="1227" t="s">
        <v>48</v>
      </c>
      <c r="AF733" s="1214">
        <v>5</v>
      </c>
      <c r="AG733" s="1311">
        <v>5</v>
      </c>
      <c r="AH733" s="1312">
        <v>5</v>
      </c>
      <c r="AI733" s="1313">
        <v>0</v>
      </c>
      <c r="AJ733" s="1216">
        <v>0</v>
      </c>
      <c r="AK733" s="1314">
        <v>0</v>
      </c>
      <c r="AL733" s="1228" t="s">
        <v>13911</v>
      </c>
      <c r="AM733" s="1228" t="s">
        <v>12651</v>
      </c>
      <c r="AN733" s="1229" t="s">
        <v>13942</v>
      </c>
    </row>
    <row r="734" spans="1:40" ht="13.5" thickBot="1">
      <c r="A734" s="1230" t="s">
        <v>6078</v>
      </c>
      <c r="B734" s="1202" t="s">
        <v>6011</v>
      </c>
      <c r="C734" s="1289" t="s">
        <v>4815</v>
      </c>
      <c r="D734" s="1205" t="s">
        <v>4816</v>
      </c>
      <c r="E734" s="1205" t="s">
        <v>4817</v>
      </c>
      <c r="F734" s="1205" t="s">
        <v>5953</v>
      </c>
      <c r="G734" s="1205" t="s">
        <v>4818</v>
      </c>
      <c r="H734" s="1205" t="s">
        <v>4819</v>
      </c>
      <c r="I734" s="1259" t="b">
        <v>0</v>
      </c>
      <c r="J734" s="1309" t="s">
        <v>6079</v>
      </c>
      <c r="K734" s="1208" t="s">
        <v>6080</v>
      </c>
      <c r="L734" s="1209" t="s">
        <v>6081</v>
      </c>
      <c r="M734" s="1210">
        <v>3</v>
      </c>
      <c r="N734" s="1262" t="b">
        <v>0</v>
      </c>
      <c r="O734" s="1245" t="s">
        <v>48</v>
      </c>
      <c r="P734" s="1224" t="s">
        <v>48</v>
      </c>
      <c r="Q734" s="1219" t="s">
        <v>48</v>
      </c>
      <c r="R734" s="1246" t="s">
        <v>48</v>
      </c>
      <c r="S734" s="1224" t="s">
        <v>48</v>
      </c>
      <c r="T734" s="1219" t="s">
        <v>48</v>
      </c>
      <c r="U734" s="1247" t="s">
        <v>48</v>
      </c>
      <c r="V734" s="1218" t="s">
        <v>48</v>
      </c>
      <c r="W734" s="1219" t="s">
        <v>48</v>
      </c>
      <c r="X734" s="1220" t="s">
        <v>48</v>
      </c>
      <c r="Y734" s="1296">
        <v>0</v>
      </c>
      <c r="Z734" s="1297">
        <v>0</v>
      </c>
      <c r="AA734" s="1223">
        <v>0</v>
      </c>
      <c r="AB734" s="1207">
        <v>0</v>
      </c>
      <c r="AC734" s="1225">
        <v>0</v>
      </c>
      <c r="AD734" s="1298">
        <v>100</v>
      </c>
      <c r="AE734" s="1227" t="s">
        <v>48</v>
      </c>
      <c r="AF734" s="1214">
        <v>5</v>
      </c>
      <c r="AG734" s="1311">
        <v>5</v>
      </c>
      <c r="AH734" s="1312">
        <v>5</v>
      </c>
      <c r="AI734" s="1313">
        <v>0</v>
      </c>
      <c r="AJ734" s="1216">
        <v>0</v>
      </c>
      <c r="AK734" s="1314">
        <v>0</v>
      </c>
      <c r="AL734" s="1228" t="s">
        <v>13911</v>
      </c>
      <c r="AM734" s="1228" t="s">
        <v>12651</v>
      </c>
      <c r="AN734" s="1229" t="s">
        <v>13942</v>
      </c>
    </row>
    <row r="735" spans="1:40" ht="13.5" thickBot="1">
      <c r="A735" s="1230" t="s">
        <v>6082</v>
      </c>
      <c r="B735" s="1202" t="s">
        <v>6011</v>
      </c>
      <c r="C735" s="1289" t="s">
        <v>4815</v>
      </c>
      <c r="D735" s="1205" t="s">
        <v>4816</v>
      </c>
      <c r="E735" s="1205" t="s">
        <v>4817</v>
      </c>
      <c r="F735" s="1205" t="s">
        <v>5953</v>
      </c>
      <c r="G735" s="1205" t="s">
        <v>4818</v>
      </c>
      <c r="H735" s="1205" t="s">
        <v>4819</v>
      </c>
      <c r="I735" s="1259" t="b">
        <v>0</v>
      </c>
      <c r="J735" s="1309" t="s">
        <v>6083</v>
      </c>
      <c r="K735" s="1208" t="s">
        <v>6084</v>
      </c>
      <c r="L735" s="1209" t="s">
        <v>6085</v>
      </c>
      <c r="M735" s="1210">
        <v>3</v>
      </c>
      <c r="N735" s="1262" t="b">
        <v>0</v>
      </c>
      <c r="O735" s="1245" t="s">
        <v>48</v>
      </c>
      <c r="P735" s="1224" t="s">
        <v>48</v>
      </c>
      <c r="Q735" s="1219" t="s">
        <v>48</v>
      </c>
      <c r="R735" s="1246" t="s">
        <v>48</v>
      </c>
      <c r="S735" s="1224" t="s">
        <v>48</v>
      </c>
      <c r="T735" s="1219" t="s">
        <v>48</v>
      </c>
      <c r="U735" s="1247" t="s">
        <v>48</v>
      </c>
      <c r="V735" s="1218" t="s">
        <v>48</v>
      </c>
      <c r="W735" s="1219" t="s">
        <v>48</v>
      </c>
      <c r="X735" s="1220" t="s">
        <v>48</v>
      </c>
      <c r="Y735" s="1296">
        <v>0</v>
      </c>
      <c r="Z735" s="1297">
        <v>0</v>
      </c>
      <c r="AA735" s="1223">
        <v>0</v>
      </c>
      <c r="AB735" s="1207">
        <v>0</v>
      </c>
      <c r="AC735" s="1225">
        <v>0</v>
      </c>
      <c r="AD735" s="1298">
        <v>100</v>
      </c>
      <c r="AE735" s="1227" t="s">
        <v>48</v>
      </c>
      <c r="AF735" s="1214">
        <v>5</v>
      </c>
      <c r="AG735" s="1311">
        <v>5</v>
      </c>
      <c r="AH735" s="1312">
        <v>5</v>
      </c>
      <c r="AI735" s="1313">
        <v>0</v>
      </c>
      <c r="AJ735" s="1216">
        <v>0</v>
      </c>
      <c r="AK735" s="1314">
        <v>0</v>
      </c>
      <c r="AL735" s="1228" t="s">
        <v>13911</v>
      </c>
      <c r="AM735" s="1228" t="s">
        <v>12651</v>
      </c>
      <c r="AN735" s="1229" t="s">
        <v>13942</v>
      </c>
    </row>
    <row r="736" spans="1:40" ht="13.5" thickBot="1">
      <c r="A736" s="1230" t="s">
        <v>6086</v>
      </c>
      <c r="B736" s="1202" t="s">
        <v>6011</v>
      </c>
      <c r="C736" s="1289" t="s">
        <v>4815</v>
      </c>
      <c r="D736" s="1205" t="s">
        <v>4816</v>
      </c>
      <c r="E736" s="1205" t="s">
        <v>4817</v>
      </c>
      <c r="F736" s="1205" t="s">
        <v>5953</v>
      </c>
      <c r="G736" s="1205" t="s">
        <v>4818</v>
      </c>
      <c r="H736" s="1205" t="s">
        <v>4819</v>
      </c>
      <c r="I736" s="1259" t="b">
        <v>0</v>
      </c>
      <c r="J736" s="1309" t="s">
        <v>6087</v>
      </c>
      <c r="K736" s="1208" t="s">
        <v>6088</v>
      </c>
      <c r="L736" s="1209" t="s">
        <v>6089</v>
      </c>
      <c r="M736" s="1210">
        <v>3</v>
      </c>
      <c r="N736" s="1262" t="b">
        <v>0</v>
      </c>
      <c r="O736" s="1245" t="s">
        <v>48</v>
      </c>
      <c r="P736" s="1224" t="s">
        <v>48</v>
      </c>
      <c r="Q736" s="1219" t="s">
        <v>48</v>
      </c>
      <c r="R736" s="1246" t="s">
        <v>48</v>
      </c>
      <c r="S736" s="1224" t="s">
        <v>48</v>
      </c>
      <c r="T736" s="1219" t="s">
        <v>48</v>
      </c>
      <c r="U736" s="1247" t="s">
        <v>48</v>
      </c>
      <c r="V736" s="1218" t="s">
        <v>48</v>
      </c>
      <c r="W736" s="1219" t="s">
        <v>48</v>
      </c>
      <c r="X736" s="1220" t="s">
        <v>48</v>
      </c>
      <c r="Y736" s="1296">
        <v>0</v>
      </c>
      <c r="Z736" s="1297">
        <v>0</v>
      </c>
      <c r="AA736" s="1223">
        <v>0</v>
      </c>
      <c r="AB736" s="1207">
        <v>0</v>
      </c>
      <c r="AC736" s="1225">
        <v>0</v>
      </c>
      <c r="AD736" s="1298">
        <v>100</v>
      </c>
      <c r="AE736" s="1227" t="s">
        <v>48</v>
      </c>
      <c r="AF736" s="1214">
        <v>5</v>
      </c>
      <c r="AG736" s="1311">
        <v>5</v>
      </c>
      <c r="AH736" s="1312">
        <v>5</v>
      </c>
      <c r="AI736" s="1313">
        <v>0</v>
      </c>
      <c r="AJ736" s="1216">
        <v>0</v>
      </c>
      <c r="AK736" s="1314">
        <v>0</v>
      </c>
      <c r="AL736" s="1228" t="s">
        <v>13911</v>
      </c>
      <c r="AM736" s="1228" t="s">
        <v>12651</v>
      </c>
      <c r="AN736" s="1229" t="s">
        <v>13942</v>
      </c>
    </row>
    <row r="737" spans="1:40" ht="13.5" thickBot="1">
      <c r="A737" s="1230" t="s">
        <v>6090</v>
      </c>
      <c r="B737" s="1202" t="s">
        <v>6011</v>
      </c>
      <c r="C737" s="1289" t="s">
        <v>4815</v>
      </c>
      <c r="D737" s="1205" t="s">
        <v>4816</v>
      </c>
      <c r="E737" s="1205" t="s">
        <v>4817</v>
      </c>
      <c r="F737" s="1205" t="s">
        <v>5953</v>
      </c>
      <c r="G737" s="1205" t="s">
        <v>4818</v>
      </c>
      <c r="H737" s="1205" t="s">
        <v>4819</v>
      </c>
      <c r="I737" s="1259" t="b">
        <v>0</v>
      </c>
      <c r="J737" s="1309" t="s">
        <v>6091</v>
      </c>
      <c r="K737" s="1208" t="s">
        <v>6092</v>
      </c>
      <c r="L737" s="1209" t="s">
        <v>6093</v>
      </c>
      <c r="M737" s="1210">
        <v>3</v>
      </c>
      <c r="N737" s="1262" t="b">
        <v>0</v>
      </c>
      <c r="O737" s="1245" t="s">
        <v>48</v>
      </c>
      <c r="P737" s="1224" t="s">
        <v>48</v>
      </c>
      <c r="Q737" s="1219" t="s">
        <v>48</v>
      </c>
      <c r="R737" s="1246" t="s">
        <v>48</v>
      </c>
      <c r="S737" s="1224" t="s">
        <v>48</v>
      </c>
      <c r="T737" s="1219" t="s">
        <v>48</v>
      </c>
      <c r="U737" s="1247" t="s">
        <v>48</v>
      </c>
      <c r="V737" s="1218" t="s">
        <v>48</v>
      </c>
      <c r="W737" s="1219" t="s">
        <v>48</v>
      </c>
      <c r="X737" s="1220" t="s">
        <v>48</v>
      </c>
      <c r="Y737" s="1296">
        <v>0</v>
      </c>
      <c r="Z737" s="1297">
        <v>0</v>
      </c>
      <c r="AA737" s="1223">
        <v>0</v>
      </c>
      <c r="AB737" s="1207">
        <v>0</v>
      </c>
      <c r="AC737" s="1225">
        <v>0</v>
      </c>
      <c r="AD737" s="1298">
        <v>100</v>
      </c>
      <c r="AE737" s="1227" t="s">
        <v>48</v>
      </c>
      <c r="AF737" s="1214">
        <v>5</v>
      </c>
      <c r="AG737" s="1311">
        <v>5</v>
      </c>
      <c r="AH737" s="1312">
        <v>5</v>
      </c>
      <c r="AI737" s="1313">
        <v>0</v>
      </c>
      <c r="AJ737" s="1216">
        <v>0</v>
      </c>
      <c r="AK737" s="1314">
        <v>0</v>
      </c>
      <c r="AL737" s="1228" t="s">
        <v>13911</v>
      </c>
      <c r="AM737" s="1228" t="s">
        <v>12651</v>
      </c>
      <c r="AN737" s="1229" t="s">
        <v>13942</v>
      </c>
    </row>
    <row r="738" spans="1:40" ht="13.5" thickBot="1">
      <c r="A738" s="1230" t="s">
        <v>6094</v>
      </c>
      <c r="B738" s="1202" t="s">
        <v>6011</v>
      </c>
      <c r="C738" s="1289" t="s">
        <v>4815</v>
      </c>
      <c r="D738" s="1205" t="s">
        <v>4816</v>
      </c>
      <c r="E738" s="1205" t="s">
        <v>4817</v>
      </c>
      <c r="F738" s="1205" t="s">
        <v>5953</v>
      </c>
      <c r="G738" s="1205" t="s">
        <v>4818</v>
      </c>
      <c r="H738" s="1205" t="s">
        <v>4819</v>
      </c>
      <c r="I738" s="1259" t="b">
        <v>0</v>
      </c>
      <c r="J738" s="1309" t="s">
        <v>6095</v>
      </c>
      <c r="K738" s="1208" t="s">
        <v>6096</v>
      </c>
      <c r="L738" s="1209" t="s">
        <v>6097</v>
      </c>
      <c r="M738" s="1210">
        <v>3</v>
      </c>
      <c r="N738" s="1262" t="b">
        <v>0</v>
      </c>
      <c r="O738" s="1245" t="s">
        <v>48</v>
      </c>
      <c r="P738" s="1224" t="s">
        <v>48</v>
      </c>
      <c r="Q738" s="1219" t="s">
        <v>48</v>
      </c>
      <c r="R738" s="1246" t="s">
        <v>48</v>
      </c>
      <c r="S738" s="1224" t="s">
        <v>48</v>
      </c>
      <c r="T738" s="1219" t="s">
        <v>48</v>
      </c>
      <c r="U738" s="1247" t="s">
        <v>48</v>
      </c>
      <c r="V738" s="1218" t="s">
        <v>48</v>
      </c>
      <c r="W738" s="1219" t="s">
        <v>48</v>
      </c>
      <c r="X738" s="1220" t="s">
        <v>48</v>
      </c>
      <c r="Y738" s="1296">
        <v>0</v>
      </c>
      <c r="Z738" s="1297">
        <v>0</v>
      </c>
      <c r="AA738" s="1223">
        <v>0</v>
      </c>
      <c r="AB738" s="1207">
        <v>0</v>
      </c>
      <c r="AC738" s="1225">
        <v>0</v>
      </c>
      <c r="AD738" s="1298">
        <v>100</v>
      </c>
      <c r="AE738" s="1227" t="s">
        <v>48</v>
      </c>
      <c r="AF738" s="1214">
        <v>5</v>
      </c>
      <c r="AG738" s="1311">
        <v>5</v>
      </c>
      <c r="AH738" s="1312">
        <v>5</v>
      </c>
      <c r="AI738" s="1313">
        <v>0</v>
      </c>
      <c r="AJ738" s="1216">
        <v>0</v>
      </c>
      <c r="AK738" s="1314">
        <v>0</v>
      </c>
      <c r="AL738" s="1228" t="s">
        <v>13911</v>
      </c>
      <c r="AM738" s="1228" t="s">
        <v>12651</v>
      </c>
      <c r="AN738" s="1229" t="s">
        <v>13942</v>
      </c>
    </row>
    <row r="739" spans="1:40" ht="13.5" thickBot="1">
      <c r="A739" s="1230" t="s">
        <v>6098</v>
      </c>
      <c r="B739" s="1202" t="s">
        <v>6011</v>
      </c>
      <c r="C739" s="1289" t="s">
        <v>4815</v>
      </c>
      <c r="D739" s="1205" t="s">
        <v>4816</v>
      </c>
      <c r="E739" s="1205" t="s">
        <v>4817</v>
      </c>
      <c r="F739" s="1205" t="s">
        <v>5953</v>
      </c>
      <c r="G739" s="1205" t="s">
        <v>4818</v>
      </c>
      <c r="H739" s="1205" t="s">
        <v>4819</v>
      </c>
      <c r="I739" s="1259" t="b">
        <v>0</v>
      </c>
      <c r="J739" s="1309" t="s">
        <v>6099</v>
      </c>
      <c r="K739" s="1208" t="s">
        <v>6100</v>
      </c>
      <c r="L739" s="1209" t="s">
        <v>6101</v>
      </c>
      <c r="M739" s="1210">
        <v>3</v>
      </c>
      <c r="N739" s="1262" t="b">
        <v>0</v>
      </c>
      <c r="O739" s="1245" t="s">
        <v>48</v>
      </c>
      <c r="P739" s="1224" t="s">
        <v>48</v>
      </c>
      <c r="Q739" s="1219" t="s">
        <v>48</v>
      </c>
      <c r="R739" s="1246" t="s">
        <v>48</v>
      </c>
      <c r="S739" s="1224" t="s">
        <v>48</v>
      </c>
      <c r="T739" s="1219" t="s">
        <v>48</v>
      </c>
      <c r="U739" s="1247" t="s">
        <v>48</v>
      </c>
      <c r="V739" s="1218" t="s">
        <v>48</v>
      </c>
      <c r="W739" s="1219" t="s">
        <v>48</v>
      </c>
      <c r="X739" s="1220" t="s">
        <v>48</v>
      </c>
      <c r="Y739" s="1296">
        <v>0</v>
      </c>
      <c r="Z739" s="1297">
        <v>0</v>
      </c>
      <c r="AA739" s="1223">
        <v>0</v>
      </c>
      <c r="AB739" s="1207">
        <v>0</v>
      </c>
      <c r="AC739" s="1225">
        <v>0</v>
      </c>
      <c r="AD739" s="1298">
        <v>100</v>
      </c>
      <c r="AE739" s="1227" t="s">
        <v>48</v>
      </c>
      <c r="AF739" s="1214">
        <v>5</v>
      </c>
      <c r="AG739" s="1311">
        <v>5</v>
      </c>
      <c r="AH739" s="1312">
        <v>5</v>
      </c>
      <c r="AI739" s="1313">
        <v>0</v>
      </c>
      <c r="AJ739" s="1216">
        <v>0</v>
      </c>
      <c r="AK739" s="1314">
        <v>0</v>
      </c>
      <c r="AL739" s="1228" t="s">
        <v>13911</v>
      </c>
      <c r="AM739" s="1228" t="s">
        <v>12651</v>
      </c>
      <c r="AN739" s="1229" t="s">
        <v>13942</v>
      </c>
    </row>
    <row r="740" spans="1:40" ht="13.5" thickBot="1">
      <c r="A740" s="1230" t="s">
        <v>6102</v>
      </c>
      <c r="B740" s="1202" t="s">
        <v>6011</v>
      </c>
      <c r="C740" s="1289" t="s">
        <v>4815</v>
      </c>
      <c r="D740" s="1205" t="s">
        <v>4816</v>
      </c>
      <c r="E740" s="1205" t="s">
        <v>4817</v>
      </c>
      <c r="F740" s="1205" t="s">
        <v>5953</v>
      </c>
      <c r="G740" s="1205" t="s">
        <v>4818</v>
      </c>
      <c r="H740" s="1205" t="s">
        <v>4819</v>
      </c>
      <c r="I740" s="1259" t="b">
        <v>0</v>
      </c>
      <c r="J740" s="1309" t="s">
        <v>6103</v>
      </c>
      <c r="K740" s="1208" t="s">
        <v>6104</v>
      </c>
      <c r="L740" s="1209" t="s">
        <v>6105</v>
      </c>
      <c r="M740" s="1210">
        <v>3</v>
      </c>
      <c r="N740" s="1262" t="b">
        <v>0</v>
      </c>
      <c r="O740" s="1245" t="s">
        <v>48</v>
      </c>
      <c r="P740" s="1224" t="s">
        <v>48</v>
      </c>
      <c r="Q740" s="1219" t="s">
        <v>48</v>
      </c>
      <c r="R740" s="1246" t="s">
        <v>48</v>
      </c>
      <c r="S740" s="1224" t="s">
        <v>48</v>
      </c>
      <c r="T740" s="1219" t="s">
        <v>48</v>
      </c>
      <c r="U740" s="1247" t="s">
        <v>48</v>
      </c>
      <c r="V740" s="1218" t="s">
        <v>48</v>
      </c>
      <c r="W740" s="1219" t="s">
        <v>48</v>
      </c>
      <c r="X740" s="1220" t="s">
        <v>48</v>
      </c>
      <c r="Y740" s="1296">
        <v>0</v>
      </c>
      <c r="Z740" s="1297">
        <v>0</v>
      </c>
      <c r="AA740" s="1223">
        <v>0</v>
      </c>
      <c r="AB740" s="1207">
        <v>0</v>
      </c>
      <c r="AC740" s="1225">
        <v>0</v>
      </c>
      <c r="AD740" s="1298">
        <v>100</v>
      </c>
      <c r="AE740" s="1227" t="s">
        <v>48</v>
      </c>
      <c r="AF740" s="1214">
        <v>5</v>
      </c>
      <c r="AG740" s="1311">
        <v>5</v>
      </c>
      <c r="AH740" s="1312">
        <v>5</v>
      </c>
      <c r="AI740" s="1313">
        <v>0</v>
      </c>
      <c r="AJ740" s="1216">
        <v>0</v>
      </c>
      <c r="AK740" s="1314">
        <v>0</v>
      </c>
      <c r="AL740" s="1228" t="s">
        <v>13911</v>
      </c>
      <c r="AM740" s="1228" t="s">
        <v>12651</v>
      </c>
      <c r="AN740" s="1229" t="s">
        <v>13942</v>
      </c>
    </row>
    <row r="741" spans="1:40" ht="13.5" thickBot="1">
      <c r="A741" s="1230" t="s">
        <v>6106</v>
      </c>
      <c r="B741" s="1202" t="s">
        <v>6011</v>
      </c>
      <c r="C741" s="1289" t="s">
        <v>4815</v>
      </c>
      <c r="D741" s="1205" t="s">
        <v>4816</v>
      </c>
      <c r="E741" s="1205" t="s">
        <v>4817</v>
      </c>
      <c r="F741" s="1205" t="s">
        <v>5953</v>
      </c>
      <c r="G741" s="1205" t="s">
        <v>4818</v>
      </c>
      <c r="H741" s="1205" t="s">
        <v>4819</v>
      </c>
      <c r="I741" s="1259" t="b">
        <v>0</v>
      </c>
      <c r="J741" s="1309" t="s">
        <v>6107</v>
      </c>
      <c r="K741" s="1208" t="s">
        <v>6108</v>
      </c>
      <c r="L741" s="1209" t="s">
        <v>6109</v>
      </c>
      <c r="M741" s="1210">
        <v>3</v>
      </c>
      <c r="N741" s="1262" t="b">
        <v>0</v>
      </c>
      <c r="O741" s="1245" t="s">
        <v>48</v>
      </c>
      <c r="P741" s="1224" t="s">
        <v>48</v>
      </c>
      <c r="Q741" s="1219" t="s">
        <v>48</v>
      </c>
      <c r="R741" s="1246" t="s">
        <v>48</v>
      </c>
      <c r="S741" s="1224" t="s">
        <v>48</v>
      </c>
      <c r="T741" s="1219" t="s">
        <v>48</v>
      </c>
      <c r="U741" s="1247" t="s">
        <v>48</v>
      </c>
      <c r="V741" s="1218" t="s">
        <v>48</v>
      </c>
      <c r="W741" s="1219" t="s">
        <v>48</v>
      </c>
      <c r="X741" s="1220" t="s">
        <v>48</v>
      </c>
      <c r="Y741" s="1296">
        <v>0</v>
      </c>
      <c r="Z741" s="1297">
        <v>0</v>
      </c>
      <c r="AA741" s="1223">
        <v>0</v>
      </c>
      <c r="AB741" s="1207">
        <v>0</v>
      </c>
      <c r="AC741" s="1225">
        <v>0</v>
      </c>
      <c r="AD741" s="1298">
        <v>100</v>
      </c>
      <c r="AE741" s="1227" t="s">
        <v>48</v>
      </c>
      <c r="AF741" s="1214">
        <v>5</v>
      </c>
      <c r="AG741" s="1311">
        <v>5</v>
      </c>
      <c r="AH741" s="1312">
        <v>5</v>
      </c>
      <c r="AI741" s="1313">
        <v>0</v>
      </c>
      <c r="AJ741" s="1216">
        <v>0</v>
      </c>
      <c r="AK741" s="1314">
        <v>0</v>
      </c>
      <c r="AL741" s="1228" t="s">
        <v>13911</v>
      </c>
      <c r="AM741" s="1228" t="s">
        <v>12651</v>
      </c>
      <c r="AN741" s="1229" t="s">
        <v>13942</v>
      </c>
    </row>
    <row r="742" spans="1:40" ht="13.5" thickBot="1">
      <c r="A742" s="1230" t="s">
        <v>6110</v>
      </c>
      <c r="B742" s="1202" t="s">
        <v>6011</v>
      </c>
      <c r="C742" s="1289" t="s">
        <v>4815</v>
      </c>
      <c r="D742" s="1205" t="s">
        <v>4816</v>
      </c>
      <c r="E742" s="1205" t="s">
        <v>4817</v>
      </c>
      <c r="F742" s="1205" t="s">
        <v>5953</v>
      </c>
      <c r="G742" s="1205" t="s">
        <v>4818</v>
      </c>
      <c r="H742" s="1205" t="s">
        <v>4819</v>
      </c>
      <c r="I742" s="1259" t="b">
        <v>0</v>
      </c>
      <c r="J742" s="1309" t="s">
        <v>6111</v>
      </c>
      <c r="K742" s="1208" t="s">
        <v>6112</v>
      </c>
      <c r="L742" s="1209" t="s">
        <v>6113</v>
      </c>
      <c r="M742" s="1210">
        <v>3</v>
      </c>
      <c r="N742" s="1262" t="b">
        <v>0</v>
      </c>
      <c r="O742" s="1245" t="s">
        <v>48</v>
      </c>
      <c r="P742" s="1224" t="s">
        <v>48</v>
      </c>
      <c r="Q742" s="1219" t="s">
        <v>48</v>
      </c>
      <c r="R742" s="1246" t="s">
        <v>48</v>
      </c>
      <c r="S742" s="1224" t="s">
        <v>48</v>
      </c>
      <c r="T742" s="1219" t="s">
        <v>48</v>
      </c>
      <c r="U742" s="1247" t="s">
        <v>48</v>
      </c>
      <c r="V742" s="1218" t="s">
        <v>48</v>
      </c>
      <c r="W742" s="1219" t="s">
        <v>48</v>
      </c>
      <c r="X742" s="1220" t="s">
        <v>48</v>
      </c>
      <c r="Y742" s="1296">
        <v>0</v>
      </c>
      <c r="Z742" s="1297">
        <v>0</v>
      </c>
      <c r="AA742" s="1223">
        <v>0</v>
      </c>
      <c r="AB742" s="1207">
        <v>0</v>
      </c>
      <c r="AC742" s="1225">
        <v>0</v>
      </c>
      <c r="AD742" s="1298">
        <v>100</v>
      </c>
      <c r="AE742" s="1227" t="s">
        <v>48</v>
      </c>
      <c r="AF742" s="1214">
        <v>5</v>
      </c>
      <c r="AG742" s="1311">
        <v>5</v>
      </c>
      <c r="AH742" s="1312">
        <v>5</v>
      </c>
      <c r="AI742" s="1313">
        <v>0</v>
      </c>
      <c r="AJ742" s="1216">
        <v>0</v>
      </c>
      <c r="AK742" s="1314">
        <v>0</v>
      </c>
      <c r="AL742" s="1228" t="s">
        <v>13911</v>
      </c>
      <c r="AM742" s="1228" t="s">
        <v>12651</v>
      </c>
      <c r="AN742" s="1229" t="s">
        <v>13942</v>
      </c>
    </row>
    <row r="743" spans="1:40" ht="13.5" thickBot="1">
      <c r="A743" s="1230" t="s">
        <v>6114</v>
      </c>
      <c r="B743" s="1202" t="s">
        <v>6011</v>
      </c>
      <c r="C743" s="1289" t="s">
        <v>4815</v>
      </c>
      <c r="D743" s="1205" t="s">
        <v>4816</v>
      </c>
      <c r="E743" s="1205" t="s">
        <v>4817</v>
      </c>
      <c r="F743" s="1205" t="s">
        <v>5953</v>
      </c>
      <c r="G743" s="1205" t="s">
        <v>4818</v>
      </c>
      <c r="H743" s="1205" t="s">
        <v>4819</v>
      </c>
      <c r="I743" s="1259" t="b">
        <v>0</v>
      </c>
      <c r="J743" s="1309" t="s">
        <v>6115</v>
      </c>
      <c r="K743" s="1208" t="s">
        <v>6116</v>
      </c>
      <c r="L743" s="1209" t="s">
        <v>6117</v>
      </c>
      <c r="M743" s="1210">
        <v>3</v>
      </c>
      <c r="N743" s="1262" t="b">
        <v>0</v>
      </c>
      <c r="O743" s="1245" t="s">
        <v>48</v>
      </c>
      <c r="P743" s="1224" t="s">
        <v>48</v>
      </c>
      <c r="Q743" s="1219" t="s">
        <v>48</v>
      </c>
      <c r="R743" s="1246" t="s">
        <v>48</v>
      </c>
      <c r="S743" s="1224" t="s">
        <v>48</v>
      </c>
      <c r="T743" s="1219" t="s">
        <v>48</v>
      </c>
      <c r="U743" s="1247" t="s">
        <v>48</v>
      </c>
      <c r="V743" s="1218" t="s">
        <v>48</v>
      </c>
      <c r="W743" s="1219" t="s">
        <v>48</v>
      </c>
      <c r="X743" s="1220" t="s">
        <v>48</v>
      </c>
      <c r="Y743" s="1296">
        <v>0</v>
      </c>
      <c r="Z743" s="1297">
        <v>0</v>
      </c>
      <c r="AA743" s="1223">
        <v>0</v>
      </c>
      <c r="AB743" s="1207">
        <v>0</v>
      </c>
      <c r="AC743" s="1225">
        <v>0</v>
      </c>
      <c r="AD743" s="1298">
        <v>100</v>
      </c>
      <c r="AE743" s="1227" t="s">
        <v>48</v>
      </c>
      <c r="AF743" s="1214">
        <v>5</v>
      </c>
      <c r="AG743" s="1311">
        <v>5</v>
      </c>
      <c r="AH743" s="1312">
        <v>5</v>
      </c>
      <c r="AI743" s="1313">
        <v>0</v>
      </c>
      <c r="AJ743" s="1216">
        <v>0</v>
      </c>
      <c r="AK743" s="1314">
        <v>0</v>
      </c>
      <c r="AL743" s="1228" t="s">
        <v>13911</v>
      </c>
      <c r="AM743" s="1228" t="s">
        <v>12651</v>
      </c>
      <c r="AN743" s="1229" t="s">
        <v>13942</v>
      </c>
    </row>
    <row r="744" spans="1:40" ht="13.5" thickBot="1">
      <c r="A744" s="1230" t="s">
        <v>6118</v>
      </c>
      <c r="B744" s="1202" t="s">
        <v>6011</v>
      </c>
      <c r="C744" s="1289" t="s">
        <v>4815</v>
      </c>
      <c r="D744" s="1205" t="s">
        <v>4816</v>
      </c>
      <c r="E744" s="1205" t="s">
        <v>4817</v>
      </c>
      <c r="F744" s="1205" t="s">
        <v>5953</v>
      </c>
      <c r="G744" s="1205" t="s">
        <v>4818</v>
      </c>
      <c r="H744" s="1205" t="s">
        <v>4819</v>
      </c>
      <c r="I744" s="1259" t="b">
        <v>0</v>
      </c>
      <c r="J744" s="1309" t="s">
        <v>6119</v>
      </c>
      <c r="K744" s="1208" t="s">
        <v>6120</v>
      </c>
      <c r="L744" s="1209" t="s">
        <v>6121</v>
      </c>
      <c r="M744" s="1210">
        <v>3</v>
      </c>
      <c r="N744" s="1262" t="b">
        <v>0</v>
      </c>
      <c r="O744" s="1245" t="s">
        <v>48</v>
      </c>
      <c r="P744" s="1224" t="s">
        <v>48</v>
      </c>
      <c r="Q744" s="1219" t="s">
        <v>48</v>
      </c>
      <c r="R744" s="1246" t="s">
        <v>48</v>
      </c>
      <c r="S744" s="1224" t="s">
        <v>48</v>
      </c>
      <c r="T744" s="1219" t="s">
        <v>48</v>
      </c>
      <c r="U744" s="1247" t="s">
        <v>48</v>
      </c>
      <c r="V744" s="1218" t="s">
        <v>48</v>
      </c>
      <c r="W744" s="1219" t="s">
        <v>48</v>
      </c>
      <c r="X744" s="1220" t="s">
        <v>48</v>
      </c>
      <c r="Y744" s="1296">
        <v>0</v>
      </c>
      <c r="Z744" s="1297">
        <v>0</v>
      </c>
      <c r="AA744" s="1223">
        <v>0</v>
      </c>
      <c r="AB744" s="1207">
        <v>0</v>
      </c>
      <c r="AC744" s="1225">
        <v>0</v>
      </c>
      <c r="AD744" s="1298">
        <v>100</v>
      </c>
      <c r="AE744" s="1227" t="s">
        <v>48</v>
      </c>
      <c r="AF744" s="1214">
        <v>5</v>
      </c>
      <c r="AG744" s="1311">
        <v>5</v>
      </c>
      <c r="AH744" s="1312">
        <v>5</v>
      </c>
      <c r="AI744" s="1313">
        <v>0</v>
      </c>
      <c r="AJ744" s="1216">
        <v>0</v>
      </c>
      <c r="AK744" s="1314">
        <v>0</v>
      </c>
      <c r="AL744" s="1228" t="s">
        <v>13911</v>
      </c>
      <c r="AM744" s="1228" t="s">
        <v>12651</v>
      </c>
      <c r="AN744" s="1229" t="s">
        <v>13942</v>
      </c>
    </row>
    <row r="745" spans="1:40" ht="13.5" thickBot="1">
      <c r="A745" s="1230" t="s">
        <v>6122</v>
      </c>
      <c r="B745" s="1202" t="s">
        <v>6011</v>
      </c>
      <c r="C745" s="1289" t="s">
        <v>4815</v>
      </c>
      <c r="D745" s="1205" t="s">
        <v>4816</v>
      </c>
      <c r="E745" s="1205" t="s">
        <v>4817</v>
      </c>
      <c r="F745" s="1205" t="s">
        <v>5953</v>
      </c>
      <c r="G745" s="1205" t="s">
        <v>4818</v>
      </c>
      <c r="H745" s="1205" t="s">
        <v>4819</v>
      </c>
      <c r="I745" s="1259" t="b">
        <v>0</v>
      </c>
      <c r="J745" s="1309" t="s">
        <v>6123</v>
      </c>
      <c r="K745" s="1208" t="s">
        <v>6124</v>
      </c>
      <c r="L745" s="1209" t="s">
        <v>6125</v>
      </c>
      <c r="M745" s="1210">
        <v>3</v>
      </c>
      <c r="N745" s="1262" t="b">
        <v>0</v>
      </c>
      <c r="O745" s="1245" t="s">
        <v>48</v>
      </c>
      <c r="P745" s="1224" t="s">
        <v>48</v>
      </c>
      <c r="Q745" s="1219" t="s">
        <v>48</v>
      </c>
      <c r="R745" s="1246" t="s">
        <v>48</v>
      </c>
      <c r="S745" s="1224" t="s">
        <v>48</v>
      </c>
      <c r="T745" s="1219" t="s">
        <v>48</v>
      </c>
      <c r="U745" s="1247" t="s">
        <v>48</v>
      </c>
      <c r="V745" s="1218" t="s">
        <v>48</v>
      </c>
      <c r="W745" s="1219" t="s">
        <v>48</v>
      </c>
      <c r="X745" s="1220" t="s">
        <v>48</v>
      </c>
      <c r="Y745" s="1296">
        <v>0</v>
      </c>
      <c r="Z745" s="1297">
        <v>0</v>
      </c>
      <c r="AA745" s="1223">
        <v>0</v>
      </c>
      <c r="AB745" s="1207">
        <v>0</v>
      </c>
      <c r="AC745" s="1225">
        <v>0</v>
      </c>
      <c r="AD745" s="1298">
        <v>100</v>
      </c>
      <c r="AE745" s="1227" t="s">
        <v>48</v>
      </c>
      <c r="AF745" s="1214">
        <v>5</v>
      </c>
      <c r="AG745" s="1311">
        <v>5</v>
      </c>
      <c r="AH745" s="1312">
        <v>5</v>
      </c>
      <c r="AI745" s="1313">
        <v>0</v>
      </c>
      <c r="AJ745" s="1216">
        <v>0</v>
      </c>
      <c r="AK745" s="1314">
        <v>0</v>
      </c>
      <c r="AL745" s="1228" t="s">
        <v>13911</v>
      </c>
      <c r="AM745" s="1228" t="s">
        <v>12651</v>
      </c>
      <c r="AN745" s="1229" t="s">
        <v>13942</v>
      </c>
    </row>
    <row r="746" spans="1:40" ht="13.5" thickBot="1">
      <c r="A746" s="1230" t="s">
        <v>6126</v>
      </c>
      <c r="B746" s="1202" t="s">
        <v>6011</v>
      </c>
      <c r="C746" s="1289" t="s">
        <v>4815</v>
      </c>
      <c r="D746" s="1205" t="s">
        <v>4816</v>
      </c>
      <c r="E746" s="1205" t="s">
        <v>4817</v>
      </c>
      <c r="F746" s="1205" t="s">
        <v>5953</v>
      </c>
      <c r="G746" s="1205" t="s">
        <v>4818</v>
      </c>
      <c r="H746" s="1205" t="s">
        <v>4819</v>
      </c>
      <c r="I746" s="1259" t="b">
        <v>0</v>
      </c>
      <c r="J746" s="1324" t="s">
        <v>6127</v>
      </c>
      <c r="K746" s="1208" t="s">
        <v>6128</v>
      </c>
      <c r="L746" s="1209" t="s">
        <v>6129</v>
      </c>
      <c r="M746" s="1210">
        <v>3</v>
      </c>
      <c r="N746" s="1262" t="b">
        <v>0</v>
      </c>
      <c r="O746" s="1245" t="s">
        <v>48</v>
      </c>
      <c r="P746" s="1224" t="s">
        <v>48</v>
      </c>
      <c r="Q746" s="1219" t="s">
        <v>48</v>
      </c>
      <c r="R746" s="1246" t="s">
        <v>48</v>
      </c>
      <c r="S746" s="1224" t="s">
        <v>48</v>
      </c>
      <c r="T746" s="1219" t="s">
        <v>48</v>
      </c>
      <c r="U746" s="1247" t="s">
        <v>48</v>
      </c>
      <c r="V746" s="1218" t="s">
        <v>48</v>
      </c>
      <c r="W746" s="1219" t="s">
        <v>48</v>
      </c>
      <c r="X746" s="1220" t="s">
        <v>48</v>
      </c>
      <c r="Y746" s="1296">
        <v>0</v>
      </c>
      <c r="Z746" s="1297">
        <v>0</v>
      </c>
      <c r="AA746" s="1223">
        <v>0</v>
      </c>
      <c r="AB746" s="1207">
        <v>0</v>
      </c>
      <c r="AC746" s="1225">
        <v>0</v>
      </c>
      <c r="AD746" s="1298">
        <v>100</v>
      </c>
      <c r="AE746" s="1227" t="s">
        <v>48</v>
      </c>
      <c r="AF746" s="1214">
        <v>5</v>
      </c>
      <c r="AG746" s="1311">
        <v>5</v>
      </c>
      <c r="AH746" s="1312">
        <v>5</v>
      </c>
      <c r="AI746" s="1313">
        <v>0</v>
      </c>
      <c r="AJ746" s="1216">
        <v>0</v>
      </c>
      <c r="AK746" s="1314">
        <v>0</v>
      </c>
      <c r="AL746" s="1228" t="s">
        <v>13911</v>
      </c>
      <c r="AM746" s="1228" t="s">
        <v>12651</v>
      </c>
      <c r="AN746" s="1229" t="s">
        <v>13942</v>
      </c>
    </row>
    <row r="747" spans="1:40" ht="13.5" thickBot="1">
      <c r="A747" s="1230" t="s">
        <v>6130</v>
      </c>
      <c r="B747" s="1202" t="s">
        <v>6011</v>
      </c>
      <c r="C747" s="1289" t="s">
        <v>4815</v>
      </c>
      <c r="D747" s="1205" t="s">
        <v>4816</v>
      </c>
      <c r="E747" s="1205" t="s">
        <v>4817</v>
      </c>
      <c r="F747" s="1205" t="s">
        <v>5953</v>
      </c>
      <c r="G747" s="1205" t="s">
        <v>4818</v>
      </c>
      <c r="H747" s="1205" t="s">
        <v>4819</v>
      </c>
      <c r="I747" s="1259" t="b">
        <v>0</v>
      </c>
      <c r="J747" s="1324" t="s">
        <v>6131</v>
      </c>
      <c r="K747" s="1208" t="s">
        <v>6132</v>
      </c>
      <c r="L747" s="1209" t="s">
        <v>6133</v>
      </c>
      <c r="M747" s="1210">
        <v>3</v>
      </c>
      <c r="N747" s="1262" t="b">
        <v>0</v>
      </c>
      <c r="O747" s="1245" t="s">
        <v>48</v>
      </c>
      <c r="P747" s="1224" t="s">
        <v>48</v>
      </c>
      <c r="Q747" s="1219" t="s">
        <v>48</v>
      </c>
      <c r="R747" s="1246" t="s">
        <v>48</v>
      </c>
      <c r="S747" s="1224" t="s">
        <v>48</v>
      </c>
      <c r="T747" s="1219" t="s">
        <v>48</v>
      </c>
      <c r="U747" s="1247" t="s">
        <v>48</v>
      </c>
      <c r="V747" s="1218" t="s">
        <v>48</v>
      </c>
      <c r="W747" s="1219" t="s">
        <v>48</v>
      </c>
      <c r="X747" s="1220" t="s">
        <v>48</v>
      </c>
      <c r="Y747" s="1296">
        <v>0</v>
      </c>
      <c r="Z747" s="1297">
        <v>0</v>
      </c>
      <c r="AA747" s="1223">
        <v>0</v>
      </c>
      <c r="AB747" s="1207">
        <v>0</v>
      </c>
      <c r="AC747" s="1225">
        <v>0</v>
      </c>
      <c r="AD747" s="1298">
        <v>100</v>
      </c>
      <c r="AE747" s="1227" t="s">
        <v>48</v>
      </c>
      <c r="AF747" s="1214">
        <v>5</v>
      </c>
      <c r="AG747" s="1311">
        <v>5</v>
      </c>
      <c r="AH747" s="1312">
        <v>5</v>
      </c>
      <c r="AI747" s="1313">
        <v>0</v>
      </c>
      <c r="AJ747" s="1216">
        <v>0</v>
      </c>
      <c r="AK747" s="1314">
        <v>0</v>
      </c>
      <c r="AL747" s="1228" t="s">
        <v>13911</v>
      </c>
      <c r="AM747" s="1228" t="s">
        <v>12651</v>
      </c>
      <c r="AN747" s="1229" t="s">
        <v>13942</v>
      </c>
    </row>
    <row r="748" spans="1:40" ht="13.5" thickBot="1">
      <c r="A748" s="1230" t="s">
        <v>6134</v>
      </c>
      <c r="B748" s="1202" t="s">
        <v>6011</v>
      </c>
      <c r="C748" s="1289" t="s">
        <v>4815</v>
      </c>
      <c r="D748" s="1205" t="s">
        <v>4816</v>
      </c>
      <c r="E748" s="1205" t="s">
        <v>4817</v>
      </c>
      <c r="F748" s="1205" t="s">
        <v>5953</v>
      </c>
      <c r="G748" s="1205" t="s">
        <v>4818</v>
      </c>
      <c r="H748" s="1205" t="s">
        <v>4819</v>
      </c>
      <c r="I748" s="1259" t="b">
        <v>0</v>
      </c>
      <c r="J748" s="1324" t="s">
        <v>6135</v>
      </c>
      <c r="K748" s="1208" t="s">
        <v>6136</v>
      </c>
      <c r="L748" s="1209" t="s">
        <v>6137</v>
      </c>
      <c r="M748" s="1210">
        <v>3</v>
      </c>
      <c r="N748" s="1262" t="b">
        <v>0</v>
      </c>
      <c r="O748" s="1245" t="s">
        <v>48</v>
      </c>
      <c r="P748" s="1224" t="s">
        <v>48</v>
      </c>
      <c r="Q748" s="1219" t="s">
        <v>48</v>
      </c>
      <c r="R748" s="1246" t="s">
        <v>48</v>
      </c>
      <c r="S748" s="1224" t="s">
        <v>48</v>
      </c>
      <c r="T748" s="1219" t="s">
        <v>48</v>
      </c>
      <c r="U748" s="1247" t="s">
        <v>48</v>
      </c>
      <c r="V748" s="1218" t="s">
        <v>48</v>
      </c>
      <c r="W748" s="1219" t="s">
        <v>48</v>
      </c>
      <c r="X748" s="1220" t="s">
        <v>48</v>
      </c>
      <c r="Y748" s="1296">
        <v>0</v>
      </c>
      <c r="Z748" s="1297">
        <v>0</v>
      </c>
      <c r="AA748" s="1223">
        <v>0</v>
      </c>
      <c r="AB748" s="1207">
        <v>0</v>
      </c>
      <c r="AC748" s="1225">
        <v>0</v>
      </c>
      <c r="AD748" s="1298">
        <v>100</v>
      </c>
      <c r="AE748" s="1227" t="s">
        <v>48</v>
      </c>
      <c r="AF748" s="1214">
        <v>5</v>
      </c>
      <c r="AG748" s="1311">
        <v>5</v>
      </c>
      <c r="AH748" s="1312">
        <v>5</v>
      </c>
      <c r="AI748" s="1313">
        <v>0</v>
      </c>
      <c r="AJ748" s="1216">
        <v>0</v>
      </c>
      <c r="AK748" s="1314">
        <v>0</v>
      </c>
      <c r="AL748" s="1228" t="s">
        <v>13911</v>
      </c>
      <c r="AM748" s="1228" t="s">
        <v>12651</v>
      </c>
      <c r="AN748" s="1229" t="s">
        <v>13942</v>
      </c>
    </row>
    <row r="749" spans="1:40" ht="13.5" thickBot="1">
      <c r="A749" s="1230" t="s">
        <v>6138</v>
      </c>
      <c r="B749" s="1202" t="s">
        <v>6011</v>
      </c>
      <c r="C749" s="1289" t="s">
        <v>4815</v>
      </c>
      <c r="D749" s="1205" t="s">
        <v>4816</v>
      </c>
      <c r="E749" s="1205" t="s">
        <v>4817</v>
      </c>
      <c r="F749" s="1205" t="s">
        <v>5953</v>
      </c>
      <c r="G749" s="1205" t="s">
        <v>4818</v>
      </c>
      <c r="H749" s="1205" t="s">
        <v>4819</v>
      </c>
      <c r="I749" s="1259" t="b">
        <v>0</v>
      </c>
      <c r="J749" s="1324" t="s">
        <v>6139</v>
      </c>
      <c r="K749" s="1208" t="s">
        <v>6140</v>
      </c>
      <c r="L749" s="1209" t="s">
        <v>6141</v>
      </c>
      <c r="M749" s="1210">
        <v>3</v>
      </c>
      <c r="N749" s="1262" t="b">
        <v>0</v>
      </c>
      <c r="O749" s="1245" t="s">
        <v>48</v>
      </c>
      <c r="P749" s="1224" t="s">
        <v>48</v>
      </c>
      <c r="Q749" s="1219" t="s">
        <v>48</v>
      </c>
      <c r="R749" s="1246" t="s">
        <v>48</v>
      </c>
      <c r="S749" s="1224" t="s">
        <v>48</v>
      </c>
      <c r="T749" s="1219" t="s">
        <v>48</v>
      </c>
      <c r="U749" s="1247" t="s">
        <v>48</v>
      </c>
      <c r="V749" s="1218" t="s">
        <v>48</v>
      </c>
      <c r="W749" s="1219" t="s">
        <v>48</v>
      </c>
      <c r="X749" s="1220" t="s">
        <v>48</v>
      </c>
      <c r="Y749" s="1296">
        <v>0</v>
      </c>
      <c r="Z749" s="1297">
        <v>0</v>
      </c>
      <c r="AA749" s="1223">
        <v>0</v>
      </c>
      <c r="AB749" s="1207">
        <v>0</v>
      </c>
      <c r="AC749" s="1225">
        <v>0</v>
      </c>
      <c r="AD749" s="1298">
        <v>100</v>
      </c>
      <c r="AE749" s="1227" t="s">
        <v>48</v>
      </c>
      <c r="AF749" s="1214">
        <v>5</v>
      </c>
      <c r="AG749" s="1311">
        <v>5</v>
      </c>
      <c r="AH749" s="1312">
        <v>5</v>
      </c>
      <c r="AI749" s="1313">
        <v>0</v>
      </c>
      <c r="AJ749" s="1216">
        <v>0</v>
      </c>
      <c r="AK749" s="1314">
        <v>0</v>
      </c>
      <c r="AL749" s="1228" t="s">
        <v>13911</v>
      </c>
      <c r="AM749" s="1228" t="s">
        <v>12651</v>
      </c>
      <c r="AN749" s="1229" t="s">
        <v>13942</v>
      </c>
    </row>
    <row r="750" spans="1:40" ht="13.5" thickBot="1">
      <c r="A750" s="1230" t="s">
        <v>6142</v>
      </c>
      <c r="B750" s="1202" t="s">
        <v>6011</v>
      </c>
      <c r="C750" s="1289" t="s">
        <v>4815</v>
      </c>
      <c r="D750" s="1205" t="s">
        <v>4816</v>
      </c>
      <c r="E750" s="1205" t="s">
        <v>4817</v>
      </c>
      <c r="F750" s="1205" t="s">
        <v>5953</v>
      </c>
      <c r="G750" s="1205" t="s">
        <v>4818</v>
      </c>
      <c r="H750" s="1205" t="s">
        <v>4819</v>
      </c>
      <c r="I750" s="1259" t="b">
        <v>0</v>
      </c>
      <c r="J750" s="1324" t="s">
        <v>6143</v>
      </c>
      <c r="K750" s="1208" t="s">
        <v>6144</v>
      </c>
      <c r="L750" s="1209" t="s">
        <v>6145</v>
      </c>
      <c r="M750" s="1210">
        <v>3</v>
      </c>
      <c r="N750" s="1262" t="b">
        <v>0</v>
      </c>
      <c r="O750" s="1245" t="s">
        <v>48</v>
      </c>
      <c r="P750" s="1224" t="s">
        <v>48</v>
      </c>
      <c r="Q750" s="1219" t="s">
        <v>48</v>
      </c>
      <c r="R750" s="1246" t="s">
        <v>48</v>
      </c>
      <c r="S750" s="1224" t="s">
        <v>48</v>
      </c>
      <c r="T750" s="1219" t="s">
        <v>48</v>
      </c>
      <c r="U750" s="1247" t="s">
        <v>48</v>
      </c>
      <c r="V750" s="1218" t="s">
        <v>48</v>
      </c>
      <c r="W750" s="1219" t="s">
        <v>48</v>
      </c>
      <c r="X750" s="1220" t="s">
        <v>48</v>
      </c>
      <c r="Y750" s="1296">
        <v>0</v>
      </c>
      <c r="Z750" s="1297">
        <v>0</v>
      </c>
      <c r="AA750" s="1223">
        <v>0</v>
      </c>
      <c r="AB750" s="1207">
        <v>0</v>
      </c>
      <c r="AC750" s="1225">
        <v>0</v>
      </c>
      <c r="AD750" s="1298">
        <v>100</v>
      </c>
      <c r="AE750" s="1227" t="s">
        <v>48</v>
      </c>
      <c r="AF750" s="1214">
        <v>5</v>
      </c>
      <c r="AG750" s="1311">
        <v>5</v>
      </c>
      <c r="AH750" s="1312">
        <v>5</v>
      </c>
      <c r="AI750" s="1313">
        <v>0</v>
      </c>
      <c r="AJ750" s="1216">
        <v>0</v>
      </c>
      <c r="AK750" s="1314">
        <v>0</v>
      </c>
      <c r="AL750" s="1228" t="s">
        <v>13911</v>
      </c>
      <c r="AM750" s="1228" t="s">
        <v>12651</v>
      </c>
      <c r="AN750" s="1229" t="s">
        <v>13942</v>
      </c>
    </row>
    <row r="751" spans="1:40" ht="13.5" thickBot="1">
      <c r="A751" s="1230" t="s">
        <v>6146</v>
      </c>
      <c r="B751" s="1202" t="s">
        <v>6011</v>
      </c>
      <c r="C751" s="1289" t="s">
        <v>4815</v>
      </c>
      <c r="D751" s="1205" t="s">
        <v>4816</v>
      </c>
      <c r="E751" s="1205" t="s">
        <v>4817</v>
      </c>
      <c r="F751" s="1205" t="s">
        <v>5953</v>
      </c>
      <c r="G751" s="1205" t="s">
        <v>4818</v>
      </c>
      <c r="H751" s="1205" t="s">
        <v>4819</v>
      </c>
      <c r="I751" s="1259" t="b">
        <v>0</v>
      </c>
      <c r="J751" s="1324" t="s">
        <v>6147</v>
      </c>
      <c r="K751" s="1208" t="s">
        <v>6148</v>
      </c>
      <c r="L751" s="1209" t="s">
        <v>6149</v>
      </c>
      <c r="M751" s="1210">
        <v>3</v>
      </c>
      <c r="N751" s="1262" t="b">
        <v>0</v>
      </c>
      <c r="O751" s="1245" t="s">
        <v>48</v>
      </c>
      <c r="P751" s="1224" t="s">
        <v>48</v>
      </c>
      <c r="Q751" s="1219" t="s">
        <v>48</v>
      </c>
      <c r="R751" s="1246" t="s">
        <v>48</v>
      </c>
      <c r="S751" s="1224" t="s">
        <v>48</v>
      </c>
      <c r="T751" s="1219" t="s">
        <v>48</v>
      </c>
      <c r="U751" s="1247" t="s">
        <v>48</v>
      </c>
      <c r="V751" s="1218" t="s">
        <v>48</v>
      </c>
      <c r="W751" s="1219" t="s">
        <v>48</v>
      </c>
      <c r="X751" s="1220" t="s">
        <v>48</v>
      </c>
      <c r="Y751" s="1296">
        <v>0</v>
      </c>
      <c r="Z751" s="1297">
        <v>0</v>
      </c>
      <c r="AA751" s="1223">
        <v>0</v>
      </c>
      <c r="AB751" s="1207">
        <v>0</v>
      </c>
      <c r="AC751" s="1225">
        <v>0</v>
      </c>
      <c r="AD751" s="1298">
        <v>100</v>
      </c>
      <c r="AE751" s="1227" t="s">
        <v>48</v>
      </c>
      <c r="AF751" s="1214">
        <v>5</v>
      </c>
      <c r="AG751" s="1311">
        <v>5</v>
      </c>
      <c r="AH751" s="1312">
        <v>5</v>
      </c>
      <c r="AI751" s="1313">
        <v>0</v>
      </c>
      <c r="AJ751" s="1216">
        <v>0</v>
      </c>
      <c r="AK751" s="1314">
        <v>0</v>
      </c>
      <c r="AL751" s="1228" t="s">
        <v>13911</v>
      </c>
      <c r="AM751" s="1228" t="s">
        <v>12651</v>
      </c>
      <c r="AN751" s="1229" t="s">
        <v>13942</v>
      </c>
    </row>
    <row r="752" spans="1:40" ht="13.5" thickBot="1">
      <c r="A752" s="1230" t="s">
        <v>6150</v>
      </c>
      <c r="B752" s="1202" t="s">
        <v>6011</v>
      </c>
      <c r="C752" s="1289" t="s">
        <v>4815</v>
      </c>
      <c r="D752" s="1205" t="s">
        <v>4816</v>
      </c>
      <c r="E752" s="1205" t="s">
        <v>4817</v>
      </c>
      <c r="F752" s="1205" t="s">
        <v>5953</v>
      </c>
      <c r="G752" s="1205" t="s">
        <v>4818</v>
      </c>
      <c r="H752" s="1205" t="s">
        <v>4819</v>
      </c>
      <c r="I752" s="1259" t="b">
        <v>0</v>
      </c>
      <c r="J752" s="1324" t="s">
        <v>6151</v>
      </c>
      <c r="K752" s="1208" t="s">
        <v>6152</v>
      </c>
      <c r="L752" s="1209" t="s">
        <v>6153</v>
      </c>
      <c r="M752" s="1210">
        <v>3</v>
      </c>
      <c r="N752" s="1262" t="b">
        <v>0</v>
      </c>
      <c r="O752" s="1245" t="s">
        <v>48</v>
      </c>
      <c r="P752" s="1224" t="s">
        <v>48</v>
      </c>
      <c r="Q752" s="1219" t="s">
        <v>48</v>
      </c>
      <c r="R752" s="1246" t="s">
        <v>48</v>
      </c>
      <c r="S752" s="1224" t="s">
        <v>48</v>
      </c>
      <c r="T752" s="1219" t="s">
        <v>48</v>
      </c>
      <c r="U752" s="1247" t="s">
        <v>48</v>
      </c>
      <c r="V752" s="1218" t="s">
        <v>48</v>
      </c>
      <c r="W752" s="1219" t="s">
        <v>48</v>
      </c>
      <c r="X752" s="1220" t="s">
        <v>48</v>
      </c>
      <c r="Y752" s="1296">
        <v>0</v>
      </c>
      <c r="Z752" s="1297">
        <v>0</v>
      </c>
      <c r="AA752" s="1223">
        <v>0</v>
      </c>
      <c r="AB752" s="1207">
        <v>0</v>
      </c>
      <c r="AC752" s="1225">
        <v>0</v>
      </c>
      <c r="AD752" s="1298">
        <v>100</v>
      </c>
      <c r="AE752" s="1227" t="s">
        <v>48</v>
      </c>
      <c r="AF752" s="1214">
        <v>5</v>
      </c>
      <c r="AG752" s="1311">
        <v>5</v>
      </c>
      <c r="AH752" s="1312">
        <v>5</v>
      </c>
      <c r="AI752" s="1313">
        <v>0</v>
      </c>
      <c r="AJ752" s="1216">
        <v>0</v>
      </c>
      <c r="AK752" s="1314">
        <v>0</v>
      </c>
      <c r="AL752" s="1228" t="s">
        <v>13911</v>
      </c>
      <c r="AM752" s="1228" t="s">
        <v>12651</v>
      </c>
      <c r="AN752" s="1229" t="s">
        <v>13942</v>
      </c>
    </row>
    <row r="753" spans="1:40" ht="13.5" thickBot="1">
      <c r="A753" s="1230" t="str">
        <f>HYPERLINK("https://imgur.com/a6m86Oq","Czerwona koszula pospólstwa 2")</f>
        <v>Czerwona koszula pospólstwa 2</v>
      </c>
      <c r="B753" s="1202" t="s">
        <v>6011</v>
      </c>
      <c r="C753" s="1289" t="s">
        <v>4815</v>
      </c>
      <c r="D753" s="1205" t="s">
        <v>4816</v>
      </c>
      <c r="E753" s="1205" t="s">
        <v>4817</v>
      </c>
      <c r="F753" s="1205" t="s">
        <v>5953</v>
      </c>
      <c r="G753" s="1205" t="s">
        <v>4818</v>
      </c>
      <c r="H753" s="1205" t="s">
        <v>4819</v>
      </c>
      <c r="I753" s="1259" t="b">
        <v>0</v>
      </c>
      <c r="J753" s="1324" t="s">
        <v>6154</v>
      </c>
      <c r="K753" s="1208" t="s">
        <v>6155</v>
      </c>
      <c r="L753" s="1209" t="s">
        <v>6156</v>
      </c>
      <c r="M753" s="1210">
        <v>3</v>
      </c>
      <c r="N753" s="1262" t="b">
        <v>0</v>
      </c>
      <c r="O753" s="1245" t="s">
        <v>48</v>
      </c>
      <c r="P753" s="1224" t="s">
        <v>48</v>
      </c>
      <c r="Q753" s="1219" t="s">
        <v>48</v>
      </c>
      <c r="R753" s="1246" t="s">
        <v>48</v>
      </c>
      <c r="S753" s="1224" t="s">
        <v>48</v>
      </c>
      <c r="T753" s="1219" t="s">
        <v>48</v>
      </c>
      <c r="U753" s="1247" t="s">
        <v>48</v>
      </c>
      <c r="V753" s="1218" t="s">
        <v>48</v>
      </c>
      <c r="W753" s="1219" t="s">
        <v>48</v>
      </c>
      <c r="X753" s="1220" t="s">
        <v>48</v>
      </c>
      <c r="Y753" s="1296">
        <v>0</v>
      </c>
      <c r="Z753" s="1297">
        <v>0</v>
      </c>
      <c r="AA753" s="1223">
        <v>0</v>
      </c>
      <c r="AB753" s="1207">
        <v>0</v>
      </c>
      <c r="AC753" s="1225">
        <v>0</v>
      </c>
      <c r="AD753" s="1298">
        <v>100</v>
      </c>
      <c r="AE753" s="1227" t="s">
        <v>48</v>
      </c>
      <c r="AF753" s="1214">
        <v>5</v>
      </c>
      <c r="AG753" s="1311">
        <v>5</v>
      </c>
      <c r="AH753" s="1312">
        <v>5</v>
      </c>
      <c r="AI753" s="1313">
        <v>0</v>
      </c>
      <c r="AJ753" s="1216">
        <v>0</v>
      </c>
      <c r="AK753" s="1314">
        <v>0</v>
      </c>
      <c r="AL753" s="1228" t="s">
        <v>13911</v>
      </c>
      <c r="AM753" s="1228" t="s">
        <v>12651</v>
      </c>
      <c r="AN753" s="1229" t="s">
        <v>13942</v>
      </c>
    </row>
    <row r="754" spans="1:40" ht="13.5" thickBot="1">
      <c r="A754" s="1230" t="s">
        <v>6157</v>
      </c>
      <c r="B754" s="1202" t="s">
        <v>6011</v>
      </c>
      <c r="C754" s="1289" t="s">
        <v>4815</v>
      </c>
      <c r="D754" s="1205" t="s">
        <v>4816</v>
      </c>
      <c r="E754" s="1205" t="s">
        <v>4817</v>
      </c>
      <c r="F754" s="1205" t="s">
        <v>5953</v>
      </c>
      <c r="G754" s="1205" t="s">
        <v>4818</v>
      </c>
      <c r="H754" s="1205" t="s">
        <v>4819</v>
      </c>
      <c r="I754" s="1259" t="b">
        <v>0</v>
      </c>
      <c r="J754" s="1324" t="s">
        <v>6158</v>
      </c>
      <c r="K754" s="1208" t="s">
        <v>6159</v>
      </c>
      <c r="L754" s="1209" t="s">
        <v>6160</v>
      </c>
      <c r="M754" s="1210">
        <v>3</v>
      </c>
      <c r="N754" s="1262" t="b">
        <v>0</v>
      </c>
      <c r="O754" s="1245" t="s">
        <v>48</v>
      </c>
      <c r="P754" s="1224" t="s">
        <v>48</v>
      </c>
      <c r="Q754" s="1219" t="s">
        <v>48</v>
      </c>
      <c r="R754" s="1246" t="s">
        <v>48</v>
      </c>
      <c r="S754" s="1224" t="s">
        <v>48</v>
      </c>
      <c r="T754" s="1219" t="s">
        <v>48</v>
      </c>
      <c r="U754" s="1247" t="s">
        <v>48</v>
      </c>
      <c r="V754" s="1218" t="s">
        <v>48</v>
      </c>
      <c r="W754" s="1219" t="s">
        <v>48</v>
      </c>
      <c r="X754" s="1220" t="s">
        <v>48</v>
      </c>
      <c r="Y754" s="1296">
        <v>0</v>
      </c>
      <c r="Z754" s="1297">
        <v>0</v>
      </c>
      <c r="AA754" s="1223">
        <v>0</v>
      </c>
      <c r="AB754" s="1207">
        <v>0</v>
      </c>
      <c r="AC754" s="1225">
        <v>0</v>
      </c>
      <c r="AD754" s="1298">
        <v>100</v>
      </c>
      <c r="AE754" s="1227" t="s">
        <v>48</v>
      </c>
      <c r="AF754" s="1214">
        <v>5</v>
      </c>
      <c r="AG754" s="1311">
        <v>5</v>
      </c>
      <c r="AH754" s="1312">
        <v>5</v>
      </c>
      <c r="AI754" s="1313">
        <v>0</v>
      </c>
      <c r="AJ754" s="1216">
        <v>0</v>
      </c>
      <c r="AK754" s="1314">
        <v>0</v>
      </c>
      <c r="AL754" s="1228" t="s">
        <v>13911</v>
      </c>
      <c r="AM754" s="1228" t="s">
        <v>12651</v>
      </c>
      <c r="AN754" s="1229" t="s">
        <v>13942</v>
      </c>
    </row>
    <row r="755" spans="1:40" ht="13.5" thickBot="1">
      <c r="A755" s="1230" t="s">
        <v>6161</v>
      </c>
      <c r="B755" s="1202" t="s">
        <v>6011</v>
      </c>
      <c r="C755" s="1289" t="s">
        <v>4815</v>
      </c>
      <c r="D755" s="1205" t="s">
        <v>4816</v>
      </c>
      <c r="E755" s="1205" t="s">
        <v>4817</v>
      </c>
      <c r="F755" s="1205" t="s">
        <v>5953</v>
      </c>
      <c r="G755" s="1205" t="s">
        <v>4818</v>
      </c>
      <c r="H755" s="1205" t="s">
        <v>4819</v>
      </c>
      <c r="I755" s="1259" t="b">
        <v>0</v>
      </c>
      <c r="J755" s="1324" t="s">
        <v>6162</v>
      </c>
      <c r="K755" s="1208" t="s">
        <v>6163</v>
      </c>
      <c r="L755" s="1209" t="s">
        <v>6164</v>
      </c>
      <c r="M755" s="1210">
        <v>3</v>
      </c>
      <c r="N755" s="1262" t="b">
        <v>0</v>
      </c>
      <c r="O755" s="1245" t="s">
        <v>48</v>
      </c>
      <c r="P755" s="1224" t="s">
        <v>48</v>
      </c>
      <c r="Q755" s="1219" t="s">
        <v>48</v>
      </c>
      <c r="R755" s="1246" t="s">
        <v>48</v>
      </c>
      <c r="S755" s="1224" t="s">
        <v>48</v>
      </c>
      <c r="T755" s="1219" t="s">
        <v>48</v>
      </c>
      <c r="U755" s="1247" t="s">
        <v>48</v>
      </c>
      <c r="V755" s="1218" t="s">
        <v>48</v>
      </c>
      <c r="W755" s="1219" t="s">
        <v>48</v>
      </c>
      <c r="X755" s="1220" t="s">
        <v>48</v>
      </c>
      <c r="Y755" s="1296">
        <v>0</v>
      </c>
      <c r="Z755" s="1297">
        <v>0</v>
      </c>
      <c r="AA755" s="1223">
        <v>0</v>
      </c>
      <c r="AB755" s="1207">
        <v>0</v>
      </c>
      <c r="AC755" s="1225">
        <v>0</v>
      </c>
      <c r="AD755" s="1298">
        <v>100</v>
      </c>
      <c r="AE755" s="1227" t="s">
        <v>48</v>
      </c>
      <c r="AF755" s="1214">
        <v>5</v>
      </c>
      <c r="AG755" s="1311">
        <v>5</v>
      </c>
      <c r="AH755" s="1312">
        <v>5</v>
      </c>
      <c r="AI755" s="1313">
        <v>0</v>
      </c>
      <c r="AJ755" s="1216">
        <v>0</v>
      </c>
      <c r="AK755" s="1314">
        <v>0</v>
      </c>
      <c r="AL755" s="1228" t="s">
        <v>13911</v>
      </c>
      <c r="AM755" s="1228" t="s">
        <v>12651</v>
      </c>
      <c r="AN755" s="1229" t="s">
        <v>13942</v>
      </c>
    </row>
    <row r="756" spans="1:40" ht="13.5" thickBot="1">
      <c r="A756" s="1230" t="s">
        <v>6165</v>
      </c>
      <c r="B756" s="1202" t="s">
        <v>6011</v>
      </c>
      <c r="C756" s="1289" t="s">
        <v>4815</v>
      </c>
      <c r="D756" s="1205" t="s">
        <v>4816</v>
      </c>
      <c r="E756" s="1205" t="s">
        <v>4817</v>
      </c>
      <c r="F756" s="1205" t="s">
        <v>5953</v>
      </c>
      <c r="G756" s="1205" t="s">
        <v>4818</v>
      </c>
      <c r="H756" s="1205" t="s">
        <v>4819</v>
      </c>
      <c r="I756" s="1259" t="b">
        <v>0</v>
      </c>
      <c r="J756" s="1309" t="s">
        <v>6166</v>
      </c>
      <c r="K756" s="1208" t="s">
        <v>6167</v>
      </c>
      <c r="L756" s="1209" t="s">
        <v>6168</v>
      </c>
      <c r="M756" s="1210">
        <v>3</v>
      </c>
      <c r="N756" s="1262" t="b">
        <v>0</v>
      </c>
      <c r="O756" s="1245" t="s">
        <v>48</v>
      </c>
      <c r="P756" s="1224" t="s">
        <v>48</v>
      </c>
      <c r="Q756" s="1219" t="s">
        <v>48</v>
      </c>
      <c r="R756" s="1246" t="s">
        <v>48</v>
      </c>
      <c r="S756" s="1224" t="s">
        <v>48</v>
      </c>
      <c r="T756" s="1219" t="s">
        <v>48</v>
      </c>
      <c r="U756" s="1247" t="s">
        <v>48</v>
      </c>
      <c r="V756" s="1218" t="s">
        <v>48</v>
      </c>
      <c r="W756" s="1219" t="s">
        <v>48</v>
      </c>
      <c r="X756" s="1220" t="s">
        <v>48</v>
      </c>
      <c r="Y756" s="1296">
        <v>0</v>
      </c>
      <c r="Z756" s="1297">
        <v>0</v>
      </c>
      <c r="AA756" s="1223">
        <v>0</v>
      </c>
      <c r="AB756" s="1207">
        <v>0</v>
      </c>
      <c r="AC756" s="1225">
        <v>0</v>
      </c>
      <c r="AD756" s="1298">
        <v>100</v>
      </c>
      <c r="AE756" s="1227" t="s">
        <v>48</v>
      </c>
      <c r="AF756" s="1214">
        <v>5</v>
      </c>
      <c r="AG756" s="1311">
        <v>5</v>
      </c>
      <c r="AH756" s="1312">
        <v>5</v>
      </c>
      <c r="AI756" s="1313">
        <v>0</v>
      </c>
      <c r="AJ756" s="1216">
        <v>0</v>
      </c>
      <c r="AK756" s="1314">
        <v>0</v>
      </c>
      <c r="AL756" s="1228" t="s">
        <v>13911</v>
      </c>
      <c r="AM756" s="1228" t="s">
        <v>12651</v>
      </c>
      <c r="AN756" s="1229" t="s">
        <v>13942</v>
      </c>
    </row>
    <row r="757" spans="1:40" ht="13.5" thickBot="1">
      <c r="A757" s="1230" t="s">
        <v>6169</v>
      </c>
      <c r="B757" s="1202" t="s">
        <v>6011</v>
      </c>
      <c r="C757" s="1289" t="s">
        <v>4815</v>
      </c>
      <c r="D757" s="1205" t="s">
        <v>4816</v>
      </c>
      <c r="E757" s="1205" t="s">
        <v>4817</v>
      </c>
      <c r="F757" s="1205" t="s">
        <v>5953</v>
      </c>
      <c r="G757" s="1205" t="s">
        <v>4818</v>
      </c>
      <c r="H757" s="1205" t="s">
        <v>4819</v>
      </c>
      <c r="I757" s="1259" t="b">
        <v>0</v>
      </c>
      <c r="J757" s="1309" t="s">
        <v>6170</v>
      </c>
      <c r="K757" s="1208" t="s">
        <v>6171</v>
      </c>
      <c r="L757" s="1209" t="s">
        <v>6172</v>
      </c>
      <c r="M757" s="1210">
        <v>3</v>
      </c>
      <c r="N757" s="1262" t="b">
        <v>0</v>
      </c>
      <c r="O757" s="1245" t="s">
        <v>48</v>
      </c>
      <c r="P757" s="1224" t="s">
        <v>48</v>
      </c>
      <c r="Q757" s="1219" t="s">
        <v>48</v>
      </c>
      <c r="R757" s="1246" t="s">
        <v>48</v>
      </c>
      <c r="S757" s="1224" t="s">
        <v>48</v>
      </c>
      <c r="T757" s="1219" t="s">
        <v>48</v>
      </c>
      <c r="U757" s="1247" t="s">
        <v>48</v>
      </c>
      <c r="V757" s="1218" t="s">
        <v>48</v>
      </c>
      <c r="W757" s="1219" t="s">
        <v>48</v>
      </c>
      <c r="X757" s="1220" t="s">
        <v>48</v>
      </c>
      <c r="Y757" s="1296">
        <v>0</v>
      </c>
      <c r="Z757" s="1297">
        <v>0</v>
      </c>
      <c r="AA757" s="1223">
        <v>0</v>
      </c>
      <c r="AB757" s="1207">
        <v>0</v>
      </c>
      <c r="AC757" s="1225">
        <v>0</v>
      </c>
      <c r="AD757" s="1298">
        <v>100</v>
      </c>
      <c r="AE757" s="1227" t="s">
        <v>48</v>
      </c>
      <c r="AF757" s="1214">
        <v>5</v>
      </c>
      <c r="AG757" s="1311">
        <v>5</v>
      </c>
      <c r="AH757" s="1312">
        <v>5</v>
      </c>
      <c r="AI757" s="1313">
        <v>0</v>
      </c>
      <c r="AJ757" s="1216">
        <v>0</v>
      </c>
      <c r="AK757" s="1314">
        <v>0</v>
      </c>
      <c r="AL757" s="1228" t="s">
        <v>13911</v>
      </c>
      <c r="AM757" s="1228" t="s">
        <v>12651</v>
      </c>
      <c r="AN757" s="1229" t="s">
        <v>13942</v>
      </c>
    </row>
    <row r="758" spans="1:40" ht="13.5" thickBot="1">
      <c r="A758" s="1230" t="s">
        <v>6173</v>
      </c>
      <c r="B758" s="1202" t="s">
        <v>6011</v>
      </c>
      <c r="C758" s="1289" t="s">
        <v>4815</v>
      </c>
      <c r="D758" s="1205" t="s">
        <v>4816</v>
      </c>
      <c r="E758" s="1205" t="s">
        <v>4817</v>
      </c>
      <c r="F758" s="1205" t="s">
        <v>5953</v>
      </c>
      <c r="G758" s="1205" t="s">
        <v>4818</v>
      </c>
      <c r="H758" s="1205" t="s">
        <v>4819</v>
      </c>
      <c r="I758" s="1259" t="b">
        <v>0</v>
      </c>
      <c r="J758" s="1309" t="s">
        <v>6174</v>
      </c>
      <c r="K758" s="1208" t="s">
        <v>6175</v>
      </c>
      <c r="L758" s="1209" t="s">
        <v>6176</v>
      </c>
      <c r="M758" s="1210">
        <v>3</v>
      </c>
      <c r="N758" s="1262" t="b">
        <v>0</v>
      </c>
      <c r="O758" s="1245" t="s">
        <v>48</v>
      </c>
      <c r="P758" s="1224" t="s">
        <v>48</v>
      </c>
      <c r="Q758" s="1219" t="s">
        <v>48</v>
      </c>
      <c r="R758" s="1246" t="s">
        <v>48</v>
      </c>
      <c r="S758" s="1224" t="s">
        <v>48</v>
      </c>
      <c r="T758" s="1219" t="s">
        <v>48</v>
      </c>
      <c r="U758" s="1247" t="s">
        <v>48</v>
      </c>
      <c r="V758" s="1218" t="s">
        <v>48</v>
      </c>
      <c r="W758" s="1219" t="s">
        <v>48</v>
      </c>
      <c r="X758" s="1220" t="s">
        <v>48</v>
      </c>
      <c r="Y758" s="1296">
        <v>0</v>
      </c>
      <c r="Z758" s="1297">
        <v>0</v>
      </c>
      <c r="AA758" s="1223">
        <v>0</v>
      </c>
      <c r="AB758" s="1207">
        <v>0</v>
      </c>
      <c r="AC758" s="1225">
        <v>0</v>
      </c>
      <c r="AD758" s="1298">
        <v>100</v>
      </c>
      <c r="AE758" s="1227" t="s">
        <v>48</v>
      </c>
      <c r="AF758" s="1214">
        <v>5</v>
      </c>
      <c r="AG758" s="1311">
        <v>5</v>
      </c>
      <c r="AH758" s="1312">
        <v>5</v>
      </c>
      <c r="AI758" s="1313">
        <v>0</v>
      </c>
      <c r="AJ758" s="1216">
        <v>0</v>
      </c>
      <c r="AK758" s="1314">
        <v>0</v>
      </c>
      <c r="AL758" s="1228" t="s">
        <v>13911</v>
      </c>
      <c r="AM758" s="1228" t="s">
        <v>12651</v>
      </c>
      <c r="AN758" s="1229" t="s">
        <v>13942</v>
      </c>
    </row>
    <row r="759" spans="1:40" ht="13.5" thickBot="1">
      <c r="A759" s="1230" t="s">
        <v>6177</v>
      </c>
      <c r="B759" s="1202" t="s">
        <v>6011</v>
      </c>
      <c r="C759" s="1289" t="s">
        <v>4815</v>
      </c>
      <c r="D759" s="1205" t="s">
        <v>4816</v>
      </c>
      <c r="E759" s="1205" t="s">
        <v>4817</v>
      </c>
      <c r="F759" s="1205" t="s">
        <v>5953</v>
      </c>
      <c r="G759" s="1205" t="s">
        <v>4818</v>
      </c>
      <c r="H759" s="1205" t="s">
        <v>4819</v>
      </c>
      <c r="I759" s="1259" t="b">
        <v>0</v>
      </c>
      <c r="J759" s="1309" t="s">
        <v>6178</v>
      </c>
      <c r="K759" s="1208" t="s">
        <v>6179</v>
      </c>
      <c r="L759" s="1209" t="s">
        <v>6180</v>
      </c>
      <c r="M759" s="1210">
        <v>3</v>
      </c>
      <c r="N759" s="1262" t="b">
        <v>0</v>
      </c>
      <c r="O759" s="1245" t="s">
        <v>48</v>
      </c>
      <c r="P759" s="1224" t="s">
        <v>48</v>
      </c>
      <c r="Q759" s="1219" t="s">
        <v>48</v>
      </c>
      <c r="R759" s="1246" t="s">
        <v>48</v>
      </c>
      <c r="S759" s="1224" t="s">
        <v>48</v>
      </c>
      <c r="T759" s="1219" t="s">
        <v>48</v>
      </c>
      <c r="U759" s="1247" t="s">
        <v>48</v>
      </c>
      <c r="V759" s="1218" t="s">
        <v>48</v>
      </c>
      <c r="W759" s="1219" t="s">
        <v>48</v>
      </c>
      <c r="X759" s="1220" t="s">
        <v>48</v>
      </c>
      <c r="Y759" s="1296">
        <v>0</v>
      </c>
      <c r="Z759" s="1297">
        <v>0</v>
      </c>
      <c r="AA759" s="1223">
        <v>0</v>
      </c>
      <c r="AB759" s="1207">
        <v>0</v>
      </c>
      <c r="AC759" s="1225">
        <v>0</v>
      </c>
      <c r="AD759" s="1298">
        <v>100</v>
      </c>
      <c r="AE759" s="1227" t="s">
        <v>48</v>
      </c>
      <c r="AF759" s="1214">
        <v>5</v>
      </c>
      <c r="AG759" s="1311">
        <v>5</v>
      </c>
      <c r="AH759" s="1312">
        <v>5</v>
      </c>
      <c r="AI759" s="1313">
        <v>0</v>
      </c>
      <c r="AJ759" s="1216">
        <v>0</v>
      </c>
      <c r="AK759" s="1314">
        <v>0</v>
      </c>
      <c r="AL759" s="1228" t="s">
        <v>13911</v>
      </c>
      <c r="AM759" s="1228" t="s">
        <v>12651</v>
      </c>
      <c r="AN759" s="1229" t="s">
        <v>13942</v>
      </c>
    </row>
    <row r="760" spans="1:40" ht="13.5" thickBot="1">
      <c r="A760" s="1230" t="s">
        <v>6181</v>
      </c>
      <c r="B760" s="1202" t="s">
        <v>6011</v>
      </c>
      <c r="C760" s="1289" t="s">
        <v>4815</v>
      </c>
      <c r="D760" s="1205" t="s">
        <v>4816</v>
      </c>
      <c r="E760" s="1205" t="s">
        <v>4817</v>
      </c>
      <c r="F760" s="1205" t="s">
        <v>5953</v>
      </c>
      <c r="G760" s="1205" t="s">
        <v>4818</v>
      </c>
      <c r="H760" s="1205" t="s">
        <v>4819</v>
      </c>
      <c r="I760" s="1259" t="b">
        <v>0</v>
      </c>
      <c r="J760" s="1309" t="s">
        <v>6182</v>
      </c>
      <c r="K760" s="1208" t="s">
        <v>6183</v>
      </c>
      <c r="L760" s="1209" t="s">
        <v>6184</v>
      </c>
      <c r="M760" s="1210">
        <v>3</v>
      </c>
      <c r="N760" s="1262" t="b">
        <v>0</v>
      </c>
      <c r="O760" s="1245" t="s">
        <v>48</v>
      </c>
      <c r="P760" s="1224" t="s">
        <v>48</v>
      </c>
      <c r="Q760" s="1219" t="s">
        <v>48</v>
      </c>
      <c r="R760" s="1246" t="s">
        <v>48</v>
      </c>
      <c r="S760" s="1224" t="s">
        <v>48</v>
      </c>
      <c r="T760" s="1219" t="s">
        <v>48</v>
      </c>
      <c r="U760" s="1247" t="s">
        <v>48</v>
      </c>
      <c r="V760" s="1218" t="s">
        <v>48</v>
      </c>
      <c r="W760" s="1219" t="s">
        <v>48</v>
      </c>
      <c r="X760" s="1220" t="s">
        <v>48</v>
      </c>
      <c r="Y760" s="1296">
        <v>0</v>
      </c>
      <c r="Z760" s="1297">
        <v>0</v>
      </c>
      <c r="AA760" s="1223">
        <v>0</v>
      </c>
      <c r="AB760" s="1207">
        <v>0</v>
      </c>
      <c r="AC760" s="1225">
        <v>0</v>
      </c>
      <c r="AD760" s="1298">
        <v>100</v>
      </c>
      <c r="AE760" s="1227" t="s">
        <v>48</v>
      </c>
      <c r="AF760" s="1214">
        <v>5</v>
      </c>
      <c r="AG760" s="1311">
        <v>5</v>
      </c>
      <c r="AH760" s="1312">
        <v>5</v>
      </c>
      <c r="AI760" s="1313">
        <v>0</v>
      </c>
      <c r="AJ760" s="1216">
        <v>0</v>
      </c>
      <c r="AK760" s="1314">
        <v>0</v>
      </c>
      <c r="AL760" s="1228" t="s">
        <v>13911</v>
      </c>
      <c r="AM760" s="1228" t="s">
        <v>12651</v>
      </c>
      <c r="AN760" s="1229" t="s">
        <v>13942</v>
      </c>
    </row>
    <row r="761" spans="1:40" ht="13.5" thickBot="1">
      <c r="A761" s="1230" t="s">
        <v>6185</v>
      </c>
      <c r="B761" s="1202" t="s">
        <v>6011</v>
      </c>
      <c r="C761" s="1289" t="s">
        <v>4815</v>
      </c>
      <c r="D761" s="1205" t="s">
        <v>4816</v>
      </c>
      <c r="E761" s="1205" t="s">
        <v>4817</v>
      </c>
      <c r="F761" s="1205" t="s">
        <v>5953</v>
      </c>
      <c r="G761" s="1205" t="s">
        <v>4818</v>
      </c>
      <c r="H761" s="1205" t="s">
        <v>4819</v>
      </c>
      <c r="I761" s="1259" t="b">
        <v>0</v>
      </c>
      <c r="J761" s="1309" t="s">
        <v>6186</v>
      </c>
      <c r="K761" s="1208" t="s">
        <v>6187</v>
      </c>
      <c r="L761" s="1209" t="s">
        <v>6188</v>
      </c>
      <c r="M761" s="1210">
        <v>3</v>
      </c>
      <c r="N761" s="1262" t="b">
        <v>0</v>
      </c>
      <c r="O761" s="1245" t="s">
        <v>48</v>
      </c>
      <c r="P761" s="1224" t="s">
        <v>48</v>
      </c>
      <c r="Q761" s="1219" t="s">
        <v>48</v>
      </c>
      <c r="R761" s="1246" t="s">
        <v>48</v>
      </c>
      <c r="S761" s="1224" t="s">
        <v>48</v>
      </c>
      <c r="T761" s="1219" t="s">
        <v>48</v>
      </c>
      <c r="U761" s="1247" t="s">
        <v>48</v>
      </c>
      <c r="V761" s="1218" t="s">
        <v>48</v>
      </c>
      <c r="W761" s="1219" t="s">
        <v>48</v>
      </c>
      <c r="X761" s="1220" t="s">
        <v>48</v>
      </c>
      <c r="Y761" s="1296">
        <v>0</v>
      </c>
      <c r="Z761" s="1297">
        <v>0</v>
      </c>
      <c r="AA761" s="1223">
        <v>0</v>
      </c>
      <c r="AB761" s="1207">
        <v>0</v>
      </c>
      <c r="AC761" s="1225">
        <v>0</v>
      </c>
      <c r="AD761" s="1298">
        <v>100</v>
      </c>
      <c r="AE761" s="1227" t="s">
        <v>48</v>
      </c>
      <c r="AF761" s="1214">
        <v>5</v>
      </c>
      <c r="AG761" s="1311">
        <v>5</v>
      </c>
      <c r="AH761" s="1312">
        <v>5</v>
      </c>
      <c r="AI761" s="1313">
        <v>0</v>
      </c>
      <c r="AJ761" s="1216">
        <v>0</v>
      </c>
      <c r="AK761" s="1314">
        <v>0</v>
      </c>
      <c r="AL761" s="1228" t="s">
        <v>13911</v>
      </c>
      <c r="AM761" s="1228" t="s">
        <v>12651</v>
      </c>
      <c r="AN761" s="1229" t="s">
        <v>13942</v>
      </c>
    </row>
    <row r="762" spans="1:40" ht="13.5" thickBot="1">
      <c r="A762" s="1230" t="s">
        <v>6189</v>
      </c>
      <c r="B762" s="1202" t="s">
        <v>6011</v>
      </c>
      <c r="C762" s="1289" t="s">
        <v>4815</v>
      </c>
      <c r="D762" s="1205" t="s">
        <v>4816</v>
      </c>
      <c r="E762" s="1205" t="s">
        <v>4817</v>
      </c>
      <c r="F762" s="1205" t="s">
        <v>5953</v>
      </c>
      <c r="G762" s="1205" t="s">
        <v>4818</v>
      </c>
      <c r="H762" s="1205" t="s">
        <v>4819</v>
      </c>
      <c r="I762" s="1259" t="b">
        <v>0</v>
      </c>
      <c r="J762" s="1309" t="s">
        <v>6190</v>
      </c>
      <c r="K762" s="1208" t="s">
        <v>6191</v>
      </c>
      <c r="L762" s="1209" t="s">
        <v>6192</v>
      </c>
      <c r="M762" s="1210">
        <v>3</v>
      </c>
      <c r="N762" s="1262" t="b">
        <v>0</v>
      </c>
      <c r="O762" s="1245" t="s">
        <v>48</v>
      </c>
      <c r="P762" s="1224" t="s">
        <v>48</v>
      </c>
      <c r="Q762" s="1219" t="s">
        <v>48</v>
      </c>
      <c r="R762" s="1246" t="s">
        <v>48</v>
      </c>
      <c r="S762" s="1224" t="s">
        <v>48</v>
      </c>
      <c r="T762" s="1219" t="s">
        <v>48</v>
      </c>
      <c r="U762" s="1247" t="s">
        <v>48</v>
      </c>
      <c r="V762" s="1218" t="s">
        <v>48</v>
      </c>
      <c r="W762" s="1219" t="s">
        <v>48</v>
      </c>
      <c r="X762" s="1220" t="s">
        <v>48</v>
      </c>
      <c r="Y762" s="1296">
        <v>0</v>
      </c>
      <c r="Z762" s="1297">
        <v>0</v>
      </c>
      <c r="AA762" s="1223">
        <v>0</v>
      </c>
      <c r="AB762" s="1207">
        <v>0</v>
      </c>
      <c r="AC762" s="1225">
        <v>0</v>
      </c>
      <c r="AD762" s="1298">
        <v>100</v>
      </c>
      <c r="AE762" s="1227" t="s">
        <v>48</v>
      </c>
      <c r="AF762" s="1214">
        <v>5</v>
      </c>
      <c r="AG762" s="1311">
        <v>5</v>
      </c>
      <c r="AH762" s="1312">
        <v>5</v>
      </c>
      <c r="AI762" s="1313">
        <v>0</v>
      </c>
      <c r="AJ762" s="1216">
        <v>0</v>
      </c>
      <c r="AK762" s="1314">
        <v>0</v>
      </c>
      <c r="AL762" s="1228" t="s">
        <v>13911</v>
      </c>
      <c r="AM762" s="1228" t="s">
        <v>12651</v>
      </c>
      <c r="AN762" s="1229" t="s">
        <v>13942</v>
      </c>
    </row>
    <row r="763" spans="1:40" ht="13.5" thickBot="1">
      <c r="A763" s="1230" t="s">
        <v>6193</v>
      </c>
      <c r="B763" s="1202" t="s">
        <v>6011</v>
      </c>
      <c r="C763" s="1289" t="s">
        <v>4815</v>
      </c>
      <c r="D763" s="1205" t="s">
        <v>4816</v>
      </c>
      <c r="E763" s="1205" t="s">
        <v>4817</v>
      </c>
      <c r="F763" s="1205" t="s">
        <v>5953</v>
      </c>
      <c r="G763" s="1205" t="s">
        <v>4818</v>
      </c>
      <c r="H763" s="1205" t="s">
        <v>4819</v>
      </c>
      <c r="I763" s="1259" t="b">
        <v>0</v>
      </c>
      <c r="J763" s="1309" t="s">
        <v>6194</v>
      </c>
      <c r="K763" s="1208" t="s">
        <v>6195</v>
      </c>
      <c r="L763" s="1209" t="s">
        <v>6196</v>
      </c>
      <c r="M763" s="1210">
        <v>3</v>
      </c>
      <c r="N763" s="1262" t="b">
        <v>0</v>
      </c>
      <c r="O763" s="1245" t="s">
        <v>48</v>
      </c>
      <c r="P763" s="1224" t="s">
        <v>48</v>
      </c>
      <c r="Q763" s="1219" t="s">
        <v>48</v>
      </c>
      <c r="R763" s="1246" t="s">
        <v>48</v>
      </c>
      <c r="S763" s="1224" t="s">
        <v>48</v>
      </c>
      <c r="T763" s="1219" t="s">
        <v>48</v>
      </c>
      <c r="U763" s="1247" t="s">
        <v>48</v>
      </c>
      <c r="V763" s="1218" t="s">
        <v>48</v>
      </c>
      <c r="W763" s="1219" t="s">
        <v>48</v>
      </c>
      <c r="X763" s="1220" t="s">
        <v>48</v>
      </c>
      <c r="Y763" s="1296">
        <v>0</v>
      </c>
      <c r="Z763" s="1297">
        <v>0</v>
      </c>
      <c r="AA763" s="1223">
        <v>0</v>
      </c>
      <c r="AB763" s="1207">
        <v>0</v>
      </c>
      <c r="AC763" s="1225">
        <v>0</v>
      </c>
      <c r="AD763" s="1298">
        <v>100</v>
      </c>
      <c r="AE763" s="1227" t="s">
        <v>48</v>
      </c>
      <c r="AF763" s="1214">
        <v>5</v>
      </c>
      <c r="AG763" s="1311">
        <v>5</v>
      </c>
      <c r="AH763" s="1312">
        <v>5</v>
      </c>
      <c r="AI763" s="1313">
        <v>0</v>
      </c>
      <c r="AJ763" s="1216">
        <v>0</v>
      </c>
      <c r="AK763" s="1314">
        <v>0</v>
      </c>
      <c r="AL763" s="1228" t="s">
        <v>13911</v>
      </c>
      <c r="AM763" s="1228" t="s">
        <v>12651</v>
      </c>
      <c r="AN763" s="1229" t="s">
        <v>13942</v>
      </c>
    </row>
    <row r="764" spans="1:40" ht="13.5" thickBot="1">
      <c r="A764" s="1230" t="s">
        <v>6197</v>
      </c>
      <c r="B764" s="1202" t="s">
        <v>6011</v>
      </c>
      <c r="C764" s="1289" t="s">
        <v>4815</v>
      </c>
      <c r="D764" s="1205" t="s">
        <v>4816</v>
      </c>
      <c r="E764" s="1205" t="s">
        <v>4817</v>
      </c>
      <c r="F764" s="1205" t="s">
        <v>5953</v>
      </c>
      <c r="G764" s="1205" t="s">
        <v>4818</v>
      </c>
      <c r="H764" s="1205" t="s">
        <v>4819</v>
      </c>
      <c r="I764" s="1259" t="b">
        <v>0</v>
      </c>
      <c r="J764" s="1309" t="s">
        <v>6198</v>
      </c>
      <c r="K764" s="1208" t="s">
        <v>6199</v>
      </c>
      <c r="L764" s="1209" t="s">
        <v>6200</v>
      </c>
      <c r="M764" s="1210">
        <v>3</v>
      </c>
      <c r="N764" s="1262" t="b">
        <v>0</v>
      </c>
      <c r="O764" s="1245" t="s">
        <v>48</v>
      </c>
      <c r="P764" s="1224" t="s">
        <v>48</v>
      </c>
      <c r="Q764" s="1219" t="s">
        <v>48</v>
      </c>
      <c r="R764" s="1246" t="s">
        <v>48</v>
      </c>
      <c r="S764" s="1224" t="s">
        <v>48</v>
      </c>
      <c r="T764" s="1219" t="s">
        <v>48</v>
      </c>
      <c r="U764" s="1247" t="s">
        <v>48</v>
      </c>
      <c r="V764" s="1218" t="s">
        <v>48</v>
      </c>
      <c r="W764" s="1219" t="s">
        <v>48</v>
      </c>
      <c r="X764" s="1220" t="s">
        <v>48</v>
      </c>
      <c r="Y764" s="1296">
        <v>0</v>
      </c>
      <c r="Z764" s="1297">
        <v>0</v>
      </c>
      <c r="AA764" s="1223">
        <v>0</v>
      </c>
      <c r="AB764" s="1207">
        <v>0</v>
      </c>
      <c r="AC764" s="1225">
        <v>0</v>
      </c>
      <c r="AD764" s="1298">
        <v>100</v>
      </c>
      <c r="AE764" s="1227" t="s">
        <v>48</v>
      </c>
      <c r="AF764" s="1214">
        <v>5</v>
      </c>
      <c r="AG764" s="1311">
        <v>5</v>
      </c>
      <c r="AH764" s="1312">
        <v>5</v>
      </c>
      <c r="AI764" s="1313">
        <v>0</v>
      </c>
      <c r="AJ764" s="1216">
        <v>0</v>
      </c>
      <c r="AK764" s="1314">
        <v>0</v>
      </c>
      <c r="AL764" s="1228" t="s">
        <v>13911</v>
      </c>
      <c r="AM764" s="1228" t="s">
        <v>12651</v>
      </c>
      <c r="AN764" s="1229" t="s">
        <v>13942</v>
      </c>
    </row>
    <row r="765" spans="1:40" ht="13.5" thickBot="1">
      <c r="A765" s="1230" t="s">
        <v>6201</v>
      </c>
      <c r="B765" s="1202" t="s">
        <v>6011</v>
      </c>
      <c r="C765" s="1289" t="s">
        <v>4815</v>
      </c>
      <c r="D765" s="1205" t="s">
        <v>4816</v>
      </c>
      <c r="E765" s="1205" t="s">
        <v>4817</v>
      </c>
      <c r="F765" s="1205" t="s">
        <v>5953</v>
      </c>
      <c r="G765" s="1205" t="s">
        <v>4818</v>
      </c>
      <c r="H765" s="1205" t="s">
        <v>4819</v>
      </c>
      <c r="I765" s="1259" t="b">
        <v>0</v>
      </c>
      <c r="J765" s="1309" t="s">
        <v>6202</v>
      </c>
      <c r="K765" s="1208" t="s">
        <v>6203</v>
      </c>
      <c r="L765" s="1209" t="s">
        <v>6204</v>
      </c>
      <c r="M765" s="1210">
        <v>3</v>
      </c>
      <c r="N765" s="1262" t="b">
        <v>0</v>
      </c>
      <c r="O765" s="1245" t="s">
        <v>48</v>
      </c>
      <c r="P765" s="1224" t="s">
        <v>48</v>
      </c>
      <c r="Q765" s="1219" t="s">
        <v>48</v>
      </c>
      <c r="R765" s="1246" t="s">
        <v>48</v>
      </c>
      <c r="S765" s="1224" t="s">
        <v>48</v>
      </c>
      <c r="T765" s="1219" t="s">
        <v>48</v>
      </c>
      <c r="U765" s="1247" t="s">
        <v>48</v>
      </c>
      <c r="V765" s="1218" t="s">
        <v>48</v>
      </c>
      <c r="W765" s="1219" t="s">
        <v>48</v>
      </c>
      <c r="X765" s="1220" t="s">
        <v>48</v>
      </c>
      <c r="Y765" s="1296">
        <v>0</v>
      </c>
      <c r="Z765" s="1297">
        <v>0</v>
      </c>
      <c r="AA765" s="1223">
        <v>0</v>
      </c>
      <c r="AB765" s="1207">
        <v>0</v>
      </c>
      <c r="AC765" s="1225">
        <v>0</v>
      </c>
      <c r="AD765" s="1298">
        <v>100</v>
      </c>
      <c r="AE765" s="1227" t="s">
        <v>48</v>
      </c>
      <c r="AF765" s="1214">
        <v>5</v>
      </c>
      <c r="AG765" s="1311">
        <v>5</v>
      </c>
      <c r="AH765" s="1312">
        <v>5</v>
      </c>
      <c r="AI765" s="1313">
        <v>0</v>
      </c>
      <c r="AJ765" s="1216">
        <v>0</v>
      </c>
      <c r="AK765" s="1314">
        <v>0</v>
      </c>
      <c r="AL765" s="1228" t="s">
        <v>13911</v>
      </c>
      <c r="AM765" s="1228" t="s">
        <v>12651</v>
      </c>
      <c r="AN765" s="1229" t="s">
        <v>13942</v>
      </c>
    </row>
    <row r="766" spans="1:40" ht="13.5" thickBot="1">
      <c r="A766" s="1291" t="s">
        <v>6210</v>
      </c>
      <c r="B766" s="1202" t="s">
        <v>6206</v>
      </c>
      <c r="C766" s="1289" t="s">
        <v>4815</v>
      </c>
      <c r="D766" s="1205" t="s">
        <v>4816</v>
      </c>
      <c r="E766" s="1205" t="s">
        <v>4817</v>
      </c>
      <c r="F766" s="1205" t="s">
        <v>5953</v>
      </c>
      <c r="G766" s="1205" t="s">
        <v>4818</v>
      </c>
      <c r="H766" s="1205" t="s">
        <v>4819</v>
      </c>
      <c r="I766" s="1259" t="b">
        <v>0</v>
      </c>
      <c r="J766" s="1322" t="s">
        <v>295</v>
      </c>
      <c r="K766" s="1208" t="s">
        <v>6211</v>
      </c>
      <c r="L766" s="1209" t="s">
        <v>6212</v>
      </c>
      <c r="M766" s="1210">
        <v>4</v>
      </c>
      <c r="N766" s="1262" t="b">
        <v>0</v>
      </c>
      <c r="O766" s="1245" t="s">
        <v>48</v>
      </c>
      <c r="P766" s="1224" t="s">
        <v>48</v>
      </c>
      <c r="Q766" s="1219" t="s">
        <v>48</v>
      </c>
      <c r="R766" s="1246" t="s">
        <v>48</v>
      </c>
      <c r="S766" s="1224" t="s">
        <v>48</v>
      </c>
      <c r="T766" s="1219" t="s">
        <v>48</v>
      </c>
      <c r="U766" s="1247" t="s">
        <v>48</v>
      </c>
      <c r="V766" s="1218" t="s">
        <v>48</v>
      </c>
      <c r="W766" s="1219" t="s">
        <v>48</v>
      </c>
      <c r="X766" s="1220" t="s">
        <v>48</v>
      </c>
      <c r="Y766" s="1296">
        <v>0</v>
      </c>
      <c r="Z766" s="1297">
        <v>0</v>
      </c>
      <c r="AA766" s="1223">
        <v>0</v>
      </c>
      <c r="AB766" s="1207">
        <v>0</v>
      </c>
      <c r="AC766" s="1225">
        <v>0</v>
      </c>
      <c r="AD766" s="1298">
        <v>100</v>
      </c>
      <c r="AE766" s="1227" t="s">
        <v>48</v>
      </c>
      <c r="AF766" s="1214">
        <v>5</v>
      </c>
      <c r="AG766" s="1311">
        <v>5</v>
      </c>
      <c r="AH766" s="1312">
        <v>5</v>
      </c>
      <c r="AI766" s="1313">
        <v>0</v>
      </c>
      <c r="AJ766" s="1216">
        <v>0</v>
      </c>
      <c r="AK766" s="1314">
        <v>0</v>
      </c>
      <c r="AL766" s="1228" t="s">
        <v>13912</v>
      </c>
      <c r="AM766" s="1228" t="s">
        <v>12651</v>
      </c>
      <c r="AN766" s="1229" t="s">
        <v>13942</v>
      </c>
    </row>
    <row r="767" spans="1:40" ht="13.5" thickBot="1">
      <c r="A767" s="1291" t="s">
        <v>6213</v>
      </c>
      <c r="B767" s="1202" t="s">
        <v>6206</v>
      </c>
      <c r="C767" s="1289" t="s">
        <v>4815</v>
      </c>
      <c r="D767" s="1205" t="s">
        <v>4816</v>
      </c>
      <c r="E767" s="1205" t="s">
        <v>4817</v>
      </c>
      <c r="F767" s="1205" t="s">
        <v>5953</v>
      </c>
      <c r="G767" s="1205" t="s">
        <v>4818</v>
      </c>
      <c r="H767" s="1205" t="s">
        <v>4819</v>
      </c>
      <c r="I767" s="1259" t="b">
        <v>0</v>
      </c>
      <c r="J767" s="1322" t="s">
        <v>295</v>
      </c>
      <c r="K767" s="1208" t="s">
        <v>6214</v>
      </c>
      <c r="L767" s="1209" t="s">
        <v>6215</v>
      </c>
      <c r="M767" s="1210">
        <v>4</v>
      </c>
      <c r="N767" s="1262" t="b">
        <v>0</v>
      </c>
      <c r="O767" s="1245" t="s">
        <v>48</v>
      </c>
      <c r="P767" s="1224" t="s">
        <v>48</v>
      </c>
      <c r="Q767" s="1219" t="s">
        <v>48</v>
      </c>
      <c r="R767" s="1246" t="s">
        <v>48</v>
      </c>
      <c r="S767" s="1224" t="s">
        <v>48</v>
      </c>
      <c r="T767" s="1219" t="s">
        <v>48</v>
      </c>
      <c r="U767" s="1247" t="s">
        <v>48</v>
      </c>
      <c r="V767" s="1218" t="s">
        <v>48</v>
      </c>
      <c r="W767" s="1219" t="s">
        <v>48</v>
      </c>
      <c r="X767" s="1220" t="s">
        <v>48</v>
      </c>
      <c r="Y767" s="1296">
        <v>0</v>
      </c>
      <c r="Z767" s="1297">
        <v>0</v>
      </c>
      <c r="AA767" s="1223">
        <v>0</v>
      </c>
      <c r="AB767" s="1207">
        <v>0</v>
      </c>
      <c r="AC767" s="1225">
        <v>0</v>
      </c>
      <c r="AD767" s="1298">
        <v>100</v>
      </c>
      <c r="AE767" s="1227" t="s">
        <v>48</v>
      </c>
      <c r="AF767" s="1214">
        <v>5</v>
      </c>
      <c r="AG767" s="1311">
        <v>5</v>
      </c>
      <c r="AH767" s="1312">
        <v>5</v>
      </c>
      <c r="AI767" s="1313">
        <v>0</v>
      </c>
      <c r="AJ767" s="1216">
        <v>0</v>
      </c>
      <c r="AK767" s="1314">
        <v>0</v>
      </c>
      <c r="AL767" s="1228" t="s">
        <v>13912</v>
      </c>
      <c r="AM767" s="1228" t="s">
        <v>12651</v>
      </c>
      <c r="AN767" s="1229" t="s">
        <v>13942</v>
      </c>
    </row>
    <row r="768" spans="1:40" ht="13.5" thickBot="1">
      <c r="A768" s="1291" t="s">
        <v>6216</v>
      </c>
      <c r="B768" s="1202" t="s">
        <v>6206</v>
      </c>
      <c r="C768" s="1289" t="s">
        <v>4815</v>
      </c>
      <c r="D768" s="1205" t="s">
        <v>4816</v>
      </c>
      <c r="E768" s="1205" t="s">
        <v>4817</v>
      </c>
      <c r="F768" s="1205" t="s">
        <v>5953</v>
      </c>
      <c r="G768" s="1205" t="s">
        <v>4818</v>
      </c>
      <c r="H768" s="1205" t="s">
        <v>4819</v>
      </c>
      <c r="I768" s="1259" t="b">
        <v>0</v>
      </c>
      <c r="J768" s="1322" t="s">
        <v>295</v>
      </c>
      <c r="K768" s="1208" t="s">
        <v>6217</v>
      </c>
      <c r="L768" s="1209" t="s">
        <v>6218</v>
      </c>
      <c r="M768" s="1210">
        <v>4</v>
      </c>
      <c r="N768" s="1262" t="b">
        <v>0</v>
      </c>
      <c r="O768" s="1245" t="s">
        <v>48</v>
      </c>
      <c r="P768" s="1224" t="s">
        <v>48</v>
      </c>
      <c r="Q768" s="1219" t="s">
        <v>48</v>
      </c>
      <c r="R768" s="1246" t="s">
        <v>48</v>
      </c>
      <c r="S768" s="1224" t="s">
        <v>48</v>
      </c>
      <c r="T768" s="1219" t="s">
        <v>48</v>
      </c>
      <c r="U768" s="1247" t="s">
        <v>48</v>
      </c>
      <c r="V768" s="1218" t="s">
        <v>48</v>
      </c>
      <c r="W768" s="1219" t="s">
        <v>48</v>
      </c>
      <c r="X768" s="1220" t="s">
        <v>48</v>
      </c>
      <c r="Y768" s="1296">
        <v>0</v>
      </c>
      <c r="Z768" s="1297">
        <v>0</v>
      </c>
      <c r="AA768" s="1223">
        <v>0</v>
      </c>
      <c r="AB768" s="1207">
        <v>0</v>
      </c>
      <c r="AC768" s="1225">
        <v>0</v>
      </c>
      <c r="AD768" s="1298">
        <v>100</v>
      </c>
      <c r="AE768" s="1227" t="s">
        <v>48</v>
      </c>
      <c r="AF768" s="1214">
        <v>5</v>
      </c>
      <c r="AG768" s="1311">
        <v>5</v>
      </c>
      <c r="AH768" s="1312">
        <v>5</v>
      </c>
      <c r="AI768" s="1313">
        <v>0</v>
      </c>
      <c r="AJ768" s="1216">
        <v>0</v>
      </c>
      <c r="AK768" s="1314">
        <v>0</v>
      </c>
      <c r="AL768" s="1228" t="s">
        <v>13912</v>
      </c>
      <c r="AM768" s="1228" t="s">
        <v>12651</v>
      </c>
      <c r="AN768" s="1229" t="s">
        <v>13942</v>
      </c>
    </row>
    <row r="769" spans="1:40" ht="13.5" thickBot="1">
      <c r="A769" s="1291" t="s">
        <v>6219</v>
      </c>
      <c r="B769" s="1202" t="s">
        <v>6206</v>
      </c>
      <c r="C769" s="1289" t="s">
        <v>4815</v>
      </c>
      <c r="D769" s="1205" t="s">
        <v>4816</v>
      </c>
      <c r="E769" s="1205" t="s">
        <v>4817</v>
      </c>
      <c r="F769" s="1205" t="s">
        <v>5953</v>
      </c>
      <c r="G769" s="1205" t="s">
        <v>4818</v>
      </c>
      <c r="H769" s="1205" t="s">
        <v>4819</v>
      </c>
      <c r="I769" s="1259" t="b">
        <v>0</v>
      </c>
      <c r="J769" s="1322" t="s">
        <v>295</v>
      </c>
      <c r="K769" s="1208" t="s">
        <v>6220</v>
      </c>
      <c r="L769" s="1209" t="s">
        <v>6221</v>
      </c>
      <c r="M769" s="1210">
        <v>4</v>
      </c>
      <c r="N769" s="1262" t="b">
        <v>0</v>
      </c>
      <c r="O769" s="1245" t="s">
        <v>48</v>
      </c>
      <c r="P769" s="1224" t="s">
        <v>48</v>
      </c>
      <c r="Q769" s="1219" t="s">
        <v>48</v>
      </c>
      <c r="R769" s="1246" t="s">
        <v>48</v>
      </c>
      <c r="S769" s="1224" t="s">
        <v>48</v>
      </c>
      <c r="T769" s="1219" t="s">
        <v>48</v>
      </c>
      <c r="U769" s="1247" t="s">
        <v>48</v>
      </c>
      <c r="V769" s="1218" t="s">
        <v>48</v>
      </c>
      <c r="W769" s="1219" t="s">
        <v>48</v>
      </c>
      <c r="X769" s="1220" t="s">
        <v>48</v>
      </c>
      <c r="Y769" s="1296">
        <v>0</v>
      </c>
      <c r="Z769" s="1297">
        <v>0</v>
      </c>
      <c r="AA769" s="1223">
        <v>0</v>
      </c>
      <c r="AB769" s="1207">
        <v>0</v>
      </c>
      <c r="AC769" s="1225">
        <v>0</v>
      </c>
      <c r="AD769" s="1298">
        <v>100</v>
      </c>
      <c r="AE769" s="1227" t="s">
        <v>48</v>
      </c>
      <c r="AF769" s="1214">
        <v>5</v>
      </c>
      <c r="AG769" s="1311">
        <v>5</v>
      </c>
      <c r="AH769" s="1312">
        <v>5</v>
      </c>
      <c r="AI769" s="1313">
        <v>0</v>
      </c>
      <c r="AJ769" s="1216">
        <v>0</v>
      </c>
      <c r="AK769" s="1314">
        <v>0</v>
      </c>
      <c r="AL769" s="1228" t="s">
        <v>13912</v>
      </c>
      <c r="AM769" s="1228" t="s">
        <v>12651</v>
      </c>
      <c r="AN769" s="1229" t="s">
        <v>13942</v>
      </c>
    </row>
    <row r="770" spans="1:40" ht="13.5" thickBot="1">
      <c r="A770" s="1291" t="s">
        <v>6222</v>
      </c>
      <c r="B770" s="1202" t="s">
        <v>6206</v>
      </c>
      <c r="C770" s="1289" t="s">
        <v>4815</v>
      </c>
      <c r="D770" s="1205" t="s">
        <v>4816</v>
      </c>
      <c r="E770" s="1205" t="s">
        <v>4817</v>
      </c>
      <c r="F770" s="1205" t="s">
        <v>5953</v>
      </c>
      <c r="G770" s="1205" t="s">
        <v>4818</v>
      </c>
      <c r="H770" s="1205" t="s">
        <v>4819</v>
      </c>
      <c r="I770" s="1259" t="b">
        <v>0</v>
      </c>
      <c r="J770" s="1223" t="s">
        <v>6223</v>
      </c>
      <c r="K770" s="1208" t="s">
        <v>6224</v>
      </c>
      <c r="L770" s="1209" t="s">
        <v>6225</v>
      </c>
      <c r="M770" s="1210">
        <v>4</v>
      </c>
      <c r="N770" s="1262" t="b">
        <v>0</v>
      </c>
      <c r="O770" s="1245" t="s">
        <v>48</v>
      </c>
      <c r="P770" s="1224" t="s">
        <v>48</v>
      </c>
      <c r="Q770" s="1219" t="s">
        <v>48</v>
      </c>
      <c r="R770" s="1246" t="s">
        <v>48</v>
      </c>
      <c r="S770" s="1224" t="s">
        <v>48</v>
      </c>
      <c r="T770" s="1219" t="s">
        <v>48</v>
      </c>
      <c r="U770" s="1247" t="s">
        <v>48</v>
      </c>
      <c r="V770" s="1218" t="s">
        <v>48</v>
      </c>
      <c r="W770" s="1219" t="s">
        <v>48</v>
      </c>
      <c r="X770" s="1220" t="s">
        <v>48</v>
      </c>
      <c r="Y770" s="1296">
        <v>0</v>
      </c>
      <c r="Z770" s="1297">
        <v>0</v>
      </c>
      <c r="AA770" s="1223">
        <v>0</v>
      </c>
      <c r="AB770" s="1207">
        <v>0</v>
      </c>
      <c r="AC770" s="1225">
        <v>0</v>
      </c>
      <c r="AD770" s="1298">
        <v>100</v>
      </c>
      <c r="AE770" s="1227" t="s">
        <v>48</v>
      </c>
      <c r="AF770" s="1214">
        <v>5</v>
      </c>
      <c r="AG770" s="1311">
        <v>5</v>
      </c>
      <c r="AH770" s="1312">
        <v>5</v>
      </c>
      <c r="AI770" s="1313">
        <v>0</v>
      </c>
      <c r="AJ770" s="1216">
        <v>0</v>
      </c>
      <c r="AK770" s="1314">
        <v>0</v>
      </c>
      <c r="AL770" s="1228" t="s">
        <v>13912</v>
      </c>
      <c r="AM770" s="1228" t="s">
        <v>12651</v>
      </c>
      <c r="AN770" s="1229" t="s">
        <v>13942</v>
      </c>
    </row>
    <row r="771" spans="1:40" ht="13.5" thickBot="1">
      <c r="A771" s="1291" t="s">
        <v>6226</v>
      </c>
      <c r="B771" s="1202" t="s">
        <v>6206</v>
      </c>
      <c r="C771" s="1289" t="s">
        <v>4815</v>
      </c>
      <c r="D771" s="1205" t="s">
        <v>4816</v>
      </c>
      <c r="E771" s="1205" t="s">
        <v>4817</v>
      </c>
      <c r="F771" s="1205" t="s">
        <v>5953</v>
      </c>
      <c r="G771" s="1205" t="s">
        <v>4818</v>
      </c>
      <c r="H771" s="1205" t="s">
        <v>4819</v>
      </c>
      <c r="I771" s="1259" t="b">
        <v>0</v>
      </c>
      <c r="J771" s="1309" t="s">
        <v>6227</v>
      </c>
      <c r="K771" s="1208" t="s">
        <v>6228</v>
      </c>
      <c r="L771" s="1209" t="s">
        <v>6229</v>
      </c>
      <c r="M771" s="1210">
        <v>4</v>
      </c>
      <c r="N771" s="1262" t="b">
        <v>0</v>
      </c>
      <c r="O771" s="1245" t="s">
        <v>48</v>
      </c>
      <c r="P771" s="1224" t="s">
        <v>48</v>
      </c>
      <c r="Q771" s="1219" t="s">
        <v>48</v>
      </c>
      <c r="R771" s="1246" t="s">
        <v>48</v>
      </c>
      <c r="S771" s="1224" t="s">
        <v>48</v>
      </c>
      <c r="T771" s="1219" t="s">
        <v>48</v>
      </c>
      <c r="U771" s="1247" t="s">
        <v>48</v>
      </c>
      <c r="V771" s="1218" t="s">
        <v>48</v>
      </c>
      <c r="W771" s="1219" t="s">
        <v>48</v>
      </c>
      <c r="X771" s="1220" t="s">
        <v>48</v>
      </c>
      <c r="Y771" s="1296">
        <v>0</v>
      </c>
      <c r="Z771" s="1297">
        <v>0</v>
      </c>
      <c r="AA771" s="1223">
        <v>0</v>
      </c>
      <c r="AB771" s="1207">
        <v>0</v>
      </c>
      <c r="AC771" s="1225">
        <v>0</v>
      </c>
      <c r="AD771" s="1298">
        <v>100</v>
      </c>
      <c r="AE771" s="1227" t="s">
        <v>48</v>
      </c>
      <c r="AF771" s="1214">
        <v>5</v>
      </c>
      <c r="AG771" s="1311">
        <v>5</v>
      </c>
      <c r="AH771" s="1312">
        <v>5</v>
      </c>
      <c r="AI771" s="1313">
        <v>0</v>
      </c>
      <c r="AJ771" s="1216">
        <v>0</v>
      </c>
      <c r="AK771" s="1314">
        <v>0</v>
      </c>
      <c r="AL771" s="1228" t="s">
        <v>13912</v>
      </c>
      <c r="AM771" s="1228" t="s">
        <v>12651</v>
      </c>
      <c r="AN771" s="1229" t="s">
        <v>13942</v>
      </c>
    </row>
    <row r="772" spans="1:40" ht="13.5" thickBot="1">
      <c r="A772" s="1291" t="s">
        <v>6230</v>
      </c>
      <c r="B772" s="1202" t="s">
        <v>6206</v>
      </c>
      <c r="C772" s="1289" t="s">
        <v>4815</v>
      </c>
      <c r="D772" s="1205" t="s">
        <v>4816</v>
      </c>
      <c r="E772" s="1205" t="s">
        <v>4817</v>
      </c>
      <c r="F772" s="1205" t="s">
        <v>5953</v>
      </c>
      <c r="G772" s="1205" t="s">
        <v>4818</v>
      </c>
      <c r="H772" s="1205" t="s">
        <v>4819</v>
      </c>
      <c r="I772" s="1259" t="b">
        <v>0</v>
      </c>
      <c r="J772" s="1309" t="s">
        <v>6231</v>
      </c>
      <c r="K772" s="1208" t="s">
        <v>6232</v>
      </c>
      <c r="L772" s="1209" t="s">
        <v>6233</v>
      </c>
      <c r="M772" s="1210">
        <v>4</v>
      </c>
      <c r="N772" s="1262" t="b">
        <v>0</v>
      </c>
      <c r="O772" s="1245" t="s">
        <v>48</v>
      </c>
      <c r="P772" s="1224" t="s">
        <v>48</v>
      </c>
      <c r="Q772" s="1219" t="s">
        <v>48</v>
      </c>
      <c r="R772" s="1246" t="s">
        <v>48</v>
      </c>
      <c r="S772" s="1224" t="s">
        <v>48</v>
      </c>
      <c r="T772" s="1219" t="s">
        <v>48</v>
      </c>
      <c r="U772" s="1247" t="s">
        <v>48</v>
      </c>
      <c r="V772" s="1218" t="s">
        <v>48</v>
      </c>
      <c r="W772" s="1219" t="s">
        <v>48</v>
      </c>
      <c r="X772" s="1220" t="s">
        <v>48</v>
      </c>
      <c r="Y772" s="1296">
        <v>0</v>
      </c>
      <c r="Z772" s="1297">
        <v>0</v>
      </c>
      <c r="AA772" s="1223">
        <v>0</v>
      </c>
      <c r="AB772" s="1207">
        <v>0</v>
      </c>
      <c r="AC772" s="1225">
        <v>0</v>
      </c>
      <c r="AD772" s="1298">
        <v>100</v>
      </c>
      <c r="AE772" s="1227" t="s">
        <v>48</v>
      </c>
      <c r="AF772" s="1214">
        <v>5</v>
      </c>
      <c r="AG772" s="1311">
        <v>5</v>
      </c>
      <c r="AH772" s="1312">
        <v>5</v>
      </c>
      <c r="AI772" s="1313">
        <v>0</v>
      </c>
      <c r="AJ772" s="1216">
        <v>0</v>
      </c>
      <c r="AK772" s="1314">
        <v>0</v>
      </c>
      <c r="AL772" s="1228" t="s">
        <v>13912</v>
      </c>
      <c r="AM772" s="1228" t="s">
        <v>12651</v>
      </c>
      <c r="AN772" s="1229" t="s">
        <v>13942</v>
      </c>
    </row>
    <row r="773" spans="1:40" ht="13.5" thickBot="1">
      <c r="A773" s="1291" t="s">
        <v>6234</v>
      </c>
      <c r="B773" s="1202" t="s">
        <v>6206</v>
      </c>
      <c r="C773" s="1289" t="s">
        <v>4815</v>
      </c>
      <c r="D773" s="1205" t="s">
        <v>4816</v>
      </c>
      <c r="E773" s="1205" t="s">
        <v>4817</v>
      </c>
      <c r="F773" s="1205" t="s">
        <v>5953</v>
      </c>
      <c r="G773" s="1205" t="s">
        <v>4818</v>
      </c>
      <c r="H773" s="1205" t="s">
        <v>4819</v>
      </c>
      <c r="I773" s="1259" t="b">
        <v>0</v>
      </c>
      <c r="J773" s="1309" t="s">
        <v>6235</v>
      </c>
      <c r="K773" s="1208" t="s">
        <v>6236</v>
      </c>
      <c r="L773" s="1209" t="s">
        <v>6237</v>
      </c>
      <c r="M773" s="1210">
        <v>4</v>
      </c>
      <c r="N773" s="1262" t="b">
        <v>0</v>
      </c>
      <c r="O773" s="1245" t="s">
        <v>48</v>
      </c>
      <c r="P773" s="1224" t="s">
        <v>48</v>
      </c>
      <c r="Q773" s="1219" t="s">
        <v>48</v>
      </c>
      <c r="R773" s="1246" t="s">
        <v>48</v>
      </c>
      <c r="S773" s="1224" t="s">
        <v>48</v>
      </c>
      <c r="T773" s="1219" t="s">
        <v>48</v>
      </c>
      <c r="U773" s="1247" t="s">
        <v>48</v>
      </c>
      <c r="V773" s="1218" t="s">
        <v>48</v>
      </c>
      <c r="W773" s="1219" t="s">
        <v>48</v>
      </c>
      <c r="X773" s="1220" t="s">
        <v>48</v>
      </c>
      <c r="Y773" s="1296">
        <v>0</v>
      </c>
      <c r="Z773" s="1297">
        <v>0</v>
      </c>
      <c r="AA773" s="1223">
        <v>0</v>
      </c>
      <c r="AB773" s="1207">
        <v>0</v>
      </c>
      <c r="AC773" s="1225">
        <v>0</v>
      </c>
      <c r="AD773" s="1298">
        <v>100</v>
      </c>
      <c r="AE773" s="1227" t="s">
        <v>48</v>
      </c>
      <c r="AF773" s="1214">
        <v>5</v>
      </c>
      <c r="AG773" s="1311">
        <v>5</v>
      </c>
      <c r="AH773" s="1312">
        <v>5</v>
      </c>
      <c r="AI773" s="1313">
        <v>0</v>
      </c>
      <c r="AJ773" s="1216">
        <v>0</v>
      </c>
      <c r="AK773" s="1314">
        <v>0</v>
      </c>
      <c r="AL773" s="1228" t="s">
        <v>13912</v>
      </c>
      <c r="AM773" s="1228" t="s">
        <v>12651</v>
      </c>
      <c r="AN773" s="1229" t="s">
        <v>13942</v>
      </c>
    </row>
    <row r="774" spans="1:40" ht="13.5" thickBot="1">
      <c r="A774" s="1291" t="s">
        <v>6238</v>
      </c>
      <c r="B774" s="1202" t="s">
        <v>6206</v>
      </c>
      <c r="C774" s="1289" t="s">
        <v>4815</v>
      </c>
      <c r="D774" s="1205" t="s">
        <v>4816</v>
      </c>
      <c r="E774" s="1205" t="s">
        <v>4817</v>
      </c>
      <c r="F774" s="1205" t="s">
        <v>5953</v>
      </c>
      <c r="G774" s="1205" t="s">
        <v>4818</v>
      </c>
      <c r="H774" s="1205" t="s">
        <v>4819</v>
      </c>
      <c r="I774" s="1259" t="b">
        <v>0</v>
      </c>
      <c r="J774" s="1309" t="s">
        <v>6239</v>
      </c>
      <c r="K774" s="1208" t="s">
        <v>6240</v>
      </c>
      <c r="L774" s="1209" t="s">
        <v>6241</v>
      </c>
      <c r="M774" s="1210">
        <v>4</v>
      </c>
      <c r="N774" s="1262" t="b">
        <v>0</v>
      </c>
      <c r="O774" s="1245" t="s">
        <v>48</v>
      </c>
      <c r="P774" s="1224" t="s">
        <v>48</v>
      </c>
      <c r="Q774" s="1219" t="s">
        <v>48</v>
      </c>
      <c r="R774" s="1246" t="s">
        <v>48</v>
      </c>
      <c r="S774" s="1224" t="s">
        <v>48</v>
      </c>
      <c r="T774" s="1219" t="s">
        <v>48</v>
      </c>
      <c r="U774" s="1247" t="s">
        <v>48</v>
      </c>
      <c r="V774" s="1218" t="s">
        <v>48</v>
      </c>
      <c r="W774" s="1219" t="s">
        <v>48</v>
      </c>
      <c r="X774" s="1220" t="s">
        <v>48</v>
      </c>
      <c r="Y774" s="1296">
        <v>0</v>
      </c>
      <c r="Z774" s="1297">
        <v>0</v>
      </c>
      <c r="AA774" s="1223">
        <v>0</v>
      </c>
      <c r="AB774" s="1207">
        <v>0</v>
      </c>
      <c r="AC774" s="1225">
        <v>0</v>
      </c>
      <c r="AD774" s="1298">
        <v>100</v>
      </c>
      <c r="AE774" s="1227" t="s">
        <v>48</v>
      </c>
      <c r="AF774" s="1214">
        <v>5</v>
      </c>
      <c r="AG774" s="1311">
        <v>5</v>
      </c>
      <c r="AH774" s="1312">
        <v>5</v>
      </c>
      <c r="AI774" s="1313">
        <v>0</v>
      </c>
      <c r="AJ774" s="1216">
        <v>0</v>
      </c>
      <c r="AK774" s="1314">
        <v>0</v>
      </c>
      <c r="AL774" s="1228" t="s">
        <v>13912</v>
      </c>
      <c r="AM774" s="1228" t="s">
        <v>12651</v>
      </c>
      <c r="AN774" s="1229" t="s">
        <v>13942</v>
      </c>
    </row>
    <row r="775" spans="1:40" ht="13.5" thickBot="1">
      <c r="A775" s="1291" t="s">
        <v>6242</v>
      </c>
      <c r="B775" s="1202" t="s">
        <v>6206</v>
      </c>
      <c r="C775" s="1289" t="s">
        <v>4815</v>
      </c>
      <c r="D775" s="1205" t="s">
        <v>4816</v>
      </c>
      <c r="E775" s="1205" t="s">
        <v>4817</v>
      </c>
      <c r="F775" s="1205" t="s">
        <v>5953</v>
      </c>
      <c r="G775" s="1205" t="s">
        <v>4818</v>
      </c>
      <c r="H775" s="1205" t="s">
        <v>4819</v>
      </c>
      <c r="I775" s="1259" t="b">
        <v>0</v>
      </c>
      <c r="J775" s="1309" t="s">
        <v>6243</v>
      </c>
      <c r="K775" s="1208" t="s">
        <v>6244</v>
      </c>
      <c r="L775" s="1209" t="s">
        <v>6245</v>
      </c>
      <c r="M775" s="1210">
        <v>4</v>
      </c>
      <c r="N775" s="1262" t="b">
        <v>0</v>
      </c>
      <c r="O775" s="1245" t="s">
        <v>48</v>
      </c>
      <c r="P775" s="1224" t="s">
        <v>48</v>
      </c>
      <c r="Q775" s="1219" t="s">
        <v>48</v>
      </c>
      <c r="R775" s="1246" t="s">
        <v>48</v>
      </c>
      <c r="S775" s="1224" t="s">
        <v>48</v>
      </c>
      <c r="T775" s="1219" t="s">
        <v>48</v>
      </c>
      <c r="U775" s="1247" t="s">
        <v>48</v>
      </c>
      <c r="V775" s="1218" t="s">
        <v>48</v>
      </c>
      <c r="W775" s="1219" t="s">
        <v>48</v>
      </c>
      <c r="X775" s="1220" t="s">
        <v>48</v>
      </c>
      <c r="Y775" s="1296">
        <v>0</v>
      </c>
      <c r="Z775" s="1297">
        <v>0</v>
      </c>
      <c r="AA775" s="1223">
        <v>0</v>
      </c>
      <c r="AB775" s="1207">
        <v>0</v>
      </c>
      <c r="AC775" s="1225">
        <v>0</v>
      </c>
      <c r="AD775" s="1298">
        <v>100</v>
      </c>
      <c r="AE775" s="1227" t="s">
        <v>48</v>
      </c>
      <c r="AF775" s="1214">
        <v>5</v>
      </c>
      <c r="AG775" s="1311">
        <v>5</v>
      </c>
      <c r="AH775" s="1312">
        <v>5</v>
      </c>
      <c r="AI775" s="1313">
        <v>0</v>
      </c>
      <c r="AJ775" s="1216">
        <v>0</v>
      </c>
      <c r="AK775" s="1314">
        <v>0</v>
      </c>
      <c r="AL775" s="1228" t="s">
        <v>13912</v>
      </c>
      <c r="AM775" s="1228" t="s">
        <v>12651</v>
      </c>
      <c r="AN775" s="1229" t="s">
        <v>13942</v>
      </c>
    </row>
    <row r="776" spans="1:40" ht="13.5" thickBot="1">
      <c r="A776" s="1291" t="s">
        <v>6246</v>
      </c>
      <c r="B776" s="1202" t="s">
        <v>6206</v>
      </c>
      <c r="C776" s="1289" t="s">
        <v>4815</v>
      </c>
      <c r="D776" s="1205" t="s">
        <v>4816</v>
      </c>
      <c r="E776" s="1205" t="s">
        <v>4817</v>
      </c>
      <c r="F776" s="1205" t="s">
        <v>5953</v>
      </c>
      <c r="G776" s="1205" t="s">
        <v>4818</v>
      </c>
      <c r="H776" s="1205" t="s">
        <v>4819</v>
      </c>
      <c r="I776" s="1259" t="b">
        <v>0</v>
      </c>
      <c r="J776" s="1309" t="s">
        <v>6247</v>
      </c>
      <c r="K776" s="1208" t="s">
        <v>6248</v>
      </c>
      <c r="L776" s="1209" t="s">
        <v>6249</v>
      </c>
      <c r="M776" s="1210">
        <v>4</v>
      </c>
      <c r="N776" s="1262" t="b">
        <v>0</v>
      </c>
      <c r="O776" s="1245" t="s">
        <v>48</v>
      </c>
      <c r="P776" s="1224" t="s">
        <v>48</v>
      </c>
      <c r="Q776" s="1219" t="s">
        <v>48</v>
      </c>
      <c r="R776" s="1246" t="s">
        <v>48</v>
      </c>
      <c r="S776" s="1224" t="s">
        <v>48</v>
      </c>
      <c r="T776" s="1219" t="s">
        <v>48</v>
      </c>
      <c r="U776" s="1247" t="s">
        <v>48</v>
      </c>
      <c r="V776" s="1218" t="s">
        <v>48</v>
      </c>
      <c r="W776" s="1219" t="s">
        <v>48</v>
      </c>
      <c r="X776" s="1220" t="s">
        <v>48</v>
      </c>
      <c r="Y776" s="1296">
        <v>0</v>
      </c>
      <c r="Z776" s="1297">
        <v>0</v>
      </c>
      <c r="AA776" s="1223">
        <v>0</v>
      </c>
      <c r="AB776" s="1207">
        <v>0</v>
      </c>
      <c r="AC776" s="1225">
        <v>0</v>
      </c>
      <c r="AD776" s="1298">
        <v>100</v>
      </c>
      <c r="AE776" s="1227" t="s">
        <v>48</v>
      </c>
      <c r="AF776" s="1214">
        <v>5</v>
      </c>
      <c r="AG776" s="1311">
        <v>5</v>
      </c>
      <c r="AH776" s="1312">
        <v>5</v>
      </c>
      <c r="AI776" s="1313">
        <v>0</v>
      </c>
      <c r="AJ776" s="1216">
        <v>0</v>
      </c>
      <c r="AK776" s="1314">
        <v>0</v>
      </c>
      <c r="AL776" s="1228" t="s">
        <v>13912</v>
      </c>
      <c r="AM776" s="1228" t="s">
        <v>12651</v>
      </c>
      <c r="AN776" s="1229" t="s">
        <v>13942</v>
      </c>
    </row>
    <row r="777" spans="1:40" ht="13.5" thickBot="1">
      <c r="A777" s="1291" t="s">
        <v>6250</v>
      </c>
      <c r="B777" s="1202" t="s">
        <v>6206</v>
      </c>
      <c r="C777" s="1289" t="s">
        <v>4815</v>
      </c>
      <c r="D777" s="1205" t="s">
        <v>4816</v>
      </c>
      <c r="E777" s="1205" t="s">
        <v>4817</v>
      </c>
      <c r="F777" s="1205" t="s">
        <v>5953</v>
      </c>
      <c r="G777" s="1205" t="s">
        <v>4818</v>
      </c>
      <c r="H777" s="1205" t="s">
        <v>4819</v>
      </c>
      <c r="I777" s="1259" t="b">
        <v>0</v>
      </c>
      <c r="J777" s="1309" t="s">
        <v>6251</v>
      </c>
      <c r="K777" s="1208" t="s">
        <v>6252</v>
      </c>
      <c r="L777" s="1209" t="s">
        <v>6253</v>
      </c>
      <c r="M777" s="1210">
        <v>4</v>
      </c>
      <c r="N777" s="1262" t="b">
        <v>0</v>
      </c>
      <c r="O777" s="1245" t="s">
        <v>48</v>
      </c>
      <c r="P777" s="1224" t="s">
        <v>48</v>
      </c>
      <c r="Q777" s="1219" t="s">
        <v>48</v>
      </c>
      <c r="R777" s="1246" t="s">
        <v>48</v>
      </c>
      <c r="S777" s="1224" t="s">
        <v>48</v>
      </c>
      <c r="T777" s="1219" t="s">
        <v>48</v>
      </c>
      <c r="U777" s="1247" t="s">
        <v>48</v>
      </c>
      <c r="V777" s="1218" t="s">
        <v>48</v>
      </c>
      <c r="W777" s="1219" t="s">
        <v>48</v>
      </c>
      <c r="X777" s="1220" t="s">
        <v>48</v>
      </c>
      <c r="Y777" s="1296">
        <v>0</v>
      </c>
      <c r="Z777" s="1297">
        <v>0</v>
      </c>
      <c r="AA777" s="1223">
        <v>0</v>
      </c>
      <c r="AB777" s="1207">
        <v>0</v>
      </c>
      <c r="AC777" s="1225">
        <v>0</v>
      </c>
      <c r="AD777" s="1298">
        <v>100</v>
      </c>
      <c r="AE777" s="1227" t="s">
        <v>48</v>
      </c>
      <c r="AF777" s="1214">
        <v>5</v>
      </c>
      <c r="AG777" s="1311">
        <v>5</v>
      </c>
      <c r="AH777" s="1312">
        <v>5</v>
      </c>
      <c r="AI777" s="1313">
        <v>0</v>
      </c>
      <c r="AJ777" s="1216">
        <v>0</v>
      </c>
      <c r="AK777" s="1314">
        <v>0</v>
      </c>
      <c r="AL777" s="1228" t="s">
        <v>13912</v>
      </c>
      <c r="AM777" s="1228" t="s">
        <v>12651</v>
      </c>
      <c r="AN777" s="1229" t="s">
        <v>13942</v>
      </c>
    </row>
    <row r="778" spans="1:40" ht="13.5" thickBot="1">
      <c r="A778" s="1291" t="s">
        <v>6254</v>
      </c>
      <c r="B778" s="1202" t="s">
        <v>6206</v>
      </c>
      <c r="C778" s="1289" t="s">
        <v>4815</v>
      </c>
      <c r="D778" s="1205" t="s">
        <v>4816</v>
      </c>
      <c r="E778" s="1205" t="s">
        <v>4817</v>
      </c>
      <c r="F778" s="1205" t="s">
        <v>5953</v>
      </c>
      <c r="G778" s="1205" t="s">
        <v>4818</v>
      </c>
      <c r="H778" s="1205" t="s">
        <v>4819</v>
      </c>
      <c r="I778" s="1259" t="b">
        <v>0</v>
      </c>
      <c r="J778" s="1309" t="s">
        <v>6255</v>
      </c>
      <c r="K778" s="1208" t="s">
        <v>6256</v>
      </c>
      <c r="L778" s="1209" t="s">
        <v>6257</v>
      </c>
      <c r="M778" s="1210">
        <v>4</v>
      </c>
      <c r="N778" s="1262" t="b">
        <v>0</v>
      </c>
      <c r="O778" s="1245" t="s">
        <v>48</v>
      </c>
      <c r="P778" s="1224" t="s">
        <v>48</v>
      </c>
      <c r="Q778" s="1219" t="s">
        <v>48</v>
      </c>
      <c r="R778" s="1246" t="s">
        <v>48</v>
      </c>
      <c r="S778" s="1224" t="s">
        <v>48</v>
      </c>
      <c r="T778" s="1219" t="s">
        <v>48</v>
      </c>
      <c r="U778" s="1247" t="s">
        <v>48</v>
      </c>
      <c r="V778" s="1218" t="s">
        <v>48</v>
      </c>
      <c r="W778" s="1219" t="s">
        <v>48</v>
      </c>
      <c r="X778" s="1220" t="s">
        <v>48</v>
      </c>
      <c r="Y778" s="1296">
        <v>0</v>
      </c>
      <c r="Z778" s="1297">
        <v>0</v>
      </c>
      <c r="AA778" s="1223">
        <v>0</v>
      </c>
      <c r="AB778" s="1207">
        <v>0</v>
      </c>
      <c r="AC778" s="1225">
        <v>0</v>
      </c>
      <c r="AD778" s="1298">
        <v>100</v>
      </c>
      <c r="AE778" s="1227" t="s">
        <v>48</v>
      </c>
      <c r="AF778" s="1214">
        <v>5</v>
      </c>
      <c r="AG778" s="1311">
        <v>5</v>
      </c>
      <c r="AH778" s="1312">
        <v>5</v>
      </c>
      <c r="AI778" s="1313">
        <v>0</v>
      </c>
      <c r="AJ778" s="1216">
        <v>0</v>
      </c>
      <c r="AK778" s="1314">
        <v>0</v>
      </c>
      <c r="AL778" s="1228" t="s">
        <v>13912</v>
      </c>
      <c r="AM778" s="1228" t="s">
        <v>12651</v>
      </c>
      <c r="AN778" s="1229" t="s">
        <v>13942</v>
      </c>
    </row>
    <row r="779" spans="1:40" ht="13.5" thickBot="1">
      <c r="A779" s="1291" t="s">
        <v>6258</v>
      </c>
      <c r="B779" s="1202" t="s">
        <v>6206</v>
      </c>
      <c r="C779" s="1289" t="s">
        <v>4815</v>
      </c>
      <c r="D779" s="1205" t="s">
        <v>4816</v>
      </c>
      <c r="E779" s="1205" t="s">
        <v>4817</v>
      </c>
      <c r="F779" s="1205" t="s">
        <v>5953</v>
      </c>
      <c r="G779" s="1205" t="s">
        <v>4818</v>
      </c>
      <c r="H779" s="1205" t="s">
        <v>4819</v>
      </c>
      <c r="I779" s="1259" t="b">
        <v>0</v>
      </c>
      <c r="J779" s="1309" t="s">
        <v>6259</v>
      </c>
      <c r="K779" s="1208" t="s">
        <v>6260</v>
      </c>
      <c r="L779" s="1209" t="s">
        <v>6261</v>
      </c>
      <c r="M779" s="1210">
        <v>4</v>
      </c>
      <c r="N779" s="1262" t="b">
        <v>0</v>
      </c>
      <c r="O779" s="1245" t="s">
        <v>48</v>
      </c>
      <c r="P779" s="1224" t="s">
        <v>48</v>
      </c>
      <c r="Q779" s="1219" t="s">
        <v>48</v>
      </c>
      <c r="R779" s="1246" t="s">
        <v>48</v>
      </c>
      <c r="S779" s="1224" t="s">
        <v>48</v>
      </c>
      <c r="T779" s="1219" t="s">
        <v>48</v>
      </c>
      <c r="U779" s="1247" t="s">
        <v>48</v>
      </c>
      <c r="V779" s="1218" t="s">
        <v>48</v>
      </c>
      <c r="W779" s="1219" t="s">
        <v>48</v>
      </c>
      <c r="X779" s="1220" t="s">
        <v>48</v>
      </c>
      <c r="Y779" s="1296">
        <v>0</v>
      </c>
      <c r="Z779" s="1297">
        <v>0</v>
      </c>
      <c r="AA779" s="1223">
        <v>0</v>
      </c>
      <c r="AB779" s="1207">
        <v>0</v>
      </c>
      <c r="AC779" s="1225">
        <v>0</v>
      </c>
      <c r="AD779" s="1298">
        <v>100</v>
      </c>
      <c r="AE779" s="1227" t="s">
        <v>48</v>
      </c>
      <c r="AF779" s="1214">
        <v>5</v>
      </c>
      <c r="AG779" s="1311">
        <v>5</v>
      </c>
      <c r="AH779" s="1312">
        <v>5</v>
      </c>
      <c r="AI779" s="1313">
        <v>0</v>
      </c>
      <c r="AJ779" s="1216">
        <v>0</v>
      </c>
      <c r="AK779" s="1314">
        <v>0</v>
      </c>
      <c r="AL779" s="1228" t="s">
        <v>13912</v>
      </c>
      <c r="AM779" s="1228" t="s">
        <v>12651</v>
      </c>
      <c r="AN779" s="1229" t="s">
        <v>13942</v>
      </c>
    </row>
    <row r="780" spans="1:40" ht="13.5" thickBot="1">
      <c r="A780" s="1291" t="s">
        <v>6262</v>
      </c>
      <c r="B780" s="1202" t="s">
        <v>6206</v>
      </c>
      <c r="C780" s="1289" t="s">
        <v>4815</v>
      </c>
      <c r="D780" s="1205" t="s">
        <v>4816</v>
      </c>
      <c r="E780" s="1205" t="s">
        <v>4817</v>
      </c>
      <c r="F780" s="1205" t="s">
        <v>5953</v>
      </c>
      <c r="G780" s="1205" t="s">
        <v>4818</v>
      </c>
      <c r="H780" s="1205" t="s">
        <v>4819</v>
      </c>
      <c r="I780" s="1259" t="b">
        <v>0</v>
      </c>
      <c r="J780" s="1309" t="s">
        <v>5918</v>
      </c>
      <c r="K780" s="1208" t="s">
        <v>6263</v>
      </c>
      <c r="L780" s="1209" t="s">
        <v>6264</v>
      </c>
      <c r="M780" s="1210">
        <v>4</v>
      </c>
      <c r="N780" s="1262" t="b">
        <v>0</v>
      </c>
      <c r="O780" s="1245" t="s">
        <v>48</v>
      </c>
      <c r="P780" s="1224" t="s">
        <v>48</v>
      </c>
      <c r="Q780" s="1219" t="s">
        <v>48</v>
      </c>
      <c r="R780" s="1246" t="s">
        <v>48</v>
      </c>
      <c r="S780" s="1224" t="s">
        <v>48</v>
      </c>
      <c r="T780" s="1219" t="s">
        <v>48</v>
      </c>
      <c r="U780" s="1247" t="s">
        <v>48</v>
      </c>
      <c r="V780" s="1218" t="s">
        <v>48</v>
      </c>
      <c r="W780" s="1219" t="s">
        <v>48</v>
      </c>
      <c r="X780" s="1220" t="s">
        <v>48</v>
      </c>
      <c r="Y780" s="1296">
        <v>0</v>
      </c>
      <c r="Z780" s="1297">
        <v>0</v>
      </c>
      <c r="AA780" s="1223">
        <v>0</v>
      </c>
      <c r="AB780" s="1207">
        <v>0</v>
      </c>
      <c r="AC780" s="1225">
        <v>0</v>
      </c>
      <c r="AD780" s="1298">
        <v>100</v>
      </c>
      <c r="AE780" s="1227" t="s">
        <v>48</v>
      </c>
      <c r="AF780" s="1214">
        <v>5</v>
      </c>
      <c r="AG780" s="1311">
        <v>5</v>
      </c>
      <c r="AH780" s="1312">
        <v>5</v>
      </c>
      <c r="AI780" s="1313">
        <v>0</v>
      </c>
      <c r="AJ780" s="1216">
        <v>0</v>
      </c>
      <c r="AK780" s="1314">
        <v>0</v>
      </c>
      <c r="AL780" s="1228" t="s">
        <v>13912</v>
      </c>
      <c r="AM780" s="1228" t="s">
        <v>12651</v>
      </c>
      <c r="AN780" s="1229" t="s">
        <v>13942</v>
      </c>
    </row>
    <row r="781" spans="1:40" ht="13.5" thickBot="1">
      <c r="A781" s="1291" t="s">
        <v>6265</v>
      </c>
      <c r="B781" s="1202" t="s">
        <v>6206</v>
      </c>
      <c r="C781" s="1289" t="s">
        <v>4815</v>
      </c>
      <c r="D781" s="1205" t="s">
        <v>4816</v>
      </c>
      <c r="E781" s="1205" t="s">
        <v>4817</v>
      </c>
      <c r="F781" s="1205" t="s">
        <v>5953</v>
      </c>
      <c r="G781" s="1205" t="s">
        <v>4818</v>
      </c>
      <c r="H781" s="1205" t="s">
        <v>4819</v>
      </c>
      <c r="I781" s="1259" t="b">
        <v>0</v>
      </c>
      <c r="J781" s="1309" t="s">
        <v>6266</v>
      </c>
      <c r="K781" s="1208" t="s">
        <v>6267</v>
      </c>
      <c r="L781" s="1209" t="s">
        <v>6268</v>
      </c>
      <c r="M781" s="1210">
        <v>4</v>
      </c>
      <c r="N781" s="1262" t="b">
        <v>0</v>
      </c>
      <c r="O781" s="1245" t="s">
        <v>48</v>
      </c>
      <c r="P781" s="1224" t="s">
        <v>48</v>
      </c>
      <c r="Q781" s="1219" t="s">
        <v>48</v>
      </c>
      <c r="R781" s="1246" t="s">
        <v>48</v>
      </c>
      <c r="S781" s="1224" t="s">
        <v>48</v>
      </c>
      <c r="T781" s="1219" t="s">
        <v>48</v>
      </c>
      <c r="U781" s="1247" t="s">
        <v>48</v>
      </c>
      <c r="V781" s="1218" t="s">
        <v>48</v>
      </c>
      <c r="W781" s="1219" t="s">
        <v>48</v>
      </c>
      <c r="X781" s="1220" t="s">
        <v>48</v>
      </c>
      <c r="Y781" s="1296">
        <v>0</v>
      </c>
      <c r="Z781" s="1297">
        <v>0</v>
      </c>
      <c r="AA781" s="1223">
        <v>0</v>
      </c>
      <c r="AB781" s="1207">
        <v>0</v>
      </c>
      <c r="AC781" s="1225">
        <v>0</v>
      </c>
      <c r="AD781" s="1298">
        <v>100</v>
      </c>
      <c r="AE781" s="1227" t="s">
        <v>48</v>
      </c>
      <c r="AF781" s="1214">
        <v>5</v>
      </c>
      <c r="AG781" s="1311">
        <v>5</v>
      </c>
      <c r="AH781" s="1312">
        <v>5</v>
      </c>
      <c r="AI781" s="1313">
        <v>0</v>
      </c>
      <c r="AJ781" s="1216">
        <v>0</v>
      </c>
      <c r="AK781" s="1314">
        <v>0</v>
      </c>
      <c r="AL781" s="1228" t="s">
        <v>13912</v>
      </c>
      <c r="AM781" s="1228" t="s">
        <v>12651</v>
      </c>
      <c r="AN781" s="1229" t="s">
        <v>13942</v>
      </c>
    </row>
    <row r="782" spans="1:40" ht="13.5" thickBot="1">
      <c r="A782" s="1291" t="s">
        <v>6269</v>
      </c>
      <c r="B782" s="1202" t="s">
        <v>6206</v>
      </c>
      <c r="C782" s="1289" t="s">
        <v>4815</v>
      </c>
      <c r="D782" s="1205" t="s">
        <v>4816</v>
      </c>
      <c r="E782" s="1205" t="s">
        <v>4817</v>
      </c>
      <c r="F782" s="1205" t="s">
        <v>5953</v>
      </c>
      <c r="G782" s="1205" t="s">
        <v>4818</v>
      </c>
      <c r="H782" s="1205" t="s">
        <v>4819</v>
      </c>
      <c r="I782" s="1259" t="b">
        <v>0</v>
      </c>
      <c r="J782" s="1309" t="s">
        <v>6270</v>
      </c>
      <c r="K782" s="1208" t="s">
        <v>6271</v>
      </c>
      <c r="L782" s="1209" t="s">
        <v>6272</v>
      </c>
      <c r="M782" s="1210">
        <v>4</v>
      </c>
      <c r="N782" s="1262" t="b">
        <v>0</v>
      </c>
      <c r="O782" s="1245" t="s">
        <v>48</v>
      </c>
      <c r="P782" s="1224" t="s">
        <v>48</v>
      </c>
      <c r="Q782" s="1219" t="s">
        <v>48</v>
      </c>
      <c r="R782" s="1246" t="s">
        <v>48</v>
      </c>
      <c r="S782" s="1224" t="s">
        <v>48</v>
      </c>
      <c r="T782" s="1219" t="s">
        <v>48</v>
      </c>
      <c r="U782" s="1247" t="s">
        <v>48</v>
      </c>
      <c r="V782" s="1218" t="s">
        <v>48</v>
      </c>
      <c r="W782" s="1219" t="s">
        <v>48</v>
      </c>
      <c r="X782" s="1220" t="s">
        <v>48</v>
      </c>
      <c r="Y782" s="1296">
        <v>0</v>
      </c>
      <c r="Z782" s="1297">
        <v>0</v>
      </c>
      <c r="AA782" s="1223">
        <v>0</v>
      </c>
      <c r="AB782" s="1207">
        <v>0</v>
      </c>
      <c r="AC782" s="1225">
        <v>0</v>
      </c>
      <c r="AD782" s="1298">
        <v>100</v>
      </c>
      <c r="AE782" s="1227" t="s">
        <v>48</v>
      </c>
      <c r="AF782" s="1214">
        <v>5</v>
      </c>
      <c r="AG782" s="1311">
        <v>5</v>
      </c>
      <c r="AH782" s="1312">
        <v>5</v>
      </c>
      <c r="AI782" s="1313">
        <v>0</v>
      </c>
      <c r="AJ782" s="1216">
        <v>0</v>
      </c>
      <c r="AK782" s="1314">
        <v>0</v>
      </c>
      <c r="AL782" s="1228" t="s">
        <v>13912</v>
      </c>
      <c r="AM782" s="1228" t="s">
        <v>12651</v>
      </c>
      <c r="AN782" s="1229" t="s">
        <v>13942</v>
      </c>
    </row>
    <row r="783" spans="1:40" ht="13.5" thickBot="1">
      <c r="A783" s="1291" t="s">
        <v>6273</v>
      </c>
      <c r="B783" s="1202" t="s">
        <v>6206</v>
      </c>
      <c r="C783" s="1289" t="s">
        <v>4815</v>
      </c>
      <c r="D783" s="1205" t="s">
        <v>4816</v>
      </c>
      <c r="E783" s="1205" t="s">
        <v>4817</v>
      </c>
      <c r="F783" s="1205" t="s">
        <v>5953</v>
      </c>
      <c r="G783" s="1205" t="s">
        <v>4818</v>
      </c>
      <c r="H783" s="1205" t="s">
        <v>4819</v>
      </c>
      <c r="I783" s="1259" t="b">
        <v>0</v>
      </c>
      <c r="J783" s="1309" t="s">
        <v>6274</v>
      </c>
      <c r="K783" s="1208" t="s">
        <v>6275</v>
      </c>
      <c r="L783" s="1209" t="s">
        <v>6276</v>
      </c>
      <c r="M783" s="1210">
        <v>4</v>
      </c>
      <c r="N783" s="1262" t="b">
        <v>0</v>
      </c>
      <c r="O783" s="1245" t="s">
        <v>48</v>
      </c>
      <c r="P783" s="1224" t="s">
        <v>48</v>
      </c>
      <c r="Q783" s="1219" t="s">
        <v>48</v>
      </c>
      <c r="R783" s="1246" t="s">
        <v>48</v>
      </c>
      <c r="S783" s="1224" t="s">
        <v>48</v>
      </c>
      <c r="T783" s="1219" t="s">
        <v>48</v>
      </c>
      <c r="U783" s="1247" t="s">
        <v>48</v>
      </c>
      <c r="V783" s="1218" t="s">
        <v>48</v>
      </c>
      <c r="W783" s="1219" t="s">
        <v>48</v>
      </c>
      <c r="X783" s="1220" t="s">
        <v>48</v>
      </c>
      <c r="Y783" s="1296">
        <v>0</v>
      </c>
      <c r="Z783" s="1297">
        <v>0</v>
      </c>
      <c r="AA783" s="1223">
        <v>0</v>
      </c>
      <c r="AB783" s="1207">
        <v>0</v>
      </c>
      <c r="AC783" s="1225">
        <v>0</v>
      </c>
      <c r="AD783" s="1298">
        <v>100</v>
      </c>
      <c r="AE783" s="1227" t="s">
        <v>48</v>
      </c>
      <c r="AF783" s="1214">
        <v>5</v>
      </c>
      <c r="AG783" s="1311">
        <v>5</v>
      </c>
      <c r="AH783" s="1312">
        <v>5</v>
      </c>
      <c r="AI783" s="1313">
        <v>0</v>
      </c>
      <c r="AJ783" s="1216">
        <v>0</v>
      </c>
      <c r="AK783" s="1314">
        <v>0</v>
      </c>
      <c r="AL783" s="1228" t="s">
        <v>13912</v>
      </c>
      <c r="AM783" s="1228" t="s">
        <v>12651</v>
      </c>
      <c r="AN783" s="1229" t="s">
        <v>13942</v>
      </c>
    </row>
    <row r="784" spans="1:40" ht="13.5" thickBot="1">
      <c r="A784" s="1291" t="s">
        <v>6277</v>
      </c>
      <c r="B784" s="1202" t="s">
        <v>6206</v>
      </c>
      <c r="C784" s="1289" t="s">
        <v>4815</v>
      </c>
      <c r="D784" s="1205" t="s">
        <v>4816</v>
      </c>
      <c r="E784" s="1205" t="s">
        <v>4817</v>
      </c>
      <c r="F784" s="1205" t="s">
        <v>5953</v>
      </c>
      <c r="G784" s="1205" t="s">
        <v>4818</v>
      </c>
      <c r="H784" s="1205" t="s">
        <v>4819</v>
      </c>
      <c r="I784" s="1259" t="b">
        <v>0</v>
      </c>
      <c r="J784" s="1309" t="s">
        <v>6278</v>
      </c>
      <c r="K784" s="1208" t="s">
        <v>6279</v>
      </c>
      <c r="L784" s="1209" t="s">
        <v>6280</v>
      </c>
      <c r="M784" s="1210">
        <v>4</v>
      </c>
      <c r="N784" s="1262" t="b">
        <v>0</v>
      </c>
      <c r="O784" s="1245" t="s">
        <v>48</v>
      </c>
      <c r="P784" s="1224" t="s">
        <v>48</v>
      </c>
      <c r="Q784" s="1219" t="s">
        <v>48</v>
      </c>
      <c r="R784" s="1246" t="s">
        <v>48</v>
      </c>
      <c r="S784" s="1224" t="s">
        <v>48</v>
      </c>
      <c r="T784" s="1219" t="s">
        <v>48</v>
      </c>
      <c r="U784" s="1247" t="s">
        <v>48</v>
      </c>
      <c r="V784" s="1218" t="s">
        <v>48</v>
      </c>
      <c r="W784" s="1219" t="s">
        <v>48</v>
      </c>
      <c r="X784" s="1220" t="s">
        <v>48</v>
      </c>
      <c r="Y784" s="1296">
        <v>0</v>
      </c>
      <c r="Z784" s="1297">
        <v>0</v>
      </c>
      <c r="AA784" s="1223">
        <v>0</v>
      </c>
      <c r="AB784" s="1207">
        <v>0</v>
      </c>
      <c r="AC784" s="1225">
        <v>0</v>
      </c>
      <c r="AD784" s="1298">
        <v>100</v>
      </c>
      <c r="AE784" s="1227" t="s">
        <v>48</v>
      </c>
      <c r="AF784" s="1214">
        <v>5</v>
      </c>
      <c r="AG784" s="1311">
        <v>5</v>
      </c>
      <c r="AH784" s="1312">
        <v>5</v>
      </c>
      <c r="AI784" s="1313">
        <v>0</v>
      </c>
      <c r="AJ784" s="1216">
        <v>0</v>
      </c>
      <c r="AK784" s="1314">
        <v>0</v>
      </c>
      <c r="AL784" s="1228" t="s">
        <v>13912</v>
      </c>
      <c r="AM784" s="1228" t="s">
        <v>12651</v>
      </c>
      <c r="AN784" s="1229" t="s">
        <v>13942</v>
      </c>
    </row>
    <row r="785" spans="1:40" ht="13.5" thickBot="1">
      <c r="A785" s="1232" t="s">
        <v>6281</v>
      </c>
      <c r="B785" s="1202" t="s">
        <v>6282</v>
      </c>
      <c r="C785" s="1289" t="s">
        <v>4815</v>
      </c>
      <c r="D785" s="1205" t="s">
        <v>4816</v>
      </c>
      <c r="E785" s="1205" t="s">
        <v>4817</v>
      </c>
      <c r="F785" s="1205" t="s">
        <v>5953</v>
      </c>
      <c r="G785" s="1205" t="s">
        <v>4818</v>
      </c>
      <c r="H785" s="1205" t="s">
        <v>4819</v>
      </c>
      <c r="I785" s="1259" t="b">
        <v>0</v>
      </c>
      <c r="J785" s="1309" t="s">
        <v>6283</v>
      </c>
      <c r="K785" s="1208" t="s">
        <v>6284</v>
      </c>
      <c r="L785" s="1209" t="s">
        <v>6285</v>
      </c>
      <c r="M785" s="1210">
        <v>4</v>
      </c>
      <c r="N785" s="1262" t="b">
        <v>0</v>
      </c>
      <c r="O785" s="1245" t="s">
        <v>48</v>
      </c>
      <c r="P785" s="1224" t="s">
        <v>48</v>
      </c>
      <c r="Q785" s="1219" t="s">
        <v>48</v>
      </c>
      <c r="R785" s="1246" t="s">
        <v>48</v>
      </c>
      <c r="S785" s="1224" t="s">
        <v>48</v>
      </c>
      <c r="T785" s="1219" t="s">
        <v>48</v>
      </c>
      <c r="U785" s="1247" t="s">
        <v>48</v>
      </c>
      <c r="V785" s="1218" t="s">
        <v>48</v>
      </c>
      <c r="W785" s="1219" t="s">
        <v>48</v>
      </c>
      <c r="X785" s="1220" t="s">
        <v>48</v>
      </c>
      <c r="Y785" s="1296">
        <v>0</v>
      </c>
      <c r="Z785" s="1297">
        <v>0</v>
      </c>
      <c r="AA785" s="1223">
        <v>0</v>
      </c>
      <c r="AB785" s="1207">
        <v>0</v>
      </c>
      <c r="AC785" s="1225">
        <v>0</v>
      </c>
      <c r="AD785" s="1298">
        <v>100</v>
      </c>
      <c r="AE785" s="1227" t="s">
        <v>48</v>
      </c>
      <c r="AF785" s="1214">
        <v>10</v>
      </c>
      <c r="AG785" s="1311">
        <v>10</v>
      </c>
      <c r="AH785" s="1312">
        <v>10</v>
      </c>
      <c r="AI785" s="1313">
        <v>0</v>
      </c>
      <c r="AJ785" s="1216">
        <v>0</v>
      </c>
      <c r="AK785" s="1314">
        <v>0</v>
      </c>
      <c r="AL785" s="1228" t="s">
        <v>13913</v>
      </c>
      <c r="AM785" s="1228" t="s">
        <v>12651</v>
      </c>
      <c r="AN785" s="1229" t="s">
        <v>13942</v>
      </c>
    </row>
    <row r="786" spans="1:40" ht="13.5" thickBot="1">
      <c r="A786" s="1232" t="s">
        <v>6286</v>
      </c>
      <c r="B786" s="1202" t="s">
        <v>6282</v>
      </c>
      <c r="C786" s="1289" t="s">
        <v>4815</v>
      </c>
      <c r="D786" s="1205" t="s">
        <v>4816</v>
      </c>
      <c r="E786" s="1205" t="s">
        <v>4817</v>
      </c>
      <c r="F786" s="1205" t="s">
        <v>5953</v>
      </c>
      <c r="G786" s="1205" t="s">
        <v>4818</v>
      </c>
      <c r="H786" s="1205" t="s">
        <v>4819</v>
      </c>
      <c r="I786" s="1259" t="b">
        <v>0</v>
      </c>
      <c r="J786" s="1309" t="s">
        <v>6287</v>
      </c>
      <c r="K786" s="1208" t="s">
        <v>6288</v>
      </c>
      <c r="L786" s="1209" t="s">
        <v>6289</v>
      </c>
      <c r="M786" s="1210">
        <v>4</v>
      </c>
      <c r="N786" s="1262" t="b">
        <v>0</v>
      </c>
      <c r="O786" s="1245" t="s">
        <v>48</v>
      </c>
      <c r="P786" s="1224" t="s">
        <v>48</v>
      </c>
      <c r="Q786" s="1219" t="s">
        <v>48</v>
      </c>
      <c r="R786" s="1246" t="s">
        <v>48</v>
      </c>
      <c r="S786" s="1224" t="s">
        <v>48</v>
      </c>
      <c r="T786" s="1219" t="s">
        <v>48</v>
      </c>
      <c r="U786" s="1247" t="s">
        <v>48</v>
      </c>
      <c r="V786" s="1218" t="s">
        <v>48</v>
      </c>
      <c r="W786" s="1219" t="s">
        <v>48</v>
      </c>
      <c r="X786" s="1220" t="s">
        <v>48</v>
      </c>
      <c r="Y786" s="1296">
        <v>0</v>
      </c>
      <c r="Z786" s="1297">
        <v>0</v>
      </c>
      <c r="AA786" s="1223">
        <v>0</v>
      </c>
      <c r="AB786" s="1207">
        <v>0</v>
      </c>
      <c r="AC786" s="1225">
        <v>0</v>
      </c>
      <c r="AD786" s="1298">
        <v>100</v>
      </c>
      <c r="AE786" s="1227" t="s">
        <v>48</v>
      </c>
      <c r="AF786" s="1214">
        <v>10</v>
      </c>
      <c r="AG786" s="1311">
        <v>10</v>
      </c>
      <c r="AH786" s="1312">
        <v>10</v>
      </c>
      <c r="AI786" s="1313">
        <v>0</v>
      </c>
      <c r="AJ786" s="1216">
        <v>0</v>
      </c>
      <c r="AK786" s="1314">
        <v>0</v>
      </c>
      <c r="AL786" s="1228" t="s">
        <v>13913</v>
      </c>
      <c r="AM786" s="1228" t="s">
        <v>12651</v>
      </c>
      <c r="AN786" s="1229" t="s">
        <v>13942</v>
      </c>
    </row>
    <row r="787" spans="1:40" ht="13.5" thickBot="1">
      <c r="A787" s="1232" t="s">
        <v>6290</v>
      </c>
      <c r="B787" s="1202" t="s">
        <v>6282</v>
      </c>
      <c r="C787" s="1289" t="s">
        <v>4815</v>
      </c>
      <c r="D787" s="1205" t="s">
        <v>4816</v>
      </c>
      <c r="E787" s="1205" t="s">
        <v>4817</v>
      </c>
      <c r="F787" s="1205" t="s">
        <v>5953</v>
      </c>
      <c r="G787" s="1205" t="s">
        <v>4818</v>
      </c>
      <c r="H787" s="1205" t="s">
        <v>4819</v>
      </c>
      <c r="I787" s="1259" t="b">
        <v>0</v>
      </c>
      <c r="J787" s="1309" t="s">
        <v>6291</v>
      </c>
      <c r="K787" s="1208" t="s">
        <v>6292</v>
      </c>
      <c r="L787" s="1209" t="s">
        <v>6293</v>
      </c>
      <c r="M787" s="1210">
        <v>4</v>
      </c>
      <c r="N787" s="1262" t="b">
        <v>0</v>
      </c>
      <c r="O787" s="1245" t="s">
        <v>48</v>
      </c>
      <c r="P787" s="1224" t="s">
        <v>48</v>
      </c>
      <c r="Q787" s="1219" t="s">
        <v>48</v>
      </c>
      <c r="R787" s="1246" t="s">
        <v>48</v>
      </c>
      <c r="S787" s="1224" t="s">
        <v>48</v>
      </c>
      <c r="T787" s="1219" t="s">
        <v>48</v>
      </c>
      <c r="U787" s="1247" t="s">
        <v>48</v>
      </c>
      <c r="V787" s="1218" t="s">
        <v>48</v>
      </c>
      <c r="W787" s="1219" t="s">
        <v>48</v>
      </c>
      <c r="X787" s="1220" t="s">
        <v>48</v>
      </c>
      <c r="Y787" s="1296">
        <v>0</v>
      </c>
      <c r="Z787" s="1297">
        <v>0</v>
      </c>
      <c r="AA787" s="1223">
        <v>0</v>
      </c>
      <c r="AB787" s="1207">
        <v>0</v>
      </c>
      <c r="AC787" s="1225">
        <v>0</v>
      </c>
      <c r="AD787" s="1298">
        <v>100</v>
      </c>
      <c r="AE787" s="1227" t="s">
        <v>48</v>
      </c>
      <c r="AF787" s="1214">
        <v>10</v>
      </c>
      <c r="AG787" s="1311">
        <v>10</v>
      </c>
      <c r="AH787" s="1312">
        <v>10</v>
      </c>
      <c r="AI787" s="1313">
        <v>0</v>
      </c>
      <c r="AJ787" s="1216">
        <v>0</v>
      </c>
      <c r="AK787" s="1314">
        <v>0</v>
      </c>
      <c r="AL787" s="1228" t="s">
        <v>13913</v>
      </c>
      <c r="AM787" s="1228" t="s">
        <v>12651</v>
      </c>
      <c r="AN787" s="1229" t="s">
        <v>13942</v>
      </c>
    </row>
    <row r="788" spans="1:40" ht="13.5" thickBot="1">
      <c r="A788" s="1232" t="s">
        <v>6294</v>
      </c>
      <c r="B788" s="1202" t="s">
        <v>6282</v>
      </c>
      <c r="C788" s="1289" t="s">
        <v>4815</v>
      </c>
      <c r="D788" s="1205" t="s">
        <v>4816</v>
      </c>
      <c r="E788" s="1205" t="s">
        <v>4817</v>
      </c>
      <c r="F788" s="1205" t="s">
        <v>5953</v>
      </c>
      <c r="G788" s="1205" t="s">
        <v>4818</v>
      </c>
      <c r="H788" s="1205" t="s">
        <v>4819</v>
      </c>
      <c r="I788" s="1259" t="b">
        <v>0</v>
      </c>
      <c r="J788" s="1309" t="s">
        <v>6295</v>
      </c>
      <c r="K788" s="1208" t="s">
        <v>6296</v>
      </c>
      <c r="L788" s="1209" t="s">
        <v>6297</v>
      </c>
      <c r="M788" s="1210">
        <v>4</v>
      </c>
      <c r="N788" s="1262" t="b">
        <v>0</v>
      </c>
      <c r="O788" s="1245" t="s">
        <v>48</v>
      </c>
      <c r="P788" s="1224" t="s">
        <v>48</v>
      </c>
      <c r="Q788" s="1219" t="s">
        <v>48</v>
      </c>
      <c r="R788" s="1246" t="s">
        <v>48</v>
      </c>
      <c r="S788" s="1224" t="s">
        <v>48</v>
      </c>
      <c r="T788" s="1219" t="s">
        <v>48</v>
      </c>
      <c r="U788" s="1247" t="s">
        <v>48</v>
      </c>
      <c r="V788" s="1218" t="s">
        <v>48</v>
      </c>
      <c r="W788" s="1219" t="s">
        <v>48</v>
      </c>
      <c r="X788" s="1220" t="s">
        <v>48</v>
      </c>
      <c r="Y788" s="1296">
        <v>0</v>
      </c>
      <c r="Z788" s="1297">
        <v>0</v>
      </c>
      <c r="AA788" s="1223">
        <v>0</v>
      </c>
      <c r="AB788" s="1207">
        <v>0</v>
      </c>
      <c r="AC788" s="1225">
        <v>0</v>
      </c>
      <c r="AD788" s="1298">
        <v>100</v>
      </c>
      <c r="AE788" s="1227" t="s">
        <v>48</v>
      </c>
      <c r="AF788" s="1214">
        <v>10</v>
      </c>
      <c r="AG788" s="1311">
        <v>10</v>
      </c>
      <c r="AH788" s="1312">
        <v>10</v>
      </c>
      <c r="AI788" s="1313">
        <v>0</v>
      </c>
      <c r="AJ788" s="1216">
        <v>0</v>
      </c>
      <c r="AK788" s="1314">
        <v>0</v>
      </c>
      <c r="AL788" s="1228" t="s">
        <v>13913</v>
      </c>
      <c r="AM788" s="1228" t="s">
        <v>12651</v>
      </c>
      <c r="AN788" s="1229" t="s">
        <v>13942</v>
      </c>
    </row>
    <row r="789" spans="1:40" ht="13.5" thickBot="1">
      <c r="A789" s="1232" t="s">
        <v>6298</v>
      </c>
      <c r="B789" s="1202" t="s">
        <v>6282</v>
      </c>
      <c r="C789" s="1289" t="s">
        <v>4815</v>
      </c>
      <c r="D789" s="1205" t="s">
        <v>4816</v>
      </c>
      <c r="E789" s="1205" t="s">
        <v>4817</v>
      </c>
      <c r="F789" s="1205" t="s">
        <v>5953</v>
      </c>
      <c r="G789" s="1205" t="s">
        <v>4818</v>
      </c>
      <c r="H789" s="1205" t="s">
        <v>4819</v>
      </c>
      <c r="I789" s="1259" t="b">
        <v>0</v>
      </c>
      <c r="J789" s="1309" t="s">
        <v>6299</v>
      </c>
      <c r="K789" s="1208" t="s">
        <v>6300</v>
      </c>
      <c r="L789" s="1209" t="s">
        <v>6301</v>
      </c>
      <c r="M789" s="1210">
        <v>4</v>
      </c>
      <c r="N789" s="1262" t="b">
        <v>0</v>
      </c>
      <c r="O789" s="1245" t="s">
        <v>48</v>
      </c>
      <c r="P789" s="1224" t="s">
        <v>48</v>
      </c>
      <c r="Q789" s="1219" t="s">
        <v>48</v>
      </c>
      <c r="R789" s="1246" t="s">
        <v>48</v>
      </c>
      <c r="S789" s="1224" t="s">
        <v>48</v>
      </c>
      <c r="T789" s="1219" t="s">
        <v>48</v>
      </c>
      <c r="U789" s="1247" t="s">
        <v>48</v>
      </c>
      <c r="V789" s="1218" t="s">
        <v>48</v>
      </c>
      <c r="W789" s="1219" t="s">
        <v>48</v>
      </c>
      <c r="X789" s="1220" t="s">
        <v>48</v>
      </c>
      <c r="Y789" s="1296">
        <v>0</v>
      </c>
      <c r="Z789" s="1297">
        <v>0</v>
      </c>
      <c r="AA789" s="1223">
        <v>0</v>
      </c>
      <c r="AB789" s="1207">
        <v>0</v>
      </c>
      <c r="AC789" s="1225">
        <v>0</v>
      </c>
      <c r="AD789" s="1298">
        <v>100</v>
      </c>
      <c r="AE789" s="1227" t="s">
        <v>48</v>
      </c>
      <c r="AF789" s="1214">
        <v>10</v>
      </c>
      <c r="AG789" s="1311">
        <v>10</v>
      </c>
      <c r="AH789" s="1312">
        <v>10</v>
      </c>
      <c r="AI789" s="1313">
        <v>0</v>
      </c>
      <c r="AJ789" s="1216">
        <v>0</v>
      </c>
      <c r="AK789" s="1314">
        <v>0</v>
      </c>
      <c r="AL789" s="1228" t="s">
        <v>13913</v>
      </c>
      <c r="AM789" s="1228" t="s">
        <v>12651</v>
      </c>
      <c r="AN789" s="1229" t="s">
        <v>13942</v>
      </c>
    </row>
    <row r="790" spans="1:40" ht="13.5" thickBot="1">
      <c r="A790" s="1232" t="s">
        <v>6302</v>
      </c>
      <c r="B790" s="1202" t="s">
        <v>6282</v>
      </c>
      <c r="C790" s="1289" t="s">
        <v>4815</v>
      </c>
      <c r="D790" s="1205" t="s">
        <v>4816</v>
      </c>
      <c r="E790" s="1205" t="s">
        <v>4817</v>
      </c>
      <c r="F790" s="1205" t="s">
        <v>5953</v>
      </c>
      <c r="G790" s="1205" t="s">
        <v>4818</v>
      </c>
      <c r="H790" s="1205" t="s">
        <v>4819</v>
      </c>
      <c r="I790" s="1259" t="b">
        <v>0</v>
      </c>
      <c r="J790" s="1309" t="s">
        <v>5938</v>
      </c>
      <c r="K790" s="1208" t="s">
        <v>6303</v>
      </c>
      <c r="L790" s="1209" t="s">
        <v>6304</v>
      </c>
      <c r="M790" s="1210">
        <v>4</v>
      </c>
      <c r="N790" s="1262" t="b">
        <v>0</v>
      </c>
      <c r="O790" s="1245" t="s">
        <v>48</v>
      </c>
      <c r="P790" s="1224" t="s">
        <v>48</v>
      </c>
      <c r="Q790" s="1219" t="s">
        <v>48</v>
      </c>
      <c r="R790" s="1246" t="s">
        <v>48</v>
      </c>
      <c r="S790" s="1224" t="s">
        <v>48</v>
      </c>
      <c r="T790" s="1219" t="s">
        <v>48</v>
      </c>
      <c r="U790" s="1247" t="s">
        <v>48</v>
      </c>
      <c r="V790" s="1218" t="s">
        <v>48</v>
      </c>
      <c r="W790" s="1219" t="s">
        <v>48</v>
      </c>
      <c r="X790" s="1220" t="s">
        <v>48</v>
      </c>
      <c r="Y790" s="1296">
        <v>0</v>
      </c>
      <c r="Z790" s="1297">
        <v>0</v>
      </c>
      <c r="AA790" s="1223">
        <v>0</v>
      </c>
      <c r="AB790" s="1207">
        <v>0</v>
      </c>
      <c r="AC790" s="1225">
        <v>0</v>
      </c>
      <c r="AD790" s="1298">
        <v>100</v>
      </c>
      <c r="AE790" s="1227" t="s">
        <v>48</v>
      </c>
      <c r="AF790" s="1214">
        <v>10</v>
      </c>
      <c r="AG790" s="1311">
        <v>10</v>
      </c>
      <c r="AH790" s="1312">
        <v>10</v>
      </c>
      <c r="AI790" s="1313">
        <v>0</v>
      </c>
      <c r="AJ790" s="1216">
        <v>0</v>
      </c>
      <c r="AK790" s="1314">
        <v>0</v>
      </c>
      <c r="AL790" s="1228" t="s">
        <v>13913</v>
      </c>
      <c r="AM790" s="1228" t="s">
        <v>12651</v>
      </c>
      <c r="AN790" s="1229" t="s">
        <v>13942</v>
      </c>
    </row>
    <row r="791" spans="1:40" ht="13.5" thickBot="1">
      <c r="A791" s="1232" t="s">
        <v>6305</v>
      </c>
      <c r="B791" s="1202" t="s">
        <v>6282</v>
      </c>
      <c r="C791" s="1289" t="s">
        <v>4815</v>
      </c>
      <c r="D791" s="1205" t="s">
        <v>4816</v>
      </c>
      <c r="E791" s="1205" t="s">
        <v>4817</v>
      </c>
      <c r="F791" s="1205" t="s">
        <v>5953</v>
      </c>
      <c r="G791" s="1205" t="s">
        <v>4818</v>
      </c>
      <c r="H791" s="1205" t="s">
        <v>4819</v>
      </c>
      <c r="I791" s="1259" t="b">
        <v>0</v>
      </c>
      <c r="J791" s="1309" t="s">
        <v>6306</v>
      </c>
      <c r="K791" s="1208" t="s">
        <v>6307</v>
      </c>
      <c r="L791" s="1209" t="s">
        <v>6308</v>
      </c>
      <c r="M791" s="1210">
        <v>4</v>
      </c>
      <c r="N791" s="1262" t="b">
        <v>0</v>
      </c>
      <c r="O791" s="1245" t="s">
        <v>48</v>
      </c>
      <c r="P791" s="1224" t="s">
        <v>48</v>
      </c>
      <c r="Q791" s="1219" t="s">
        <v>48</v>
      </c>
      <c r="R791" s="1246" t="s">
        <v>48</v>
      </c>
      <c r="S791" s="1224" t="s">
        <v>48</v>
      </c>
      <c r="T791" s="1219" t="s">
        <v>48</v>
      </c>
      <c r="U791" s="1247" t="s">
        <v>48</v>
      </c>
      <c r="V791" s="1218" t="s">
        <v>48</v>
      </c>
      <c r="W791" s="1219" t="s">
        <v>48</v>
      </c>
      <c r="X791" s="1220" t="s">
        <v>48</v>
      </c>
      <c r="Y791" s="1296">
        <v>0</v>
      </c>
      <c r="Z791" s="1297">
        <v>0</v>
      </c>
      <c r="AA791" s="1223">
        <v>0</v>
      </c>
      <c r="AB791" s="1207">
        <v>0</v>
      </c>
      <c r="AC791" s="1225">
        <v>0</v>
      </c>
      <c r="AD791" s="1298">
        <v>100</v>
      </c>
      <c r="AE791" s="1227" t="s">
        <v>48</v>
      </c>
      <c r="AF791" s="1214">
        <v>10</v>
      </c>
      <c r="AG791" s="1311">
        <v>10</v>
      </c>
      <c r="AH791" s="1312">
        <v>10</v>
      </c>
      <c r="AI791" s="1313">
        <v>0</v>
      </c>
      <c r="AJ791" s="1216">
        <v>0</v>
      </c>
      <c r="AK791" s="1314">
        <v>0</v>
      </c>
      <c r="AL791" s="1228" t="s">
        <v>13913</v>
      </c>
      <c r="AM791" s="1228" t="s">
        <v>12651</v>
      </c>
      <c r="AN791" s="1229" t="s">
        <v>13942</v>
      </c>
    </row>
    <row r="792" spans="1:40" ht="13.5" thickBot="1">
      <c r="A792" s="1232" t="s">
        <v>6309</v>
      </c>
      <c r="B792" s="1202" t="s">
        <v>6282</v>
      </c>
      <c r="C792" s="1289" t="s">
        <v>4815</v>
      </c>
      <c r="D792" s="1205" t="s">
        <v>4816</v>
      </c>
      <c r="E792" s="1205" t="s">
        <v>4817</v>
      </c>
      <c r="F792" s="1205" t="s">
        <v>5953</v>
      </c>
      <c r="G792" s="1205" t="s">
        <v>4818</v>
      </c>
      <c r="H792" s="1205" t="s">
        <v>4819</v>
      </c>
      <c r="I792" s="1259" t="b">
        <v>0</v>
      </c>
      <c r="J792" s="1309" t="s">
        <v>6310</v>
      </c>
      <c r="K792" s="1208" t="s">
        <v>6311</v>
      </c>
      <c r="L792" s="1209" t="s">
        <v>6312</v>
      </c>
      <c r="M792" s="1210">
        <v>4</v>
      </c>
      <c r="N792" s="1262" t="b">
        <v>0</v>
      </c>
      <c r="O792" s="1245" t="s">
        <v>48</v>
      </c>
      <c r="P792" s="1224" t="s">
        <v>48</v>
      </c>
      <c r="Q792" s="1219" t="s">
        <v>48</v>
      </c>
      <c r="R792" s="1246" t="s">
        <v>48</v>
      </c>
      <c r="S792" s="1224" t="s">
        <v>48</v>
      </c>
      <c r="T792" s="1219" t="s">
        <v>48</v>
      </c>
      <c r="U792" s="1247" t="s">
        <v>48</v>
      </c>
      <c r="V792" s="1218" t="s">
        <v>48</v>
      </c>
      <c r="W792" s="1219" t="s">
        <v>48</v>
      </c>
      <c r="X792" s="1220" t="s">
        <v>48</v>
      </c>
      <c r="Y792" s="1296">
        <v>0</v>
      </c>
      <c r="Z792" s="1297">
        <v>0</v>
      </c>
      <c r="AA792" s="1223">
        <v>0</v>
      </c>
      <c r="AB792" s="1207">
        <v>0</v>
      </c>
      <c r="AC792" s="1225">
        <v>0</v>
      </c>
      <c r="AD792" s="1298">
        <v>100</v>
      </c>
      <c r="AE792" s="1227" t="s">
        <v>48</v>
      </c>
      <c r="AF792" s="1214">
        <v>10</v>
      </c>
      <c r="AG792" s="1311">
        <v>10</v>
      </c>
      <c r="AH792" s="1312">
        <v>10</v>
      </c>
      <c r="AI792" s="1313">
        <v>0</v>
      </c>
      <c r="AJ792" s="1216">
        <v>0</v>
      </c>
      <c r="AK792" s="1314">
        <v>0</v>
      </c>
      <c r="AL792" s="1228" t="s">
        <v>13913</v>
      </c>
      <c r="AM792" s="1228" t="s">
        <v>12651</v>
      </c>
      <c r="AN792" s="1229" t="s">
        <v>13942</v>
      </c>
    </row>
    <row r="793" spans="1:40" ht="13.5" thickBot="1">
      <c r="A793" s="1232" t="s">
        <v>6313</v>
      </c>
      <c r="B793" s="1202" t="s">
        <v>6282</v>
      </c>
      <c r="C793" s="1289" t="s">
        <v>4815</v>
      </c>
      <c r="D793" s="1205" t="s">
        <v>4816</v>
      </c>
      <c r="E793" s="1205" t="s">
        <v>4817</v>
      </c>
      <c r="F793" s="1205" t="s">
        <v>5953</v>
      </c>
      <c r="G793" s="1205" t="s">
        <v>4818</v>
      </c>
      <c r="H793" s="1205" t="s">
        <v>4819</v>
      </c>
      <c r="I793" s="1259" t="b">
        <v>0</v>
      </c>
      <c r="J793" s="1309" t="s">
        <v>6314</v>
      </c>
      <c r="K793" s="1208" t="s">
        <v>6315</v>
      </c>
      <c r="L793" s="1209" t="s">
        <v>6316</v>
      </c>
      <c r="M793" s="1210">
        <v>4</v>
      </c>
      <c r="N793" s="1262" t="b">
        <v>0</v>
      </c>
      <c r="O793" s="1245" t="s">
        <v>48</v>
      </c>
      <c r="P793" s="1224" t="s">
        <v>48</v>
      </c>
      <c r="Q793" s="1219" t="s">
        <v>48</v>
      </c>
      <c r="R793" s="1246" t="s">
        <v>48</v>
      </c>
      <c r="S793" s="1224" t="s">
        <v>48</v>
      </c>
      <c r="T793" s="1219" t="s">
        <v>48</v>
      </c>
      <c r="U793" s="1247" t="s">
        <v>48</v>
      </c>
      <c r="V793" s="1218" t="s">
        <v>48</v>
      </c>
      <c r="W793" s="1219" t="s">
        <v>48</v>
      </c>
      <c r="X793" s="1220" t="s">
        <v>48</v>
      </c>
      <c r="Y793" s="1296">
        <v>0</v>
      </c>
      <c r="Z793" s="1297">
        <v>0</v>
      </c>
      <c r="AA793" s="1223">
        <v>0</v>
      </c>
      <c r="AB793" s="1207">
        <v>0</v>
      </c>
      <c r="AC793" s="1225">
        <v>0</v>
      </c>
      <c r="AD793" s="1298">
        <v>100</v>
      </c>
      <c r="AE793" s="1227" t="s">
        <v>48</v>
      </c>
      <c r="AF793" s="1214">
        <v>10</v>
      </c>
      <c r="AG793" s="1311">
        <v>10</v>
      </c>
      <c r="AH793" s="1312">
        <v>10</v>
      </c>
      <c r="AI793" s="1313">
        <v>0</v>
      </c>
      <c r="AJ793" s="1216">
        <v>0</v>
      </c>
      <c r="AK793" s="1314">
        <v>0</v>
      </c>
      <c r="AL793" s="1228" t="s">
        <v>13913</v>
      </c>
      <c r="AM793" s="1228" t="s">
        <v>12651</v>
      </c>
      <c r="AN793" s="1229" t="s">
        <v>13942</v>
      </c>
    </row>
    <row r="794" spans="1:40" ht="13.5" thickBot="1">
      <c r="A794" s="1232" t="s">
        <v>6317</v>
      </c>
      <c r="B794" s="1202" t="s">
        <v>6282</v>
      </c>
      <c r="C794" s="1289" t="s">
        <v>4815</v>
      </c>
      <c r="D794" s="1205" t="s">
        <v>4816</v>
      </c>
      <c r="E794" s="1205" t="s">
        <v>4817</v>
      </c>
      <c r="F794" s="1205" t="s">
        <v>5953</v>
      </c>
      <c r="G794" s="1205" t="s">
        <v>4818</v>
      </c>
      <c r="H794" s="1205" t="s">
        <v>4819</v>
      </c>
      <c r="I794" s="1259" t="b">
        <v>0</v>
      </c>
      <c r="J794" s="1309" t="s">
        <v>6318</v>
      </c>
      <c r="K794" s="1208" t="s">
        <v>6319</v>
      </c>
      <c r="L794" s="1209" t="s">
        <v>6320</v>
      </c>
      <c r="M794" s="1210">
        <v>4</v>
      </c>
      <c r="N794" s="1262" t="b">
        <v>0</v>
      </c>
      <c r="O794" s="1245" t="s">
        <v>48</v>
      </c>
      <c r="P794" s="1224" t="s">
        <v>48</v>
      </c>
      <c r="Q794" s="1219" t="s">
        <v>48</v>
      </c>
      <c r="R794" s="1246" t="s">
        <v>48</v>
      </c>
      <c r="S794" s="1224" t="s">
        <v>48</v>
      </c>
      <c r="T794" s="1219" t="s">
        <v>48</v>
      </c>
      <c r="U794" s="1247" t="s">
        <v>48</v>
      </c>
      <c r="V794" s="1218" t="s">
        <v>48</v>
      </c>
      <c r="W794" s="1219" t="s">
        <v>48</v>
      </c>
      <c r="X794" s="1220" t="s">
        <v>48</v>
      </c>
      <c r="Y794" s="1296">
        <v>0</v>
      </c>
      <c r="Z794" s="1297">
        <v>0</v>
      </c>
      <c r="AA794" s="1223">
        <v>0</v>
      </c>
      <c r="AB794" s="1207">
        <v>0</v>
      </c>
      <c r="AC794" s="1225">
        <v>0</v>
      </c>
      <c r="AD794" s="1298">
        <v>100</v>
      </c>
      <c r="AE794" s="1227" t="s">
        <v>48</v>
      </c>
      <c r="AF794" s="1214">
        <v>10</v>
      </c>
      <c r="AG794" s="1311">
        <v>10</v>
      </c>
      <c r="AH794" s="1312">
        <v>10</v>
      </c>
      <c r="AI794" s="1313">
        <v>0</v>
      </c>
      <c r="AJ794" s="1216">
        <v>0</v>
      </c>
      <c r="AK794" s="1314">
        <v>0</v>
      </c>
      <c r="AL794" s="1228" t="s">
        <v>13913</v>
      </c>
      <c r="AM794" s="1228" t="s">
        <v>12651</v>
      </c>
      <c r="AN794" s="1229" t="s">
        <v>13942</v>
      </c>
    </row>
    <row r="795" spans="1:40" ht="13.5" thickBot="1">
      <c r="A795" s="1232" t="s">
        <v>6321</v>
      </c>
      <c r="B795" s="1202" t="s">
        <v>6282</v>
      </c>
      <c r="C795" s="1289" t="s">
        <v>4815</v>
      </c>
      <c r="D795" s="1205" t="s">
        <v>4816</v>
      </c>
      <c r="E795" s="1205" t="s">
        <v>4817</v>
      </c>
      <c r="F795" s="1205" t="s">
        <v>5953</v>
      </c>
      <c r="G795" s="1205" t="s">
        <v>4818</v>
      </c>
      <c r="H795" s="1205" t="s">
        <v>4819</v>
      </c>
      <c r="I795" s="1259" t="b">
        <v>0</v>
      </c>
      <c r="J795" s="1309" t="s">
        <v>6322</v>
      </c>
      <c r="K795" s="1208" t="s">
        <v>6323</v>
      </c>
      <c r="L795" s="1209" t="s">
        <v>6324</v>
      </c>
      <c r="M795" s="1210">
        <v>4</v>
      </c>
      <c r="N795" s="1262" t="b">
        <v>0</v>
      </c>
      <c r="O795" s="1245" t="s">
        <v>48</v>
      </c>
      <c r="P795" s="1224" t="s">
        <v>48</v>
      </c>
      <c r="Q795" s="1219" t="s">
        <v>48</v>
      </c>
      <c r="R795" s="1246" t="s">
        <v>48</v>
      </c>
      <c r="S795" s="1224" t="s">
        <v>48</v>
      </c>
      <c r="T795" s="1219" t="s">
        <v>48</v>
      </c>
      <c r="U795" s="1247" t="s">
        <v>48</v>
      </c>
      <c r="V795" s="1218" t="s">
        <v>48</v>
      </c>
      <c r="W795" s="1219" t="s">
        <v>48</v>
      </c>
      <c r="X795" s="1220" t="s">
        <v>48</v>
      </c>
      <c r="Y795" s="1296">
        <v>0</v>
      </c>
      <c r="Z795" s="1297">
        <v>0</v>
      </c>
      <c r="AA795" s="1223">
        <v>0</v>
      </c>
      <c r="AB795" s="1207">
        <v>0</v>
      </c>
      <c r="AC795" s="1225">
        <v>0</v>
      </c>
      <c r="AD795" s="1298">
        <v>100</v>
      </c>
      <c r="AE795" s="1227" t="s">
        <v>48</v>
      </c>
      <c r="AF795" s="1214">
        <v>10</v>
      </c>
      <c r="AG795" s="1311">
        <v>10</v>
      </c>
      <c r="AH795" s="1312">
        <v>10</v>
      </c>
      <c r="AI795" s="1313">
        <v>0</v>
      </c>
      <c r="AJ795" s="1216">
        <v>0</v>
      </c>
      <c r="AK795" s="1314">
        <v>0</v>
      </c>
      <c r="AL795" s="1228" t="s">
        <v>13913</v>
      </c>
      <c r="AM795" s="1228" t="s">
        <v>12651</v>
      </c>
      <c r="AN795" s="1229" t="s">
        <v>13942</v>
      </c>
    </row>
    <row r="796" spans="1:40" ht="13.5" thickBot="1">
      <c r="A796" s="1232" t="s">
        <v>6325</v>
      </c>
      <c r="B796" s="1202" t="s">
        <v>6282</v>
      </c>
      <c r="C796" s="1289" t="s">
        <v>4815</v>
      </c>
      <c r="D796" s="1205" t="s">
        <v>4816</v>
      </c>
      <c r="E796" s="1205" t="s">
        <v>4817</v>
      </c>
      <c r="F796" s="1205" t="s">
        <v>5953</v>
      </c>
      <c r="G796" s="1205" t="s">
        <v>4818</v>
      </c>
      <c r="H796" s="1205" t="s">
        <v>4819</v>
      </c>
      <c r="I796" s="1259" t="b">
        <v>0</v>
      </c>
      <c r="J796" s="1309" t="s">
        <v>6326</v>
      </c>
      <c r="K796" s="1208" t="s">
        <v>6327</v>
      </c>
      <c r="L796" s="1209" t="s">
        <v>6328</v>
      </c>
      <c r="M796" s="1210">
        <v>4</v>
      </c>
      <c r="N796" s="1262" t="b">
        <v>0</v>
      </c>
      <c r="O796" s="1245" t="s">
        <v>48</v>
      </c>
      <c r="P796" s="1224" t="s">
        <v>48</v>
      </c>
      <c r="Q796" s="1219" t="s">
        <v>48</v>
      </c>
      <c r="R796" s="1246" t="s">
        <v>48</v>
      </c>
      <c r="S796" s="1224" t="s">
        <v>48</v>
      </c>
      <c r="T796" s="1219" t="s">
        <v>48</v>
      </c>
      <c r="U796" s="1247" t="s">
        <v>48</v>
      </c>
      <c r="V796" s="1218" t="s">
        <v>48</v>
      </c>
      <c r="W796" s="1219" t="s">
        <v>48</v>
      </c>
      <c r="X796" s="1220" t="s">
        <v>48</v>
      </c>
      <c r="Y796" s="1296">
        <v>0</v>
      </c>
      <c r="Z796" s="1297">
        <v>0</v>
      </c>
      <c r="AA796" s="1223">
        <v>0</v>
      </c>
      <c r="AB796" s="1207">
        <v>0</v>
      </c>
      <c r="AC796" s="1225">
        <v>0</v>
      </c>
      <c r="AD796" s="1298">
        <v>100</v>
      </c>
      <c r="AE796" s="1227" t="s">
        <v>48</v>
      </c>
      <c r="AF796" s="1214">
        <v>10</v>
      </c>
      <c r="AG796" s="1311">
        <v>10</v>
      </c>
      <c r="AH796" s="1312">
        <v>10</v>
      </c>
      <c r="AI796" s="1313">
        <v>0</v>
      </c>
      <c r="AJ796" s="1216">
        <v>0</v>
      </c>
      <c r="AK796" s="1314">
        <v>0</v>
      </c>
      <c r="AL796" s="1228" t="s">
        <v>13913</v>
      </c>
      <c r="AM796" s="1228" t="s">
        <v>12651</v>
      </c>
      <c r="AN796" s="1229" t="s">
        <v>13942</v>
      </c>
    </row>
    <row r="797" spans="1:40" ht="13.5" thickBot="1">
      <c r="A797" s="1232" t="s">
        <v>6329</v>
      </c>
      <c r="B797" s="1202" t="s">
        <v>6282</v>
      </c>
      <c r="C797" s="1289" t="s">
        <v>4815</v>
      </c>
      <c r="D797" s="1205" t="s">
        <v>4816</v>
      </c>
      <c r="E797" s="1205" t="s">
        <v>4817</v>
      </c>
      <c r="F797" s="1205" t="s">
        <v>5953</v>
      </c>
      <c r="G797" s="1205" t="s">
        <v>4818</v>
      </c>
      <c r="H797" s="1205" t="s">
        <v>4819</v>
      </c>
      <c r="I797" s="1259" t="b">
        <v>0</v>
      </c>
      <c r="J797" s="1223" t="s">
        <v>6330</v>
      </c>
      <c r="K797" s="1208" t="s">
        <v>6331</v>
      </c>
      <c r="L797" s="1209" t="s">
        <v>6332</v>
      </c>
      <c r="M797" s="1210">
        <v>4</v>
      </c>
      <c r="N797" s="1262" t="b">
        <v>0</v>
      </c>
      <c r="O797" s="1245" t="s">
        <v>48</v>
      </c>
      <c r="P797" s="1224" t="s">
        <v>48</v>
      </c>
      <c r="Q797" s="1219" t="s">
        <v>48</v>
      </c>
      <c r="R797" s="1246" t="s">
        <v>48</v>
      </c>
      <c r="S797" s="1224" t="s">
        <v>48</v>
      </c>
      <c r="T797" s="1219" t="s">
        <v>48</v>
      </c>
      <c r="U797" s="1247" t="s">
        <v>48</v>
      </c>
      <c r="V797" s="1218" t="s">
        <v>48</v>
      </c>
      <c r="W797" s="1219" t="s">
        <v>48</v>
      </c>
      <c r="X797" s="1220" t="s">
        <v>48</v>
      </c>
      <c r="Y797" s="1296">
        <v>0</v>
      </c>
      <c r="Z797" s="1297">
        <v>0</v>
      </c>
      <c r="AA797" s="1223">
        <v>0</v>
      </c>
      <c r="AB797" s="1207">
        <v>0</v>
      </c>
      <c r="AC797" s="1225">
        <v>0</v>
      </c>
      <c r="AD797" s="1298">
        <v>100</v>
      </c>
      <c r="AE797" s="1227" t="s">
        <v>48</v>
      </c>
      <c r="AF797" s="1214">
        <v>10</v>
      </c>
      <c r="AG797" s="1311">
        <v>10</v>
      </c>
      <c r="AH797" s="1312">
        <v>10</v>
      </c>
      <c r="AI797" s="1313">
        <v>0</v>
      </c>
      <c r="AJ797" s="1216">
        <v>0</v>
      </c>
      <c r="AK797" s="1314">
        <v>0</v>
      </c>
      <c r="AL797" s="1228" t="s">
        <v>13913</v>
      </c>
      <c r="AM797" s="1228" t="s">
        <v>12651</v>
      </c>
      <c r="AN797" s="1229" t="s">
        <v>13942</v>
      </c>
    </row>
    <row r="798" spans="1:40" ht="13.5" thickBot="1">
      <c r="A798" s="1232" t="s">
        <v>6333</v>
      </c>
      <c r="B798" s="1202" t="s">
        <v>6282</v>
      </c>
      <c r="C798" s="1289" t="s">
        <v>4815</v>
      </c>
      <c r="D798" s="1205" t="s">
        <v>4816</v>
      </c>
      <c r="E798" s="1205" t="s">
        <v>4817</v>
      </c>
      <c r="F798" s="1205" t="s">
        <v>5953</v>
      </c>
      <c r="G798" s="1205" t="s">
        <v>4818</v>
      </c>
      <c r="H798" s="1205" t="s">
        <v>4819</v>
      </c>
      <c r="I798" s="1259" t="b">
        <v>0</v>
      </c>
      <c r="J798" s="1309" t="s">
        <v>6334</v>
      </c>
      <c r="K798" s="1208" t="s">
        <v>6335</v>
      </c>
      <c r="L798" s="1209" t="s">
        <v>6336</v>
      </c>
      <c r="M798" s="1210">
        <v>4</v>
      </c>
      <c r="N798" s="1262" t="b">
        <v>0</v>
      </c>
      <c r="O798" s="1245" t="s">
        <v>48</v>
      </c>
      <c r="P798" s="1224" t="s">
        <v>48</v>
      </c>
      <c r="Q798" s="1219" t="s">
        <v>48</v>
      </c>
      <c r="R798" s="1246" t="s">
        <v>48</v>
      </c>
      <c r="S798" s="1224" t="s">
        <v>48</v>
      </c>
      <c r="T798" s="1219" t="s">
        <v>48</v>
      </c>
      <c r="U798" s="1247" t="s">
        <v>48</v>
      </c>
      <c r="V798" s="1218" t="s">
        <v>48</v>
      </c>
      <c r="W798" s="1219" t="s">
        <v>48</v>
      </c>
      <c r="X798" s="1220" t="s">
        <v>48</v>
      </c>
      <c r="Y798" s="1296">
        <v>0</v>
      </c>
      <c r="Z798" s="1297">
        <v>0</v>
      </c>
      <c r="AA798" s="1223">
        <v>0</v>
      </c>
      <c r="AB798" s="1207">
        <v>0</v>
      </c>
      <c r="AC798" s="1225">
        <v>0</v>
      </c>
      <c r="AD798" s="1298">
        <v>100</v>
      </c>
      <c r="AE798" s="1227" t="s">
        <v>48</v>
      </c>
      <c r="AF798" s="1214">
        <v>10</v>
      </c>
      <c r="AG798" s="1311">
        <v>10</v>
      </c>
      <c r="AH798" s="1312">
        <v>10</v>
      </c>
      <c r="AI798" s="1313">
        <v>0</v>
      </c>
      <c r="AJ798" s="1216">
        <v>0</v>
      </c>
      <c r="AK798" s="1314">
        <v>0</v>
      </c>
      <c r="AL798" s="1228" t="s">
        <v>13913</v>
      </c>
      <c r="AM798" s="1228" t="s">
        <v>12651</v>
      </c>
      <c r="AN798" s="1229" t="s">
        <v>13942</v>
      </c>
    </row>
    <row r="799" spans="1:40" ht="13.5" thickBot="1">
      <c r="A799" s="1232" t="s">
        <v>6337</v>
      </c>
      <c r="B799" s="1202" t="s">
        <v>6282</v>
      </c>
      <c r="C799" s="1289" t="s">
        <v>4815</v>
      </c>
      <c r="D799" s="1205" t="s">
        <v>4816</v>
      </c>
      <c r="E799" s="1205" t="s">
        <v>4817</v>
      </c>
      <c r="F799" s="1205" t="s">
        <v>5953</v>
      </c>
      <c r="G799" s="1205" t="s">
        <v>4818</v>
      </c>
      <c r="H799" s="1205" t="s">
        <v>4819</v>
      </c>
      <c r="I799" s="1259" t="b">
        <v>0</v>
      </c>
      <c r="J799" s="1309" t="s">
        <v>6338</v>
      </c>
      <c r="K799" s="1208" t="s">
        <v>6339</v>
      </c>
      <c r="L799" s="1209" t="s">
        <v>6340</v>
      </c>
      <c r="M799" s="1210">
        <v>4</v>
      </c>
      <c r="N799" s="1262" t="b">
        <v>0</v>
      </c>
      <c r="O799" s="1245" t="s">
        <v>48</v>
      </c>
      <c r="P799" s="1224" t="s">
        <v>48</v>
      </c>
      <c r="Q799" s="1219" t="s">
        <v>48</v>
      </c>
      <c r="R799" s="1246" t="s">
        <v>48</v>
      </c>
      <c r="S799" s="1224" t="s">
        <v>48</v>
      </c>
      <c r="T799" s="1219" t="s">
        <v>48</v>
      </c>
      <c r="U799" s="1247" t="s">
        <v>48</v>
      </c>
      <c r="V799" s="1218" t="s">
        <v>48</v>
      </c>
      <c r="W799" s="1219" t="s">
        <v>48</v>
      </c>
      <c r="X799" s="1220" t="s">
        <v>48</v>
      </c>
      <c r="Y799" s="1296">
        <v>0</v>
      </c>
      <c r="Z799" s="1297">
        <v>0</v>
      </c>
      <c r="AA799" s="1223">
        <v>0</v>
      </c>
      <c r="AB799" s="1207">
        <v>0</v>
      </c>
      <c r="AC799" s="1225">
        <v>0</v>
      </c>
      <c r="AD799" s="1298">
        <v>100</v>
      </c>
      <c r="AE799" s="1227" t="s">
        <v>48</v>
      </c>
      <c r="AF799" s="1214">
        <v>10</v>
      </c>
      <c r="AG799" s="1311">
        <v>10</v>
      </c>
      <c r="AH799" s="1312">
        <v>10</v>
      </c>
      <c r="AI799" s="1313">
        <v>0</v>
      </c>
      <c r="AJ799" s="1216">
        <v>0</v>
      </c>
      <c r="AK799" s="1314">
        <v>0</v>
      </c>
      <c r="AL799" s="1228" t="s">
        <v>13913</v>
      </c>
      <c r="AM799" s="1228" t="s">
        <v>12651</v>
      </c>
      <c r="AN799" s="1229" t="s">
        <v>13942</v>
      </c>
    </row>
    <row r="800" spans="1:40" ht="13.5" thickBot="1">
      <c r="A800" s="1232" t="s">
        <v>6341</v>
      </c>
      <c r="B800" s="1202" t="s">
        <v>6282</v>
      </c>
      <c r="C800" s="1289" t="s">
        <v>4815</v>
      </c>
      <c r="D800" s="1205" t="s">
        <v>4816</v>
      </c>
      <c r="E800" s="1205" t="s">
        <v>4817</v>
      </c>
      <c r="F800" s="1205" t="s">
        <v>5953</v>
      </c>
      <c r="G800" s="1205" t="s">
        <v>4818</v>
      </c>
      <c r="H800" s="1205" t="s">
        <v>4819</v>
      </c>
      <c r="I800" s="1259" t="b">
        <v>0</v>
      </c>
      <c r="J800" s="1309" t="s">
        <v>6342</v>
      </c>
      <c r="K800" s="1208" t="s">
        <v>6343</v>
      </c>
      <c r="L800" s="1209" t="s">
        <v>6344</v>
      </c>
      <c r="M800" s="1210">
        <v>4</v>
      </c>
      <c r="N800" s="1262" t="b">
        <v>0</v>
      </c>
      <c r="O800" s="1245" t="s">
        <v>48</v>
      </c>
      <c r="P800" s="1224" t="s">
        <v>48</v>
      </c>
      <c r="Q800" s="1219" t="s">
        <v>48</v>
      </c>
      <c r="R800" s="1246" t="s">
        <v>48</v>
      </c>
      <c r="S800" s="1224" t="s">
        <v>48</v>
      </c>
      <c r="T800" s="1219" t="s">
        <v>48</v>
      </c>
      <c r="U800" s="1247" t="s">
        <v>48</v>
      </c>
      <c r="V800" s="1218" t="s">
        <v>48</v>
      </c>
      <c r="W800" s="1219" t="s">
        <v>48</v>
      </c>
      <c r="X800" s="1220" t="s">
        <v>48</v>
      </c>
      <c r="Y800" s="1296">
        <v>0</v>
      </c>
      <c r="Z800" s="1297">
        <v>0</v>
      </c>
      <c r="AA800" s="1223">
        <v>0</v>
      </c>
      <c r="AB800" s="1207">
        <v>0</v>
      </c>
      <c r="AC800" s="1225">
        <v>0</v>
      </c>
      <c r="AD800" s="1298">
        <v>100</v>
      </c>
      <c r="AE800" s="1227" t="s">
        <v>48</v>
      </c>
      <c r="AF800" s="1214">
        <v>10</v>
      </c>
      <c r="AG800" s="1311">
        <v>10</v>
      </c>
      <c r="AH800" s="1312">
        <v>10</v>
      </c>
      <c r="AI800" s="1313">
        <v>0</v>
      </c>
      <c r="AJ800" s="1216">
        <v>0</v>
      </c>
      <c r="AK800" s="1314">
        <v>0</v>
      </c>
      <c r="AL800" s="1228" t="s">
        <v>13913</v>
      </c>
      <c r="AM800" s="1228" t="s">
        <v>12651</v>
      </c>
      <c r="AN800" s="1229" t="s">
        <v>13942</v>
      </c>
    </row>
    <row r="801" spans="1:40" ht="13.5" thickBot="1">
      <c r="A801" s="1232" t="s">
        <v>6345</v>
      </c>
      <c r="B801" s="1202" t="s">
        <v>6282</v>
      </c>
      <c r="C801" s="1289" t="s">
        <v>4815</v>
      </c>
      <c r="D801" s="1205" t="s">
        <v>4816</v>
      </c>
      <c r="E801" s="1205" t="s">
        <v>4817</v>
      </c>
      <c r="F801" s="1205" t="s">
        <v>5953</v>
      </c>
      <c r="G801" s="1205" t="s">
        <v>4818</v>
      </c>
      <c r="H801" s="1205" t="s">
        <v>4819</v>
      </c>
      <c r="I801" s="1259" t="b">
        <v>0</v>
      </c>
      <c r="J801" s="1309" t="s">
        <v>6346</v>
      </c>
      <c r="K801" s="1208" t="s">
        <v>6347</v>
      </c>
      <c r="L801" s="1209" t="s">
        <v>6348</v>
      </c>
      <c r="M801" s="1210">
        <v>4</v>
      </c>
      <c r="N801" s="1262" t="b">
        <v>0</v>
      </c>
      <c r="O801" s="1245" t="s">
        <v>48</v>
      </c>
      <c r="P801" s="1224" t="s">
        <v>48</v>
      </c>
      <c r="Q801" s="1219" t="s">
        <v>48</v>
      </c>
      <c r="R801" s="1246" t="s">
        <v>48</v>
      </c>
      <c r="S801" s="1224" t="s">
        <v>48</v>
      </c>
      <c r="T801" s="1219" t="s">
        <v>48</v>
      </c>
      <c r="U801" s="1247" t="s">
        <v>48</v>
      </c>
      <c r="V801" s="1218" t="s">
        <v>48</v>
      </c>
      <c r="W801" s="1219" t="s">
        <v>48</v>
      </c>
      <c r="X801" s="1220" t="s">
        <v>48</v>
      </c>
      <c r="Y801" s="1296">
        <v>0</v>
      </c>
      <c r="Z801" s="1297">
        <v>0</v>
      </c>
      <c r="AA801" s="1223">
        <v>0</v>
      </c>
      <c r="AB801" s="1207">
        <v>0</v>
      </c>
      <c r="AC801" s="1225">
        <v>0</v>
      </c>
      <c r="AD801" s="1298">
        <v>100</v>
      </c>
      <c r="AE801" s="1227" t="s">
        <v>48</v>
      </c>
      <c r="AF801" s="1214">
        <v>10</v>
      </c>
      <c r="AG801" s="1311">
        <v>10</v>
      </c>
      <c r="AH801" s="1312">
        <v>10</v>
      </c>
      <c r="AI801" s="1313">
        <v>0</v>
      </c>
      <c r="AJ801" s="1216">
        <v>0</v>
      </c>
      <c r="AK801" s="1314">
        <v>0</v>
      </c>
      <c r="AL801" s="1228" t="s">
        <v>13913</v>
      </c>
      <c r="AM801" s="1228" t="s">
        <v>12651</v>
      </c>
      <c r="AN801" s="1229" t="s">
        <v>13942</v>
      </c>
    </row>
    <row r="802" spans="1:40" ht="13.5" thickBot="1">
      <c r="A802" s="1232" t="s">
        <v>6349</v>
      </c>
      <c r="B802" s="1202" t="s">
        <v>6282</v>
      </c>
      <c r="C802" s="1289" t="s">
        <v>4815</v>
      </c>
      <c r="D802" s="1205" t="s">
        <v>4816</v>
      </c>
      <c r="E802" s="1205" t="s">
        <v>4817</v>
      </c>
      <c r="F802" s="1205" t="s">
        <v>5953</v>
      </c>
      <c r="G802" s="1205" t="s">
        <v>4818</v>
      </c>
      <c r="H802" s="1205" t="s">
        <v>4819</v>
      </c>
      <c r="I802" s="1259" t="b">
        <v>0</v>
      </c>
      <c r="J802" s="1309" t="s">
        <v>6350</v>
      </c>
      <c r="K802" s="1208" t="s">
        <v>6351</v>
      </c>
      <c r="L802" s="1209" t="s">
        <v>6352</v>
      </c>
      <c r="M802" s="1210">
        <v>4</v>
      </c>
      <c r="N802" s="1262" t="b">
        <v>0</v>
      </c>
      <c r="O802" s="1245" t="s">
        <v>48</v>
      </c>
      <c r="P802" s="1224" t="s">
        <v>48</v>
      </c>
      <c r="Q802" s="1219" t="s">
        <v>48</v>
      </c>
      <c r="R802" s="1246" t="s">
        <v>48</v>
      </c>
      <c r="S802" s="1224" t="s">
        <v>48</v>
      </c>
      <c r="T802" s="1219" t="s">
        <v>48</v>
      </c>
      <c r="U802" s="1247" t="s">
        <v>48</v>
      </c>
      <c r="V802" s="1218" t="s">
        <v>48</v>
      </c>
      <c r="W802" s="1219" t="s">
        <v>48</v>
      </c>
      <c r="X802" s="1220" t="s">
        <v>48</v>
      </c>
      <c r="Y802" s="1296">
        <v>0</v>
      </c>
      <c r="Z802" s="1297">
        <v>0</v>
      </c>
      <c r="AA802" s="1223">
        <v>0</v>
      </c>
      <c r="AB802" s="1207">
        <v>0</v>
      </c>
      <c r="AC802" s="1225">
        <v>0</v>
      </c>
      <c r="AD802" s="1298">
        <v>100</v>
      </c>
      <c r="AE802" s="1227" t="s">
        <v>48</v>
      </c>
      <c r="AF802" s="1214">
        <v>10</v>
      </c>
      <c r="AG802" s="1311">
        <v>10</v>
      </c>
      <c r="AH802" s="1312">
        <v>10</v>
      </c>
      <c r="AI802" s="1313">
        <v>0</v>
      </c>
      <c r="AJ802" s="1216">
        <v>0</v>
      </c>
      <c r="AK802" s="1314">
        <v>0</v>
      </c>
      <c r="AL802" s="1228" t="s">
        <v>13913</v>
      </c>
      <c r="AM802" s="1228" t="s">
        <v>12651</v>
      </c>
      <c r="AN802" s="1229" t="s">
        <v>13942</v>
      </c>
    </row>
    <row r="803" spans="1:40" ht="13.5" thickBot="1">
      <c r="A803" s="1232" t="s">
        <v>6353</v>
      </c>
      <c r="B803" s="1202" t="s">
        <v>6282</v>
      </c>
      <c r="C803" s="1289" t="s">
        <v>4815</v>
      </c>
      <c r="D803" s="1205" t="s">
        <v>4816</v>
      </c>
      <c r="E803" s="1205" t="s">
        <v>4817</v>
      </c>
      <c r="F803" s="1205" t="s">
        <v>5953</v>
      </c>
      <c r="G803" s="1205" t="s">
        <v>4818</v>
      </c>
      <c r="H803" s="1205" t="s">
        <v>4819</v>
      </c>
      <c r="I803" s="1259" t="b">
        <v>0</v>
      </c>
      <c r="J803" s="1309" t="s">
        <v>6354</v>
      </c>
      <c r="K803" s="1208" t="s">
        <v>6355</v>
      </c>
      <c r="L803" s="1209" t="s">
        <v>6356</v>
      </c>
      <c r="M803" s="1210">
        <v>4</v>
      </c>
      <c r="N803" s="1262" t="b">
        <v>0</v>
      </c>
      <c r="O803" s="1245" t="s">
        <v>48</v>
      </c>
      <c r="P803" s="1224" t="s">
        <v>48</v>
      </c>
      <c r="Q803" s="1219" t="s">
        <v>48</v>
      </c>
      <c r="R803" s="1246" t="s">
        <v>48</v>
      </c>
      <c r="S803" s="1224" t="s">
        <v>48</v>
      </c>
      <c r="T803" s="1219" t="s">
        <v>48</v>
      </c>
      <c r="U803" s="1247" t="s">
        <v>48</v>
      </c>
      <c r="V803" s="1218" t="s">
        <v>48</v>
      </c>
      <c r="W803" s="1219" t="s">
        <v>48</v>
      </c>
      <c r="X803" s="1220" t="s">
        <v>48</v>
      </c>
      <c r="Y803" s="1296">
        <v>0</v>
      </c>
      <c r="Z803" s="1297">
        <v>0</v>
      </c>
      <c r="AA803" s="1223">
        <v>0</v>
      </c>
      <c r="AB803" s="1207">
        <v>0</v>
      </c>
      <c r="AC803" s="1225">
        <v>0</v>
      </c>
      <c r="AD803" s="1298">
        <v>100</v>
      </c>
      <c r="AE803" s="1227" t="s">
        <v>48</v>
      </c>
      <c r="AF803" s="1214">
        <v>10</v>
      </c>
      <c r="AG803" s="1311">
        <v>10</v>
      </c>
      <c r="AH803" s="1312">
        <v>10</v>
      </c>
      <c r="AI803" s="1313">
        <v>0</v>
      </c>
      <c r="AJ803" s="1216">
        <v>0</v>
      </c>
      <c r="AK803" s="1314">
        <v>0</v>
      </c>
      <c r="AL803" s="1228" t="s">
        <v>13913</v>
      </c>
      <c r="AM803" s="1228" t="s">
        <v>12651</v>
      </c>
      <c r="AN803" s="1229" t="s">
        <v>13942</v>
      </c>
    </row>
    <row r="804" spans="1:40" ht="13.5" thickBot="1">
      <c r="A804" s="1232" t="s">
        <v>6357</v>
      </c>
      <c r="B804" s="1202" t="s">
        <v>6282</v>
      </c>
      <c r="C804" s="1289" t="s">
        <v>4815</v>
      </c>
      <c r="D804" s="1205" t="s">
        <v>4816</v>
      </c>
      <c r="E804" s="1205" t="s">
        <v>4817</v>
      </c>
      <c r="F804" s="1205" t="s">
        <v>5953</v>
      </c>
      <c r="G804" s="1205" t="s">
        <v>4818</v>
      </c>
      <c r="H804" s="1205" t="s">
        <v>4819</v>
      </c>
      <c r="I804" s="1259" t="b">
        <v>0</v>
      </c>
      <c r="J804" s="1309" t="s">
        <v>6358</v>
      </c>
      <c r="K804" s="1208" t="s">
        <v>6359</v>
      </c>
      <c r="L804" s="1209" t="s">
        <v>6360</v>
      </c>
      <c r="M804" s="1210">
        <v>4</v>
      </c>
      <c r="N804" s="1262" t="b">
        <v>0</v>
      </c>
      <c r="O804" s="1245" t="s">
        <v>48</v>
      </c>
      <c r="P804" s="1224" t="s">
        <v>48</v>
      </c>
      <c r="Q804" s="1219" t="s">
        <v>48</v>
      </c>
      <c r="R804" s="1246" t="s">
        <v>48</v>
      </c>
      <c r="S804" s="1224" t="s">
        <v>48</v>
      </c>
      <c r="T804" s="1219" t="s">
        <v>48</v>
      </c>
      <c r="U804" s="1247" t="s">
        <v>48</v>
      </c>
      <c r="V804" s="1218" t="s">
        <v>48</v>
      </c>
      <c r="W804" s="1219" t="s">
        <v>48</v>
      </c>
      <c r="X804" s="1220" t="s">
        <v>48</v>
      </c>
      <c r="Y804" s="1296">
        <v>0</v>
      </c>
      <c r="Z804" s="1297">
        <v>0</v>
      </c>
      <c r="AA804" s="1223">
        <v>0</v>
      </c>
      <c r="AB804" s="1207">
        <v>0</v>
      </c>
      <c r="AC804" s="1225">
        <v>0</v>
      </c>
      <c r="AD804" s="1298">
        <v>100</v>
      </c>
      <c r="AE804" s="1227" t="s">
        <v>48</v>
      </c>
      <c r="AF804" s="1214">
        <v>10</v>
      </c>
      <c r="AG804" s="1311">
        <v>10</v>
      </c>
      <c r="AH804" s="1312">
        <v>10</v>
      </c>
      <c r="AI804" s="1313">
        <v>0</v>
      </c>
      <c r="AJ804" s="1216">
        <v>0</v>
      </c>
      <c r="AK804" s="1314">
        <v>0</v>
      </c>
      <c r="AL804" s="1228" t="s">
        <v>13913</v>
      </c>
      <c r="AM804" s="1228" t="s">
        <v>12651</v>
      </c>
      <c r="AN804" s="1229" t="s">
        <v>13942</v>
      </c>
    </row>
    <row r="805" spans="1:40" ht="13.5" thickBot="1">
      <c r="A805" s="1232" t="s">
        <v>6361</v>
      </c>
      <c r="B805" s="1202" t="s">
        <v>6282</v>
      </c>
      <c r="C805" s="1289" t="s">
        <v>4815</v>
      </c>
      <c r="D805" s="1205" t="s">
        <v>4816</v>
      </c>
      <c r="E805" s="1205" t="s">
        <v>4817</v>
      </c>
      <c r="F805" s="1205" t="s">
        <v>5953</v>
      </c>
      <c r="G805" s="1205" t="s">
        <v>4818</v>
      </c>
      <c r="H805" s="1205" t="s">
        <v>4819</v>
      </c>
      <c r="I805" s="1259" t="b">
        <v>0</v>
      </c>
      <c r="J805" s="1309" t="s">
        <v>6362</v>
      </c>
      <c r="K805" s="1208" t="s">
        <v>6363</v>
      </c>
      <c r="L805" s="1209" t="s">
        <v>6364</v>
      </c>
      <c r="M805" s="1210">
        <v>4</v>
      </c>
      <c r="N805" s="1262" t="b">
        <v>0</v>
      </c>
      <c r="O805" s="1245" t="s">
        <v>48</v>
      </c>
      <c r="P805" s="1224" t="s">
        <v>48</v>
      </c>
      <c r="Q805" s="1219" t="s">
        <v>48</v>
      </c>
      <c r="R805" s="1246" t="s">
        <v>48</v>
      </c>
      <c r="S805" s="1224" t="s">
        <v>48</v>
      </c>
      <c r="T805" s="1219" t="s">
        <v>48</v>
      </c>
      <c r="U805" s="1247" t="s">
        <v>48</v>
      </c>
      <c r="V805" s="1218" t="s">
        <v>48</v>
      </c>
      <c r="W805" s="1219" t="s">
        <v>48</v>
      </c>
      <c r="X805" s="1220" t="s">
        <v>48</v>
      </c>
      <c r="Y805" s="1296">
        <v>0</v>
      </c>
      <c r="Z805" s="1297">
        <v>0</v>
      </c>
      <c r="AA805" s="1223">
        <v>0</v>
      </c>
      <c r="AB805" s="1207">
        <v>0</v>
      </c>
      <c r="AC805" s="1225">
        <v>0</v>
      </c>
      <c r="AD805" s="1298">
        <v>100</v>
      </c>
      <c r="AE805" s="1227" t="s">
        <v>48</v>
      </c>
      <c r="AF805" s="1214">
        <v>10</v>
      </c>
      <c r="AG805" s="1311">
        <v>10</v>
      </c>
      <c r="AH805" s="1312">
        <v>10</v>
      </c>
      <c r="AI805" s="1313">
        <v>0</v>
      </c>
      <c r="AJ805" s="1216">
        <v>0</v>
      </c>
      <c r="AK805" s="1314">
        <v>0</v>
      </c>
      <c r="AL805" s="1228" t="s">
        <v>13913</v>
      </c>
      <c r="AM805" s="1228" t="s">
        <v>12651</v>
      </c>
      <c r="AN805" s="1229" t="s">
        <v>13942</v>
      </c>
    </row>
    <row r="806" spans="1:40" ht="13.5" thickBot="1">
      <c r="A806" s="1232" t="s">
        <v>6365</v>
      </c>
      <c r="B806" s="1202" t="s">
        <v>6282</v>
      </c>
      <c r="C806" s="1289" t="s">
        <v>4815</v>
      </c>
      <c r="D806" s="1205" t="s">
        <v>4816</v>
      </c>
      <c r="E806" s="1205" t="s">
        <v>4817</v>
      </c>
      <c r="F806" s="1205" t="s">
        <v>5953</v>
      </c>
      <c r="G806" s="1205" t="s">
        <v>4818</v>
      </c>
      <c r="H806" s="1205" t="s">
        <v>4819</v>
      </c>
      <c r="I806" s="1259" t="b">
        <v>0</v>
      </c>
      <c r="J806" s="1309" t="s">
        <v>6366</v>
      </c>
      <c r="K806" s="1208" t="s">
        <v>6367</v>
      </c>
      <c r="L806" s="1209" t="s">
        <v>6368</v>
      </c>
      <c r="M806" s="1210">
        <v>4</v>
      </c>
      <c r="N806" s="1262" t="b">
        <v>0</v>
      </c>
      <c r="O806" s="1245" t="s">
        <v>48</v>
      </c>
      <c r="P806" s="1224" t="s">
        <v>48</v>
      </c>
      <c r="Q806" s="1219" t="s">
        <v>48</v>
      </c>
      <c r="R806" s="1246" t="s">
        <v>48</v>
      </c>
      <c r="S806" s="1224" t="s">
        <v>48</v>
      </c>
      <c r="T806" s="1219" t="s">
        <v>48</v>
      </c>
      <c r="U806" s="1247" t="s">
        <v>48</v>
      </c>
      <c r="V806" s="1218" t="s">
        <v>48</v>
      </c>
      <c r="W806" s="1219" t="s">
        <v>48</v>
      </c>
      <c r="X806" s="1220" t="s">
        <v>48</v>
      </c>
      <c r="Y806" s="1296">
        <v>0</v>
      </c>
      <c r="Z806" s="1297">
        <v>0</v>
      </c>
      <c r="AA806" s="1223">
        <v>0</v>
      </c>
      <c r="AB806" s="1207">
        <v>0</v>
      </c>
      <c r="AC806" s="1225">
        <v>0</v>
      </c>
      <c r="AD806" s="1298">
        <v>100</v>
      </c>
      <c r="AE806" s="1227" t="s">
        <v>48</v>
      </c>
      <c r="AF806" s="1214">
        <v>10</v>
      </c>
      <c r="AG806" s="1311">
        <v>10</v>
      </c>
      <c r="AH806" s="1312">
        <v>10</v>
      </c>
      <c r="AI806" s="1313">
        <v>0</v>
      </c>
      <c r="AJ806" s="1216">
        <v>0</v>
      </c>
      <c r="AK806" s="1314">
        <v>0</v>
      </c>
      <c r="AL806" s="1228" t="s">
        <v>13913</v>
      </c>
      <c r="AM806" s="1228" t="s">
        <v>12651</v>
      </c>
      <c r="AN806" s="1229" t="s">
        <v>13942</v>
      </c>
    </row>
    <row r="807" spans="1:40" ht="13.5" thickBot="1">
      <c r="A807" s="1232" t="s">
        <v>6369</v>
      </c>
      <c r="B807" s="1202" t="s">
        <v>6282</v>
      </c>
      <c r="C807" s="1289" t="s">
        <v>4815</v>
      </c>
      <c r="D807" s="1205" t="s">
        <v>4816</v>
      </c>
      <c r="E807" s="1205" t="s">
        <v>4817</v>
      </c>
      <c r="F807" s="1205" t="s">
        <v>5953</v>
      </c>
      <c r="G807" s="1205" t="s">
        <v>4818</v>
      </c>
      <c r="H807" s="1205" t="s">
        <v>4819</v>
      </c>
      <c r="I807" s="1259" t="b">
        <v>0</v>
      </c>
      <c r="J807" s="1323" t="s">
        <v>295</v>
      </c>
      <c r="K807" s="1208" t="s">
        <v>6370</v>
      </c>
      <c r="L807" s="1209" t="s">
        <v>6371</v>
      </c>
      <c r="M807" s="1210">
        <v>4</v>
      </c>
      <c r="N807" s="1262" t="b">
        <v>0</v>
      </c>
      <c r="O807" s="1245" t="s">
        <v>48</v>
      </c>
      <c r="P807" s="1224" t="s">
        <v>48</v>
      </c>
      <c r="Q807" s="1219" t="s">
        <v>48</v>
      </c>
      <c r="R807" s="1246" t="s">
        <v>48</v>
      </c>
      <c r="S807" s="1224" t="s">
        <v>48</v>
      </c>
      <c r="T807" s="1219" t="s">
        <v>48</v>
      </c>
      <c r="U807" s="1247" t="s">
        <v>48</v>
      </c>
      <c r="V807" s="1218" t="s">
        <v>48</v>
      </c>
      <c r="W807" s="1219" t="s">
        <v>48</v>
      </c>
      <c r="X807" s="1220" t="s">
        <v>48</v>
      </c>
      <c r="Y807" s="1296">
        <v>0</v>
      </c>
      <c r="Z807" s="1297">
        <v>0</v>
      </c>
      <c r="AA807" s="1223">
        <v>0</v>
      </c>
      <c r="AB807" s="1207">
        <v>0</v>
      </c>
      <c r="AC807" s="1225">
        <v>0</v>
      </c>
      <c r="AD807" s="1298">
        <v>100</v>
      </c>
      <c r="AE807" s="1227" t="s">
        <v>48</v>
      </c>
      <c r="AF807" s="1214">
        <v>10</v>
      </c>
      <c r="AG807" s="1311">
        <v>10</v>
      </c>
      <c r="AH807" s="1312">
        <v>10</v>
      </c>
      <c r="AI807" s="1313">
        <v>0</v>
      </c>
      <c r="AJ807" s="1216">
        <v>0</v>
      </c>
      <c r="AK807" s="1314">
        <v>0</v>
      </c>
      <c r="AL807" s="1228" t="s">
        <v>13913</v>
      </c>
      <c r="AM807" s="1228" t="s">
        <v>12651</v>
      </c>
      <c r="AN807" s="1229" t="s">
        <v>13942</v>
      </c>
    </row>
    <row r="808" spans="1:40" ht="13.5" thickBot="1">
      <c r="A808" s="1232" t="s">
        <v>6372</v>
      </c>
      <c r="B808" s="1202" t="s">
        <v>6282</v>
      </c>
      <c r="C808" s="1289" t="s">
        <v>4815</v>
      </c>
      <c r="D808" s="1205" t="s">
        <v>4816</v>
      </c>
      <c r="E808" s="1205" t="s">
        <v>4817</v>
      </c>
      <c r="F808" s="1205" t="s">
        <v>5953</v>
      </c>
      <c r="G808" s="1205" t="s">
        <v>4818</v>
      </c>
      <c r="H808" s="1205" t="s">
        <v>4819</v>
      </c>
      <c r="I808" s="1259" t="b">
        <v>0</v>
      </c>
      <c r="J808" s="1309" t="s">
        <v>6373</v>
      </c>
      <c r="K808" s="1208" t="s">
        <v>6374</v>
      </c>
      <c r="L808" s="1209" t="s">
        <v>6375</v>
      </c>
      <c r="M808" s="1210">
        <v>4</v>
      </c>
      <c r="N808" s="1262" t="b">
        <v>0</v>
      </c>
      <c r="O808" s="1245" t="s">
        <v>48</v>
      </c>
      <c r="P808" s="1224" t="s">
        <v>48</v>
      </c>
      <c r="Q808" s="1219" t="s">
        <v>48</v>
      </c>
      <c r="R808" s="1246" t="s">
        <v>48</v>
      </c>
      <c r="S808" s="1224" t="s">
        <v>48</v>
      </c>
      <c r="T808" s="1219" t="s">
        <v>48</v>
      </c>
      <c r="U808" s="1247" t="s">
        <v>48</v>
      </c>
      <c r="V808" s="1218" t="s">
        <v>48</v>
      </c>
      <c r="W808" s="1219" t="s">
        <v>48</v>
      </c>
      <c r="X808" s="1220" t="s">
        <v>48</v>
      </c>
      <c r="Y808" s="1296">
        <v>0</v>
      </c>
      <c r="Z808" s="1297">
        <v>0</v>
      </c>
      <c r="AA808" s="1223">
        <v>0</v>
      </c>
      <c r="AB808" s="1207">
        <v>0</v>
      </c>
      <c r="AC808" s="1225">
        <v>0</v>
      </c>
      <c r="AD808" s="1298">
        <v>100</v>
      </c>
      <c r="AE808" s="1227" t="s">
        <v>48</v>
      </c>
      <c r="AF808" s="1214">
        <v>10</v>
      </c>
      <c r="AG808" s="1311">
        <v>10</v>
      </c>
      <c r="AH808" s="1312">
        <v>10</v>
      </c>
      <c r="AI808" s="1313">
        <v>0</v>
      </c>
      <c r="AJ808" s="1216">
        <v>0</v>
      </c>
      <c r="AK808" s="1314">
        <v>0</v>
      </c>
      <c r="AL808" s="1228" t="s">
        <v>13913</v>
      </c>
      <c r="AM808" s="1228" t="s">
        <v>12651</v>
      </c>
      <c r="AN808" s="1229" t="s">
        <v>13942</v>
      </c>
    </row>
    <row r="809" spans="1:40" ht="13.5" thickBot="1">
      <c r="A809" s="1232" t="s">
        <v>6376</v>
      </c>
      <c r="B809" s="1202" t="s">
        <v>6282</v>
      </c>
      <c r="C809" s="1289" t="s">
        <v>4815</v>
      </c>
      <c r="D809" s="1205" t="s">
        <v>4816</v>
      </c>
      <c r="E809" s="1205" t="s">
        <v>4817</v>
      </c>
      <c r="F809" s="1205" t="s">
        <v>5953</v>
      </c>
      <c r="G809" s="1205" t="s">
        <v>4818</v>
      </c>
      <c r="H809" s="1205" t="s">
        <v>4819</v>
      </c>
      <c r="I809" s="1259" t="b">
        <v>0</v>
      </c>
      <c r="J809" s="1324" t="s">
        <v>295</v>
      </c>
      <c r="K809" s="1208" t="s">
        <v>6377</v>
      </c>
      <c r="L809" s="1209" t="s">
        <v>6378</v>
      </c>
      <c r="M809" s="1210">
        <v>4</v>
      </c>
      <c r="N809" s="1262" t="b">
        <v>0</v>
      </c>
      <c r="O809" s="1245" t="s">
        <v>48</v>
      </c>
      <c r="P809" s="1224" t="s">
        <v>48</v>
      </c>
      <c r="Q809" s="1219" t="s">
        <v>48</v>
      </c>
      <c r="R809" s="1246" t="s">
        <v>48</v>
      </c>
      <c r="S809" s="1224" t="s">
        <v>48</v>
      </c>
      <c r="T809" s="1219" t="s">
        <v>48</v>
      </c>
      <c r="U809" s="1247" t="s">
        <v>48</v>
      </c>
      <c r="V809" s="1218" t="s">
        <v>48</v>
      </c>
      <c r="W809" s="1219" t="s">
        <v>48</v>
      </c>
      <c r="X809" s="1220" t="s">
        <v>48</v>
      </c>
      <c r="Y809" s="1296">
        <v>0</v>
      </c>
      <c r="Z809" s="1297">
        <v>0</v>
      </c>
      <c r="AA809" s="1223">
        <v>0</v>
      </c>
      <c r="AB809" s="1207">
        <v>0</v>
      </c>
      <c r="AC809" s="1225">
        <v>0</v>
      </c>
      <c r="AD809" s="1298">
        <v>100</v>
      </c>
      <c r="AE809" s="1227" t="s">
        <v>48</v>
      </c>
      <c r="AF809" s="1214">
        <v>10</v>
      </c>
      <c r="AG809" s="1311">
        <v>10</v>
      </c>
      <c r="AH809" s="1312">
        <v>10</v>
      </c>
      <c r="AI809" s="1313">
        <v>0</v>
      </c>
      <c r="AJ809" s="1216">
        <v>0</v>
      </c>
      <c r="AK809" s="1314">
        <v>0</v>
      </c>
      <c r="AL809" s="1228" t="s">
        <v>13913</v>
      </c>
      <c r="AM809" s="1228" t="s">
        <v>12651</v>
      </c>
      <c r="AN809" s="1229" t="s">
        <v>13942</v>
      </c>
    </row>
    <row r="810" spans="1:40" ht="13.5" thickBot="1">
      <c r="A810" s="1232" t="s">
        <v>6379</v>
      </c>
      <c r="B810" s="1202" t="s">
        <v>6282</v>
      </c>
      <c r="C810" s="1289" t="s">
        <v>4815</v>
      </c>
      <c r="D810" s="1205" t="s">
        <v>4816</v>
      </c>
      <c r="E810" s="1205" t="s">
        <v>4817</v>
      </c>
      <c r="F810" s="1205" t="s">
        <v>5953</v>
      </c>
      <c r="G810" s="1205" t="s">
        <v>4818</v>
      </c>
      <c r="H810" s="1205" t="s">
        <v>4819</v>
      </c>
      <c r="I810" s="1259" t="b">
        <v>0</v>
      </c>
      <c r="J810" s="1324" t="s">
        <v>295</v>
      </c>
      <c r="K810" s="1208" t="s">
        <v>6380</v>
      </c>
      <c r="L810" s="1209" t="s">
        <v>6381</v>
      </c>
      <c r="M810" s="1210">
        <v>4</v>
      </c>
      <c r="N810" s="1262" t="b">
        <v>0</v>
      </c>
      <c r="O810" s="1245" t="s">
        <v>48</v>
      </c>
      <c r="P810" s="1224" t="s">
        <v>48</v>
      </c>
      <c r="Q810" s="1219" t="s">
        <v>48</v>
      </c>
      <c r="R810" s="1246" t="s">
        <v>48</v>
      </c>
      <c r="S810" s="1224" t="s">
        <v>48</v>
      </c>
      <c r="T810" s="1219" t="s">
        <v>48</v>
      </c>
      <c r="U810" s="1247" t="s">
        <v>48</v>
      </c>
      <c r="V810" s="1218" t="s">
        <v>48</v>
      </c>
      <c r="W810" s="1219" t="s">
        <v>48</v>
      </c>
      <c r="X810" s="1220" t="s">
        <v>48</v>
      </c>
      <c r="Y810" s="1296">
        <v>0</v>
      </c>
      <c r="Z810" s="1297">
        <v>0</v>
      </c>
      <c r="AA810" s="1223">
        <v>0</v>
      </c>
      <c r="AB810" s="1207">
        <v>0</v>
      </c>
      <c r="AC810" s="1225">
        <v>0</v>
      </c>
      <c r="AD810" s="1298">
        <v>100</v>
      </c>
      <c r="AE810" s="1227" t="s">
        <v>48</v>
      </c>
      <c r="AF810" s="1214">
        <v>10</v>
      </c>
      <c r="AG810" s="1311">
        <v>10</v>
      </c>
      <c r="AH810" s="1312">
        <v>10</v>
      </c>
      <c r="AI810" s="1313">
        <v>0</v>
      </c>
      <c r="AJ810" s="1216">
        <v>0</v>
      </c>
      <c r="AK810" s="1314">
        <v>0</v>
      </c>
      <c r="AL810" s="1228" t="s">
        <v>13913</v>
      </c>
      <c r="AM810" s="1228" t="s">
        <v>12651</v>
      </c>
      <c r="AN810" s="1229" t="s">
        <v>13942</v>
      </c>
    </row>
    <row r="811" spans="1:40" ht="13.5" thickBot="1">
      <c r="A811" s="1232" t="s">
        <v>6382</v>
      </c>
      <c r="B811" s="1202" t="s">
        <v>6282</v>
      </c>
      <c r="C811" s="1289" t="s">
        <v>4815</v>
      </c>
      <c r="D811" s="1205" t="s">
        <v>4816</v>
      </c>
      <c r="E811" s="1205" t="s">
        <v>4817</v>
      </c>
      <c r="F811" s="1205" t="s">
        <v>5953</v>
      </c>
      <c r="G811" s="1205" t="s">
        <v>4818</v>
      </c>
      <c r="H811" s="1205" t="s">
        <v>4819</v>
      </c>
      <c r="I811" s="1259" t="b">
        <v>0</v>
      </c>
      <c r="J811" s="1324" t="s">
        <v>295</v>
      </c>
      <c r="K811" s="1208" t="s">
        <v>6383</v>
      </c>
      <c r="L811" s="1209" t="s">
        <v>6384</v>
      </c>
      <c r="M811" s="1210">
        <v>4</v>
      </c>
      <c r="N811" s="1262" t="b">
        <v>0</v>
      </c>
      <c r="O811" s="1245" t="s">
        <v>48</v>
      </c>
      <c r="P811" s="1224" t="s">
        <v>48</v>
      </c>
      <c r="Q811" s="1219" t="s">
        <v>48</v>
      </c>
      <c r="R811" s="1246" t="s">
        <v>48</v>
      </c>
      <c r="S811" s="1224" t="s">
        <v>48</v>
      </c>
      <c r="T811" s="1219" t="s">
        <v>48</v>
      </c>
      <c r="U811" s="1247" t="s">
        <v>48</v>
      </c>
      <c r="V811" s="1218" t="s">
        <v>48</v>
      </c>
      <c r="W811" s="1219" t="s">
        <v>48</v>
      </c>
      <c r="X811" s="1220" t="s">
        <v>48</v>
      </c>
      <c r="Y811" s="1296">
        <v>0</v>
      </c>
      <c r="Z811" s="1297">
        <v>0</v>
      </c>
      <c r="AA811" s="1223">
        <v>0</v>
      </c>
      <c r="AB811" s="1207">
        <v>0</v>
      </c>
      <c r="AC811" s="1225">
        <v>0</v>
      </c>
      <c r="AD811" s="1298">
        <v>100</v>
      </c>
      <c r="AE811" s="1227" t="s">
        <v>48</v>
      </c>
      <c r="AF811" s="1214">
        <v>10</v>
      </c>
      <c r="AG811" s="1311">
        <v>10</v>
      </c>
      <c r="AH811" s="1312">
        <v>10</v>
      </c>
      <c r="AI811" s="1313">
        <v>0</v>
      </c>
      <c r="AJ811" s="1216">
        <v>0</v>
      </c>
      <c r="AK811" s="1314">
        <v>0</v>
      </c>
      <c r="AL811" s="1228" t="s">
        <v>13913</v>
      </c>
      <c r="AM811" s="1228" t="s">
        <v>12651</v>
      </c>
      <c r="AN811" s="1229" t="s">
        <v>13942</v>
      </c>
    </row>
    <row r="812" spans="1:40" ht="13.5" thickBot="1">
      <c r="A812" s="1232" t="s">
        <v>6385</v>
      </c>
      <c r="B812" s="1202" t="s">
        <v>6282</v>
      </c>
      <c r="C812" s="1289" t="s">
        <v>4815</v>
      </c>
      <c r="D812" s="1205" t="s">
        <v>4816</v>
      </c>
      <c r="E812" s="1205" t="s">
        <v>4817</v>
      </c>
      <c r="F812" s="1205" t="s">
        <v>5953</v>
      </c>
      <c r="G812" s="1205" t="s">
        <v>4818</v>
      </c>
      <c r="H812" s="1205" t="s">
        <v>4819</v>
      </c>
      <c r="I812" s="1259" t="b">
        <v>0</v>
      </c>
      <c r="J812" s="1324" t="s">
        <v>295</v>
      </c>
      <c r="K812" s="1208" t="s">
        <v>6386</v>
      </c>
      <c r="L812" s="1209" t="s">
        <v>6387</v>
      </c>
      <c r="M812" s="1210">
        <v>4</v>
      </c>
      <c r="N812" s="1262" t="b">
        <v>0</v>
      </c>
      <c r="O812" s="1245" t="s">
        <v>48</v>
      </c>
      <c r="P812" s="1224" t="s">
        <v>48</v>
      </c>
      <c r="Q812" s="1219" t="s">
        <v>48</v>
      </c>
      <c r="R812" s="1246" t="s">
        <v>48</v>
      </c>
      <c r="S812" s="1224" t="s">
        <v>48</v>
      </c>
      <c r="T812" s="1219" t="s">
        <v>48</v>
      </c>
      <c r="U812" s="1247" t="s">
        <v>48</v>
      </c>
      <c r="V812" s="1218" t="s">
        <v>48</v>
      </c>
      <c r="W812" s="1219" t="s">
        <v>48</v>
      </c>
      <c r="X812" s="1220" t="s">
        <v>48</v>
      </c>
      <c r="Y812" s="1296">
        <v>0</v>
      </c>
      <c r="Z812" s="1297">
        <v>0</v>
      </c>
      <c r="AA812" s="1223">
        <v>0</v>
      </c>
      <c r="AB812" s="1207">
        <v>0</v>
      </c>
      <c r="AC812" s="1225">
        <v>0</v>
      </c>
      <c r="AD812" s="1298">
        <v>100</v>
      </c>
      <c r="AE812" s="1227" t="s">
        <v>48</v>
      </c>
      <c r="AF812" s="1214">
        <v>10</v>
      </c>
      <c r="AG812" s="1311">
        <v>10</v>
      </c>
      <c r="AH812" s="1312">
        <v>10</v>
      </c>
      <c r="AI812" s="1313">
        <v>0</v>
      </c>
      <c r="AJ812" s="1216">
        <v>0</v>
      </c>
      <c r="AK812" s="1314">
        <v>0</v>
      </c>
      <c r="AL812" s="1228" t="s">
        <v>13913</v>
      </c>
      <c r="AM812" s="1228" t="s">
        <v>12651</v>
      </c>
      <c r="AN812" s="1229" t="s">
        <v>13942</v>
      </c>
    </row>
    <row r="813" spans="1:40" ht="13.5" thickBot="1">
      <c r="A813" s="1232" t="s">
        <v>6388</v>
      </c>
      <c r="B813" s="1202" t="s">
        <v>6282</v>
      </c>
      <c r="C813" s="1289" t="s">
        <v>4815</v>
      </c>
      <c r="D813" s="1205" t="s">
        <v>4816</v>
      </c>
      <c r="E813" s="1205" t="s">
        <v>4817</v>
      </c>
      <c r="F813" s="1205" t="s">
        <v>5953</v>
      </c>
      <c r="G813" s="1205" t="s">
        <v>4818</v>
      </c>
      <c r="H813" s="1205" t="s">
        <v>4819</v>
      </c>
      <c r="I813" s="1259" t="b">
        <v>0</v>
      </c>
      <c r="J813" s="1324" t="s">
        <v>295</v>
      </c>
      <c r="K813" s="1208" t="s">
        <v>6389</v>
      </c>
      <c r="L813" s="1209" t="s">
        <v>6390</v>
      </c>
      <c r="M813" s="1210">
        <v>4</v>
      </c>
      <c r="N813" s="1262" t="b">
        <v>0</v>
      </c>
      <c r="O813" s="1245" t="s">
        <v>48</v>
      </c>
      <c r="P813" s="1224" t="s">
        <v>48</v>
      </c>
      <c r="Q813" s="1219" t="s">
        <v>48</v>
      </c>
      <c r="R813" s="1246" t="s">
        <v>48</v>
      </c>
      <c r="S813" s="1224" t="s">
        <v>48</v>
      </c>
      <c r="T813" s="1219" t="s">
        <v>48</v>
      </c>
      <c r="U813" s="1247" t="s">
        <v>48</v>
      </c>
      <c r="V813" s="1218" t="s">
        <v>48</v>
      </c>
      <c r="W813" s="1219" t="s">
        <v>48</v>
      </c>
      <c r="X813" s="1220" t="s">
        <v>48</v>
      </c>
      <c r="Y813" s="1296">
        <v>0</v>
      </c>
      <c r="Z813" s="1297">
        <v>0</v>
      </c>
      <c r="AA813" s="1223">
        <v>0</v>
      </c>
      <c r="AB813" s="1207">
        <v>0</v>
      </c>
      <c r="AC813" s="1225">
        <v>0</v>
      </c>
      <c r="AD813" s="1298">
        <v>100</v>
      </c>
      <c r="AE813" s="1227" t="s">
        <v>48</v>
      </c>
      <c r="AF813" s="1214">
        <v>10</v>
      </c>
      <c r="AG813" s="1311">
        <v>10</v>
      </c>
      <c r="AH813" s="1312">
        <v>10</v>
      </c>
      <c r="AI813" s="1313">
        <v>0</v>
      </c>
      <c r="AJ813" s="1216">
        <v>0</v>
      </c>
      <c r="AK813" s="1314">
        <v>0</v>
      </c>
      <c r="AL813" s="1228" t="s">
        <v>13913</v>
      </c>
      <c r="AM813" s="1228" t="s">
        <v>12651</v>
      </c>
      <c r="AN813" s="1229" t="s">
        <v>13942</v>
      </c>
    </row>
    <row r="814" spans="1:40" ht="13.5" thickBot="1">
      <c r="A814" s="1293" t="s">
        <v>6391</v>
      </c>
      <c r="B814" s="1202" t="s">
        <v>6392</v>
      </c>
      <c r="C814" s="1289" t="s">
        <v>4815</v>
      </c>
      <c r="D814" s="1205" t="s">
        <v>4816</v>
      </c>
      <c r="E814" s="1205" t="s">
        <v>4817</v>
      </c>
      <c r="F814" s="1205" t="s">
        <v>5953</v>
      </c>
      <c r="G814" s="1205" t="s">
        <v>4818</v>
      </c>
      <c r="H814" s="1205" t="s">
        <v>4819</v>
      </c>
      <c r="I814" s="1259" t="b">
        <v>0</v>
      </c>
      <c r="J814" s="1248" t="s">
        <v>295</v>
      </c>
      <c r="K814" s="1208" t="s">
        <v>6393</v>
      </c>
      <c r="L814" s="1209" t="s">
        <v>6394</v>
      </c>
      <c r="M814" s="1210">
        <v>5</v>
      </c>
      <c r="N814" s="1262" t="b">
        <v>0</v>
      </c>
      <c r="O814" s="1245" t="s">
        <v>48</v>
      </c>
      <c r="P814" s="1224" t="s">
        <v>48</v>
      </c>
      <c r="Q814" s="1219" t="s">
        <v>48</v>
      </c>
      <c r="R814" s="1246" t="s">
        <v>48</v>
      </c>
      <c r="S814" s="1224" t="s">
        <v>48</v>
      </c>
      <c r="T814" s="1219" t="s">
        <v>48</v>
      </c>
      <c r="U814" s="1247" t="s">
        <v>48</v>
      </c>
      <c r="V814" s="1218" t="s">
        <v>48</v>
      </c>
      <c r="W814" s="1219" t="s">
        <v>48</v>
      </c>
      <c r="X814" s="1220" t="s">
        <v>48</v>
      </c>
      <c r="Y814" s="1296">
        <v>0</v>
      </c>
      <c r="Z814" s="1297">
        <v>0</v>
      </c>
      <c r="AA814" s="1223">
        <v>0</v>
      </c>
      <c r="AB814" s="1207">
        <v>0</v>
      </c>
      <c r="AC814" s="1225">
        <v>0</v>
      </c>
      <c r="AD814" s="1298">
        <v>125</v>
      </c>
      <c r="AE814" s="1227" t="s">
        <v>48</v>
      </c>
      <c r="AF814" s="1214">
        <v>10</v>
      </c>
      <c r="AG814" s="1311">
        <v>10</v>
      </c>
      <c r="AH814" s="1312">
        <v>10</v>
      </c>
      <c r="AI814" s="1313">
        <v>0</v>
      </c>
      <c r="AJ814" s="1216">
        <v>0</v>
      </c>
      <c r="AK814" s="1314">
        <v>0</v>
      </c>
      <c r="AL814" s="1228" t="s">
        <v>13914</v>
      </c>
      <c r="AM814" s="1228" t="s">
        <v>12651</v>
      </c>
      <c r="AN814" s="1229" t="s">
        <v>13942</v>
      </c>
    </row>
    <row r="815" spans="1:40" ht="13.5" thickBot="1">
      <c r="A815" s="1293" t="s">
        <v>6395</v>
      </c>
      <c r="B815" s="1202" t="s">
        <v>6392</v>
      </c>
      <c r="C815" s="1289" t="s">
        <v>4815</v>
      </c>
      <c r="D815" s="1205" t="s">
        <v>4816</v>
      </c>
      <c r="E815" s="1205" t="s">
        <v>4817</v>
      </c>
      <c r="F815" s="1205" t="s">
        <v>5953</v>
      </c>
      <c r="G815" s="1205" t="s">
        <v>4818</v>
      </c>
      <c r="H815" s="1205" t="s">
        <v>4819</v>
      </c>
      <c r="I815" s="1259" t="b">
        <v>0</v>
      </c>
      <c r="J815" s="1248" t="s">
        <v>295</v>
      </c>
      <c r="K815" s="1208" t="s">
        <v>6396</v>
      </c>
      <c r="L815" s="1209" t="s">
        <v>6397</v>
      </c>
      <c r="M815" s="1210">
        <v>5</v>
      </c>
      <c r="N815" s="1262" t="b">
        <v>0</v>
      </c>
      <c r="O815" s="1245" t="s">
        <v>48</v>
      </c>
      <c r="P815" s="1224" t="s">
        <v>48</v>
      </c>
      <c r="Q815" s="1219" t="s">
        <v>48</v>
      </c>
      <c r="R815" s="1246" t="s">
        <v>48</v>
      </c>
      <c r="S815" s="1224" t="s">
        <v>48</v>
      </c>
      <c r="T815" s="1219" t="s">
        <v>48</v>
      </c>
      <c r="U815" s="1247" t="s">
        <v>48</v>
      </c>
      <c r="V815" s="1218" t="s">
        <v>48</v>
      </c>
      <c r="W815" s="1219" t="s">
        <v>48</v>
      </c>
      <c r="X815" s="1220" t="s">
        <v>48</v>
      </c>
      <c r="Y815" s="1296">
        <v>0</v>
      </c>
      <c r="Z815" s="1297">
        <v>0</v>
      </c>
      <c r="AA815" s="1223">
        <v>0</v>
      </c>
      <c r="AB815" s="1207">
        <v>0</v>
      </c>
      <c r="AC815" s="1225">
        <v>0</v>
      </c>
      <c r="AD815" s="1298">
        <v>125</v>
      </c>
      <c r="AE815" s="1227" t="s">
        <v>48</v>
      </c>
      <c r="AF815" s="1214">
        <v>10</v>
      </c>
      <c r="AG815" s="1311">
        <v>10</v>
      </c>
      <c r="AH815" s="1312">
        <v>10</v>
      </c>
      <c r="AI815" s="1313">
        <v>0</v>
      </c>
      <c r="AJ815" s="1216">
        <v>0</v>
      </c>
      <c r="AK815" s="1314">
        <v>0</v>
      </c>
      <c r="AL815" s="1228" t="s">
        <v>13914</v>
      </c>
      <c r="AM815" s="1228" t="s">
        <v>12651</v>
      </c>
      <c r="AN815" s="1229" t="s">
        <v>13942</v>
      </c>
    </row>
    <row r="816" spans="1:40" ht="13.5" thickBot="1">
      <c r="A816" s="1293" t="s">
        <v>6398</v>
      </c>
      <c r="B816" s="1202" t="s">
        <v>6392</v>
      </c>
      <c r="C816" s="1289" t="s">
        <v>4815</v>
      </c>
      <c r="D816" s="1205" t="s">
        <v>4816</v>
      </c>
      <c r="E816" s="1205" t="s">
        <v>4817</v>
      </c>
      <c r="F816" s="1205" t="s">
        <v>5953</v>
      </c>
      <c r="G816" s="1205" t="s">
        <v>4818</v>
      </c>
      <c r="H816" s="1205" t="s">
        <v>4819</v>
      </c>
      <c r="I816" s="1259" t="b">
        <v>0</v>
      </c>
      <c r="J816" s="1248" t="s">
        <v>295</v>
      </c>
      <c r="K816" s="1208" t="s">
        <v>6399</v>
      </c>
      <c r="L816" s="1209" t="s">
        <v>6400</v>
      </c>
      <c r="M816" s="1210">
        <v>5</v>
      </c>
      <c r="N816" s="1262" t="b">
        <v>0</v>
      </c>
      <c r="O816" s="1245" t="s">
        <v>48</v>
      </c>
      <c r="P816" s="1224" t="s">
        <v>48</v>
      </c>
      <c r="Q816" s="1219" t="s">
        <v>48</v>
      </c>
      <c r="R816" s="1246" t="s">
        <v>48</v>
      </c>
      <c r="S816" s="1224" t="s">
        <v>48</v>
      </c>
      <c r="T816" s="1219" t="s">
        <v>48</v>
      </c>
      <c r="U816" s="1247" t="s">
        <v>48</v>
      </c>
      <c r="V816" s="1218" t="s">
        <v>48</v>
      </c>
      <c r="W816" s="1219" t="s">
        <v>48</v>
      </c>
      <c r="X816" s="1220" t="s">
        <v>48</v>
      </c>
      <c r="Y816" s="1296">
        <v>0</v>
      </c>
      <c r="Z816" s="1297">
        <v>0</v>
      </c>
      <c r="AA816" s="1223">
        <v>0</v>
      </c>
      <c r="AB816" s="1207">
        <v>0</v>
      </c>
      <c r="AC816" s="1225">
        <v>0</v>
      </c>
      <c r="AD816" s="1298">
        <v>125</v>
      </c>
      <c r="AE816" s="1227" t="s">
        <v>48</v>
      </c>
      <c r="AF816" s="1214">
        <v>10</v>
      </c>
      <c r="AG816" s="1311">
        <v>10</v>
      </c>
      <c r="AH816" s="1312">
        <v>10</v>
      </c>
      <c r="AI816" s="1313">
        <v>0</v>
      </c>
      <c r="AJ816" s="1216">
        <v>0</v>
      </c>
      <c r="AK816" s="1314">
        <v>0</v>
      </c>
      <c r="AL816" s="1228" t="s">
        <v>13914</v>
      </c>
      <c r="AM816" s="1228" t="s">
        <v>12651</v>
      </c>
      <c r="AN816" s="1229" t="s">
        <v>13942</v>
      </c>
    </row>
    <row r="817" spans="1:40" ht="13.5" thickBot="1">
      <c r="A817" s="1293" t="s">
        <v>6401</v>
      </c>
      <c r="B817" s="1202" t="s">
        <v>6392</v>
      </c>
      <c r="C817" s="1289" t="s">
        <v>4815</v>
      </c>
      <c r="D817" s="1205" t="s">
        <v>4816</v>
      </c>
      <c r="E817" s="1205" t="s">
        <v>4817</v>
      </c>
      <c r="F817" s="1205" t="s">
        <v>5953</v>
      </c>
      <c r="G817" s="1205" t="s">
        <v>4818</v>
      </c>
      <c r="H817" s="1205" t="s">
        <v>4819</v>
      </c>
      <c r="I817" s="1259" t="b">
        <v>0</v>
      </c>
      <c r="J817" s="1248" t="s">
        <v>295</v>
      </c>
      <c r="K817" s="1208" t="s">
        <v>6402</v>
      </c>
      <c r="L817" s="1209" t="s">
        <v>6403</v>
      </c>
      <c r="M817" s="1210">
        <v>5</v>
      </c>
      <c r="N817" s="1262" t="b">
        <v>0</v>
      </c>
      <c r="O817" s="1245" t="s">
        <v>48</v>
      </c>
      <c r="P817" s="1224" t="s">
        <v>48</v>
      </c>
      <c r="Q817" s="1219" t="s">
        <v>48</v>
      </c>
      <c r="R817" s="1246" t="s">
        <v>48</v>
      </c>
      <c r="S817" s="1224" t="s">
        <v>48</v>
      </c>
      <c r="T817" s="1219" t="s">
        <v>48</v>
      </c>
      <c r="U817" s="1247" t="s">
        <v>48</v>
      </c>
      <c r="V817" s="1218" t="s">
        <v>48</v>
      </c>
      <c r="W817" s="1219" t="s">
        <v>48</v>
      </c>
      <c r="X817" s="1220" t="s">
        <v>48</v>
      </c>
      <c r="Y817" s="1296">
        <v>0</v>
      </c>
      <c r="Z817" s="1297">
        <v>0</v>
      </c>
      <c r="AA817" s="1223">
        <v>0</v>
      </c>
      <c r="AB817" s="1207">
        <v>0</v>
      </c>
      <c r="AC817" s="1225">
        <v>0</v>
      </c>
      <c r="AD817" s="1298">
        <v>125</v>
      </c>
      <c r="AE817" s="1227" t="s">
        <v>48</v>
      </c>
      <c r="AF817" s="1214">
        <v>10</v>
      </c>
      <c r="AG817" s="1311">
        <v>10</v>
      </c>
      <c r="AH817" s="1312">
        <v>10</v>
      </c>
      <c r="AI817" s="1313">
        <v>0</v>
      </c>
      <c r="AJ817" s="1216">
        <v>0</v>
      </c>
      <c r="AK817" s="1314">
        <v>0</v>
      </c>
      <c r="AL817" s="1228" t="s">
        <v>13914</v>
      </c>
      <c r="AM817" s="1228" t="s">
        <v>12651</v>
      </c>
      <c r="AN817" s="1229" t="s">
        <v>13942</v>
      </c>
    </row>
    <row r="818" spans="1:40" ht="13.5" thickBot="1">
      <c r="A818" s="1293" t="s">
        <v>6404</v>
      </c>
      <c r="B818" s="1202" t="s">
        <v>6392</v>
      </c>
      <c r="C818" s="1289" t="s">
        <v>4815</v>
      </c>
      <c r="D818" s="1205" t="s">
        <v>4816</v>
      </c>
      <c r="E818" s="1205" t="s">
        <v>4817</v>
      </c>
      <c r="F818" s="1205" t="s">
        <v>5953</v>
      </c>
      <c r="G818" s="1205" t="s">
        <v>4818</v>
      </c>
      <c r="H818" s="1205" t="s">
        <v>4819</v>
      </c>
      <c r="I818" s="1259" t="b">
        <v>0</v>
      </c>
      <c r="J818" s="1248" t="s">
        <v>295</v>
      </c>
      <c r="K818" s="1208" t="s">
        <v>6405</v>
      </c>
      <c r="L818" s="1209" t="s">
        <v>6406</v>
      </c>
      <c r="M818" s="1210">
        <v>5</v>
      </c>
      <c r="N818" s="1262" t="b">
        <v>0</v>
      </c>
      <c r="O818" s="1245" t="s">
        <v>48</v>
      </c>
      <c r="P818" s="1224" t="s">
        <v>48</v>
      </c>
      <c r="Q818" s="1219" t="s">
        <v>48</v>
      </c>
      <c r="R818" s="1246" t="s">
        <v>48</v>
      </c>
      <c r="S818" s="1224" t="s">
        <v>48</v>
      </c>
      <c r="T818" s="1219" t="s">
        <v>48</v>
      </c>
      <c r="U818" s="1247" t="s">
        <v>48</v>
      </c>
      <c r="V818" s="1218" t="s">
        <v>48</v>
      </c>
      <c r="W818" s="1219" t="s">
        <v>48</v>
      </c>
      <c r="X818" s="1220" t="s">
        <v>48</v>
      </c>
      <c r="Y818" s="1296">
        <v>0</v>
      </c>
      <c r="Z818" s="1297">
        <v>0</v>
      </c>
      <c r="AA818" s="1223">
        <v>0</v>
      </c>
      <c r="AB818" s="1207">
        <v>0</v>
      </c>
      <c r="AC818" s="1225">
        <v>0</v>
      </c>
      <c r="AD818" s="1298">
        <v>125</v>
      </c>
      <c r="AE818" s="1227" t="s">
        <v>48</v>
      </c>
      <c r="AF818" s="1214">
        <v>10</v>
      </c>
      <c r="AG818" s="1311">
        <v>10</v>
      </c>
      <c r="AH818" s="1312">
        <v>10</v>
      </c>
      <c r="AI818" s="1313">
        <v>0</v>
      </c>
      <c r="AJ818" s="1216">
        <v>0</v>
      </c>
      <c r="AK818" s="1314">
        <v>0</v>
      </c>
      <c r="AL818" s="1228" t="s">
        <v>13914</v>
      </c>
      <c r="AM818" s="1228" t="s">
        <v>12651</v>
      </c>
      <c r="AN818" s="1229" t="s">
        <v>13942</v>
      </c>
    </row>
    <row r="819" spans="1:40" ht="13.5" thickBot="1">
      <c r="A819" s="1293" t="s">
        <v>6407</v>
      </c>
      <c r="B819" s="1202" t="s">
        <v>6392</v>
      </c>
      <c r="C819" s="1289" t="s">
        <v>4815</v>
      </c>
      <c r="D819" s="1205" t="s">
        <v>4816</v>
      </c>
      <c r="E819" s="1205" t="s">
        <v>4817</v>
      </c>
      <c r="F819" s="1205" t="s">
        <v>5953</v>
      </c>
      <c r="G819" s="1205" t="s">
        <v>4818</v>
      </c>
      <c r="H819" s="1205" t="s">
        <v>4819</v>
      </c>
      <c r="I819" s="1259" t="b">
        <v>0</v>
      </c>
      <c r="J819" s="1248" t="s">
        <v>295</v>
      </c>
      <c r="K819" s="1208" t="s">
        <v>6408</v>
      </c>
      <c r="L819" s="1209" t="s">
        <v>6409</v>
      </c>
      <c r="M819" s="1210">
        <v>5</v>
      </c>
      <c r="N819" s="1262" t="b">
        <v>0</v>
      </c>
      <c r="O819" s="1245" t="s">
        <v>48</v>
      </c>
      <c r="P819" s="1224" t="s">
        <v>48</v>
      </c>
      <c r="Q819" s="1219" t="s">
        <v>48</v>
      </c>
      <c r="R819" s="1246" t="s">
        <v>48</v>
      </c>
      <c r="S819" s="1224" t="s">
        <v>48</v>
      </c>
      <c r="T819" s="1219" t="s">
        <v>48</v>
      </c>
      <c r="U819" s="1247" t="s">
        <v>48</v>
      </c>
      <c r="V819" s="1218" t="s">
        <v>48</v>
      </c>
      <c r="W819" s="1219" t="s">
        <v>48</v>
      </c>
      <c r="X819" s="1220" t="s">
        <v>48</v>
      </c>
      <c r="Y819" s="1296">
        <v>0</v>
      </c>
      <c r="Z819" s="1297">
        <v>0</v>
      </c>
      <c r="AA819" s="1223">
        <v>0</v>
      </c>
      <c r="AB819" s="1207">
        <v>0</v>
      </c>
      <c r="AC819" s="1225">
        <v>0</v>
      </c>
      <c r="AD819" s="1298">
        <v>125</v>
      </c>
      <c r="AE819" s="1227" t="s">
        <v>48</v>
      </c>
      <c r="AF819" s="1214">
        <v>10</v>
      </c>
      <c r="AG819" s="1311">
        <v>10</v>
      </c>
      <c r="AH819" s="1312">
        <v>10</v>
      </c>
      <c r="AI819" s="1313">
        <v>0</v>
      </c>
      <c r="AJ819" s="1216">
        <v>0</v>
      </c>
      <c r="AK819" s="1314">
        <v>0</v>
      </c>
      <c r="AL819" s="1228" t="s">
        <v>13914</v>
      </c>
      <c r="AM819" s="1228" t="s">
        <v>12651</v>
      </c>
      <c r="AN819" s="1229" t="s">
        <v>13942</v>
      </c>
    </row>
    <row r="820" spans="1:40" ht="13.5" thickBot="1">
      <c r="A820" s="1293" t="s">
        <v>6410</v>
      </c>
      <c r="B820" s="1202" t="s">
        <v>6392</v>
      </c>
      <c r="C820" s="1289" t="s">
        <v>4815</v>
      </c>
      <c r="D820" s="1205" t="s">
        <v>4816</v>
      </c>
      <c r="E820" s="1205" t="s">
        <v>4817</v>
      </c>
      <c r="F820" s="1205" t="s">
        <v>5953</v>
      </c>
      <c r="G820" s="1205" t="s">
        <v>4818</v>
      </c>
      <c r="H820" s="1205" t="s">
        <v>4819</v>
      </c>
      <c r="I820" s="1259" t="b">
        <v>0</v>
      </c>
      <c r="J820" s="1241" t="s">
        <v>6411</v>
      </c>
      <c r="K820" s="1208" t="s">
        <v>6412</v>
      </c>
      <c r="L820" s="1209" t="s">
        <v>6413</v>
      </c>
      <c r="M820" s="1210">
        <v>5</v>
      </c>
      <c r="N820" s="1262" t="b">
        <v>0</v>
      </c>
      <c r="O820" s="1245" t="s">
        <v>48</v>
      </c>
      <c r="P820" s="1224" t="s">
        <v>48</v>
      </c>
      <c r="Q820" s="1219" t="s">
        <v>48</v>
      </c>
      <c r="R820" s="1246" t="s">
        <v>48</v>
      </c>
      <c r="S820" s="1224" t="s">
        <v>48</v>
      </c>
      <c r="T820" s="1219" t="s">
        <v>48</v>
      </c>
      <c r="U820" s="1247" t="s">
        <v>48</v>
      </c>
      <c r="V820" s="1218" t="s">
        <v>48</v>
      </c>
      <c r="W820" s="1219" t="s">
        <v>48</v>
      </c>
      <c r="X820" s="1220" t="s">
        <v>48</v>
      </c>
      <c r="Y820" s="1296">
        <v>0</v>
      </c>
      <c r="Z820" s="1297">
        <v>0</v>
      </c>
      <c r="AA820" s="1223">
        <v>0</v>
      </c>
      <c r="AB820" s="1207">
        <v>0</v>
      </c>
      <c r="AC820" s="1225">
        <v>0</v>
      </c>
      <c r="AD820" s="1298">
        <v>125</v>
      </c>
      <c r="AE820" s="1227" t="s">
        <v>48</v>
      </c>
      <c r="AF820" s="1214">
        <v>10</v>
      </c>
      <c r="AG820" s="1311">
        <v>10</v>
      </c>
      <c r="AH820" s="1312">
        <v>10</v>
      </c>
      <c r="AI820" s="1313">
        <v>0</v>
      </c>
      <c r="AJ820" s="1216">
        <v>0</v>
      </c>
      <c r="AK820" s="1314">
        <v>0</v>
      </c>
      <c r="AL820" s="1228" t="s">
        <v>13914</v>
      </c>
      <c r="AM820" s="1228" t="s">
        <v>12651</v>
      </c>
      <c r="AN820" s="1229" t="s">
        <v>13942</v>
      </c>
    </row>
    <row r="821" spans="1:40" ht="13.5" thickBot="1">
      <c r="A821" s="1293" t="s">
        <v>6414</v>
      </c>
      <c r="B821" s="1202" t="s">
        <v>6392</v>
      </c>
      <c r="C821" s="1289" t="s">
        <v>4815</v>
      </c>
      <c r="D821" s="1205" t="s">
        <v>4816</v>
      </c>
      <c r="E821" s="1205" t="s">
        <v>4817</v>
      </c>
      <c r="F821" s="1205" t="s">
        <v>5953</v>
      </c>
      <c r="G821" s="1205" t="s">
        <v>4818</v>
      </c>
      <c r="H821" s="1205" t="s">
        <v>4819</v>
      </c>
      <c r="I821" s="1259" t="b">
        <v>0</v>
      </c>
      <c r="J821" s="1241" t="s">
        <v>6415</v>
      </c>
      <c r="K821" s="1208" t="s">
        <v>6416</v>
      </c>
      <c r="L821" s="1209" t="s">
        <v>6417</v>
      </c>
      <c r="M821" s="1210">
        <v>5</v>
      </c>
      <c r="N821" s="1262" t="b">
        <v>0</v>
      </c>
      <c r="O821" s="1245" t="s">
        <v>48</v>
      </c>
      <c r="P821" s="1224" t="s">
        <v>48</v>
      </c>
      <c r="Q821" s="1219" t="s">
        <v>48</v>
      </c>
      <c r="R821" s="1246" t="s">
        <v>48</v>
      </c>
      <c r="S821" s="1224" t="s">
        <v>48</v>
      </c>
      <c r="T821" s="1219" t="s">
        <v>48</v>
      </c>
      <c r="U821" s="1247" t="s">
        <v>48</v>
      </c>
      <c r="V821" s="1218" t="s">
        <v>48</v>
      </c>
      <c r="W821" s="1219" t="s">
        <v>48</v>
      </c>
      <c r="X821" s="1220" t="s">
        <v>48</v>
      </c>
      <c r="Y821" s="1296">
        <v>0</v>
      </c>
      <c r="Z821" s="1297">
        <v>0</v>
      </c>
      <c r="AA821" s="1223">
        <v>0</v>
      </c>
      <c r="AB821" s="1207">
        <v>0</v>
      </c>
      <c r="AC821" s="1225">
        <v>0</v>
      </c>
      <c r="AD821" s="1298">
        <v>125</v>
      </c>
      <c r="AE821" s="1227" t="s">
        <v>48</v>
      </c>
      <c r="AF821" s="1214">
        <v>10</v>
      </c>
      <c r="AG821" s="1311">
        <v>10</v>
      </c>
      <c r="AH821" s="1312">
        <v>10</v>
      </c>
      <c r="AI821" s="1313">
        <v>0</v>
      </c>
      <c r="AJ821" s="1216">
        <v>0</v>
      </c>
      <c r="AK821" s="1314">
        <v>0</v>
      </c>
      <c r="AL821" s="1228" t="s">
        <v>13914</v>
      </c>
      <c r="AM821" s="1228" t="s">
        <v>12651</v>
      </c>
      <c r="AN821" s="1229" t="s">
        <v>13942</v>
      </c>
    </row>
    <row r="822" spans="1:40" ht="13.5" thickBot="1">
      <c r="A822" s="1293" t="s">
        <v>6418</v>
      </c>
      <c r="B822" s="1202" t="s">
        <v>6392</v>
      </c>
      <c r="C822" s="1289" t="s">
        <v>4815</v>
      </c>
      <c r="D822" s="1205" t="s">
        <v>4816</v>
      </c>
      <c r="E822" s="1205" t="s">
        <v>4817</v>
      </c>
      <c r="F822" s="1205" t="s">
        <v>5953</v>
      </c>
      <c r="G822" s="1205" t="s">
        <v>4818</v>
      </c>
      <c r="H822" s="1205" t="s">
        <v>4819</v>
      </c>
      <c r="I822" s="1259" t="b">
        <v>0</v>
      </c>
      <c r="J822" s="1241" t="s">
        <v>6419</v>
      </c>
      <c r="K822" s="1208" t="s">
        <v>6420</v>
      </c>
      <c r="L822" s="1209" t="s">
        <v>6421</v>
      </c>
      <c r="M822" s="1210">
        <v>5</v>
      </c>
      <c r="N822" s="1262" t="b">
        <v>0</v>
      </c>
      <c r="O822" s="1245" t="s">
        <v>48</v>
      </c>
      <c r="P822" s="1224" t="s">
        <v>48</v>
      </c>
      <c r="Q822" s="1219" t="s">
        <v>48</v>
      </c>
      <c r="R822" s="1246" t="s">
        <v>48</v>
      </c>
      <c r="S822" s="1224" t="s">
        <v>48</v>
      </c>
      <c r="T822" s="1219" t="s">
        <v>48</v>
      </c>
      <c r="U822" s="1247" t="s">
        <v>48</v>
      </c>
      <c r="V822" s="1218" t="s">
        <v>48</v>
      </c>
      <c r="W822" s="1219" t="s">
        <v>48</v>
      </c>
      <c r="X822" s="1220" t="s">
        <v>48</v>
      </c>
      <c r="Y822" s="1296">
        <v>0</v>
      </c>
      <c r="Z822" s="1297">
        <v>0</v>
      </c>
      <c r="AA822" s="1223">
        <v>0</v>
      </c>
      <c r="AB822" s="1207">
        <v>0</v>
      </c>
      <c r="AC822" s="1225">
        <v>0</v>
      </c>
      <c r="AD822" s="1298">
        <v>125</v>
      </c>
      <c r="AE822" s="1227" t="s">
        <v>48</v>
      </c>
      <c r="AF822" s="1214">
        <v>10</v>
      </c>
      <c r="AG822" s="1311">
        <v>10</v>
      </c>
      <c r="AH822" s="1312">
        <v>10</v>
      </c>
      <c r="AI822" s="1313">
        <v>0</v>
      </c>
      <c r="AJ822" s="1216">
        <v>0</v>
      </c>
      <c r="AK822" s="1314">
        <v>0</v>
      </c>
      <c r="AL822" s="1228" t="s">
        <v>13914</v>
      </c>
      <c r="AM822" s="1228" t="s">
        <v>12651</v>
      </c>
      <c r="AN822" s="1229" t="s">
        <v>13942</v>
      </c>
    </row>
    <row r="823" spans="1:40" ht="13.5" thickBot="1">
      <c r="A823" s="1293" t="s">
        <v>6422</v>
      </c>
      <c r="B823" s="1202" t="s">
        <v>6392</v>
      </c>
      <c r="C823" s="1289" t="s">
        <v>4815</v>
      </c>
      <c r="D823" s="1205" t="s">
        <v>4816</v>
      </c>
      <c r="E823" s="1205" t="s">
        <v>4817</v>
      </c>
      <c r="F823" s="1205" t="s">
        <v>5953</v>
      </c>
      <c r="G823" s="1205" t="s">
        <v>4818</v>
      </c>
      <c r="H823" s="1205" t="s">
        <v>4819</v>
      </c>
      <c r="I823" s="1259" t="b">
        <v>0</v>
      </c>
      <c r="J823" s="1241" t="s">
        <v>6423</v>
      </c>
      <c r="K823" s="1208" t="s">
        <v>6424</v>
      </c>
      <c r="L823" s="1209" t="s">
        <v>6425</v>
      </c>
      <c r="M823" s="1210">
        <v>5</v>
      </c>
      <c r="N823" s="1262" t="b">
        <v>0</v>
      </c>
      <c r="O823" s="1245" t="s">
        <v>48</v>
      </c>
      <c r="P823" s="1224" t="s">
        <v>48</v>
      </c>
      <c r="Q823" s="1219" t="s">
        <v>48</v>
      </c>
      <c r="R823" s="1246" t="s">
        <v>48</v>
      </c>
      <c r="S823" s="1224" t="s">
        <v>48</v>
      </c>
      <c r="T823" s="1219" t="s">
        <v>48</v>
      </c>
      <c r="U823" s="1247" t="s">
        <v>48</v>
      </c>
      <c r="V823" s="1218" t="s">
        <v>48</v>
      </c>
      <c r="W823" s="1219" t="s">
        <v>48</v>
      </c>
      <c r="X823" s="1220" t="s">
        <v>48</v>
      </c>
      <c r="Y823" s="1296">
        <v>0</v>
      </c>
      <c r="Z823" s="1297">
        <v>0</v>
      </c>
      <c r="AA823" s="1223">
        <v>0</v>
      </c>
      <c r="AB823" s="1207">
        <v>0</v>
      </c>
      <c r="AC823" s="1225">
        <v>0</v>
      </c>
      <c r="AD823" s="1298">
        <v>125</v>
      </c>
      <c r="AE823" s="1227" t="s">
        <v>48</v>
      </c>
      <c r="AF823" s="1214">
        <v>10</v>
      </c>
      <c r="AG823" s="1311">
        <v>10</v>
      </c>
      <c r="AH823" s="1312">
        <v>10</v>
      </c>
      <c r="AI823" s="1313">
        <v>0</v>
      </c>
      <c r="AJ823" s="1216">
        <v>0</v>
      </c>
      <c r="AK823" s="1314">
        <v>0</v>
      </c>
      <c r="AL823" s="1228" t="s">
        <v>13914</v>
      </c>
      <c r="AM823" s="1228" t="s">
        <v>12651</v>
      </c>
      <c r="AN823" s="1229" t="s">
        <v>13942</v>
      </c>
    </row>
    <row r="824" spans="1:40" ht="13.5" thickBot="1">
      <c r="A824" s="1293" t="s">
        <v>6426</v>
      </c>
      <c r="B824" s="1202" t="s">
        <v>6392</v>
      </c>
      <c r="C824" s="1289" t="s">
        <v>4815</v>
      </c>
      <c r="D824" s="1205" t="s">
        <v>4816</v>
      </c>
      <c r="E824" s="1205" t="s">
        <v>4817</v>
      </c>
      <c r="F824" s="1205" t="s">
        <v>5953</v>
      </c>
      <c r="G824" s="1205" t="s">
        <v>4818</v>
      </c>
      <c r="H824" s="1205" t="s">
        <v>4819</v>
      </c>
      <c r="I824" s="1259" t="b">
        <v>0</v>
      </c>
      <c r="J824" s="1241" t="s">
        <v>6427</v>
      </c>
      <c r="K824" s="1208" t="s">
        <v>6428</v>
      </c>
      <c r="L824" s="1209" t="s">
        <v>6429</v>
      </c>
      <c r="M824" s="1210">
        <v>5</v>
      </c>
      <c r="N824" s="1262" t="b">
        <v>0</v>
      </c>
      <c r="O824" s="1245" t="s">
        <v>48</v>
      </c>
      <c r="P824" s="1224" t="s">
        <v>48</v>
      </c>
      <c r="Q824" s="1219" t="s">
        <v>48</v>
      </c>
      <c r="R824" s="1246" t="s">
        <v>48</v>
      </c>
      <c r="S824" s="1224" t="s">
        <v>48</v>
      </c>
      <c r="T824" s="1219" t="s">
        <v>48</v>
      </c>
      <c r="U824" s="1247" t="s">
        <v>48</v>
      </c>
      <c r="V824" s="1218" t="s">
        <v>48</v>
      </c>
      <c r="W824" s="1219" t="s">
        <v>48</v>
      </c>
      <c r="X824" s="1220" t="s">
        <v>48</v>
      </c>
      <c r="Y824" s="1296">
        <v>0</v>
      </c>
      <c r="Z824" s="1297">
        <v>0</v>
      </c>
      <c r="AA824" s="1223">
        <v>0</v>
      </c>
      <c r="AB824" s="1207">
        <v>0</v>
      </c>
      <c r="AC824" s="1225">
        <v>0</v>
      </c>
      <c r="AD824" s="1298">
        <v>125</v>
      </c>
      <c r="AE824" s="1227" t="s">
        <v>48</v>
      </c>
      <c r="AF824" s="1214">
        <v>10</v>
      </c>
      <c r="AG824" s="1311">
        <v>10</v>
      </c>
      <c r="AH824" s="1312">
        <v>10</v>
      </c>
      <c r="AI824" s="1313">
        <v>0</v>
      </c>
      <c r="AJ824" s="1216">
        <v>0</v>
      </c>
      <c r="AK824" s="1314">
        <v>0</v>
      </c>
      <c r="AL824" s="1228" t="s">
        <v>13914</v>
      </c>
      <c r="AM824" s="1228" t="s">
        <v>12651</v>
      </c>
      <c r="AN824" s="1229" t="s">
        <v>13942</v>
      </c>
    </row>
    <row r="825" spans="1:40" ht="13.5" thickBot="1">
      <c r="A825" s="1293" t="s">
        <v>6430</v>
      </c>
      <c r="B825" s="1202" t="s">
        <v>6392</v>
      </c>
      <c r="C825" s="1289" t="s">
        <v>4815</v>
      </c>
      <c r="D825" s="1205" t="s">
        <v>4816</v>
      </c>
      <c r="E825" s="1205" t="s">
        <v>4817</v>
      </c>
      <c r="F825" s="1205" t="s">
        <v>5953</v>
      </c>
      <c r="G825" s="1205" t="s">
        <v>4818</v>
      </c>
      <c r="H825" s="1205" t="s">
        <v>4819</v>
      </c>
      <c r="I825" s="1259" t="b">
        <v>0</v>
      </c>
      <c r="J825" s="1241" t="s">
        <v>6431</v>
      </c>
      <c r="K825" s="1208" t="s">
        <v>6432</v>
      </c>
      <c r="L825" s="1209" t="s">
        <v>6433</v>
      </c>
      <c r="M825" s="1210">
        <v>5</v>
      </c>
      <c r="N825" s="1262" t="b">
        <v>0</v>
      </c>
      <c r="O825" s="1245" t="s">
        <v>48</v>
      </c>
      <c r="P825" s="1224" t="s">
        <v>48</v>
      </c>
      <c r="Q825" s="1219" t="s">
        <v>48</v>
      </c>
      <c r="R825" s="1246" t="s">
        <v>48</v>
      </c>
      <c r="S825" s="1224" t="s">
        <v>48</v>
      </c>
      <c r="T825" s="1219" t="s">
        <v>48</v>
      </c>
      <c r="U825" s="1247" t="s">
        <v>48</v>
      </c>
      <c r="V825" s="1218" t="s">
        <v>48</v>
      </c>
      <c r="W825" s="1219" t="s">
        <v>48</v>
      </c>
      <c r="X825" s="1220" t="s">
        <v>48</v>
      </c>
      <c r="Y825" s="1296">
        <v>0</v>
      </c>
      <c r="Z825" s="1297">
        <v>0</v>
      </c>
      <c r="AA825" s="1223">
        <v>0</v>
      </c>
      <c r="AB825" s="1207">
        <v>0</v>
      </c>
      <c r="AC825" s="1225">
        <v>0</v>
      </c>
      <c r="AD825" s="1298">
        <v>125</v>
      </c>
      <c r="AE825" s="1227" t="s">
        <v>48</v>
      </c>
      <c r="AF825" s="1214">
        <v>10</v>
      </c>
      <c r="AG825" s="1311">
        <v>10</v>
      </c>
      <c r="AH825" s="1312">
        <v>10</v>
      </c>
      <c r="AI825" s="1313">
        <v>0</v>
      </c>
      <c r="AJ825" s="1216">
        <v>0</v>
      </c>
      <c r="AK825" s="1314">
        <v>0</v>
      </c>
      <c r="AL825" s="1228" t="s">
        <v>13914</v>
      </c>
      <c r="AM825" s="1228" t="s">
        <v>12651</v>
      </c>
      <c r="AN825" s="1229" t="s">
        <v>13942</v>
      </c>
    </row>
    <row r="826" spans="1:40" ht="13.5" thickBot="1">
      <c r="A826" s="1293" t="s">
        <v>6434</v>
      </c>
      <c r="B826" s="1202" t="s">
        <v>6392</v>
      </c>
      <c r="C826" s="1289" t="s">
        <v>4815</v>
      </c>
      <c r="D826" s="1205" t="s">
        <v>4816</v>
      </c>
      <c r="E826" s="1205" t="s">
        <v>4817</v>
      </c>
      <c r="F826" s="1205" t="s">
        <v>5953</v>
      </c>
      <c r="G826" s="1205" t="s">
        <v>4818</v>
      </c>
      <c r="H826" s="1205" t="s">
        <v>4819</v>
      </c>
      <c r="I826" s="1259" t="b">
        <v>0</v>
      </c>
      <c r="J826" s="1241" t="s">
        <v>6435</v>
      </c>
      <c r="K826" s="1208" t="s">
        <v>6436</v>
      </c>
      <c r="L826" s="1209" t="s">
        <v>6437</v>
      </c>
      <c r="M826" s="1210">
        <v>5</v>
      </c>
      <c r="N826" s="1262" t="b">
        <v>0</v>
      </c>
      <c r="O826" s="1245" t="s">
        <v>48</v>
      </c>
      <c r="P826" s="1224" t="s">
        <v>48</v>
      </c>
      <c r="Q826" s="1219" t="s">
        <v>48</v>
      </c>
      <c r="R826" s="1246" t="s">
        <v>48</v>
      </c>
      <c r="S826" s="1224" t="s">
        <v>48</v>
      </c>
      <c r="T826" s="1219" t="s">
        <v>48</v>
      </c>
      <c r="U826" s="1247" t="s">
        <v>48</v>
      </c>
      <c r="V826" s="1218" t="s">
        <v>48</v>
      </c>
      <c r="W826" s="1219" t="s">
        <v>48</v>
      </c>
      <c r="X826" s="1220" t="s">
        <v>48</v>
      </c>
      <c r="Y826" s="1296">
        <v>0</v>
      </c>
      <c r="Z826" s="1297">
        <v>0</v>
      </c>
      <c r="AA826" s="1223">
        <v>0</v>
      </c>
      <c r="AB826" s="1207">
        <v>0</v>
      </c>
      <c r="AC826" s="1225">
        <v>0</v>
      </c>
      <c r="AD826" s="1298">
        <v>125</v>
      </c>
      <c r="AE826" s="1227" t="s">
        <v>48</v>
      </c>
      <c r="AF826" s="1214">
        <v>10</v>
      </c>
      <c r="AG826" s="1311">
        <v>10</v>
      </c>
      <c r="AH826" s="1312">
        <v>10</v>
      </c>
      <c r="AI826" s="1313">
        <v>0</v>
      </c>
      <c r="AJ826" s="1216">
        <v>0</v>
      </c>
      <c r="AK826" s="1314">
        <v>0</v>
      </c>
      <c r="AL826" s="1228" t="s">
        <v>13914</v>
      </c>
      <c r="AM826" s="1228" t="s">
        <v>12651</v>
      </c>
      <c r="AN826" s="1229" t="s">
        <v>13942</v>
      </c>
    </row>
    <row r="827" spans="1:40" ht="13.5" thickBot="1">
      <c r="A827" s="1293" t="s">
        <v>6438</v>
      </c>
      <c r="B827" s="1202" t="s">
        <v>6392</v>
      </c>
      <c r="C827" s="1289" t="s">
        <v>4815</v>
      </c>
      <c r="D827" s="1205" t="s">
        <v>4816</v>
      </c>
      <c r="E827" s="1205" t="s">
        <v>4817</v>
      </c>
      <c r="F827" s="1205" t="s">
        <v>5953</v>
      </c>
      <c r="G827" s="1205" t="s">
        <v>4818</v>
      </c>
      <c r="H827" s="1205" t="s">
        <v>4819</v>
      </c>
      <c r="I827" s="1259" t="b">
        <v>0</v>
      </c>
      <c r="J827" s="1241" t="s">
        <v>6439</v>
      </c>
      <c r="K827" s="1208" t="s">
        <v>6440</v>
      </c>
      <c r="L827" s="1209" t="s">
        <v>6441</v>
      </c>
      <c r="M827" s="1210">
        <v>5</v>
      </c>
      <c r="N827" s="1262" t="b">
        <v>0</v>
      </c>
      <c r="O827" s="1245" t="s">
        <v>48</v>
      </c>
      <c r="P827" s="1224" t="s">
        <v>48</v>
      </c>
      <c r="Q827" s="1219" t="s">
        <v>48</v>
      </c>
      <c r="R827" s="1246" t="s">
        <v>48</v>
      </c>
      <c r="S827" s="1224" t="s">
        <v>48</v>
      </c>
      <c r="T827" s="1219" t="s">
        <v>48</v>
      </c>
      <c r="U827" s="1247" t="s">
        <v>48</v>
      </c>
      <c r="V827" s="1218" t="s">
        <v>48</v>
      </c>
      <c r="W827" s="1219" t="s">
        <v>48</v>
      </c>
      <c r="X827" s="1220" t="s">
        <v>48</v>
      </c>
      <c r="Y827" s="1296">
        <v>0</v>
      </c>
      <c r="Z827" s="1297">
        <v>0</v>
      </c>
      <c r="AA827" s="1223">
        <v>0</v>
      </c>
      <c r="AB827" s="1207">
        <v>0</v>
      </c>
      <c r="AC827" s="1225">
        <v>0</v>
      </c>
      <c r="AD827" s="1298">
        <v>125</v>
      </c>
      <c r="AE827" s="1227" t="s">
        <v>48</v>
      </c>
      <c r="AF827" s="1214">
        <v>10</v>
      </c>
      <c r="AG827" s="1311">
        <v>10</v>
      </c>
      <c r="AH827" s="1312">
        <v>10</v>
      </c>
      <c r="AI827" s="1313">
        <v>0</v>
      </c>
      <c r="AJ827" s="1216">
        <v>0</v>
      </c>
      <c r="AK827" s="1314">
        <v>0</v>
      </c>
      <c r="AL827" s="1228" t="s">
        <v>13914</v>
      </c>
      <c r="AM827" s="1228" t="s">
        <v>12651</v>
      </c>
      <c r="AN827" s="1229" t="s">
        <v>13942</v>
      </c>
    </row>
    <row r="828" spans="1:40" ht="13.5" thickBot="1">
      <c r="A828" s="1293" t="s">
        <v>6442</v>
      </c>
      <c r="B828" s="1202" t="s">
        <v>6392</v>
      </c>
      <c r="C828" s="1289" t="s">
        <v>4815</v>
      </c>
      <c r="D828" s="1205" t="s">
        <v>4816</v>
      </c>
      <c r="E828" s="1205" t="s">
        <v>4817</v>
      </c>
      <c r="F828" s="1205" t="s">
        <v>5953</v>
      </c>
      <c r="G828" s="1205" t="s">
        <v>4818</v>
      </c>
      <c r="H828" s="1205" t="s">
        <v>4819</v>
      </c>
      <c r="I828" s="1259" t="b">
        <v>0</v>
      </c>
      <c r="J828" s="1241" t="s">
        <v>6443</v>
      </c>
      <c r="K828" s="1208" t="s">
        <v>6444</v>
      </c>
      <c r="L828" s="1209" t="s">
        <v>6445</v>
      </c>
      <c r="M828" s="1210">
        <v>5</v>
      </c>
      <c r="N828" s="1262" t="b">
        <v>0</v>
      </c>
      <c r="O828" s="1245" t="s">
        <v>48</v>
      </c>
      <c r="P828" s="1224" t="s">
        <v>48</v>
      </c>
      <c r="Q828" s="1219" t="s">
        <v>48</v>
      </c>
      <c r="R828" s="1246" t="s">
        <v>48</v>
      </c>
      <c r="S828" s="1224" t="s">
        <v>48</v>
      </c>
      <c r="T828" s="1219" t="s">
        <v>48</v>
      </c>
      <c r="U828" s="1247" t="s">
        <v>48</v>
      </c>
      <c r="V828" s="1218" t="s">
        <v>48</v>
      </c>
      <c r="W828" s="1219" t="s">
        <v>48</v>
      </c>
      <c r="X828" s="1220" t="s">
        <v>48</v>
      </c>
      <c r="Y828" s="1296">
        <v>0</v>
      </c>
      <c r="Z828" s="1297">
        <v>0</v>
      </c>
      <c r="AA828" s="1223">
        <v>0</v>
      </c>
      <c r="AB828" s="1207">
        <v>0</v>
      </c>
      <c r="AC828" s="1225">
        <v>0</v>
      </c>
      <c r="AD828" s="1298">
        <v>125</v>
      </c>
      <c r="AE828" s="1227" t="s">
        <v>48</v>
      </c>
      <c r="AF828" s="1214">
        <v>10</v>
      </c>
      <c r="AG828" s="1311">
        <v>10</v>
      </c>
      <c r="AH828" s="1312">
        <v>10</v>
      </c>
      <c r="AI828" s="1313">
        <v>0</v>
      </c>
      <c r="AJ828" s="1216">
        <v>0</v>
      </c>
      <c r="AK828" s="1314">
        <v>0</v>
      </c>
      <c r="AL828" s="1228" t="s">
        <v>13914</v>
      </c>
      <c r="AM828" s="1228" t="s">
        <v>12651</v>
      </c>
      <c r="AN828" s="1229" t="s">
        <v>13942</v>
      </c>
    </row>
    <row r="829" spans="1:40" ht="13.5" thickBot="1">
      <c r="A829" s="1293" t="s">
        <v>6446</v>
      </c>
      <c r="B829" s="1202" t="s">
        <v>6392</v>
      </c>
      <c r="C829" s="1289" t="s">
        <v>4815</v>
      </c>
      <c r="D829" s="1205" t="s">
        <v>4816</v>
      </c>
      <c r="E829" s="1205" t="s">
        <v>4817</v>
      </c>
      <c r="F829" s="1205" t="s">
        <v>5953</v>
      </c>
      <c r="G829" s="1205" t="s">
        <v>4818</v>
      </c>
      <c r="H829" s="1205" t="s">
        <v>4819</v>
      </c>
      <c r="I829" s="1259" t="b">
        <v>0</v>
      </c>
      <c r="J829" s="1241" t="s">
        <v>6447</v>
      </c>
      <c r="K829" s="1208" t="s">
        <v>6448</v>
      </c>
      <c r="L829" s="1209" t="s">
        <v>6449</v>
      </c>
      <c r="M829" s="1210">
        <v>5</v>
      </c>
      <c r="N829" s="1262" t="b">
        <v>0</v>
      </c>
      <c r="O829" s="1245" t="s">
        <v>48</v>
      </c>
      <c r="P829" s="1224" t="s">
        <v>48</v>
      </c>
      <c r="Q829" s="1219" t="s">
        <v>48</v>
      </c>
      <c r="R829" s="1246" t="s">
        <v>48</v>
      </c>
      <c r="S829" s="1224" t="s">
        <v>48</v>
      </c>
      <c r="T829" s="1219" t="s">
        <v>48</v>
      </c>
      <c r="U829" s="1247" t="s">
        <v>48</v>
      </c>
      <c r="V829" s="1218" t="s">
        <v>48</v>
      </c>
      <c r="W829" s="1219" t="s">
        <v>48</v>
      </c>
      <c r="X829" s="1220" t="s">
        <v>48</v>
      </c>
      <c r="Y829" s="1296">
        <v>0</v>
      </c>
      <c r="Z829" s="1297">
        <v>0</v>
      </c>
      <c r="AA829" s="1223">
        <v>0</v>
      </c>
      <c r="AB829" s="1207">
        <v>0</v>
      </c>
      <c r="AC829" s="1225">
        <v>0</v>
      </c>
      <c r="AD829" s="1298">
        <v>125</v>
      </c>
      <c r="AE829" s="1227" t="s">
        <v>48</v>
      </c>
      <c r="AF829" s="1214">
        <v>10</v>
      </c>
      <c r="AG829" s="1311">
        <v>10</v>
      </c>
      <c r="AH829" s="1312">
        <v>10</v>
      </c>
      <c r="AI829" s="1313">
        <v>0</v>
      </c>
      <c r="AJ829" s="1216">
        <v>0</v>
      </c>
      <c r="AK829" s="1314">
        <v>0</v>
      </c>
      <c r="AL829" s="1228" t="s">
        <v>13914</v>
      </c>
      <c r="AM829" s="1228" t="s">
        <v>12651</v>
      </c>
      <c r="AN829" s="1229" t="s">
        <v>13942</v>
      </c>
    </row>
    <row r="830" spans="1:40" ht="13.5" thickBot="1">
      <c r="A830" s="1293" t="s">
        <v>6450</v>
      </c>
      <c r="B830" s="1202" t="s">
        <v>6392</v>
      </c>
      <c r="C830" s="1289" t="s">
        <v>4815</v>
      </c>
      <c r="D830" s="1205" t="s">
        <v>4816</v>
      </c>
      <c r="E830" s="1205" t="s">
        <v>4817</v>
      </c>
      <c r="F830" s="1205" t="s">
        <v>5953</v>
      </c>
      <c r="G830" s="1205" t="s">
        <v>4818</v>
      </c>
      <c r="H830" s="1205" t="s">
        <v>4819</v>
      </c>
      <c r="I830" s="1259" t="b">
        <v>0</v>
      </c>
      <c r="J830" s="1241" t="s">
        <v>6451</v>
      </c>
      <c r="K830" s="1208" t="s">
        <v>6452</v>
      </c>
      <c r="L830" s="1209" t="s">
        <v>6453</v>
      </c>
      <c r="M830" s="1210">
        <v>5</v>
      </c>
      <c r="N830" s="1262" t="b">
        <v>0</v>
      </c>
      <c r="O830" s="1245" t="s">
        <v>48</v>
      </c>
      <c r="P830" s="1224" t="s">
        <v>48</v>
      </c>
      <c r="Q830" s="1219" t="s">
        <v>48</v>
      </c>
      <c r="R830" s="1246" t="s">
        <v>48</v>
      </c>
      <c r="S830" s="1224" t="s">
        <v>48</v>
      </c>
      <c r="T830" s="1219" t="s">
        <v>48</v>
      </c>
      <c r="U830" s="1247" t="s">
        <v>48</v>
      </c>
      <c r="V830" s="1218" t="s">
        <v>48</v>
      </c>
      <c r="W830" s="1219" t="s">
        <v>48</v>
      </c>
      <c r="X830" s="1220" t="s">
        <v>48</v>
      </c>
      <c r="Y830" s="1296">
        <v>0</v>
      </c>
      <c r="Z830" s="1297">
        <v>0</v>
      </c>
      <c r="AA830" s="1223">
        <v>0</v>
      </c>
      <c r="AB830" s="1207">
        <v>0</v>
      </c>
      <c r="AC830" s="1225">
        <v>0</v>
      </c>
      <c r="AD830" s="1298">
        <v>125</v>
      </c>
      <c r="AE830" s="1227" t="s">
        <v>48</v>
      </c>
      <c r="AF830" s="1214">
        <v>10</v>
      </c>
      <c r="AG830" s="1311">
        <v>10</v>
      </c>
      <c r="AH830" s="1312">
        <v>10</v>
      </c>
      <c r="AI830" s="1313">
        <v>0</v>
      </c>
      <c r="AJ830" s="1216">
        <v>0</v>
      </c>
      <c r="AK830" s="1314">
        <v>0</v>
      </c>
      <c r="AL830" s="1228" t="s">
        <v>13914</v>
      </c>
      <c r="AM830" s="1228" t="s">
        <v>12651</v>
      </c>
      <c r="AN830" s="1229" t="s">
        <v>13942</v>
      </c>
    </row>
    <row r="831" spans="1:40" ht="13.5" thickBot="1">
      <c r="A831" s="1293" t="s">
        <v>6454</v>
      </c>
      <c r="B831" s="1202" t="s">
        <v>6392</v>
      </c>
      <c r="C831" s="1289" t="s">
        <v>4815</v>
      </c>
      <c r="D831" s="1205" t="s">
        <v>4816</v>
      </c>
      <c r="E831" s="1205" t="s">
        <v>4817</v>
      </c>
      <c r="F831" s="1205" t="s">
        <v>5953</v>
      </c>
      <c r="G831" s="1205" t="s">
        <v>4818</v>
      </c>
      <c r="H831" s="1205" t="s">
        <v>4819</v>
      </c>
      <c r="I831" s="1259" t="b">
        <v>0</v>
      </c>
      <c r="J831" s="1241" t="s">
        <v>6455</v>
      </c>
      <c r="K831" s="1208" t="s">
        <v>6456</v>
      </c>
      <c r="L831" s="1209" t="s">
        <v>6457</v>
      </c>
      <c r="M831" s="1210">
        <v>5</v>
      </c>
      <c r="N831" s="1262" t="b">
        <v>0</v>
      </c>
      <c r="O831" s="1245" t="s">
        <v>48</v>
      </c>
      <c r="P831" s="1224" t="s">
        <v>48</v>
      </c>
      <c r="Q831" s="1219" t="s">
        <v>48</v>
      </c>
      <c r="R831" s="1246" t="s">
        <v>48</v>
      </c>
      <c r="S831" s="1224" t="s">
        <v>48</v>
      </c>
      <c r="T831" s="1219" t="s">
        <v>48</v>
      </c>
      <c r="U831" s="1247" t="s">
        <v>48</v>
      </c>
      <c r="V831" s="1218" t="s">
        <v>48</v>
      </c>
      <c r="W831" s="1219" t="s">
        <v>48</v>
      </c>
      <c r="X831" s="1220" t="s">
        <v>48</v>
      </c>
      <c r="Y831" s="1296">
        <v>0</v>
      </c>
      <c r="Z831" s="1297">
        <v>0</v>
      </c>
      <c r="AA831" s="1223">
        <v>0</v>
      </c>
      <c r="AB831" s="1207">
        <v>0</v>
      </c>
      <c r="AC831" s="1225">
        <v>0</v>
      </c>
      <c r="AD831" s="1298">
        <v>125</v>
      </c>
      <c r="AE831" s="1227" t="s">
        <v>48</v>
      </c>
      <c r="AF831" s="1214">
        <v>10</v>
      </c>
      <c r="AG831" s="1311">
        <v>10</v>
      </c>
      <c r="AH831" s="1312">
        <v>10</v>
      </c>
      <c r="AI831" s="1313">
        <v>0</v>
      </c>
      <c r="AJ831" s="1216">
        <v>0</v>
      </c>
      <c r="AK831" s="1314">
        <v>0</v>
      </c>
      <c r="AL831" s="1228" t="s">
        <v>13914</v>
      </c>
      <c r="AM831" s="1228" t="s">
        <v>12651</v>
      </c>
      <c r="AN831" s="1229" t="s">
        <v>13942</v>
      </c>
    </row>
    <row r="832" spans="1:40" ht="13.5" thickBot="1">
      <c r="A832" s="1293" t="s">
        <v>6458</v>
      </c>
      <c r="B832" s="1202" t="s">
        <v>6392</v>
      </c>
      <c r="C832" s="1289" t="s">
        <v>4815</v>
      </c>
      <c r="D832" s="1205" t="s">
        <v>4816</v>
      </c>
      <c r="E832" s="1205" t="s">
        <v>4817</v>
      </c>
      <c r="F832" s="1205" t="s">
        <v>5953</v>
      </c>
      <c r="G832" s="1205" t="s">
        <v>4818</v>
      </c>
      <c r="H832" s="1205" t="s">
        <v>4819</v>
      </c>
      <c r="I832" s="1259" t="b">
        <v>0</v>
      </c>
      <c r="J832" s="1241" t="s">
        <v>6459</v>
      </c>
      <c r="K832" s="1208" t="s">
        <v>6460</v>
      </c>
      <c r="L832" s="1209" t="s">
        <v>6461</v>
      </c>
      <c r="M832" s="1210">
        <v>5</v>
      </c>
      <c r="N832" s="1262" t="b">
        <v>0</v>
      </c>
      <c r="O832" s="1245" t="s">
        <v>48</v>
      </c>
      <c r="P832" s="1224" t="s">
        <v>48</v>
      </c>
      <c r="Q832" s="1219" t="s">
        <v>48</v>
      </c>
      <c r="R832" s="1246" t="s">
        <v>48</v>
      </c>
      <c r="S832" s="1224" t="s">
        <v>48</v>
      </c>
      <c r="T832" s="1219" t="s">
        <v>48</v>
      </c>
      <c r="U832" s="1247" t="s">
        <v>48</v>
      </c>
      <c r="V832" s="1218" t="s">
        <v>48</v>
      </c>
      <c r="W832" s="1219" t="s">
        <v>48</v>
      </c>
      <c r="X832" s="1220" t="s">
        <v>48</v>
      </c>
      <c r="Y832" s="1296">
        <v>0</v>
      </c>
      <c r="Z832" s="1297">
        <v>0</v>
      </c>
      <c r="AA832" s="1223">
        <v>0</v>
      </c>
      <c r="AB832" s="1207">
        <v>0</v>
      </c>
      <c r="AC832" s="1225">
        <v>0</v>
      </c>
      <c r="AD832" s="1298">
        <v>125</v>
      </c>
      <c r="AE832" s="1227" t="s">
        <v>48</v>
      </c>
      <c r="AF832" s="1214">
        <v>10</v>
      </c>
      <c r="AG832" s="1311">
        <v>10</v>
      </c>
      <c r="AH832" s="1312">
        <v>10</v>
      </c>
      <c r="AI832" s="1313">
        <v>0</v>
      </c>
      <c r="AJ832" s="1216">
        <v>0</v>
      </c>
      <c r="AK832" s="1314">
        <v>0</v>
      </c>
      <c r="AL832" s="1228" t="s">
        <v>13914</v>
      </c>
      <c r="AM832" s="1228" t="s">
        <v>12651</v>
      </c>
      <c r="AN832" s="1229" t="s">
        <v>13942</v>
      </c>
    </row>
    <row r="833" spans="1:40" ht="13.5" thickBot="1">
      <c r="A833" s="1293" t="s">
        <v>6462</v>
      </c>
      <c r="B833" s="1202" t="s">
        <v>6392</v>
      </c>
      <c r="C833" s="1289" t="s">
        <v>4815</v>
      </c>
      <c r="D833" s="1205" t="s">
        <v>4816</v>
      </c>
      <c r="E833" s="1205" t="s">
        <v>4817</v>
      </c>
      <c r="F833" s="1205" t="s">
        <v>5953</v>
      </c>
      <c r="G833" s="1205" t="s">
        <v>4818</v>
      </c>
      <c r="H833" s="1205" t="s">
        <v>4819</v>
      </c>
      <c r="I833" s="1259" t="b">
        <v>0</v>
      </c>
      <c r="J833" s="1241" t="s">
        <v>6463</v>
      </c>
      <c r="K833" s="1208" t="s">
        <v>6464</v>
      </c>
      <c r="L833" s="1209" t="s">
        <v>6465</v>
      </c>
      <c r="M833" s="1210">
        <v>5</v>
      </c>
      <c r="N833" s="1262" t="b">
        <v>0</v>
      </c>
      <c r="O833" s="1245" t="s">
        <v>48</v>
      </c>
      <c r="P833" s="1224" t="s">
        <v>48</v>
      </c>
      <c r="Q833" s="1219" t="s">
        <v>48</v>
      </c>
      <c r="R833" s="1246" t="s">
        <v>48</v>
      </c>
      <c r="S833" s="1224" t="s">
        <v>48</v>
      </c>
      <c r="T833" s="1219" t="s">
        <v>48</v>
      </c>
      <c r="U833" s="1247" t="s">
        <v>48</v>
      </c>
      <c r="V833" s="1218" t="s">
        <v>48</v>
      </c>
      <c r="W833" s="1219" t="s">
        <v>48</v>
      </c>
      <c r="X833" s="1220" t="s">
        <v>48</v>
      </c>
      <c r="Y833" s="1296">
        <v>0</v>
      </c>
      <c r="Z833" s="1297">
        <v>0</v>
      </c>
      <c r="AA833" s="1223">
        <v>0</v>
      </c>
      <c r="AB833" s="1207">
        <v>0</v>
      </c>
      <c r="AC833" s="1225">
        <v>0</v>
      </c>
      <c r="AD833" s="1298">
        <v>125</v>
      </c>
      <c r="AE833" s="1227" t="s">
        <v>48</v>
      </c>
      <c r="AF833" s="1214">
        <v>10</v>
      </c>
      <c r="AG833" s="1311">
        <v>10</v>
      </c>
      <c r="AH833" s="1312">
        <v>10</v>
      </c>
      <c r="AI833" s="1313">
        <v>0</v>
      </c>
      <c r="AJ833" s="1216">
        <v>0</v>
      </c>
      <c r="AK833" s="1314">
        <v>0</v>
      </c>
      <c r="AL833" s="1228" t="s">
        <v>13914</v>
      </c>
      <c r="AM833" s="1228" t="s">
        <v>12651</v>
      </c>
      <c r="AN833" s="1229" t="s">
        <v>13942</v>
      </c>
    </row>
    <row r="834" spans="1:40" ht="13.5" thickBot="1">
      <c r="A834" s="1293" t="s">
        <v>6466</v>
      </c>
      <c r="B834" s="1202" t="s">
        <v>6392</v>
      </c>
      <c r="C834" s="1289" t="s">
        <v>4815</v>
      </c>
      <c r="D834" s="1205" t="s">
        <v>4816</v>
      </c>
      <c r="E834" s="1205" t="s">
        <v>4817</v>
      </c>
      <c r="F834" s="1205" t="s">
        <v>5953</v>
      </c>
      <c r="G834" s="1205" t="s">
        <v>4818</v>
      </c>
      <c r="H834" s="1205" t="s">
        <v>4819</v>
      </c>
      <c r="I834" s="1259" t="b">
        <v>0</v>
      </c>
      <c r="J834" s="1241" t="s">
        <v>6467</v>
      </c>
      <c r="K834" s="1208" t="s">
        <v>6468</v>
      </c>
      <c r="L834" s="1209" t="s">
        <v>6469</v>
      </c>
      <c r="M834" s="1210">
        <v>5</v>
      </c>
      <c r="N834" s="1262" t="b">
        <v>0</v>
      </c>
      <c r="O834" s="1245" t="s">
        <v>48</v>
      </c>
      <c r="P834" s="1224" t="s">
        <v>48</v>
      </c>
      <c r="Q834" s="1219" t="s">
        <v>48</v>
      </c>
      <c r="R834" s="1246" t="s">
        <v>48</v>
      </c>
      <c r="S834" s="1224" t="s">
        <v>48</v>
      </c>
      <c r="T834" s="1219" t="s">
        <v>48</v>
      </c>
      <c r="U834" s="1247" t="s">
        <v>48</v>
      </c>
      <c r="V834" s="1218" t="s">
        <v>48</v>
      </c>
      <c r="W834" s="1219" t="s">
        <v>48</v>
      </c>
      <c r="X834" s="1220" t="s">
        <v>48</v>
      </c>
      <c r="Y834" s="1296">
        <v>0</v>
      </c>
      <c r="Z834" s="1297">
        <v>0</v>
      </c>
      <c r="AA834" s="1223">
        <v>0</v>
      </c>
      <c r="AB834" s="1207">
        <v>0</v>
      </c>
      <c r="AC834" s="1225">
        <v>0</v>
      </c>
      <c r="AD834" s="1298">
        <v>125</v>
      </c>
      <c r="AE834" s="1227" t="s">
        <v>48</v>
      </c>
      <c r="AF834" s="1214">
        <v>10</v>
      </c>
      <c r="AG834" s="1311">
        <v>10</v>
      </c>
      <c r="AH834" s="1312">
        <v>10</v>
      </c>
      <c r="AI834" s="1313">
        <v>0</v>
      </c>
      <c r="AJ834" s="1216">
        <v>0</v>
      </c>
      <c r="AK834" s="1314">
        <v>0</v>
      </c>
      <c r="AL834" s="1228" t="s">
        <v>13914</v>
      </c>
      <c r="AM834" s="1228" t="s">
        <v>12651</v>
      </c>
      <c r="AN834" s="1229" t="s">
        <v>13942</v>
      </c>
    </row>
    <row r="835" spans="1:40" ht="13.5" thickBot="1">
      <c r="A835" s="1293" t="s">
        <v>6470</v>
      </c>
      <c r="B835" s="1202" t="s">
        <v>6392</v>
      </c>
      <c r="C835" s="1289" t="s">
        <v>4815</v>
      </c>
      <c r="D835" s="1205" t="s">
        <v>4816</v>
      </c>
      <c r="E835" s="1205" t="s">
        <v>4817</v>
      </c>
      <c r="F835" s="1205" t="s">
        <v>5953</v>
      </c>
      <c r="G835" s="1205" t="s">
        <v>4818</v>
      </c>
      <c r="H835" s="1205" t="s">
        <v>4819</v>
      </c>
      <c r="I835" s="1259" t="b">
        <v>0</v>
      </c>
      <c r="J835" s="1241" t="s">
        <v>6471</v>
      </c>
      <c r="K835" s="1208" t="s">
        <v>6472</v>
      </c>
      <c r="L835" s="1209" t="s">
        <v>6473</v>
      </c>
      <c r="M835" s="1210">
        <v>5</v>
      </c>
      <c r="N835" s="1262" t="b">
        <v>0</v>
      </c>
      <c r="O835" s="1245" t="s">
        <v>48</v>
      </c>
      <c r="P835" s="1224" t="s">
        <v>48</v>
      </c>
      <c r="Q835" s="1219" t="s">
        <v>48</v>
      </c>
      <c r="R835" s="1246" t="s">
        <v>48</v>
      </c>
      <c r="S835" s="1224" t="s">
        <v>48</v>
      </c>
      <c r="T835" s="1219" t="s">
        <v>48</v>
      </c>
      <c r="U835" s="1247" t="s">
        <v>48</v>
      </c>
      <c r="V835" s="1218" t="s">
        <v>48</v>
      </c>
      <c r="W835" s="1219" t="s">
        <v>48</v>
      </c>
      <c r="X835" s="1220" t="s">
        <v>48</v>
      </c>
      <c r="Y835" s="1296">
        <v>0</v>
      </c>
      <c r="Z835" s="1297">
        <v>0</v>
      </c>
      <c r="AA835" s="1223">
        <v>0</v>
      </c>
      <c r="AB835" s="1207">
        <v>0</v>
      </c>
      <c r="AC835" s="1225">
        <v>0</v>
      </c>
      <c r="AD835" s="1298">
        <v>125</v>
      </c>
      <c r="AE835" s="1227" t="s">
        <v>48</v>
      </c>
      <c r="AF835" s="1214">
        <v>10</v>
      </c>
      <c r="AG835" s="1311">
        <v>10</v>
      </c>
      <c r="AH835" s="1312">
        <v>10</v>
      </c>
      <c r="AI835" s="1313">
        <v>0</v>
      </c>
      <c r="AJ835" s="1216">
        <v>0</v>
      </c>
      <c r="AK835" s="1314">
        <v>0</v>
      </c>
      <c r="AL835" s="1228" t="s">
        <v>13914</v>
      </c>
      <c r="AM835" s="1228" t="s">
        <v>12651</v>
      </c>
      <c r="AN835" s="1229" t="s">
        <v>13942</v>
      </c>
    </row>
    <row r="836" spans="1:40" ht="13.5" thickBot="1">
      <c r="A836" s="1293" t="s">
        <v>6474</v>
      </c>
      <c r="B836" s="1202" t="s">
        <v>6392</v>
      </c>
      <c r="C836" s="1289" t="s">
        <v>4815</v>
      </c>
      <c r="D836" s="1205" t="s">
        <v>4816</v>
      </c>
      <c r="E836" s="1205" t="s">
        <v>4817</v>
      </c>
      <c r="F836" s="1205" t="s">
        <v>5953</v>
      </c>
      <c r="G836" s="1205" t="s">
        <v>4818</v>
      </c>
      <c r="H836" s="1205" t="s">
        <v>4819</v>
      </c>
      <c r="I836" s="1259" t="b">
        <v>0</v>
      </c>
      <c r="J836" s="1241" t="s">
        <v>6475</v>
      </c>
      <c r="K836" s="1208" t="s">
        <v>6476</v>
      </c>
      <c r="L836" s="1209" t="s">
        <v>6477</v>
      </c>
      <c r="M836" s="1210">
        <v>5</v>
      </c>
      <c r="N836" s="1262" t="b">
        <v>0</v>
      </c>
      <c r="O836" s="1245" t="s">
        <v>48</v>
      </c>
      <c r="P836" s="1224" t="s">
        <v>48</v>
      </c>
      <c r="Q836" s="1219" t="s">
        <v>48</v>
      </c>
      <c r="R836" s="1246" t="s">
        <v>48</v>
      </c>
      <c r="S836" s="1224" t="s">
        <v>48</v>
      </c>
      <c r="T836" s="1219" t="s">
        <v>48</v>
      </c>
      <c r="U836" s="1247" t="s">
        <v>48</v>
      </c>
      <c r="V836" s="1218" t="s">
        <v>48</v>
      </c>
      <c r="W836" s="1219" t="s">
        <v>48</v>
      </c>
      <c r="X836" s="1220" t="s">
        <v>48</v>
      </c>
      <c r="Y836" s="1296">
        <v>0</v>
      </c>
      <c r="Z836" s="1297">
        <v>0</v>
      </c>
      <c r="AA836" s="1223">
        <v>0</v>
      </c>
      <c r="AB836" s="1207">
        <v>0</v>
      </c>
      <c r="AC836" s="1225">
        <v>0</v>
      </c>
      <c r="AD836" s="1298">
        <v>125</v>
      </c>
      <c r="AE836" s="1227" t="s">
        <v>48</v>
      </c>
      <c r="AF836" s="1214">
        <v>10</v>
      </c>
      <c r="AG836" s="1311">
        <v>10</v>
      </c>
      <c r="AH836" s="1312">
        <v>10</v>
      </c>
      <c r="AI836" s="1313">
        <v>0</v>
      </c>
      <c r="AJ836" s="1216">
        <v>0</v>
      </c>
      <c r="AK836" s="1314">
        <v>0</v>
      </c>
      <c r="AL836" s="1228" t="s">
        <v>13914</v>
      </c>
      <c r="AM836" s="1228" t="s">
        <v>12651</v>
      </c>
      <c r="AN836" s="1229" t="s">
        <v>13942</v>
      </c>
    </row>
    <row r="837" spans="1:40" ht="13.5" thickBot="1">
      <c r="A837" s="1293" t="s">
        <v>6478</v>
      </c>
      <c r="B837" s="1202" t="s">
        <v>6392</v>
      </c>
      <c r="C837" s="1289" t="s">
        <v>4815</v>
      </c>
      <c r="D837" s="1205" t="s">
        <v>4816</v>
      </c>
      <c r="E837" s="1205" t="s">
        <v>4817</v>
      </c>
      <c r="F837" s="1205" t="s">
        <v>5953</v>
      </c>
      <c r="G837" s="1205" t="s">
        <v>4818</v>
      </c>
      <c r="H837" s="1205" t="s">
        <v>4819</v>
      </c>
      <c r="I837" s="1259" t="b">
        <v>0</v>
      </c>
      <c r="J837" s="1241" t="s">
        <v>6479</v>
      </c>
      <c r="K837" s="1208" t="s">
        <v>6480</v>
      </c>
      <c r="L837" s="1209" t="s">
        <v>6481</v>
      </c>
      <c r="M837" s="1210">
        <v>5</v>
      </c>
      <c r="N837" s="1262" t="b">
        <v>0</v>
      </c>
      <c r="O837" s="1245" t="s">
        <v>48</v>
      </c>
      <c r="P837" s="1224" t="s">
        <v>48</v>
      </c>
      <c r="Q837" s="1219" t="s">
        <v>48</v>
      </c>
      <c r="R837" s="1246" t="s">
        <v>48</v>
      </c>
      <c r="S837" s="1224" t="s">
        <v>48</v>
      </c>
      <c r="T837" s="1219" t="s">
        <v>48</v>
      </c>
      <c r="U837" s="1247" t="s">
        <v>48</v>
      </c>
      <c r="V837" s="1218" t="s">
        <v>48</v>
      </c>
      <c r="W837" s="1219" t="s">
        <v>48</v>
      </c>
      <c r="X837" s="1220" t="s">
        <v>48</v>
      </c>
      <c r="Y837" s="1296">
        <v>0</v>
      </c>
      <c r="Z837" s="1297">
        <v>0</v>
      </c>
      <c r="AA837" s="1223">
        <v>0</v>
      </c>
      <c r="AB837" s="1207">
        <v>0</v>
      </c>
      <c r="AC837" s="1225">
        <v>0</v>
      </c>
      <c r="AD837" s="1298">
        <v>125</v>
      </c>
      <c r="AE837" s="1227" t="s">
        <v>48</v>
      </c>
      <c r="AF837" s="1214">
        <v>10</v>
      </c>
      <c r="AG837" s="1311">
        <v>10</v>
      </c>
      <c r="AH837" s="1312">
        <v>10</v>
      </c>
      <c r="AI837" s="1313">
        <v>0</v>
      </c>
      <c r="AJ837" s="1216">
        <v>0</v>
      </c>
      <c r="AK837" s="1314">
        <v>0</v>
      </c>
      <c r="AL837" s="1228" t="s">
        <v>13914</v>
      </c>
      <c r="AM837" s="1228" t="s">
        <v>12651</v>
      </c>
      <c r="AN837" s="1229" t="s">
        <v>13942</v>
      </c>
    </row>
    <row r="838" spans="1:40" ht="13.5" thickBot="1">
      <c r="A838" s="1293" t="s">
        <v>6482</v>
      </c>
      <c r="B838" s="1202" t="s">
        <v>6392</v>
      </c>
      <c r="C838" s="1289" t="s">
        <v>4815</v>
      </c>
      <c r="D838" s="1205" t="s">
        <v>4816</v>
      </c>
      <c r="E838" s="1205" t="s">
        <v>4817</v>
      </c>
      <c r="F838" s="1205" t="s">
        <v>5953</v>
      </c>
      <c r="G838" s="1205" t="s">
        <v>4818</v>
      </c>
      <c r="H838" s="1205" t="s">
        <v>4819</v>
      </c>
      <c r="I838" s="1259" t="b">
        <v>0</v>
      </c>
      <c r="J838" s="1241" t="s">
        <v>6483</v>
      </c>
      <c r="K838" s="1208" t="s">
        <v>6484</v>
      </c>
      <c r="L838" s="1209" t="s">
        <v>6485</v>
      </c>
      <c r="M838" s="1210">
        <v>5</v>
      </c>
      <c r="N838" s="1262" t="b">
        <v>0</v>
      </c>
      <c r="O838" s="1245" t="s">
        <v>48</v>
      </c>
      <c r="P838" s="1224" t="s">
        <v>48</v>
      </c>
      <c r="Q838" s="1219" t="s">
        <v>48</v>
      </c>
      <c r="R838" s="1246" t="s">
        <v>48</v>
      </c>
      <c r="S838" s="1224" t="s">
        <v>48</v>
      </c>
      <c r="T838" s="1219" t="s">
        <v>48</v>
      </c>
      <c r="U838" s="1247" t="s">
        <v>48</v>
      </c>
      <c r="V838" s="1218" t="s">
        <v>48</v>
      </c>
      <c r="W838" s="1219" t="s">
        <v>48</v>
      </c>
      <c r="X838" s="1220" t="s">
        <v>48</v>
      </c>
      <c r="Y838" s="1296">
        <v>0</v>
      </c>
      <c r="Z838" s="1297">
        <v>0</v>
      </c>
      <c r="AA838" s="1223">
        <v>0</v>
      </c>
      <c r="AB838" s="1207">
        <v>0</v>
      </c>
      <c r="AC838" s="1225">
        <v>0</v>
      </c>
      <c r="AD838" s="1298">
        <v>125</v>
      </c>
      <c r="AE838" s="1227" t="s">
        <v>48</v>
      </c>
      <c r="AF838" s="1214">
        <v>10</v>
      </c>
      <c r="AG838" s="1311">
        <v>10</v>
      </c>
      <c r="AH838" s="1312">
        <v>10</v>
      </c>
      <c r="AI838" s="1313">
        <v>0</v>
      </c>
      <c r="AJ838" s="1216">
        <v>0</v>
      </c>
      <c r="AK838" s="1314">
        <v>0</v>
      </c>
      <c r="AL838" s="1228" t="s">
        <v>13914</v>
      </c>
      <c r="AM838" s="1228" t="s">
        <v>12651</v>
      </c>
      <c r="AN838" s="1229" t="s">
        <v>13942</v>
      </c>
    </row>
    <row r="839" spans="1:40" ht="13.5" thickBot="1">
      <c r="A839" s="1256" t="s">
        <v>6486</v>
      </c>
      <c r="B839" s="1202" t="s">
        <v>6487</v>
      </c>
      <c r="C839" s="1289" t="s">
        <v>4815</v>
      </c>
      <c r="D839" s="1205" t="s">
        <v>4816</v>
      </c>
      <c r="E839" s="1205" t="s">
        <v>4817</v>
      </c>
      <c r="F839" s="1205" t="s">
        <v>5953</v>
      </c>
      <c r="G839" s="1205" t="s">
        <v>4818</v>
      </c>
      <c r="H839" s="1205" t="s">
        <v>4819</v>
      </c>
      <c r="I839" s="1259" t="b">
        <v>0</v>
      </c>
      <c r="J839" s="1309" t="s">
        <v>6488</v>
      </c>
      <c r="K839" s="1208" t="s">
        <v>6489</v>
      </c>
      <c r="L839" s="1209" t="s">
        <v>6490</v>
      </c>
      <c r="M839" s="1210">
        <v>5</v>
      </c>
      <c r="N839" s="1262" t="b">
        <v>0</v>
      </c>
      <c r="O839" s="1245" t="s">
        <v>48</v>
      </c>
      <c r="P839" s="1224" t="s">
        <v>48</v>
      </c>
      <c r="Q839" s="1219" t="s">
        <v>48</v>
      </c>
      <c r="R839" s="1246" t="s">
        <v>48</v>
      </c>
      <c r="S839" s="1224" t="s">
        <v>48</v>
      </c>
      <c r="T839" s="1219" t="s">
        <v>48</v>
      </c>
      <c r="U839" s="1247" t="s">
        <v>48</v>
      </c>
      <c r="V839" s="1218" t="s">
        <v>48</v>
      </c>
      <c r="W839" s="1219" t="s">
        <v>48</v>
      </c>
      <c r="X839" s="1220" t="s">
        <v>48</v>
      </c>
      <c r="Y839" s="1296">
        <v>0</v>
      </c>
      <c r="Z839" s="1297">
        <v>0</v>
      </c>
      <c r="AA839" s="1223">
        <v>0</v>
      </c>
      <c r="AB839" s="1207">
        <v>0</v>
      </c>
      <c r="AC839" s="1225">
        <v>0</v>
      </c>
      <c r="AD839" s="1298">
        <v>150</v>
      </c>
      <c r="AE839" s="1227" t="s">
        <v>48</v>
      </c>
      <c r="AF839" s="1214">
        <v>15</v>
      </c>
      <c r="AG839" s="1311">
        <v>15</v>
      </c>
      <c r="AH839" s="1312">
        <v>15</v>
      </c>
      <c r="AI839" s="1313">
        <v>0</v>
      </c>
      <c r="AJ839" s="1216">
        <v>0</v>
      </c>
      <c r="AK839" s="1314">
        <v>0</v>
      </c>
      <c r="AL839" s="1228" t="s">
        <v>13915</v>
      </c>
      <c r="AM839" s="1228" t="s">
        <v>12651</v>
      </c>
      <c r="AN839" s="1229" t="s">
        <v>13942</v>
      </c>
    </row>
    <row r="840" spans="1:40" ht="13.5" thickBot="1">
      <c r="A840" s="1256" t="s">
        <v>6491</v>
      </c>
      <c r="B840" s="1202" t="s">
        <v>6487</v>
      </c>
      <c r="C840" s="1289" t="s">
        <v>4815</v>
      </c>
      <c r="D840" s="1205" t="s">
        <v>4816</v>
      </c>
      <c r="E840" s="1205" t="s">
        <v>4817</v>
      </c>
      <c r="F840" s="1205" t="s">
        <v>5953</v>
      </c>
      <c r="G840" s="1205" t="s">
        <v>4818</v>
      </c>
      <c r="H840" s="1205" t="s">
        <v>4819</v>
      </c>
      <c r="I840" s="1259" t="b">
        <v>0</v>
      </c>
      <c r="J840" s="1309" t="s">
        <v>6492</v>
      </c>
      <c r="K840" s="1208" t="s">
        <v>6493</v>
      </c>
      <c r="L840" s="1209" t="s">
        <v>6494</v>
      </c>
      <c r="M840" s="1210">
        <v>5</v>
      </c>
      <c r="N840" s="1262" t="b">
        <v>0</v>
      </c>
      <c r="O840" s="1245" t="s">
        <v>48</v>
      </c>
      <c r="P840" s="1224" t="s">
        <v>48</v>
      </c>
      <c r="Q840" s="1219" t="s">
        <v>48</v>
      </c>
      <c r="R840" s="1246" t="s">
        <v>48</v>
      </c>
      <c r="S840" s="1224" t="s">
        <v>48</v>
      </c>
      <c r="T840" s="1219" t="s">
        <v>48</v>
      </c>
      <c r="U840" s="1247" t="s">
        <v>48</v>
      </c>
      <c r="V840" s="1218" t="s">
        <v>48</v>
      </c>
      <c r="W840" s="1219" t="s">
        <v>48</v>
      </c>
      <c r="X840" s="1220" t="s">
        <v>48</v>
      </c>
      <c r="Y840" s="1296">
        <v>0</v>
      </c>
      <c r="Z840" s="1297">
        <v>0</v>
      </c>
      <c r="AA840" s="1223">
        <v>0</v>
      </c>
      <c r="AB840" s="1207">
        <v>0</v>
      </c>
      <c r="AC840" s="1225">
        <v>0</v>
      </c>
      <c r="AD840" s="1298">
        <v>150</v>
      </c>
      <c r="AE840" s="1227" t="s">
        <v>48</v>
      </c>
      <c r="AF840" s="1214">
        <v>15</v>
      </c>
      <c r="AG840" s="1311">
        <v>15</v>
      </c>
      <c r="AH840" s="1312">
        <v>15</v>
      </c>
      <c r="AI840" s="1313">
        <v>0</v>
      </c>
      <c r="AJ840" s="1216">
        <v>0</v>
      </c>
      <c r="AK840" s="1314">
        <v>0</v>
      </c>
      <c r="AL840" s="1228" t="s">
        <v>13915</v>
      </c>
      <c r="AM840" s="1228" t="s">
        <v>12651</v>
      </c>
      <c r="AN840" s="1229" t="s">
        <v>13942</v>
      </c>
    </row>
    <row r="841" spans="1:40" ht="13.5" thickBot="1">
      <c r="A841" s="1256" t="s">
        <v>6495</v>
      </c>
      <c r="B841" s="1202" t="s">
        <v>6487</v>
      </c>
      <c r="C841" s="1289" t="s">
        <v>4815</v>
      </c>
      <c r="D841" s="1205" t="s">
        <v>4816</v>
      </c>
      <c r="E841" s="1205" t="s">
        <v>4817</v>
      </c>
      <c r="F841" s="1205" t="s">
        <v>5953</v>
      </c>
      <c r="G841" s="1205" t="s">
        <v>4818</v>
      </c>
      <c r="H841" s="1205" t="s">
        <v>4819</v>
      </c>
      <c r="I841" s="1259" t="b">
        <v>0</v>
      </c>
      <c r="J841" s="1309" t="s">
        <v>6496</v>
      </c>
      <c r="K841" s="1208" t="s">
        <v>6497</v>
      </c>
      <c r="L841" s="1209" t="s">
        <v>6498</v>
      </c>
      <c r="M841" s="1210">
        <v>5</v>
      </c>
      <c r="N841" s="1262" t="b">
        <v>0</v>
      </c>
      <c r="O841" s="1245" t="s">
        <v>48</v>
      </c>
      <c r="P841" s="1224" t="s">
        <v>48</v>
      </c>
      <c r="Q841" s="1219" t="s">
        <v>48</v>
      </c>
      <c r="R841" s="1246" t="s">
        <v>48</v>
      </c>
      <c r="S841" s="1224" t="s">
        <v>48</v>
      </c>
      <c r="T841" s="1219" t="s">
        <v>48</v>
      </c>
      <c r="U841" s="1247" t="s">
        <v>48</v>
      </c>
      <c r="V841" s="1218" t="s">
        <v>48</v>
      </c>
      <c r="W841" s="1219" t="s">
        <v>48</v>
      </c>
      <c r="X841" s="1220" t="s">
        <v>48</v>
      </c>
      <c r="Y841" s="1296">
        <v>0</v>
      </c>
      <c r="Z841" s="1297">
        <v>0</v>
      </c>
      <c r="AA841" s="1223">
        <v>0</v>
      </c>
      <c r="AB841" s="1207">
        <v>0</v>
      </c>
      <c r="AC841" s="1225">
        <v>0</v>
      </c>
      <c r="AD841" s="1298">
        <v>150</v>
      </c>
      <c r="AE841" s="1227" t="s">
        <v>48</v>
      </c>
      <c r="AF841" s="1214">
        <v>15</v>
      </c>
      <c r="AG841" s="1311">
        <v>15</v>
      </c>
      <c r="AH841" s="1312">
        <v>15</v>
      </c>
      <c r="AI841" s="1313">
        <v>0</v>
      </c>
      <c r="AJ841" s="1216">
        <v>0</v>
      </c>
      <c r="AK841" s="1314">
        <v>0</v>
      </c>
      <c r="AL841" s="1228" t="s">
        <v>13915</v>
      </c>
      <c r="AM841" s="1228" t="s">
        <v>12651</v>
      </c>
      <c r="AN841" s="1229" t="s">
        <v>13942</v>
      </c>
    </row>
    <row r="842" spans="1:40" ht="13.5" thickBot="1">
      <c r="A842" s="1256" t="s">
        <v>6499</v>
      </c>
      <c r="B842" s="1202" t="s">
        <v>6487</v>
      </c>
      <c r="C842" s="1289" t="s">
        <v>4815</v>
      </c>
      <c r="D842" s="1205" t="s">
        <v>4816</v>
      </c>
      <c r="E842" s="1205" t="s">
        <v>4817</v>
      </c>
      <c r="F842" s="1205" t="s">
        <v>5953</v>
      </c>
      <c r="G842" s="1205" t="s">
        <v>4818</v>
      </c>
      <c r="H842" s="1205" t="s">
        <v>4819</v>
      </c>
      <c r="I842" s="1259" t="b">
        <v>0</v>
      </c>
      <c r="J842" s="1309" t="s">
        <v>6500</v>
      </c>
      <c r="K842" s="1208" t="s">
        <v>6501</v>
      </c>
      <c r="L842" s="1209" t="s">
        <v>6502</v>
      </c>
      <c r="M842" s="1210">
        <v>5</v>
      </c>
      <c r="N842" s="1262" t="b">
        <v>0</v>
      </c>
      <c r="O842" s="1245" t="s">
        <v>48</v>
      </c>
      <c r="P842" s="1224" t="s">
        <v>48</v>
      </c>
      <c r="Q842" s="1219" t="s">
        <v>48</v>
      </c>
      <c r="R842" s="1246" t="s">
        <v>48</v>
      </c>
      <c r="S842" s="1224" t="s">
        <v>48</v>
      </c>
      <c r="T842" s="1219" t="s">
        <v>48</v>
      </c>
      <c r="U842" s="1247" t="s">
        <v>48</v>
      </c>
      <c r="V842" s="1218" t="s">
        <v>48</v>
      </c>
      <c r="W842" s="1219" t="s">
        <v>48</v>
      </c>
      <c r="X842" s="1220" t="s">
        <v>48</v>
      </c>
      <c r="Y842" s="1296">
        <v>0</v>
      </c>
      <c r="Z842" s="1297">
        <v>0</v>
      </c>
      <c r="AA842" s="1223">
        <v>0</v>
      </c>
      <c r="AB842" s="1207">
        <v>0</v>
      </c>
      <c r="AC842" s="1225">
        <v>0</v>
      </c>
      <c r="AD842" s="1298">
        <v>150</v>
      </c>
      <c r="AE842" s="1227" t="s">
        <v>48</v>
      </c>
      <c r="AF842" s="1214">
        <v>15</v>
      </c>
      <c r="AG842" s="1311">
        <v>15</v>
      </c>
      <c r="AH842" s="1312">
        <v>15</v>
      </c>
      <c r="AI842" s="1313">
        <v>0</v>
      </c>
      <c r="AJ842" s="1216">
        <v>0</v>
      </c>
      <c r="AK842" s="1314">
        <v>0</v>
      </c>
      <c r="AL842" s="1228" t="s">
        <v>13915</v>
      </c>
      <c r="AM842" s="1228" t="s">
        <v>12651</v>
      </c>
      <c r="AN842" s="1229" t="s">
        <v>13942</v>
      </c>
    </row>
    <row r="843" spans="1:40" ht="13.5" thickBot="1">
      <c r="A843" s="1256" t="s">
        <v>6503</v>
      </c>
      <c r="B843" s="1202" t="s">
        <v>6487</v>
      </c>
      <c r="C843" s="1289" t="s">
        <v>4815</v>
      </c>
      <c r="D843" s="1205" t="s">
        <v>4816</v>
      </c>
      <c r="E843" s="1205" t="s">
        <v>4817</v>
      </c>
      <c r="F843" s="1205" t="s">
        <v>5953</v>
      </c>
      <c r="G843" s="1205" t="s">
        <v>4818</v>
      </c>
      <c r="H843" s="1205" t="s">
        <v>4819</v>
      </c>
      <c r="I843" s="1259" t="b">
        <v>0</v>
      </c>
      <c r="J843" s="1309" t="s">
        <v>6504</v>
      </c>
      <c r="K843" s="1208" t="s">
        <v>6505</v>
      </c>
      <c r="L843" s="1209" t="s">
        <v>6506</v>
      </c>
      <c r="M843" s="1210">
        <v>5</v>
      </c>
      <c r="N843" s="1262" t="b">
        <v>0</v>
      </c>
      <c r="O843" s="1245" t="s">
        <v>48</v>
      </c>
      <c r="P843" s="1224" t="s">
        <v>48</v>
      </c>
      <c r="Q843" s="1219" t="s">
        <v>48</v>
      </c>
      <c r="R843" s="1246" t="s">
        <v>48</v>
      </c>
      <c r="S843" s="1224" t="s">
        <v>48</v>
      </c>
      <c r="T843" s="1219" t="s">
        <v>48</v>
      </c>
      <c r="U843" s="1247" t="s">
        <v>48</v>
      </c>
      <c r="V843" s="1218" t="s">
        <v>48</v>
      </c>
      <c r="W843" s="1219" t="s">
        <v>48</v>
      </c>
      <c r="X843" s="1220" t="s">
        <v>48</v>
      </c>
      <c r="Y843" s="1296">
        <v>0</v>
      </c>
      <c r="Z843" s="1297">
        <v>0</v>
      </c>
      <c r="AA843" s="1223">
        <v>0</v>
      </c>
      <c r="AB843" s="1207">
        <v>0</v>
      </c>
      <c r="AC843" s="1225">
        <v>0</v>
      </c>
      <c r="AD843" s="1298">
        <v>150</v>
      </c>
      <c r="AE843" s="1227" t="s">
        <v>48</v>
      </c>
      <c r="AF843" s="1214">
        <v>15</v>
      </c>
      <c r="AG843" s="1311">
        <v>15</v>
      </c>
      <c r="AH843" s="1312">
        <v>15</v>
      </c>
      <c r="AI843" s="1313">
        <v>0</v>
      </c>
      <c r="AJ843" s="1216">
        <v>0</v>
      </c>
      <c r="AK843" s="1314">
        <v>0</v>
      </c>
      <c r="AL843" s="1228" t="s">
        <v>13915</v>
      </c>
      <c r="AM843" s="1228" t="s">
        <v>12651</v>
      </c>
      <c r="AN843" s="1229" t="s">
        <v>13942</v>
      </c>
    </row>
    <row r="844" spans="1:40" ht="13.5" thickBot="1">
      <c r="A844" s="1256" t="s">
        <v>6507</v>
      </c>
      <c r="B844" s="1202" t="s">
        <v>6487</v>
      </c>
      <c r="C844" s="1289" t="s">
        <v>4815</v>
      </c>
      <c r="D844" s="1205" t="s">
        <v>4816</v>
      </c>
      <c r="E844" s="1205" t="s">
        <v>4817</v>
      </c>
      <c r="F844" s="1205" t="s">
        <v>5953</v>
      </c>
      <c r="G844" s="1205" t="s">
        <v>4818</v>
      </c>
      <c r="H844" s="1205" t="s">
        <v>4819</v>
      </c>
      <c r="I844" s="1259" t="b">
        <v>0</v>
      </c>
      <c r="J844" s="1309" t="s">
        <v>6508</v>
      </c>
      <c r="K844" s="1208" t="s">
        <v>6509</v>
      </c>
      <c r="L844" s="1209" t="s">
        <v>6510</v>
      </c>
      <c r="M844" s="1210">
        <v>5</v>
      </c>
      <c r="N844" s="1262" t="b">
        <v>0</v>
      </c>
      <c r="O844" s="1245" t="s">
        <v>48</v>
      </c>
      <c r="P844" s="1224" t="s">
        <v>48</v>
      </c>
      <c r="Q844" s="1219" t="s">
        <v>48</v>
      </c>
      <c r="R844" s="1246" t="s">
        <v>48</v>
      </c>
      <c r="S844" s="1224" t="s">
        <v>48</v>
      </c>
      <c r="T844" s="1219" t="s">
        <v>48</v>
      </c>
      <c r="U844" s="1247" t="s">
        <v>48</v>
      </c>
      <c r="V844" s="1218" t="s">
        <v>48</v>
      </c>
      <c r="W844" s="1219" t="s">
        <v>48</v>
      </c>
      <c r="X844" s="1220" t="s">
        <v>48</v>
      </c>
      <c r="Y844" s="1296">
        <v>0</v>
      </c>
      <c r="Z844" s="1297">
        <v>0</v>
      </c>
      <c r="AA844" s="1223">
        <v>0</v>
      </c>
      <c r="AB844" s="1207">
        <v>0</v>
      </c>
      <c r="AC844" s="1225">
        <v>0</v>
      </c>
      <c r="AD844" s="1298">
        <v>150</v>
      </c>
      <c r="AE844" s="1227" t="s">
        <v>48</v>
      </c>
      <c r="AF844" s="1214">
        <v>15</v>
      </c>
      <c r="AG844" s="1311">
        <v>15</v>
      </c>
      <c r="AH844" s="1312">
        <v>15</v>
      </c>
      <c r="AI844" s="1313">
        <v>0</v>
      </c>
      <c r="AJ844" s="1216">
        <v>0</v>
      </c>
      <c r="AK844" s="1314">
        <v>0</v>
      </c>
      <c r="AL844" s="1228" t="s">
        <v>13915</v>
      </c>
      <c r="AM844" s="1228" t="s">
        <v>12651</v>
      </c>
      <c r="AN844" s="1229" t="s">
        <v>13942</v>
      </c>
    </row>
    <row r="845" spans="1:40" ht="13.5" thickBot="1">
      <c r="A845" s="1256" t="s">
        <v>6511</v>
      </c>
      <c r="B845" s="1202" t="s">
        <v>6487</v>
      </c>
      <c r="C845" s="1289" t="s">
        <v>4815</v>
      </c>
      <c r="D845" s="1205" t="s">
        <v>4816</v>
      </c>
      <c r="E845" s="1205" t="s">
        <v>4817</v>
      </c>
      <c r="F845" s="1205" t="s">
        <v>5953</v>
      </c>
      <c r="G845" s="1205" t="s">
        <v>4818</v>
      </c>
      <c r="H845" s="1205" t="s">
        <v>4819</v>
      </c>
      <c r="I845" s="1259" t="b">
        <v>0</v>
      </c>
      <c r="J845" s="1309" t="s">
        <v>6512</v>
      </c>
      <c r="K845" s="1208" t="s">
        <v>6513</v>
      </c>
      <c r="L845" s="1209" t="s">
        <v>6514</v>
      </c>
      <c r="M845" s="1210">
        <v>5</v>
      </c>
      <c r="N845" s="1262" t="b">
        <v>0</v>
      </c>
      <c r="O845" s="1245" t="s">
        <v>48</v>
      </c>
      <c r="P845" s="1224" t="s">
        <v>48</v>
      </c>
      <c r="Q845" s="1219" t="s">
        <v>48</v>
      </c>
      <c r="R845" s="1246" t="s">
        <v>48</v>
      </c>
      <c r="S845" s="1224" t="s">
        <v>48</v>
      </c>
      <c r="T845" s="1219" t="s">
        <v>48</v>
      </c>
      <c r="U845" s="1247" t="s">
        <v>48</v>
      </c>
      <c r="V845" s="1218" t="s">
        <v>48</v>
      </c>
      <c r="W845" s="1219" t="s">
        <v>48</v>
      </c>
      <c r="X845" s="1220" t="s">
        <v>48</v>
      </c>
      <c r="Y845" s="1296">
        <v>0</v>
      </c>
      <c r="Z845" s="1297">
        <v>0</v>
      </c>
      <c r="AA845" s="1223">
        <v>0</v>
      </c>
      <c r="AB845" s="1207">
        <v>0</v>
      </c>
      <c r="AC845" s="1225">
        <v>0</v>
      </c>
      <c r="AD845" s="1298">
        <v>150</v>
      </c>
      <c r="AE845" s="1227" t="s">
        <v>48</v>
      </c>
      <c r="AF845" s="1214">
        <v>15</v>
      </c>
      <c r="AG845" s="1311">
        <v>15</v>
      </c>
      <c r="AH845" s="1312">
        <v>15</v>
      </c>
      <c r="AI845" s="1313">
        <v>0</v>
      </c>
      <c r="AJ845" s="1216">
        <v>0</v>
      </c>
      <c r="AK845" s="1314">
        <v>0</v>
      </c>
      <c r="AL845" s="1228" t="s">
        <v>13915</v>
      </c>
      <c r="AM845" s="1228" t="s">
        <v>12651</v>
      </c>
      <c r="AN845" s="1229" t="s">
        <v>13942</v>
      </c>
    </row>
    <row r="846" spans="1:40" ht="13.5" thickBot="1">
      <c r="A846" s="1256" t="s">
        <v>6515</v>
      </c>
      <c r="B846" s="1202" t="s">
        <v>6487</v>
      </c>
      <c r="C846" s="1289" t="s">
        <v>4815</v>
      </c>
      <c r="D846" s="1205" t="s">
        <v>4816</v>
      </c>
      <c r="E846" s="1205" t="s">
        <v>4817</v>
      </c>
      <c r="F846" s="1205" t="s">
        <v>5953</v>
      </c>
      <c r="G846" s="1205" t="s">
        <v>4818</v>
      </c>
      <c r="H846" s="1205" t="s">
        <v>4819</v>
      </c>
      <c r="I846" s="1259" t="b">
        <v>0</v>
      </c>
      <c r="J846" s="1309" t="s">
        <v>6516</v>
      </c>
      <c r="K846" s="1208" t="s">
        <v>6517</v>
      </c>
      <c r="L846" s="1209" t="s">
        <v>6518</v>
      </c>
      <c r="M846" s="1210">
        <v>5</v>
      </c>
      <c r="N846" s="1262" t="b">
        <v>0</v>
      </c>
      <c r="O846" s="1245" t="s">
        <v>48</v>
      </c>
      <c r="P846" s="1224" t="s">
        <v>48</v>
      </c>
      <c r="Q846" s="1219" t="s">
        <v>48</v>
      </c>
      <c r="R846" s="1246" t="s">
        <v>48</v>
      </c>
      <c r="S846" s="1224" t="s">
        <v>48</v>
      </c>
      <c r="T846" s="1219" t="s">
        <v>48</v>
      </c>
      <c r="U846" s="1247" t="s">
        <v>48</v>
      </c>
      <c r="V846" s="1218" t="s">
        <v>48</v>
      </c>
      <c r="W846" s="1219" t="s">
        <v>48</v>
      </c>
      <c r="X846" s="1220" t="s">
        <v>48</v>
      </c>
      <c r="Y846" s="1296">
        <v>0</v>
      </c>
      <c r="Z846" s="1297">
        <v>0</v>
      </c>
      <c r="AA846" s="1223">
        <v>0</v>
      </c>
      <c r="AB846" s="1207">
        <v>0</v>
      </c>
      <c r="AC846" s="1225">
        <v>0</v>
      </c>
      <c r="AD846" s="1298">
        <v>150</v>
      </c>
      <c r="AE846" s="1227" t="s">
        <v>48</v>
      </c>
      <c r="AF846" s="1214">
        <v>15</v>
      </c>
      <c r="AG846" s="1311">
        <v>15</v>
      </c>
      <c r="AH846" s="1312">
        <v>15</v>
      </c>
      <c r="AI846" s="1313">
        <v>0</v>
      </c>
      <c r="AJ846" s="1216">
        <v>0</v>
      </c>
      <c r="AK846" s="1314">
        <v>0</v>
      </c>
      <c r="AL846" s="1228" t="s">
        <v>13915</v>
      </c>
      <c r="AM846" s="1228" t="s">
        <v>12651</v>
      </c>
      <c r="AN846" s="1229" t="s">
        <v>13942</v>
      </c>
    </row>
    <row r="847" spans="1:40" ht="13.5" thickBot="1">
      <c r="A847" s="1256" t="s">
        <v>6519</v>
      </c>
      <c r="B847" s="1202" t="s">
        <v>6487</v>
      </c>
      <c r="C847" s="1289" t="s">
        <v>4815</v>
      </c>
      <c r="D847" s="1205" t="s">
        <v>4816</v>
      </c>
      <c r="E847" s="1205" t="s">
        <v>4817</v>
      </c>
      <c r="F847" s="1205" t="s">
        <v>5953</v>
      </c>
      <c r="G847" s="1205" t="s">
        <v>4818</v>
      </c>
      <c r="H847" s="1205" t="s">
        <v>4819</v>
      </c>
      <c r="I847" s="1259" t="b">
        <v>0</v>
      </c>
      <c r="J847" s="1309" t="s">
        <v>6520</v>
      </c>
      <c r="K847" s="1208" t="s">
        <v>6521</v>
      </c>
      <c r="L847" s="1209" t="s">
        <v>6522</v>
      </c>
      <c r="M847" s="1210">
        <v>5</v>
      </c>
      <c r="N847" s="1262" t="b">
        <v>0</v>
      </c>
      <c r="O847" s="1245" t="s">
        <v>48</v>
      </c>
      <c r="P847" s="1224" t="s">
        <v>48</v>
      </c>
      <c r="Q847" s="1219" t="s">
        <v>48</v>
      </c>
      <c r="R847" s="1246" t="s">
        <v>48</v>
      </c>
      <c r="S847" s="1224" t="s">
        <v>48</v>
      </c>
      <c r="T847" s="1219" t="s">
        <v>48</v>
      </c>
      <c r="U847" s="1247" t="s">
        <v>48</v>
      </c>
      <c r="V847" s="1218" t="s">
        <v>48</v>
      </c>
      <c r="W847" s="1219" t="s">
        <v>48</v>
      </c>
      <c r="X847" s="1220" t="s">
        <v>48</v>
      </c>
      <c r="Y847" s="1296">
        <v>0</v>
      </c>
      <c r="Z847" s="1297">
        <v>0</v>
      </c>
      <c r="AA847" s="1223">
        <v>0</v>
      </c>
      <c r="AB847" s="1207">
        <v>0</v>
      </c>
      <c r="AC847" s="1225">
        <v>0</v>
      </c>
      <c r="AD847" s="1298">
        <v>150</v>
      </c>
      <c r="AE847" s="1227" t="s">
        <v>48</v>
      </c>
      <c r="AF847" s="1214">
        <v>15</v>
      </c>
      <c r="AG847" s="1311">
        <v>15</v>
      </c>
      <c r="AH847" s="1312">
        <v>15</v>
      </c>
      <c r="AI847" s="1313">
        <v>0</v>
      </c>
      <c r="AJ847" s="1216">
        <v>0</v>
      </c>
      <c r="AK847" s="1314">
        <v>0</v>
      </c>
      <c r="AL847" s="1228" t="s">
        <v>13915</v>
      </c>
      <c r="AM847" s="1228" t="s">
        <v>12651</v>
      </c>
      <c r="AN847" s="1229" t="s">
        <v>13942</v>
      </c>
    </row>
    <row r="848" spans="1:40" ht="13.5" thickBot="1">
      <c r="A848" s="1256" t="s">
        <v>6523</v>
      </c>
      <c r="B848" s="1202" t="s">
        <v>6487</v>
      </c>
      <c r="C848" s="1289" t="s">
        <v>4815</v>
      </c>
      <c r="D848" s="1205" t="s">
        <v>4816</v>
      </c>
      <c r="E848" s="1205" t="s">
        <v>4817</v>
      </c>
      <c r="F848" s="1205" t="s">
        <v>5953</v>
      </c>
      <c r="G848" s="1205" t="s">
        <v>4818</v>
      </c>
      <c r="H848" s="1205" t="s">
        <v>4819</v>
      </c>
      <c r="I848" s="1259" t="b">
        <v>0</v>
      </c>
      <c r="J848" s="1309" t="s">
        <v>6524</v>
      </c>
      <c r="K848" s="1208" t="s">
        <v>6525</v>
      </c>
      <c r="L848" s="1209" t="s">
        <v>6526</v>
      </c>
      <c r="M848" s="1210">
        <v>5</v>
      </c>
      <c r="N848" s="1262" t="b">
        <v>0</v>
      </c>
      <c r="O848" s="1245" t="s">
        <v>48</v>
      </c>
      <c r="P848" s="1224" t="s">
        <v>48</v>
      </c>
      <c r="Q848" s="1219" t="s">
        <v>48</v>
      </c>
      <c r="R848" s="1246" t="s">
        <v>48</v>
      </c>
      <c r="S848" s="1224" t="s">
        <v>48</v>
      </c>
      <c r="T848" s="1219" t="s">
        <v>48</v>
      </c>
      <c r="U848" s="1247" t="s">
        <v>48</v>
      </c>
      <c r="V848" s="1218" t="s">
        <v>48</v>
      </c>
      <c r="W848" s="1219" t="s">
        <v>48</v>
      </c>
      <c r="X848" s="1220" t="s">
        <v>48</v>
      </c>
      <c r="Y848" s="1296">
        <v>0</v>
      </c>
      <c r="Z848" s="1297">
        <v>0</v>
      </c>
      <c r="AA848" s="1223">
        <v>0</v>
      </c>
      <c r="AB848" s="1207">
        <v>0</v>
      </c>
      <c r="AC848" s="1225">
        <v>0</v>
      </c>
      <c r="AD848" s="1298">
        <v>150</v>
      </c>
      <c r="AE848" s="1227" t="s">
        <v>48</v>
      </c>
      <c r="AF848" s="1214">
        <v>15</v>
      </c>
      <c r="AG848" s="1311">
        <v>15</v>
      </c>
      <c r="AH848" s="1312">
        <v>15</v>
      </c>
      <c r="AI848" s="1313">
        <v>0</v>
      </c>
      <c r="AJ848" s="1216">
        <v>0</v>
      </c>
      <c r="AK848" s="1314">
        <v>0</v>
      </c>
      <c r="AL848" s="1228" t="s">
        <v>13915</v>
      </c>
      <c r="AM848" s="1228" t="s">
        <v>12651</v>
      </c>
      <c r="AN848" s="1229" t="s">
        <v>13942</v>
      </c>
    </row>
    <row r="849" spans="1:40" ht="13.5" thickBot="1">
      <c r="A849" s="1256" t="s">
        <v>6527</v>
      </c>
      <c r="B849" s="1202" t="s">
        <v>6487</v>
      </c>
      <c r="C849" s="1289" t="s">
        <v>4815</v>
      </c>
      <c r="D849" s="1205" t="s">
        <v>4816</v>
      </c>
      <c r="E849" s="1205" t="s">
        <v>4817</v>
      </c>
      <c r="F849" s="1205" t="s">
        <v>5953</v>
      </c>
      <c r="G849" s="1205" t="s">
        <v>4818</v>
      </c>
      <c r="H849" s="1205" t="s">
        <v>4819</v>
      </c>
      <c r="I849" s="1259" t="b">
        <v>0</v>
      </c>
      <c r="J849" s="1309" t="s">
        <v>6528</v>
      </c>
      <c r="K849" s="1208" t="s">
        <v>6529</v>
      </c>
      <c r="L849" s="1209" t="s">
        <v>6530</v>
      </c>
      <c r="M849" s="1210">
        <v>5</v>
      </c>
      <c r="N849" s="1262" t="b">
        <v>0</v>
      </c>
      <c r="O849" s="1245" t="s">
        <v>48</v>
      </c>
      <c r="P849" s="1224" t="s">
        <v>48</v>
      </c>
      <c r="Q849" s="1219" t="s">
        <v>48</v>
      </c>
      <c r="R849" s="1246" t="s">
        <v>48</v>
      </c>
      <c r="S849" s="1224" t="s">
        <v>48</v>
      </c>
      <c r="T849" s="1219" t="s">
        <v>48</v>
      </c>
      <c r="U849" s="1247" t="s">
        <v>48</v>
      </c>
      <c r="V849" s="1218" t="s">
        <v>48</v>
      </c>
      <c r="W849" s="1219" t="s">
        <v>48</v>
      </c>
      <c r="X849" s="1220" t="s">
        <v>48</v>
      </c>
      <c r="Y849" s="1296">
        <v>0</v>
      </c>
      <c r="Z849" s="1297">
        <v>0</v>
      </c>
      <c r="AA849" s="1223">
        <v>0</v>
      </c>
      <c r="AB849" s="1207">
        <v>0</v>
      </c>
      <c r="AC849" s="1225">
        <v>0</v>
      </c>
      <c r="AD849" s="1298">
        <v>150</v>
      </c>
      <c r="AE849" s="1227" t="s">
        <v>48</v>
      </c>
      <c r="AF849" s="1214">
        <v>15</v>
      </c>
      <c r="AG849" s="1311">
        <v>15</v>
      </c>
      <c r="AH849" s="1312">
        <v>15</v>
      </c>
      <c r="AI849" s="1313">
        <v>0</v>
      </c>
      <c r="AJ849" s="1216">
        <v>0</v>
      </c>
      <c r="AK849" s="1314">
        <v>0</v>
      </c>
      <c r="AL849" s="1228" t="s">
        <v>13915</v>
      </c>
      <c r="AM849" s="1228" t="s">
        <v>12651</v>
      </c>
      <c r="AN849" s="1229" t="s">
        <v>13942</v>
      </c>
    </row>
    <row r="850" spans="1:40" ht="13.5" thickBot="1">
      <c r="A850" s="1256" t="s">
        <v>6531</v>
      </c>
      <c r="B850" s="1202" t="s">
        <v>6487</v>
      </c>
      <c r="C850" s="1289" t="s">
        <v>4815</v>
      </c>
      <c r="D850" s="1205" t="s">
        <v>4816</v>
      </c>
      <c r="E850" s="1205" t="s">
        <v>4817</v>
      </c>
      <c r="F850" s="1205" t="s">
        <v>5953</v>
      </c>
      <c r="G850" s="1205" t="s">
        <v>4818</v>
      </c>
      <c r="H850" s="1205" t="s">
        <v>4819</v>
      </c>
      <c r="I850" s="1259" t="b">
        <v>0</v>
      </c>
      <c r="J850" s="1309" t="s">
        <v>6532</v>
      </c>
      <c r="K850" s="1208" t="s">
        <v>6533</v>
      </c>
      <c r="L850" s="1209" t="s">
        <v>6534</v>
      </c>
      <c r="M850" s="1210">
        <v>5</v>
      </c>
      <c r="N850" s="1262" t="b">
        <v>0</v>
      </c>
      <c r="O850" s="1245" t="s">
        <v>48</v>
      </c>
      <c r="P850" s="1224" t="s">
        <v>48</v>
      </c>
      <c r="Q850" s="1219" t="s">
        <v>48</v>
      </c>
      <c r="R850" s="1246" t="s">
        <v>48</v>
      </c>
      <c r="S850" s="1224" t="s">
        <v>48</v>
      </c>
      <c r="T850" s="1219" t="s">
        <v>48</v>
      </c>
      <c r="U850" s="1247" t="s">
        <v>48</v>
      </c>
      <c r="V850" s="1218" t="s">
        <v>48</v>
      </c>
      <c r="W850" s="1219" t="s">
        <v>48</v>
      </c>
      <c r="X850" s="1220" t="s">
        <v>48</v>
      </c>
      <c r="Y850" s="1296">
        <v>0</v>
      </c>
      <c r="Z850" s="1297">
        <v>0</v>
      </c>
      <c r="AA850" s="1223">
        <v>0</v>
      </c>
      <c r="AB850" s="1207">
        <v>0</v>
      </c>
      <c r="AC850" s="1225">
        <v>0</v>
      </c>
      <c r="AD850" s="1298">
        <v>150</v>
      </c>
      <c r="AE850" s="1227" t="s">
        <v>48</v>
      </c>
      <c r="AF850" s="1214">
        <v>15</v>
      </c>
      <c r="AG850" s="1311">
        <v>15</v>
      </c>
      <c r="AH850" s="1312">
        <v>15</v>
      </c>
      <c r="AI850" s="1313">
        <v>0</v>
      </c>
      <c r="AJ850" s="1216">
        <v>0</v>
      </c>
      <c r="AK850" s="1314">
        <v>0</v>
      </c>
      <c r="AL850" s="1228" t="s">
        <v>13915</v>
      </c>
      <c r="AM850" s="1228" t="s">
        <v>12651</v>
      </c>
      <c r="AN850" s="1229" t="s">
        <v>13942</v>
      </c>
    </row>
    <row r="851" spans="1:40" ht="13.5" thickBot="1">
      <c r="A851" s="1256" t="s">
        <v>6535</v>
      </c>
      <c r="B851" s="1202" t="s">
        <v>6487</v>
      </c>
      <c r="C851" s="1289" t="s">
        <v>4815</v>
      </c>
      <c r="D851" s="1205" t="s">
        <v>4816</v>
      </c>
      <c r="E851" s="1205" t="s">
        <v>4817</v>
      </c>
      <c r="F851" s="1205" t="s">
        <v>5953</v>
      </c>
      <c r="G851" s="1205" t="s">
        <v>4818</v>
      </c>
      <c r="H851" s="1205" t="s">
        <v>4819</v>
      </c>
      <c r="I851" s="1259" t="b">
        <v>0</v>
      </c>
      <c r="J851" s="1309" t="s">
        <v>6536</v>
      </c>
      <c r="K851" s="1208" t="s">
        <v>6537</v>
      </c>
      <c r="L851" s="1209" t="s">
        <v>6538</v>
      </c>
      <c r="M851" s="1210">
        <v>5</v>
      </c>
      <c r="N851" s="1262" t="b">
        <v>0</v>
      </c>
      <c r="O851" s="1245" t="s">
        <v>48</v>
      </c>
      <c r="P851" s="1224" t="s">
        <v>48</v>
      </c>
      <c r="Q851" s="1219" t="s">
        <v>48</v>
      </c>
      <c r="R851" s="1246" t="s">
        <v>48</v>
      </c>
      <c r="S851" s="1224" t="s">
        <v>48</v>
      </c>
      <c r="T851" s="1219" t="s">
        <v>48</v>
      </c>
      <c r="U851" s="1247" t="s">
        <v>48</v>
      </c>
      <c r="V851" s="1218" t="s">
        <v>48</v>
      </c>
      <c r="W851" s="1219" t="s">
        <v>48</v>
      </c>
      <c r="X851" s="1220" t="s">
        <v>48</v>
      </c>
      <c r="Y851" s="1296">
        <v>0</v>
      </c>
      <c r="Z851" s="1297">
        <v>0</v>
      </c>
      <c r="AA851" s="1223">
        <v>0</v>
      </c>
      <c r="AB851" s="1207">
        <v>0</v>
      </c>
      <c r="AC851" s="1225">
        <v>0</v>
      </c>
      <c r="AD851" s="1298">
        <v>150</v>
      </c>
      <c r="AE851" s="1227" t="s">
        <v>48</v>
      </c>
      <c r="AF851" s="1214">
        <v>15</v>
      </c>
      <c r="AG851" s="1311">
        <v>15</v>
      </c>
      <c r="AH851" s="1312">
        <v>15</v>
      </c>
      <c r="AI851" s="1313">
        <v>0</v>
      </c>
      <c r="AJ851" s="1216">
        <v>0</v>
      </c>
      <c r="AK851" s="1314">
        <v>0</v>
      </c>
      <c r="AL851" s="1228" t="s">
        <v>13915</v>
      </c>
      <c r="AM851" s="1228" t="s">
        <v>12651</v>
      </c>
      <c r="AN851" s="1229" t="s">
        <v>13942</v>
      </c>
    </row>
    <row r="852" spans="1:40" ht="13.5" thickBot="1">
      <c r="A852" s="1260" t="s">
        <v>6539</v>
      </c>
      <c r="B852" s="1203" t="s">
        <v>6540</v>
      </c>
      <c r="C852" s="1289" t="s">
        <v>4815</v>
      </c>
      <c r="D852" s="1205" t="s">
        <v>4816</v>
      </c>
      <c r="E852" s="1205" t="s">
        <v>4817</v>
      </c>
      <c r="F852" s="1205" t="s">
        <v>4817</v>
      </c>
      <c r="G852" s="1205" t="s">
        <v>4818</v>
      </c>
      <c r="H852" s="1205" t="s">
        <v>4819</v>
      </c>
      <c r="I852" s="1259" t="b">
        <v>0</v>
      </c>
      <c r="J852" s="1309" t="s">
        <v>6541</v>
      </c>
      <c r="K852" s="1208" t="s">
        <v>6542</v>
      </c>
      <c r="L852" s="1209" t="s">
        <v>6543</v>
      </c>
      <c r="M852" s="1210">
        <v>3</v>
      </c>
      <c r="N852" s="1262" t="b">
        <v>0</v>
      </c>
      <c r="O852" s="1245" t="s">
        <v>48</v>
      </c>
      <c r="P852" s="1224" t="s">
        <v>48</v>
      </c>
      <c r="Q852" s="1219" t="s">
        <v>48</v>
      </c>
      <c r="R852" s="1246" t="s">
        <v>48</v>
      </c>
      <c r="S852" s="1224" t="s">
        <v>48</v>
      </c>
      <c r="T852" s="1219" t="s">
        <v>48</v>
      </c>
      <c r="U852" s="1247" t="s">
        <v>48</v>
      </c>
      <c r="V852" s="1218" t="s">
        <v>48</v>
      </c>
      <c r="W852" s="1219" t="s">
        <v>48</v>
      </c>
      <c r="X852" s="1220" t="s">
        <v>48</v>
      </c>
      <c r="Y852" s="1296">
        <v>0</v>
      </c>
      <c r="Z852" s="1297">
        <v>0</v>
      </c>
      <c r="AA852" s="1223">
        <v>0</v>
      </c>
      <c r="AB852" s="1207">
        <v>0</v>
      </c>
      <c r="AC852" s="1225">
        <v>0</v>
      </c>
      <c r="AD852" s="1298">
        <v>300</v>
      </c>
      <c r="AE852" s="1227" t="s">
        <v>48</v>
      </c>
      <c r="AF852" s="1219">
        <v>10</v>
      </c>
      <c r="AG852" s="1306">
        <v>10</v>
      </c>
      <c r="AH852" s="1307">
        <v>10</v>
      </c>
      <c r="AI852" s="1308">
        <v>10</v>
      </c>
      <c r="AJ852" s="1224">
        <v>10</v>
      </c>
      <c r="AK852" s="1228">
        <v>0</v>
      </c>
      <c r="AL852" s="1228" t="s">
        <v>13911</v>
      </c>
      <c r="AM852" s="1228" t="s">
        <v>12651</v>
      </c>
      <c r="AN852" s="1229" t="s">
        <v>13943</v>
      </c>
    </row>
    <row r="853" spans="1:40" ht="13.5" thickBot="1">
      <c r="A853" s="1291" t="s">
        <v>6544</v>
      </c>
      <c r="B853" s="1203" t="s">
        <v>6540</v>
      </c>
      <c r="C853" s="1289" t="s">
        <v>4815</v>
      </c>
      <c r="D853" s="1205" t="s">
        <v>4816</v>
      </c>
      <c r="E853" s="1205" t="s">
        <v>4817</v>
      </c>
      <c r="F853" s="1205" t="s">
        <v>4817</v>
      </c>
      <c r="G853" s="1205" t="s">
        <v>4818</v>
      </c>
      <c r="H853" s="1205" t="s">
        <v>4819</v>
      </c>
      <c r="I853" s="1259" t="b">
        <v>0</v>
      </c>
      <c r="J853" s="1309" t="s">
        <v>6545</v>
      </c>
      <c r="K853" s="1208" t="s">
        <v>6546</v>
      </c>
      <c r="L853" s="1209" t="s">
        <v>6547</v>
      </c>
      <c r="M853" s="1210">
        <v>4</v>
      </c>
      <c r="N853" s="1262" t="b">
        <v>0</v>
      </c>
      <c r="O853" s="1245" t="s">
        <v>48</v>
      </c>
      <c r="P853" s="1224" t="s">
        <v>48</v>
      </c>
      <c r="Q853" s="1219" t="s">
        <v>48</v>
      </c>
      <c r="R853" s="1246" t="s">
        <v>48</v>
      </c>
      <c r="S853" s="1224" t="s">
        <v>48</v>
      </c>
      <c r="T853" s="1219" t="s">
        <v>48</v>
      </c>
      <c r="U853" s="1247" t="s">
        <v>48</v>
      </c>
      <c r="V853" s="1218" t="s">
        <v>48</v>
      </c>
      <c r="W853" s="1219" t="s">
        <v>48</v>
      </c>
      <c r="X853" s="1220" t="s">
        <v>48</v>
      </c>
      <c r="Y853" s="1296">
        <v>0</v>
      </c>
      <c r="Z853" s="1297">
        <v>0</v>
      </c>
      <c r="AA853" s="1223">
        <v>0</v>
      </c>
      <c r="AB853" s="1207">
        <v>0</v>
      </c>
      <c r="AC853" s="1225">
        <v>0</v>
      </c>
      <c r="AD853" s="1298">
        <v>300</v>
      </c>
      <c r="AE853" s="1227" t="s">
        <v>48</v>
      </c>
      <c r="AF853" s="1219">
        <v>15</v>
      </c>
      <c r="AG853" s="1306">
        <v>15</v>
      </c>
      <c r="AH853" s="1307">
        <v>15</v>
      </c>
      <c r="AI853" s="1308">
        <v>20</v>
      </c>
      <c r="AJ853" s="1224">
        <v>20</v>
      </c>
      <c r="AK853" s="1228">
        <v>0</v>
      </c>
      <c r="AL853" s="1228" t="s">
        <v>13912</v>
      </c>
      <c r="AM853" s="1228" t="s">
        <v>12651</v>
      </c>
      <c r="AN853" s="1229" t="s">
        <v>13943</v>
      </c>
    </row>
    <row r="854" spans="1:40" ht="13.5" thickBot="1">
      <c r="A854" s="1292" t="s">
        <v>6548</v>
      </c>
      <c r="B854" s="1203" t="s">
        <v>6540</v>
      </c>
      <c r="C854" s="1289" t="s">
        <v>4815</v>
      </c>
      <c r="D854" s="1205" t="s">
        <v>4816</v>
      </c>
      <c r="E854" s="1205" t="s">
        <v>4817</v>
      </c>
      <c r="F854" s="1205" t="s">
        <v>4817</v>
      </c>
      <c r="G854" s="1205" t="s">
        <v>4818</v>
      </c>
      <c r="H854" s="1205" t="s">
        <v>4819</v>
      </c>
      <c r="I854" s="1259" t="b">
        <v>0</v>
      </c>
      <c r="J854" s="1309" t="s">
        <v>6549</v>
      </c>
      <c r="K854" s="1208" t="s">
        <v>6550</v>
      </c>
      <c r="L854" s="1209" t="s">
        <v>6551</v>
      </c>
      <c r="M854" s="1210">
        <v>4</v>
      </c>
      <c r="N854" s="1262" t="b">
        <v>0</v>
      </c>
      <c r="O854" s="1245" t="s">
        <v>48</v>
      </c>
      <c r="P854" s="1224" t="s">
        <v>48</v>
      </c>
      <c r="Q854" s="1219" t="s">
        <v>48</v>
      </c>
      <c r="R854" s="1246" t="s">
        <v>48</v>
      </c>
      <c r="S854" s="1224" t="s">
        <v>48</v>
      </c>
      <c r="T854" s="1219" t="s">
        <v>48</v>
      </c>
      <c r="U854" s="1247" t="s">
        <v>48</v>
      </c>
      <c r="V854" s="1218" t="s">
        <v>48</v>
      </c>
      <c r="W854" s="1219" t="s">
        <v>48</v>
      </c>
      <c r="X854" s="1220" t="s">
        <v>48</v>
      </c>
      <c r="Y854" s="1296">
        <v>0</v>
      </c>
      <c r="Z854" s="1297">
        <v>0</v>
      </c>
      <c r="AA854" s="1223">
        <v>0</v>
      </c>
      <c r="AB854" s="1207">
        <v>1</v>
      </c>
      <c r="AC854" s="1225">
        <v>0</v>
      </c>
      <c r="AD854" s="1298">
        <v>300</v>
      </c>
      <c r="AE854" s="1227" t="s">
        <v>48</v>
      </c>
      <c r="AF854" s="1219">
        <v>20</v>
      </c>
      <c r="AG854" s="1306">
        <v>20</v>
      </c>
      <c r="AH854" s="1307">
        <v>20</v>
      </c>
      <c r="AI854" s="1308">
        <v>30</v>
      </c>
      <c r="AJ854" s="1224">
        <v>30</v>
      </c>
      <c r="AK854" s="1228">
        <v>0</v>
      </c>
      <c r="AL854" s="1228" t="s">
        <v>13913</v>
      </c>
      <c r="AM854" s="1228" t="s">
        <v>12651</v>
      </c>
      <c r="AN854" s="1229" t="s">
        <v>13943</v>
      </c>
    </row>
    <row r="855" spans="1:40" ht="13.5" thickBot="1">
      <c r="A855" s="1292" t="s">
        <v>6552</v>
      </c>
      <c r="B855" s="1203" t="s">
        <v>6540</v>
      </c>
      <c r="C855" s="1289" t="s">
        <v>4815</v>
      </c>
      <c r="D855" s="1205" t="s">
        <v>4816</v>
      </c>
      <c r="E855" s="1205" t="s">
        <v>4817</v>
      </c>
      <c r="F855" s="1205" t="s">
        <v>4817</v>
      </c>
      <c r="G855" s="1205" t="s">
        <v>4818</v>
      </c>
      <c r="H855" s="1205" t="s">
        <v>4819</v>
      </c>
      <c r="I855" s="1259" t="b">
        <v>0</v>
      </c>
      <c r="J855" s="1325" t="s">
        <v>6553</v>
      </c>
      <c r="K855" s="1208" t="s">
        <v>6554</v>
      </c>
      <c r="L855" s="1209" t="s">
        <v>6555</v>
      </c>
      <c r="M855" s="1210">
        <v>4</v>
      </c>
      <c r="N855" s="1262" t="b">
        <v>0</v>
      </c>
      <c r="O855" s="1245" t="s">
        <v>48</v>
      </c>
      <c r="P855" s="1224" t="s">
        <v>48</v>
      </c>
      <c r="Q855" s="1219" t="s">
        <v>48</v>
      </c>
      <c r="R855" s="1246" t="s">
        <v>48</v>
      </c>
      <c r="S855" s="1224" t="s">
        <v>48</v>
      </c>
      <c r="T855" s="1219" t="s">
        <v>48</v>
      </c>
      <c r="U855" s="1247" t="s">
        <v>48</v>
      </c>
      <c r="V855" s="1218" t="s">
        <v>48</v>
      </c>
      <c r="W855" s="1219" t="s">
        <v>48</v>
      </c>
      <c r="X855" s="1220" t="s">
        <v>48</v>
      </c>
      <c r="Y855" s="1296">
        <v>0</v>
      </c>
      <c r="Z855" s="1297">
        <v>0</v>
      </c>
      <c r="AA855" s="1223">
        <v>0</v>
      </c>
      <c r="AB855" s="1207">
        <v>1</v>
      </c>
      <c r="AC855" s="1225">
        <v>0</v>
      </c>
      <c r="AD855" s="1298">
        <v>300</v>
      </c>
      <c r="AE855" s="1227" t="s">
        <v>48</v>
      </c>
      <c r="AF855" s="1219">
        <v>20</v>
      </c>
      <c r="AG855" s="1306">
        <v>20</v>
      </c>
      <c r="AH855" s="1307">
        <v>20</v>
      </c>
      <c r="AI855" s="1308">
        <v>30</v>
      </c>
      <c r="AJ855" s="1224">
        <v>30</v>
      </c>
      <c r="AK855" s="1228">
        <v>0</v>
      </c>
      <c r="AL855" s="1228" t="s">
        <v>13913</v>
      </c>
      <c r="AM855" s="1228" t="s">
        <v>12651</v>
      </c>
      <c r="AN855" s="1229" t="s">
        <v>13943</v>
      </c>
    </row>
    <row r="856" spans="1:40" ht="13.5" thickBot="1">
      <c r="A856" s="1292" t="s">
        <v>6556</v>
      </c>
      <c r="B856" s="1203" t="s">
        <v>6540</v>
      </c>
      <c r="C856" s="1289" t="s">
        <v>4815</v>
      </c>
      <c r="D856" s="1205" t="s">
        <v>4816</v>
      </c>
      <c r="E856" s="1205" t="s">
        <v>4817</v>
      </c>
      <c r="F856" s="1205" t="s">
        <v>4817</v>
      </c>
      <c r="G856" s="1205" t="s">
        <v>4818</v>
      </c>
      <c r="H856" s="1205" t="s">
        <v>4819</v>
      </c>
      <c r="I856" s="1259" t="b">
        <v>0</v>
      </c>
      <c r="J856" s="1325" t="s">
        <v>6557</v>
      </c>
      <c r="K856" s="1208" t="s">
        <v>6558</v>
      </c>
      <c r="L856" s="1209" t="s">
        <v>6559</v>
      </c>
      <c r="M856" s="1210">
        <v>4</v>
      </c>
      <c r="N856" s="1262" t="b">
        <v>0</v>
      </c>
      <c r="O856" s="1245" t="s">
        <v>48</v>
      </c>
      <c r="P856" s="1224" t="s">
        <v>48</v>
      </c>
      <c r="Q856" s="1219" t="s">
        <v>48</v>
      </c>
      <c r="R856" s="1246" t="s">
        <v>48</v>
      </c>
      <c r="S856" s="1224" t="s">
        <v>48</v>
      </c>
      <c r="T856" s="1219" t="s">
        <v>48</v>
      </c>
      <c r="U856" s="1247" t="s">
        <v>48</v>
      </c>
      <c r="V856" s="1218" t="s">
        <v>48</v>
      </c>
      <c r="W856" s="1219" t="s">
        <v>48</v>
      </c>
      <c r="X856" s="1220" t="s">
        <v>48</v>
      </c>
      <c r="Y856" s="1296">
        <v>0</v>
      </c>
      <c r="Z856" s="1297">
        <v>0</v>
      </c>
      <c r="AA856" s="1223">
        <v>0</v>
      </c>
      <c r="AB856" s="1207">
        <v>1</v>
      </c>
      <c r="AC856" s="1225">
        <v>0</v>
      </c>
      <c r="AD856" s="1298">
        <v>300</v>
      </c>
      <c r="AE856" s="1227" t="s">
        <v>48</v>
      </c>
      <c r="AF856" s="1219">
        <v>20</v>
      </c>
      <c r="AG856" s="1306">
        <v>20</v>
      </c>
      <c r="AH856" s="1307">
        <v>20</v>
      </c>
      <c r="AI856" s="1308">
        <v>30</v>
      </c>
      <c r="AJ856" s="1224">
        <v>30</v>
      </c>
      <c r="AK856" s="1228">
        <v>0</v>
      </c>
      <c r="AL856" s="1228" t="s">
        <v>13913</v>
      </c>
      <c r="AM856" s="1228" t="s">
        <v>12651</v>
      </c>
      <c r="AN856" s="1229" t="s">
        <v>13943</v>
      </c>
    </row>
    <row r="857" spans="1:40" ht="13.5" thickBot="1">
      <c r="A857" s="1293" t="s">
        <v>6564</v>
      </c>
      <c r="B857" s="1203" t="s">
        <v>6540</v>
      </c>
      <c r="C857" s="1289" t="s">
        <v>4815</v>
      </c>
      <c r="D857" s="1205" t="s">
        <v>4816</v>
      </c>
      <c r="E857" s="1205" t="s">
        <v>4817</v>
      </c>
      <c r="F857" s="1205" t="s">
        <v>4817</v>
      </c>
      <c r="G857" s="1205" t="s">
        <v>4818</v>
      </c>
      <c r="H857" s="1205" t="s">
        <v>4819</v>
      </c>
      <c r="I857" s="1259" t="b">
        <v>0</v>
      </c>
      <c r="J857" s="1309" t="s">
        <v>6565</v>
      </c>
      <c r="K857" s="1208" t="s">
        <v>6566</v>
      </c>
      <c r="L857" s="1209" t="s">
        <v>6567</v>
      </c>
      <c r="M857" s="1210">
        <v>4</v>
      </c>
      <c r="N857" s="1262" t="b">
        <v>0</v>
      </c>
      <c r="O857" s="1245" t="s">
        <v>48</v>
      </c>
      <c r="P857" s="1224" t="s">
        <v>48</v>
      </c>
      <c r="Q857" s="1219" t="s">
        <v>48</v>
      </c>
      <c r="R857" s="1246" t="s">
        <v>48</v>
      </c>
      <c r="S857" s="1224" t="s">
        <v>48</v>
      </c>
      <c r="T857" s="1219" t="s">
        <v>48</v>
      </c>
      <c r="U857" s="1247" t="s">
        <v>48</v>
      </c>
      <c r="V857" s="1218" t="s">
        <v>48</v>
      </c>
      <c r="W857" s="1219" t="s">
        <v>48</v>
      </c>
      <c r="X857" s="1220" t="s">
        <v>48</v>
      </c>
      <c r="Y857" s="1296">
        <v>0</v>
      </c>
      <c r="Z857" s="1297">
        <v>0</v>
      </c>
      <c r="AA857" s="1223">
        <v>0</v>
      </c>
      <c r="AB857" s="1207">
        <v>3</v>
      </c>
      <c r="AC857" s="1225">
        <v>0</v>
      </c>
      <c r="AD857" s="1298">
        <v>300</v>
      </c>
      <c r="AE857" s="1227" t="s">
        <v>48</v>
      </c>
      <c r="AF857" s="1219">
        <v>25</v>
      </c>
      <c r="AG857" s="1306">
        <v>25</v>
      </c>
      <c r="AH857" s="1307">
        <v>25</v>
      </c>
      <c r="AI857" s="1308">
        <v>40</v>
      </c>
      <c r="AJ857" s="1224">
        <v>40</v>
      </c>
      <c r="AK857" s="1228">
        <v>0</v>
      </c>
      <c r="AL857" s="1228" t="s">
        <v>13914</v>
      </c>
      <c r="AM857" s="1228" t="s">
        <v>12651</v>
      </c>
      <c r="AN857" s="1229" t="s">
        <v>13943</v>
      </c>
    </row>
    <row r="858" spans="1:40" ht="13.5" thickBot="1">
      <c r="A858" s="1293" t="s">
        <v>6568</v>
      </c>
      <c r="B858" s="1203" t="s">
        <v>6540</v>
      </c>
      <c r="C858" s="1289" t="s">
        <v>4815</v>
      </c>
      <c r="D858" s="1205" t="s">
        <v>4816</v>
      </c>
      <c r="E858" s="1205" t="s">
        <v>4817</v>
      </c>
      <c r="F858" s="1205" t="s">
        <v>4817</v>
      </c>
      <c r="G858" s="1205" t="s">
        <v>4818</v>
      </c>
      <c r="H858" s="1205" t="s">
        <v>4819</v>
      </c>
      <c r="I858" s="1259" t="b">
        <v>0</v>
      </c>
      <c r="J858" s="1325" t="s">
        <v>6569</v>
      </c>
      <c r="K858" s="1208" t="s">
        <v>6570</v>
      </c>
      <c r="L858" s="1209" t="s">
        <v>6571</v>
      </c>
      <c r="M858" s="1210">
        <v>4</v>
      </c>
      <c r="N858" s="1262" t="b">
        <v>0</v>
      </c>
      <c r="O858" s="1245" t="s">
        <v>48</v>
      </c>
      <c r="P858" s="1224" t="s">
        <v>48</v>
      </c>
      <c r="Q858" s="1219" t="s">
        <v>48</v>
      </c>
      <c r="R858" s="1246" t="s">
        <v>48</v>
      </c>
      <c r="S858" s="1224" t="s">
        <v>48</v>
      </c>
      <c r="T858" s="1219" t="s">
        <v>48</v>
      </c>
      <c r="U858" s="1247" t="s">
        <v>48</v>
      </c>
      <c r="V858" s="1218" t="s">
        <v>48</v>
      </c>
      <c r="W858" s="1219" t="s">
        <v>48</v>
      </c>
      <c r="X858" s="1220" t="s">
        <v>48</v>
      </c>
      <c r="Y858" s="1296">
        <v>0</v>
      </c>
      <c r="Z858" s="1297">
        <v>0</v>
      </c>
      <c r="AA858" s="1223">
        <v>0</v>
      </c>
      <c r="AB858" s="1207">
        <v>3</v>
      </c>
      <c r="AC858" s="1225">
        <v>0</v>
      </c>
      <c r="AD858" s="1298">
        <v>300</v>
      </c>
      <c r="AE858" s="1227" t="s">
        <v>48</v>
      </c>
      <c r="AF858" s="1219">
        <v>25</v>
      </c>
      <c r="AG858" s="1306">
        <v>25</v>
      </c>
      <c r="AH858" s="1307">
        <v>25</v>
      </c>
      <c r="AI858" s="1308">
        <v>40</v>
      </c>
      <c r="AJ858" s="1224">
        <v>40</v>
      </c>
      <c r="AK858" s="1228">
        <v>0</v>
      </c>
      <c r="AL858" s="1228" t="s">
        <v>13914</v>
      </c>
      <c r="AM858" s="1228" t="s">
        <v>12651</v>
      </c>
      <c r="AN858" s="1229" t="s">
        <v>13943</v>
      </c>
    </row>
    <row r="859" spans="1:40" ht="13.5" thickBot="1">
      <c r="A859" s="1293" t="s">
        <v>6572</v>
      </c>
      <c r="B859" s="1203" t="s">
        <v>6540</v>
      </c>
      <c r="C859" s="1289" t="s">
        <v>4815</v>
      </c>
      <c r="D859" s="1205" t="s">
        <v>4816</v>
      </c>
      <c r="E859" s="1205" t="s">
        <v>4817</v>
      </c>
      <c r="F859" s="1205" t="s">
        <v>4817</v>
      </c>
      <c r="G859" s="1205" t="s">
        <v>4818</v>
      </c>
      <c r="H859" s="1205" t="s">
        <v>4819</v>
      </c>
      <c r="I859" s="1259" t="b">
        <v>0</v>
      </c>
      <c r="J859" s="1325" t="s">
        <v>6573</v>
      </c>
      <c r="K859" s="1208" t="s">
        <v>6574</v>
      </c>
      <c r="L859" s="1209" t="s">
        <v>6575</v>
      </c>
      <c r="M859" s="1210">
        <v>4</v>
      </c>
      <c r="N859" s="1262" t="b">
        <v>0</v>
      </c>
      <c r="O859" s="1245" t="s">
        <v>48</v>
      </c>
      <c r="P859" s="1224" t="s">
        <v>48</v>
      </c>
      <c r="Q859" s="1219" t="s">
        <v>48</v>
      </c>
      <c r="R859" s="1246" t="s">
        <v>48</v>
      </c>
      <c r="S859" s="1224" t="s">
        <v>48</v>
      </c>
      <c r="T859" s="1219" t="s">
        <v>48</v>
      </c>
      <c r="U859" s="1247" t="s">
        <v>48</v>
      </c>
      <c r="V859" s="1218" t="s">
        <v>48</v>
      </c>
      <c r="W859" s="1219" t="s">
        <v>48</v>
      </c>
      <c r="X859" s="1220" t="s">
        <v>48</v>
      </c>
      <c r="Y859" s="1296">
        <v>0</v>
      </c>
      <c r="Z859" s="1297">
        <v>0</v>
      </c>
      <c r="AA859" s="1223">
        <v>0</v>
      </c>
      <c r="AB859" s="1207">
        <v>3</v>
      </c>
      <c r="AC859" s="1225">
        <v>0</v>
      </c>
      <c r="AD859" s="1298">
        <v>300</v>
      </c>
      <c r="AE859" s="1227" t="s">
        <v>48</v>
      </c>
      <c r="AF859" s="1219">
        <v>25</v>
      </c>
      <c r="AG859" s="1306">
        <v>25</v>
      </c>
      <c r="AH859" s="1307">
        <v>25</v>
      </c>
      <c r="AI859" s="1308">
        <v>40</v>
      </c>
      <c r="AJ859" s="1224">
        <v>40</v>
      </c>
      <c r="AK859" s="1228">
        <v>0</v>
      </c>
      <c r="AL859" s="1228" t="s">
        <v>13914</v>
      </c>
      <c r="AM859" s="1228" t="s">
        <v>12651</v>
      </c>
      <c r="AN859" s="1229" t="s">
        <v>13943</v>
      </c>
    </row>
    <row r="860" spans="1:40" ht="13.5" thickBot="1">
      <c r="A860" s="1256" t="s">
        <v>6584</v>
      </c>
      <c r="B860" s="1203" t="s">
        <v>6540</v>
      </c>
      <c r="C860" s="1289" t="s">
        <v>4815</v>
      </c>
      <c r="D860" s="1205" t="s">
        <v>4816</v>
      </c>
      <c r="E860" s="1205" t="s">
        <v>4817</v>
      </c>
      <c r="F860" s="1205" t="s">
        <v>4817</v>
      </c>
      <c r="G860" s="1205" t="s">
        <v>4818</v>
      </c>
      <c r="H860" s="1205" t="s">
        <v>4819</v>
      </c>
      <c r="I860" s="1259" t="b">
        <v>0</v>
      </c>
      <c r="J860" s="1223" t="s">
        <v>6585</v>
      </c>
      <c r="K860" s="1208" t="s">
        <v>6586</v>
      </c>
      <c r="L860" s="1209" t="s">
        <v>6587</v>
      </c>
      <c r="M860" s="1210">
        <v>5</v>
      </c>
      <c r="N860" s="1262" t="b">
        <v>0</v>
      </c>
      <c r="O860" s="1245" t="s">
        <v>48</v>
      </c>
      <c r="P860" s="1224" t="s">
        <v>48</v>
      </c>
      <c r="Q860" s="1219" t="s">
        <v>48</v>
      </c>
      <c r="R860" s="1246" t="s">
        <v>48</v>
      </c>
      <c r="S860" s="1224" t="s">
        <v>48</v>
      </c>
      <c r="T860" s="1219" t="s">
        <v>48</v>
      </c>
      <c r="U860" s="1247" t="s">
        <v>48</v>
      </c>
      <c r="V860" s="1218" t="s">
        <v>48</v>
      </c>
      <c r="W860" s="1219" t="s">
        <v>48</v>
      </c>
      <c r="X860" s="1220" t="s">
        <v>48</v>
      </c>
      <c r="Y860" s="1296">
        <v>0</v>
      </c>
      <c r="Z860" s="1297">
        <v>0</v>
      </c>
      <c r="AA860" s="1223">
        <v>0</v>
      </c>
      <c r="AB860" s="1207">
        <v>5</v>
      </c>
      <c r="AC860" s="1225">
        <v>0</v>
      </c>
      <c r="AD860" s="1298">
        <v>300</v>
      </c>
      <c r="AE860" s="1227" t="s">
        <v>48</v>
      </c>
      <c r="AF860" s="1219">
        <v>30</v>
      </c>
      <c r="AG860" s="1306">
        <v>30</v>
      </c>
      <c r="AH860" s="1307">
        <v>30</v>
      </c>
      <c r="AI860" s="1308">
        <v>50</v>
      </c>
      <c r="AJ860" s="1224">
        <v>50</v>
      </c>
      <c r="AK860" s="1228">
        <v>0</v>
      </c>
      <c r="AL860" s="1228" t="s">
        <v>13915</v>
      </c>
      <c r="AM860" s="1228" t="s">
        <v>12651</v>
      </c>
      <c r="AN860" s="1229" t="s">
        <v>13943</v>
      </c>
    </row>
    <row r="861" spans="1:40" ht="13.5" thickBot="1">
      <c r="A861" s="1256" t="s">
        <v>6588</v>
      </c>
      <c r="B861" s="1203" t="s">
        <v>6540</v>
      </c>
      <c r="C861" s="1289" t="s">
        <v>4815</v>
      </c>
      <c r="D861" s="1205" t="s">
        <v>4816</v>
      </c>
      <c r="E861" s="1205" t="s">
        <v>4817</v>
      </c>
      <c r="F861" s="1205" t="s">
        <v>4817</v>
      </c>
      <c r="G861" s="1205" t="s">
        <v>4818</v>
      </c>
      <c r="H861" s="1205" t="s">
        <v>4819</v>
      </c>
      <c r="I861" s="1259" t="b">
        <v>0</v>
      </c>
      <c r="J861" s="1325" t="s">
        <v>6589</v>
      </c>
      <c r="K861" s="1208" t="s">
        <v>6590</v>
      </c>
      <c r="L861" s="1209" t="s">
        <v>6591</v>
      </c>
      <c r="M861" s="1210">
        <v>5</v>
      </c>
      <c r="N861" s="1262" t="b">
        <v>0</v>
      </c>
      <c r="O861" s="1245" t="s">
        <v>48</v>
      </c>
      <c r="P861" s="1224" t="s">
        <v>48</v>
      </c>
      <c r="Q861" s="1219" t="s">
        <v>48</v>
      </c>
      <c r="R861" s="1246" t="s">
        <v>48</v>
      </c>
      <c r="S861" s="1224" t="s">
        <v>48</v>
      </c>
      <c r="T861" s="1219" t="s">
        <v>48</v>
      </c>
      <c r="U861" s="1247" t="s">
        <v>48</v>
      </c>
      <c r="V861" s="1218" t="s">
        <v>48</v>
      </c>
      <c r="W861" s="1219" t="s">
        <v>48</v>
      </c>
      <c r="X861" s="1220" t="s">
        <v>48</v>
      </c>
      <c r="Y861" s="1296">
        <v>0</v>
      </c>
      <c r="Z861" s="1297">
        <v>0</v>
      </c>
      <c r="AA861" s="1223">
        <v>0</v>
      </c>
      <c r="AB861" s="1207">
        <v>5</v>
      </c>
      <c r="AC861" s="1225">
        <v>0</v>
      </c>
      <c r="AD861" s="1298">
        <v>300</v>
      </c>
      <c r="AE861" s="1227" t="s">
        <v>48</v>
      </c>
      <c r="AF861" s="1219">
        <v>30</v>
      </c>
      <c r="AG861" s="1306">
        <v>30</v>
      </c>
      <c r="AH861" s="1307">
        <v>30</v>
      </c>
      <c r="AI861" s="1308">
        <v>50</v>
      </c>
      <c r="AJ861" s="1224">
        <v>50</v>
      </c>
      <c r="AK861" s="1228">
        <v>0</v>
      </c>
      <c r="AL861" s="1228" t="s">
        <v>13915</v>
      </c>
      <c r="AM861" s="1228" t="s">
        <v>12651</v>
      </c>
      <c r="AN861" s="1229" t="s">
        <v>13943</v>
      </c>
    </row>
    <row r="862" spans="1:40" ht="13.5" thickBot="1">
      <c r="A862" s="1256" t="s">
        <v>6592</v>
      </c>
      <c r="B862" s="1203" t="s">
        <v>6540</v>
      </c>
      <c r="C862" s="1289" t="s">
        <v>4815</v>
      </c>
      <c r="D862" s="1205" t="s">
        <v>4816</v>
      </c>
      <c r="E862" s="1205" t="s">
        <v>4817</v>
      </c>
      <c r="F862" s="1205" t="s">
        <v>4817</v>
      </c>
      <c r="G862" s="1205" t="s">
        <v>4818</v>
      </c>
      <c r="H862" s="1205" t="s">
        <v>4819</v>
      </c>
      <c r="I862" s="1259" t="b">
        <v>0</v>
      </c>
      <c r="J862" s="1325" t="s">
        <v>6593</v>
      </c>
      <c r="K862" s="1208" t="s">
        <v>6594</v>
      </c>
      <c r="L862" s="1209" t="s">
        <v>6595</v>
      </c>
      <c r="M862" s="1210">
        <v>5</v>
      </c>
      <c r="N862" s="1262" t="b">
        <v>0</v>
      </c>
      <c r="O862" s="1245" t="s">
        <v>48</v>
      </c>
      <c r="P862" s="1224" t="s">
        <v>48</v>
      </c>
      <c r="Q862" s="1219" t="s">
        <v>48</v>
      </c>
      <c r="R862" s="1246" t="s">
        <v>48</v>
      </c>
      <c r="S862" s="1224" t="s">
        <v>48</v>
      </c>
      <c r="T862" s="1219" t="s">
        <v>48</v>
      </c>
      <c r="U862" s="1247" t="s">
        <v>48</v>
      </c>
      <c r="V862" s="1218" t="s">
        <v>48</v>
      </c>
      <c r="W862" s="1219" t="s">
        <v>48</v>
      </c>
      <c r="X862" s="1220" t="s">
        <v>48</v>
      </c>
      <c r="Y862" s="1296">
        <v>0</v>
      </c>
      <c r="Z862" s="1297">
        <v>0</v>
      </c>
      <c r="AA862" s="1223">
        <v>0</v>
      </c>
      <c r="AB862" s="1207">
        <v>5</v>
      </c>
      <c r="AC862" s="1225">
        <v>0</v>
      </c>
      <c r="AD862" s="1298">
        <v>300</v>
      </c>
      <c r="AE862" s="1227" t="s">
        <v>48</v>
      </c>
      <c r="AF862" s="1219">
        <v>30</v>
      </c>
      <c r="AG862" s="1306">
        <v>30</v>
      </c>
      <c r="AH862" s="1307">
        <v>30</v>
      </c>
      <c r="AI862" s="1308">
        <v>50</v>
      </c>
      <c r="AJ862" s="1224">
        <v>50</v>
      </c>
      <c r="AK862" s="1228">
        <v>0</v>
      </c>
      <c r="AL862" s="1228" t="s">
        <v>13915</v>
      </c>
      <c r="AM862" s="1228" t="s">
        <v>12651</v>
      </c>
      <c r="AN862" s="1229" t="s">
        <v>13943</v>
      </c>
    </row>
    <row r="863" spans="1:40" ht="13.5" thickBot="1">
      <c r="A863" s="1260" t="s">
        <v>6596</v>
      </c>
      <c r="B863" s="1203" t="s">
        <v>6597</v>
      </c>
      <c r="C863" s="1289" t="s">
        <v>4815</v>
      </c>
      <c r="D863" s="1205" t="s">
        <v>4816</v>
      </c>
      <c r="E863" s="1205" t="s">
        <v>4817</v>
      </c>
      <c r="F863" s="1205" t="s">
        <v>4817</v>
      </c>
      <c r="G863" s="1205" t="s">
        <v>4818</v>
      </c>
      <c r="H863" s="1205" t="s">
        <v>4819</v>
      </c>
      <c r="I863" s="1259" t="b">
        <v>0</v>
      </c>
      <c r="J863" s="1309" t="s">
        <v>6598</v>
      </c>
      <c r="K863" s="1208" t="s">
        <v>6599</v>
      </c>
      <c r="L863" s="1209" t="s">
        <v>6600</v>
      </c>
      <c r="M863" s="1210">
        <v>3</v>
      </c>
      <c r="N863" s="1262" t="b">
        <v>0</v>
      </c>
      <c r="O863" s="1245" t="s">
        <v>48</v>
      </c>
      <c r="P863" s="1224" t="s">
        <v>48</v>
      </c>
      <c r="Q863" s="1219" t="s">
        <v>48</v>
      </c>
      <c r="R863" s="1246" t="s">
        <v>48</v>
      </c>
      <c r="S863" s="1224" t="s">
        <v>48</v>
      </c>
      <c r="T863" s="1219" t="s">
        <v>48</v>
      </c>
      <c r="U863" s="1247" t="s">
        <v>48</v>
      </c>
      <c r="V863" s="1218" t="s">
        <v>48</v>
      </c>
      <c r="W863" s="1219" t="s">
        <v>48</v>
      </c>
      <c r="X863" s="1220" t="s">
        <v>48</v>
      </c>
      <c r="Y863" s="1296">
        <v>0</v>
      </c>
      <c r="Z863" s="1297">
        <v>0</v>
      </c>
      <c r="AA863" s="1223">
        <v>0</v>
      </c>
      <c r="AB863" s="1207">
        <v>0</v>
      </c>
      <c r="AC863" s="1225">
        <v>0</v>
      </c>
      <c r="AD863" s="1298">
        <v>300</v>
      </c>
      <c r="AE863" s="1227" t="s">
        <v>48</v>
      </c>
      <c r="AF863" s="1219">
        <v>10</v>
      </c>
      <c r="AG863" s="1306">
        <v>10</v>
      </c>
      <c r="AH863" s="1307">
        <v>10</v>
      </c>
      <c r="AI863" s="1308">
        <v>10</v>
      </c>
      <c r="AJ863" s="1224">
        <v>10</v>
      </c>
      <c r="AK863" s="1228">
        <v>0</v>
      </c>
      <c r="AL863" s="1228" t="s">
        <v>13911</v>
      </c>
      <c r="AM863" s="1228" t="s">
        <v>12651</v>
      </c>
      <c r="AN863" s="1229" t="s">
        <v>13943</v>
      </c>
    </row>
    <row r="864" spans="1:40" ht="13.5" thickBot="1">
      <c r="A864" s="1291" t="s">
        <v>6601</v>
      </c>
      <c r="B864" s="1203" t="s">
        <v>6597</v>
      </c>
      <c r="C864" s="1289" t="s">
        <v>4815</v>
      </c>
      <c r="D864" s="1205" t="s">
        <v>4816</v>
      </c>
      <c r="E864" s="1205" t="s">
        <v>4817</v>
      </c>
      <c r="F864" s="1205" t="s">
        <v>4817</v>
      </c>
      <c r="G864" s="1205" t="s">
        <v>4818</v>
      </c>
      <c r="H864" s="1205" t="s">
        <v>4819</v>
      </c>
      <c r="I864" s="1259" t="b">
        <v>0</v>
      </c>
      <c r="J864" s="1309" t="s">
        <v>6602</v>
      </c>
      <c r="K864" s="1208" t="s">
        <v>6603</v>
      </c>
      <c r="L864" s="1209" t="s">
        <v>6604</v>
      </c>
      <c r="M864" s="1210">
        <v>4</v>
      </c>
      <c r="N864" s="1262" t="b">
        <v>0</v>
      </c>
      <c r="O864" s="1245" t="s">
        <v>48</v>
      </c>
      <c r="P864" s="1224" t="s">
        <v>48</v>
      </c>
      <c r="Q864" s="1219" t="s">
        <v>48</v>
      </c>
      <c r="R864" s="1246" t="s">
        <v>48</v>
      </c>
      <c r="S864" s="1224" t="s">
        <v>48</v>
      </c>
      <c r="T864" s="1219" t="s">
        <v>48</v>
      </c>
      <c r="U864" s="1247" t="s">
        <v>48</v>
      </c>
      <c r="V864" s="1218" t="s">
        <v>48</v>
      </c>
      <c r="W864" s="1219" t="s">
        <v>48</v>
      </c>
      <c r="X864" s="1220" t="s">
        <v>48</v>
      </c>
      <c r="Y864" s="1296">
        <v>0</v>
      </c>
      <c r="Z864" s="1297">
        <v>0</v>
      </c>
      <c r="AA864" s="1223">
        <v>0</v>
      </c>
      <c r="AB864" s="1207">
        <v>0</v>
      </c>
      <c r="AC864" s="1225">
        <v>0</v>
      </c>
      <c r="AD864" s="1298">
        <v>300</v>
      </c>
      <c r="AE864" s="1227" t="s">
        <v>48</v>
      </c>
      <c r="AF864" s="1219">
        <v>15</v>
      </c>
      <c r="AG864" s="1306">
        <v>15</v>
      </c>
      <c r="AH864" s="1307">
        <v>15</v>
      </c>
      <c r="AI864" s="1308">
        <v>20</v>
      </c>
      <c r="AJ864" s="1224">
        <v>20</v>
      </c>
      <c r="AK864" s="1228">
        <v>0</v>
      </c>
      <c r="AL864" s="1228" t="s">
        <v>13912</v>
      </c>
      <c r="AM864" s="1228" t="s">
        <v>12651</v>
      </c>
      <c r="AN864" s="1229" t="s">
        <v>13943</v>
      </c>
    </row>
    <row r="865" spans="1:40" ht="13.5" thickBot="1">
      <c r="A865" s="1292" t="s">
        <v>6605</v>
      </c>
      <c r="B865" s="1203" t="s">
        <v>6597</v>
      </c>
      <c r="C865" s="1289" t="s">
        <v>4815</v>
      </c>
      <c r="D865" s="1205" t="s">
        <v>4816</v>
      </c>
      <c r="E865" s="1205" t="s">
        <v>4817</v>
      </c>
      <c r="F865" s="1205" t="s">
        <v>4817</v>
      </c>
      <c r="G865" s="1205" t="s">
        <v>4818</v>
      </c>
      <c r="H865" s="1205" t="s">
        <v>4819</v>
      </c>
      <c r="I865" s="1259" t="b">
        <v>0</v>
      </c>
      <c r="J865" s="1309" t="s">
        <v>6606</v>
      </c>
      <c r="K865" s="1208" t="s">
        <v>6607</v>
      </c>
      <c r="L865" s="1209" t="s">
        <v>6608</v>
      </c>
      <c r="M865" s="1210">
        <v>4</v>
      </c>
      <c r="N865" s="1262" t="b">
        <v>0</v>
      </c>
      <c r="O865" s="1245" t="s">
        <v>48</v>
      </c>
      <c r="P865" s="1224" t="s">
        <v>48</v>
      </c>
      <c r="Q865" s="1219" t="s">
        <v>48</v>
      </c>
      <c r="R865" s="1246" t="s">
        <v>48</v>
      </c>
      <c r="S865" s="1224" t="s">
        <v>48</v>
      </c>
      <c r="T865" s="1219" t="s">
        <v>48</v>
      </c>
      <c r="U865" s="1247" t="s">
        <v>48</v>
      </c>
      <c r="V865" s="1218" t="s">
        <v>48</v>
      </c>
      <c r="W865" s="1219" t="s">
        <v>48</v>
      </c>
      <c r="X865" s="1220" t="s">
        <v>48</v>
      </c>
      <c r="Y865" s="1296">
        <v>0</v>
      </c>
      <c r="Z865" s="1297">
        <v>0</v>
      </c>
      <c r="AA865" s="1223">
        <v>0</v>
      </c>
      <c r="AB865" s="1207">
        <v>1</v>
      </c>
      <c r="AC865" s="1225">
        <v>0</v>
      </c>
      <c r="AD865" s="1298">
        <v>300</v>
      </c>
      <c r="AE865" s="1227" t="s">
        <v>48</v>
      </c>
      <c r="AF865" s="1219">
        <v>20</v>
      </c>
      <c r="AG865" s="1306">
        <v>20</v>
      </c>
      <c r="AH865" s="1307">
        <v>20</v>
      </c>
      <c r="AI865" s="1308">
        <v>30</v>
      </c>
      <c r="AJ865" s="1224">
        <v>30</v>
      </c>
      <c r="AK865" s="1228">
        <v>0</v>
      </c>
      <c r="AL865" s="1228" t="s">
        <v>13913</v>
      </c>
      <c r="AM865" s="1228" t="s">
        <v>12651</v>
      </c>
      <c r="AN865" s="1229" t="s">
        <v>13943</v>
      </c>
    </row>
    <row r="866" spans="1:40" ht="13.5" thickBot="1">
      <c r="A866" s="1292" t="s">
        <v>6609</v>
      </c>
      <c r="B866" s="1203" t="s">
        <v>6597</v>
      </c>
      <c r="C866" s="1289" t="s">
        <v>4815</v>
      </c>
      <c r="D866" s="1205" t="s">
        <v>4816</v>
      </c>
      <c r="E866" s="1205" t="s">
        <v>4817</v>
      </c>
      <c r="F866" s="1205" t="s">
        <v>4817</v>
      </c>
      <c r="G866" s="1205" t="s">
        <v>4818</v>
      </c>
      <c r="H866" s="1205" t="s">
        <v>4819</v>
      </c>
      <c r="I866" s="1259" t="b">
        <v>0</v>
      </c>
      <c r="J866" s="1325" t="s">
        <v>6610</v>
      </c>
      <c r="K866" s="1208" t="s">
        <v>6611</v>
      </c>
      <c r="L866" s="1209" t="s">
        <v>6612</v>
      </c>
      <c r="M866" s="1210">
        <v>4</v>
      </c>
      <c r="N866" s="1262" t="b">
        <v>0</v>
      </c>
      <c r="O866" s="1245" t="s">
        <v>48</v>
      </c>
      <c r="P866" s="1224" t="s">
        <v>48</v>
      </c>
      <c r="Q866" s="1219" t="s">
        <v>48</v>
      </c>
      <c r="R866" s="1246" t="s">
        <v>48</v>
      </c>
      <c r="S866" s="1224" t="s">
        <v>48</v>
      </c>
      <c r="T866" s="1219" t="s">
        <v>48</v>
      </c>
      <c r="U866" s="1247" t="s">
        <v>48</v>
      </c>
      <c r="V866" s="1218" t="s">
        <v>48</v>
      </c>
      <c r="W866" s="1219" t="s">
        <v>48</v>
      </c>
      <c r="X866" s="1220" t="s">
        <v>48</v>
      </c>
      <c r="Y866" s="1296">
        <v>0</v>
      </c>
      <c r="Z866" s="1297">
        <v>0</v>
      </c>
      <c r="AA866" s="1223">
        <v>0</v>
      </c>
      <c r="AB866" s="1207">
        <v>1</v>
      </c>
      <c r="AC866" s="1225">
        <v>0</v>
      </c>
      <c r="AD866" s="1298">
        <v>300</v>
      </c>
      <c r="AE866" s="1227" t="s">
        <v>48</v>
      </c>
      <c r="AF866" s="1219">
        <v>20</v>
      </c>
      <c r="AG866" s="1306">
        <v>20</v>
      </c>
      <c r="AH866" s="1307">
        <v>20</v>
      </c>
      <c r="AI866" s="1308">
        <v>30</v>
      </c>
      <c r="AJ866" s="1224">
        <v>30</v>
      </c>
      <c r="AK866" s="1228">
        <v>0</v>
      </c>
      <c r="AL866" s="1228" t="s">
        <v>13913</v>
      </c>
      <c r="AM866" s="1228" t="s">
        <v>12651</v>
      </c>
      <c r="AN866" s="1229" t="s">
        <v>13943</v>
      </c>
    </row>
    <row r="867" spans="1:40" ht="13.5" thickBot="1">
      <c r="A867" s="1292" t="s">
        <v>6613</v>
      </c>
      <c r="B867" s="1203" t="s">
        <v>6597</v>
      </c>
      <c r="C867" s="1289" t="s">
        <v>4815</v>
      </c>
      <c r="D867" s="1205" t="s">
        <v>4816</v>
      </c>
      <c r="E867" s="1205" t="s">
        <v>4817</v>
      </c>
      <c r="F867" s="1205" t="s">
        <v>4817</v>
      </c>
      <c r="G867" s="1205" t="s">
        <v>4818</v>
      </c>
      <c r="H867" s="1205" t="s">
        <v>4819</v>
      </c>
      <c r="I867" s="1259" t="b">
        <v>0</v>
      </c>
      <c r="J867" s="1325" t="s">
        <v>6614</v>
      </c>
      <c r="K867" s="1208" t="s">
        <v>6615</v>
      </c>
      <c r="L867" s="1209" t="s">
        <v>6616</v>
      </c>
      <c r="M867" s="1210">
        <v>4</v>
      </c>
      <c r="N867" s="1262" t="b">
        <v>0</v>
      </c>
      <c r="O867" s="1245" t="s">
        <v>48</v>
      </c>
      <c r="P867" s="1224" t="s">
        <v>48</v>
      </c>
      <c r="Q867" s="1219" t="s">
        <v>48</v>
      </c>
      <c r="R867" s="1246" t="s">
        <v>48</v>
      </c>
      <c r="S867" s="1224" t="s">
        <v>48</v>
      </c>
      <c r="T867" s="1219" t="s">
        <v>48</v>
      </c>
      <c r="U867" s="1247" t="s">
        <v>48</v>
      </c>
      <c r="V867" s="1218" t="s">
        <v>48</v>
      </c>
      <c r="W867" s="1219" t="s">
        <v>48</v>
      </c>
      <c r="X867" s="1220" t="s">
        <v>48</v>
      </c>
      <c r="Y867" s="1296">
        <v>0</v>
      </c>
      <c r="Z867" s="1297">
        <v>0</v>
      </c>
      <c r="AA867" s="1223">
        <v>0</v>
      </c>
      <c r="AB867" s="1207">
        <v>1</v>
      </c>
      <c r="AC867" s="1225">
        <v>0</v>
      </c>
      <c r="AD867" s="1298">
        <v>300</v>
      </c>
      <c r="AE867" s="1227" t="s">
        <v>48</v>
      </c>
      <c r="AF867" s="1219">
        <v>20</v>
      </c>
      <c r="AG867" s="1306">
        <v>20</v>
      </c>
      <c r="AH867" s="1307">
        <v>20</v>
      </c>
      <c r="AI867" s="1308">
        <v>30</v>
      </c>
      <c r="AJ867" s="1224">
        <v>30</v>
      </c>
      <c r="AK867" s="1228">
        <v>0</v>
      </c>
      <c r="AL867" s="1228" t="s">
        <v>13913</v>
      </c>
      <c r="AM867" s="1228" t="s">
        <v>12651</v>
      </c>
      <c r="AN867" s="1229" t="s">
        <v>13943</v>
      </c>
    </row>
    <row r="868" spans="1:40" ht="13.5" thickBot="1">
      <c r="A868" s="1255" t="s">
        <v>6648</v>
      </c>
      <c r="B868" s="1203" t="s">
        <v>6597</v>
      </c>
      <c r="C868" s="1289" t="s">
        <v>4815</v>
      </c>
      <c r="D868" s="1205" t="s">
        <v>4816</v>
      </c>
      <c r="E868" s="1205" t="s">
        <v>4817</v>
      </c>
      <c r="F868" s="1205" t="s">
        <v>4817</v>
      </c>
      <c r="G868" s="1205" t="s">
        <v>4818</v>
      </c>
      <c r="H868" s="1205" t="s">
        <v>4819</v>
      </c>
      <c r="I868" s="1259" t="b">
        <v>0</v>
      </c>
      <c r="J868" s="1309" t="s">
        <v>6649</v>
      </c>
      <c r="K868" s="1208" t="s">
        <v>6650</v>
      </c>
      <c r="L868" s="1209" t="s">
        <v>6651</v>
      </c>
      <c r="M868" s="1210">
        <v>4</v>
      </c>
      <c r="N868" s="1262" t="b">
        <v>0</v>
      </c>
      <c r="O868" s="1245" t="s">
        <v>48</v>
      </c>
      <c r="P868" s="1224" t="s">
        <v>48</v>
      </c>
      <c r="Q868" s="1219" t="s">
        <v>48</v>
      </c>
      <c r="R868" s="1246" t="s">
        <v>48</v>
      </c>
      <c r="S868" s="1224" t="s">
        <v>48</v>
      </c>
      <c r="T868" s="1219" t="s">
        <v>48</v>
      </c>
      <c r="U868" s="1247" t="s">
        <v>48</v>
      </c>
      <c r="V868" s="1218" t="s">
        <v>48</v>
      </c>
      <c r="W868" s="1219" t="s">
        <v>48</v>
      </c>
      <c r="X868" s="1220" t="s">
        <v>48</v>
      </c>
      <c r="Y868" s="1296">
        <v>0</v>
      </c>
      <c r="Z868" s="1297">
        <v>0</v>
      </c>
      <c r="AA868" s="1223">
        <v>0</v>
      </c>
      <c r="AB868" s="1207">
        <v>3</v>
      </c>
      <c r="AC868" s="1225">
        <v>0</v>
      </c>
      <c r="AD868" s="1298">
        <v>300</v>
      </c>
      <c r="AE868" s="1227" t="s">
        <v>48</v>
      </c>
      <c r="AF868" s="1219">
        <v>25</v>
      </c>
      <c r="AG868" s="1306">
        <v>25</v>
      </c>
      <c r="AH868" s="1307">
        <v>25</v>
      </c>
      <c r="AI868" s="1308">
        <v>40</v>
      </c>
      <c r="AJ868" s="1224">
        <v>40</v>
      </c>
      <c r="AK868" s="1228">
        <v>0</v>
      </c>
      <c r="AL868" s="1228" t="s">
        <v>13914</v>
      </c>
      <c r="AM868" s="1228" t="s">
        <v>12651</v>
      </c>
      <c r="AN868" s="1229" t="s">
        <v>13943</v>
      </c>
    </row>
    <row r="869" spans="1:40" ht="13.5" thickBot="1">
      <c r="A869" s="1293" t="s">
        <v>6652</v>
      </c>
      <c r="B869" s="1203" t="s">
        <v>6597</v>
      </c>
      <c r="C869" s="1289" t="s">
        <v>4815</v>
      </c>
      <c r="D869" s="1205" t="s">
        <v>4816</v>
      </c>
      <c r="E869" s="1205" t="s">
        <v>4817</v>
      </c>
      <c r="F869" s="1205" t="s">
        <v>4817</v>
      </c>
      <c r="G869" s="1205" t="s">
        <v>4818</v>
      </c>
      <c r="H869" s="1205" t="s">
        <v>4819</v>
      </c>
      <c r="I869" s="1259" t="b">
        <v>0</v>
      </c>
      <c r="J869" s="1325" t="s">
        <v>6653</v>
      </c>
      <c r="K869" s="1208" t="s">
        <v>6654</v>
      </c>
      <c r="L869" s="1209" t="s">
        <v>6655</v>
      </c>
      <c r="M869" s="1210">
        <v>4</v>
      </c>
      <c r="N869" s="1262" t="b">
        <v>0</v>
      </c>
      <c r="O869" s="1245" t="s">
        <v>48</v>
      </c>
      <c r="P869" s="1224" t="s">
        <v>48</v>
      </c>
      <c r="Q869" s="1219" t="s">
        <v>48</v>
      </c>
      <c r="R869" s="1246" t="s">
        <v>48</v>
      </c>
      <c r="S869" s="1224" t="s">
        <v>48</v>
      </c>
      <c r="T869" s="1219" t="s">
        <v>48</v>
      </c>
      <c r="U869" s="1247" t="s">
        <v>48</v>
      </c>
      <c r="V869" s="1218" t="s">
        <v>48</v>
      </c>
      <c r="W869" s="1219" t="s">
        <v>48</v>
      </c>
      <c r="X869" s="1220" t="s">
        <v>48</v>
      </c>
      <c r="Y869" s="1296">
        <v>0</v>
      </c>
      <c r="Z869" s="1297">
        <v>0</v>
      </c>
      <c r="AA869" s="1223">
        <v>0</v>
      </c>
      <c r="AB869" s="1207">
        <v>3</v>
      </c>
      <c r="AC869" s="1225">
        <v>0</v>
      </c>
      <c r="AD869" s="1298">
        <v>300</v>
      </c>
      <c r="AE869" s="1227" t="s">
        <v>48</v>
      </c>
      <c r="AF869" s="1219">
        <v>25</v>
      </c>
      <c r="AG869" s="1306">
        <v>25</v>
      </c>
      <c r="AH869" s="1307">
        <v>25</v>
      </c>
      <c r="AI869" s="1308">
        <v>40</v>
      </c>
      <c r="AJ869" s="1224">
        <v>40</v>
      </c>
      <c r="AK869" s="1228">
        <v>0</v>
      </c>
      <c r="AL869" s="1228" t="s">
        <v>13914</v>
      </c>
      <c r="AM869" s="1228" t="s">
        <v>12651</v>
      </c>
      <c r="AN869" s="1229" t="s">
        <v>13943</v>
      </c>
    </row>
    <row r="870" spans="1:40" ht="13.5" thickBot="1">
      <c r="A870" s="1293" t="s">
        <v>6656</v>
      </c>
      <c r="B870" s="1203" t="s">
        <v>6597</v>
      </c>
      <c r="C870" s="1289" t="s">
        <v>4815</v>
      </c>
      <c r="D870" s="1205" t="s">
        <v>4816</v>
      </c>
      <c r="E870" s="1205" t="s">
        <v>4817</v>
      </c>
      <c r="F870" s="1205" t="s">
        <v>4817</v>
      </c>
      <c r="G870" s="1205" t="s">
        <v>4818</v>
      </c>
      <c r="H870" s="1205" t="s">
        <v>4819</v>
      </c>
      <c r="I870" s="1259" t="b">
        <v>0</v>
      </c>
      <c r="J870" s="1325" t="s">
        <v>6657</v>
      </c>
      <c r="K870" s="1208" t="s">
        <v>6658</v>
      </c>
      <c r="L870" s="1209" t="s">
        <v>6659</v>
      </c>
      <c r="M870" s="1210">
        <v>4</v>
      </c>
      <c r="N870" s="1262" t="b">
        <v>0</v>
      </c>
      <c r="O870" s="1245" t="s">
        <v>48</v>
      </c>
      <c r="P870" s="1224" t="s">
        <v>48</v>
      </c>
      <c r="Q870" s="1219" t="s">
        <v>48</v>
      </c>
      <c r="R870" s="1246" t="s">
        <v>48</v>
      </c>
      <c r="S870" s="1224" t="s">
        <v>48</v>
      </c>
      <c r="T870" s="1219" t="s">
        <v>48</v>
      </c>
      <c r="U870" s="1247" t="s">
        <v>48</v>
      </c>
      <c r="V870" s="1218" t="s">
        <v>48</v>
      </c>
      <c r="W870" s="1219" t="s">
        <v>48</v>
      </c>
      <c r="X870" s="1220" t="s">
        <v>48</v>
      </c>
      <c r="Y870" s="1296">
        <v>0</v>
      </c>
      <c r="Z870" s="1297">
        <v>0</v>
      </c>
      <c r="AA870" s="1223">
        <v>0</v>
      </c>
      <c r="AB870" s="1207">
        <v>3</v>
      </c>
      <c r="AC870" s="1225">
        <v>0</v>
      </c>
      <c r="AD870" s="1298">
        <v>300</v>
      </c>
      <c r="AE870" s="1227" t="s">
        <v>48</v>
      </c>
      <c r="AF870" s="1219">
        <v>25</v>
      </c>
      <c r="AG870" s="1306">
        <v>25</v>
      </c>
      <c r="AH870" s="1307">
        <v>25</v>
      </c>
      <c r="AI870" s="1308">
        <v>40</v>
      </c>
      <c r="AJ870" s="1224">
        <v>40</v>
      </c>
      <c r="AK870" s="1228">
        <v>0</v>
      </c>
      <c r="AL870" s="1228" t="s">
        <v>13914</v>
      </c>
      <c r="AM870" s="1228" t="s">
        <v>12651</v>
      </c>
      <c r="AN870" s="1229" t="s">
        <v>13943</v>
      </c>
    </row>
    <row r="871" spans="1:40" ht="13.5" thickBot="1">
      <c r="A871" s="1256" t="s">
        <v>6660</v>
      </c>
      <c r="B871" s="1203" t="s">
        <v>6597</v>
      </c>
      <c r="C871" s="1289" t="s">
        <v>4815</v>
      </c>
      <c r="D871" s="1205" t="s">
        <v>4816</v>
      </c>
      <c r="E871" s="1205" t="s">
        <v>4817</v>
      </c>
      <c r="F871" s="1205" t="s">
        <v>4817</v>
      </c>
      <c r="G871" s="1205" t="s">
        <v>4818</v>
      </c>
      <c r="H871" s="1205" t="s">
        <v>4819</v>
      </c>
      <c r="I871" s="1259" t="b">
        <v>0</v>
      </c>
      <c r="J871" s="1223" t="s">
        <v>6661</v>
      </c>
      <c r="K871" s="1208" t="s">
        <v>6662</v>
      </c>
      <c r="L871" s="1209" t="s">
        <v>6663</v>
      </c>
      <c r="M871" s="1210">
        <v>5</v>
      </c>
      <c r="N871" s="1262" t="b">
        <v>0</v>
      </c>
      <c r="O871" s="1245" t="s">
        <v>48</v>
      </c>
      <c r="P871" s="1224" t="s">
        <v>48</v>
      </c>
      <c r="Q871" s="1219" t="s">
        <v>48</v>
      </c>
      <c r="R871" s="1246" t="s">
        <v>48</v>
      </c>
      <c r="S871" s="1224" t="s">
        <v>48</v>
      </c>
      <c r="T871" s="1219" t="s">
        <v>48</v>
      </c>
      <c r="U871" s="1247" t="s">
        <v>48</v>
      </c>
      <c r="V871" s="1218" t="s">
        <v>48</v>
      </c>
      <c r="W871" s="1219" t="s">
        <v>48</v>
      </c>
      <c r="X871" s="1220" t="s">
        <v>48</v>
      </c>
      <c r="Y871" s="1296">
        <v>0</v>
      </c>
      <c r="Z871" s="1297">
        <v>0</v>
      </c>
      <c r="AA871" s="1223">
        <v>0</v>
      </c>
      <c r="AB871" s="1207">
        <v>5</v>
      </c>
      <c r="AC871" s="1225">
        <v>0</v>
      </c>
      <c r="AD871" s="1298">
        <v>300</v>
      </c>
      <c r="AE871" s="1227" t="s">
        <v>48</v>
      </c>
      <c r="AF871" s="1219">
        <v>30</v>
      </c>
      <c r="AG871" s="1306">
        <v>30</v>
      </c>
      <c r="AH871" s="1307">
        <v>30</v>
      </c>
      <c r="AI871" s="1308">
        <v>50</v>
      </c>
      <c r="AJ871" s="1224">
        <v>50</v>
      </c>
      <c r="AK871" s="1228">
        <v>0</v>
      </c>
      <c r="AL871" s="1228" t="s">
        <v>13915</v>
      </c>
      <c r="AM871" s="1228" t="s">
        <v>12651</v>
      </c>
      <c r="AN871" s="1229" t="s">
        <v>13943</v>
      </c>
    </row>
    <row r="872" spans="1:40" ht="13.5" thickBot="1">
      <c r="A872" s="1256" t="s">
        <v>6664</v>
      </c>
      <c r="B872" s="1203" t="s">
        <v>6597</v>
      </c>
      <c r="C872" s="1289" t="s">
        <v>4815</v>
      </c>
      <c r="D872" s="1205" t="s">
        <v>4816</v>
      </c>
      <c r="E872" s="1205" t="s">
        <v>4817</v>
      </c>
      <c r="F872" s="1205" t="s">
        <v>4817</v>
      </c>
      <c r="G872" s="1205" t="s">
        <v>4818</v>
      </c>
      <c r="H872" s="1205" t="s">
        <v>4819</v>
      </c>
      <c r="I872" s="1259" t="b">
        <v>0</v>
      </c>
      <c r="J872" s="1325" t="s">
        <v>6665</v>
      </c>
      <c r="K872" s="1208" t="s">
        <v>6666</v>
      </c>
      <c r="L872" s="1209" t="s">
        <v>6667</v>
      </c>
      <c r="M872" s="1210">
        <v>5</v>
      </c>
      <c r="N872" s="1262" t="b">
        <v>0</v>
      </c>
      <c r="O872" s="1245" t="s">
        <v>48</v>
      </c>
      <c r="P872" s="1224" t="s">
        <v>48</v>
      </c>
      <c r="Q872" s="1219" t="s">
        <v>48</v>
      </c>
      <c r="R872" s="1246" t="s">
        <v>48</v>
      </c>
      <c r="S872" s="1224" t="s">
        <v>48</v>
      </c>
      <c r="T872" s="1219" t="s">
        <v>48</v>
      </c>
      <c r="U872" s="1247" t="s">
        <v>48</v>
      </c>
      <c r="V872" s="1218" t="s">
        <v>48</v>
      </c>
      <c r="W872" s="1219" t="s">
        <v>48</v>
      </c>
      <c r="X872" s="1220" t="s">
        <v>48</v>
      </c>
      <c r="Y872" s="1296">
        <v>0</v>
      </c>
      <c r="Z872" s="1297">
        <v>0</v>
      </c>
      <c r="AA872" s="1223">
        <v>0</v>
      </c>
      <c r="AB872" s="1207">
        <v>5</v>
      </c>
      <c r="AC872" s="1225">
        <v>0</v>
      </c>
      <c r="AD872" s="1298">
        <v>300</v>
      </c>
      <c r="AE872" s="1227" t="s">
        <v>48</v>
      </c>
      <c r="AF872" s="1219">
        <v>30</v>
      </c>
      <c r="AG872" s="1306">
        <v>30</v>
      </c>
      <c r="AH872" s="1307">
        <v>30</v>
      </c>
      <c r="AI872" s="1308">
        <v>50</v>
      </c>
      <c r="AJ872" s="1224">
        <v>50</v>
      </c>
      <c r="AK872" s="1228">
        <v>0</v>
      </c>
      <c r="AL872" s="1228" t="s">
        <v>13915</v>
      </c>
      <c r="AM872" s="1228" t="s">
        <v>12651</v>
      </c>
      <c r="AN872" s="1229" t="s">
        <v>13943</v>
      </c>
    </row>
    <row r="873" spans="1:40" ht="13.5" thickBot="1">
      <c r="A873" s="1256" t="s">
        <v>6668</v>
      </c>
      <c r="B873" s="1203" t="s">
        <v>6597</v>
      </c>
      <c r="C873" s="1289" t="s">
        <v>4815</v>
      </c>
      <c r="D873" s="1205" t="s">
        <v>4816</v>
      </c>
      <c r="E873" s="1205" t="s">
        <v>4817</v>
      </c>
      <c r="F873" s="1205" t="s">
        <v>4817</v>
      </c>
      <c r="G873" s="1205" t="s">
        <v>4818</v>
      </c>
      <c r="H873" s="1205" t="s">
        <v>4819</v>
      </c>
      <c r="I873" s="1259" t="b">
        <v>0</v>
      </c>
      <c r="J873" s="1325" t="s">
        <v>6669</v>
      </c>
      <c r="K873" s="1208" t="s">
        <v>6670</v>
      </c>
      <c r="L873" s="1209" t="s">
        <v>6671</v>
      </c>
      <c r="M873" s="1210">
        <v>5</v>
      </c>
      <c r="N873" s="1262" t="b">
        <v>0</v>
      </c>
      <c r="O873" s="1245" t="s">
        <v>48</v>
      </c>
      <c r="P873" s="1224" t="s">
        <v>48</v>
      </c>
      <c r="Q873" s="1219" t="s">
        <v>48</v>
      </c>
      <c r="R873" s="1246" t="s">
        <v>48</v>
      </c>
      <c r="S873" s="1224" t="s">
        <v>48</v>
      </c>
      <c r="T873" s="1219" t="s">
        <v>48</v>
      </c>
      <c r="U873" s="1247" t="s">
        <v>48</v>
      </c>
      <c r="V873" s="1218" t="s">
        <v>48</v>
      </c>
      <c r="W873" s="1219" t="s">
        <v>48</v>
      </c>
      <c r="X873" s="1220" t="s">
        <v>48</v>
      </c>
      <c r="Y873" s="1296">
        <v>0</v>
      </c>
      <c r="Z873" s="1297">
        <v>0</v>
      </c>
      <c r="AA873" s="1223">
        <v>0</v>
      </c>
      <c r="AB873" s="1207">
        <v>5</v>
      </c>
      <c r="AC873" s="1225">
        <v>0</v>
      </c>
      <c r="AD873" s="1298">
        <v>300</v>
      </c>
      <c r="AE873" s="1227" t="s">
        <v>48</v>
      </c>
      <c r="AF873" s="1219">
        <v>30</v>
      </c>
      <c r="AG873" s="1306">
        <v>30</v>
      </c>
      <c r="AH873" s="1307">
        <v>30</v>
      </c>
      <c r="AI873" s="1308">
        <v>50</v>
      </c>
      <c r="AJ873" s="1224">
        <v>50</v>
      </c>
      <c r="AK873" s="1228">
        <v>0</v>
      </c>
      <c r="AL873" s="1228" t="s">
        <v>13915</v>
      </c>
      <c r="AM873" s="1228" t="s">
        <v>12651</v>
      </c>
      <c r="AN873" s="1229" t="s">
        <v>13943</v>
      </c>
    </row>
    <row r="874" spans="1:40" ht="13.5" thickBot="1">
      <c r="A874" s="1260" t="s">
        <v>6672</v>
      </c>
      <c r="B874" s="1202" t="s">
        <v>6673</v>
      </c>
      <c r="C874" s="1289" t="s">
        <v>4815</v>
      </c>
      <c r="D874" s="1205" t="s">
        <v>4816</v>
      </c>
      <c r="E874" s="1205" t="s">
        <v>4817</v>
      </c>
      <c r="F874" s="1205" t="s">
        <v>4817</v>
      </c>
      <c r="G874" s="1205" t="s">
        <v>4818</v>
      </c>
      <c r="H874" s="1205" t="s">
        <v>4819</v>
      </c>
      <c r="I874" s="1259" t="b">
        <v>0</v>
      </c>
      <c r="J874" s="1248" t="s">
        <v>295</v>
      </c>
      <c r="K874" s="1208" t="s">
        <v>6674</v>
      </c>
      <c r="L874" s="1209" t="s">
        <v>6675</v>
      </c>
      <c r="M874" s="1210">
        <v>3</v>
      </c>
      <c r="N874" s="1262" t="b">
        <v>0</v>
      </c>
      <c r="O874" s="1245" t="s">
        <v>48</v>
      </c>
      <c r="P874" s="1224" t="s">
        <v>48</v>
      </c>
      <c r="Q874" s="1219" t="s">
        <v>48</v>
      </c>
      <c r="R874" s="1246" t="s">
        <v>48</v>
      </c>
      <c r="S874" s="1224" t="s">
        <v>48</v>
      </c>
      <c r="T874" s="1219" t="s">
        <v>48</v>
      </c>
      <c r="U874" s="1247" t="s">
        <v>48</v>
      </c>
      <c r="V874" s="1218" t="s">
        <v>48</v>
      </c>
      <c r="W874" s="1219" t="s">
        <v>48</v>
      </c>
      <c r="X874" s="1220" t="s">
        <v>48</v>
      </c>
      <c r="Y874" s="1296">
        <v>0</v>
      </c>
      <c r="Z874" s="1297">
        <v>0</v>
      </c>
      <c r="AA874" s="1223">
        <v>0</v>
      </c>
      <c r="AB874" s="1207">
        <v>0</v>
      </c>
      <c r="AC874" s="1225">
        <v>0</v>
      </c>
      <c r="AD874" s="1298">
        <v>300</v>
      </c>
      <c r="AE874" s="1227" t="s">
        <v>48</v>
      </c>
      <c r="AF874" s="1219">
        <v>10</v>
      </c>
      <c r="AG874" s="1306">
        <v>10</v>
      </c>
      <c r="AH874" s="1307">
        <v>10</v>
      </c>
      <c r="AI874" s="1308">
        <v>10</v>
      </c>
      <c r="AJ874" s="1224">
        <v>10</v>
      </c>
      <c r="AK874" s="1228">
        <v>0</v>
      </c>
      <c r="AL874" s="1228" t="s">
        <v>13911</v>
      </c>
      <c r="AM874" s="1228" t="s">
        <v>12651</v>
      </c>
      <c r="AN874" s="1229" t="s">
        <v>13943</v>
      </c>
    </row>
    <row r="875" spans="1:40" ht="13.5" thickBot="1">
      <c r="A875" s="1291" t="s">
        <v>6676</v>
      </c>
      <c r="B875" s="1202" t="s">
        <v>6673</v>
      </c>
      <c r="C875" s="1289" t="s">
        <v>4815</v>
      </c>
      <c r="D875" s="1205" t="s">
        <v>4816</v>
      </c>
      <c r="E875" s="1205" t="s">
        <v>4817</v>
      </c>
      <c r="F875" s="1205" t="s">
        <v>4817</v>
      </c>
      <c r="G875" s="1205" t="s">
        <v>4818</v>
      </c>
      <c r="H875" s="1205" t="s">
        <v>4819</v>
      </c>
      <c r="I875" s="1259" t="b">
        <v>0</v>
      </c>
      <c r="J875" s="1248" t="s">
        <v>295</v>
      </c>
      <c r="K875" s="1208" t="s">
        <v>6677</v>
      </c>
      <c r="L875" s="1209" t="s">
        <v>6678</v>
      </c>
      <c r="M875" s="1210">
        <v>4</v>
      </c>
      <c r="N875" s="1262" t="b">
        <v>0</v>
      </c>
      <c r="O875" s="1245" t="s">
        <v>48</v>
      </c>
      <c r="P875" s="1224" t="s">
        <v>48</v>
      </c>
      <c r="Q875" s="1219" t="s">
        <v>48</v>
      </c>
      <c r="R875" s="1246" t="s">
        <v>48</v>
      </c>
      <c r="S875" s="1224" t="s">
        <v>48</v>
      </c>
      <c r="T875" s="1219" t="s">
        <v>48</v>
      </c>
      <c r="U875" s="1247" t="s">
        <v>48</v>
      </c>
      <c r="V875" s="1218" t="s">
        <v>48</v>
      </c>
      <c r="W875" s="1219" t="s">
        <v>48</v>
      </c>
      <c r="X875" s="1220" t="s">
        <v>48</v>
      </c>
      <c r="Y875" s="1296">
        <v>0</v>
      </c>
      <c r="Z875" s="1297">
        <v>0</v>
      </c>
      <c r="AA875" s="1223">
        <v>0</v>
      </c>
      <c r="AB875" s="1207">
        <v>0</v>
      </c>
      <c r="AC875" s="1225">
        <v>0</v>
      </c>
      <c r="AD875" s="1298">
        <v>300</v>
      </c>
      <c r="AE875" s="1227" t="s">
        <v>48</v>
      </c>
      <c r="AF875" s="1219">
        <v>15</v>
      </c>
      <c r="AG875" s="1306">
        <v>15</v>
      </c>
      <c r="AH875" s="1307">
        <v>15</v>
      </c>
      <c r="AI875" s="1308">
        <v>20</v>
      </c>
      <c r="AJ875" s="1224">
        <v>20</v>
      </c>
      <c r="AK875" s="1228">
        <v>0</v>
      </c>
      <c r="AL875" s="1228" t="s">
        <v>13912</v>
      </c>
      <c r="AM875" s="1228" t="s">
        <v>12651</v>
      </c>
      <c r="AN875" s="1229" t="s">
        <v>13943</v>
      </c>
    </row>
    <row r="876" spans="1:40" ht="13.5" thickBot="1">
      <c r="A876" s="1292" t="s">
        <v>6679</v>
      </c>
      <c r="B876" s="1202" t="s">
        <v>6673</v>
      </c>
      <c r="C876" s="1289" t="s">
        <v>4815</v>
      </c>
      <c r="D876" s="1205" t="s">
        <v>4816</v>
      </c>
      <c r="E876" s="1205" t="s">
        <v>4817</v>
      </c>
      <c r="F876" s="1205" t="s">
        <v>4817</v>
      </c>
      <c r="G876" s="1205" t="s">
        <v>4818</v>
      </c>
      <c r="H876" s="1205" t="s">
        <v>4819</v>
      </c>
      <c r="I876" s="1259" t="b">
        <v>0</v>
      </c>
      <c r="J876" s="1248" t="s">
        <v>295</v>
      </c>
      <c r="K876" s="1208" t="s">
        <v>6680</v>
      </c>
      <c r="L876" s="1209" t="s">
        <v>6681</v>
      </c>
      <c r="M876" s="1210">
        <v>4</v>
      </c>
      <c r="N876" s="1262" t="b">
        <v>0</v>
      </c>
      <c r="O876" s="1245" t="s">
        <v>48</v>
      </c>
      <c r="P876" s="1224" t="s">
        <v>48</v>
      </c>
      <c r="Q876" s="1219" t="s">
        <v>48</v>
      </c>
      <c r="R876" s="1246" t="s">
        <v>48</v>
      </c>
      <c r="S876" s="1224" t="s">
        <v>48</v>
      </c>
      <c r="T876" s="1219" t="s">
        <v>48</v>
      </c>
      <c r="U876" s="1247" t="s">
        <v>48</v>
      </c>
      <c r="V876" s="1218" t="s">
        <v>48</v>
      </c>
      <c r="W876" s="1219" t="s">
        <v>48</v>
      </c>
      <c r="X876" s="1220" t="s">
        <v>48</v>
      </c>
      <c r="Y876" s="1296">
        <v>0</v>
      </c>
      <c r="Z876" s="1297">
        <v>0</v>
      </c>
      <c r="AA876" s="1223">
        <v>0</v>
      </c>
      <c r="AB876" s="1207">
        <v>1</v>
      </c>
      <c r="AC876" s="1225">
        <v>0</v>
      </c>
      <c r="AD876" s="1298">
        <v>300</v>
      </c>
      <c r="AE876" s="1227" t="s">
        <v>48</v>
      </c>
      <c r="AF876" s="1219">
        <v>20</v>
      </c>
      <c r="AG876" s="1306">
        <v>20</v>
      </c>
      <c r="AH876" s="1307">
        <v>20</v>
      </c>
      <c r="AI876" s="1308">
        <v>30</v>
      </c>
      <c r="AJ876" s="1224">
        <v>30</v>
      </c>
      <c r="AK876" s="1228">
        <v>0</v>
      </c>
      <c r="AL876" s="1228" t="s">
        <v>13913</v>
      </c>
      <c r="AM876" s="1228" t="s">
        <v>12651</v>
      </c>
      <c r="AN876" s="1229" t="s">
        <v>13943</v>
      </c>
    </row>
    <row r="877" spans="1:40" ht="13.5" thickBot="1">
      <c r="A877" s="1292" t="s">
        <v>6682</v>
      </c>
      <c r="B877" s="1202" t="s">
        <v>6673</v>
      </c>
      <c r="C877" s="1289" t="s">
        <v>4815</v>
      </c>
      <c r="D877" s="1205" t="s">
        <v>4816</v>
      </c>
      <c r="E877" s="1205" t="s">
        <v>4817</v>
      </c>
      <c r="F877" s="1205" t="s">
        <v>4817</v>
      </c>
      <c r="G877" s="1205" t="s">
        <v>4818</v>
      </c>
      <c r="H877" s="1205" t="s">
        <v>4819</v>
      </c>
      <c r="I877" s="1259" t="b">
        <v>0</v>
      </c>
      <c r="J877" s="1326" t="s">
        <v>6683</v>
      </c>
      <c r="K877" s="1208" t="s">
        <v>6684</v>
      </c>
      <c r="L877" s="1209" t="s">
        <v>6685</v>
      </c>
      <c r="M877" s="1210">
        <v>4</v>
      </c>
      <c r="N877" s="1262" t="b">
        <v>0</v>
      </c>
      <c r="O877" s="1245" t="s">
        <v>48</v>
      </c>
      <c r="P877" s="1224" t="s">
        <v>48</v>
      </c>
      <c r="Q877" s="1219" t="s">
        <v>48</v>
      </c>
      <c r="R877" s="1246" t="s">
        <v>48</v>
      </c>
      <c r="S877" s="1224" t="s">
        <v>48</v>
      </c>
      <c r="T877" s="1219" t="s">
        <v>48</v>
      </c>
      <c r="U877" s="1247" t="s">
        <v>48</v>
      </c>
      <c r="V877" s="1218" t="s">
        <v>48</v>
      </c>
      <c r="W877" s="1219" t="s">
        <v>48</v>
      </c>
      <c r="X877" s="1220" t="s">
        <v>48</v>
      </c>
      <c r="Y877" s="1296">
        <v>0</v>
      </c>
      <c r="Z877" s="1297">
        <v>0</v>
      </c>
      <c r="AA877" s="1223">
        <v>0</v>
      </c>
      <c r="AB877" s="1207">
        <v>1</v>
      </c>
      <c r="AC877" s="1225">
        <v>0</v>
      </c>
      <c r="AD877" s="1298">
        <v>300</v>
      </c>
      <c r="AE877" s="1227" t="s">
        <v>48</v>
      </c>
      <c r="AF877" s="1219">
        <v>20</v>
      </c>
      <c r="AG877" s="1306">
        <v>20</v>
      </c>
      <c r="AH877" s="1307">
        <v>20</v>
      </c>
      <c r="AI877" s="1308">
        <v>30</v>
      </c>
      <c r="AJ877" s="1224">
        <v>30</v>
      </c>
      <c r="AK877" s="1228">
        <v>0</v>
      </c>
      <c r="AL877" s="1228" t="s">
        <v>13913</v>
      </c>
      <c r="AM877" s="1228" t="s">
        <v>12651</v>
      </c>
      <c r="AN877" s="1229" t="s">
        <v>13943</v>
      </c>
    </row>
    <row r="878" spans="1:40" ht="13.5" thickBot="1">
      <c r="A878" s="1293" t="s">
        <v>6686</v>
      </c>
      <c r="B878" s="1202" t="s">
        <v>6673</v>
      </c>
      <c r="C878" s="1289" t="s">
        <v>4815</v>
      </c>
      <c r="D878" s="1205" t="s">
        <v>4816</v>
      </c>
      <c r="E878" s="1205" t="s">
        <v>4817</v>
      </c>
      <c r="F878" s="1205" t="s">
        <v>4817</v>
      </c>
      <c r="G878" s="1205" t="s">
        <v>4818</v>
      </c>
      <c r="H878" s="1205" t="s">
        <v>4819</v>
      </c>
      <c r="I878" s="1259" t="b">
        <v>0</v>
      </c>
      <c r="J878" s="1327" t="s">
        <v>6687</v>
      </c>
      <c r="K878" s="1208" t="s">
        <v>6688</v>
      </c>
      <c r="L878" s="1209" t="s">
        <v>6689</v>
      </c>
      <c r="M878" s="1210">
        <v>4</v>
      </c>
      <c r="N878" s="1262" t="b">
        <v>0</v>
      </c>
      <c r="O878" s="1245" t="s">
        <v>48</v>
      </c>
      <c r="P878" s="1224" t="s">
        <v>48</v>
      </c>
      <c r="Q878" s="1219" t="s">
        <v>48</v>
      </c>
      <c r="R878" s="1246" t="s">
        <v>48</v>
      </c>
      <c r="S878" s="1224" t="s">
        <v>48</v>
      </c>
      <c r="T878" s="1219" t="s">
        <v>48</v>
      </c>
      <c r="U878" s="1247" t="s">
        <v>48</v>
      </c>
      <c r="V878" s="1218" t="s">
        <v>48</v>
      </c>
      <c r="W878" s="1219" t="s">
        <v>48</v>
      </c>
      <c r="X878" s="1220" t="s">
        <v>48</v>
      </c>
      <c r="Y878" s="1296">
        <v>0</v>
      </c>
      <c r="Z878" s="1297">
        <v>0</v>
      </c>
      <c r="AA878" s="1223">
        <v>0</v>
      </c>
      <c r="AB878" s="1207">
        <v>5</v>
      </c>
      <c r="AC878" s="1225">
        <v>0</v>
      </c>
      <c r="AD878" s="1298">
        <v>300</v>
      </c>
      <c r="AE878" s="1227" t="s">
        <v>48</v>
      </c>
      <c r="AF878" s="1219">
        <v>25</v>
      </c>
      <c r="AG878" s="1306">
        <v>25</v>
      </c>
      <c r="AH878" s="1307">
        <v>25</v>
      </c>
      <c r="AI878" s="1308">
        <v>40</v>
      </c>
      <c r="AJ878" s="1224">
        <v>40</v>
      </c>
      <c r="AK878" s="1228">
        <v>0</v>
      </c>
      <c r="AL878" s="1228" t="s">
        <v>13914</v>
      </c>
      <c r="AM878" s="1228" t="s">
        <v>12651</v>
      </c>
      <c r="AN878" s="1229" t="s">
        <v>13943</v>
      </c>
    </row>
    <row r="879" spans="1:40" ht="13.5" thickBot="1">
      <c r="A879" s="1328" t="s">
        <v>6690</v>
      </c>
      <c r="B879" s="1202" t="s">
        <v>6673</v>
      </c>
      <c r="C879" s="1289" t="s">
        <v>4815</v>
      </c>
      <c r="D879" s="1205" t="s">
        <v>4816</v>
      </c>
      <c r="E879" s="1205" t="s">
        <v>4817</v>
      </c>
      <c r="F879" s="1205" t="s">
        <v>4817</v>
      </c>
      <c r="G879" s="1205" t="s">
        <v>4818</v>
      </c>
      <c r="H879" s="1205" t="s">
        <v>4819</v>
      </c>
      <c r="I879" s="1259" t="b">
        <v>0</v>
      </c>
      <c r="J879" s="1248" t="s">
        <v>295</v>
      </c>
      <c r="K879" s="1208" t="s">
        <v>6691</v>
      </c>
      <c r="L879" s="1209" t="s">
        <v>6692</v>
      </c>
      <c r="M879" s="1210">
        <v>5</v>
      </c>
      <c r="N879" s="1262" t="b">
        <v>0</v>
      </c>
      <c r="O879" s="1245" t="s">
        <v>48</v>
      </c>
      <c r="P879" s="1224" t="s">
        <v>48</v>
      </c>
      <c r="Q879" s="1219" t="s">
        <v>48</v>
      </c>
      <c r="R879" s="1246" t="s">
        <v>48</v>
      </c>
      <c r="S879" s="1224" t="s">
        <v>48</v>
      </c>
      <c r="T879" s="1219" t="s">
        <v>48</v>
      </c>
      <c r="U879" s="1247" t="s">
        <v>48</v>
      </c>
      <c r="V879" s="1218" t="s">
        <v>48</v>
      </c>
      <c r="W879" s="1219" t="s">
        <v>48</v>
      </c>
      <c r="X879" s="1220" t="s">
        <v>48</v>
      </c>
      <c r="Y879" s="1296">
        <v>0</v>
      </c>
      <c r="Z879" s="1297">
        <v>0</v>
      </c>
      <c r="AA879" s="1223">
        <v>0</v>
      </c>
      <c r="AB879" s="1207">
        <v>5</v>
      </c>
      <c r="AC879" s="1225">
        <v>0</v>
      </c>
      <c r="AD879" s="1298">
        <v>300</v>
      </c>
      <c r="AE879" s="1227" t="s">
        <v>48</v>
      </c>
      <c r="AF879" s="1219">
        <v>30</v>
      </c>
      <c r="AG879" s="1306">
        <v>30</v>
      </c>
      <c r="AH879" s="1307">
        <v>30</v>
      </c>
      <c r="AI879" s="1308">
        <v>50</v>
      </c>
      <c r="AJ879" s="1224">
        <v>50</v>
      </c>
      <c r="AK879" s="1228">
        <v>0</v>
      </c>
      <c r="AL879" s="1228" t="s">
        <v>13915</v>
      </c>
      <c r="AM879" s="1228" t="s">
        <v>12651</v>
      </c>
      <c r="AN879" s="1229" t="s">
        <v>13943</v>
      </c>
    </row>
    <row r="880" spans="1:40" ht="13.5" thickBot="1">
      <c r="A880" s="1260" t="s">
        <v>6693</v>
      </c>
      <c r="B880" s="1203" t="s">
        <v>6694</v>
      </c>
      <c r="C880" s="1289" t="s">
        <v>4815</v>
      </c>
      <c r="D880" s="1205" t="s">
        <v>4816</v>
      </c>
      <c r="E880" s="1205" t="s">
        <v>4817</v>
      </c>
      <c r="F880" s="1205" t="s">
        <v>4817</v>
      </c>
      <c r="G880" s="1205" t="s">
        <v>4818</v>
      </c>
      <c r="H880" s="1205" t="s">
        <v>4819</v>
      </c>
      <c r="I880" s="1259" t="b">
        <v>0</v>
      </c>
      <c r="J880" s="1223" t="s">
        <v>6695</v>
      </c>
      <c r="K880" s="1208" t="s">
        <v>6696</v>
      </c>
      <c r="L880" s="1209" t="s">
        <v>6697</v>
      </c>
      <c r="M880" s="1210">
        <v>3</v>
      </c>
      <c r="N880" s="1262" t="b">
        <v>0</v>
      </c>
      <c r="O880" s="1245" t="s">
        <v>48</v>
      </c>
      <c r="P880" s="1224" t="s">
        <v>48</v>
      </c>
      <c r="Q880" s="1219" t="s">
        <v>48</v>
      </c>
      <c r="R880" s="1246" t="s">
        <v>48</v>
      </c>
      <c r="S880" s="1224" t="s">
        <v>48</v>
      </c>
      <c r="T880" s="1219" t="s">
        <v>48</v>
      </c>
      <c r="U880" s="1247" t="s">
        <v>48</v>
      </c>
      <c r="V880" s="1218" t="s">
        <v>48</v>
      </c>
      <c r="W880" s="1219" t="s">
        <v>48</v>
      </c>
      <c r="X880" s="1220" t="s">
        <v>48</v>
      </c>
      <c r="Y880" s="1296">
        <v>0</v>
      </c>
      <c r="Z880" s="1297">
        <v>0</v>
      </c>
      <c r="AA880" s="1223">
        <v>0</v>
      </c>
      <c r="AB880" s="1207">
        <v>0</v>
      </c>
      <c r="AC880" s="1225">
        <v>0</v>
      </c>
      <c r="AD880" s="1298">
        <v>300</v>
      </c>
      <c r="AE880" s="1227" t="s">
        <v>48</v>
      </c>
      <c r="AF880" s="1219">
        <v>10</v>
      </c>
      <c r="AG880" s="1306">
        <v>10</v>
      </c>
      <c r="AH880" s="1307">
        <v>10</v>
      </c>
      <c r="AI880" s="1308">
        <v>10</v>
      </c>
      <c r="AJ880" s="1224">
        <v>10</v>
      </c>
      <c r="AK880" s="1228">
        <v>0</v>
      </c>
      <c r="AL880" s="1228" t="s">
        <v>13911</v>
      </c>
      <c r="AM880" s="1228" t="s">
        <v>12651</v>
      </c>
      <c r="AN880" s="1229" t="s">
        <v>13943</v>
      </c>
    </row>
    <row r="881" spans="1:40" ht="13.5" thickBot="1">
      <c r="A881" s="1292" t="s">
        <v>6698</v>
      </c>
      <c r="B881" s="1203" t="s">
        <v>6694</v>
      </c>
      <c r="C881" s="1289" t="s">
        <v>4815</v>
      </c>
      <c r="D881" s="1205" t="s">
        <v>4816</v>
      </c>
      <c r="E881" s="1205" t="s">
        <v>4817</v>
      </c>
      <c r="F881" s="1205" t="s">
        <v>4817</v>
      </c>
      <c r="G881" s="1205" t="s">
        <v>4818</v>
      </c>
      <c r="H881" s="1205" t="s">
        <v>4819</v>
      </c>
      <c r="I881" s="1259" t="b">
        <v>0</v>
      </c>
      <c r="J881" s="1223" t="s">
        <v>6699</v>
      </c>
      <c r="K881" s="1208" t="s">
        <v>6700</v>
      </c>
      <c r="L881" s="1209" t="s">
        <v>6701</v>
      </c>
      <c r="M881" s="1210">
        <v>4</v>
      </c>
      <c r="N881" s="1262" t="b">
        <v>0</v>
      </c>
      <c r="O881" s="1245" t="s">
        <v>48</v>
      </c>
      <c r="P881" s="1224" t="s">
        <v>48</v>
      </c>
      <c r="Q881" s="1219" t="s">
        <v>48</v>
      </c>
      <c r="R881" s="1246" t="s">
        <v>48</v>
      </c>
      <c r="S881" s="1224" t="s">
        <v>48</v>
      </c>
      <c r="T881" s="1219" t="s">
        <v>48</v>
      </c>
      <c r="U881" s="1247" t="s">
        <v>48</v>
      </c>
      <c r="V881" s="1218" t="s">
        <v>48</v>
      </c>
      <c r="W881" s="1219" t="s">
        <v>48</v>
      </c>
      <c r="X881" s="1220" t="s">
        <v>48</v>
      </c>
      <c r="Y881" s="1296">
        <v>0</v>
      </c>
      <c r="Z881" s="1297">
        <v>0</v>
      </c>
      <c r="AA881" s="1223">
        <v>0</v>
      </c>
      <c r="AB881" s="1207">
        <v>1</v>
      </c>
      <c r="AC881" s="1225">
        <v>0</v>
      </c>
      <c r="AD881" s="1298">
        <v>300</v>
      </c>
      <c r="AE881" s="1227" t="s">
        <v>48</v>
      </c>
      <c r="AF881" s="1219">
        <v>20</v>
      </c>
      <c r="AG881" s="1306">
        <v>20</v>
      </c>
      <c r="AH881" s="1307">
        <v>20</v>
      </c>
      <c r="AI881" s="1308">
        <v>30</v>
      </c>
      <c r="AJ881" s="1224">
        <v>30</v>
      </c>
      <c r="AK881" s="1228">
        <v>0</v>
      </c>
      <c r="AL881" s="1228" t="s">
        <v>13913</v>
      </c>
      <c r="AM881" s="1228" t="s">
        <v>12651</v>
      </c>
      <c r="AN881" s="1229" t="s">
        <v>13943</v>
      </c>
    </row>
    <row r="882" spans="1:40" ht="13.5" thickBot="1">
      <c r="A882" s="1292" t="s">
        <v>6702</v>
      </c>
      <c r="B882" s="1203" t="s">
        <v>6694</v>
      </c>
      <c r="C882" s="1289" t="s">
        <v>4815</v>
      </c>
      <c r="D882" s="1205" t="s">
        <v>4816</v>
      </c>
      <c r="E882" s="1205" t="s">
        <v>4817</v>
      </c>
      <c r="F882" s="1205" t="s">
        <v>4817</v>
      </c>
      <c r="G882" s="1205" t="s">
        <v>4818</v>
      </c>
      <c r="H882" s="1205" t="s">
        <v>4819</v>
      </c>
      <c r="I882" s="1259" t="b">
        <v>0</v>
      </c>
      <c r="J882" s="1325" t="s">
        <v>6703</v>
      </c>
      <c r="K882" s="1208" t="s">
        <v>6704</v>
      </c>
      <c r="L882" s="1209" t="s">
        <v>6705</v>
      </c>
      <c r="M882" s="1210">
        <v>4</v>
      </c>
      <c r="N882" s="1262" t="b">
        <v>0</v>
      </c>
      <c r="O882" s="1245" t="s">
        <v>48</v>
      </c>
      <c r="P882" s="1224" t="s">
        <v>48</v>
      </c>
      <c r="Q882" s="1219" t="s">
        <v>48</v>
      </c>
      <c r="R882" s="1246" t="s">
        <v>48</v>
      </c>
      <c r="S882" s="1224" t="s">
        <v>48</v>
      </c>
      <c r="T882" s="1219" t="s">
        <v>48</v>
      </c>
      <c r="U882" s="1247" t="s">
        <v>48</v>
      </c>
      <c r="V882" s="1218" t="s">
        <v>48</v>
      </c>
      <c r="W882" s="1219" t="s">
        <v>48</v>
      </c>
      <c r="X882" s="1220" t="s">
        <v>48</v>
      </c>
      <c r="Y882" s="1296">
        <v>0</v>
      </c>
      <c r="Z882" s="1297">
        <v>0</v>
      </c>
      <c r="AA882" s="1223">
        <v>0</v>
      </c>
      <c r="AB882" s="1207">
        <v>1</v>
      </c>
      <c r="AC882" s="1225">
        <v>0</v>
      </c>
      <c r="AD882" s="1298">
        <v>300</v>
      </c>
      <c r="AE882" s="1227" t="s">
        <v>48</v>
      </c>
      <c r="AF882" s="1219">
        <v>20</v>
      </c>
      <c r="AG882" s="1306">
        <v>20</v>
      </c>
      <c r="AH882" s="1307">
        <v>20</v>
      </c>
      <c r="AI882" s="1308">
        <v>30</v>
      </c>
      <c r="AJ882" s="1224">
        <v>30</v>
      </c>
      <c r="AK882" s="1228">
        <v>0</v>
      </c>
      <c r="AL882" s="1228" t="s">
        <v>13913</v>
      </c>
      <c r="AM882" s="1228" t="s">
        <v>12651</v>
      </c>
      <c r="AN882" s="1229" t="s">
        <v>13943</v>
      </c>
    </row>
    <row r="883" spans="1:40" ht="13.5" thickBot="1">
      <c r="A883" s="1292" t="s">
        <v>6706</v>
      </c>
      <c r="B883" s="1203" t="s">
        <v>6694</v>
      </c>
      <c r="C883" s="1289" t="s">
        <v>4815</v>
      </c>
      <c r="D883" s="1205" t="s">
        <v>4816</v>
      </c>
      <c r="E883" s="1205" t="s">
        <v>4817</v>
      </c>
      <c r="F883" s="1205" t="s">
        <v>4817</v>
      </c>
      <c r="G883" s="1205" t="s">
        <v>4818</v>
      </c>
      <c r="H883" s="1205" t="s">
        <v>4819</v>
      </c>
      <c r="I883" s="1259" t="b">
        <v>0</v>
      </c>
      <c r="J883" s="1325" t="s">
        <v>6707</v>
      </c>
      <c r="K883" s="1208" t="s">
        <v>6708</v>
      </c>
      <c r="L883" s="1209" t="s">
        <v>6709</v>
      </c>
      <c r="M883" s="1210">
        <v>4</v>
      </c>
      <c r="N883" s="1262" t="b">
        <v>0</v>
      </c>
      <c r="O883" s="1245" t="s">
        <v>48</v>
      </c>
      <c r="P883" s="1224" t="s">
        <v>48</v>
      </c>
      <c r="Q883" s="1219" t="s">
        <v>48</v>
      </c>
      <c r="R883" s="1246" t="s">
        <v>48</v>
      </c>
      <c r="S883" s="1224" t="s">
        <v>48</v>
      </c>
      <c r="T883" s="1219" t="s">
        <v>48</v>
      </c>
      <c r="U883" s="1247" t="s">
        <v>48</v>
      </c>
      <c r="V883" s="1218" t="s">
        <v>48</v>
      </c>
      <c r="W883" s="1219" t="s">
        <v>48</v>
      </c>
      <c r="X883" s="1220" t="s">
        <v>48</v>
      </c>
      <c r="Y883" s="1296">
        <v>0</v>
      </c>
      <c r="Z883" s="1297">
        <v>0</v>
      </c>
      <c r="AA883" s="1223">
        <v>0</v>
      </c>
      <c r="AB883" s="1207">
        <v>1</v>
      </c>
      <c r="AC883" s="1225">
        <v>0</v>
      </c>
      <c r="AD883" s="1298">
        <v>300</v>
      </c>
      <c r="AE883" s="1227" t="s">
        <v>48</v>
      </c>
      <c r="AF883" s="1219">
        <v>20</v>
      </c>
      <c r="AG883" s="1306">
        <v>20</v>
      </c>
      <c r="AH883" s="1307">
        <v>20</v>
      </c>
      <c r="AI883" s="1308">
        <v>30</v>
      </c>
      <c r="AJ883" s="1224">
        <v>30</v>
      </c>
      <c r="AK883" s="1228">
        <v>0</v>
      </c>
      <c r="AL883" s="1228" t="s">
        <v>13913</v>
      </c>
      <c r="AM883" s="1228" t="s">
        <v>12651</v>
      </c>
      <c r="AN883" s="1229" t="s">
        <v>13943</v>
      </c>
    </row>
    <row r="884" spans="1:40" ht="13.5" thickBot="1">
      <c r="A884" s="1293" t="s">
        <v>6710</v>
      </c>
      <c r="B884" s="1203" t="s">
        <v>6694</v>
      </c>
      <c r="C884" s="1289" t="s">
        <v>4815</v>
      </c>
      <c r="D884" s="1205" t="s">
        <v>4816</v>
      </c>
      <c r="E884" s="1205" t="s">
        <v>4817</v>
      </c>
      <c r="F884" s="1205" t="s">
        <v>4817</v>
      </c>
      <c r="G884" s="1205" t="s">
        <v>4818</v>
      </c>
      <c r="H884" s="1205" t="s">
        <v>4819</v>
      </c>
      <c r="I884" s="1259" t="b">
        <v>0</v>
      </c>
      <c r="J884" s="1223" t="s">
        <v>6711</v>
      </c>
      <c r="K884" s="1208" t="s">
        <v>6712</v>
      </c>
      <c r="L884" s="1209" t="s">
        <v>6713</v>
      </c>
      <c r="M884" s="1210">
        <v>4</v>
      </c>
      <c r="N884" s="1262" t="b">
        <v>0</v>
      </c>
      <c r="O884" s="1245" t="s">
        <v>48</v>
      </c>
      <c r="P884" s="1224" t="s">
        <v>48</v>
      </c>
      <c r="Q884" s="1219" t="s">
        <v>48</v>
      </c>
      <c r="R884" s="1246" t="s">
        <v>48</v>
      </c>
      <c r="S884" s="1224" t="s">
        <v>48</v>
      </c>
      <c r="T884" s="1219" t="s">
        <v>48</v>
      </c>
      <c r="U884" s="1247" t="s">
        <v>48</v>
      </c>
      <c r="V884" s="1218" t="s">
        <v>48</v>
      </c>
      <c r="W884" s="1219" t="s">
        <v>48</v>
      </c>
      <c r="X884" s="1220" t="s">
        <v>48</v>
      </c>
      <c r="Y884" s="1296">
        <v>0</v>
      </c>
      <c r="Z884" s="1297">
        <v>0</v>
      </c>
      <c r="AA884" s="1223">
        <v>0</v>
      </c>
      <c r="AB884" s="1207">
        <v>3</v>
      </c>
      <c r="AC884" s="1225">
        <v>0</v>
      </c>
      <c r="AD884" s="1298">
        <v>300</v>
      </c>
      <c r="AE884" s="1227" t="s">
        <v>48</v>
      </c>
      <c r="AF884" s="1219">
        <v>25</v>
      </c>
      <c r="AG884" s="1306">
        <v>25</v>
      </c>
      <c r="AH884" s="1307">
        <v>25</v>
      </c>
      <c r="AI884" s="1308">
        <v>40</v>
      </c>
      <c r="AJ884" s="1224">
        <v>40</v>
      </c>
      <c r="AK884" s="1228">
        <v>0</v>
      </c>
      <c r="AL884" s="1228" t="s">
        <v>13914</v>
      </c>
      <c r="AM884" s="1228" t="s">
        <v>12651</v>
      </c>
      <c r="AN884" s="1229" t="s">
        <v>13943</v>
      </c>
    </row>
    <row r="885" spans="1:40" ht="13.5" thickBot="1">
      <c r="A885" s="1293" t="s">
        <v>6714</v>
      </c>
      <c r="B885" s="1203" t="s">
        <v>6694</v>
      </c>
      <c r="C885" s="1289" t="s">
        <v>4815</v>
      </c>
      <c r="D885" s="1205" t="s">
        <v>4816</v>
      </c>
      <c r="E885" s="1205" t="s">
        <v>4817</v>
      </c>
      <c r="F885" s="1205" t="s">
        <v>4817</v>
      </c>
      <c r="G885" s="1205" t="s">
        <v>4818</v>
      </c>
      <c r="H885" s="1205" t="s">
        <v>4819</v>
      </c>
      <c r="I885" s="1259" t="b">
        <v>0</v>
      </c>
      <c r="J885" s="1325" t="s">
        <v>6715</v>
      </c>
      <c r="K885" s="1208" t="s">
        <v>6716</v>
      </c>
      <c r="L885" s="1209" t="s">
        <v>6717</v>
      </c>
      <c r="M885" s="1210">
        <v>4</v>
      </c>
      <c r="N885" s="1262" t="b">
        <v>0</v>
      </c>
      <c r="O885" s="1245" t="s">
        <v>48</v>
      </c>
      <c r="P885" s="1224" t="s">
        <v>48</v>
      </c>
      <c r="Q885" s="1219" t="s">
        <v>48</v>
      </c>
      <c r="R885" s="1246" t="s">
        <v>48</v>
      </c>
      <c r="S885" s="1224" t="s">
        <v>48</v>
      </c>
      <c r="T885" s="1219" t="s">
        <v>48</v>
      </c>
      <c r="U885" s="1247" t="s">
        <v>48</v>
      </c>
      <c r="V885" s="1218" t="s">
        <v>48</v>
      </c>
      <c r="W885" s="1219" t="s">
        <v>48</v>
      </c>
      <c r="X885" s="1220" t="s">
        <v>48</v>
      </c>
      <c r="Y885" s="1296">
        <v>0</v>
      </c>
      <c r="Z885" s="1297">
        <v>0</v>
      </c>
      <c r="AA885" s="1223">
        <v>0</v>
      </c>
      <c r="AB885" s="1207">
        <v>3</v>
      </c>
      <c r="AC885" s="1225">
        <v>0</v>
      </c>
      <c r="AD885" s="1298">
        <v>300</v>
      </c>
      <c r="AE885" s="1227" t="s">
        <v>48</v>
      </c>
      <c r="AF885" s="1219">
        <v>25</v>
      </c>
      <c r="AG885" s="1306">
        <v>25</v>
      </c>
      <c r="AH885" s="1307">
        <v>25</v>
      </c>
      <c r="AI885" s="1308">
        <v>40</v>
      </c>
      <c r="AJ885" s="1224">
        <v>40</v>
      </c>
      <c r="AK885" s="1228">
        <v>0</v>
      </c>
      <c r="AL885" s="1228" t="s">
        <v>13914</v>
      </c>
      <c r="AM885" s="1228" t="s">
        <v>12651</v>
      </c>
      <c r="AN885" s="1229" t="s">
        <v>13943</v>
      </c>
    </row>
    <row r="886" spans="1:40" ht="13.5" thickBot="1">
      <c r="A886" s="1293" t="s">
        <v>6718</v>
      </c>
      <c r="B886" s="1203" t="s">
        <v>6694</v>
      </c>
      <c r="C886" s="1289" t="s">
        <v>4815</v>
      </c>
      <c r="D886" s="1205" t="s">
        <v>4816</v>
      </c>
      <c r="E886" s="1205" t="s">
        <v>4817</v>
      </c>
      <c r="F886" s="1205" t="s">
        <v>4817</v>
      </c>
      <c r="G886" s="1205" t="s">
        <v>4818</v>
      </c>
      <c r="H886" s="1205" t="s">
        <v>4819</v>
      </c>
      <c r="I886" s="1259" t="b">
        <v>0</v>
      </c>
      <c r="J886" s="1325" t="s">
        <v>6719</v>
      </c>
      <c r="K886" s="1208" t="s">
        <v>6720</v>
      </c>
      <c r="L886" s="1209" t="s">
        <v>6721</v>
      </c>
      <c r="M886" s="1210">
        <v>4</v>
      </c>
      <c r="N886" s="1262" t="b">
        <v>0</v>
      </c>
      <c r="O886" s="1245" t="s">
        <v>48</v>
      </c>
      <c r="P886" s="1224" t="s">
        <v>48</v>
      </c>
      <c r="Q886" s="1219" t="s">
        <v>48</v>
      </c>
      <c r="R886" s="1246" t="s">
        <v>48</v>
      </c>
      <c r="S886" s="1224" t="s">
        <v>48</v>
      </c>
      <c r="T886" s="1219" t="s">
        <v>48</v>
      </c>
      <c r="U886" s="1247" t="s">
        <v>48</v>
      </c>
      <c r="V886" s="1218" t="s">
        <v>48</v>
      </c>
      <c r="W886" s="1219" t="s">
        <v>48</v>
      </c>
      <c r="X886" s="1220" t="s">
        <v>48</v>
      </c>
      <c r="Y886" s="1296">
        <v>0</v>
      </c>
      <c r="Z886" s="1297">
        <v>0</v>
      </c>
      <c r="AA886" s="1223">
        <v>0</v>
      </c>
      <c r="AB886" s="1207">
        <v>3</v>
      </c>
      <c r="AC886" s="1225">
        <v>0</v>
      </c>
      <c r="AD886" s="1298">
        <v>300</v>
      </c>
      <c r="AE886" s="1227" t="s">
        <v>48</v>
      </c>
      <c r="AF886" s="1219">
        <v>25</v>
      </c>
      <c r="AG886" s="1306">
        <v>25</v>
      </c>
      <c r="AH886" s="1307">
        <v>25</v>
      </c>
      <c r="AI886" s="1308">
        <v>40</v>
      </c>
      <c r="AJ886" s="1224">
        <v>40</v>
      </c>
      <c r="AK886" s="1228">
        <v>0</v>
      </c>
      <c r="AL886" s="1228" t="s">
        <v>13914</v>
      </c>
      <c r="AM886" s="1228" t="s">
        <v>12651</v>
      </c>
      <c r="AN886" s="1229" t="s">
        <v>13943</v>
      </c>
    </row>
    <row r="887" spans="1:40" ht="13.5" thickBot="1">
      <c r="A887" s="1256" t="s">
        <v>6722</v>
      </c>
      <c r="B887" s="1203" t="s">
        <v>6694</v>
      </c>
      <c r="C887" s="1289" t="s">
        <v>4815</v>
      </c>
      <c r="D887" s="1205" t="s">
        <v>4816</v>
      </c>
      <c r="E887" s="1205" t="s">
        <v>4817</v>
      </c>
      <c r="F887" s="1205" t="s">
        <v>4817</v>
      </c>
      <c r="G887" s="1205" t="s">
        <v>4818</v>
      </c>
      <c r="H887" s="1205" t="s">
        <v>4819</v>
      </c>
      <c r="I887" s="1259" t="b">
        <v>0</v>
      </c>
      <c r="J887" s="1223" t="s">
        <v>6723</v>
      </c>
      <c r="K887" s="1208" t="s">
        <v>6724</v>
      </c>
      <c r="L887" s="1209" t="s">
        <v>6725</v>
      </c>
      <c r="M887" s="1210">
        <v>5</v>
      </c>
      <c r="N887" s="1262" t="b">
        <v>0</v>
      </c>
      <c r="O887" s="1245" t="s">
        <v>48</v>
      </c>
      <c r="P887" s="1224" t="s">
        <v>48</v>
      </c>
      <c r="Q887" s="1219" t="s">
        <v>48</v>
      </c>
      <c r="R887" s="1246" t="s">
        <v>48</v>
      </c>
      <c r="S887" s="1224" t="s">
        <v>48</v>
      </c>
      <c r="T887" s="1219" t="s">
        <v>48</v>
      </c>
      <c r="U887" s="1247" t="s">
        <v>48</v>
      </c>
      <c r="V887" s="1218" t="s">
        <v>48</v>
      </c>
      <c r="W887" s="1219" t="s">
        <v>48</v>
      </c>
      <c r="X887" s="1220" t="s">
        <v>48</v>
      </c>
      <c r="Y887" s="1296">
        <v>0</v>
      </c>
      <c r="Z887" s="1297">
        <v>0</v>
      </c>
      <c r="AA887" s="1223">
        <v>0</v>
      </c>
      <c r="AB887" s="1207">
        <v>5</v>
      </c>
      <c r="AC887" s="1225">
        <v>0</v>
      </c>
      <c r="AD887" s="1298">
        <v>300</v>
      </c>
      <c r="AE887" s="1227" t="s">
        <v>48</v>
      </c>
      <c r="AF887" s="1219">
        <v>30</v>
      </c>
      <c r="AG887" s="1306">
        <v>30</v>
      </c>
      <c r="AH887" s="1307">
        <v>30</v>
      </c>
      <c r="AI887" s="1308">
        <v>50</v>
      </c>
      <c r="AJ887" s="1224">
        <v>50</v>
      </c>
      <c r="AK887" s="1228">
        <v>0</v>
      </c>
      <c r="AL887" s="1228" t="s">
        <v>13915</v>
      </c>
      <c r="AM887" s="1228" t="s">
        <v>12651</v>
      </c>
      <c r="AN887" s="1229" t="s">
        <v>13943</v>
      </c>
    </row>
    <row r="888" spans="1:40" ht="13.5" thickBot="1">
      <c r="A888" s="1256" t="s">
        <v>6726</v>
      </c>
      <c r="B888" s="1203" t="s">
        <v>6694</v>
      </c>
      <c r="C888" s="1289" t="s">
        <v>4815</v>
      </c>
      <c r="D888" s="1205" t="s">
        <v>4816</v>
      </c>
      <c r="E888" s="1205" t="s">
        <v>4817</v>
      </c>
      <c r="F888" s="1205" t="s">
        <v>4817</v>
      </c>
      <c r="G888" s="1205" t="s">
        <v>4818</v>
      </c>
      <c r="H888" s="1205" t="s">
        <v>4819</v>
      </c>
      <c r="I888" s="1259" t="b">
        <v>0</v>
      </c>
      <c r="J888" s="1325" t="s">
        <v>6727</v>
      </c>
      <c r="K888" s="1208" t="s">
        <v>6728</v>
      </c>
      <c r="L888" s="1209" t="s">
        <v>6729</v>
      </c>
      <c r="M888" s="1210">
        <v>5</v>
      </c>
      <c r="N888" s="1262" t="b">
        <v>0</v>
      </c>
      <c r="O888" s="1245" t="s">
        <v>48</v>
      </c>
      <c r="P888" s="1224" t="s">
        <v>48</v>
      </c>
      <c r="Q888" s="1219" t="s">
        <v>48</v>
      </c>
      <c r="R888" s="1246" t="s">
        <v>48</v>
      </c>
      <c r="S888" s="1224" t="s">
        <v>48</v>
      </c>
      <c r="T888" s="1219" t="s">
        <v>48</v>
      </c>
      <c r="U888" s="1247" t="s">
        <v>48</v>
      </c>
      <c r="V888" s="1218" t="s">
        <v>48</v>
      </c>
      <c r="W888" s="1219" t="s">
        <v>48</v>
      </c>
      <c r="X888" s="1220" t="s">
        <v>48</v>
      </c>
      <c r="Y888" s="1296">
        <v>0</v>
      </c>
      <c r="Z888" s="1297">
        <v>0</v>
      </c>
      <c r="AA888" s="1223">
        <v>0</v>
      </c>
      <c r="AB888" s="1207">
        <v>5</v>
      </c>
      <c r="AC888" s="1225">
        <v>0</v>
      </c>
      <c r="AD888" s="1298">
        <v>300</v>
      </c>
      <c r="AE888" s="1227" t="s">
        <v>48</v>
      </c>
      <c r="AF888" s="1219">
        <v>30</v>
      </c>
      <c r="AG888" s="1306">
        <v>30</v>
      </c>
      <c r="AH888" s="1307">
        <v>30</v>
      </c>
      <c r="AI888" s="1308">
        <v>50</v>
      </c>
      <c r="AJ888" s="1224">
        <v>50</v>
      </c>
      <c r="AK888" s="1228">
        <v>0</v>
      </c>
      <c r="AL888" s="1228" t="s">
        <v>13915</v>
      </c>
      <c r="AM888" s="1228" t="s">
        <v>12651</v>
      </c>
      <c r="AN888" s="1229" t="s">
        <v>13943</v>
      </c>
    </row>
    <row r="889" spans="1:40" ht="13.5" thickBot="1">
      <c r="A889" s="1256" t="s">
        <v>6730</v>
      </c>
      <c r="B889" s="1203" t="s">
        <v>6694</v>
      </c>
      <c r="C889" s="1289" t="s">
        <v>4815</v>
      </c>
      <c r="D889" s="1205" t="s">
        <v>4816</v>
      </c>
      <c r="E889" s="1205" t="s">
        <v>4817</v>
      </c>
      <c r="F889" s="1205" t="s">
        <v>4817</v>
      </c>
      <c r="G889" s="1205" t="s">
        <v>4818</v>
      </c>
      <c r="H889" s="1205" t="s">
        <v>4819</v>
      </c>
      <c r="I889" s="1259" t="b">
        <v>0</v>
      </c>
      <c r="J889" s="1325" t="s">
        <v>6731</v>
      </c>
      <c r="K889" s="1208" t="s">
        <v>6732</v>
      </c>
      <c r="L889" s="1209" t="s">
        <v>6733</v>
      </c>
      <c r="M889" s="1210">
        <v>5</v>
      </c>
      <c r="N889" s="1262" t="b">
        <v>0</v>
      </c>
      <c r="O889" s="1245" t="s">
        <v>48</v>
      </c>
      <c r="P889" s="1224" t="s">
        <v>48</v>
      </c>
      <c r="Q889" s="1219" t="s">
        <v>48</v>
      </c>
      <c r="R889" s="1246" t="s">
        <v>48</v>
      </c>
      <c r="S889" s="1224" t="s">
        <v>48</v>
      </c>
      <c r="T889" s="1219" t="s">
        <v>48</v>
      </c>
      <c r="U889" s="1247" t="s">
        <v>48</v>
      </c>
      <c r="V889" s="1218" t="s">
        <v>48</v>
      </c>
      <c r="W889" s="1219" t="s">
        <v>48</v>
      </c>
      <c r="X889" s="1220" t="s">
        <v>48</v>
      </c>
      <c r="Y889" s="1296">
        <v>0</v>
      </c>
      <c r="Z889" s="1297">
        <v>0</v>
      </c>
      <c r="AA889" s="1223">
        <v>0</v>
      </c>
      <c r="AB889" s="1207">
        <v>5</v>
      </c>
      <c r="AC889" s="1225">
        <v>0</v>
      </c>
      <c r="AD889" s="1298">
        <v>300</v>
      </c>
      <c r="AE889" s="1227" t="s">
        <v>48</v>
      </c>
      <c r="AF889" s="1219">
        <v>30</v>
      </c>
      <c r="AG889" s="1306">
        <v>30</v>
      </c>
      <c r="AH889" s="1307">
        <v>30</v>
      </c>
      <c r="AI889" s="1308">
        <v>50</v>
      </c>
      <c r="AJ889" s="1224">
        <v>50</v>
      </c>
      <c r="AK889" s="1228">
        <v>0</v>
      </c>
      <c r="AL889" s="1228" t="s">
        <v>13915</v>
      </c>
      <c r="AM889" s="1228" t="s">
        <v>12651</v>
      </c>
      <c r="AN889" s="1229" t="s">
        <v>13943</v>
      </c>
    </row>
    <row r="890" spans="1:40" ht="13.5" thickBot="1">
      <c r="A890" s="1230" t="s">
        <v>6756</v>
      </c>
      <c r="B890" s="1202" t="s">
        <v>6757</v>
      </c>
      <c r="C890" s="1289" t="s">
        <v>240</v>
      </c>
      <c r="D890" s="1269" t="s">
        <v>40</v>
      </c>
      <c r="E890" s="1205" t="s">
        <v>241</v>
      </c>
      <c r="F890" s="1205" t="s">
        <v>241</v>
      </c>
      <c r="G890" s="1205" t="s">
        <v>242</v>
      </c>
      <c r="H890" s="1205" t="s">
        <v>243</v>
      </c>
      <c r="I890" s="1206" t="b">
        <v>1</v>
      </c>
      <c r="J890" s="1207" t="s">
        <v>6758</v>
      </c>
      <c r="K890" s="1208" t="s">
        <v>6759</v>
      </c>
      <c r="L890" s="1209" t="s">
        <v>6760</v>
      </c>
      <c r="M890" s="1210">
        <v>0.5</v>
      </c>
      <c r="N890" s="1262" t="b">
        <v>0</v>
      </c>
      <c r="O890" s="1245" t="s">
        <v>48</v>
      </c>
      <c r="P890" s="1224" t="s">
        <v>48</v>
      </c>
      <c r="Q890" s="1219" t="s">
        <v>48</v>
      </c>
      <c r="R890" s="1246" t="s">
        <v>48</v>
      </c>
      <c r="S890" s="1224" t="s">
        <v>48</v>
      </c>
      <c r="T890" s="1219" t="s">
        <v>48</v>
      </c>
      <c r="U890" s="1247" t="s">
        <v>48</v>
      </c>
      <c r="V890" s="1218" t="s">
        <v>48</v>
      </c>
      <c r="W890" s="1219" t="s">
        <v>48</v>
      </c>
      <c r="X890" s="1220" t="s">
        <v>48</v>
      </c>
      <c r="Y890" s="1221" t="s">
        <v>48</v>
      </c>
      <c r="Z890" s="1222" t="s">
        <v>48</v>
      </c>
      <c r="AA890" s="1223" t="s">
        <v>48</v>
      </c>
      <c r="AB890" s="1224" t="s">
        <v>48</v>
      </c>
      <c r="AC890" s="1225" t="s">
        <v>48</v>
      </c>
      <c r="AD890" s="1211" t="s">
        <v>48</v>
      </c>
      <c r="AE890" s="1227" t="s">
        <v>48</v>
      </c>
      <c r="AF890" s="1228" t="s">
        <v>48</v>
      </c>
      <c r="AG890" s="1228" t="s">
        <v>48</v>
      </c>
      <c r="AH890" s="1228" t="s">
        <v>48</v>
      </c>
      <c r="AI890" s="1228" t="s">
        <v>48</v>
      </c>
      <c r="AJ890" s="1228" t="s">
        <v>48</v>
      </c>
      <c r="AK890" s="1228" t="s">
        <v>48</v>
      </c>
      <c r="AL890" s="1228" t="s">
        <v>13911</v>
      </c>
      <c r="AM890" s="1228" t="s">
        <v>12651</v>
      </c>
      <c r="AN890" s="1229" t="s">
        <v>13931</v>
      </c>
    </row>
    <row r="891" spans="1:40" ht="13.5" thickBot="1">
      <c r="A891" s="1230" t="s">
        <v>6761</v>
      </c>
      <c r="B891" s="1202" t="s">
        <v>6762</v>
      </c>
      <c r="C891" s="1289" t="s">
        <v>240</v>
      </c>
      <c r="D891" s="1269" t="s">
        <v>40</v>
      </c>
      <c r="E891" s="1205" t="s">
        <v>241</v>
      </c>
      <c r="F891" s="1205" t="s">
        <v>241</v>
      </c>
      <c r="G891" s="1205" t="s">
        <v>242</v>
      </c>
      <c r="H891" s="1205" t="s">
        <v>243</v>
      </c>
      <c r="I891" s="1206" t="b">
        <v>1</v>
      </c>
      <c r="J891" s="1207" t="s">
        <v>6763</v>
      </c>
      <c r="K891" s="1208" t="s">
        <v>6764</v>
      </c>
      <c r="L891" s="1209" t="s">
        <v>6765</v>
      </c>
      <c r="M891" s="1210">
        <v>1.5</v>
      </c>
      <c r="N891" s="1262" t="b">
        <v>0</v>
      </c>
      <c r="O891" s="1245" t="s">
        <v>48</v>
      </c>
      <c r="P891" s="1224" t="s">
        <v>48</v>
      </c>
      <c r="Q891" s="1219" t="s">
        <v>48</v>
      </c>
      <c r="R891" s="1246" t="s">
        <v>48</v>
      </c>
      <c r="S891" s="1224" t="s">
        <v>48</v>
      </c>
      <c r="T891" s="1219" t="s">
        <v>48</v>
      </c>
      <c r="U891" s="1247" t="s">
        <v>48</v>
      </c>
      <c r="V891" s="1218" t="s">
        <v>48</v>
      </c>
      <c r="W891" s="1219" t="s">
        <v>48</v>
      </c>
      <c r="X891" s="1220" t="s">
        <v>48</v>
      </c>
      <c r="Y891" s="1221" t="s">
        <v>48</v>
      </c>
      <c r="Z891" s="1222" t="s">
        <v>48</v>
      </c>
      <c r="AA891" s="1223" t="s">
        <v>48</v>
      </c>
      <c r="AB891" s="1224" t="s">
        <v>48</v>
      </c>
      <c r="AC891" s="1225" t="s">
        <v>48</v>
      </c>
      <c r="AD891" s="1211" t="s">
        <v>48</v>
      </c>
      <c r="AE891" s="1227" t="s">
        <v>48</v>
      </c>
      <c r="AF891" s="1228" t="s">
        <v>48</v>
      </c>
      <c r="AG891" s="1228" t="s">
        <v>48</v>
      </c>
      <c r="AH891" s="1228" t="s">
        <v>48</v>
      </c>
      <c r="AI891" s="1228" t="s">
        <v>48</v>
      </c>
      <c r="AJ891" s="1228" t="s">
        <v>48</v>
      </c>
      <c r="AK891" s="1228" t="s">
        <v>48</v>
      </c>
      <c r="AL891" s="1228" t="s">
        <v>13911</v>
      </c>
      <c r="AM891" s="1228" t="s">
        <v>12651</v>
      </c>
      <c r="AN891" s="1229" t="s">
        <v>13931</v>
      </c>
    </row>
    <row r="892" spans="1:40" ht="13.5" thickBot="1">
      <c r="A892" s="1231" t="s">
        <v>6766</v>
      </c>
      <c r="B892" s="1202" t="s">
        <v>6767</v>
      </c>
      <c r="C892" s="1289" t="s">
        <v>240</v>
      </c>
      <c r="D892" s="1269" t="s">
        <v>40</v>
      </c>
      <c r="E892" s="1205" t="s">
        <v>241</v>
      </c>
      <c r="F892" s="1205" t="s">
        <v>241</v>
      </c>
      <c r="G892" s="1205" t="s">
        <v>242</v>
      </c>
      <c r="H892" s="1205" t="s">
        <v>243</v>
      </c>
      <c r="I892" s="1206" t="b">
        <v>1</v>
      </c>
      <c r="J892" s="1244" t="s">
        <v>6768</v>
      </c>
      <c r="K892" s="1208" t="s">
        <v>6769</v>
      </c>
      <c r="L892" s="1209" t="s">
        <v>6770</v>
      </c>
      <c r="M892" s="1210">
        <v>0.2</v>
      </c>
      <c r="N892" s="1262" t="b">
        <v>0</v>
      </c>
      <c r="O892" s="1245" t="s">
        <v>48</v>
      </c>
      <c r="P892" s="1224" t="s">
        <v>48</v>
      </c>
      <c r="Q892" s="1219" t="s">
        <v>48</v>
      </c>
      <c r="R892" s="1246" t="s">
        <v>48</v>
      </c>
      <c r="S892" s="1224" t="s">
        <v>48</v>
      </c>
      <c r="T892" s="1219" t="s">
        <v>48</v>
      </c>
      <c r="U892" s="1247" t="s">
        <v>48</v>
      </c>
      <c r="V892" s="1218" t="s">
        <v>48</v>
      </c>
      <c r="W892" s="1219" t="s">
        <v>48</v>
      </c>
      <c r="X892" s="1220" t="s">
        <v>48</v>
      </c>
      <c r="Y892" s="1221" t="s">
        <v>48</v>
      </c>
      <c r="Z892" s="1222" t="s">
        <v>48</v>
      </c>
      <c r="AA892" s="1223" t="s">
        <v>48</v>
      </c>
      <c r="AB892" s="1224" t="s">
        <v>48</v>
      </c>
      <c r="AC892" s="1225" t="s">
        <v>48</v>
      </c>
      <c r="AD892" s="1211" t="s">
        <v>48</v>
      </c>
      <c r="AE892" s="1227" t="s">
        <v>48</v>
      </c>
      <c r="AF892" s="1228" t="s">
        <v>48</v>
      </c>
      <c r="AG892" s="1228" t="s">
        <v>48</v>
      </c>
      <c r="AH892" s="1228" t="s">
        <v>48</v>
      </c>
      <c r="AI892" s="1228" t="s">
        <v>48</v>
      </c>
      <c r="AJ892" s="1228" t="s">
        <v>48</v>
      </c>
      <c r="AK892" s="1228" t="s">
        <v>48</v>
      </c>
      <c r="AL892" s="1228" t="s">
        <v>13912</v>
      </c>
      <c r="AM892" s="1228" t="s">
        <v>12656</v>
      </c>
      <c r="AN892" s="1229" t="s">
        <v>13931</v>
      </c>
    </row>
    <row r="893" spans="1:40" ht="13.5" thickBot="1">
      <c r="A893" s="1232" t="s">
        <v>6771</v>
      </c>
      <c r="B893" s="1202" t="s">
        <v>6772</v>
      </c>
      <c r="C893" s="1289" t="s">
        <v>240</v>
      </c>
      <c r="D893" s="1269" t="s">
        <v>40</v>
      </c>
      <c r="E893" s="1205" t="s">
        <v>241</v>
      </c>
      <c r="F893" s="1205" t="s">
        <v>241</v>
      </c>
      <c r="G893" s="1205" t="s">
        <v>242</v>
      </c>
      <c r="H893" s="1205" t="s">
        <v>243</v>
      </c>
      <c r="I893" s="1206" t="b">
        <v>1</v>
      </c>
      <c r="J893" s="1244" t="s">
        <v>6773</v>
      </c>
      <c r="K893" s="1208" t="s">
        <v>6774</v>
      </c>
      <c r="L893" s="1209" t="s">
        <v>6775</v>
      </c>
      <c r="M893" s="1210">
        <v>0.3</v>
      </c>
      <c r="N893" s="1262" t="b">
        <v>0</v>
      </c>
      <c r="O893" s="1245" t="s">
        <v>48</v>
      </c>
      <c r="P893" s="1224" t="s">
        <v>48</v>
      </c>
      <c r="Q893" s="1219" t="s">
        <v>48</v>
      </c>
      <c r="R893" s="1246" t="s">
        <v>48</v>
      </c>
      <c r="S893" s="1224" t="s">
        <v>48</v>
      </c>
      <c r="T893" s="1219" t="s">
        <v>48</v>
      </c>
      <c r="U893" s="1247" t="s">
        <v>48</v>
      </c>
      <c r="V893" s="1218" t="s">
        <v>48</v>
      </c>
      <c r="W893" s="1219" t="s">
        <v>48</v>
      </c>
      <c r="X893" s="1220" t="s">
        <v>48</v>
      </c>
      <c r="Y893" s="1221" t="s">
        <v>48</v>
      </c>
      <c r="Z893" s="1222" t="s">
        <v>48</v>
      </c>
      <c r="AA893" s="1223" t="s">
        <v>48</v>
      </c>
      <c r="AB893" s="1224" t="s">
        <v>48</v>
      </c>
      <c r="AC893" s="1225" t="s">
        <v>48</v>
      </c>
      <c r="AD893" s="1211" t="s">
        <v>48</v>
      </c>
      <c r="AE893" s="1227" t="s">
        <v>48</v>
      </c>
      <c r="AF893" s="1228" t="s">
        <v>48</v>
      </c>
      <c r="AG893" s="1228" t="s">
        <v>48</v>
      </c>
      <c r="AH893" s="1228" t="s">
        <v>48</v>
      </c>
      <c r="AI893" s="1228" t="s">
        <v>48</v>
      </c>
      <c r="AJ893" s="1228" t="s">
        <v>48</v>
      </c>
      <c r="AK893" s="1228" t="s">
        <v>48</v>
      </c>
      <c r="AL893" s="1228" t="s">
        <v>13913</v>
      </c>
      <c r="AM893" s="1228" t="s">
        <v>12656</v>
      </c>
      <c r="AN893" s="1229" t="s">
        <v>13931</v>
      </c>
    </row>
    <row r="894" spans="1:40" ht="13.5" thickBot="1">
      <c r="A894" s="1230" t="s">
        <v>6776</v>
      </c>
      <c r="B894" s="1202" t="s">
        <v>6777</v>
      </c>
      <c r="C894" s="1289" t="s">
        <v>240</v>
      </c>
      <c r="D894" s="1269" t="s">
        <v>40</v>
      </c>
      <c r="E894" s="1205" t="s">
        <v>241</v>
      </c>
      <c r="F894" s="1205" t="s">
        <v>241</v>
      </c>
      <c r="G894" s="1205" t="s">
        <v>242</v>
      </c>
      <c r="H894" s="1205" t="s">
        <v>243</v>
      </c>
      <c r="I894" s="1206" t="b">
        <v>1</v>
      </c>
      <c r="J894" s="1207" t="s">
        <v>6778</v>
      </c>
      <c r="K894" s="1208" t="s">
        <v>6779</v>
      </c>
      <c r="L894" s="1209" t="s">
        <v>6780</v>
      </c>
      <c r="M894" s="1210">
        <v>0.5</v>
      </c>
      <c r="N894" s="1262" t="b">
        <v>0</v>
      </c>
      <c r="O894" s="1245" t="s">
        <v>48</v>
      </c>
      <c r="P894" s="1224" t="s">
        <v>48</v>
      </c>
      <c r="Q894" s="1219" t="s">
        <v>48</v>
      </c>
      <c r="R894" s="1246" t="s">
        <v>48</v>
      </c>
      <c r="S894" s="1224" t="s">
        <v>48</v>
      </c>
      <c r="T894" s="1219" t="s">
        <v>48</v>
      </c>
      <c r="U894" s="1247" t="s">
        <v>48</v>
      </c>
      <c r="V894" s="1218" t="s">
        <v>48</v>
      </c>
      <c r="W894" s="1219" t="s">
        <v>48</v>
      </c>
      <c r="X894" s="1220" t="s">
        <v>48</v>
      </c>
      <c r="Y894" s="1221" t="s">
        <v>48</v>
      </c>
      <c r="Z894" s="1222" t="s">
        <v>48</v>
      </c>
      <c r="AA894" s="1223" t="s">
        <v>48</v>
      </c>
      <c r="AB894" s="1224" t="s">
        <v>48</v>
      </c>
      <c r="AC894" s="1225" t="s">
        <v>48</v>
      </c>
      <c r="AD894" s="1211" t="s">
        <v>48</v>
      </c>
      <c r="AE894" s="1227" t="s">
        <v>48</v>
      </c>
      <c r="AF894" s="1227" t="s">
        <v>48</v>
      </c>
      <c r="AG894" s="1228" t="s">
        <v>48</v>
      </c>
      <c r="AH894" s="1228" t="s">
        <v>48</v>
      </c>
      <c r="AI894" s="1228" t="s">
        <v>48</v>
      </c>
      <c r="AJ894" s="1228" t="s">
        <v>48</v>
      </c>
      <c r="AK894" s="1228" t="s">
        <v>48</v>
      </c>
      <c r="AL894" s="1228" t="s">
        <v>13911</v>
      </c>
      <c r="AM894" s="1228" t="s">
        <v>12656</v>
      </c>
      <c r="AN894" s="1229" t="s">
        <v>13931</v>
      </c>
    </row>
    <row r="895" spans="1:40" ht="13.5" thickBot="1">
      <c r="A895" s="1294" t="s">
        <v>6781</v>
      </c>
      <c r="B895" s="1202" t="s">
        <v>6782</v>
      </c>
      <c r="C895" s="1289" t="s">
        <v>240</v>
      </c>
      <c r="D895" s="1269" t="s">
        <v>40</v>
      </c>
      <c r="E895" s="1205" t="s">
        <v>241</v>
      </c>
      <c r="F895" s="1205" t="s">
        <v>241</v>
      </c>
      <c r="G895" s="1205" t="s">
        <v>242</v>
      </c>
      <c r="H895" s="1205" t="s">
        <v>243</v>
      </c>
      <c r="I895" s="1206" t="b">
        <v>1</v>
      </c>
      <c r="J895" s="1207" t="s">
        <v>6783</v>
      </c>
      <c r="K895" s="1208" t="s">
        <v>6784</v>
      </c>
      <c r="L895" s="1209" t="s">
        <v>6785</v>
      </c>
      <c r="M895" s="1210">
        <v>0.6</v>
      </c>
      <c r="N895" s="1262" t="b">
        <v>0</v>
      </c>
      <c r="O895" s="1245" t="s">
        <v>48</v>
      </c>
      <c r="P895" s="1224" t="s">
        <v>48</v>
      </c>
      <c r="Q895" s="1219" t="s">
        <v>48</v>
      </c>
      <c r="R895" s="1246" t="s">
        <v>48</v>
      </c>
      <c r="S895" s="1224" t="s">
        <v>48</v>
      </c>
      <c r="T895" s="1219" t="s">
        <v>48</v>
      </c>
      <c r="U895" s="1247" t="s">
        <v>48</v>
      </c>
      <c r="V895" s="1218" t="s">
        <v>48</v>
      </c>
      <c r="W895" s="1219" t="s">
        <v>48</v>
      </c>
      <c r="X895" s="1220" t="s">
        <v>48</v>
      </c>
      <c r="Y895" s="1221" t="s">
        <v>48</v>
      </c>
      <c r="Z895" s="1222" t="s">
        <v>48</v>
      </c>
      <c r="AA895" s="1223" t="s">
        <v>48</v>
      </c>
      <c r="AB895" s="1224" t="s">
        <v>48</v>
      </c>
      <c r="AC895" s="1225" t="s">
        <v>48</v>
      </c>
      <c r="AD895" s="1211" t="s">
        <v>48</v>
      </c>
      <c r="AE895" s="1227" t="s">
        <v>48</v>
      </c>
      <c r="AF895" s="1227" t="s">
        <v>48</v>
      </c>
      <c r="AG895" s="1228" t="s">
        <v>48</v>
      </c>
      <c r="AH895" s="1228" t="s">
        <v>48</v>
      </c>
      <c r="AI895" s="1228" t="s">
        <v>48</v>
      </c>
      <c r="AJ895" s="1228" t="s">
        <v>48</v>
      </c>
      <c r="AK895" s="1228" t="s">
        <v>48</v>
      </c>
      <c r="AL895" s="1228" t="s">
        <v>13912</v>
      </c>
      <c r="AM895" s="1228" t="s">
        <v>12656</v>
      </c>
      <c r="AN895" s="1229" t="s">
        <v>13931</v>
      </c>
    </row>
    <row r="896" spans="1:40" ht="13.5" thickBot="1">
      <c r="A896" s="1230" t="s">
        <v>6786</v>
      </c>
      <c r="B896" s="1202" t="s">
        <v>6787</v>
      </c>
      <c r="C896" s="1289" t="s">
        <v>240</v>
      </c>
      <c r="D896" s="1269" t="s">
        <v>40</v>
      </c>
      <c r="E896" s="1205" t="s">
        <v>241</v>
      </c>
      <c r="F896" s="1205" t="s">
        <v>241</v>
      </c>
      <c r="G896" s="1205" t="s">
        <v>242</v>
      </c>
      <c r="H896" s="1205" t="s">
        <v>243</v>
      </c>
      <c r="I896" s="1206" t="b">
        <v>1</v>
      </c>
      <c r="J896" s="1249" t="s">
        <v>6788</v>
      </c>
      <c r="K896" s="1208" t="s">
        <v>6789</v>
      </c>
      <c r="L896" s="1209" t="s">
        <v>6790</v>
      </c>
      <c r="M896" s="1210">
        <v>0.5</v>
      </c>
      <c r="N896" s="1262" t="b">
        <v>0</v>
      </c>
      <c r="O896" s="1245" t="s">
        <v>48</v>
      </c>
      <c r="P896" s="1224" t="s">
        <v>48</v>
      </c>
      <c r="Q896" s="1219" t="s">
        <v>48</v>
      </c>
      <c r="R896" s="1246" t="s">
        <v>48</v>
      </c>
      <c r="S896" s="1224" t="s">
        <v>48</v>
      </c>
      <c r="T896" s="1219" t="s">
        <v>48</v>
      </c>
      <c r="U896" s="1247" t="s">
        <v>48</v>
      </c>
      <c r="V896" s="1218" t="s">
        <v>48</v>
      </c>
      <c r="W896" s="1219" t="s">
        <v>48</v>
      </c>
      <c r="X896" s="1220" t="s">
        <v>48</v>
      </c>
      <c r="Y896" s="1221" t="s">
        <v>48</v>
      </c>
      <c r="Z896" s="1222" t="s">
        <v>48</v>
      </c>
      <c r="AA896" s="1223" t="s">
        <v>48</v>
      </c>
      <c r="AB896" s="1224" t="s">
        <v>48</v>
      </c>
      <c r="AC896" s="1225" t="s">
        <v>48</v>
      </c>
      <c r="AD896" s="1211" t="s">
        <v>48</v>
      </c>
      <c r="AE896" s="1227" t="s">
        <v>48</v>
      </c>
      <c r="AF896" s="1227" t="s">
        <v>48</v>
      </c>
      <c r="AG896" s="1228" t="s">
        <v>48</v>
      </c>
      <c r="AH896" s="1228" t="s">
        <v>48</v>
      </c>
      <c r="AI896" s="1228" t="s">
        <v>48</v>
      </c>
      <c r="AJ896" s="1228" t="s">
        <v>48</v>
      </c>
      <c r="AK896" s="1228" t="s">
        <v>48</v>
      </c>
      <c r="AL896" s="1228" t="s">
        <v>48</v>
      </c>
      <c r="AM896" s="1228" t="s">
        <v>12656</v>
      </c>
      <c r="AN896" s="1229" t="s">
        <v>13931</v>
      </c>
    </row>
    <row r="897" spans="1:40" ht="13.5" thickBot="1">
      <c r="A897" s="1231" t="s">
        <v>6791</v>
      </c>
      <c r="B897" s="1202" t="s">
        <v>6792</v>
      </c>
      <c r="C897" s="1289" t="s">
        <v>240</v>
      </c>
      <c r="D897" s="1269" t="s">
        <v>40</v>
      </c>
      <c r="E897" s="1205" t="s">
        <v>241</v>
      </c>
      <c r="F897" s="1205" t="s">
        <v>241</v>
      </c>
      <c r="G897" s="1205" t="s">
        <v>242</v>
      </c>
      <c r="H897" s="1205" t="s">
        <v>243</v>
      </c>
      <c r="I897" s="1206" t="b">
        <v>1</v>
      </c>
      <c r="J897" s="1249" t="s">
        <v>6793</v>
      </c>
      <c r="K897" s="1208" t="s">
        <v>6794</v>
      </c>
      <c r="L897" s="1209" t="s">
        <v>6795</v>
      </c>
      <c r="M897" s="1210">
        <v>0.5</v>
      </c>
      <c r="N897" s="1262" t="b">
        <v>0</v>
      </c>
      <c r="O897" s="1245" t="s">
        <v>48</v>
      </c>
      <c r="P897" s="1224" t="s">
        <v>48</v>
      </c>
      <c r="Q897" s="1219" t="s">
        <v>48</v>
      </c>
      <c r="R897" s="1246" t="s">
        <v>48</v>
      </c>
      <c r="S897" s="1224" t="s">
        <v>48</v>
      </c>
      <c r="T897" s="1219" t="s">
        <v>48</v>
      </c>
      <c r="U897" s="1247" t="s">
        <v>48</v>
      </c>
      <c r="V897" s="1218" t="s">
        <v>48</v>
      </c>
      <c r="W897" s="1219" t="s">
        <v>48</v>
      </c>
      <c r="X897" s="1220" t="s">
        <v>48</v>
      </c>
      <c r="Y897" s="1221" t="s">
        <v>48</v>
      </c>
      <c r="Z897" s="1222" t="s">
        <v>48</v>
      </c>
      <c r="AA897" s="1223" t="s">
        <v>48</v>
      </c>
      <c r="AB897" s="1224" t="s">
        <v>48</v>
      </c>
      <c r="AC897" s="1225" t="s">
        <v>48</v>
      </c>
      <c r="AD897" s="1211" t="s">
        <v>48</v>
      </c>
      <c r="AE897" s="1227" t="s">
        <v>48</v>
      </c>
      <c r="AF897" s="1227" t="s">
        <v>48</v>
      </c>
      <c r="AG897" s="1228" t="s">
        <v>48</v>
      </c>
      <c r="AH897" s="1228" t="s">
        <v>48</v>
      </c>
      <c r="AI897" s="1228" t="s">
        <v>48</v>
      </c>
      <c r="AJ897" s="1228" t="s">
        <v>48</v>
      </c>
      <c r="AK897" s="1228" t="s">
        <v>48</v>
      </c>
      <c r="AL897" s="1228" t="s">
        <v>13912</v>
      </c>
      <c r="AM897" s="1228" t="s">
        <v>12656</v>
      </c>
      <c r="AN897" s="1229" t="s">
        <v>13931</v>
      </c>
    </row>
    <row r="898" spans="1:40" ht="13.5" thickBot="1">
      <c r="A898" s="1231" t="s">
        <v>6796</v>
      </c>
      <c r="B898" s="1202" t="s">
        <v>6797</v>
      </c>
      <c r="C898" s="1289" t="s">
        <v>240</v>
      </c>
      <c r="D898" s="1269" t="s">
        <v>40</v>
      </c>
      <c r="E898" s="1205" t="s">
        <v>241</v>
      </c>
      <c r="F898" s="1205" t="s">
        <v>241</v>
      </c>
      <c r="G898" s="1205" t="s">
        <v>242</v>
      </c>
      <c r="H898" s="1205" t="s">
        <v>243</v>
      </c>
      <c r="I898" s="1206" t="b">
        <v>1</v>
      </c>
      <c r="J898" s="1249" t="s">
        <v>6798</v>
      </c>
      <c r="K898" s="1208" t="s">
        <v>6799</v>
      </c>
      <c r="L898" s="1209" t="s">
        <v>6800</v>
      </c>
      <c r="M898" s="1210">
        <v>0.5</v>
      </c>
      <c r="N898" s="1262" t="b">
        <v>0</v>
      </c>
      <c r="O898" s="1245" t="s">
        <v>48</v>
      </c>
      <c r="P898" s="1224" t="s">
        <v>48</v>
      </c>
      <c r="Q898" s="1219" t="s">
        <v>48</v>
      </c>
      <c r="R898" s="1246" t="s">
        <v>48</v>
      </c>
      <c r="S898" s="1224" t="s">
        <v>48</v>
      </c>
      <c r="T898" s="1219" t="s">
        <v>48</v>
      </c>
      <c r="U898" s="1247" t="s">
        <v>48</v>
      </c>
      <c r="V898" s="1218" t="s">
        <v>48</v>
      </c>
      <c r="W898" s="1219" t="s">
        <v>48</v>
      </c>
      <c r="X898" s="1220" t="s">
        <v>48</v>
      </c>
      <c r="Y898" s="1221" t="s">
        <v>48</v>
      </c>
      <c r="Z898" s="1222" t="s">
        <v>48</v>
      </c>
      <c r="AA898" s="1223" t="s">
        <v>48</v>
      </c>
      <c r="AB898" s="1224" t="s">
        <v>48</v>
      </c>
      <c r="AC898" s="1225" t="s">
        <v>48</v>
      </c>
      <c r="AD898" s="1211" t="s">
        <v>48</v>
      </c>
      <c r="AE898" s="1227" t="s">
        <v>48</v>
      </c>
      <c r="AF898" s="1227" t="s">
        <v>48</v>
      </c>
      <c r="AG898" s="1228" t="s">
        <v>48</v>
      </c>
      <c r="AH898" s="1228" t="s">
        <v>48</v>
      </c>
      <c r="AI898" s="1228" t="s">
        <v>48</v>
      </c>
      <c r="AJ898" s="1228" t="s">
        <v>48</v>
      </c>
      <c r="AK898" s="1228" t="s">
        <v>48</v>
      </c>
      <c r="AL898" s="1228" t="s">
        <v>13912</v>
      </c>
      <c r="AM898" s="1228" t="s">
        <v>12656</v>
      </c>
      <c r="AN898" s="1229" t="s">
        <v>13931</v>
      </c>
    </row>
    <row r="899" spans="1:40" ht="13.5" thickBot="1">
      <c r="A899" s="1232" t="s">
        <v>6801</v>
      </c>
      <c r="B899" s="1202" t="s">
        <v>6802</v>
      </c>
      <c r="C899" s="1289" t="s">
        <v>240</v>
      </c>
      <c r="D899" s="1269" t="s">
        <v>40</v>
      </c>
      <c r="E899" s="1205" t="s">
        <v>241</v>
      </c>
      <c r="F899" s="1205" t="s">
        <v>241</v>
      </c>
      <c r="G899" s="1205" t="s">
        <v>242</v>
      </c>
      <c r="H899" s="1205" t="s">
        <v>243</v>
      </c>
      <c r="I899" s="1206" t="b">
        <v>1</v>
      </c>
      <c r="J899" s="1207" t="s">
        <v>6803</v>
      </c>
      <c r="K899" s="1208" t="s">
        <v>6804</v>
      </c>
      <c r="L899" s="1209" t="s">
        <v>6805</v>
      </c>
      <c r="M899" s="1210">
        <v>0.5</v>
      </c>
      <c r="N899" s="1262" t="b">
        <v>0</v>
      </c>
      <c r="O899" s="1245" t="s">
        <v>48</v>
      </c>
      <c r="P899" s="1224" t="s">
        <v>48</v>
      </c>
      <c r="Q899" s="1219" t="s">
        <v>48</v>
      </c>
      <c r="R899" s="1246" t="s">
        <v>48</v>
      </c>
      <c r="S899" s="1224" t="s">
        <v>48</v>
      </c>
      <c r="T899" s="1219" t="s">
        <v>48</v>
      </c>
      <c r="U899" s="1247" t="s">
        <v>48</v>
      </c>
      <c r="V899" s="1218" t="s">
        <v>48</v>
      </c>
      <c r="W899" s="1219" t="s">
        <v>48</v>
      </c>
      <c r="X899" s="1220" t="s">
        <v>48</v>
      </c>
      <c r="Y899" s="1221" t="s">
        <v>48</v>
      </c>
      <c r="Z899" s="1222" t="s">
        <v>48</v>
      </c>
      <c r="AA899" s="1223" t="s">
        <v>48</v>
      </c>
      <c r="AB899" s="1224" t="s">
        <v>48</v>
      </c>
      <c r="AC899" s="1225" t="s">
        <v>48</v>
      </c>
      <c r="AD899" s="1211" t="s">
        <v>48</v>
      </c>
      <c r="AE899" s="1227" t="s">
        <v>48</v>
      </c>
      <c r="AF899" s="1227" t="s">
        <v>48</v>
      </c>
      <c r="AG899" s="1228" t="s">
        <v>48</v>
      </c>
      <c r="AH899" s="1228" t="s">
        <v>48</v>
      </c>
      <c r="AI899" s="1228" t="s">
        <v>48</v>
      </c>
      <c r="AJ899" s="1228" t="s">
        <v>48</v>
      </c>
      <c r="AK899" s="1228" t="s">
        <v>48</v>
      </c>
      <c r="AL899" s="1228" t="s">
        <v>13913</v>
      </c>
      <c r="AM899" s="1228" t="s">
        <v>12656</v>
      </c>
      <c r="AN899" s="1229" t="s">
        <v>13931</v>
      </c>
    </row>
    <row r="900" spans="1:40" ht="13.5" thickBot="1">
      <c r="A900" s="1232" t="s">
        <v>6806</v>
      </c>
      <c r="B900" s="1202" t="s">
        <v>6807</v>
      </c>
      <c r="C900" s="1289" t="s">
        <v>240</v>
      </c>
      <c r="D900" s="1269" t="s">
        <v>40</v>
      </c>
      <c r="E900" s="1205" t="s">
        <v>241</v>
      </c>
      <c r="F900" s="1205" t="s">
        <v>241</v>
      </c>
      <c r="G900" s="1205" t="s">
        <v>242</v>
      </c>
      <c r="H900" s="1205" t="s">
        <v>243</v>
      </c>
      <c r="I900" s="1206" t="b">
        <v>1</v>
      </c>
      <c r="J900" s="1207" t="s">
        <v>6808</v>
      </c>
      <c r="K900" s="1208" t="s">
        <v>6809</v>
      </c>
      <c r="L900" s="1209" t="s">
        <v>6810</v>
      </c>
      <c r="M900" s="1210">
        <v>0.5</v>
      </c>
      <c r="N900" s="1262" t="b">
        <v>0</v>
      </c>
      <c r="O900" s="1245" t="s">
        <v>48</v>
      </c>
      <c r="P900" s="1224" t="s">
        <v>48</v>
      </c>
      <c r="Q900" s="1219" t="s">
        <v>48</v>
      </c>
      <c r="R900" s="1246" t="s">
        <v>48</v>
      </c>
      <c r="S900" s="1224" t="s">
        <v>48</v>
      </c>
      <c r="T900" s="1219" t="s">
        <v>48</v>
      </c>
      <c r="U900" s="1247" t="s">
        <v>48</v>
      </c>
      <c r="V900" s="1218" t="s">
        <v>48</v>
      </c>
      <c r="W900" s="1219" t="s">
        <v>48</v>
      </c>
      <c r="X900" s="1220" t="s">
        <v>48</v>
      </c>
      <c r="Y900" s="1221" t="s">
        <v>48</v>
      </c>
      <c r="Z900" s="1222" t="s">
        <v>48</v>
      </c>
      <c r="AA900" s="1223" t="s">
        <v>48</v>
      </c>
      <c r="AB900" s="1224" t="s">
        <v>48</v>
      </c>
      <c r="AC900" s="1225" t="s">
        <v>48</v>
      </c>
      <c r="AD900" s="1211" t="s">
        <v>48</v>
      </c>
      <c r="AE900" s="1227" t="s">
        <v>48</v>
      </c>
      <c r="AF900" s="1227" t="s">
        <v>48</v>
      </c>
      <c r="AG900" s="1228" t="s">
        <v>48</v>
      </c>
      <c r="AH900" s="1228" t="s">
        <v>48</v>
      </c>
      <c r="AI900" s="1228" t="s">
        <v>48</v>
      </c>
      <c r="AJ900" s="1228" t="s">
        <v>48</v>
      </c>
      <c r="AK900" s="1228" t="s">
        <v>48</v>
      </c>
      <c r="AL900" s="1228" t="s">
        <v>13913</v>
      </c>
      <c r="AM900" s="1228" t="s">
        <v>12656</v>
      </c>
      <c r="AN900" s="1229" t="s">
        <v>13931</v>
      </c>
    </row>
    <row r="901" spans="1:40" ht="13.5" thickBot="1">
      <c r="A901" s="1232" t="s">
        <v>6811</v>
      </c>
      <c r="B901" s="1202" t="s">
        <v>6807</v>
      </c>
      <c r="C901" s="1289" t="s">
        <v>240</v>
      </c>
      <c r="D901" s="1269" t="s">
        <v>40</v>
      </c>
      <c r="E901" s="1205" t="s">
        <v>241</v>
      </c>
      <c r="F901" s="1205" t="s">
        <v>241</v>
      </c>
      <c r="G901" s="1205" t="s">
        <v>242</v>
      </c>
      <c r="H901" s="1205" t="s">
        <v>243</v>
      </c>
      <c r="I901" s="1206" t="b">
        <v>1</v>
      </c>
      <c r="J901" s="1207" t="s">
        <v>6812</v>
      </c>
      <c r="K901" s="1208" t="s">
        <v>6813</v>
      </c>
      <c r="L901" s="1209" t="s">
        <v>6814</v>
      </c>
      <c r="M901" s="1210">
        <v>0.5</v>
      </c>
      <c r="N901" s="1262" t="b">
        <v>0</v>
      </c>
      <c r="O901" s="1245" t="s">
        <v>48</v>
      </c>
      <c r="P901" s="1224" t="s">
        <v>48</v>
      </c>
      <c r="Q901" s="1219" t="s">
        <v>48</v>
      </c>
      <c r="R901" s="1246" t="s">
        <v>48</v>
      </c>
      <c r="S901" s="1224" t="s">
        <v>48</v>
      </c>
      <c r="T901" s="1219" t="s">
        <v>48</v>
      </c>
      <c r="U901" s="1247" t="s">
        <v>48</v>
      </c>
      <c r="V901" s="1218" t="s">
        <v>48</v>
      </c>
      <c r="W901" s="1219" t="s">
        <v>48</v>
      </c>
      <c r="X901" s="1220" t="s">
        <v>48</v>
      </c>
      <c r="Y901" s="1221" t="s">
        <v>48</v>
      </c>
      <c r="Z901" s="1222" t="s">
        <v>48</v>
      </c>
      <c r="AA901" s="1223" t="s">
        <v>48</v>
      </c>
      <c r="AB901" s="1224" t="s">
        <v>48</v>
      </c>
      <c r="AC901" s="1225" t="s">
        <v>48</v>
      </c>
      <c r="AD901" s="1211" t="s">
        <v>48</v>
      </c>
      <c r="AE901" s="1227" t="s">
        <v>48</v>
      </c>
      <c r="AF901" s="1227" t="s">
        <v>48</v>
      </c>
      <c r="AG901" s="1228" t="s">
        <v>48</v>
      </c>
      <c r="AH901" s="1228" t="s">
        <v>48</v>
      </c>
      <c r="AI901" s="1228" t="s">
        <v>48</v>
      </c>
      <c r="AJ901" s="1228" t="s">
        <v>48</v>
      </c>
      <c r="AK901" s="1228" t="s">
        <v>48</v>
      </c>
      <c r="AL901" s="1228" t="s">
        <v>13913</v>
      </c>
      <c r="AM901" s="1228" t="s">
        <v>12656</v>
      </c>
      <c r="AN901" s="1229" t="s">
        <v>13931</v>
      </c>
    </row>
    <row r="902" spans="1:40" ht="13.5" thickBot="1">
      <c r="A902" s="1232" t="s">
        <v>6815</v>
      </c>
      <c r="B902" s="1202" t="s">
        <v>6816</v>
      </c>
      <c r="C902" s="1289" t="s">
        <v>240</v>
      </c>
      <c r="D902" s="1269" t="s">
        <v>40</v>
      </c>
      <c r="E902" s="1205" t="s">
        <v>241</v>
      </c>
      <c r="F902" s="1205" t="s">
        <v>241</v>
      </c>
      <c r="G902" s="1205" t="s">
        <v>242</v>
      </c>
      <c r="H902" s="1205" t="s">
        <v>243</v>
      </c>
      <c r="I902" s="1206" t="b">
        <v>1</v>
      </c>
      <c r="J902" s="1207" t="s">
        <v>6817</v>
      </c>
      <c r="K902" s="1208" t="s">
        <v>6818</v>
      </c>
      <c r="L902" s="1209" t="s">
        <v>6819</v>
      </c>
      <c r="M902" s="1210">
        <v>0.5</v>
      </c>
      <c r="N902" s="1262" t="b">
        <v>0</v>
      </c>
      <c r="O902" s="1245" t="s">
        <v>48</v>
      </c>
      <c r="P902" s="1224" t="s">
        <v>48</v>
      </c>
      <c r="Q902" s="1219" t="s">
        <v>48</v>
      </c>
      <c r="R902" s="1246" t="s">
        <v>48</v>
      </c>
      <c r="S902" s="1224" t="s">
        <v>48</v>
      </c>
      <c r="T902" s="1219" t="s">
        <v>48</v>
      </c>
      <c r="U902" s="1247" t="s">
        <v>48</v>
      </c>
      <c r="V902" s="1218" t="s">
        <v>48</v>
      </c>
      <c r="W902" s="1219" t="s">
        <v>48</v>
      </c>
      <c r="X902" s="1220" t="s">
        <v>48</v>
      </c>
      <c r="Y902" s="1221" t="s">
        <v>48</v>
      </c>
      <c r="Z902" s="1222" t="s">
        <v>48</v>
      </c>
      <c r="AA902" s="1223" t="s">
        <v>48</v>
      </c>
      <c r="AB902" s="1224" t="s">
        <v>48</v>
      </c>
      <c r="AC902" s="1225" t="s">
        <v>48</v>
      </c>
      <c r="AD902" s="1211" t="s">
        <v>48</v>
      </c>
      <c r="AE902" s="1227" t="s">
        <v>48</v>
      </c>
      <c r="AF902" s="1227" t="s">
        <v>48</v>
      </c>
      <c r="AG902" s="1228" t="s">
        <v>48</v>
      </c>
      <c r="AH902" s="1228" t="s">
        <v>48</v>
      </c>
      <c r="AI902" s="1228" t="s">
        <v>48</v>
      </c>
      <c r="AJ902" s="1228" t="s">
        <v>48</v>
      </c>
      <c r="AK902" s="1228" t="s">
        <v>48</v>
      </c>
      <c r="AL902" s="1228" t="s">
        <v>13913</v>
      </c>
      <c r="AM902" s="1228" t="s">
        <v>12656</v>
      </c>
      <c r="AN902" s="1229" t="s">
        <v>13931</v>
      </c>
    </row>
    <row r="903" spans="1:40" ht="13.5" thickBot="1">
      <c r="A903" s="1232" t="s">
        <v>6820</v>
      </c>
      <c r="B903" s="1202" t="s">
        <v>6821</v>
      </c>
      <c r="C903" s="1289" t="s">
        <v>240</v>
      </c>
      <c r="D903" s="1269" t="s">
        <v>40</v>
      </c>
      <c r="E903" s="1205" t="s">
        <v>241</v>
      </c>
      <c r="F903" s="1205" t="s">
        <v>241</v>
      </c>
      <c r="G903" s="1205" t="s">
        <v>242</v>
      </c>
      <c r="H903" s="1205" t="s">
        <v>243</v>
      </c>
      <c r="I903" s="1206" t="b">
        <v>1</v>
      </c>
      <c r="J903" s="1207" t="s">
        <v>6822</v>
      </c>
      <c r="K903" s="1208" t="s">
        <v>6823</v>
      </c>
      <c r="L903" s="1209" t="s">
        <v>6824</v>
      </c>
      <c r="M903" s="1210">
        <v>0.5</v>
      </c>
      <c r="N903" s="1262" t="b">
        <v>0</v>
      </c>
      <c r="O903" s="1245" t="s">
        <v>48</v>
      </c>
      <c r="P903" s="1224" t="s">
        <v>48</v>
      </c>
      <c r="Q903" s="1219" t="s">
        <v>48</v>
      </c>
      <c r="R903" s="1246" t="s">
        <v>48</v>
      </c>
      <c r="S903" s="1224" t="s">
        <v>48</v>
      </c>
      <c r="T903" s="1219" t="s">
        <v>48</v>
      </c>
      <c r="U903" s="1247" t="s">
        <v>48</v>
      </c>
      <c r="V903" s="1218" t="s">
        <v>48</v>
      </c>
      <c r="W903" s="1219" t="s">
        <v>48</v>
      </c>
      <c r="X903" s="1220" t="s">
        <v>48</v>
      </c>
      <c r="Y903" s="1221" t="s">
        <v>48</v>
      </c>
      <c r="Z903" s="1222" t="s">
        <v>48</v>
      </c>
      <c r="AA903" s="1223" t="s">
        <v>48</v>
      </c>
      <c r="AB903" s="1224" t="s">
        <v>48</v>
      </c>
      <c r="AC903" s="1225" t="s">
        <v>48</v>
      </c>
      <c r="AD903" s="1211" t="s">
        <v>48</v>
      </c>
      <c r="AE903" s="1227" t="s">
        <v>48</v>
      </c>
      <c r="AF903" s="1227" t="s">
        <v>48</v>
      </c>
      <c r="AG903" s="1228" t="s">
        <v>48</v>
      </c>
      <c r="AH903" s="1228" t="s">
        <v>48</v>
      </c>
      <c r="AI903" s="1228" t="s">
        <v>48</v>
      </c>
      <c r="AJ903" s="1228" t="s">
        <v>48</v>
      </c>
      <c r="AK903" s="1228" t="s">
        <v>48</v>
      </c>
      <c r="AL903" s="1228" t="s">
        <v>13913</v>
      </c>
      <c r="AM903" s="1228" t="s">
        <v>12656</v>
      </c>
      <c r="AN903" s="1229" t="s">
        <v>13931</v>
      </c>
    </row>
    <row r="904" spans="1:40" ht="13.5" thickBot="1">
      <c r="A904" s="1232" t="s">
        <v>6825</v>
      </c>
      <c r="B904" s="1202" t="s">
        <v>6826</v>
      </c>
      <c r="C904" s="1289" t="s">
        <v>240</v>
      </c>
      <c r="D904" s="1269" t="s">
        <v>40</v>
      </c>
      <c r="E904" s="1205" t="s">
        <v>241</v>
      </c>
      <c r="F904" s="1205" t="s">
        <v>241</v>
      </c>
      <c r="G904" s="1205" t="s">
        <v>242</v>
      </c>
      <c r="H904" s="1205" t="s">
        <v>243</v>
      </c>
      <c r="I904" s="1206" t="b">
        <v>1</v>
      </c>
      <c r="J904" s="1207" t="s">
        <v>6827</v>
      </c>
      <c r="K904" s="1208" t="s">
        <v>6828</v>
      </c>
      <c r="L904" s="1209" t="s">
        <v>6829</v>
      </c>
      <c r="M904" s="1210">
        <v>0.5</v>
      </c>
      <c r="N904" s="1262" t="b">
        <v>0</v>
      </c>
      <c r="O904" s="1245" t="s">
        <v>48</v>
      </c>
      <c r="P904" s="1224" t="s">
        <v>48</v>
      </c>
      <c r="Q904" s="1219" t="s">
        <v>48</v>
      </c>
      <c r="R904" s="1246" t="s">
        <v>48</v>
      </c>
      <c r="S904" s="1224" t="s">
        <v>48</v>
      </c>
      <c r="T904" s="1219" t="s">
        <v>48</v>
      </c>
      <c r="U904" s="1247" t="s">
        <v>48</v>
      </c>
      <c r="V904" s="1218" t="s">
        <v>48</v>
      </c>
      <c r="W904" s="1219" t="s">
        <v>48</v>
      </c>
      <c r="X904" s="1220" t="s">
        <v>48</v>
      </c>
      <c r="Y904" s="1221" t="s">
        <v>48</v>
      </c>
      <c r="Z904" s="1222" t="s">
        <v>48</v>
      </c>
      <c r="AA904" s="1223" t="s">
        <v>48</v>
      </c>
      <c r="AB904" s="1224" t="s">
        <v>48</v>
      </c>
      <c r="AC904" s="1225" t="s">
        <v>48</v>
      </c>
      <c r="AD904" s="1211" t="s">
        <v>48</v>
      </c>
      <c r="AE904" s="1227" t="s">
        <v>48</v>
      </c>
      <c r="AF904" s="1227" t="s">
        <v>48</v>
      </c>
      <c r="AG904" s="1228" t="s">
        <v>48</v>
      </c>
      <c r="AH904" s="1228" t="s">
        <v>48</v>
      </c>
      <c r="AI904" s="1228" t="s">
        <v>48</v>
      </c>
      <c r="AJ904" s="1228" t="s">
        <v>48</v>
      </c>
      <c r="AK904" s="1228" t="s">
        <v>48</v>
      </c>
      <c r="AL904" s="1228" t="s">
        <v>13913</v>
      </c>
      <c r="AM904" s="1228" t="s">
        <v>12656</v>
      </c>
      <c r="AN904" s="1229" t="s">
        <v>13931</v>
      </c>
    </row>
    <row r="905" spans="1:40" ht="13.5" thickBot="1">
      <c r="A905" s="1232" t="s">
        <v>6830</v>
      </c>
      <c r="B905" s="1202" t="s">
        <v>6831</v>
      </c>
      <c r="C905" s="1289" t="s">
        <v>240</v>
      </c>
      <c r="D905" s="1269" t="s">
        <v>40</v>
      </c>
      <c r="E905" s="1205" t="s">
        <v>241</v>
      </c>
      <c r="F905" s="1205" t="s">
        <v>241</v>
      </c>
      <c r="G905" s="1205" t="s">
        <v>242</v>
      </c>
      <c r="H905" s="1205" t="s">
        <v>243</v>
      </c>
      <c r="I905" s="1206" t="b">
        <v>1</v>
      </c>
      <c r="J905" s="1249" t="s">
        <v>6832</v>
      </c>
      <c r="K905" s="1208" t="s">
        <v>6833</v>
      </c>
      <c r="L905" s="1209" t="s">
        <v>6834</v>
      </c>
      <c r="M905" s="1210">
        <v>0.5</v>
      </c>
      <c r="N905" s="1262" t="b">
        <v>0</v>
      </c>
      <c r="O905" s="1245" t="s">
        <v>48</v>
      </c>
      <c r="P905" s="1224" t="s">
        <v>48</v>
      </c>
      <c r="Q905" s="1219" t="s">
        <v>48</v>
      </c>
      <c r="R905" s="1246" t="s">
        <v>48</v>
      </c>
      <c r="S905" s="1224" t="s">
        <v>48</v>
      </c>
      <c r="T905" s="1219" t="s">
        <v>48</v>
      </c>
      <c r="U905" s="1247" t="s">
        <v>48</v>
      </c>
      <c r="V905" s="1218" t="s">
        <v>48</v>
      </c>
      <c r="W905" s="1219" t="s">
        <v>48</v>
      </c>
      <c r="X905" s="1220" t="s">
        <v>48</v>
      </c>
      <c r="Y905" s="1221" t="s">
        <v>48</v>
      </c>
      <c r="Z905" s="1222" t="s">
        <v>48</v>
      </c>
      <c r="AA905" s="1223" t="s">
        <v>48</v>
      </c>
      <c r="AB905" s="1224" t="s">
        <v>48</v>
      </c>
      <c r="AC905" s="1225" t="s">
        <v>48</v>
      </c>
      <c r="AD905" s="1211" t="s">
        <v>48</v>
      </c>
      <c r="AE905" s="1227" t="s">
        <v>48</v>
      </c>
      <c r="AF905" s="1227" t="s">
        <v>48</v>
      </c>
      <c r="AG905" s="1228" t="s">
        <v>48</v>
      </c>
      <c r="AH905" s="1228" t="s">
        <v>48</v>
      </c>
      <c r="AI905" s="1228" t="s">
        <v>48</v>
      </c>
      <c r="AJ905" s="1228" t="s">
        <v>48</v>
      </c>
      <c r="AK905" s="1228" t="s">
        <v>48</v>
      </c>
      <c r="AL905" s="1228" t="s">
        <v>13913</v>
      </c>
      <c r="AM905" s="1228" t="s">
        <v>12656</v>
      </c>
      <c r="AN905" s="1229" t="s">
        <v>13931</v>
      </c>
    </row>
    <row r="906" spans="1:40" ht="13.5" thickBot="1">
      <c r="A906" s="1232" t="s">
        <v>6835</v>
      </c>
      <c r="B906" s="1202" t="s">
        <v>6831</v>
      </c>
      <c r="C906" s="1289" t="s">
        <v>240</v>
      </c>
      <c r="D906" s="1269" t="s">
        <v>40</v>
      </c>
      <c r="E906" s="1205" t="s">
        <v>241</v>
      </c>
      <c r="F906" s="1205" t="s">
        <v>241</v>
      </c>
      <c r="G906" s="1205" t="s">
        <v>242</v>
      </c>
      <c r="H906" s="1205" t="s">
        <v>243</v>
      </c>
      <c r="I906" s="1206" t="b">
        <v>1</v>
      </c>
      <c r="J906" s="1249" t="s">
        <v>6832</v>
      </c>
      <c r="K906" s="1208" t="s">
        <v>6836</v>
      </c>
      <c r="L906" s="1209" t="s">
        <v>6834</v>
      </c>
      <c r="M906" s="1210">
        <v>0.5</v>
      </c>
      <c r="N906" s="1262" t="b">
        <v>0</v>
      </c>
      <c r="O906" s="1245" t="s">
        <v>48</v>
      </c>
      <c r="P906" s="1224" t="s">
        <v>48</v>
      </c>
      <c r="Q906" s="1219" t="s">
        <v>48</v>
      </c>
      <c r="R906" s="1246" t="s">
        <v>48</v>
      </c>
      <c r="S906" s="1224" t="s">
        <v>48</v>
      </c>
      <c r="T906" s="1219" t="s">
        <v>48</v>
      </c>
      <c r="U906" s="1247" t="s">
        <v>48</v>
      </c>
      <c r="V906" s="1218" t="s">
        <v>48</v>
      </c>
      <c r="W906" s="1219" t="s">
        <v>48</v>
      </c>
      <c r="X906" s="1220" t="s">
        <v>48</v>
      </c>
      <c r="Y906" s="1221" t="s">
        <v>48</v>
      </c>
      <c r="Z906" s="1222" t="s">
        <v>48</v>
      </c>
      <c r="AA906" s="1223" t="s">
        <v>48</v>
      </c>
      <c r="AB906" s="1224" t="s">
        <v>48</v>
      </c>
      <c r="AC906" s="1225" t="s">
        <v>48</v>
      </c>
      <c r="AD906" s="1211" t="s">
        <v>48</v>
      </c>
      <c r="AE906" s="1227" t="s">
        <v>48</v>
      </c>
      <c r="AF906" s="1227" t="s">
        <v>48</v>
      </c>
      <c r="AG906" s="1228" t="s">
        <v>48</v>
      </c>
      <c r="AH906" s="1228" t="s">
        <v>48</v>
      </c>
      <c r="AI906" s="1228" t="s">
        <v>48</v>
      </c>
      <c r="AJ906" s="1228" t="s">
        <v>48</v>
      </c>
      <c r="AK906" s="1228" t="s">
        <v>48</v>
      </c>
      <c r="AL906" s="1228" t="s">
        <v>13913</v>
      </c>
      <c r="AM906" s="1228" t="s">
        <v>12656</v>
      </c>
      <c r="AN906" s="1229" t="s">
        <v>13931</v>
      </c>
    </row>
    <row r="907" spans="1:40" ht="13.5" thickBot="1">
      <c r="A907" s="1232" t="s">
        <v>6837</v>
      </c>
      <c r="B907" s="1202" t="s">
        <v>6838</v>
      </c>
      <c r="C907" s="1289" t="s">
        <v>240</v>
      </c>
      <c r="D907" s="1269" t="s">
        <v>40</v>
      </c>
      <c r="E907" s="1205" t="s">
        <v>241</v>
      </c>
      <c r="F907" s="1205" t="s">
        <v>241</v>
      </c>
      <c r="G907" s="1205" t="s">
        <v>242</v>
      </c>
      <c r="H907" s="1205" t="s">
        <v>243</v>
      </c>
      <c r="I907" s="1206" t="b">
        <v>1</v>
      </c>
      <c r="J907" s="1249" t="s">
        <v>6832</v>
      </c>
      <c r="K907" s="1208" t="s">
        <v>6839</v>
      </c>
      <c r="L907" s="1209" t="s">
        <v>6834</v>
      </c>
      <c r="M907" s="1210">
        <v>0.5</v>
      </c>
      <c r="N907" s="1262" t="b">
        <v>0</v>
      </c>
      <c r="O907" s="1245" t="s">
        <v>48</v>
      </c>
      <c r="P907" s="1224" t="s">
        <v>48</v>
      </c>
      <c r="Q907" s="1219" t="s">
        <v>48</v>
      </c>
      <c r="R907" s="1246" t="s">
        <v>48</v>
      </c>
      <c r="S907" s="1224" t="s">
        <v>48</v>
      </c>
      <c r="T907" s="1219" t="s">
        <v>48</v>
      </c>
      <c r="U907" s="1247" t="s">
        <v>48</v>
      </c>
      <c r="V907" s="1218" t="s">
        <v>48</v>
      </c>
      <c r="W907" s="1219" t="s">
        <v>48</v>
      </c>
      <c r="X907" s="1220" t="s">
        <v>48</v>
      </c>
      <c r="Y907" s="1221" t="s">
        <v>48</v>
      </c>
      <c r="Z907" s="1222" t="s">
        <v>48</v>
      </c>
      <c r="AA907" s="1223" t="s">
        <v>48</v>
      </c>
      <c r="AB907" s="1224" t="s">
        <v>48</v>
      </c>
      <c r="AC907" s="1225" t="s">
        <v>48</v>
      </c>
      <c r="AD907" s="1211" t="s">
        <v>48</v>
      </c>
      <c r="AE907" s="1227" t="s">
        <v>48</v>
      </c>
      <c r="AF907" s="1227" t="s">
        <v>48</v>
      </c>
      <c r="AG907" s="1228" t="s">
        <v>48</v>
      </c>
      <c r="AH907" s="1228" t="s">
        <v>48</v>
      </c>
      <c r="AI907" s="1228" t="s">
        <v>48</v>
      </c>
      <c r="AJ907" s="1228" t="s">
        <v>48</v>
      </c>
      <c r="AK907" s="1228" t="s">
        <v>48</v>
      </c>
      <c r="AL907" s="1228" t="s">
        <v>13913</v>
      </c>
      <c r="AM907" s="1228" t="s">
        <v>12656</v>
      </c>
      <c r="AN907" s="1229" t="s">
        <v>13931</v>
      </c>
    </row>
    <row r="908" spans="1:40" ht="13.5" thickBot="1">
      <c r="A908" s="1232" t="s">
        <v>6840</v>
      </c>
      <c r="B908" s="1202" t="s">
        <v>6841</v>
      </c>
      <c r="C908" s="1289" t="s">
        <v>240</v>
      </c>
      <c r="D908" s="1269" t="s">
        <v>40</v>
      </c>
      <c r="E908" s="1205" t="s">
        <v>241</v>
      </c>
      <c r="F908" s="1205" t="s">
        <v>241</v>
      </c>
      <c r="G908" s="1205" t="s">
        <v>242</v>
      </c>
      <c r="H908" s="1205" t="s">
        <v>243</v>
      </c>
      <c r="I908" s="1206" t="b">
        <v>1</v>
      </c>
      <c r="J908" s="1207" t="s">
        <v>6842</v>
      </c>
      <c r="K908" s="1208" t="s">
        <v>6843</v>
      </c>
      <c r="L908" s="1209" t="s">
        <v>6844</v>
      </c>
      <c r="M908" s="1210">
        <v>0.5</v>
      </c>
      <c r="N908" s="1262" t="b">
        <v>0</v>
      </c>
      <c r="O908" s="1245" t="s">
        <v>48</v>
      </c>
      <c r="P908" s="1224" t="s">
        <v>48</v>
      </c>
      <c r="Q908" s="1219" t="s">
        <v>48</v>
      </c>
      <c r="R908" s="1246" t="s">
        <v>48</v>
      </c>
      <c r="S908" s="1224" t="s">
        <v>48</v>
      </c>
      <c r="T908" s="1219" t="s">
        <v>48</v>
      </c>
      <c r="U908" s="1247" t="s">
        <v>48</v>
      </c>
      <c r="V908" s="1218" t="s">
        <v>48</v>
      </c>
      <c r="W908" s="1219" t="s">
        <v>48</v>
      </c>
      <c r="X908" s="1220" t="s">
        <v>48</v>
      </c>
      <c r="Y908" s="1221" t="s">
        <v>48</v>
      </c>
      <c r="Z908" s="1222" t="s">
        <v>48</v>
      </c>
      <c r="AA908" s="1223" t="s">
        <v>48</v>
      </c>
      <c r="AB908" s="1224" t="s">
        <v>48</v>
      </c>
      <c r="AC908" s="1225" t="s">
        <v>48</v>
      </c>
      <c r="AD908" s="1211" t="s">
        <v>48</v>
      </c>
      <c r="AE908" s="1227" t="s">
        <v>48</v>
      </c>
      <c r="AF908" s="1227" t="s">
        <v>48</v>
      </c>
      <c r="AG908" s="1228" t="s">
        <v>48</v>
      </c>
      <c r="AH908" s="1228" t="s">
        <v>48</v>
      </c>
      <c r="AI908" s="1228" t="s">
        <v>48</v>
      </c>
      <c r="AJ908" s="1228" t="s">
        <v>48</v>
      </c>
      <c r="AK908" s="1228" t="s">
        <v>48</v>
      </c>
      <c r="AL908" s="1228" t="s">
        <v>13913</v>
      </c>
      <c r="AM908" s="1228" t="s">
        <v>12656</v>
      </c>
      <c r="AN908" s="1229" t="s">
        <v>13931</v>
      </c>
    </row>
    <row r="909" spans="1:40" ht="13.5" thickBot="1">
      <c r="A909" s="1232" t="s">
        <v>6845</v>
      </c>
      <c r="B909" s="1202" t="s">
        <v>6846</v>
      </c>
      <c r="C909" s="1289" t="s">
        <v>240</v>
      </c>
      <c r="D909" s="1269" t="s">
        <v>40</v>
      </c>
      <c r="E909" s="1205" t="s">
        <v>241</v>
      </c>
      <c r="F909" s="1205" t="s">
        <v>241</v>
      </c>
      <c r="G909" s="1205" t="s">
        <v>242</v>
      </c>
      <c r="H909" s="1205" t="s">
        <v>243</v>
      </c>
      <c r="I909" s="1206" t="b">
        <v>1</v>
      </c>
      <c r="J909" s="1207" t="s">
        <v>6847</v>
      </c>
      <c r="K909" s="1208" t="s">
        <v>6848</v>
      </c>
      <c r="L909" s="1209" t="s">
        <v>6849</v>
      </c>
      <c r="M909" s="1210">
        <v>0.5</v>
      </c>
      <c r="N909" s="1262" t="b">
        <v>0</v>
      </c>
      <c r="O909" s="1245" t="s">
        <v>48</v>
      </c>
      <c r="P909" s="1224" t="s">
        <v>48</v>
      </c>
      <c r="Q909" s="1219" t="s">
        <v>48</v>
      </c>
      <c r="R909" s="1246" t="s">
        <v>48</v>
      </c>
      <c r="S909" s="1224" t="s">
        <v>48</v>
      </c>
      <c r="T909" s="1219" t="s">
        <v>48</v>
      </c>
      <c r="U909" s="1247" t="s">
        <v>48</v>
      </c>
      <c r="V909" s="1218" t="s">
        <v>48</v>
      </c>
      <c r="W909" s="1219" t="s">
        <v>48</v>
      </c>
      <c r="X909" s="1220" t="s">
        <v>48</v>
      </c>
      <c r="Y909" s="1221" t="s">
        <v>48</v>
      </c>
      <c r="Z909" s="1222" t="s">
        <v>48</v>
      </c>
      <c r="AA909" s="1223" t="s">
        <v>48</v>
      </c>
      <c r="AB909" s="1224" t="s">
        <v>48</v>
      </c>
      <c r="AC909" s="1225" t="s">
        <v>48</v>
      </c>
      <c r="AD909" s="1211" t="s">
        <v>48</v>
      </c>
      <c r="AE909" s="1227" t="s">
        <v>48</v>
      </c>
      <c r="AF909" s="1227" t="s">
        <v>48</v>
      </c>
      <c r="AG909" s="1228" t="s">
        <v>48</v>
      </c>
      <c r="AH909" s="1228" t="s">
        <v>48</v>
      </c>
      <c r="AI909" s="1228" t="s">
        <v>48</v>
      </c>
      <c r="AJ909" s="1228" t="s">
        <v>48</v>
      </c>
      <c r="AK909" s="1228" t="s">
        <v>48</v>
      </c>
      <c r="AL909" s="1228" t="s">
        <v>13913</v>
      </c>
      <c r="AM909" s="1228" t="s">
        <v>12656</v>
      </c>
      <c r="AN909" s="1229" t="s">
        <v>13931</v>
      </c>
    </row>
    <row r="910" spans="1:40" ht="13.5" thickBot="1">
      <c r="A910" s="1232" t="s">
        <v>6850</v>
      </c>
      <c r="B910" s="1202" t="s">
        <v>6851</v>
      </c>
      <c r="C910" s="1289" t="s">
        <v>240</v>
      </c>
      <c r="D910" s="1269" t="s">
        <v>40</v>
      </c>
      <c r="E910" s="1205" t="s">
        <v>241</v>
      </c>
      <c r="F910" s="1205" t="s">
        <v>241</v>
      </c>
      <c r="G910" s="1205" t="s">
        <v>242</v>
      </c>
      <c r="H910" s="1205" t="s">
        <v>243</v>
      </c>
      <c r="I910" s="1206" t="b">
        <v>1</v>
      </c>
      <c r="J910" s="1207" t="s">
        <v>6852</v>
      </c>
      <c r="K910" s="1208" t="s">
        <v>6853</v>
      </c>
      <c r="L910" s="1209" t="s">
        <v>6854</v>
      </c>
      <c r="M910" s="1210">
        <v>0.5</v>
      </c>
      <c r="N910" s="1262" t="b">
        <v>0</v>
      </c>
      <c r="O910" s="1245" t="s">
        <v>48</v>
      </c>
      <c r="P910" s="1224" t="s">
        <v>48</v>
      </c>
      <c r="Q910" s="1219" t="s">
        <v>48</v>
      </c>
      <c r="R910" s="1246" t="s">
        <v>48</v>
      </c>
      <c r="S910" s="1224" t="s">
        <v>48</v>
      </c>
      <c r="T910" s="1219" t="s">
        <v>48</v>
      </c>
      <c r="U910" s="1247" t="s">
        <v>48</v>
      </c>
      <c r="V910" s="1218" t="s">
        <v>48</v>
      </c>
      <c r="W910" s="1219" t="s">
        <v>48</v>
      </c>
      <c r="X910" s="1220" t="s">
        <v>48</v>
      </c>
      <c r="Y910" s="1221" t="s">
        <v>48</v>
      </c>
      <c r="Z910" s="1222" t="s">
        <v>48</v>
      </c>
      <c r="AA910" s="1223" t="s">
        <v>48</v>
      </c>
      <c r="AB910" s="1224" t="s">
        <v>48</v>
      </c>
      <c r="AC910" s="1225" t="s">
        <v>48</v>
      </c>
      <c r="AD910" s="1211" t="s">
        <v>48</v>
      </c>
      <c r="AE910" s="1227" t="s">
        <v>48</v>
      </c>
      <c r="AF910" s="1227" t="s">
        <v>48</v>
      </c>
      <c r="AG910" s="1228" t="s">
        <v>48</v>
      </c>
      <c r="AH910" s="1228" t="s">
        <v>48</v>
      </c>
      <c r="AI910" s="1228" t="s">
        <v>48</v>
      </c>
      <c r="AJ910" s="1228" t="s">
        <v>48</v>
      </c>
      <c r="AK910" s="1228" t="s">
        <v>48</v>
      </c>
      <c r="AL910" s="1228" t="s">
        <v>13913</v>
      </c>
      <c r="AM910" s="1228" t="s">
        <v>12656</v>
      </c>
      <c r="AN910" s="1229" t="s">
        <v>13931</v>
      </c>
    </row>
    <row r="911" spans="1:40" ht="13.5" thickBot="1">
      <c r="A911" s="1232" t="s">
        <v>6855</v>
      </c>
      <c r="B911" s="1202" t="s">
        <v>6851</v>
      </c>
      <c r="C911" s="1289" t="s">
        <v>240</v>
      </c>
      <c r="D911" s="1269" t="s">
        <v>40</v>
      </c>
      <c r="E911" s="1205" t="s">
        <v>241</v>
      </c>
      <c r="F911" s="1205" t="s">
        <v>241</v>
      </c>
      <c r="G911" s="1205" t="s">
        <v>242</v>
      </c>
      <c r="H911" s="1205" t="s">
        <v>243</v>
      </c>
      <c r="I911" s="1206" t="b">
        <v>1</v>
      </c>
      <c r="J911" s="1207" t="s">
        <v>6856</v>
      </c>
      <c r="K911" s="1208" t="s">
        <v>6857</v>
      </c>
      <c r="L911" s="1209" t="s">
        <v>6858</v>
      </c>
      <c r="M911" s="1210">
        <v>0.5</v>
      </c>
      <c r="N911" s="1262" t="b">
        <v>0</v>
      </c>
      <c r="O911" s="1245" t="s">
        <v>48</v>
      </c>
      <c r="P911" s="1224" t="s">
        <v>48</v>
      </c>
      <c r="Q911" s="1219" t="s">
        <v>48</v>
      </c>
      <c r="R911" s="1246" t="s">
        <v>48</v>
      </c>
      <c r="S911" s="1224" t="s">
        <v>48</v>
      </c>
      <c r="T911" s="1219" t="s">
        <v>48</v>
      </c>
      <c r="U911" s="1247" t="s">
        <v>48</v>
      </c>
      <c r="V911" s="1218" t="s">
        <v>48</v>
      </c>
      <c r="W911" s="1219" t="s">
        <v>48</v>
      </c>
      <c r="X911" s="1220" t="s">
        <v>48</v>
      </c>
      <c r="Y911" s="1221" t="s">
        <v>48</v>
      </c>
      <c r="Z911" s="1222" t="s">
        <v>48</v>
      </c>
      <c r="AA911" s="1223" t="s">
        <v>48</v>
      </c>
      <c r="AB911" s="1224" t="s">
        <v>48</v>
      </c>
      <c r="AC911" s="1225" t="s">
        <v>48</v>
      </c>
      <c r="AD911" s="1211" t="s">
        <v>48</v>
      </c>
      <c r="AE911" s="1227" t="s">
        <v>48</v>
      </c>
      <c r="AF911" s="1227" t="s">
        <v>48</v>
      </c>
      <c r="AG911" s="1228" t="s">
        <v>48</v>
      </c>
      <c r="AH911" s="1228" t="s">
        <v>48</v>
      </c>
      <c r="AI911" s="1228" t="s">
        <v>48</v>
      </c>
      <c r="AJ911" s="1228" t="s">
        <v>48</v>
      </c>
      <c r="AK911" s="1228" t="s">
        <v>48</v>
      </c>
      <c r="AL911" s="1228" t="s">
        <v>13913</v>
      </c>
      <c r="AM911" s="1228" t="s">
        <v>12656</v>
      </c>
      <c r="AN911" s="1229" t="s">
        <v>13931</v>
      </c>
    </row>
    <row r="912" spans="1:40" ht="13.5" thickBot="1">
      <c r="A912" s="1232" t="s">
        <v>6859</v>
      </c>
      <c r="B912" s="1202" t="s">
        <v>6860</v>
      </c>
      <c r="C912" s="1289" t="s">
        <v>240</v>
      </c>
      <c r="D912" s="1269" t="s">
        <v>40</v>
      </c>
      <c r="E912" s="1205" t="s">
        <v>241</v>
      </c>
      <c r="F912" s="1205" t="s">
        <v>241</v>
      </c>
      <c r="G912" s="1205" t="s">
        <v>242</v>
      </c>
      <c r="H912" s="1205" t="s">
        <v>243</v>
      </c>
      <c r="I912" s="1206" t="b">
        <v>1</v>
      </c>
      <c r="J912" s="1207" t="s">
        <v>6861</v>
      </c>
      <c r="K912" s="1208" t="s">
        <v>6862</v>
      </c>
      <c r="L912" s="1209" t="s">
        <v>6863</v>
      </c>
      <c r="M912" s="1210">
        <v>0.5</v>
      </c>
      <c r="N912" s="1262" t="b">
        <v>0</v>
      </c>
      <c r="O912" s="1245" t="s">
        <v>48</v>
      </c>
      <c r="P912" s="1224" t="s">
        <v>48</v>
      </c>
      <c r="Q912" s="1219" t="s">
        <v>48</v>
      </c>
      <c r="R912" s="1246" t="s">
        <v>48</v>
      </c>
      <c r="S912" s="1224" t="s">
        <v>48</v>
      </c>
      <c r="T912" s="1219" t="s">
        <v>48</v>
      </c>
      <c r="U912" s="1247" t="s">
        <v>48</v>
      </c>
      <c r="V912" s="1218" t="s">
        <v>48</v>
      </c>
      <c r="W912" s="1219" t="s">
        <v>48</v>
      </c>
      <c r="X912" s="1220" t="s">
        <v>48</v>
      </c>
      <c r="Y912" s="1221" t="s">
        <v>48</v>
      </c>
      <c r="Z912" s="1222" t="s">
        <v>48</v>
      </c>
      <c r="AA912" s="1223" t="s">
        <v>48</v>
      </c>
      <c r="AB912" s="1224" t="s">
        <v>48</v>
      </c>
      <c r="AC912" s="1225" t="s">
        <v>48</v>
      </c>
      <c r="AD912" s="1211" t="s">
        <v>48</v>
      </c>
      <c r="AE912" s="1227" t="s">
        <v>48</v>
      </c>
      <c r="AF912" s="1227" t="s">
        <v>48</v>
      </c>
      <c r="AG912" s="1228" t="s">
        <v>48</v>
      </c>
      <c r="AH912" s="1228" t="s">
        <v>48</v>
      </c>
      <c r="AI912" s="1228" t="s">
        <v>48</v>
      </c>
      <c r="AJ912" s="1228" t="s">
        <v>48</v>
      </c>
      <c r="AK912" s="1228" t="s">
        <v>48</v>
      </c>
      <c r="AL912" s="1228" t="s">
        <v>13913</v>
      </c>
      <c r="AM912" s="1228" t="s">
        <v>12656</v>
      </c>
      <c r="AN912" s="1229" t="s">
        <v>13931</v>
      </c>
    </row>
    <row r="913" spans="1:40" ht="13.5" thickBot="1">
      <c r="A913" s="1260" t="s">
        <v>6889</v>
      </c>
      <c r="B913" s="1238" t="s">
        <v>6890</v>
      </c>
      <c r="C913" s="1289" t="s">
        <v>4815</v>
      </c>
      <c r="D913" s="1289" t="s">
        <v>5612</v>
      </c>
      <c r="E913" s="1239" t="s">
        <v>5613</v>
      </c>
      <c r="F913" s="1239" t="s">
        <v>4817</v>
      </c>
      <c r="G913" s="1239" t="s">
        <v>5614</v>
      </c>
      <c r="H913" s="1239" t="s">
        <v>6866</v>
      </c>
      <c r="I913" s="1259" t="b">
        <v>0</v>
      </c>
      <c r="J913" s="1238" t="s">
        <v>6891</v>
      </c>
      <c r="K913" s="1208" t="s">
        <v>6892</v>
      </c>
      <c r="L913" s="1209" t="s">
        <v>6893</v>
      </c>
      <c r="M913" s="1210">
        <v>1</v>
      </c>
      <c r="N913" s="1262" t="b">
        <v>1</v>
      </c>
      <c r="O913" s="1245" t="s">
        <v>48</v>
      </c>
      <c r="P913" s="1224" t="s">
        <v>48</v>
      </c>
      <c r="Q913" s="1219" t="s">
        <v>48</v>
      </c>
      <c r="R913" s="1246" t="s">
        <v>48</v>
      </c>
      <c r="S913" s="1224" t="s">
        <v>48</v>
      </c>
      <c r="T913" s="1219" t="s">
        <v>48</v>
      </c>
      <c r="U913" s="1247" t="s">
        <v>48</v>
      </c>
      <c r="V913" s="1218" t="s">
        <v>48</v>
      </c>
      <c r="W913" s="1219" t="s">
        <v>48</v>
      </c>
      <c r="X913" s="1220" t="s">
        <v>48</v>
      </c>
      <c r="Y913" s="1221">
        <v>0</v>
      </c>
      <c r="Z913" s="1222">
        <v>0</v>
      </c>
      <c r="AA913" s="1223">
        <v>0</v>
      </c>
      <c r="AB913" s="1224">
        <v>0</v>
      </c>
      <c r="AC913" s="1225">
        <v>0</v>
      </c>
      <c r="AD913" s="1211" t="s">
        <v>48</v>
      </c>
      <c r="AE913" s="1227" t="s">
        <v>48</v>
      </c>
      <c r="AF913" s="1227" t="s">
        <v>48</v>
      </c>
      <c r="AG913" s="1228" t="s">
        <v>48</v>
      </c>
      <c r="AH913" s="1228" t="s">
        <v>48</v>
      </c>
      <c r="AI913" s="1228" t="s">
        <v>48</v>
      </c>
      <c r="AJ913" s="1228" t="s">
        <v>48</v>
      </c>
      <c r="AK913" s="1228" t="s">
        <v>48</v>
      </c>
      <c r="AL913" s="1228" t="s">
        <v>13911</v>
      </c>
      <c r="AM913" s="1228" t="s">
        <v>12656</v>
      </c>
      <c r="AN913" s="1229" t="s">
        <v>13944</v>
      </c>
    </row>
    <row r="914" spans="1:40" ht="13.5" thickBot="1">
      <c r="A914" s="1260" t="s">
        <v>6894</v>
      </c>
      <c r="B914" s="1238" t="s">
        <v>6895</v>
      </c>
      <c r="C914" s="1289" t="s">
        <v>4815</v>
      </c>
      <c r="D914" s="1289" t="s">
        <v>5612</v>
      </c>
      <c r="E914" s="1239" t="s">
        <v>5613</v>
      </c>
      <c r="F914" s="1239" t="s">
        <v>4817</v>
      </c>
      <c r="G914" s="1239" t="s">
        <v>5614</v>
      </c>
      <c r="H914" s="1239" t="s">
        <v>6866</v>
      </c>
      <c r="I914" s="1259" t="b">
        <v>0</v>
      </c>
      <c r="J914" s="1238" t="s">
        <v>5903</v>
      </c>
      <c r="K914" s="1208" t="s">
        <v>6896</v>
      </c>
      <c r="L914" s="1209" t="s">
        <v>5905</v>
      </c>
      <c r="M914" s="1210">
        <v>1</v>
      </c>
      <c r="N914" s="1262" t="b">
        <v>0</v>
      </c>
      <c r="O914" s="1245" t="s">
        <v>48</v>
      </c>
      <c r="P914" s="1224" t="s">
        <v>48</v>
      </c>
      <c r="Q914" s="1219" t="s">
        <v>48</v>
      </c>
      <c r="R914" s="1246" t="s">
        <v>48</v>
      </c>
      <c r="S914" s="1224" t="s">
        <v>48</v>
      </c>
      <c r="T914" s="1219" t="s">
        <v>48</v>
      </c>
      <c r="U914" s="1247" t="s">
        <v>48</v>
      </c>
      <c r="V914" s="1218" t="s">
        <v>48</v>
      </c>
      <c r="W914" s="1219" t="s">
        <v>48</v>
      </c>
      <c r="X914" s="1220" t="s">
        <v>48</v>
      </c>
      <c r="Y914" s="1221">
        <v>0</v>
      </c>
      <c r="Z914" s="1222">
        <v>0</v>
      </c>
      <c r="AA914" s="1223">
        <v>0</v>
      </c>
      <c r="AB914" s="1224">
        <v>0</v>
      </c>
      <c r="AC914" s="1225">
        <v>0</v>
      </c>
      <c r="AD914" s="1211" t="s">
        <v>48</v>
      </c>
      <c r="AE914" s="1227" t="s">
        <v>48</v>
      </c>
      <c r="AF914" s="1227" t="s">
        <v>48</v>
      </c>
      <c r="AG914" s="1228" t="s">
        <v>48</v>
      </c>
      <c r="AH914" s="1228" t="s">
        <v>48</v>
      </c>
      <c r="AI914" s="1228" t="s">
        <v>48</v>
      </c>
      <c r="AJ914" s="1228" t="s">
        <v>48</v>
      </c>
      <c r="AK914" s="1228" t="s">
        <v>48</v>
      </c>
      <c r="AL914" s="1228" t="s">
        <v>13911</v>
      </c>
      <c r="AM914" s="1228" t="s">
        <v>12656</v>
      </c>
      <c r="AN914" s="1229" t="s">
        <v>13944</v>
      </c>
    </row>
    <row r="915" spans="1:40" ht="13.5" thickBot="1">
      <c r="A915" s="1260" t="s">
        <v>6897</v>
      </c>
      <c r="B915" s="1238" t="s">
        <v>6898</v>
      </c>
      <c r="C915" s="1289" t="s">
        <v>4815</v>
      </c>
      <c r="D915" s="1289" t="s">
        <v>5612</v>
      </c>
      <c r="E915" s="1239" t="s">
        <v>5613</v>
      </c>
      <c r="F915" s="1239" t="s">
        <v>4817</v>
      </c>
      <c r="G915" s="1239" t="s">
        <v>5614</v>
      </c>
      <c r="H915" s="1239" t="s">
        <v>6866</v>
      </c>
      <c r="I915" s="1259" t="b">
        <v>0</v>
      </c>
      <c r="J915" s="1238" t="s">
        <v>6899</v>
      </c>
      <c r="K915" s="1208" t="s">
        <v>6900</v>
      </c>
      <c r="L915" s="1209" t="s">
        <v>6901</v>
      </c>
      <c r="M915" s="1210">
        <v>1</v>
      </c>
      <c r="N915" s="1262" t="b">
        <v>0</v>
      </c>
      <c r="O915" s="1245" t="s">
        <v>48</v>
      </c>
      <c r="P915" s="1224" t="s">
        <v>48</v>
      </c>
      <c r="Q915" s="1219" t="s">
        <v>48</v>
      </c>
      <c r="R915" s="1246" t="s">
        <v>48</v>
      </c>
      <c r="S915" s="1224" t="s">
        <v>48</v>
      </c>
      <c r="T915" s="1219" t="s">
        <v>48</v>
      </c>
      <c r="U915" s="1247" t="s">
        <v>48</v>
      </c>
      <c r="V915" s="1218" t="s">
        <v>48</v>
      </c>
      <c r="W915" s="1219" t="s">
        <v>48</v>
      </c>
      <c r="X915" s="1220" t="s">
        <v>48</v>
      </c>
      <c r="Y915" s="1221">
        <v>0</v>
      </c>
      <c r="Z915" s="1222">
        <v>0</v>
      </c>
      <c r="AA915" s="1223">
        <v>0</v>
      </c>
      <c r="AB915" s="1224">
        <v>0</v>
      </c>
      <c r="AC915" s="1225">
        <v>0</v>
      </c>
      <c r="AD915" s="1211" t="s">
        <v>48</v>
      </c>
      <c r="AE915" s="1227" t="s">
        <v>48</v>
      </c>
      <c r="AF915" s="1227" t="s">
        <v>48</v>
      </c>
      <c r="AG915" s="1228" t="s">
        <v>48</v>
      </c>
      <c r="AH915" s="1228" t="s">
        <v>48</v>
      </c>
      <c r="AI915" s="1228" t="s">
        <v>48</v>
      </c>
      <c r="AJ915" s="1228" t="s">
        <v>48</v>
      </c>
      <c r="AK915" s="1228" t="s">
        <v>48</v>
      </c>
      <c r="AL915" s="1228" t="s">
        <v>13911</v>
      </c>
      <c r="AM915" s="1228" t="s">
        <v>12656</v>
      </c>
      <c r="AN915" s="1229" t="s">
        <v>13944</v>
      </c>
    </row>
    <row r="916" spans="1:40" ht="13.5" thickBot="1">
      <c r="A916" s="1260" t="s">
        <v>6902</v>
      </c>
      <c r="B916" s="1238" t="s">
        <v>6898</v>
      </c>
      <c r="C916" s="1289" t="s">
        <v>4815</v>
      </c>
      <c r="D916" s="1289" t="s">
        <v>5612</v>
      </c>
      <c r="E916" s="1239" t="s">
        <v>5613</v>
      </c>
      <c r="F916" s="1239" t="s">
        <v>4817</v>
      </c>
      <c r="G916" s="1239" t="s">
        <v>5614</v>
      </c>
      <c r="H916" s="1239" t="s">
        <v>6866</v>
      </c>
      <c r="I916" s="1259" t="b">
        <v>0</v>
      </c>
      <c r="J916" s="1238" t="s">
        <v>6903</v>
      </c>
      <c r="K916" s="1208" t="s">
        <v>6904</v>
      </c>
      <c r="L916" s="1209" t="s">
        <v>6905</v>
      </c>
      <c r="M916" s="1210">
        <v>1</v>
      </c>
      <c r="N916" s="1262" t="b">
        <v>0</v>
      </c>
      <c r="O916" s="1245" t="s">
        <v>48</v>
      </c>
      <c r="P916" s="1224" t="s">
        <v>48</v>
      </c>
      <c r="Q916" s="1219" t="s">
        <v>48</v>
      </c>
      <c r="R916" s="1246" t="s">
        <v>48</v>
      </c>
      <c r="S916" s="1224" t="s">
        <v>48</v>
      </c>
      <c r="T916" s="1219" t="s">
        <v>48</v>
      </c>
      <c r="U916" s="1247" t="s">
        <v>48</v>
      </c>
      <c r="V916" s="1218" t="s">
        <v>48</v>
      </c>
      <c r="W916" s="1219" t="s">
        <v>48</v>
      </c>
      <c r="X916" s="1220" t="s">
        <v>48</v>
      </c>
      <c r="Y916" s="1221">
        <v>0</v>
      </c>
      <c r="Z916" s="1222">
        <v>0</v>
      </c>
      <c r="AA916" s="1223">
        <v>0</v>
      </c>
      <c r="AB916" s="1224">
        <v>0</v>
      </c>
      <c r="AC916" s="1225">
        <v>0</v>
      </c>
      <c r="AD916" s="1211" t="s">
        <v>48</v>
      </c>
      <c r="AE916" s="1227" t="s">
        <v>48</v>
      </c>
      <c r="AF916" s="1227" t="s">
        <v>48</v>
      </c>
      <c r="AG916" s="1228" t="s">
        <v>48</v>
      </c>
      <c r="AH916" s="1228" t="s">
        <v>48</v>
      </c>
      <c r="AI916" s="1228" t="s">
        <v>48</v>
      </c>
      <c r="AJ916" s="1228" t="s">
        <v>48</v>
      </c>
      <c r="AK916" s="1228" t="s">
        <v>48</v>
      </c>
      <c r="AL916" s="1228" t="s">
        <v>13911</v>
      </c>
      <c r="AM916" s="1228" t="s">
        <v>12656</v>
      </c>
      <c r="AN916" s="1229" t="s">
        <v>13944</v>
      </c>
    </row>
    <row r="917" spans="1:40" ht="13.5" thickBot="1">
      <c r="A917" s="1260" t="s">
        <v>6906</v>
      </c>
      <c r="B917" s="1238" t="s">
        <v>6898</v>
      </c>
      <c r="C917" s="1289" t="s">
        <v>4815</v>
      </c>
      <c r="D917" s="1289" t="s">
        <v>5612</v>
      </c>
      <c r="E917" s="1239" t="s">
        <v>5613</v>
      </c>
      <c r="F917" s="1239" t="s">
        <v>4817</v>
      </c>
      <c r="G917" s="1239" t="s">
        <v>5614</v>
      </c>
      <c r="H917" s="1239" t="s">
        <v>6866</v>
      </c>
      <c r="I917" s="1259" t="b">
        <v>0</v>
      </c>
      <c r="J917" s="1238" t="s">
        <v>6907</v>
      </c>
      <c r="K917" s="1208" t="s">
        <v>6908</v>
      </c>
      <c r="L917" s="1209" t="s">
        <v>6909</v>
      </c>
      <c r="M917" s="1210">
        <v>1</v>
      </c>
      <c r="N917" s="1262" t="b">
        <v>0</v>
      </c>
      <c r="O917" s="1245" t="s">
        <v>48</v>
      </c>
      <c r="P917" s="1224" t="s">
        <v>48</v>
      </c>
      <c r="Q917" s="1219" t="s">
        <v>48</v>
      </c>
      <c r="R917" s="1246" t="s">
        <v>48</v>
      </c>
      <c r="S917" s="1224" t="s">
        <v>48</v>
      </c>
      <c r="T917" s="1219" t="s">
        <v>48</v>
      </c>
      <c r="U917" s="1247" t="s">
        <v>48</v>
      </c>
      <c r="V917" s="1218" t="s">
        <v>48</v>
      </c>
      <c r="W917" s="1219" t="s">
        <v>48</v>
      </c>
      <c r="X917" s="1220" t="s">
        <v>48</v>
      </c>
      <c r="Y917" s="1221">
        <v>0</v>
      </c>
      <c r="Z917" s="1222">
        <v>0</v>
      </c>
      <c r="AA917" s="1223">
        <v>0</v>
      </c>
      <c r="AB917" s="1224">
        <v>0</v>
      </c>
      <c r="AC917" s="1225">
        <v>0</v>
      </c>
      <c r="AD917" s="1211" t="s">
        <v>48</v>
      </c>
      <c r="AE917" s="1227" t="s">
        <v>48</v>
      </c>
      <c r="AF917" s="1227" t="s">
        <v>48</v>
      </c>
      <c r="AG917" s="1228" t="s">
        <v>48</v>
      </c>
      <c r="AH917" s="1228" t="s">
        <v>48</v>
      </c>
      <c r="AI917" s="1228" t="s">
        <v>48</v>
      </c>
      <c r="AJ917" s="1228" t="s">
        <v>48</v>
      </c>
      <c r="AK917" s="1228" t="s">
        <v>48</v>
      </c>
      <c r="AL917" s="1228" t="s">
        <v>13911</v>
      </c>
      <c r="AM917" s="1228" t="s">
        <v>12656</v>
      </c>
      <c r="AN917" s="1229" t="s">
        <v>13944</v>
      </c>
    </row>
    <row r="918" spans="1:40" ht="13.5" thickBot="1">
      <c r="A918" s="1260" t="s">
        <v>6910</v>
      </c>
      <c r="B918" s="1238" t="s">
        <v>6898</v>
      </c>
      <c r="C918" s="1289" t="s">
        <v>4815</v>
      </c>
      <c r="D918" s="1289" t="s">
        <v>5612</v>
      </c>
      <c r="E918" s="1239" t="s">
        <v>5613</v>
      </c>
      <c r="F918" s="1239" t="s">
        <v>4817</v>
      </c>
      <c r="G918" s="1239" t="s">
        <v>5614</v>
      </c>
      <c r="H918" s="1239" t="s">
        <v>6866</v>
      </c>
      <c r="I918" s="1259" t="b">
        <v>0</v>
      </c>
      <c r="J918" s="1238" t="s">
        <v>6911</v>
      </c>
      <c r="K918" s="1208" t="s">
        <v>6912</v>
      </c>
      <c r="L918" s="1209" t="s">
        <v>6913</v>
      </c>
      <c r="M918" s="1210">
        <v>1</v>
      </c>
      <c r="N918" s="1262" t="b">
        <v>0</v>
      </c>
      <c r="O918" s="1245" t="s">
        <v>48</v>
      </c>
      <c r="P918" s="1224" t="s">
        <v>48</v>
      </c>
      <c r="Q918" s="1219" t="s">
        <v>48</v>
      </c>
      <c r="R918" s="1246" t="s">
        <v>48</v>
      </c>
      <c r="S918" s="1224" t="s">
        <v>48</v>
      </c>
      <c r="T918" s="1219" t="s">
        <v>48</v>
      </c>
      <c r="U918" s="1247" t="s">
        <v>48</v>
      </c>
      <c r="V918" s="1218" t="s">
        <v>48</v>
      </c>
      <c r="W918" s="1219" t="s">
        <v>48</v>
      </c>
      <c r="X918" s="1220" t="s">
        <v>48</v>
      </c>
      <c r="Y918" s="1221">
        <v>0</v>
      </c>
      <c r="Z918" s="1222">
        <v>0</v>
      </c>
      <c r="AA918" s="1223">
        <v>0</v>
      </c>
      <c r="AB918" s="1224">
        <v>0</v>
      </c>
      <c r="AC918" s="1225">
        <v>0</v>
      </c>
      <c r="AD918" s="1211" t="s">
        <v>48</v>
      </c>
      <c r="AE918" s="1227" t="s">
        <v>48</v>
      </c>
      <c r="AF918" s="1227" t="s">
        <v>48</v>
      </c>
      <c r="AG918" s="1228" t="s">
        <v>48</v>
      </c>
      <c r="AH918" s="1228" t="s">
        <v>48</v>
      </c>
      <c r="AI918" s="1228" t="s">
        <v>48</v>
      </c>
      <c r="AJ918" s="1228" t="s">
        <v>48</v>
      </c>
      <c r="AK918" s="1228" t="s">
        <v>48</v>
      </c>
      <c r="AL918" s="1228" t="s">
        <v>13911</v>
      </c>
      <c r="AM918" s="1228" t="s">
        <v>12656</v>
      </c>
      <c r="AN918" s="1229" t="s">
        <v>13944</v>
      </c>
    </row>
    <row r="919" spans="1:40" ht="13.5" thickBot="1">
      <c r="A919" s="1260" t="s">
        <v>6914</v>
      </c>
      <c r="B919" s="1202" t="s">
        <v>6915</v>
      </c>
      <c r="C919" s="1289" t="s">
        <v>4815</v>
      </c>
      <c r="D919" s="1289" t="s">
        <v>5612</v>
      </c>
      <c r="E919" s="1239" t="s">
        <v>5613</v>
      </c>
      <c r="F919" s="1239" t="s">
        <v>4817</v>
      </c>
      <c r="G919" s="1239" t="s">
        <v>5614</v>
      </c>
      <c r="H919" s="1239" t="s">
        <v>6866</v>
      </c>
      <c r="I919" s="1259" t="b">
        <v>0</v>
      </c>
      <c r="J919" s="1241" t="s">
        <v>6916</v>
      </c>
      <c r="K919" s="1208" t="s">
        <v>6917</v>
      </c>
      <c r="L919" s="1209" t="s">
        <v>6918</v>
      </c>
      <c r="M919" s="1210">
        <v>1</v>
      </c>
      <c r="N919" s="1262" t="b">
        <v>0</v>
      </c>
      <c r="O919" s="1245" t="s">
        <v>48</v>
      </c>
      <c r="P919" s="1224" t="s">
        <v>48</v>
      </c>
      <c r="Q919" s="1219" t="s">
        <v>48</v>
      </c>
      <c r="R919" s="1246" t="s">
        <v>48</v>
      </c>
      <c r="S919" s="1224" t="s">
        <v>48</v>
      </c>
      <c r="T919" s="1219" t="s">
        <v>48</v>
      </c>
      <c r="U919" s="1247" t="s">
        <v>48</v>
      </c>
      <c r="V919" s="1218" t="s">
        <v>48</v>
      </c>
      <c r="W919" s="1219" t="s">
        <v>48</v>
      </c>
      <c r="X919" s="1220" t="s">
        <v>48</v>
      </c>
      <c r="Y919" s="1221">
        <v>0</v>
      </c>
      <c r="Z919" s="1222">
        <v>0</v>
      </c>
      <c r="AA919" s="1223">
        <v>0</v>
      </c>
      <c r="AB919" s="1224">
        <v>0</v>
      </c>
      <c r="AC919" s="1225">
        <v>0</v>
      </c>
      <c r="AD919" s="1211" t="s">
        <v>48</v>
      </c>
      <c r="AE919" s="1227" t="s">
        <v>48</v>
      </c>
      <c r="AF919" s="1227" t="s">
        <v>48</v>
      </c>
      <c r="AG919" s="1228" t="s">
        <v>48</v>
      </c>
      <c r="AH919" s="1228" t="s">
        <v>48</v>
      </c>
      <c r="AI919" s="1228" t="s">
        <v>48</v>
      </c>
      <c r="AJ919" s="1228" t="s">
        <v>48</v>
      </c>
      <c r="AK919" s="1228" t="s">
        <v>48</v>
      </c>
      <c r="AL919" s="1228" t="s">
        <v>13911</v>
      </c>
      <c r="AM919" s="1228" t="s">
        <v>12656</v>
      </c>
      <c r="AN919" s="1229" t="s">
        <v>13944</v>
      </c>
    </row>
    <row r="920" spans="1:40" ht="13.5" thickBot="1">
      <c r="A920" s="1260" t="s">
        <v>6919</v>
      </c>
      <c r="B920" s="1202" t="s">
        <v>6920</v>
      </c>
      <c r="C920" s="1289" t="s">
        <v>4815</v>
      </c>
      <c r="D920" s="1289" t="s">
        <v>5612</v>
      </c>
      <c r="E920" s="1239" t="s">
        <v>5613</v>
      </c>
      <c r="F920" s="1239" t="s">
        <v>4817</v>
      </c>
      <c r="G920" s="1239" t="s">
        <v>5614</v>
      </c>
      <c r="H920" s="1239" t="s">
        <v>6866</v>
      </c>
      <c r="I920" s="1259" t="b">
        <v>0</v>
      </c>
      <c r="J920" s="1241" t="s">
        <v>6921</v>
      </c>
      <c r="K920" s="1208" t="s">
        <v>6922</v>
      </c>
      <c r="L920" s="1209" t="s">
        <v>6923</v>
      </c>
      <c r="M920" s="1210">
        <v>1</v>
      </c>
      <c r="N920" s="1262" t="b">
        <v>0</v>
      </c>
      <c r="O920" s="1245" t="s">
        <v>48</v>
      </c>
      <c r="P920" s="1224" t="s">
        <v>48</v>
      </c>
      <c r="Q920" s="1219" t="s">
        <v>48</v>
      </c>
      <c r="R920" s="1246" t="s">
        <v>48</v>
      </c>
      <c r="S920" s="1224" t="s">
        <v>48</v>
      </c>
      <c r="T920" s="1219" t="s">
        <v>48</v>
      </c>
      <c r="U920" s="1247" t="s">
        <v>48</v>
      </c>
      <c r="V920" s="1218" t="s">
        <v>48</v>
      </c>
      <c r="W920" s="1219" t="s">
        <v>48</v>
      </c>
      <c r="X920" s="1220" t="s">
        <v>48</v>
      </c>
      <c r="Y920" s="1221">
        <v>0</v>
      </c>
      <c r="Z920" s="1222">
        <v>0</v>
      </c>
      <c r="AA920" s="1223">
        <v>0</v>
      </c>
      <c r="AB920" s="1224">
        <v>0</v>
      </c>
      <c r="AC920" s="1225">
        <v>0</v>
      </c>
      <c r="AD920" s="1211" t="s">
        <v>48</v>
      </c>
      <c r="AE920" s="1227" t="s">
        <v>48</v>
      </c>
      <c r="AF920" s="1227" t="s">
        <v>48</v>
      </c>
      <c r="AG920" s="1228" t="s">
        <v>48</v>
      </c>
      <c r="AH920" s="1228" t="s">
        <v>48</v>
      </c>
      <c r="AI920" s="1228" t="s">
        <v>48</v>
      </c>
      <c r="AJ920" s="1228" t="s">
        <v>48</v>
      </c>
      <c r="AK920" s="1228" t="s">
        <v>48</v>
      </c>
      <c r="AL920" s="1228" t="s">
        <v>13911</v>
      </c>
      <c r="AM920" s="1228" t="s">
        <v>12656</v>
      </c>
      <c r="AN920" s="1229" t="s">
        <v>13944</v>
      </c>
    </row>
    <row r="921" spans="1:40" ht="13.5" thickBot="1">
      <c r="A921" s="1260" t="s">
        <v>6924</v>
      </c>
      <c r="B921" s="1202" t="s">
        <v>6925</v>
      </c>
      <c r="C921" s="1289" t="s">
        <v>4815</v>
      </c>
      <c r="D921" s="1289" t="s">
        <v>5612</v>
      </c>
      <c r="E921" s="1239" t="s">
        <v>5613</v>
      </c>
      <c r="F921" s="1239" t="s">
        <v>4817</v>
      </c>
      <c r="G921" s="1239" t="s">
        <v>5614</v>
      </c>
      <c r="H921" s="1239" t="s">
        <v>6866</v>
      </c>
      <c r="I921" s="1259" t="b">
        <v>0</v>
      </c>
      <c r="J921" s="1241" t="s">
        <v>6926</v>
      </c>
      <c r="K921" s="1208" t="s">
        <v>6927</v>
      </c>
      <c r="L921" s="1209" t="s">
        <v>6928</v>
      </c>
      <c r="M921" s="1210">
        <v>1</v>
      </c>
      <c r="N921" s="1262" t="b">
        <v>0</v>
      </c>
      <c r="O921" s="1245" t="s">
        <v>48</v>
      </c>
      <c r="P921" s="1224" t="s">
        <v>48</v>
      </c>
      <c r="Q921" s="1219" t="s">
        <v>48</v>
      </c>
      <c r="R921" s="1246" t="s">
        <v>48</v>
      </c>
      <c r="S921" s="1224" t="s">
        <v>48</v>
      </c>
      <c r="T921" s="1219" t="s">
        <v>48</v>
      </c>
      <c r="U921" s="1247" t="s">
        <v>48</v>
      </c>
      <c r="V921" s="1218" t="s">
        <v>48</v>
      </c>
      <c r="W921" s="1219" t="s">
        <v>48</v>
      </c>
      <c r="X921" s="1220" t="s">
        <v>48</v>
      </c>
      <c r="Y921" s="1221">
        <v>0</v>
      </c>
      <c r="Z921" s="1222">
        <v>0</v>
      </c>
      <c r="AA921" s="1223">
        <v>0</v>
      </c>
      <c r="AB921" s="1224">
        <v>0</v>
      </c>
      <c r="AC921" s="1225">
        <v>0</v>
      </c>
      <c r="AD921" s="1211" t="s">
        <v>48</v>
      </c>
      <c r="AE921" s="1227" t="s">
        <v>48</v>
      </c>
      <c r="AF921" s="1227" t="s">
        <v>48</v>
      </c>
      <c r="AG921" s="1228" t="s">
        <v>48</v>
      </c>
      <c r="AH921" s="1228" t="s">
        <v>48</v>
      </c>
      <c r="AI921" s="1228" t="s">
        <v>48</v>
      </c>
      <c r="AJ921" s="1228" t="s">
        <v>48</v>
      </c>
      <c r="AK921" s="1228" t="s">
        <v>48</v>
      </c>
      <c r="AL921" s="1228" t="s">
        <v>13911</v>
      </c>
      <c r="AM921" s="1228" t="s">
        <v>12656</v>
      </c>
      <c r="AN921" s="1229" t="s">
        <v>13944</v>
      </c>
    </row>
    <row r="922" spans="1:40" ht="13.5" thickBot="1">
      <c r="A922" s="1260" t="s">
        <v>6929</v>
      </c>
      <c r="B922" s="1202" t="s">
        <v>6930</v>
      </c>
      <c r="C922" s="1289" t="s">
        <v>4815</v>
      </c>
      <c r="D922" s="1289" t="s">
        <v>5612</v>
      </c>
      <c r="E922" s="1239" t="s">
        <v>5613</v>
      </c>
      <c r="F922" s="1239" t="s">
        <v>4817</v>
      </c>
      <c r="G922" s="1239" t="s">
        <v>5614</v>
      </c>
      <c r="H922" s="1239" t="s">
        <v>6866</v>
      </c>
      <c r="I922" s="1259" t="b">
        <v>0</v>
      </c>
      <c r="J922" s="1241" t="s">
        <v>6931</v>
      </c>
      <c r="K922" s="1208" t="s">
        <v>6932</v>
      </c>
      <c r="L922" s="1209" t="s">
        <v>6933</v>
      </c>
      <c r="M922" s="1210">
        <v>1</v>
      </c>
      <c r="N922" s="1262" t="b">
        <v>0</v>
      </c>
      <c r="O922" s="1245" t="s">
        <v>48</v>
      </c>
      <c r="P922" s="1224" t="s">
        <v>48</v>
      </c>
      <c r="Q922" s="1219" t="s">
        <v>48</v>
      </c>
      <c r="R922" s="1246" t="s">
        <v>48</v>
      </c>
      <c r="S922" s="1224" t="s">
        <v>48</v>
      </c>
      <c r="T922" s="1219" t="s">
        <v>48</v>
      </c>
      <c r="U922" s="1247" t="s">
        <v>48</v>
      </c>
      <c r="V922" s="1218" t="s">
        <v>48</v>
      </c>
      <c r="W922" s="1219" t="s">
        <v>48</v>
      </c>
      <c r="X922" s="1220" t="s">
        <v>48</v>
      </c>
      <c r="Y922" s="1221">
        <v>0</v>
      </c>
      <c r="Z922" s="1222">
        <v>0</v>
      </c>
      <c r="AA922" s="1223">
        <v>0</v>
      </c>
      <c r="AB922" s="1224">
        <v>0</v>
      </c>
      <c r="AC922" s="1225">
        <v>0</v>
      </c>
      <c r="AD922" s="1211" t="s">
        <v>48</v>
      </c>
      <c r="AE922" s="1227" t="s">
        <v>48</v>
      </c>
      <c r="AF922" s="1227" t="s">
        <v>48</v>
      </c>
      <c r="AG922" s="1228" t="s">
        <v>48</v>
      </c>
      <c r="AH922" s="1228" t="s">
        <v>48</v>
      </c>
      <c r="AI922" s="1228" t="s">
        <v>48</v>
      </c>
      <c r="AJ922" s="1228" t="s">
        <v>48</v>
      </c>
      <c r="AK922" s="1228" t="s">
        <v>48</v>
      </c>
      <c r="AL922" s="1228" t="s">
        <v>13911</v>
      </c>
      <c r="AM922" s="1228" t="s">
        <v>12656</v>
      </c>
      <c r="AN922" s="1229" t="s">
        <v>13944</v>
      </c>
    </row>
    <row r="923" spans="1:40" ht="13.5" thickBot="1">
      <c r="A923" s="1260" t="s">
        <v>6934</v>
      </c>
      <c r="B923" s="1202" t="s">
        <v>6935</v>
      </c>
      <c r="C923" s="1289" t="s">
        <v>4815</v>
      </c>
      <c r="D923" s="1289" t="s">
        <v>5612</v>
      </c>
      <c r="E923" s="1239" t="s">
        <v>5613</v>
      </c>
      <c r="F923" s="1239" t="s">
        <v>4817</v>
      </c>
      <c r="G923" s="1239" t="s">
        <v>5614</v>
      </c>
      <c r="H923" s="1239" t="s">
        <v>6866</v>
      </c>
      <c r="I923" s="1259" t="b">
        <v>0</v>
      </c>
      <c r="J923" s="1241" t="s">
        <v>6936</v>
      </c>
      <c r="K923" s="1208" t="s">
        <v>6937</v>
      </c>
      <c r="L923" s="1209" t="s">
        <v>6938</v>
      </c>
      <c r="M923" s="1210">
        <v>1</v>
      </c>
      <c r="N923" s="1262" t="b">
        <v>0</v>
      </c>
      <c r="O923" s="1245" t="s">
        <v>48</v>
      </c>
      <c r="P923" s="1224" t="s">
        <v>48</v>
      </c>
      <c r="Q923" s="1219" t="s">
        <v>48</v>
      </c>
      <c r="R923" s="1246" t="s">
        <v>48</v>
      </c>
      <c r="S923" s="1224" t="s">
        <v>48</v>
      </c>
      <c r="T923" s="1219" t="s">
        <v>48</v>
      </c>
      <c r="U923" s="1247" t="s">
        <v>48</v>
      </c>
      <c r="V923" s="1218" t="s">
        <v>48</v>
      </c>
      <c r="W923" s="1219" t="s">
        <v>48</v>
      </c>
      <c r="X923" s="1220" t="s">
        <v>48</v>
      </c>
      <c r="Y923" s="1221">
        <v>0</v>
      </c>
      <c r="Z923" s="1222">
        <v>0</v>
      </c>
      <c r="AA923" s="1223">
        <v>0</v>
      </c>
      <c r="AB923" s="1224">
        <v>0</v>
      </c>
      <c r="AC923" s="1225">
        <v>0</v>
      </c>
      <c r="AD923" s="1211" t="s">
        <v>48</v>
      </c>
      <c r="AE923" s="1227" t="s">
        <v>48</v>
      </c>
      <c r="AF923" s="1227" t="s">
        <v>48</v>
      </c>
      <c r="AG923" s="1228" t="s">
        <v>48</v>
      </c>
      <c r="AH923" s="1228" t="s">
        <v>48</v>
      </c>
      <c r="AI923" s="1228" t="s">
        <v>48</v>
      </c>
      <c r="AJ923" s="1228" t="s">
        <v>48</v>
      </c>
      <c r="AK923" s="1228" t="s">
        <v>48</v>
      </c>
      <c r="AL923" s="1228" t="s">
        <v>13911</v>
      </c>
      <c r="AM923" s="1228" t="s">
        <v>12656</v>
      </c>
      <c r="AN923" s="1229" t="s">
        <v>13944</v>
      </c>
    </row>
    <row r="924" spans="1:40" ht="13.5" thickBot="1">
      <c r="A924" s="1260" t="s">
        <v>6939</v>
      </c>
      <c r="B924" s="1202" t="s">
        <v>6940</v>
      </c>
      <c r="C924" s="1289" t="s">
        <v>4815</v>
      </c>
      <c r="D924" s="1289" t="s">
        <v>5612</v>
      </c>
      <c r="E924" s="1239" t="s">
        <v>5613</v>
      </c>
      <c r="F924" s="1239" t="s">
        <v>4817</v>
      </c>
      <c r="G924" s="1239" t="s">
        <v>5614</v>
      </c>
      <c r="H924" s="1239" t="s">
        <v>6866</v>
      </c>
      <c r="I924" s="1259" t="b">
        <v>0</v>
      </c>
      <c r="J924" s="1241" t="s">
        <v>6941</v>
      </c>
      <c r="K924" s="1208" t="s">
        <v>6942</v>
      </c>
      <c r="L924" s="1209" t="s">
        <v>6943</v>
      </c>
      <c r="M924" s="1210">
        <v>1</v>
      </c>
      <c r="N924" s="1262" t="b">
        <v>0</v>
      </c>
      <c r="O924" s="1245" t="s">
        <v>48</v>
      </c>
      <c r="P924" s="1224" t="s">
        <v>48</v>
      </c>
      <c r="Q924" s="1219" t="s">
        <v>48</v>
      </c>
      <c r="R924" s="1246" t="s">
        <v>48</v>
      </c>
      <c r="S924" s="1224" t="s">
        <v>48</v>
      </c>
      <c r="T924" s="1219" t="s">
        <v>48</v>
      </c>
      <c r="U924" s="1247" t="s">
        <v>48</v>
      </c>
      <c r="V924" s="1218" t="s">
        <v>48</v>
      </c>
      <c r="W924" s="1219" t="s">
        <v>48</v>
      </c>
      <c r="X924" s="1220" t="s">
        <v>48</v>
      </c>
      <c r="Y924" s="1221">
        <v>0</v>
      </c>
      <c r="Z924" s="1222">
        <v>0</v>
      </c>
      <c r="AA924" s="1223">
        <v>0</v>
      </c>
      <c r="AB924" s="1224">
        <v>0</v>
      </c>
      <c r="AC924" s="1225">
        <v>0</v>
      </c>
      <c r="AD924" s="1211" t="s">
        <v>48</v>
      </c>
      <c r="AE924" s="1227" t="s">
        <v>48</v>
      </c>
      <c r="AF924" s="1227" t="s">
        <v>48</v>
      </c>
      <c r="AG924" s="1228" t="s">
        <v>48</v>
      </c>
      <c r="AH924" s="1228" t="s">
        <v>48</v>
      </c>
      <c r="AI924" s="1228" t="s">
        <v>48</v>
      </c>
      <c r="AJ924" s="1228" t="s">
        <v>48</v>
      </c>
      <c r="AK924" s="1228" t="s">
        <v>48</v>
      </c>
      <c r="AL924" s="1228" t="s">
        <v>13911</v>
      </c>
      <c r="AM924" s="1228" t="s">
        <v>12656</v>
      </c>
      <c r="AN924" s="1229" t="s">
        <v>13944</v>
      </c>
    </row>
    <row r="925" spans="1:40" ht="13.5" thickBot="1">
      <c r="A925" s="1260" t="s">
        <v>6944</v>
      </c>
      <c r="B925" s="1202" t="s">
        <v>6945</v>
      </c>
      <c r="C925" s="1289" t="s">
        <v>4815</v>
      </c>
      <c r="D925" s="1289" t="s">
        <v>5612</v>
      </c>
      <c r="E925" s="1239" t="s">
        <v>5613</v>
      </c>
      <c r="F925" s="1239" t="s">
        <v>4817</v>
      </c>
      <c r="G925" s="1239" t="s">
        <v>5614</v>
      </c>
      <c r="H925" s="1239" t="s">
        <v>6866</v>
      </c>
      <c r="I925" s="1259" t="b">
        <v>0</v>
      </c>
      <c r="J925" s="1241" t="s">
        <v>6946</v>
      </c>
      <c r="K925" s="1208" t="s">
        <v>6947</v>
      </c>
      <c r="L925" s="1209" t="s">
        <v>6948</v>
      </c>
      <c r="M925" s="1210">
        <v>1</v>
      </c>
      <c r="N925" s="1262" t="b">
        <v>0</v>
      </c>
      <c r="O925" s="1245" t="s">
        <v>48</v>
      </c>
      <c r="P925" s="1224" t="s">
        <v>48</v>
      </c>
      <c r="Q925" s="1219" t="s">
        <v>48</v>
      </c>
      <c r="R925" s="1246" t="s">
        <v>48</v>
      </c>
      <c r="S925" s="1224" t="s">
        <v>48</v>
      </c>
      <c r="T925" s="1219" t="s">
        <v>48</v>
      </c>
      <c r="U925" s="1247" t="s">
        <v>48</v>
      </c>
      <c r="V925" s="1218" t="s">
        <v>48</v>
      </c>
      <c r="W925" s="1219" t="s">
        <v>48</v>
      </c>
      <c r="X925" s="1220" t="s">
        <v>48</v>
      </c>
      <c r="Y925" s="1221">
        <v>0</v>
      </c>
      <c r="Z925" s="1222">
        <v>0</v>
      </c>
      <c r="AA925" s="1223">
        <v>0</v>
      </c>
      <c r="AB925" s="1224">
        <v>0</v>
      </c>
      <c r="AC925" s="1225">
        <v>0</v>
      </c>
      <c r="AD925" s="1211" t="s">
        <v>48</v>
      </c>
      <c r="AE925" s="1227" t="s">
        <v>48</v>
      </c>
      <c r="AF925" s="1227" t="s">
        <v>48</v>
      </c>
      <c r="AG925" s="1228" t="s">
        <v>48</v>
      </c>
      <c r="AH925" s="1228" t="s">
        <v>48</v>
      </c>
      <c r="AI925" s="1228" t="s">
        <v>48</v>
      </c>
      <c r="AJ925" s="1228" t="s">
        <v>48</v>
      </c>
      <c r="AK925" s="1228" t="s">
        <v>48</v>
      </c>
      <c r="AL925" s="1228" t="s">
        <v>13911</v>
      </c>
      <c r="AM925" s="1228" t="s">
        <v>12656</v>
      </c>
      <c r="AN925" s="1229" t="s">
        <v>13944</v>
      </c>
    </row>
    <row r="926" spans="1:40" ht="13.5" thickBot="1">
      <c r="A926" s="1260" t="s">
        <v>6949</v>
      </c>
      <c r="B926" s="1202" t="s">
        <v>6950</v>
      </c>
      <c r="C926" s="1289" t="s">
        <v>4815</v>
      </c>
      <c r="D926" s="1289" t="s">
        <v>5612</v>
      </c>
      <c r="E926" s="1239" t="s">
        <v>5613</v>
      </c>
      <c r="F926" s="1239" t="s">
        <v>4817</v>
      </c>
      <c r="G926" s="1239" t="s">
        <v>5614</v>
      </c>
      <c r="H926" s="1239" t="s">
        <v>6866</v>
      </c>
      <c r="I926" s="1259" t="b">
        <v>0</v>
      </c>
      <c r="J926" s="1241" t="s">
        <v>6951</v>
      </c>
      <c r="K926" s="1208" t="s">
        <v>6952</v>
      </c>
      <c r="L926" s="1209" t="s">
        <v>6953</v>
      </c>
      <c r="M926" s="1210">
        <v>1</v>
      </c>
      <c r="N926" s="1262" t="b">
        <v>0</v>
      </c>
      <c r="O926" s="1245" t="s">
        <v>48</v>
      </c>
      <c r="P926" s="1224" t="s">
        <v>48</v>
      </c>
      <c r="Q926" s="1219" t="s">
        <v>48</v>
      </c>
      <c r="R926" s="1246" t="s">
        <v>48</v>
      </c>
      <c r="S926" s="1224" t="s">
        <v>48</v>
      </c>
      <c r="T926" s="1219" t="s">
        <v>48</v>
      </c>
      <c r="U926" s="1247" t="s">
        <v>48</v>
      </c>
      <c r="V926" s="1218" t="s">
        <v>48</v>
      </c>
      <c r="W926" s="1219" t="s">
        <v>48</v>
      </c>
      <c r="X926" s="1220" t="s">
        <v>48</v>
      </c>
      <c r="Y926" s="1221">
        <v>0</v>
      </c>
      <c r="Z926" s="1222">
        <v>0</v>
      </c>
      <c r="AA926" s="1223">
        <v>0</v>
      </c>
      <c r="AB926" s="1224">
        <v>0</v>
      </c>
      <c r="AC926" s="1225">
        <v>0</v>
      </c>
      <c r="AD926" s="1211" t="s">
        <v>48</v>
      </c>
      <c r="AE926" s="1227" t="s">
        <v>48</v>
      </c>
      <c r="AF926" s="1227" t="s">
        <v>48</v>
      </c>
      <c r="AG926" s="1228" t="s">
        <v>48</v>
      </c>
      <c r="AH926" s="1228" t="s">
        <v>48</v>
      </c>
      <c r="AI926" s="1228" t="s">
        <v>48</v>
      </c>
      <c r="AJ926" s="1228" t="s">
        <v>48</v>
      </c>
      <c r="AK926" s="1228" t="s">
        <v>48</v>
      </c>
      <c r="AL926" s="1228" t="s">
        <v>13911</v>
      </c>
      <c r="AM926" s="1228" t="s">
        <v>12656</v>
      </c>
      <c r="AN926" s="1229" t="s">
        <v>13944</v>
      </c>
    </row>
    <row r="927" spans="1:40" ht="13.5" thickBot="1">
      <c r="A927" s="1260" t="s">
        <v>6954</v>
      </c>
      <c r="B927" s="1202" t="s">
        <v>6955</v>
      </c>
      <c r="C927" s="1289" t="s">
        <v>4815</v>
      </c>
      <c r="D927" s="1289" t="s">
        <v>5612</v>
      </c>
      <c r="E927" s="1239" t="s">
        <v>5613</v>
      </c>
      <c r="F927" s="1239" t="s">
        <v>4817</v>
      </c>
      <c r="G927" s="1239" t="s">
        <v>5614</v>
      </c>
      <c r="H927" s="1239" t="s">
        <v>6866</v>
      </c>
      <c r="I927" s="1259" t="b">
        <v>0</v>
      </c>
      <c r="J927" s="1241" t="s">
        <v>6956</v>
      </c>
      <c r="K927" s="1208" t="s">
        <v>6957</v>
      </c>
      <c r="L927" s="1209" t="s">
        <v>6958</v>
      </c>
      <c r="M927" s="1210">
        <v>1</v>
      </c>
      <c r="N927" s="1262" t="b">
        <v>0</v>
      </c>
      <c r="O927" s="1245" t="s">
        <v>48</v>
      </c>
      <c r="P927" s="1224" t="s">
        <v>48</v>
      </c>
      <c r="Q927" s="1219" t="s">
        <v>48</v>
      </c>
      <c r="R927" s="1246" t="s">
        <v>48</v>
      </c>
      <c r="S927" s="1224" t="s">
        <v>48</v>
      </c>
      <c r="T927" s="1219" t="s">
        <v>48</v>
      </c>
      <c r="U927" s="1247" t="s">
        <v>48</v>
      </c>
      <c r="V927" s="1218" t="s">
        <v>48</v>
      </c>
      <c r="W927" s="1219" t="s">
        <v>48</v>
      </c>
      <c r="X927" s="1220" t="s">
        <v>48</v>
      </c>
      <c r="Y927" s="1221">
        <v>0</v>
      </c>
      <c r="Z927" s="1222">
        <v>0</v>
      </c>
      <c r="AA927" s="1223">
        <v>0</v>
      </c>
      <c r="AB927" s="1224">
        <v>0</v>
      </c>
      <c r="AC927" s="1225">
        <v>0</v>
      </c>
      <c r="AD927" s="1211" t="s">
        <v>48</v>
      </c>
      <c r="AE927" s="1227" t="s">
        <v>48</v>
      </c>
      <c r="AF927" s="1227" t="s">
        <v>48</v>
      </c>
      <c r="AG927" s="1228" t="s">
        <v>48</v>
      </c>
      <c r="AH927" s="1228" t="s">
        <v>48</v>
      </c>
      <c r="AI927" s="1228" t="s">
        <v>48</v>
      </c>
      <c r="AJ927" s="1228" t="s">
        <v>48</v>
      </c>
      <c r="AK927" s="1228" t="s">
        <v>48</v>
      </c>
      <c r="AL927" s="1228" t="s">
        <v>13911</v>
      </c>
      <c r="AM927" s="1228" t="s">
        <v>12656</v>
      </c>
      <c r="AN927" s="1229" t="s">
        <v>13944</v>
      </c>
    </row>
    <row r="928" spans="1:40" ht="13.5" thickBot="1">
      <c r="A928" s="1260" t="s">
        <v>6959</v>
      </c>
      <c r="B928" s="1202" t="s">
        <v>6960</v>
      </c>
      <c r="C928" s="1289" t="s">
        <v>4815</v>
      </c>
      <c r="D928" s="1289" t="s">
        <v>5612</v>
      </c>
      <c r="E928" s="1239" t="s">
        <v>5613</v>
      </c>
      <c r="F928" s="1239" t="s">
        <v>4817</v>
      </c>
      <c r="G928" s="1239" t="s">
        <v>5614</v>
      </c>
      <c r="H928" s="1239" t="s">
        <v>6866</v>
      </c>
      <c r="I928" s="1259" t="b">
        <v>0</v>
      </c>
      <c r="J928" s="1241" t="s">
        <v>6961</v>
      </c>
      <c r="K928" s="1208" t="s">
        <v>6962</v>
      </c>
      <c r="L928" s="1209" t="s">
        <v>6963</v>
      </c>
      <c r="M928" s="1210">
        <v>1</v>
      </c>
      <c r="N928" s="1262" t="b">
        <v>0</v>
      </c>
      <c r="O928" s="1245" t="s">
        <v>48</v>
      </c>
      <c r="P928" s="1224" t="s">
        <v>48</v>
      </c>
      <c r="Q928" s="1219" t="s">
        <v>48</v>
      </c>
      <c r="R928" s="1246" t="s">
        <v>48</v>
      </c>
      <c r="S928" s="1224" t="s">
        <v>48</v>
      </c>
      <c r="T928" s="1219" t="s">
        <v>48</v>
      </c>
      <c r="U928" s="1247" t="s">
        <v>48</v>
      </c>
      <c r="V928" s="1218" t="s">
        <v>48</v>
      </c>
      <c r="W928" s="1219" t="s">
        <v>48</v>
      </c>
      <c r="X928" s="1220" t="s">
        <v>48</v>
      </c>
      <c r="Y928" s="1221">
        <v>0</v>
      </c>
      <c r="Z928" s="1222">
        <v>0</v>
      </c>
      <c r="AA928" s="1223">
        <v>0</v>
      </c>
      <c r="AB928" s="1224">
        <v>0</v>
      </c>
      <c r="AC928" s="1225">
        <v>0</v>
      </c>
      <c r="AD928" s="1211" t="s">
        <v>48</v>
      </c>
      <c r="AE928" s="1227" t="s">
        <v>48</v>
      </c>
      <c r="AF928" s="1227" t="s">
        <v>48</v>
      </c>
      <c r="AG928" s="1228" t="s">
        <v>48</v>
      </c>
      <c r="AH928" s="1228" t="s">
        <v>48</v>
      </c>
      <c r="AI928" s="1228" t="s">
        <v>48</v>
      </c>
      <c r="AJ928" s="1228" t="s">
        <v>48</v>
      </c>
      <c r="AK928" s="1228" t="s">
        <v>48</v>
      </c>
      <c r="AL928" s="1228" t="s">
        <v>13911</v>
      </c>
      <c r="AM928" s="1228" t="s">
        <v>12656</v>
      </c>
      <c r="AN928" s="1229" t="s">
        <v>13944</v>
      </c>
    </row>
    <row r="929" spans="1:40" ht="13.5" thickBot="1">
      <c r="A929" s="1291" t="s">
        <v>6964</v>
      </c>
      <c r="B929" s="1202" t="s">
        <v>6965</v>
      </c>
      <c r="C929" s="1289" t="s">
        <v>4815</v>
      </c>
      <c r="D929" s="1289" t="s">
        <v>5612</v>
      </c>
      <c r="E929" s="1239" t="s">
        <v>5613</v>
      </c>
      <c r="F929" s="1239" t="s">
        <v>4817</v>
      </c>
      <c r="G929" s="1239" t="s">
        <v>5614</v>
      </c>
      <c r="H929" s="1239" t="s">
        <v>6866</v>
      </c>
      <c r="I929" s="1259" t="b">
        <v>0</v>
      </c>
      <c r="J929" s="1241" t="s">
        <v>6966</v>
      </c>
      <c r="K929" s="1208" t="s">
        <v>6967</v>
      </c>
      <c r="L929" s="1209" t="s">
        <v>6968</v>
      </c>
      <c r="M929" s="1210">
        <v>1</v>
      </c>
      <c r="N929" s="1262" t="b">
        <v>0</v>
      </c>
      <c r="O929" s="1245" t="s">
        <v>48</v>
      </c>
      <c r="P929" s="1224" t="s">
        <v>48</v>
      </c>
      <c r="Q929" s="1219" t="s">
        <v>48</v>
      </c>
      <c r="R929" s="1246" t="s">
        <v>48</v>
      </c>
      <c r="S929" s="1224" t="s">
        <v>48</v>
      </c>
      <c r="T929" s="1219" t="s">
        <v>48</v>
      </c>
      <c r="U929" s="1247" t="s">
        <v>48</v>
      </c>
      <c r="V929" s="1218" t="s">
        <v>48</v>
      </c>
      <c r="W929" s="1219" t="s">
        <v>48</v>
      </c>
      <c r="X929" s="1220" t="s">
        <v>48</v>
      </c>
      <c r="Y929" s="1221">
        <v>0</v>
      </c>
      <c r="Z929" s="1222">
        <v>0</v>
      </c>
      <c r="AA929" s="1223">
        <v>0</v>
      </c>
      <c r="AB929" s="1224">
        <v>0</v>
      </c>
      <c r="AC929" s="1225">
        <v>0</v>
      </c>
      <c r="AD929" s="1211" t="s">
        <v>48</v>
      </c>
      <c r="AE929" s="1227" t="s">
        <v>48</v>
      </c>
      <c r="AF929" s="1227" t="s">
        <v>48</v>
      </c>
      <c r="AG929" s="1228" t="s">
        <v>48</v>
      </c>
      <c r="AH929" s="1228" t="s">
        <v>48</v>
      </c>
      <c r="AI929" s="1228" t="s">
        <v>48</v>
      </c>
      <c r="AJ929" s="1228" t="s">
        <v>48</v>
      </c>
      <c r="AK929" s="1228" t="s">
        <v>48</v>
      </c>
      <c r="AL929" s="1228" t="s">
        <v>13912</v>
      </c>
      <c r="AM929" s="1228" t="s">
        <v>12656</v>
      </c>
      <c r="AN929" s="1229" t="s">
        <v>13944</v>
      </c>
    </row>
    <row r="930" spans="1:40" ht="13.5" thickBot="1">
      <c r="A930" s="1291" t="s">
        <v>6969</v>
      </c>
      <c r="B930" s="1202" t="s">
        <v>6970</v>
      </c>
      <c r="C930" s="1289" t="s">
        <v>4815</v>
      </c>
      <c r="D930" s="1289" t="s">
        <v>5612</v>
      </c>
      <c r="E930" s="1239" t="s">
        <v>5613</v>
      </c>
      <c r="F930" s="1239" t="s">
        <v>4817</v>
      </c>
      <c r="G930" s="1239" t="s">
        <v>5614</v>
      </c>
      <c r="H930" s="1239" t="s">
        <v>6866</v>
      </c>
      <c r="I930" s="1259" t="b">
        <v>0</v>
      </c>
      <c r="J930" s="1241" t="s">
        <v>6971</v>
      </c>
      <c r="K930" s="1208" t="s">
        <v>6972</v>
      </c>
      <c r="L930" s="1209" t="s">
        <v>6973</v>
      </c>
      <c r="M930" s="1210">
        <v>1</v>
      </c>
      <c r="N930" s="1262" t="b">
        <v>0</v>
      </c>
      <c r="O930" s="1245" t="s">
        <v>48</v>
      </c>
      <c r="P930" s="1224" t="s">
        <v>48</v>
      </c>
      <c r="Q930" s="1219" t="s">
        <v>48</v>
      </c>
      <c r="R930" s="1246" t="s">
        <v>48</v>
      </c>
      <c r="S930" s="1224" t="s">
        <v>48</v>
      </c>
      <c r="T930" s="1219" t="s">
        <v>48</v>
      </c>
      <c r="U930" s="1247" t="s">
        <v>48</v>
      </c>
      <c r="V930" s="1218" t="s">
        <v>48</v>
      </c>
      <c r="W930" s="1219" t="s">
        <v>48</v>
      </c>
      <c r="X930" s="1220" t="s">
        <v>48</v>
      </c>
      <c r="Y930" s="1221">
        <v>0</v>
      </c>
      <c r="Z930" s="1222">
        <v>0</v>
      </c>
      <c r="AA930" s="1223">
        <v>0</v>
      </c>
      <c r="AB930" s="1224">
        <v>0</v>
      </c>
      <c r="AC930" s="1225">
        <v>0</v>
      </c>
      <c r="AD930" s="1211" t="s">
        <v>48</v>
      </c>
      <c r="AE930" s="1227" t="s">
        <v>48</v>
      </c>
      <c r="AF930" s="1227" t="s">
        <v>48</v>
      </c>
      <c r="AG930" s="1228" t="s">
        <v>48</v>
      </c>
      <c r="AH930" s="1228" t="s">
        <v>48</v>
      </c>
      <c r="AI930" s="1228" t="s">
        <v>48</v>
      </c>
      <c r="AJ930" s="1228" t="s">
        <v>48</v>
      </c>
      <c r="AK930" s="1228" t="s">
        <v>48</v>
      </c>
      <c r="AL930" s="1228" t="s">
        <v>13912</v>
      </c>
      <c r="AM930" s="1228" t="s">
        <v>12656</v>
      </c>
      <c r="AN930" s="1229" t="s">
        <v>13944</v>
      </c>
    </row>
    <row r="931" spans="1:40" ht="13.5" thickBot="1">
      <c r="A931" s="1291" t="s">
        <v>6974</v>
      </c>
      <c r="B931" s="1202" t="s">
        <v>6975</v>
      </c>
      <c r="C931" s="1289" t="s">
        <v>4815</v>
      </c>
      <c r="D931" s="1289" t="s">
        <v>5612</v>
      </c>
      <c r="E931" s="1239" t="s">
        <v>5613</v>
      </c>
      <c r="F931" s="1239" t="s">
        <v>4817</v>
      </c>
      <c r="G931" s="1239" t="s">
        <v>5614</v>
      </c>
      <c r="H931" s="1239" t="s">
        <v>6866</v>
      </c>
      <c r="I931" s="1259" t="b">
        <v>0</v>
      </c>
      <c r="J931" s="1241" t="s">
        <v>6976</v>
      </c>
      <c r="K931" s="1208" t="s">
        <v>6977</v>
      </c>
      <c r="L931" s="1209" t="s">
        <v>6978</v>
      </c>
      <c r="M931" s="1210">
        <v>1</v>
      </c>
      <c r="N931" s="1262" t="b">
        <v>0</v>
      </c>
      <c r="O931" s="1245" t="s">
        <v>48</v>
      </c>
      <c r="P931" s="1224" t="s">
        <v>48</v>
      </c>
      <c r="Q931" s="1219" t="s">
        <v>48</v>
      </c>
      <c r="R931" s="1246" t="s">
        <v>48</v>
      </c>
      <c r="S931" s="1224" t="s">
        <v>48</v>
      </c>
      <c r="T931" s="1219" t="s">
        <v>48</v>
      </c>
      <c r="U931" s="1247" t="s">
        <v>48</v>
      </c>
      <c r="V931" s="1218" t="s">
        <v>48</v>
      </c>
      <c r="W931" s="1219" t="s">
        <v>48</v>
      </c>
      <c r="X931" s="1220" t="s">
        <v>48</v>
      </c>
      <c r="Y931" s="1221">
        <v>0</v>
      </c>
      <c r="Z931" s="1222">
        <v>0</v>
      </c>
      <c r="AA931" s="1223">
        <v>0</v>
      </c>
      <c r="AB931" s="1224">
        <v>0</v>
      </c>
      <c r="AC931" s="1225">
        <v>0</v>
      </c>
      <c r="AD931" s="1211" t="s">
        <v>48</v>
      </c>
      <c r="AE931" s="1227" t="s">
        <v>48</v>
      </c>
      <c r="AF931" s="1227" t="s">
        <v>48</v>
      </c>
      <c r="AG931" s="1228" t="s">
        <v>48</v>
      </c>
      <c r="AH931" s="1228" t="s">
        <v>48</v>
      </c>
      <c r="AI931" s="1228" t="s">
        <v>48</v>
      </c>
      <c r="AJ931" s="1228" t="s">
        <v>48</v>
      </c>
      <c r="AK931" s="1228" t="s">
        <v>48</v>
      </c>
      <c r="AL931" s="1228" t="s">
        <v>13912</v>
      </c>
      <c r="AM931" s="1228" t="s">
        <v>12656</v>
      </c>
      <c r="AN931" s="1229" t="s">
        <v>13944</v>
      </c>
    </row>
    <row r="932" spans="1:40" ht="13.5" thickBot="1">
      <c r="A932" s="1291" t="s">
        <v>6979</v>
      </c>
      <c r="B932" s="1202" t="s">
        <v>6980</v>
      </c>
      <c r="C932" s="1289" t="s">
        <v>4815</v>
      </c>
      <c r="D932" s="1289" t="s">
        <v>5612</v>
      </c>
      <c r="E932" s="1239" t="s">
        <v>5613</v>
      </c>
      <c r="F932" s="1239" t="s">
        <v>4817</v>
      </c>
      <c r="G932" s="1239" t="s">
        <v>5614</v>
      </c>
      <c r="H932" s="1239" t="s">
        <v>6866</v>
      </c>
      <c r="I932" s="1259" t="b">
        <v>0</v>
      </c>
      <c r="J932" s="1309" t="s">
        <v>6981</v>
      </c>
      <c r="K932" s="1208" t="s">
        <v>6982</v>
      </c>
      <c r="L932" s="1209" t="s">
        <v>6983</v>
      </c>
      <c r="M932" s="1210">
        <v>1</v>
      </c>
      <c r="N932" s="1262" t="b">
        <v>0</v>
      </c>
      <c r="O932" s="1245" t="s">
        <v>48</v>
      </c>
      <c r="P932" s="1224" t="s">
        <v>48</v>
      </c>
      <c r="Q932" s="1219" t="s">
        <v>48</v>
      </c>
      <c r="R932" s="1246" t="s">
        <v>48</v>
      </c>
      <c r="S932" s="1224" t="s">
        <v>48</v>
      </c>
      <c r="T932" s="1219" t="s">
        <v>48</v>
      </c>
      <c r="U932" s="1247" t="s">
        <v>48</v>
      </c>
      <c r="V932" s="1218" t="s">
        <v>48</v>
      </c>
      <c r="W932" s="1219" t="s">
        <v>48</v>
      </c>
      <c r="X932" s="1220" t="s">
        <v>48</v>
      </c>
      <c r="Y932" s="1221">
        <v>0</v>
      </c>
      <c r="Z932" s="1222">
        <v>0</v>
      </c>
      <c r="AA932" s="1223">
        <v>0</v>
      </c>
      <c r="AB932" s="1224">
        <v>0</v>
      </c>
      <c r="AC932" s="1225">
        <v>0</v>
      </c>
      <c r="AD932" s="1211" t="s">
        <v>48</v>
      </c>
      <c r="AE932" s="1227" t="s">
        <v>48</v>
      </c>
      <c r="AF932" s="1227" t="s">
        <v>48</v>
      </c>
      <c r="AG932" s="1228" t="s">
        <v>48</v>
      </c>
      <c r="AH932" s="1228" t="s">
        <v>48</v>
      </c>
      <c r="AI932" s="1228" t="s">
        <v>48</v>
      </c>
      <c r="AJ932" s="1228" t="s">
        <v>48</v>
      </c>
      <c r="AK932" s="1228" t="s">
        <v>48</v>
      </c>
      <c r="AL932" s="1228" t="s">
        <v>13912</v>
      </c>
      <c r="AM932" s="1228" t="s">
        <v>12656</v>
      </c>
      <c r="AN932" s="1229" t="s">
        <v>13944</v>
      </c>
    </row>
    <row r="933" spans="1:40" ht="13.5" thickBot="1">
      <c r="A933" s="1291" t="s">
        <v>6984</v>
      </c>
      <c r="B933" s="1202" t="s">
        <v>6985</v>
      </c>
      <c r="C933" s="1289" t="s">
        <v>4815</v>
      </c>
      <c r="D933" s="1289" t="s">
        <v>5612</v>
      </c>
      <c r="E933" s="1239" t="s">
        <v>5613</v>
      </c>
      <c r="F933" s="1239" t="s">
        <v>4817</v>
      </c>
      <c r="G933" s="1239" t="s">
        <v>5614</v>
      </c>
      <c r="H933" s="1239" t="s">
        <v>6866</v>
      </c>
      <c r="I933" s="1259" t="b">
        <v>0</v>
      </c>
      <c r="J933" s="1241" t="s">
        <v>6986</v>
      </c>
      <c r="K933" s="1208" t="s">
        <v>6987</v>
      </c>
      <c r="L933" s="1209" t="s">
        <v>6988</v>
      </c>
      <c r="M933" s="1210">
        <v>1</v>
      </c>
      <c r="N933" s="1262" t="b">
        <v>0</v>
      </c>
      <c r="O933" s="1245" t="s">
        <v>48</v>
      </c>
      <c r="P933" s="1224" t="s">
        <v>48</v>
      </c>
      <c r="Q933" s="1219" t="s">
        <v>48</v>
      </c>
      <c r="R933" s="1246" t="s">
        <v>48</v>
      </c>
      <c r="S933" s="1224" t="s">
        <v>48</v>
      </c>
      <c r="T933" s="1219" t="s">
        <v>48</v>
      </c>
      <c r="U933" s="1247" t="s">
        <v>48</v>
      </c>
      <c r="V933" s="1218" t="s">
        <v>48</v>
      </c>
      <c r="W933" s="1219" t="s">
        <v>48</v>
      </c>
      <c r="X933" s="1220" t="s">
        <v>48</v>
      </c>
      <c r="Y933" s="1221">
        <v>0</v>
      </c>
      <c r="Z933" s="1222">
        <v>0</v>
      </c>
      <c r="AA933" s="1223">
        <v>0</v>
      </c>
      <c r="AB933" s="1224">
        <v>0</v>
      </c>
      <c r="AC933" s="1225">
        <v>0</v>
      </c>
      <c r="AD933" s="1211" t="s">
        <v>48</v>
      </c>
      <c r="AE933" s="1227" t="s">
        <v>48</v>
      </c>
      <c r="AF933" s="1227" t="s">
        <v>48</v>
      </c>
      <c r="AG933" s="1228" t="s">
        <v>48</v>
      </c>
      <c r="AH933" s="1228" t="s">
        <v>48</v>
      </c>
      <c r="AI933" s="1228" t="s">
        <v>48</v>
      </c>
      <c r="AJ933" s="1228" t="s">
        <v>48</v>
      </c>
      <c r="AK933" s="1228" t="s">
        <v>48</v>
      </c>
      <c r="AL933" s="1228" t="s">
        <v>13912</v>
      </c>
      <c r="AM933" s="1228" t="s">
        <v>12656</v>
      </c>
      <c r="AN933" s="1229" t="s">
        <v>13944</v>
      </c>
    </row>
    <row r="934" spans="1:40" ht="13.5" thickBot="1">
      <c r="A934" s="1291" t="s">
        <v>6989</v>
      </c>
      <c r="B934" s="1202" t="s">
        <v>6990</v>
      </c>
      <c r="C934" s="1289" t="s">
        <v>4815</v>
      </c>
      <c r="D934" s="1289" t="s">
        <v>5612</v>
      </c>
      <c r="E934" s="1239" t="s">
        <v>5613</v>
      </c>
      <c r="F934" s="1239" t="s">
        <v>4817</v>
      </c>
      <c r="G934" s="1239" t="s">
        <v>5614</v>
      </c>
      <c r="H934" s="1239" t="s">
        <v>6866</v>
      </c>
      <c r="I934" s="1259" t="b">
        <v>0</v>
      </c>
      <c r="J934" s="1241" t="s">
        <v>6991</v>
      </c>
      <c r="K934" s="1208" t="s">
        <v>6992</v>
      </c>
      <c r="L934" s="1209" t="s">
        <v>6993</v>
      </c>
      <c r="M934" s="1210">
        <v>1</v>
      </c>
      <c r="N934" s="1262" t="b">
        <v>0</v>
      </c>
      <c r="O934" s="1245" t="s">
        <v>48</v>
      </c>
      <c r="P934" s="1224" t="s">
        <v>48</v>
      </c>
      <c r="Q934" s="1219" t="s">
        <v>48</v>
      </c>
      <c r="R934" s="1246" t="s">
        <v>48</v>
      </c>
      <c r="S934" s="1224" t="s">
        <v>48</v>
      </c>
      <c r="T934" s="1219" t="s">
        <v>48</v>
      </c>
      <c r="U934" s="1247" t="s">
        <v>48</v>
      </c>
      <c r="V934" s="1218" t="s">
        <v>48</v>
      </c>
      <c r="W934" s="1219" t="s">
        <v>48</v>
      </c>
      <c r="X934" s="1220" t="s">
        <v>48</v>
      </c>
      <c r="Y934" s="1221">
        <v>0</v>
      </c>
      <c r="Z934" s="1222">
        <v>0</v>
      </c>
      <c r="AA934" s="1223">
        <v>0</v>
      </c>
      <c r="AB934" s="1224">
        <v>0</v>
      </c>
      <c r="AC934" s="1225">
        <v>0</v>
      </c>
      <c r="AD934" s="1211" t="s">
        <v>48</v>
      </c>
      <c r="AE934" s="1227" t="s">
        <v>48</v>
      </c>
      <c r="AF934" s="1227" t="s">
        <v>48</v>
      </c>
      <c r="AG934" s="1228" t="s">
        <v>48</v>
      </c>
      <c r="AH934" s="1228" t="s">
        <v>48</v>
      </c>
      <c r="AI934" s="1228" t="s">
        <v>48</v>
      </c>
      <c r="AJ934" s="1228" t="s">
        <v>48</v>
      </c>
      <c r="AK934" s="1228" t="s">
        <v>48</v>
      </c>
      <c r="AL934" s="1228" t="s">
        <v>13912</v>
      </c>
      <c r="AM934" s="1228" t="s">
        <v>12656</v>
      </c>
      <c r="AN934" s="1229" t="s">
        <v>13944</v>
      </c>
    </row>
    <row r="935" spans="1:40" ht="13.5" thickBot="1">
      <c r="A935" s="1291" t="s">
        <v>6994</v>
      </c>
      <c r="B935" s="1202" t="s">
        <v>6995</v>
      </c>
      <c r="C935" s="1289" t="s">
        <v>4815</v>
      </c>
      <c r="D935" s="1289" t="s">
        <v>5612</v>
      </c>
      <c r="E935" s="1239" t="s">
        <v>5613</v>
      </c>
      <c r="F935" s="1239" t="s">
        <v>4817</v>
      </c>
      <c r="G935" s="1239" t="s">
        <v>5614</v>
      </c>
      <c r="H935" s="1239" t="s">
        <v>6866</v>
      </c>
      <c r="I935" s="1259" t="b">
        <v>0</v>
      </c>
      <c r="J935" s="1241" t="s">
        <v>6996</v>
      </c>
      <c r="K935" s="1208" t="s">
        <v>6997</v>
      </c>
      <c r="L935" s="1209" t="s">
        <v>6998</v>
      </c>
      <c r="M935" s="1210">
        <v>1</v>
      </c>
      <c r="N935" s="1262" t="b">
        <v>0</v>
      </c>
      <c r="O935" s="1245" t="s">
        <v>48</v>
      </c>
      <c r="P935" s="1224" t="s">
        <v>48</v>
      </c>
      <c r="Q935" s="1219" t="s">
        <v>48</v>
      </c>
      <c r="R935" s="1246" t="s">
        <v>48</v>
      </c>
      <c r="S935" s="1224" t="s">
        <v>48</v>
      </c>
      <c r="T935" s="1219" t="s">
        <v>48</v>
      </c>
      <c r="U935" s="1247" t="s">
        <v>48</v>
      </c>
      <c r="V935" s="1218" t="s">
        <v>48</v>
      </c>
      <c r="W935" s="1219" t="s">
        <v>48</v>
      </c>
      <c r="X935" s="1220" t="s">
        <v>48</v>
      </c>
      <c r="Y935" s="1221">
        <v>0</v>
      </c>
      <c r="Z935" s="1222">
        <v>0</v>
      </c>
      <c r="AA935" s="1223">
        <v>0</v>
      </c>
      <c r="AB935" s="1224">
        <v>0</v>
      </c>
      <c r="AC935" s="1225">
        <v>0</v>
      </c>
      <c r="AD935" s="1211" t="s">
        <v>48</v>
      </c>
      <c r="AE935" s="1227" t="s">
        <v>48</v>
      </c>
      <c r="AF935" s="1227" t="s">
        <v>48</v>
      </c>
      <c r="AG935" s="1228" t="s">
        <v>48</v>
      </c>
      <c r="AH935" s="1228" t="s">
        <v>48</v>
      </c>
      <c r="AI935" s="1228" t="s">
        <v>48</v>
      </c>
      <c r="AJ935" s="1228" t="s">
        <v>48</v>
      </c>
      <c r="AK935" s="1228" t="s">
        <v>48</v>
      </c>
      <c r="AL935" s="1228" t="s">
        <v>13912</v>
      </c>
      <c r="AM935" s="1228" t="s">
        <v>12656</v>
      </c>
      <c r="AN935" s="1229" t="s">
        <v>13944</v>
      </c>
    </row>
    <row r="936" spans="1:40" ht="13.5" thickBot="1">
      <c r="A936" s="1291" t="s">
        <v>6999</v>
      </c>
      <c r="B936" s="1202" t="s">
        <v>7000</v>
      </c>
      <c r="C936" s="1289" t="s">
        <v>4815</v>
      </c>
      <c r="D936" s="1289" t="s">
        <v>5612</v>
      </c>
      <c r="E936" s="1239" t="s">
        <v>5613</v>
      </c>
      <c r="F936" s="1239" t="s">
        <v>4817</v>
      </c>
      <c r="G936" s="1239" t="s">
        <v>5614</v>
      </c>
      <c r="H936" s="1239" t="s">
        <v>6866</v>
      </c>
      <c r="I936" s="1259" t="b">
        <v>0</v>
      </c>
      <c r="J936" s="1241" t="s">
        <v>7001</v>
      </c>
      <c r="K936" s="1208" t="s">
        <v>7002</v>
      </c>
      <c r="L936" s="1209" t="s">
        <v>7003</v>
      </c>
      <c r="M936" s="1210">
        <v>1</v>
      </c>
      <c r="N936" s="1262" t="b">
        <v>0</v>
      </c>
      <c r="O936" s="1245" t="s">
        <v>48</v>
      </c>
      <c r="P936" s="1224" t="s">
        <v>48</v>
      </c>
      <c r="Q936" s="1219" t="s">
        <v>48</v>
      </c>
      <c r="R936" s="1246" t="s">
        <v>48</v>
      </c>
      <c r="S936" s="1224" t="s">
        <v>48</v>
      </c>
      <c r="T936" s="1219" t="s">
        <v>48</v>
      </c>
      <c r="U936" s="1247" t="s">
        <v>48</v>
      </c>
      <c r="V936" s="1218" t="s">
        <v>48</v>
      </c>
      <c r="W936" s="1219" t="s">
        <v>48</v>
      </c>
      <c r="X936" s="1220" t="s">
        <v>48</v>
      </c>
      <c r="Y936" s="1221">
        <v>0</v>
      </c>
      <c r="Z936" s="1222">
        <v>0</v>
      </c>
      <c r="AA936" s="1223">
        <v>0</v>
      </c>
      <c r="AB936" s="1224">
        <v>0</v>
      </c>
      <c r="AC936" s="1225">
        <v>0</v>
      </c>
      <c r="AD936" s="1211" t="s">
        <v>48</v>
      </c>
      <c r="AE936" s="1227" t="s">
        <v>48</v>
      </c>
      <c r="AF936" s="1227" t="s">
        <v>48</v>
      </c>
      <c r="AG936" s="1228" t="s">
        <v>48</v>
      </c>
      <c r="AH936" s="1228" t="s">
        <v>48</v>
      </c>
      <c r="AI936" s="1228" t="s">
        <v>48</v>
      </c>
      <c r="AJ936" s="1228" t="s">
        <v>48</v>
      </c>
      <c r="AK936" s="1228" t="s">
        <v>48</v>
      </c>
      <c r="AL936" s="1228" t="s">
        <v>13912</v>
      </c>
      <c r="AM936" s="1228" t="s">
        <v>12656</v>
      </c>
      <c r="AN936" s="1229" t="s">
        <v>13944</v>
      </c>
    </row>
    <row r="937" spans="1:40" ht="13.5" thickBot="1">
      <c r="A937" s="1291" t="s">
        <v>7004</v>
      </c>
      <c r="B937" s="1202" t="s">
        <v>7005</v>
      </c>
      <c r="C937" s="1289" t="s">
        <v>4815</v>
      </c>
      <c r="D937" s="1289" t="s">
        <v>5612</v>
      </c>
      <c r="E937" s="1239" t="s">
        <v>5613</v>
      </c>
      <c r="F937" s="1239" t="s">
        <v>4817</v>
      </c>
      <c r="G937" s="1239" t="s">
        <v>5614</v>
      </c>
      <c r="H937" s="1239" t="s">
        <v>6866</v>
      </c>
      <c r="I937" s="1259" t="b">
        <v>0</v>
      </c>
      <c r="J937" s="1241" t="s">
        <v>7006</v>
      </c>
      <c r="K937" s="1208" t="s">
        <v>7007</v>
      </c>
      <c r="L937" s="1209" t="s">
        <v>7008</v>
      </c>
      <c r="M937" s="1210">
        <v>1</v>
      </c>
      <c r="N937" s="1262" t="b">
        <v>0</v>
      </c>
      <c r="O937" s="1245" t="s">
        <v>48</v>
      </c>
      <c r="P937" s="1224" t="s">
        <v>48</v>
      </c>
      <c r="Q937" s="1219" t="s">
        <v>48</v>
      </c>
      <c r="R937" s="1246" t="s">
        <v>48</v>
      </c>
      <c r="S937" s="1224" t="s">
        <v>48</v>
      </c>
      <c r="T937" s="1219" t="s">
        <v>48</v>
      </c>
      <c r="U937" s="1247" t="s">
        <v>48</v>
      </c>
      <c r="V937" s="1218" t="s">
        <v>48</v>
      </c>
      <c r="W937" s="1219" t="s">
        <v>48</v>
      </c>
      <c r="X937" s="1220" t="s">
        <v>48</v>
      </c>
      <c r="Y937" s="1221">
        <v>0</v>
      </c>
      <c r="Z937" s="1222">
        <v>0</v>
      </c>
      <c r="AA937" s="1223">
        <v>0</v>
      </c>
      <c r="AB937" s="1224">
        <v>0</v>
      </c>
      <c r="AC937" s="1225">
        <v>0</v>
      </c>
      <c r="AD937" s="1211" t="s">
        <v>48</v>
      </c>
      <c r="AE937" s="1227" t="s">
        <v>48</v>
      </c>
      <c r="AF937" s="1227" t="s">
        <v>48</v>
      </c>
      <c r="AG937" s="1228" t="s">
        <v>48</v>
      </c>
      <c r="AH937" s="1228" t="s">
        <v>48</v>
      </c>
      <c r="AI937" s="1228" t="s">
        <v>48</v>
      </c>
      <c r="AJ937" s="1228" t="s">
        <v>48</v>
      </c>
      <c r="AK937" s="1228" t="s">
        <v>48</v>
      </c>
      <c r="AL937" s="1228" t="s">
        <v>13912</v>
      </c>
      <c r="AM937" s="1228" t="s">
        <v>12656</v>
      </c>
      <c r="AN937" s="1229" t="s">
        <v>13944</v>
      </c>
    </row>
    <row r="938" spans="1:40" ht="13.5" thickBot="1">
      <c r="A938" s="1291" t="s">
        <v>7009</v>
      </c>
      <c r="B938" s="1202" t="s">
        <v>7010</v>
      </c>
      <c r="C938" s="1289" t="s">
        <v>4815</v>
      </c>
      <c r="D938" s="1289" t="s">
        <v>5612</v>
      </c>
      <c r="E938" s="1239" t="s">
        <v>5613</v>
      </c>
      <c r="F938" s="1239" t="s">
        <v>4817</v>
      </c>
      <c r="G938" s="1239" t="s">
        <v>5614</v>
      </c>
      <c r="H938" s="1239" t="s">
        <v>6866</v>
      </c>
      <c r="I938" s="1259" t="b">
        <v>0</v>
      </c>
      <c r="J938" s="1241" t="s">
        <v>7011</v>
      </c>
      <c r="K938" s="1208" t="s">
        <v>7012</v>
      </c>
      <c r="L938" s="1209" t="s">
        <v>7013</v>
      </c>
      <c r="M938" s="1210">
        <v>1</v>
      </c>
      <c r="N938" s="1262" t="b">
        <v>0</v>
      </c>
      <c r="O938" s="1245" t="s">
        <v>48</v>
      </c>
      <c r="P938" s="1224" t="s">
        <v>48</v>
      </c>
      <c r="Q938" s="1219" t="s">
        <v>48</v>
      </c>
      <c r="R938" s="1246" t="s">
        <v>48</v>
      </c>
      <c r="S938" s="1224" t="s">
        <v>48</v>
      </c>
      <c r="T938" s="1219" t="s">
        <v>48</v>
      </c>
      <c r="U938" s="1247" t="s">
        <v>48</v>
      </c>
      <c r="V938" s="1218" t="s">
        <v>48</v>
      </c>
      <c r="W938" s="1219" t="s">
        <v>48</v>
      </c>
      <c r="X938" s="1220" t="s">
        <v>48</v>
      </c>
      <c r="Y938" s="1221">
        <v>0</v>
      </c>
      <c r="Z938" s="1222">
        <v>0</v>
      </c>
      <c r="AA938" s="1223">
        <v>0</v>
      </c>
      <c r="AB938" s="1224">
        <v>0</v>
      </c>
      <c r="AC938" s="1225">
        <v>0</v>
      </c>
      <c r="AD938" s="1211" t="s">
        <v>48</v>
      </c>
      <c r="AE938" s="1227" t="s">
        <v>48</v>
      </c>
      <c r="AF938" s="1227" t="s">
        <v>48</v>
      </c>
      <c r="AG938" s="1228" t="s">
        <v>48</v>
      </c>
      <c r="AH938" s="1228" t="s">
        <v>48</v>
      </c>
      <c r="AI938" s="1228" t="s">
        <v>48</v>
      </c>
      <c r="AJ938" s="1228" t="s">
        <v>48</v>
      </c>
      <c r="AK938" s="1228" t="s">
        <v>48</v>
      </c>
      <c r="AL938" s="1228" t="s">
        <v>13912</v>
      </c>
      <c r="AM938" s="1228" t="s">
        <v>12656</v>
      </c>
      <c r="AN938" s="1229" t="s">
        <v>13944</v>
      </c>
    </row>
    <row r="939" spans="1:40" ht="13.5" thickBot="1">
      <c r="A939" s="1291" t="s">
        <v>7014</v>
      </c>
      <c r="B939" s="1202" t="s">
        <v>7015</v>
      </c>
      <c r="C939" s="1289" t="s">
        <v>4815</v>
      </c>
      <c r="D939" s="1289" t="s">
        <v>5612</v>
      </c>
      <c r="E939" s="1239" t="s">
        <v>5613</v>
      </c>
      <c r="F939" s="1239" t="s">
        <v>4817</v>
      </c>
      <c r="G939" s="1239" t="s">
        <v>5614</v>
      </c>
      <c r="H939" s="1239" t="s">
        <v>6866</v>
      </c>
      <c r="I939" s="1259" t="b">
        <v>0</v>
      </c>
      <c r="J939" s="1241" t="s">
        <v>7016</v>
      </c>
      <c r="K939" s="1208" t="s">
        <v>7017</v>
      </c>
      <c r="L939" s="1209" t="s">
        <v>7018</v>
      </c>
      <c r="M939" s="1210">
        <v>1</v>
      </c>
      <c r="N939" s="1262" t="b">
        <v>0</v>
      </c>
      <c r="O939" s="1245" t="s">
        <v>48</v>
      </c>
      <c r="P939" s="1224" t="s">
        <v>48</v>
      </c>
      <c r="Q939" s="1219" t="s">
        <v>48</v>
      </c>
      <c r="R939" s="1246" t="s">
        <v>48</v>
      </c>
      <c r="S939" s="1224" t="s">
        <v>48</v>
      </c>
      <c r="T939" s="1219" t="s">
        <v>48</v>
      </c>
      <c r="U939" s="1247" t="s">
        <v>48</v>
      </c>
      <c r="V939" s="1218" t="s">
        <v>48</v>
      </c>
      <c r="W939" s="1219" t="s">
        <v>48</v>
      </c>
      <c r="X939" s="1220" t="s">
        <v>48</v>
      </c>
      <c r="Y939" s="1221">
        <v>0</v>
      </c>
      <c r="Z939" s="1222">
        <v>0</v>
      </c>
      <c r="AA939" s="1223">
        <v>0</v>
      </c>
      <c r="AB939" s="1224">
        <v>0</v>
      </c>
      <c r="AC939" s="1225">
        <v>0</v>
      </c>
      <c r="AD939" s="1211" t="s">
        <v>48</v>
      </c>
      <c r="AE939" s="1227" t="s">
        <v>48</v>
      </c>
      <c r="AF939" s="1227" t="s">
        <v>48</v>
      </c>
      <c r="AG939" s="1228" t="s">
        <v>48</v>
      </c>
      <c r="AH939" s="1228" t="s">
        <v>48</v>
      </c>
      <c r="AI939" s="1228" t="s">
        <v>48</v>
      </c>
      <c r="AJ939" s="1228" t="s">
        <v>48</v>
      </c>
      <c r="AK939" s="1228" t="s">
        <v>48</v>
      </c>
      <c r="AL939" s="1228" t="s">
        <v>13912</v>
      </c>
      <c r="AM939" s="1228" t="s">
        <v>12656</v>
      </c>
      <c r="AN939" s="1229" t="s">
        <v>13944</v>
      </c>
    </row>
    <row r="940" spans="1:40" ht="13.5" thickBot="1">
      <c r="A940" s="1291" t="s">
        <v>7019</v>
      </c>
      <c r="B940" s="1202" t="s">
        <v>7020</v>
      </c>
      <c r="C940" s="1289" t="s">
        <v>4815</v>
      </c>
      <c r="D940" s="1289" t="s">
        <v>5612</v>
      </c>
      <c r="E940" s="1239" t="s">
        <v>5613</v>
      </c>
      <c r="F940" s="1239" t="s">
        <v>4817</v>
      </c>
      <c r="G940" s="1239" t="s">
        <v>5614</v>
      </c>
      <c r="H940" s="1239" t="s">
        <v>6866</v>
      </c>
      <c r="I940" s="1259" t="b">
        <v>0</v>
      </c>
      <c r="J940" s="1241" t="s">
        <v>7021</v>
      </c>
      <c r="K940" s="1208" t="s">
        <v>7022</v>
      </c>
      <c r="L940" s="1209" t="s">
        <v>7023</v>
      </c>
      <c r="M940" s="1210">
        <v>1</v>
      </c>
      <c r="N940" s="1262" t="b">
        <v>0</v>
      </c>
      <c r="O940" s="1245" t="s">
        <v>48</v>
      </c>
      <c r="P940" s="1224" t="s">
        <v>48</v>
      </c>
      <c r="Q940" s="1219" t="s">
        <v>48</v>
      </c>
      <c r="R940" s="1246" t="s">
        <v>48</v>
      </c>
      <c r="S940" s="1224" t="s">
        <v>48</v>
      </c>
      <c r="T940" s="1219" t="s">
        <v>48</v>
      </c>
      <c r="U940" s="1247" t="s">
        <v>48</v>
      </c>
      <c r="V940" s="1218" t="s">
        <v>48</v>
      </c>
      <c r="W940" s="1219" t="s">
        <v>48</v>
      </c>
      <c r="X940" s="1220" t="s">
        <v>48</v>
      </c>
      <c r="Y940" s="1221">
        <v>0</v>
      </c>
      <c r="Z940" s="1222">
        <v>0</v>
      </c>
      <c r="AA940" s="1223">
        <v>0</v>
      </c>
      <c r="AB940" s="1224">
        <v>0</v>
      </c>
      <c r="AC940" s="1225">
        <v>0</v>
      </c>
      <c r="AD940" s="1211" t="s">
        <v>48</v>
      </c>
      <c r="AE940" s="1227" t="s">
        <v>48</v>
      </c>
      <c r="AF940" s="1227" t="s">
        <v>48</v>
      </c>
      <c r="AG940" s="1228" t="s">
        <v>48</v>
      </c>
      <c r="AH940" s="1228" t="s">
        <v>48</v>
      </c>
      <c r="AI940" s="1228" t="s">
        <v>48</v>
      </c>
      <c r="AJ940" s="1228" t="s">
        <v>48</v>
      </c>
      <c r="AK940" s="1228" t="s">
        <v>48</v>
      </c>
      <c r="AL940" s="1228" t="s">
        <v>13912</v>
      </c>
      <c r="AM940" s="1228" t="s">
        <v>12656</v>
      </c>
      <c r="AN940" s="1229" t="s">
        <v>13944</v>
      </c>
    </row>
    <row r="941" spans="1:40" ht="13.5" thickBot="1">
      <c r="A941" s="1291" t="s">
        <v>7024</v>
      </c>
      <c r="B941" s="1202" t="s">
        <v>7025</v>
      </c>
      <c r="C941" s="1289" t="s">
        <v>4815</v>
      </c>
      <c r="D941" s="1289" t="s">
        <v>5612</v>
      </c>
      <c r="E941" s="1239" t="s">
        <v>5613</v>
      </c>
      <c r="F941" s="1239" t="s">
        <v>4817</v>
      </c>
      <c r="G941" s="1239" t="s">
        <v>5614</v>
      </c>
      <c r="H941" s="1239" t="s">
        <v>6866</v>
      </c>
      <c r="I941" s="1259" t="b">
        <v>0</v>
      </c>
      <c r="J941" s="1241" t="s">
        <v>7026</v>
      </c>
      <c r="K941" s="1208" t="s">
        <v>7027</v>
      </c>
      <c r="L941" s="1209" t="s">
        <v>7028</v>
      </c>
      <c r="M941" s="1210">
        <v>1</v>
      </c>
      <c r="N941" s="1262" t="b">
        <v>0</v>
      </c>
      <c r="O941" s="1245" t="s">
        <v>48</v>
      </c>
      <c r="P941" s="1224" t="s">
        <v>48</v>
      </c>
      <c r="Q941" s="1219" t="s">
        <v>48</v>
      </c>
      <c r="R941" s="1246" t="s">
        <v>48</v>
      </c>
      <c r="S941" s="1224" t="s">
        <v>48</v>
      </c>
      <c r="T941" s="1219" t="s">
        <v>48</v>
      </c>
      <c r="U941" s="1247" t="s">
        <v>48</v>
      </c>
      <c r="V941" s="1218" t="s">
        <v>48</v>
      </c>
      <c r="W941" s="1219" t="s">
        <v>48</v>
      </c>
      <c r="X941" s="1220" t="s">
        <v>48</v>
      </c>
      <c r="Y941" s="1221">
        <v>0</v>
      </c>
      <c r="Z941" s="1222">
        <v>0</v>
      </c>
      <c r="AA941" s="1223">
        <v>0</v>
      </c>
      <c r="AB941" s="1224">
        <v>0</v>
      </c>
      <c r="AC941" s="1225">
        <v>0</v>
      </c>
      <c r="AD941" s="1211" t="s">
        <v>48</v>
      </c>
      <c r="AE941" s="1227" t="s">
        <v>48</v>
      </c>
      <c r="AF941" s="1227" t="s">
        <v>48</v>
      </c>
      <c r="AG941" s="1228" t="s">
        <v>48</v>
      </c>
      <c r="AH941" s="1228" t="s">
        <v>48</v>
      </c>
      <c r="AI941" s="1228" t="s">
        <v>48</v>
      </c>
      <c r="AJ941" s="1228" t="s">
        <v>48</v>
      </c>
      <c r="AK941" s="1228" t="s">
        <v>48</v>
      </c>
      <c r="AL941" s="1228" t="s">
        <v>13912</v>
      </c>
      <c r="AM941" s="1228" t="s">
        <v>12656</v>
      </c>
      <c r="AN941" s="1229" t="s">
        <v>13944</v>
      </c>
    </row>
    <row r="942" spans="1:40" ht="13.5" thickBot="1">
      <c r="A942" s="1291" t="s">
        <v>7029</v>
      </c>
      <c r="B942" s="1202" t="s">
        <v>7030</v>
      </c>
      <c r="C942" s="1289" t="s">
        <v>4815</v>
      </c>
      <c r="D942" s="1289" t="s">
        <v>5612</v>
      </c>
      <c r="E942" s="1239" t="s">
        <v>5613</v>
      </c>
      <c r="F942" s="1239" t="s">
        <v>4817</v>
      </c>
      <c r="G942" s="1239" t="s">
        <v>5614</v>
      </c>
      <c r="H942" s="1239" t="s">
        <v>6866</v>
      </c>
      <c r="I942" s="1259" t="b">
        <v>0</v>
      </c>
      <c r="J942" s="1241" t="s">
        <v>7031</v>
      </c>
      <c r="K942" s="1208" t="s">
        <v>7032</v>
      </c>
      <c r="L942" s="1209" t="s">
        <v>7033</v>
      </c>
      <c r="M942" s="1210">
        <v>1</v>
      </c>
      <c r="N942" s="1262" t="b">
        <v>0</v>
      </c>
      <c r="O942" s="1245" t="s">
        <v>48</v>
      </c>
      <c r="P942" s="1224" t="s">
        <v>48</v>
      </c>
      <c r="Q942" s="1219" t="s">
        <v>48</v>
      </c>
      <c r="R942" s="1246" t="s">
        <v>48</v>
      </c>
      <c r="S942" s="1224" t="s">
        <v>48</v>
      </c>
      <c r="T942" s="1219" t="s">
        <v>48</v>
      </c>
      <c r="U942" s="1247" t="s">
        <v>48</v>
      </c>
      <c r="V942" s="1218" t="s">
        <v>48</v>
      </c>
      <c r="W942" s="1219" t="s">
        <v>48</v>
      </c>
      <c r="X942" s="1220" t="s">
        <v>48</v>
      </c>
      <c r="Y942" s="1221">
        <v>0</v>
      </c>
      <c r="Z942" s="1222">
        <v>0</v>
      </c>
      <c r="AA942" s="1223">
        <v>0</v>
      </c>
      <c r="AB942" s="1224">
        <v>0</v>
      </c>
      <c r="AC942" s="1225">
        <v>0</v>
      </c>
      <c r="AD942" s="1211" t="s">
        <v>48</v>
      </c>
      <c r="AE942" s="1227" t="s">
        <v>48</v>
      </c>
      <c r="AF942" s="1227" t="s">
        <v>48</v>
      </c>
      <c r="AG942" s="1228" t="s">
        <v>48</v>
      </c>
      <c r="AH942" s="1228" t="s">
        <v>48</v>
      </c>
      <c r="AI942" s="1228" t="s">
        <v>48</v>
      </c>
      <c r="AJ942" s="1228" t="s">
        <v>48</v>
      </c>
      <c r="AK942" s="1228" t="s">
        <v>48</v>
      </c>
      <c r="AL942" s="1228" t="s">
        <v>13912</v>
      </c>
      <c r="AM942" s="1228" t="s">
        <v>12656</v>
      </c>
      <c r="AN942" s="1229" t="s">
        <v>13944</v>
      </c>
    </row>
    <row r="943" spans="1:40" ht="13.5" thickBot="1">
      <c r="A943" s="1291" t="s">
        <v>7034</v>
      </c>
      <c r="B943" s="1202" t="s">
        <v>7035</v>
      </c>
      <c r="C943" s="1289" t="s">
        <v>4815</v>
      </c>
      <c r="D943" s="1289" t="s">
        <v>5612</v>
      </c>
      <c r="E943" s="1239" t="s">
        <v>5613</v>
      </c>
      <c r="F943" s="1239" t="s">
        <v>4817</v>
      </c>
      <c r="G943" s="1239" t="s">
        <v>5614</v>
      </c>
      <c r="H943" s="1239" t="s">
        <v>6866</v>
      </c>
      <c r="I943" s="1259" t="b">
        <v>0</v>
      </c>
      <c r="J943" s="1241" t="s">
        <v>7036</v>
      </c>
      <c r="K943" s="1208" t="s">
        <v>7037</v>
      </c>
      <c r="L943" s="1209" t="s">
        <v>7038</v>
      </c>
      <c r="M943" s="1210">
        <v>1</v>
      </c>
      <c r="N943" s="1262" t="b">
        <v>0</v>
      </c>
      <c r="O943" s="1245" t="s">
        <v>48</v>
      </c>
      <c r="P943" s="1224" t="s">
        <v>48</v>
      </c>
      <c r="Q943" s="1219" t="s">
        <v>48</v>
      </c>
      <c r="R943" s="1246" t="s">
        <v>48</v>
      </c>
      <c r="S943" s="1224" t="s">
        <v>48</v>
      </c>
      <c r="T943" s="1219" t="s">
        <v>48</v>
      </c>
      <c r="U943" s="1247" t="s">
        <v>48</v>
      </c>
      <c r="V943" s="1218" t="s">
        <v>48</v>
      </c>
      <c r="W943" s="1219" t="s">
        <v>48</v>
      </c>
      <c r="X943" s="1220" t="s">
        <v>48</v>
      </c>
      <c r="Y943" s="1221">
        <v>0</v>
      </c>
      <c r="Z943" s="1222">
        <v>0</v>
      </c>
      <c r="AA943" s="1223">
        <v>0</v>
      </c>
      <c r="AB943" s="1224">
        <v>0</v>
      </c>
      <c r="AC943" s="1225">
        <v>0</v>
      </c>
      <c r="AD943" s="1211" t="s">
        <v>48</v>
      </c>
      <c r="AE943" s="1227" t="s">
        <v>48</v>
      </c>
      <c r="AF943" s="1227" t="s">
        <v>48</v>
      </c>
      <c r="AG943" s="1228" t="s">
        <v>48</v>
      </c>
      <c r="AH943" s="1228" t="s">
        <v>48</v>
      </c>
      <c r="AI943" s="1228" t="s">
        <v>48</v>
      </c>
      <c r="AJ943" s="1228" t="s">
        <v>48</v>
      </c>
      <c r="AK943" s="1228" t="s">
        <v>48</v>
      </c>
      <c r="AL943" s="1228" t="s">
        <v>13912</v>
      </c>
      <c r="AM943" s="1228" t="s">
        <v>12656</v>
      </c>
      <c r="AN943" s="1229" t="s">
        <v>13944</v>
      </c>
    </row>
    <row r="944" spans="1:40" ht="13.5" thickBot="1">
      <c r="A944" s="1291" t="s">
        <v>7039</v>
      </c>
      <c r="B944" s="1202" t="s">
        <v>7040</v>
      </c>
      <c r="C944" s="1289" t="s">
        <v>4815</v>
      </c>
      <c r="D944" s="1289" t="s">
        <v>5612</v>
      </c>
      <c r="E944" s="1239" t="s">
        <v>5613</v>
      </c>
      <c r="F944" s="1239" t="s">
        <v>4817</v>
      </c>
      <c r="G944" s="1239" t="s">
        <v>5614</v>
      </c>
      <c r="H944" s="1239" t="s">
        <v>6866</v>
      </c>
      <c r="I944" s="1259" t="b">
        <v>0</v>
      </c>
      <c r="J944" s="1241" t="s">
        <v>7041</v>
      </c>
      <c r="K944" s="1208" t="s">
        <v>7042</v>
      </c>
      <c r="L944" s="1209" t="s">
        <v>7043</v>
      </c>
      <c r="M944" s="1210">
        <v>1</v>
      </c>
      <c r="N944" s="1262" t="b">
        <v>0</v>
      </c>
      <c r="O944" s="1245" t="s">
        <v>48</v>
      </c>
      <c r="P944" s="1224" t="s">
        <v>48</v>
      </c>
      <c r="Q944" s="1219" t="s">
        <v>48</v>
      </c>
      <c r="R944" s="1246" t="s">
        <v>48</v>
      </c>
      <c r="S944" s="1224" t="s">
        <v>48</v>
      </c>
      <c r="T944" s="1219" t="s">
        <v>48</v>
      </c>
      <c r="U944" s="1247" t="s">
        <v>48</v>
      </c>
      <c r="V944" s="1218" t="s">
        <v>48</v>
      </c>
      <c r="W944" s="1219" t="s">
        <v>48</v>
      </c>
      <c r="X944" s="1220" t="s">
        <v>48</v>
      </c>
      <c r="Y944" s="1221">
        <v>0</v>
      </c>
      <c r="Z944" s="1222">
        <v>0</v>
      </c>
      <c r="AA944" s="1223">
        <v>0</v>
      </c>
      <c r="AB944" s="1224">
        <v>0</v>
      </c>
      <c r="AC944" s="1225">
        <v>0</v>
      </c>
      <c r="AD944" s="1211" t="s">
        <v>48</v>
      </c>
      <c r="AE944" s="1227" t="s">
        <v>48</v>
      </c>
      <c r="AF944" s="1227" t="s">
        <v>48</v>
      </c>
      <c r="AG944" s="1228" t="s">
        <v>48</v>
      </c>
      <c r="AH944" s="1228" t="s">
        <v>48</v>
      </c>
      <c r="AI944" s="1228" t="s">
        <v>48</v>
      </c>
      <c r="AJ944" s="1228" t="s">
        <v>48</v>
      </c>
      <c r="AK944" s="1228" t="s">
        <v>48</v>
      </c>
      <c r="AL944" s="1228" t="s">
        <v>13912</v>
      </c>
      <c r="AM944" s="1228" t="s">
        <v>12656</v>
      </c>
      <c r="AN944" s="1229" t="s">
        <v>13944</v>
      </c>
    </row>
    <row r="945" spans="1:40" ht="13.5" thickBot="1">
      <c r="A945" s="1291" t="s">
        <v>7044</v>
      </c>
      <c r="B945" s="1202" t="s">
        <v>7045</v>
      </c>
      <c r="C945" s="1289" t="s">
        <v>4815</v>
      </c>
      <c r="D945" s="1289" t="s">
        <v>5612</v>
      </c>
      <c r="E945" s="1239" t="s">
        <v>5613</v>
      </c>
      <c r="F945" s="1239" t="s">
        <v>4817</v>
      </c>
      <c r="G945" s="1239" t="s">
        <v>5614</v>
      </c>
      <c r="H945" s="1239" t="s">
        <v>6866</v>
      </c>
      <c r="I945" s="1259" t="b">
        <v>0</v>
      </c>
      <c r="J945" s="1241" t="s">
        <v>7046</v>
      </c>
      <c r="K945" s="1208" t="s">
        <v>7047</v>
      </c>
      <c r="L945" s="1209" t="s">
        <v>7048</v>
      </c>
      <c r="M945" s="1210">
        <v>1</v>
      </c>
      <c r="N945" s="1262" t="b">
        <v>0</v>
      </c>
      <c r="O945" s="1245" t="s">
        <v>48</v>
      </c>
      <c r="P945" s="1224" t="s">
        <v>48</v>
      </c>
      <c r="Q945" s="1219" t="s">
        <v>48</v>
      </c>
      <c r="R945" s="1246" t="s">
        <v>48</v>
      </c>
      <c r="S945" s="1224" t="s">
        <v>48</v>
      </c>
      <c r="T945" s="1219" t="s">
        <v>48</v>
      </c>
      <c r="U945" s="1247" t="s">
        <v>48</v>
      </c>
      <c r="V945" s="1218" t="s">
        <v>48</v>
      </c>
      <c r="W945" s="1219" t="s">
        <v>48</v>
      </c>
      <c r="X945" s="1220" t="s">
        <v>48</v>
      </c>
      <c r="Y945" s="1221">
        <v>0</v>
      </c>
      <c r="Z945" s="1222">
        <v>0</v>
      </c>
      <c r="AA945" s="1223">
        <v>0</v>
      </c>
      <c r="AB945" s="1224">
        <v>0</v>
      </c>
      <c r="AC945" s="1225">
        <v>0</v>
      </c>
      <c r="AD945" s="1211" t="s">
        <v>48</v>
      </c>
      <c r="AE945" s="1227" t="s">
        <v>48</v>
      </c>
      <c r="AF945" s="1227" t="s">
        <v>48</v>
      </c>
      <c r="AG945" s="1228" t="s">
        <v>48</v>
      </c>
      <c r="AH945" s="1228" t="s">
        <v>48</v>
      </c>
      <c r="AI945" s="1228" t="s">
        <v>48</v>
      </c>
      <c r="AJ945" s="1228" t="s">
        <v>48</v>
      </c>
      <c r="AK945" s="1228" t="s">
        <v>48</v>
      </c>
      <c r="AL945" s="1228" t="s">
        <v>13912</v>
      </c>
      <c r="AM945" s="1228" t="s">
        <v>12656</v>
      </c>
      <c r="AN945" s="1229" t="s">
        <v>13944</v>
      </c>
    </row>
    <row r="946" spans="1:40" ht="13.5" thickBot="1">
      <c r="A946" s="1291" t="s">
        <v>7049</v>
      </c>
      <c r="B946" s="1202" t="s">
        <v>7050</v>
      </c>
      <c r="C946" s="1289" t="s">
        <v>4815</v>
      </c>
      <c r="D946" s="1289" t="s">
        <v>5612</v>
      </c>
      <c r="E946" s="1239" t="s">
        <v>5613</v>
      </c>
      <c r="F946" s="1239" t="s">
        <v>4817</v>
      </c>
      <c r="G946" s="1239" t="s">
        <v>5614</v>
      </c>
      <c r="H946" s="1239" t="s">
        <v>6866</v>
      </c>
      <c r="I946" s="1259" t="b">
        <v>0</v>
      </c>
      <c r="J946" s="1241" t="s">
        <v>7051</v>
      </c>
      <c r="K946" s="1208" t="s">
        <v>7052</v>
      </c>
      <c r="L946" s="1209" t="s">
        <v>7053</v>
      </c>
      <c r="M946" s="1210">
        <v>1</v>
      </c>
      <c r="N946" s="1262" t="b">
        <v>0</v>
      </c>
      <c r="O946" s="1245" t="s">
        <v>48</v>
      </c>
      <c r="P946" s="1224" t="s">
        <v>48</v>
      </c>
      <c r="Q946" s="1219" t="s">
        <v>48</v>
      </c>
      <c r="R946" s="1246" t="s">
        <v>48</v>
      </c>
      <c r="S946" s="1224" t="s">
        <v>48</v>
      </c>
      <c r="T946" s="1219" t="s">
        <v>48</v>
      </c>
      <c r="U946" s="1247" t="s">
        <v>48</v>
      </c>
      <c r="V946" s="1218" t="s">
        <v>48</v>
      </c>
      <c r="W946" s="1219" t="s">
        <v>48</v>
      </c>
      <c r="X946" s="1220" t="s">
        <v>48</v>
      </c>
      <c r="Y946" s="1221">
        <v>0</v>
      </c>
      <c r="Z946" s="1222">
        <v>0</v>
      </c>
      <c r="AA946" s="1223">
        <v>0</v>
      </c>
      <c r="AB946" s="1224">
        <v>0</v>
      </c>
      <c r="AC946" s="1225">
        <v>0</v>
      </c>
      <c r="AD946" s="1211" t="s">
        <v>48</v>
      </c>
      <c r="AE946" s="1227" t="s">
        <v>48</v>
      </c>
      <c r="AF946" s="1227" t="s">
        <v>48</v>
      </c>
      <c r="AG946" s="1228" t="s">
        <v>48</v>
      </c>
      <c r="AH946" s="1228" t="s">
        <v>48</v>
      </c>
      <c r="AI946" s="1228" t="s">
        <v>48</v>
      </c>
      <c r="AJ946" s="1228" t="s">
        <v>48</v>
      </c>
      <c r="AK946" s="1228" t="s">
        <v>48</v>
      </c>
      <c r="AL946" s="1228" t="s">
        <v>13912</v>
      </c>
      <c r="AM946" s="1228" t="s">
        <v>12656</v>
      </c>
      <c r="AN946" s="1229" t="s">
        <v>13944</v>
      </c>
    </row>
    <row r="947" spans="1:40" ht="13.5" thickBot="1">
      <c r="A947" s="1292" t="s">
        <v>7054</v>
      </c>
      <c r="B947" s="1202" t="s">
        <v>7055</v>
      </c>
      <c r="C947" s="1289" t="s">
        <v>4815</v>
      </c>
      <c r="D947" s="1289" t="s">
        <v>5612</v>
      </c>
      <c r="E947" s="1239" t="s">
        <v>5613</v>
      </c>
      <c r="F947" s="1239" t="s">
        <v>4817</v>
      </c>
      <c r="G947" s="1239" t="s">
        <v>5614</v>
      </c>
      <c r="H947" s="1239" t="s">
        <v>6866</v>
      </c>
      <c r="I947" s="1259" t="b">
        <v>0</v>
      </c>
      <c r="J947" s="1241" t="s">
        <v>7056</v>
      </c>
      <c r="K947" s="1208" t="s">
        <v>7057</v>
      </c>
      <c r="L947" s="1209" t="s">
        <v>7058</v>
      </c>
      <c r="M947" s="1210">
        <v>1</v>
      </c>
      <c r="N947" s="1262" t="b">
        <v>0</v>
      </c>
      <c r="O947" s="1245" t="s">
        <v>48</v>
      </c>
      <c r="P947" s="1224" t="s">
        <v>48</v>
      </c>
      <c r="Q947" s="1219" t="s">
        <v>48</v>
      </c>
      <c r="R947" s="1246" t="s">
        <v>48</v>
      </c>
      <c r="S947" s="1224" t="s">
        <v>48</v>
      </c>
      <c r="T947" s="1219" t="s">
        <v>48</v>
      </c>
      <c r="U947" s="1247" t="s">
        <v>48</v>
      </c>
      <c r="V947" s="1218" t="s">
        <v>48</v>
      </c>
      <c r="W947" s="1219" t="s">
        <v>48</v>
      </c>
      <c r="X947" s="1220" t="s">
        <v>48</v>
      </c>
      <c r="Y947" s="1221">
        <v>0</v>
      </c>
      <c r="Z947" s="1222">
        <v>0</v>
      </c>
      <c r="AA947" s="1223">
        <v>0</v>
      </c>
      <c r="AB947" s="1224">
        <v>0</v>
      </c>
      <c r="AC947" s="1225">
        <v>0</v>
      </c>
      <c r="AD947" s="1211" t="s">
        <v>48</v>
      </c>
      <c r="AE947" s="1227" t="s">
        <v>48</v>
      </c>
      <c r="AF947" s="1227" t="s">
        <v>48</v>
      </c>
      <c r="AG947" s="1228" t="s">
        <v>48</v>
      </c>
      <c r="AH947" s="1228" t="s">
        <v>48</v>
      </c>
      <c r="AI947" s="1228" t="s">
        <v>48</v>
      </c>
      <c r="AJ947" s="1228" t="s">
        <v>48</v>
      </c>
      <c r="AK947" s="1228" t="s">
        <v>48</v>
      </c>
      <c r="AL947" s="1228" t="s">
        <v>13913</v>
      </c>
      <c r="AM947" s="1228" t="s">
        <v>12656</v>
      </c>
      <c r="AN947" s="1229" t="s">
        <v>13944</v>
      </c>
    </row>
    <row r="948" spans="1:40" ht="13.5" thickBot="1">
      <c r="A948" s="1292" t="s">
        <v>7059</v>
      </c>
      <c r="B948" s="1202" t="s">
        <v>7060</v>
      </c>
      <c r="C948" s="1289" t="s">
        <v>4815</v>
      </c>
      <c r="D948" s="1289" t="s">
        <v>5612</v>
      </c>
      <c r="E948" s="1239" t="s">
        <v>5613</v>
      </c>
      <c r="F948" s="1239" t="s">
        <v>4817</v>
      </c>
      <c r="G948" s="1239" t="s">
        <v>5614</v>
      </c>
      <c r="H948" s="1239" t="s">
        <v>6866</v>
      </c>
      <c r="I948" s="1259" t="b">
        <v>0</v>
      </c>
      <c r="J948" s="1309" t="s">
        <v>7061</v>
      </c>
      <c r="K948" s="1208" t="s">
        <v>7062</v>
      </c>
      <c r="L948" s="1209" t="s">
        <v>7063</v>
      </c>
      <c r="M948" s="1210">
        <v>1</v>
      </c>
      <c r="N948" s="1262" t="b">
        <v>0</v>
      </c>
      <c r="O948" s="1245" t="s">
        <v>48</v>
      </c>
      <c r="P948" s="1224" t="s">
        <v>48</v>
      </c>
      <c r="Q948" s="1219" t="s">
        <v>48</v>
      </c>
      <c r="R948" s="1246" t="s">
        <v>48</v>
      </c>
      <c r="S948" s="1224" t="s">
        <v>48</v>
      </c>
      <c r="T948" s="1219" t="s">
        <v>48</v>
      </c>
      <c r="U948" s="1247" t="s">
        <v>48</v>
      </c>
      <c r="V948" s="1218" t="s">
        <v>48</v>
      </c>
      <c r="W948" s="1219" t="s">
        <v>48</v>
      </c>
      <c r="X948" s="1220" t="s">
        <v>48</v>
      </c>
      <c r="Y948" s="1221">
        <v>0</v>
      </c>
      <c r="Z948" s="1222">
        <v>0</v>
      </c>
      <c r="AA948" s="1223">
        <v>0</v>
      </c>
      <c r="AB948" s="1224">
        <v>0</v>
      </c>
      <c r="AC948" s="1225">
        <v>0</v>
      </c>
      <c r="AD948" s="1211" t="s">
        <v>48</v>
      </c>
      <c r="AE948" s="1227" t="s">
        <v>48</v>
      </c>
      <c r="AF948" s="1227" t="s">
        <v>48</v>
      </c>
      <c r="AG948" s="1228" t="s">
        <v>48</v>
      </c>
      <c r="AH948" s="1228" t="s">
        <v>48</v>
      </c>
      <c r="AI948" s="1228" t="s">
        <v>48</v>
      </c>
      <c r="AJ948" s="1228" t="s">
        <v>48</v>
      </c>
      <c r="AK948" s="1228" t="s">
        <v>48</v>
      </c>
      <c r="AL948" s="1228" t="s">
        <v>13913</v>
      </c>
      <c r="AM948" s="1228" t="s">
        <v>12656</v>
      </c>
      <c r="AN948" s="1229" t="s">
        <v>13944</v>
      </c>
    </row>
    <row r="949" spans="1:40" ht="13.5" thickBot="1">
      <c r="A949" s="1292" t="s">
        <v>7064</v>
      </c>
      <c r="B949" s="1202" t="s">
        <v>7065</v>
      </c>
      <c r="C949" s="1289" t="s">
        <v>4815</v>
      </c>
      <c r="D949" s="1289" t="s">
        <v>5612</v>
      </c>
      <c r="E949" s="1239" t="s">
        <v>5613</v>
      </c>
      <c r="F949" s="1239" t="s">
        <v>4817</v>
      </c>
      <c r="G949" s="1239" t="s">
        <v>5614</v>
      </c>
      <c r="H949" s="1239" t="s">
        <v>6866</v>
      </c>
      <c r="I949" s="1259" t="b">
        <v>0</v>
      </c>
      <c r="J949" s="1241" t="s">
        <v>7066</v>
      </c>
      <c r="K949" s="1208" t="s">
        <v>7067</v>
      </c>
      <c r="L949" s="1209" t="s">
        <v>7068</v>
      </c>
      <c r="M949" s="1210">
        <v>1</v>
      </c>
      <c r="N949" s="1262" t="b">
        <v>0</v>
      </c>
      <c r="O949" s="1245" t="s">
        <v>48</v>
      </c>
      <c r="P949" s="1224" t="s">
        <v>48</v>
      </c>
      <c r="Q949" s="1219" t="s">
        <v>48</v>
      </c>
      <c r="R949" s="1246" t="s">
        <v>48</v>
      </c>
      <c r="S949" s="1224" t="s">
        <v>48</v>
      </c>
      <c r="T949" s="1219" t="s">
        <v>48</v>
      </c>
      <c r="U949" s="1247" t="s">
        <v>48</v>
      </c>
      <c r="V949" s="1218" t="s">
        <v>48</v>
      </c>
      <c r="W949" s="1219" t="s">
        <v>48</v>
      </c>
      <c r="X949" s="1220" t="s">
        <v>48</v>
      </c>
      <c r="Y949" s="1221">
        <v>0</v>
      </c>
      <c r="Z949" s="1222">
        <v>0</v>
      </c>
      <c r="AA949" s="1223">
        <v>0</v>
      </c>
      <c r="AB949" s="1224">
        <v>0</v>
      </c>
      <c r="AC949" s="1225">
        <v>0</v>
      </c>
      <c r="AD949" s="1211" t="s">
        <v>48</v>
      </c>
      <c r="AE949" s="1227" t="s">
        <v>48</v>
      </c>
      <c r="AF949" s="1227" t="s">
        <v>48</v>
      </c>
      <c r="AG949" s="1228" t="s">
        <v>48</v>
      </c>
      <c r="AH949" s="1228" t="s">
        <v>48</v>
      </c>
      <c r="AI949" s="1228" t="s">
        <v>48</v>
      </c>
      <c r="AJ949" s="1228" t="s">
        <v>48</v>
      </c>
      <c r="AK949" s="1228" t="s">
        <v>48</v>
      </c>
      <c r="AL949" s="1228" t="s">
        <v>13913</v>
      </c>
      <c r="AM949" s="1228" t="s">
        <v>12656</v>
      </c>
      <c r="AN949" s="1229" t="s">
        <v>13944</v>
      </c>
    </row>
    <row r="950" spans="1:40" ht="13.5" thickBot="1">
      <c r="A950" s="1292" t="s">
        <v>7069</v>
      </c>
      <c r="B950" s="1202" t="s">
        <v>7070</v>
      </c>
      <c r="C950" s="1289" t="s">
        <v>4815</v>
      </c>
      <c r="D950" s="1289" t="s">
        <v>5612</v>
      </c>
      <c r="E950" s="1239" t="s">
        <v>5613</v>
      </c>
      <c r="F950" s="1239" t="s">
        <v>4817</v>
      </c>
      <c r="G950" s="1239" t="s">
        <v>5614</v>
      </c>
      <c r="H950" s="1239" t="s">
        <v>6866</v>
      </c>
      <c r="I950" s="1259" t="b">
        <v>0</v>
      </c>
      <c r="J950" s="1241" t="s">
        <v>7071</v>
      </c>
      <c r="K950" s="1208" t="s">
        <v>7072</v>
      </c>
      <c r="L950" s="1209" t="s">
        <v>7073</v>
      </c>
      <c r="M950" s="1210">
        <v>1</v>
      </c>
      <c r="N950" s="1262" t="b">
        <v>0</v>
      </c>
      <c r="O950" s="1245" t="s">
        <v>48</v>
      </c>
      <c r="P950" s="1224" t="s">
        <v>48</v>
      </c>
      <c r="Q950" s="1219" t="s">
        <v>48</v>
      </c>
      <c r="R950" s="1246" t="s">
        <v>48</v>
      </c>
      <c r="S950" s="1224" t="s">
        <v>48</v>
      </c>
      <c r="T950" s="1219" t="s">
        <v>48</v>
      </c>
      <c r="U950" s="1247" t="s">
        <v>48</v>
      </c>
      <c r="V950" s="1218" t="s">
        <v>48</v>
      </c>
      <c r="W950" s="1219" t="s">
        <v>48</v>
      </c>
      <c r="X950" s="1220" t="s">
        <v>48</v>
      </c>
      <c r="Y950" s="1221">
        <v>0</v>
      </c>
      <c r="Z950" s="1222">
        <v>0</v>
      </c>
      <c r="AA950" s="1223">
        <v>0</v>
      </c>
      <c r="AB950" s="1224">
        <v>0</v>
      </c>
      <c r="AC950" s="1225">
        <v>0</v>
      </c>
      <c r="AD950" s="1211" t="s">
        <v>48</v>
      </c>
      <c r="AE950" s="1227" t="s">
        <v>48</v>
      </c>
      <c r="AF950" s="1227" t="s">
        <v>48</v>
      </c>
      <c r="AG950" s="1228" t="s">
        <v>48</v>
      </c>
      <c r="AH950" s="1228" t="s">
        <v>48</v>
      </c>
      <c r="AI950" s="1228" t="s">
        <v>48</v>
      </c>
      <c r="AJ950" s="1228" t="s">
        <v>48</v>
      </c>
      <c r="AK950" s="1228" t="s">
        <v>48</v>
      </c>
      <c r="AL950" s="1228" t="s">
        <v>13913</v>
      </c>
      <c r="AM950" s="1228" t="s">
        <v>12656</v>
      </c>
      <c r="AN950" s="1229" t="s">
        <v>13944</v>
      </c>
    </row>
    <row r="951" spans="1:40" ht="13.5" thickBot="1">
      <c r="A951" s="1292" t="s">
        <v>7074</v>
      </c>
      <c r="B951" s="1202" t="s">
        <v>7075</v>
      </c>
      <c r="C951" s="1289" t="s">
        <v>4815</v>
      </c>
      <c r="D951" s="1289" t="s">
        <v>5612</v>
      </c>
      <c r="E951" s="1239" t="s">
        <v>5613</v>
      </c>
      <c r="F951" s="1239" t="s">
        <v>4817</v>
      </c>
      <c r="G951" s="1239" t="s">
        <v>5614</v>
      </c>
      <c r="H951" s="1239" t="s">
        <v>6866</v>
      </c>
      <c r="I951" s="1259" t="b">
        <v>0</v>
      </c>
      <c r="J951" s="1241" t="s">
        <v>7076</v>
      </c>
      <c r="K951" s="1208" t="s">
        <v>7077</v>
      </c>
      <c r="L951" s="1209" t="s">
        <v>7078</v>
      </c>
      <c r="M951" s="1210">
        <v>1</v>
      </c>
      <c r="N951" s="1262" t="b">
        <v>0</v>
      </c>
      <c r="O951" s="1245" t="s">
        <v>48</v>
      </c>
      <c r="P951" s="1224" t="s">
        <v>48</v>
      </c>
      <c r="Q951" s="1219" t="s">
        <v>48</v>
      </c>
      <c r="R951" s="1246" t="s">
        <v>48</v>
      </c>
      <c r="S951" s="1224" t="s">
        <v>48</v>
      </c>
      <c r="T951" s="1219" t="s">
        <v>48</v>
      </c>
      <c r="U951" s="1247" t="s">
        <v>48</v>
      </c>
      <c r="V951" s="1218" t="s">
        <v>48</v>
      </c>
      <c r="W951" s="1219" t="s">
        <v>48</v>
      </c>
      <c r="X951" s="1220" t="s">
        <v>48</v>
      </c>
      <c r="Y951" s="1221">
        <v>0</v>
      </c>
      <c r="Z951" s="1222">
        <v>0</v>
      </c>
      <c r="AA951" s="1223">
        <v>0</v>
      </c>
      <c r="AB951" s="1224">
        <v>0</v>
      </c>
      <c r="AC951" s="1225">
        <v>0</v>
      </c>
      <c r="AD951" s="1211" t="s">
        <v>48</v>
      </c>
      <c r="AE951" s="1227" t="s">
        <v>48</v>
      </c>
      <c r="AF951" s="1227" t="s">
        <v>48</v>
      </c>
      <c r="AG951" s="1228" t="s">
        <v>48</v>
      </c>
      <c r="AH951" s="1228" t="s">
        <v>48</v>
      </c>
      <c r="AI951" s="1228" t="s">
        <v>48</v>
      </c>
      <c r="AJ951" s="1228" t="s">
        <v>48</v>
      </c>
      <c r="AK951" s="1228" t="s">
        <v>48</v>
      </c>
      <c r="AL951" s="1228" t="s">
        <v>13913</v>
      </c>
      <c r="AM951" s="1228" t="s">
        <v>12656</v>
      </c>
      <c r="AN951" s="1229" t="s">
        <v>13944</v>
      </c>
    </row>
    <row r="952" spans="1:40" ht="13.5" thickBot="1">
      <c r="A952" s="1292" t="s">
        <v>7079</v>
      </c>
      <c r="B952" s="1202" t="s">
        <v>7080</v>
      </c>
      <c r="C952" s="1289" t="s">
        <v>4815</v>
      </c>
      <c r="D952" s="1289" t="s">
        <v>5612</v>
      </c>
      <c r="E952" s="1239" t="s">
        <v>5613</v>
      </c>
      <c r="F952" s="1239" t="s">
        <v>4817</v>
      </c>
      <c r="G952" s="1239" t="s">
        <v>5614</v>
      </c>
      <c r="H952" s="1239" t="s">
        <v>6866</v>
      </c>
      <c r="I952" s="1259" t="b">
        <v>0</v>
      </c>
      <c r="J952" s="1241" t="s">
        <v>7081</v>
      </c>
      <c r="K952" s="1208" t="s">
        <v>7082</v>
      </c>
      <c r="L952" s="1209" t="s">
        <v>7083</v>
      </c>
      <c r="M952" s="1210">
        <v>1</v>
      </c>
      <c r="N952" s="1262" t="b">
        <v>0</v>
      </c>
      <c r="O952" s="1245" t="s">
        <v>48</v>
      </c>
      <c r="P952" s="1224" t="s">
        <v>48</v>
      </c>
      <c r="Q952" s="1219" t="s">
        <v>48</v>
      </c>
      <c r="R952" s="1246" t="s">
        <v>48</v>
      </c>
      <c r="S952" s="1224" t="s">
        <v>48</v>
      </c>
      <c r="T952" s="1219" t="s">
        <v>48</v>
      </c>
      <c r="U952" s="1247" t="s">
        <v>48</v>
      </c>
      <c r="V952" s="1218" t="s">
        <v>48</v>
      </c>
      <c r="W952" s="1219" t="s">
        <v>48</v>
      </c>
      <c r="X952" s="1220" t="s">
        <v>48</v>
      </c>
      <c r="Y952" s="1221">
        <v>0</v>
      </c>
      <c r="Z952" s="1222">
        <v>0</v>
      </c>
      <c r="AA952" s="1223">
        <v>0</v>
      </c>
      <c r="AB952" s="1224">
        <v>0</v>
      </c>
      <c r="AC952" s="1225">
        <v>0</v>
      </c>
      <c r="AD952" s="1211" t="s">
        <v>48</v>
      </c>
      <c r="AE952" s="1227" t="s">
        <v>48</v>
      </c>
      <c r="AF952" s="1227" t="s">
        <v>48</v>
      </c>
      <c r="AG952" s="1228" t="s">
        <v>48</v>
      </c>
      <c r="AH952" s="1228" t="s">
        <v>48</v>
      </c>
      <c r="AI952" s="1228" t="s">
        <v>48</v>
      </c>
      <c r="AJ952" s="1228" t="s">
        <v>48</v>
      </c>
      <c r="AK952" s="1228" t="s">
        <v>48</v>
      </c>
      <c r="AL952" s="1228" t="s">
        <v>13913</v>
      </c>
      <c r="AM952" s="1228" t="s">
        <v>12656</v>
      </c>
      <c r="AN952" s="1229" t="s">
        <v>13944</v>
      </c>
    </row>
    <row r="953" spans="1:40" ht="13.5" thickBot="1">
      <c r="A953" s="1292" t="s">
        <v>7084</v>
      </c>
      <c r="B953" s="1202" t="s">
        <v>7085</v>
      </c>
      <c r="C953" s="1289" t="s">
        <v>4815</v>
      </c>
      <c r="D953" s="1289" t="s">
        <v>5612</v>
      </c>
      <c r="E953" s="1239" t="s">
        <v>5613</v>
      </c>
      <c r="F953" s="1239" t="s">
        <v>4817</v>
      </c>
      <c r="G953" s="1239" t="s">
        <v>5614</v>
      </c>
      <c r="H953" s="1239" t="s">
        <v>6866</v>
      </c>
      <c r="I953" s="1259" t="b">
        <v>0</v>
      </c>
      <c r="J953" s="1241" t="s">
        <v>7086</v>
      </c>
      <c r="K953" s="1208" t="s">
        <v>7087</v>
      </c>
      <c r="L953" s="1209" t="s">
        <v>7088</v>
      </c>
      <c r="M953" s="1210">
        <v>1</v>
      </c>
      <c r="N953" s="1262" t="b">
        <v>0</v>
      </c>
      <c r="O953" s="1245" t="s">
        <v>48</v>
      </c>
      <c r="P953" s="1224" t="s">
        <v>48</v>
      </c>
      <c r="Q953" s="1219" t="s">
        <v>48</v>
      </c>
      <c r="R953" s="1246" t="s">
        <v>48</v>
      </c>
      <c r="S953" s="1224" t="s">
        <v>48</v>
      </c>
      <c r="T953" s="1219" t="s">
        <v>48</v>
      </c>
      <c r="U953" s="1247" t="s">
        <v>48</v>
      </c>
      <c r="V953" s="1218" t="s">
        <v>48</v>
      </c>
      <c r="W953" s="1219" t="s">
        <v>48</v>
      </c>
      <c r="X953" s="1220" t="s">
        <v>48</v>
      </c>
      <c r="Y953" s="1221">
        <v>0</v>
      </c>
      <c r="Z953" s="1222">
        <v>0</v>
      </c>
      <c r="AA953" s="1223">
        <v>0</v>
      </c>
      <c r="AB953" s="1224">
        <v>0</v>
      </c>
      <c r="AC953" s="1225">
        <v>0</v>
      </c>
      <c r="AD953" s="1211" t="s">
        <v>48</v>
      </c>
      <c r="AE953" s="1227" t="s">
        <v>48</v>
      </c>
      <c r="AF953" s="1227" t="s">
        <v>48</v>
      </c>
      <c r="AG953" s="1228" t="s">
        <v>48</v>
      </c>
      <c r="AH953" s="1228" t="s">
        <v>48</v>
      </c>
      <c r="AI953" s="1228" t="s">
        <v>48</v>
      </c>
      <c r="AJ953" s="1228" t="s">
        <v>48</v>
      </c>
      <c r="AK953" s="1228" t="s">
        <v>48</v>
      </c>
      <c r="AL953" s="1228" t="s">
        <v>13913</v>
      </c>
      <c r="AM953" s="1228" t="s">
        <v>12656</v>
      </c>
      <c r="AN953" s="1229" t="s">
        <v>13944</v>
      </c>
    </row>
    <row r="954" spans="1:40" ht="13.5" thickBot="1">
      <c r="A954" s="1292" t="s">
        <v>7089</v>
      </c>
      <c r="B954" s="1202" t="s">
        <v>7090</v>
      </c>
      <c r="C954" s="1289" t="s">
        <v>4815</v>
      </c>
      <c r="D954" s="1289" t="s">
        <v>5612</v>
      </c>
      <c r="E954" s="1239" t="s">
        <v>5613</v>
      </c>
      <c r="F954" s="1239" t="s">
        <v>4817</v>
      </c>
      <c r="G954" s="1239" t="s">
        <v>5614</v>
      </c>
      <c r="H954" s="1239" t="s">
        <v>6866</v>
      </c>
      <c r="I954" s="1259" t="b">
        <v>0</v>
      </c>
      <c r="J954" s="1241" t="s">
        <v>7091</v>
      </c>
      <c r="K954" s="1208" t="s">
        <v>7092</v>
      </c>
      <c r="L954" s="1209" t="s">
        <v>7093</v>
      </c>
      <c r="M954" s="1210">
        <v>1</v>
      </c>
      <c r="N954" s="1262" t="b">
        <v>0</v>
      </c>
      <c r="O954" s="1245" t="s">
        <v>48</v>
      </c>
      <c r="P954" s="1224" t="s">
        <v>48</v>
      </c>
      <c r="Q954" s="1219" t="s">
        <v>48</v>
      </c>
      <c r="R954" s="1246" t="s">
        <v>48</v>
      </c>
      <c r="S954" s="1224" t="s">
        <v>48</v>
      </c>
      <c r="T954" s="1219" t="s">
        <v>48</v>
      </c>
      <c r="U954" s="1247" t="s">
        <v>48</v>
      </c>
      <c r="V954" s="1218" t="s">
        <v>48</v>
      </c>
      <c r="W954" s="1219" t="s">
        <v>48</v>
      </c>
      <c r="X954" s="1220" t="s">
        <v>48</v>
      </c>
      <c r="Y954" s="1221">
        <v>0</v>
      </c>
      <c r="Z954" s="1222">
        <v>0</v>
      </c>
      <c r="AA954" s="1223">
        <v>0</v>
      </c>
      <c r="AB954" s="1224">
        <v>0</v>
      </c>
      <c r="AC954" s="1225">
        <v>0</v>
      </c>
      <c r="AD954" s="1211" t="s">
        <v>48</v>
      </c>
      <c r="AE954" s="1227" t="s">
        <v>48</v>
      </c>
      <c r="AF954" s="1227" t="s">
        <v>48</v>
      </c>
      <c r="AG954" s="1228" t="s">
        <v>48</v>
      </c>
      <c r="AH954" s="1228" t="s">
        <v>48</v>
      </c>
      <c r="AI954" s="1228" t="s">
        <v>48</v>
      </c>
      <c r="AJ954" s="1228" t="s">
        <v>48</v>
      </c>
      <c r="AK954" s="1228" t="s">
        <v>48</v>
      </c>
      <c r="AL954" s="1228" t="s">
        <v>13913</v>
      </c>
      <c r="AM954" s="1228" t="s">
        <v>12656</v>
      </c>
      <c r="AN954" s="1229" t="s">
        <v>13944</v>
      </c>
    </row>
    <row r="955" spans="1:40" ht="13.5" thickBot="1">
      <c r="A955" s="1292" t="s">
        <v>7094</v>
      </c>
      <c r="B955" s="1202" t="s">
        <v>7095</v>
      </c>
      <c r="C955" s="1289" t="s">
        <v>4815</v>
      </c>
      <c r="D955" s="1289" t="s">
        <v>5612</v>
      </c>
      <c r="E955" s="1239" t="s">
        <v>5613</v>
      </c>
      <c r="F955" s="1239" t="s">
        <v>4817</v>
      </c>
      <c r="G955" s="1239" t="s">
        <v>5614</v>
      </c>
      <c r="H955" s="1239" t="s">
        <v>6866</v>
      </c>
      <c r="I955" s="1259" t="b">
        <v>0</v>
      </c>
      <c r="J955" s="1241" t="s">
        <v>7096</v>
      </c>
      <c r="K955" s="1208" t="s">
        <v>7097</v>
      </c>
      <c r="L955" s="1209" t="s">
        <v>7098</v>
      </c>
      <c r="M955" s="1210">
        <v>1</v>
      </c>
      <c r="N955" s="1262" t="b">
        <v>0</v>
      </c>
      <c r="O955" s="1245" t="s">
        <v>48</v>
      </c>
      <c r="P955" s="1224" t="s">
        <v>48</v>
      </c>
      <c r="Q955" s="1219" t="s">
        <v>48</v>
      </c>
      <c r="R955" s="1246" t="s">
        <v>48</v>
      </c>
      <c r="S955" s="1224" t="s">
        <v>48</v>
      </c>
      <c r="T955" s="1219" t="s">
        <v>48</v>
      </c>
      <c r="U955" s="1247" t="s">
        <v>48</v>
      </c>
      <c r="V955" s="1218" t="s">
        <v>48</v>
      </c>
      <c r="W955" s="1219" t="s">
        <v>48</v>
      </c>
      <c r="X955" s="1220" t="s">
        <v>48</v>
      </c>
      <c r="Y955" s="1221">
        <v>0</v>
      </c>
      <c r="Z955" s="1222">
        <v>0</v>
      </c>
      <c r="AA955" s="1223">
        <v>0</v>
      </c>
      <c r="AB955" s="1224">
        <v>0</v>
      </c>
      <c r="AC955" s="1225">
        <v>0</v>
      </c>
      <c r="AD955" s="1211" t="s">
        <v>48</v>
      </c>
      <c r="AE955" s="1227" t="s">
        <v>48</v>
      </c>
      <c r="AF955" s="1227" t="s">
        <v>48</v>
      </c>
      <c r="AG955" s="1228" t="s">
        <v>48</v>
      </c>
      <c r="AH955" s="1228" t="s">
        <v>48</v>
      </c>
      <c r="AI955" s="1228" t="s">
        <v>48</v>
      </c>
      <c r="AJ955" s="1228" t="s">
        <v>48</v>
      </c>
      <c r="AK955" s="1228" t="s">
        <v>48</v>
      </c>
      <c r="AL955" s="1228" t="s">
        <v>13913</v>
      </c>
      <c r="AM955" s="1228" t="s">
        <v>12656</v>
      </c>
      <c r="AN955" s="1229" t="s">
        <v>13944</v>
      </c>
    </row>
    <row r="956" spans="1:40" ht="13.5" thickBot="1">
      <c r="A956" s="1292" t="s">
        <v>7099</v>
      </c>
      <c r="B956" s="1202" t="s">
        <v>7100</v>
      </c>
      <c r="C956" s="1289" t="s">
        <v>4815</v>
      </c>
      <c r="D956" s="1289" t="s">
        <v>5612</v>
      </c>
      <c r="E956" s="1239" t="s">
        <v>5613</v>
      </c>
      <c r="F956" s="1239" t="s">
        <v>4817</v>
      </c>
      <c r="G956" s="1239" t="s">
        <v>5614</v>
      </c>
      <c r="H956" s="1239" t="s">
        <v>6866</v>
      </c>
      <c r="I956" s="1259" t="b">
        <v>0</v>
      </c>
      <c r="J956" s="1241" t="s">
        <v>7101</v>
      </c>
      <c r="K956" s="1208" t="s">
        <v>7102</v>
      </c>
      <c r="L956" s="1209" t="s">
        <v>7103</v>
      </c>
      <c r="M956" s="1210">
        <v>1</v>
      </c>
      <c r="N956" s="1262" t="b">
        <v>0</v>
      </c>
      <c r="O956" s="1245" t="s">
        <v>48</v>
      </c>
      <c r="P956" s="1224" t="s">
        <v>48</v>
      </c>
      <c r="Q956" s="1219" t="s">
        <v>48</v>
      </c>
      <c r="R956" s="1246" t="s">
        <v>48</v>
      </c>
      <c r="S956" s="1224" t="s">
        <v>48</v>
      </c>
      <c r="T956" s="1219" t="s">
        <v>48</v>
      </c>
      <c r="U956" s="1247" t="s">
        <v>48</v>
      </c>
      <c r="V956" s="1218" t="s">
        <v>48</v>
      </c>
      <c r="W956" s="1219" t="s">
        <v>48</v>
      </c>
      <c r="X956" s="1220" t="s">
        <v>48</v>
      </c>
      <c r="Y956" s="1221">
        <v>0</v>
      </c>
      <c r="Z956" s="1222">
        <v>0</v>
      </c>
      <c r="AA956" s="1223">
        <v>0</v>
      </c>
      <c r="AB956" s="1224">
        <v>0</v>
      </c>
      <c r="AC956" s="1225">
        <v>0</v>
      </c>
      <c r="AD956" s="1211" t="s">
        <v>48</v>
      </c>
      <c r="AE956" s="1227" t="s">
        <v>48</v>
      </c>
      <c r="AF956" s="1227" t="s">
        <v>48</v>
      </c>
      <c r="AG956" s="1228" t="s">
        <v>48</v>
      </c>
      <c r="AH956" s="1228" t="s">
        <v>48</v>
      </c>
      <c r="AI956" s="1228" t="s">
        <v>48</v>
      </c>
      <c r="AJ956" s="1228" t="s">
        <v>48</v>
      </c>
      <c r="AK956" s="1228" t="s">
        <v>48</v>
      </c>
      <c r="AL956" s="1228" t="s">
        <v>13913</v>
      </c>
      <c r="AM956" s="1228" t="s">
        <v>12656</v>
      </c>
      <c r="AN956" s="1229" t="s">
        <v>13944</v>
      </c>
    </row>
    <row r="957" spans="1:40" ht="13.5" thickBot="1">
      <c r="A957" s="1292" t="s">
        <v>7104</v>
      </c>
      <c r="B957" s="1202" t="s">
        <v>7105</v>
      </c>
      <c r="C957" s="1289" t="s">
        <v>4815</v>
      </c>
      <c r="D957" s="1289" t="s">
        <v>5612</v>
      </c>
      <c r="E957" s="1239" t="s">
        <v>5613</v>
      </c>
      <c r="F957" s="1239" t="s">
        <v>4817</v>
      </c>
      <c r="G957" s="1239" t="s">
        <v>5614</v>
      </c>
      <c r="H957" s="1239" t="s">
        <v>6866</v>
      </c>
      <c r="I957" s="1259" t="b">
        <v>0</v>
      </c>
      <c r="J957" s="1241" t="s">
        <v>7106</v>
      </c>
      <c r="K957" s="1208" t="s">
        <v>7107</v>
      </c>
      <c r="L957" s="1209" t="s">
        <v>7108</v>
      </c>
      <c r="M957" s="1210">
        <v>1</v>
      </c>
      <c r="N957" s="1262" t="b">
        <v>0</v>
      </c>
      <c r="O957" s="1245" t="s">
        <v>48</v>
      </c>
      <c r="P957" s="1224" t="s">
        <v>48</v>
      </c>
      <c r="Q957" s="1219" t="s">
        <v>48</v>
      </c>
      <c r="R957" s="1246" t="s">
        <v>48</v>
      </c>
      <c r="S957" s="1224" t="s">
        <v>48</v>
      </c>
      <c r="T957" s="1219" t="s">
        <v>48</v>
      </c>
      <c r="U957" s="1247" t="s">
        <v>48</v>
      </c>
      <c r="V957" s="1218" t="s">
        <v>48</v>
      </c>
      <c r="W957" s="1219" t="s">
        <v>48</v>
      </c>
      <c r="X957" s="1220" t="s">
        <v>48</v>
      </c>
      <c r="Y957" s="1221">
        <v>0</v>
      </c>
      <c r="Z957" s="1222">
        <v>0</v>
      </c>
      <c r="AA957" s="1223">
        <v>0</v>
      </c>
      <c r="AB957" s="1224">
        <v>0</v>
      </c>
      <c r="AC957" s="1225">
        <v>0</v>
      </c>
      <c r="AD957" s="1211" t="s">
        <v>48</v>
      </c>
      <c r="AE957" s="1227" t="s">
        <v>48</v>
      </c>
      <c r="AF957" s="1227" t="s">
        <v>48</v>
      </c>
      <c r="AG957" s="1228" t="s">
        <v>48</v>
      </c>
      <c r="AH957" s="1228" t="s">
        <v>48</v>
      </c>
      <c r="AI957" s="1228" t="s">
        <v>48</v>
      </c>
      <c r="AJ957" s="1228" t="s">
        <v>48</v>
      </c>
      <c r="AK957" s="1228" t="s">
        <v>48</v>
      </c>
      <c r="AL957" s="1228" t="s">
        <v>13913</v>
      </c>
      <c r="AM957" s="1228" t="s">
        <v>12656</v>
      </c>
      <c r="AN957" s="1229" t="s">
        <v>13944</v>
      </c>
    </row>
    <row r="958" spans="1:40" ht="13.5" thickBot="1">
      <c r="A958" s="1292" t="s">
        <v>7109</v>
      </c>
      <c r="B958" s="1202" t="s">
        <v>7110</v>
      </c>
      <c r="C958" s="1289" t="s">
        <v>4815</v>
      </c>
      <c r="D958" s="1289" t="s">
        <v>5612</v>
      </c>
      <c r="E958" s="1239" t="s">
        <v>5613</v>
      </c>
      <c r="F958" s="1239" t="s">
        <v>4817</v>
      </c>
      <c r="G958" s="1239" t="s">
        <v>5614</v>
      </c>
      <c r="H958" s="1239" t="s">
        <v>6866</v>
      </c>
      <c r="I958" s="1259" t="b">
        <v>0</v>
      </c>
      <c r="J958" s="1241" t="s">
        <v>7111</v>
      </c>
      <c r="K958" s="1208" t="s">
        <v>7112</v>
      </c>
      <c r="L958" s="1209" t="s">
        <v>7113</v>
      </c>
      <c r="M958" s="1210">
        <v>1</v>
      </c>
      <c r="N958" s="1262" t="b">
        <v>0</v>
      </c>
      <c r="O958" s="1245" t="s">
        <v>48</v>
      </c>
      <c r="P958" s="1224" t="s">
        <v>48</v>
      </c>
      <c r="Q958" s="1219" t="s">
        <v>48</v>
      </c>
      <c r="R958" s="1246" t="s">
        <v>48</v>
      </c>
      <c r="S958" s="1224" t="s">
        <v>48</v>
      </c>
      <c r="T958" s="1219" t="s">
        <v>48</v>
      </c>
      <c r="U958" s="1247" t="s">
        <v>48</v>
      </c>
      <c r="V958" s="1218" t="s">
        <v>48</v>
      </c>
      <c r="W958" s="1219" t="s">
        <v>48</v>
      </c>
      <c r="X958" s="1220" t="s">
        <v>48</v>
      </c>
      <c r="Y958" s="1221">
        <v>0</v>
      </c>
      <c r="Z958" s="1222">
        <v>0</v>
      </c>
      <c r="AA958" s="1223">
        <v>0</v>
      </c>
      <c r="AB958" s="1224">
        <v>0</v>
      </c>
      <c r="AC958" s="1225">
        <v>0</v>
      </c>
      <c r="AD958" s="1211" t="s">
        <v>48</v>
      </c>
      <c r="AE958" s="1227" t="s">
        <v>48</v>
      </c>
      <c r="AF958" s="1227" t="s">
        <v>48</v>
      </c>
      <c r="AG958" s="1228" t="s">
        <v>48</v>
      </c>
      <c r="AH958" s="1228" t="s">
        <v>48</v>
      </c>
      <c r="AI958" s="1228" t="s">
        <v>48</v>
      </c>
      <c r="AJ958" s="1228" t="s">
        <v>48</v>
      </c>
      <c r="AK958" s="1228" t="s">
        <v>48</v>
      </c>
      <c r="AL958" s="1228" t="s">
        <v>13913</v>
      </c>
      <c r="AM958" s="1228" t="s">
        <v>12656</v>
      </c>
      <c r="AN958" s="1229" t="s">
        <v>13944</v>
      </c>
    </row>
    <row r="959" spans="1:40" ht="13.5" thickBot="1">
      <c r="A959" s="1292" t="s">
        <v>7114</v>
      </c>
      <c r="B959" s="1202" t="s">
        <v>7115</v>
      </c>
      <c r="C959" s="1289" t="s">
        <v>4815</v>
      </c>
      <c r="D959" s="1289" t="s">
        <v>5612</v>
      </c>
      <c r="E959" s="1239" t="s">
        <v>5613</v>
      </c>
      <c r="F959" s="1239" t="s">
        <v>4817</v>
      </c>
      <c r="G959" s="1239" t="s">
        <v>5614</v>
      </c>
      <c r="H959" s="1239" t="s">
        <v>6866</v>
      </c>
      <c r="I959" s="1259" t="b">
        <v>0</v>
      </c>
      <c r="J959" s="1241" t="s">
        <v>7116</v>
      </c>
      <c r="K959" s="1208" t="s">
        <v>7117</v>
      </c>
      <c r="L959" s="1209" t="s">
        <v>7118</v>
      </c>
      <c r="M959" s="1210">
        <v>1</v>
      </c>
      <c r="N959" s="1262" t="b">
        <v>0</v>
      </c>
      <c r="O959" s="1245" t="s">
        <v>48</v>
      </c>
      <c r="P959" s="1224" t="s">
        <v>48</v>
      </c>
      <c r="Q959" s="1219" t="s">
        <v>48</v>
      </c>
      <c r="R959" s="1246" t="s">
        <v>48</v>
      </c>
      <c r="S959" s="1224" t="s">
        <v>48</v>
      </c>
      <c r="T959" s="1219" t="s">
        <v>48</v>
      </c>
      <c r="U959" s="1247" t="s">
        <v>48</v>
      </c>
      <c r="V959" s="1218" t="s">
        <v>48</v>
      </c>
      <c r="W959" s="1219" t="s">
        <v>48</v>
      </c>
      <c r="X959" s="1220" t="s">
        <v>48</v>
      </c>
      <c r="Y959" s="1221">
        <v>0</v>
      </c>
      <c r="Z959" s="1222">
        <v>0</v>
      </c>
      <c r="AA959" s="1223">
        <v>0</v>
      </c>
      <c r="AB959" s="1224">
        <v>0</v>
      </c>
      <c r="AC959" s="1225">
        <v>0</v>
      </c>
      <c r="AD959" s="1211" t="s">
        <v>48</v>
      </c>
      <c r="AE959" s="1227" t="s">
        <v>48</v>
      </c>
      <c r="AF959" s="1227" t="s">
        <v>48</v>
      </c>
      <c r="AG959" s="1228" t="s">
        <v>48</v>
      </c>
      <c r="AH959" s="1228" t="s">
        <v>48</v>
      </c>
      <c r="AI959" s="1228" t="s">
        <v>48</v>
      </c>
      <c r="AJ959" s="1228" t="s">
        <v>48</v>
      </c>
      <c r="AK959" s="1228" t="s">
        <v>48</v>
      </c>
      <c r="AL959" s="1228" t="s">
        <v>13913</v>
      </c>
      <c r="AM959" s="1228" t="s">
        <v>12656</v>
      </c>
      <c r="AN959" s="1229" t="s">
        <v>13944</v>
      </c>
    </row>
    <row r="960" spans="1:40" ht="13.5" thickBot="1">
      <c r="A960" s="1292" t="s">
        <v>7119</v>
      </c>
      <c r="B960" s="1202" t="s">
        <v>7120</v>
      </c>
      <c r="C960" s="1289" t="s">
        <v>4815</v>
      </c>
      <c r="D960" s="1289" t="s">
        <v>5612</v>
      </c>
      <c r="E960" s="1239" t="s">
        <v>5613</v>
      </c>
      <c r="F960" s="1239" t="s">
        <v>4817</v>
      </c>
      <c r="G960" s="1239" t="s">
        <v>5614</v>
      </c>
      <c r="H960" s="1239" t="s">
        <v>6866</v>
      </c>
      <c r="I960" s="1259" t="b">
        <v>0</v>
      </c>
      <c r="J960" s="1241" t="s">
        <v>7121</v>
      </c>
      <c r="K960" s="1208" t="s">
        <v>7122</v>
      </c>
      <c r="L960" s="1209" t="s">
        <v>7123</v>
      </c>
      <c r="M960" s="1210">
        <v>1</v>
      </c>
      <c r="N960" s="1262" t="b">
        <v>0</v>
      </c>
      <c r="O960" s="1245" t="s">
        <v>48</v>
      </c>
      <c r="P960" s="1224" t="s">
        <v>48</v>
      </c>
      <c r="Q960" s="1219" t="s">
        <v>48</v>
      </c>
      <c r="R960" s="1246" t="s">
        <v>48</v>
      </c>
      <c r="S960" s="1224" t="s">
        <v>48</v>
      </c>
      <c r="T960" s="1219" t="s">
        <v>48</v>
      </c>
      <c r="U960" s="1247" t="s">
        <v>48</v>
      </c>
      <c r="V960" s="1218" t="s">
        <v>48</v>
      </c>
      <c r="W960" s="1219" t="s">
        <v>48</v>
      </c>
      <c r="X960" s="1220" t="s">
        <v>48</v>
      </c>
      <c r="Y960" s="1221">
        <v>0</v>
      </c>
      <c r="Z960" s="1222">
        <v>0</v>
      </c>
      <c r="AA960" s="1223">
        <v>0</v>
      </c>
      <c r="AB960" s="1224">
        <v>0</v>
      </c>
      <c r="AC960" s="1225">
        <v>0</v>
      </c>
      <c r="AD960" s="1211" t="s">
        <v>48</v>
      </c>
      <c r="AE960" s="1227" t="s">
        <v>48</v>
      </c>
      <c r="AF960" s="1227" t="s">
        <v>48</v>
      </c>
      <c r="AG960" s="1228" t="s">
        <v>48</v>
      </c>
      <c r="AH960" s="1228" t="s">
        <v>48</v>
      </c>
      <c r="AI960" s="1228" t="s">
        <v>48</v>
      </c>
      <c r="AJ960" s="1228" t="s">
        <v>48</v>
      </c>
      <c r="AK960" s="1228" t="s">
        <v>48</v>
      </c>
      <c r="AL960" s="1228" t="s">
        <v>13913</v>
      </c>
      <c r="AM960" s="1228" t="s">
        <v>12656</v>
      </c>
      <c r="AN960" s="1229" t="s">
        <v>13944</v>
      </c>
    </row>
    <row r="961" spans="1:40" ht="13.5" thickBot="1">
      <c r="A961" s="1260" t="s">
        <v>7159</v>
      </c>
      <c r="B961" s="1202" t="s">
        <v>7160</v>
      </c>
      <c r="C961" s="1289" t="s">
        <v>4815</v>
      </c>
      <c r="D961" s="1289" t="s">
        <v>5612</v>
      </c>
      <c r="E961" s="1239" t="s">
        <v>5613</v>
      </c>
      <c r="F961" s="1239" t="s">
        <v>4817</v>
      </c>
      <c r="G961" s="1239" t="s">
        <v>5614</v>
      </c>
      <c r="H961" s="1239" t="s">
        <v>6866</v>
      </c>
      <c r="I961" s="1259" t="b">
        <v>0</v>
      </c>
      <c r="J961" s="1241" t="s">
        <v>7161</v>
      </c>
      <c r="K961" s="1208" t="s">
        <v>7162</v>
      </c>
      <c r="L961" s="1209" t="s">
        <v>7163</v>
      </c>
      <c r="M961" s="1210">
        <v>0.5</v>
      </c>
      <c r="N961" s="1262" t="b">
        <v>0</v>
      </c>
      <c r="O961" s="1245" t="s">
        <v>48</v>
      </c>
      <c r="P961" s="1224" t="s">
        <v>48</v>
      </c>
      <c r="Q961" s="1219" t="s">
        <v>48</v>
      </c>
      <c r="R961" s="1246" t="s">
        <v>48</v>
      </c>
      <c r="S961" s="1224" t="s">
        <v>48</v>
      </c>
      <c r="T961" s="1219" t="s">
        <v>48</v>
      </c>
      <c r="U961" s="1247" t="s">
        <v>48</v>
      </c>
      <c r="V961" s="1218" t="s">
        <v>48</v>
      </c>
      <c r="W961" s="1219" t="s">
        <v>48</v>
      </c>
      <c r="X961" s="1220" t="s">
        <v>48</v>
      </c>
      <c r="Y961" s="1221">
        <v>0</v>
      </c>
      <c r="Z961" s="1222">
        <v>0</v>
      </c>
      <c r="AA961" s="1223">
        <v>0</v>
      </c>
      <c r="AB961" s="1224">
        <v>0</v>
      </c>
      <c r="AC961" s="1225">
        <v>0</v>
      </c>
      <c r="AD961" s="1211" t="s">
        <v>48</v>
      </c>
      <c r="AE961" s="1227" t="s">
        <v>48</v>
      </c>
      <c r="AF961" s="1227" t="s">
        <v>48</v>
      </c>
      <c r="AG961" s="1228" t="s">
        <v>48</v>
      </c>
      <c r="AH961" s="1228" t="s">
        <v>48</v>
      </c>
      <c r="AI961" s="1228" t="s">
        <v>48</v>
      </c>
      <c r="AJ961" s="1228" t="s">
        <v>48</v>
      </c>
      <c r="AK961" s="1228" t="s">
        <v>48</v>
      </c>
      <c r="AL961" s="1228" t="s">
        <v>13911</v>
      </c>
      <c r="AM961" s="1228" t="s">
        <v>12656</v>
      </c>
      <c r="AN961" s="1229" t="s">
        <v>13944</v>
      </c>
    </row>
    <row r="962" spans="1:40" ht="13.5" thickBot="1">
      <c r="A962" s="1260" t="s">
        <v>7164</v>
      </c>
      <c r="B962" s="1202" t="s">
        <v>7165</v>
      </c>
      <c r="C962" s="1289" t="s">
        <v>4815</v>
      </c>
      <c r="D962" s="1289" t="s">
        <v>5612</v>
      </c>
      <c r="E962" s="1239" t="s">
        <v>5613</v>
      </c>
      <c r="F962" s="1239" t="s">
        <v>4817</v>
      </c>
      <c r="G962" s="1239" t="s">
        <v>5614</v>
      </c>
      <c r="H962" s="1239" t="s">
        <v>6866</v>
      </c>
      <c r="I962" s="1259" t="b">
        <v>0</v>
      </c>
      <c r="J962" s="1241" t="s">
        <v>7166</v>
      </c>
      <c r="K962" s="1208" t="s">
        <v>7167</v>
      </c>
      <c r="L962" s="1209" t="s">
        <v>7168</v>
      </c>
      <c r="M962" s="1210">
        <v>0.5</v>
      </c>
      <c r="N962" s="1262" t="b">
        <v>0</v>
      </c>
      <c r="O962" s="1245" t="s">
        <v>48</v>
      </c>
      <c r="P962" s="1224" t="s">
        <v>48</v>
      </c>
      <c r="Q962" s="1219" t="s">
        <v>48</v>
      </c>
      <c r="R962" s="1246" t="s">
        <v>48</v>
      </c>
      <c r="S962" s="1224" t="s">
        <v>48</v>
      </c>
      <c r="T962" s="1219" t="s">
        <v>48</v>
      </c>
      <c r="U962" s="1247" t="s">
        <v>48</v>
      </c>
      <c r="V962" s="1218" t="s">
        <v>48</v>
      </c>
      <c r="W962" s="1219" t="s">
        <v>48</v>
      </c>
      <c r="X962" s="1220" t="s">
        <v>48</v>
      </c>
      <c r="Y962" s="1221">
        <v>0</v>
      </c>
      <c r="Z962" s="1222">
        <v>0</v>
      </c>
      <c r="AA962" s="1223">
        <v>0</v>
      </c>
      <c r="AB962" s="1224">
        <v>0</v>
      </c>
      <c r="AC962" s="1225">
        <v>0</v>
      </c>
      <c r="AD962" s="1211" t="s">
        <v>48</v>
      </c>
      <c r="AE962" s="1227" t="s">
        <v>48</v>
      </c>
      <c r="AF962" s="1227" t="s">
        <v>48</v>
      </c>
      <c r="AG962" s="1228" t="s">
        <v>48</v>
      </c>
      <c r="AH962" s="1228" t="s">
        <v>48</v>
      </c>
      <c r="AI962" s="1228" t="s">
        <v>48</v>
      </c>
      <c r="AJ962" s="1228" t="s">
        <v>48</v>
      </c>
      <c r="AK962" s="1228" t="s">
        <v>48</v>
      </c>
      <c r="AL962" s="1228" t="s">
        <v>13911</v>
      </c>
      <c r="AM962" s="1228" t="s">
        <v>12656</v>
      </c>
      <c r="AN962" s="1229" t="s">
        <v>13944</v>
      </c>
    </row>
    <row r="963" spans="1:40" ht="13.5" thickBot="1">
      <c r="A963" s="1260" t="s">
        <v>7169</v>
      </c>
      <c r="B963" s="1202" t="s">
        <v>7170</v>
      </c>
      <c r="C963" s="1289" t="s">
        <v>4815</v>
      </c>
      <c r="D963" s="1289" t="s">
        <v>5612</v>
      </c>
      <c r="E963" s="1239" t="s">
        <v>5613</v>
      </c>
      <c r="F963" s="1239" t="s">
        <v>4817</v>
      </c>
      <c r="G963" s="1239" t="s">
        <v>5614</v>
      </c>
      <c r="H963" s="1239" t="s">
        <v>6866</v>
      </c>
      <c r="I963" s="1259" t="b">
        <v>0</v>
      </c>
      <c r="J963" s="1241" t="s">
        <v>7171</v>
      </c>
      <c r="K963" s="1208" t="s">
        <v>7172</v>
      </c>
      <c r="L963" s="1209" t="s">
        <v>7173</v>
      </c>
      <c r="M963" s="1210">
        <v>0.5</v>
      </c>
      <c r="N963" s="1262" t="b">
        <v>0</v>
      </c>
      <c r="O963" s="1245" t="s">
        <v>48</v>
      </c>
      <c r="P963" s="1224" t="s">
        <v>48</v>
      </c>
      <c r="Q963" s="1219" t="s">
        <v>48</v>
      </c>
      <c r="R963" s="1246" t="s">
        <v>48</v>
      </c>
      <c r="S963" s="1224" t="s">
        <v>48</v>
      </c>
      <c r="T963" s="1219" t="s">
        <v>48</v>
      </c>
      <c r="U963" s="1247" t="s">
        <v>48</v>
      </c>
      <c r="V963" s="1218" t="s">
        <v>48</v>
      </c>
      <c r="W963" s="1219" t="s">
        <v>48</v>
      </c>
      <c r="X963" s="1220" t="s">
        <v>48</v>
      </c>
      <c r="Y963" s="1221">
        <v>0</v>
      </c>
      <c r="Z963" s="1222">
        <v>0</v>
      </c>
      <c r="AA963" s="1223">
        <v>0</v>
      </c>
      <c r="AB963" s="1224">
        <v>0</v>
      </c>
      <c r="AC963" s="1225">
        <v>0</v>
      </c>
      <c r="AD963" s="1211" t="s">
        <v>48</v>
      </c>
      <c r="AE963" s="1227" t="s">
        <v>48</v>
      </c>
      <c r="AF963" s="1227" t="s">
        <v>48</v>
      </c>
      <c r="AG963" s="1228" t="s">
        <v>48</v>
      </c>
      <c r="AH963" s="1228" t="s">
        <v>48</v>
      </c>
      <c r="AI963" s="1228" t="s">
        <v>48</v>
      </c>
      <c r="AJ963" s="1228" t="s">
        <v>48</v>
      </c>
      <c r="AK963" s="1228" t="s">
        <v>48</v>
      </c>
      <c r="AL963" s="1228" t="s">
        <v>13911</v>
      </c>
      <c r="AM963" s="1228" t="s">
        <v>12656</v>
      </c>
      <c r="AN963" s="1229" t="s">
        <v>13944</v>
      </c>
    </row>
    <row r="964" spans="1:40" ht="13.5" thickBot="1">
      <c r="A964" s="1260" t="s">
        <v>7174</v>
      </c>
      <c r="B964" s="1202" t="s">
        <v>7175</v>
      </c>
      <c r="C964" s="1289" t="s">
        <v>4815</v>
      </c>
      <c r="D964" s="1289" t="s">
        <v>5612</v>
      </c>
      <c r="E964" s="1239" t="s">
        <v>5613</v>
      </c>
      <c r="F964" s="1239" t="s">
        <v>4817</v>
      </c>
      <c r="G964" s="1239" t="s">
        <v>5614</v>
      </c>
      <c r="H964" s="1239" t="s">
        <v>6866</v>
      </c>
      <c r="I964" s="1259" t="b">
        <v>0</v>
      </c>
      <c r="J964" s="1241" t="s">
        <v>7176</v>
      </c>
      <c r="K964" s="1208" t="s">
        <v>7177</v>
      </c>
      <c r="L964" s="1209" t="s">
        <v>7178</v>
      </c>
      <c r="M964" s="1210">
        <v>0.5</v>
      </c>
      <c r="N964" s="1262" t="b">
        <v>0</v>
      </c>
      <c r="O964" s="1245" t="s">
        <v>48</v>
      </c>
      <c r="P964" s="1224" t="s">
        <v>48</v>
      </c>
      <c r="Q964" s="1219" t="s">
        <v>48</v>
      </c>
      <c r="R964" s="1246" t="s">
        <v>48</v>
      </c>
      <c r="S964" s="1224" t="s">
        <v>48</v>
      </c>
      <c r="T964" s="1219" t="s">
        <v>48</v>
      </c>
      <c r="U964" s="1247" t="s">
        <v>48</v>
      </c>
      <c r="V964" s="1218" t="s">
        <v>48</v>
      </c>
      <c r="W964" s="1219" t="s">
        <v>48</v>
      </c>
      <c r="X964" s="1220" t="s">
        <v>48</v>
      </c>
      <c r="Y964" s="1221">
        <v>0</v>
      </c>
      <c r="Z964" s="1222">
        <v>0</v>
      </c>
      <c r="AA964" s="1223">
        <v>0</v>
      </c>
      <c r="AB964" s="1224">
        <v>0</v>
      </c>
      <c r="AC964" s="1225">
        <v>0</v>
      </c>
      <c r="AD964" s="1211" t="s">
        <v>48</v>
      </c>
      <c r="AE964" s="1227" t="s">
        <v>48</v>
      </c>
      <c r="AF964" s="1227" t="s">
        <v>48</v>
      </c>
      <c r="AG964" s="1228" t="s">
        <v>48</v>
      </c>
      <c r="AH964" s="1228" t="s">
        <v>48</v>
      </c>
      <c r="AI964" s="1228" t="s">
        <v>48</v>
      </c>
      <c r="AJ964" s="1228" t="s">
        <v>48</v>
      </c>
      <c r="AK964" s="1228" t="s">
        <v>48</v>
      </c>
      <c r="AL964" s="1228" t="s">
        <v>13911</v>
      </c>
      <c r="AM964" s="1228" t="s">
        <v>12656</v>
      </c>
      <c r="AN964" s="1229" t="s">
        <v>13944</v>
      </c>
    </row>
    <row r="965" spans="1:40" ht="13.5" thickBot="1">
      <c r="A965" s="1260" t="s">
        <v>7179</v>
      </c>
      <c r="B965" s="1202" t="s">
        <v>7180</v>
      </c>
      <c r="C965" s="1289" t="s">
        <v>4815</v>
      </c>
      <c r="D965" s="1289" t="s">
        <v>5612</v>
      </c>
      <c r="E965" s="1239" t="s">
        <v>5613</v>
      </c>
      <c r="F965" s="1239" t="s">
        <v>4817</v>
      </c>
      <c r="G965" s="1239" t="s">
        <v>5614</v>
      </c>
      <c r="H965" s="1239" t="s">
        <v>6866</v>
      </c>
      <c r="I965" s="1259" t="b">
        <v>0</v>
      </c>
      <c r="J965" s="1241" t="s">
        <v>7181</v>
      </c>
      <c r="K965" s="1208" t="s">
        <v>7182</v>
      </c>
      <c r="L965" s="1209" t="s">
        <v>7183</v>
      </c>
      <c r="M965" s="1210">
        <v>0.5</v>
      </c>
      <c r="N965" s="1262" t="b">
        <v>0</v>
      </c>
      <c r="O965" s="1245" t="s">
        <v>48</v>
      </c>
      <c r="P965" s="1224" t="s">
        <v>48</v>
      </c>
      <c r="Q965" s="1219" t="s">
        <v>48</v>
      </c>
      <c r="R965" s="1246" t="s">
        <v>48</v>
      </c>
      <c r="S965" s="1224" t="s">
        <v>48</v>
      </c>
      <c r="T965" s="1219" t="s">
        <v>48</v>
      </c>
      <c r="U965" s="1247" t="s">
        <v>48</v>
      </c>
      <c r="V965" s="1218" t="s">
        <v>48</v>
      </c>
      <c r="W965" s="1219" t="s">
        <v>48</v>
      </c>
      <c r="X965" s="1220" t="s">
        <v>48</v>
      </c>
      <c r="Y965" s="1221">
        <v>0</v>
      </c>
      <c r="Z965" s="1222">
        <v>0</v>
      </c>
      <c r="AA965" s="1223">
        <v>0</v>
      </c>
      <c r="AB965" s="1224">
        <v>0</v>
      </c>
      <c r="AC965" s="1225">
        <v>0</v>
      </c>
      <c r="AD965" s="1211" t="s">
        <v>48</v>
      </c>
      <c r="AE965" s="1227" t="s">
        <v>48</v>
      </c>
      <c r="AF965" s="1227" t="s">
        <v>48</v>
      </c>
      <c r="AG965" s="1228" t="s">
        <v>48</v>
      </c>
      <c r="AH965" s="1228" t="s">
        <v>48</v>
      </c>
      <c r="AI965" s="1228" t="s">
        <v>48</v>
      </c>
      <c r="AJ965" s="1228" t="s">
        <v>48</v>
      </c>
      <c r="AK965" s="1228" t="s">
        <v>48</v>
      </c>
      <c r="AL965" s="1228" t="s">
        <v>13911</v>
      </c>
      <c r="AM965" s="1228" t="s">
        <v>12656</v>
      </c>
      <c r="AN965" s="1229" t="s">
        <v>13944</v>
      </c>
    </row>
    <row r="966" spans="1:40" ht="13.5" thickBot="1">
      <c r="A966" s="1260" t="s">
        <v>7184</v>
      </c>
      <c r="B966" s="1202" t="s">
        <v>6980</v>
      </c>
      <c r="C966" s="1289" t="s">
        <v>4815</v>
      </c>
      <c r="D966" s="1289" t="s">
        <v>5612</v>
      </c>
      <c r="E966" s="1239" t="s">
        <v>5613</v>
      </c>
      <c r="F966" s="1239" t="s">
        <v>4817</v>
      </c>
      <c r="G966" s="1239" t="s">
        <v>5614</v>
      </c>
      <c r="H966" s="1239" t="s">
        <v>6866</v>
      </c>
      <c r="I966" s="1259" t="b">
        <v>0</v>
      </c>
      <c r="J966" s="1241" t="s">
        <v>7185</v>
      </c>
      <c r="K966" s="1208" t="s">
        <v>7186</v>
      </c>
      <c r="L966" s="1209" t="s">
        <v>7187</v>
      </c>
      <c r="M966" s="1210">
        <v>0.5</v>
      </c>
      <c r="N966" s="1262" t="b">
        <v>0</v>
      </c>
      <c r="O966" s="1245" t="s">
        <v>48</v>
      </c>
      <c r="P966" s="1224" t="s">
        <v>48</v>
      </c>
      <c r="Q966" s="1219" t="s">
        <v>48</v>
      </c>
      <c r="R966" s="1246" t="s">
        <v>48</v>
      </c>
      <c r="S966" s="1224" t="s">
        <v>48</v>
      </c>
      <c r="T966" s="1219" t="s">
        <v>48</v>
      </c>
      <c r="U966" s="1247" t="s">
        <v>48</v>
      </c>
      <c r="V966" s="1218" t="s">
        <v>48</v>
      </c>
      <c r="W966" s="1219" t="s">
        <v>48</v>
      </c>
      <c r="X966" s="1220" t="s">
        <v>48</v>
      </c>
      <c r="Y966" s="1221">
        <v>0</v>
      </c>
      <c r="Z966" s="1222">
        <v>0</v>
      </c>
      <c r="AA966" s="1223">
        <v>0</v>
      </c>
      <c r="AB966" s="1224">
        <v>0</v>
      </c>
      <c r="AC966" s="1225">
        <v>0</v>
      </c>
      <c r="AD966" s="1211" t="s">
        <v>48</v>
      </c>
      <c r="AE966" s="1227" t="s">
        <v>48</v>
      </c>
      <c r="AF966" s="1227" t="s">
        <v>48</v>
      </c>
      <c r="AG966" s="1228" t="s">
        <v>48</v>
      </c>
      <c r="AH966" s="1228" t="s">
        <v>48</v>
      </c>
      <c r="AI966" s="1228" t="s">
        <v>48</v>
      </c>
      <c r="AJ966" s="1228" t="s">
        <v>48</v>
      </c>
      <c r="AK966" s="1228" t="s">
        <v>48</v>
      </c>
      <c r="AL966" s="1228" t="s">
        <v>13911</v>
      </c>
      <c r="AM966" s="1228" t="s">
        <v>12656</v>
      </c>
      <c r="AN966" s="1229" t="s">
        <v>13944</v>
      </c>
    </row>
    <row r="967" spans="1:40" ht="13.5" thickBot="1">
      <c r="A967" s="1260" t="s">
        <v>7188</v>
      </c>
      <c r="B967" s="1202" t="s">
        <v>7189</v>
      </c>
      <c r="C967" s="1289" t="s">
        <v>4815</v>
      </c>
      <c r="D967" s="1289" t="s">
        <v>5612</v>
      </c>
      <c r="E967" s="1239" t="s">
        <v>5613</v>
      </c>
      <c r="F967" s="1239" t="s">
        <v>4817</v>
      </c>
      <c r="G967" s="1239" t="s">
        <v>5614</v>
      </c>
      <c r="H967" s="1239" t="s">
        <v>6866</v>
      </c>
      <c r="I967" s="1259" t="b">
        <v>0</v>
      </c>
      <c r="J967" s="1241" t="s">
        <v>7190</v>
      </c>
      <c r="K967" s="1208" t="s">
        <v>7191</v>
      </c>
      <c r="L967" s="1209" t="s">
        <v>7192</v>
      </c>
      <c r="M967" s="1210">
        <v>0.5</v>
      </c>
      <c r="N967" s="1262" t="b">
        <v>0</v>
      </c>
      <c r="O967" s="1245" t="s">
        <v>48</v>
      </c>
      <c r="P967" s="1224" t="s">
        <v>48</v>
      </c>
      <c r="Q967" s="1219" t="s">
        <v>48</v>
      </c>
      <c r="R967" s="1246" t="s">
        <v>48</v>
      </c>
      <c r="S967" s="1224" t="s">
        <v>48</v>
      </c>
      <c r="T967" s="1219" t="s">
        <v>48</v>
      </c>
      <c r="U967" s="1247" t="s">
        <v>48</v>
      </c>
      <c r="V967" s="1218" t="s">
        <v>48</v>
      </c>
      <c r="W967" s="1219" t="s">
        <v>48</v>
      </c>
      <c r="X967" s="1220" t="s">
        <v>48</v>
      </c>
      <c r="Y967" s="1221">
        <v>0</v>
      </c>
      <c r="Z967" s="1222">
        <v>0</v>
      </c>
      <c r="AA967" s="1223">
        <v>0</v>
      </c>
      <c r="AB967" s="1224">
        <v>0</v>
      </c>
      <c r="AC967" s="1225">
        <v>0</v>
      </c>
      <c r="AD967" s="1211" t="s">
        <v>48</v>
      </c>
      <c r="AE967" s="1227" t="s">
        <v>48</v>
      </c>
      <c r="AF967" s="1227" t="s">
        <v>48</v>
      </c>
      <c r="AG967" s="1228" t="s">
        <v>48</v>
      </c>
      <c r="AH967" s="1228" t="s">
        <v>48</v>
      </c>
      <c r="AI967" s="1228" t="s">
        <v>48</v>
      </c>
      <c r="AJ967" s="1228" t="s">
        <v>48</v>
      </c>
      <c r="AK967" s="1228" t="s">
        <v>48</v>
      </c>
      <c r="AL967" s="1228" t="s">
        <v>13911</v>
      </c>
      <c r="AM967" s="1228" t="s">
        <v>12656</v>
      </c>
      <c r="AN967" s="1229" t="s">
        <v>13944</v>
      </c>
    </row>
    <row r="968" spans="1:40" ht="13.5" thickBot="1">
      <c r="A968" s="1260" t="s">
        <v>7193</v>
      </c>
      <c r="B968" s="1202" t="s">
        <v>7194</v>
      </c>
      <c r="C968" s="1289" t="s">
        <v>4815</v>
      </c>
      <c r="D968" s="1289" t="s">
        <v>5612</v>
      </c>
      <c r="E968" s="1239" t="s">
        <v>5613</v>
      </c>
      <c r="F968" s="1239" t="s">
        <v>4817</v>
      </c>
      <c r="G968" s="1239" t="s">
        <v>5614</v>
      </c>
      <c r="H968" s="1239" t="s">
        <v>6866</v>
      </c>
      <c r="I968" s="1259" t="b">
        <v>0</v>
      </c>
      <c r="J968" s="1241" t="s">
        <v>7195</v>
      </c>
      <c r="K968" s="1208" t="s">
        <v>7196</v>
      </c>
      <c r="L968" s="1209" t="s">
        <v>7197</v>
      </c>
      <c r="M968" s="1210">
        <v>0.5</v>
      </c>
      <c r="N968" s="1262" t="b">
        <v>0</v>
      </c>
      <c r="O968" s="1245" t="s">
        <v>48</v>
      </c>
      <c r="P968" s="1224" t="s">
        <v>48</v>
      </c>
      <c r="Q968" s="1219" t="s">
        <v>48</v>
      </c>
      <c r="R968" s="1246" t="s">
        <v>48</v>
      </c>
      <c r="S968" s="1224" t="s">
        <v>48</v>
      </c>
      <c r="T968" s="1219" t="s">
        <v>48</v>
      </c>
      <c r="U968" s="1247" t="s">
        <v>48</v>
      </c>
      <c r="V968" s="1218" t="s">
        <v>48</v>
      </c>
      <c r="W968" s="1219" t="s">
        <v>48</v>
      </c>
      <c r="X968" s="1220" t="s">
        <v>48</v>
      </c>
      <c r="Y968" s="1221">
        <v>0</v>
      </c>
      <c r="Z968" s="1222">
        <v>0</v>
      </c>
      <c r="AA968" s="1223">
        <v>0</v>
      </c>
      <c r="AB968" s="1224">
        <v>0</v>
      </c>
      <c r="AC968" s="1225">
        <v>0</v>
      </c>
      <c r="AD968" s="1211" t="s">
        <v>48</v>
      </c>
      <c r="AE968" s="1227" t="s">
        <v>48</v>
      </c>
      <c r="AF968" s="1227" t="s">
        <v>48</v>
      </c>
      <c r="AG968" s="1228" t="s">
        <v>48</v>
      </c>
      <c r="AH968" s="1228" t="s">
        <v>48</v>
      </c>
      <c r="AI968" s="1228" t="s">
        <v>48</v>
      </c>
      <c r="AJ968" s="1228" t="s">
        <v>48</v>
      </c>
      <c r="AK968" s="1228" t="s">
        <v>48</v>
      </c>
      <c r="AL968" s="1228" t="s">
        <v>13911</v>
      </c>
      <c r="AM968" s="1228" t="s">
        <v>12656</v>
      </c>
      <c r="AN968" s="1229" t="s">
        <v>13944</v>
      </c>
    </row>
    <row r="969" spans="1:40" ht="13.5" thickBot="1">
      <c r="A969" s="1260" t="s">
        <v>7198</v>
      </c>
      <c r="B969" s="1202" t="s">
        <v>7199</v>
      </c>
      <c r="C969" s="1289" t="s">
        <v>4815</v>
      </c>
      <c r="D969" s="1289" t="s">
        <v>5612</v>
      </c>
      <c r="E969" s="1239" t="s">
        <v>5613</v>
      </c>
      <c r="F969" s="1239" t="s">
        <v>4817</v>
      </c>
      <c r="G969" s="1239" t="s">
        <v>5614</v>
      </c>
      <c r="H969" s="1239" t="s">
        <v>6866</v>
      </c>
      <c r="I969" s="1259" t="b">
        <v>0</v>
      </c>
      <c r="J969" s="1241" t="s">
        <v>7200</v>
      </c>
      <c r="K969" s="1208" t="s">
        <v>7201</v>
      </c>
      <c r="L969" s="1209" t="s">
        <v>7202</v>
      </c>
      <c r="M969" s="1210">
        <v>0.5</v>
      </c>
      <c r="N969" s="1262" t="b">
        <v>0</v>
      </c>
      <c r="O969" s="1245" t="s">
        <v>48</v>
      </c>
      <c r="P969" s="1224" t="s">
        <v>48</v>
      </c>
      <c r="Q969" s="1219" t="s">
        <v>48</v>
      </c>
      <c r="R969" s="1246" t="s">
        <v>48</v>
      </c>
      <c r="S969" s="1224" t="s">
        <v>48</v>
      </c>
      <c r="T969" s="1219" t="s">
        <v>48</v>
      </c>
      <c r="U969" s="1247" t="s">
        <v>48</v>
      </c>
      <c r="V969" s="1218" t="s">
        <v>48</v>
      </c>
      <c r="W969" s="1219" t="s">
        <v>48</v>
      </c>
      <c r="X969" s="1220" t="s">
        <v>48</v>
      </c>
      <c r="Y969" s="1221">
        <v>0</v>
      </c>
      <c r="Z969" s="1222">
        <v>0</v>
      </c>
      <c r="AA969" s="1223">
        <v>0</v>
      </c>
      <c r="AB969" s="1224">
        <v>0</v>
      </c>
      <c r="AC969" s="1225">
        <v>0</v>
      </c>
      <c r="AD969" s="1211" t="s">
        <v>48</v>
      </c>
      <c r="AE969" s="1227" t="s">
        <v>48</v>
      </c>
      <c r="AF969" s="1227" t="s">
        <v>48</v>
      </c>
      <c r="AG969" s="1228" t="s">
        <v>48</v>
      </c>
      <c r="AH969" s="1228" t="s">
        <v>48</v>
      </c>
      <c r="AI969" s="1228" t="s">
        <v>48</v>
      </c>
      <c r="AJ969" s="1228" t="s">
        <v>48</v>
      </c>
      <c r="AK969" s="1228" t="s">
        <v>48</v>
      </c>
      <c r="AL969" s="1228" t="s">
        <v>13911</v>
      </c>
      <c r="AM969" s="1228" t="s">
        <v>12656</v>
      </c>
      <c r="AN969" s="1229" t="s">
        <v>13944</v>
      </c>
    </row>
    <row r="970" spans="1:40" ht="13.5" thickBot="1">
      <c r="A970" s="1260" t="s">
        <v>7203</v>
      </c>
      <c r="B970" s="1202" t="s">
        <v>7204</v>
      </c>
      <c r="C970" s="1289" t="s">
        <v>4815</v>
      </c>
      <c r="D970" s="1289" t="s">
        <v>5612</v>
      </c>
      <c r="E970" s="1239" t="s">
        <v>5613</v>
      </c>
      <c r="F970" s="1239" t="s">
        <v>4817</v>
      </c>
      <c r="G970" s="1239" t="s">
        <v>5614</v>
      </c>
      <c r="H970" s="1239" t="s">
        <v>6866</v>
      </c>
      <c r="I970" s="1259" t="b">
        <v>0</v>
      </c>
      <c r="J970" s="1241" t="s">
        <v>7205</v>
      </c>
      <c r="K970" s="1208" t="s">
        <v>7206</v>
      </c>
      <c r="L970" s="1209" t="s">
        <v>7207</v>
      </c>
      <c r="M970" s="1210">
        <v>0.5</v>
      </c>
      <c r="N970" s="1262" t="b">
        <v>0</v>
      </c>
      <c r="O970" s="1245" t="s">
        <v>48</v>
      </c>
      <c r="P970" s="1224" t="s">
        <v>48</v>
      </c>
      <c r="Q970" s="1219" t="s">
        <v>48</v>
      </c>
      <c r="R970" s="1246" t="s">
        <v>48</v>
      </c>
      <c r="S970" s="1224" t="s">
        <v>48</v>
      </c>
      <c r="T970" s="1219" t="s">
        <v>48</v>
      </c>
      <c r="U970" s="1247" t="s">
        <v>48</v>
      </c>
      <c r="V970" s="1218" t="s">
        <v>48</v>
      </c>
      <c r="W970" s="1219" t="s">
        <v>48</v>
      </c>
      <c r="X970" s="1220" t="s">
        <v>48</v>
      </c>
      <c r="Y970" s="1221">
        <v>0</v>
      </c>
      <c r="Z970" s="1222">
        <v>0</v>
      </c>
      <c r="AA970" s="1223">
        <v>0</v>
      </c>
      <c r="AB970" s="1224">
        <v>0</v>
      </c>
      <c r="AC970" s="1225">
        <v>0</v>
      </c>
      <c r="AD970" s="1211" t="s">
        <v>48</v>
      </c>
      <c r="AE970" s="1227" t="s">
        <v>48</v>
      </c>
      <c r="AF970" s="1227" t="s">
        <v>48</v>
      </c>
      <c r="AG970" s="1228" t="s">
        <v>48</v>
      </c>
      <c r="AH970" s="1228" t="s">
        <v>48</v>
      </c>
      <c r="AI970" s="1228" t="s">
        <v>48</v>
      </c>
      <c r="AJ970" s="1228" t="s">
        <v>48</v>
      </c>
      <c r="AK970" s="1228" t="s">
        <v>48</v>
      </c>
      <c r="AL970" s="1228" t="s">
        <v>13911</v>
      </c>
      <c r="AM970" s="1228" t="s">
        <v>12656</v>
      </c>
      <c r="AN970" s="1229" t="s">
        <v>13944</v>
      </c>
    </row>
    <row r="971" spans="1:40" ht="13.5" thickBot="1">
      <c r="A971" s="1260" t="s">
        <v>7208</v>
      </c>
      <c r="B971" s="1202" t="s">
        <v>7209</v>
      </c>
      <c r="C971" s="1289" t="s">
        <v>4815</v>
      </c>
      <c r="D971" s="1289" t="s">
        <v>5612</v>
      </c>
      <c r="E971" s="1239" t="s">
        <v>5613</v>
      </c>
      <c r="F971" s="1239" t="s">
        <v>4817</v>
      </c>
      <c r="G971" s="1239" t="s">
        <v>5614</v>
      </c>
      <c r="H971" s="1239" t="s">
        <v>6866</v>
      </c>
      <c r="I971" s="1259" t="b">
        <v>0</v>
      </c>
      <c r="J971" s="1241" t="s">
        <v>7210</v>
      </c>
      <c r="K971" s="1208" t="s">
        <v>7211</v>
      </c>
      <c r="L971" s="1209" t="s">
        <v>7212</v>
      </c>
      <c r="M971" s="1210">
        <v>0.5</v>
      </c>
      <c r="N971" s="1262" t="b">
        <v>0</v>
      </c>
      <c r="O971" s="1245" t="s">
        <v>48</v>
      </c>
      <c r="P971" s="1224" t="s">
        <v>48</v>
      </c>
      <c r="Q971" s="1219" t="s">
        <v>48</v>
      </c>
      <c r="R971" s="1246" t="s">
        <v>48</v>
      </c>
      <c r="S971" s="1224" t="s">
        <v>48</v>
      </c>
      <c r="T971" s="1219" t="s">
        <v>48</v>
      </c>
      <c r="U971" s="1247" t="s">
        <v>48</v>
      </c>
      <c r="V971" s="1218" t="s">
        <v>48</v>
      </c>
      <c r="W971" s="1219" t="s">
        <v>48</v>
      </c>
      <c r="X971" s="1220" t="s">
        <v>48</v>
      </c>
      <c r="Y971" s="1221">
        <v>0</v>
      </c>
      <c r="Z971" s="1222">
        <v>0</v>
      </c>
      <c r="AA971" s="1223">
        <v>0</v>
      </c>
      <c r="AB971" s="1224">
        <v>0</v>
      </c>
      <c r="AC971" s="1225">
        <v>0</v>
      </c>
      <c r="AD971" s="1211" t="s">
        <v>48</v>
      </c>
      <c r="AE971" s="1227" t="s">
        <v>48</v>
      </c>
      <c r="AF971" s="1227" t="s">
        <v>48</v>
      </c>
      <c r="AG971" s="1228" t="s">
        <v>48</v>
      </c>
      <c r="AH971" s="1228" t="s">
        <v>48</v>
      </c>
      <c r="AI971" s="1228" t="s">
        <v>48</v>
      </c>
      <c r="AJ971" s="1228" t="s">
        <v>48</v>
      </c>
      <c r="AK971" s="1228" t="s">
        <v>48</v>
      </c>
      <c r="AL971" s="1228" t="s">
        <v>13911</v>
      </c>
      <c r="AM971" s="1228" t="s">
        <v>12656</v>
      </c>
      <c r="AN971" s="1229" t="s">
        <v>13944</v>
      </c>
    </row>
    <row r="972" spans="1:40" ht="13.5" thickBot="1">
      <c r="A972" s="1260" t="s">
        <v>7213</v>
      </c>
      <c r="B972" s="1202" t="s">
        <v>7214</v>
      </c>
      <c r="C972" s="1289" t="s">
        <v>4815</v>
      </c>
      <c r="D972" s="1289" t="s">
        <v>5612</v>
      </c>
      <c r="E972" s="1239" t="s">
        <v>5613</v>
      </c>
      <c r="F972" s="1239" t="s">
        <v>4817</v>
      </c>
      <c r="G972" s="1239" t="s">
        <v>5614</v>
      </c>
      <c r="H972" s="1239" t="s">
        <v>6866</v>
      </c>
      <c r="I972" s="1259" t="b">
        <v>0</v>
      </c>
      <c r="J972" s="1241" t="s">
        <v>7215</v>
      </c>
      <c r="K972" s="1208" t="s">
        <v>7216</v>
      </c>
      <c r="L972" s="1209" t="s">
        <v>7217</v>
      </c>
      <c r="M972" s="1210">
        <v>0.5</v>
      </c>
      <c r="N972" s="1262" t="b">
        <v>0</v>
      </c>
      <c r="O972" s="1245" t="s">
        <v>48</v>
      </c>
      <c r="P972" s="1224" t="s">
        <v>48</v>
      </c>
      <c r="Q972" s="1219" t="s">
        <v>48</v>
      </c>
      <c r="R972" s="1246" t="s">
        <v>48</v>
      </c>
      <c r="S972" s="1224" t="s">
        <v>48</v>
      </c>
      <c r="T972" s="1219" t="s">
        <v>48</v>
      </c>
      <c r="U972" s="1247" t="s">
        <v>48</v>
      </c>
      <c r="V972" s="1218" t="s">
        <v>48</v>
      </c>
      <c r="W972" s="1219" t="s">
        <v>48</v>
      </c>
      <c r="X972" s="1220" t="s">
        <v>48</v>
      </c>
      <c r="Y972" s="1221">
        <v>0</v>
      </c>
      <c r="Z972" s="1222">
        <v>0</v>
      </c>
      <c r="AA972" s="1223">
        <v>0</v>
      </c>
      <c r="AB972" s="1224">
        <v>0</v>
      </c>
      <c r="AC972" s="1225">
        <v>0</v>
      </c>
      <c r="AD972" s="1211" t="s">
        <v>48</v>
      </c>
      <c r="AE972" s="1227" t="s">
        <v>48</v>
      </c>
      <c r="AF972" s="1227" t="s">
        <v>48</v>
      </c>
      <c r="AG972" s="1228" t="s">
        <v>48</v>
      </c>
      <c r="AH972" s="1228" t="s">
        <v>48</v>
      </c>
      <c r="AI972" s="1228" t="s">
        <v>48</v>
      </c>
      <c r="AJ972" s="1228" t="s">
        <v>48</v>
      </c>
      <c r="AK972" s="1228" t="s">
        <v>48</v>
      </c>
      <c r="AL972" s="1228" t="s">
        <v>13911</v>
      </c>
      <c r="AM972" s="1228" t="s">
        <v>12656</v>
      </c>
      <c r="AN972" s="1229" t="s">
        <v>13944</v>
      </c>
    </row>
    <row r="973" spans="1:40" ht="13.5" thickBot="1">
      <c r="A973" s="1260" t="s">
        <v>7218</v>
      </c>
      <c r="B973" s="1202" t="s">
        <v>7219</v>
      </c>
      <c r="C973" s="1289" t="s">
        <v>4815</v>
      </c>
      <c r="D973" s="1289" t="s">
        <v>5612</v>
      </c>
      <c r="E973" s="1239" t="s">
        <v>5613</v>
      </c>
      <c r="F973" s="1239" t="s">
        <v>4817</v>
      </c>
      <c r="G973" s="1239" t="s">
        <v>5614</v>
      </c>
      <c r="H973" s="1239" t="s">
        <v>6866</v>
      </c>
      <c r="I973" s="1259" t="b">
        <v>0</v>
      </c>
      <c r="J973" s="1241" t="s">
        <v>7220</v>
      </c>
      <c r="K973" s="1208" t="s">
        <v>7221</v>
      </c>
      <c r="L973" s="1209" t="s">
        <v>7222</v>
      </c>
      <c r="M973" s="1210">
        <v>0.5</v>
      </c>
      <c r="N973" s="1262" t="b">
        <v>0</v>
      </c>
      <c r="O973" s="1245" t="s">
        <v>48</v>
      </c>
      <c r="P973" s="1224" t="s">
        <v>48</v>
      </c>
      <c r="Q973" s="1219" t="s">
        <v>48</v>
      </c>
      <c r="R973" s="1246" t="s">
        <v>48</v>
      </c>
      <c r="S973" s="1224" t="s">
        <v>48</v>
      </c>
      <c r="T973" s="1219" t="s">
        <v>48</v>
      </c>
      <c r="U973" s="1247" t="s">
        <v>48</v>
      </c>
      <c r="V973" s="1218" t="s">
        <v>48</v>
      </c>
      <c r="W973" s="1219" t="s">
        <v>48</v>
      </c>
      <c r="X973" s="1220" t="s">
        <v>48</v>
      </c>
      <c r="Y973" s="1221">
        <v>0</v>
      </c>
      <c r="Z973" s="1222">
        <v>0</v>
      </c>
      <c r="AA973" s="1223">
        <v>0</v>
      </c>
      <c r="AB973" s="1224">
        <v>0</v>
      </c>
      <c r="AC973" s="1225">
        <v>0</v>
      </c>
      <c r="AD973" s="1211" t="s">
        <v>48</v>
      </c>
      <c r="AE973" s="1227" t="s">
        <v>48</v>
      </c>
      <c r="AF973" s="1227" t="s">
        <v>48</v>
      </c>
      <c r="AG973" s="1228" t="s">
        <v>48</v>
      </c>
      <c r="AH973" s="1228" t="s">
        <v>48</v>
      </c>
      <c r="AI973" s="1228" t="s">
        <v>48</v>
      </c>
      <c r="AJ973" s="1228" t="s">
        <v>48</v>
      </c>
      <c r="AK973" s="1228" t="s">
        <v>48</v>
      </c>
      <c r="AL973" s="1228" t="s">
        <v>13911</v>
      </c>
      <c r="AM973" s="1228" t="s">
        <v>12656</v>
      </c>
      <c r="AN973" s="1229" t="s">
        <v>13944</v>
      </c>
    </row>
    <row r="974" spans="1:40" ht="13.5" thickBot="1">
      <c r="A974" s="1260" t="s">
        <v>7223</v>
      </c>
      <c r="B974" s="1202" t="s">
        <v>7224</v>
      </c>
      <c r="C974" s="1289" t="s">
        <v>4815</v>
      </c>
      <c r="D974" s="1289" t="s">
        <v>5612</v>
      </c>
      <c r="E974" s="1239" t="s">
        <v>5613</v>
      </c>
      <c r="F974" s="1239" t="s">
        <v>4817</v>
      </c>
      <c r="G974" s="1239" t="s">
        <v>5614</v>
      </c>
      <c r="H974" s="1239" t="s">
        <v>6866</v>
      </c>
      <c r="I974" s="1259" t="b">
        <v>0</v>
      </c>
      <c r="J974" s="1241" t="s">
        <v>7225</v>
      </c>
      <c r="K974" s="1208" t="s">
        <v>7226</v>
      </c>
      <c r="L974" s="1209" t="s">
        <v>7227</v>
      </c>
      <c r="M974" s="1210">
        <v>0.5</v>
      </c>
      <c r="N974" s="1262" t="b">
        <v>0</v>
      </c>
      <c r="O974" s="1245" t="s">
        <v>48</v>
      </c>
      <c r="P974" s="1224" t="s">
        <v>48</v>
      </c>
      <c r="Q974" s="1219" t="s">
        <v>48</v>
      </c>
      <c r="R974" s="1246" t="s">
        <v>48</v>
      </c>
      <c r="S974" s="1224" t="s">
        <v>48</v>
      </c>
      <c r="T974" s="1219" t="s">
        <v>48</v>
      </c>
      <c r="U974" s="1247" t="s">
        <v>48</v>
      </c>
      <c r="V974" s="1218" t="s">
        <v>48</v>
      </c>
      <c r="W974" s="1219" t="s">
        <v>48</v>
      </c>
      <c r="X974" s="1220" t="s">
        <v>48</v>
      </c>
      <c r="Y974" s="1221">
        <v>0</v>
      </c>
      <c r="Z974" s="1222">
        <v>0</v>
      </c>
      <c r="AA974" s="1223">
        <v>0</v>
      </c>
      <c r="AB974" s="1224">
        <v>0</v>
      </c>
      <c r="AC974" s="1225">
        <v>0</v>
      </c>
      <c r="AD974" s="1211" t="s">
        <v>48</v>
      </c>
      <c r="AE974" s="1227" t="s">
        <v>48</v>
      </c>
      <c r="AF974" s="1227" t="s">
        <v>48</v>
      </c>
      <c r="AG974" s="1228" t="s">
        <v>48</v>
      </c>
      <c r="AH974" s="1228" t="s">
        <v>48</v>
      </c>
      <c r="AI974" s="1228" t="s">
        <v>48</v>
      </c>
      <c r="AJ974" s="1228" t="s">
        <v>48</v>
      </c>
      <c r="AK974" s="1228" t="s">
        <v>48</v>
      </c>
      <c r="AL974" s="1228" t="s">
        <v>13911</v>
      </c>
      <c r="AM974" s="1228" t="s">
        <v>12656</v>
      </c>
      <c r="AN974" s="1229" t="s">
        <v>13944</v>
      </c>
    </row>
    <row r="975" spans="1:40" ht="13.5" thickBot="1">
      <c r="A975" s="1291" t="s">
        <v>7228</v>
      </c>
      <c r="B975" s="1202" t="s">
        <v>7229</v>
      </c>
      <c r="C975" s="1289" t="s">
        <v>4815</v>
      </c>
      <c r="D975" s="1289" t="s">
        <v>5612</v>
      </c>
      <c r="E975" s="1239" t="s">
        <v>5613</v>
      </c>
      <c r="F975" s="1239" t="s">
        <v>4817</v>
      </c>
      <c r="G975" s="1239" t="s">
        <v>5614</v>
      </c>
      <c r="H975" s="1239" t="s">
        <v>6866</v>
      </c>
      <c r="I975" s="1259" t="b">
        <v>0</v>
      </c>
      <c r="J975" s="1261" t="s">
        <v>7230</v>
      </c>
      <c r="K975" s="1208" t="s">
        <v>7231</v>
      </c>
      <c r="L975" s="1209" t="s">
        <v>7232</v>
      </c>
      <c r="M975" s="1210">
        <v>0.5</v>
      </c>
      <c r="N975" s="1262" t="b">
        <v>0</v>
      </c>
      <c r="O975" s="1245" t="s">
        <v>48</v>
      </c>
      <c r="P975" s="1224" t="s">
        <v>48</v>
      </c>
      <c r="Q975" s="1219" t="s">
        <v>48</v>
      </c>
      <c r="R975" s="1246" t="s">
        <v>48</v>
      </c>
      <c r="S975" s="1224" t="s">
        <v>48</v>
      </c>
      <c r="T975" s="1219" t="s">
        <v>48</v>
      </c>
      <c r="U975" s="1247" t="s">
        <v>48</v>
      </c>
      <c r="V975" s="1218" t="s">
        <v>48</v>
      </c>
      <c r="W975" s="1219" t="s">
        <v>48</v>
      </c>
      <c r="X975" s="1220" t="s">
        <v>48</v>
      </c>
      <c r="Y975" s="1221">
        <v>0</v>
      </c>
      <c r="Z975" s="1222">
        <v>0</v>
      </c>
      <c r="AA975" s="1223">
        <v>0</v>
      </c>
      <c r="AB975" s="1224">
        <v>0</v>
      </c>
      <c r="AC975" s="1225">
        <v>0</v>
      </c>
      <c r="AD975" s="1211" t="s">
        <v>48</v>
      </c>
      <c r="AE975" s="1227" t="s">
        <v>48</v>
      </c>
      <c r="AF975" s="1227" t="s">
        <v>48</v>
      </c>
      <c r="AG975" s="1228" t="s">
        <v>48</v>
      </c>
      <c r="AH975" s="1228" t="s">
        <v>48</v>
      </c>
      <c r="AI975" s="1228" t="s">
        <v>48</v>
      </c>
      <c r="AJ975" s="1228" t="s">
        <v>48</v>
      </c>
      <c r="AK975" s="1228" t="s">
        <v>48</v>
      </c>
      <c r="AL975" s="1228" t="s">
        <v>13912</v>
      </c>
      <c r="AM975" s="1228" t="s">
        <v>12656</v>
      </c>
      <c r="AN975" s="1229" t="s">
        <v>13944</v>
      </c>
    </row>
    <row r="976" spans="1:40" ht="13.5" thickBot="1">
      <c r="A976" s="1291" t="s">
        <v>7233</v>
      </c>
      <c r="B976" s="1202" t="s">
        <v>7234</v>
      </c>
      <c r="C976" s="1289" t="s">
        <v>4815</v>
      </c>
      <c r="D976" s="1289" t="s">
        <v>5612</v>
      </c>
      <c r="E976" s="1239" t="s">
        <v>5613</v>
      </c>
      <c r="F976" s="1239" t="s">
        <v>4817</v>
      </c>
      <c r="G976" s="1239" t="s">
        <v>5614</v>
      </c>
      <c r="H976" s="1239" t="s">
        <v>6866</v>
      </c>
      <c r="I976" s="1259" t="b">
        <v>0</v>
      </c>
      <c r="J976" s="1243" t="s">
        <v>7235</v>
      </c>
      <c r="K976" s="1208" t="s">
        <v>7236</v>
      </c>
      <c r="L976" s="1209" t="s">
        <v>7237</v>
      </c>
      <c r="M976" s="1210">
        <v>0.5</v>
      </c>
      <c r="N976" s="1262" t="b">
        <v>0</v>
      </c>
      <c r="O976" s="1245" t="s">
        <v>48</v>
      </c>
      <c r="P976" s="1224" t="s">
        <v>48</v>
      </c>
      <c r="Q976" s="1219" t="s">
        <v>48</v>
      </c>
      <c r="R976" s="1246" t="s">
        <v>48</v>
      </c>
      <c r="S976" s="1224" t="s">
        <v>48</v>
      </c>
      <c r="T976" s="1219" t="s">
        <v>48</v>
      </c>
      <c r="U976" s="1247" t="s">
        <v>48</v>
      </c>
      <c r="V976" s="1218" t="s">
        <v>48</v>
      </c>
      <c r="W976" s="1219" t="s">
        <v>48</v>
      </c>
      <c r="X976" s="1220" t="s">
        <v>48</v>
      </c>
      <c r="Y976" s="1221">
        <v>0</v>
      </c>
      <c r="Z976" s="1222">
        <v>0</v>
      </c>
      <c r="AA976" s="1223">
        <v>0</v>
      </c>
      <c r="AB976" s="1224">
        <v>0</v>
      </c>
      <c r="AC976" s="1225">
        <v>0</v>
      </c>
      <c r="AD976" s="1211" t="s">
        <v>48</v>
      </c>
      <c r="AE976" s="1227" t="s">
        <v>48</v>
      </c>
      <c r="AF976" s="1227" t="s">
        <v>48</v>
      </c>
      <c r="AG976" s="1228" t="s">
        <v>48</v>
      </c>
      <c r="AH976" s="1228" t="s">
        <v>48</v>
      </c>
      <c r="AI976" s="1228" t="s">
        <v>48</v>
      </c>
      <c r="AJ976" s="1228" t="s">
        <v>48</v>
      </c>
      <c r="AK976" s="1228" t="s">
        <v>48</v>
      </c>
      <c r="AL976" s="1228" t="s">
        <v>13912</v>
      </c>
      <c r="AM976" s="1228" t="s">
        <v>12656</v>
      </c>
      <c r="AN976" s="1229" t="s">
        <v>13944</v>
      </c>
    </row>
    <row r="977" spans="1:40" ht="13.5" thickBot="1">
      <c r="A977" s="1291" t="s">
        <v>7238</v>
      </c>
      <c r="B977" s="1202" t="s">
        <v>7239</v>
      </c>
      <c r="C977" s="1289" t="s">
        <v>4815</v>
      </c>
      <c r="D977" s="1289" t="s">
        <v>5612</v>
      </c>
      <c r="E977" s="1239" t="s">
        <v>5613</v>
      </c>
      <c r="F977" s="1239" t="s">
        <v>4817</v>
      </c>
      <c r="G977" s="1239" t="s">
        <v>5614</v>
      </c>
      <c r="H977" s="1239" t="s">
        <v>6866</v>
      </c>
      <c r="I977" s="1259" t="b">
        <v>0</v>
      </c>
      <c r="J977" s="1243" t="s">
        <v>7240</v>
      </c>
      <c r="K977" s="1208" t="s">
        <v>7241</v>
      </c>
      <c r="L977" s="1209" t="s">
        <v>7242</v>
      </c>
      <c r="M977" s="1210">
        <v>0.5</v>
      </c>
      <c r="N977" s="1262" t="b">
        <v>0</v>
      </c>
      <c r="O977" s="1245" t="s">
        <v>48</v>
      </c>
      <c r="P977" s="1224" t="s">
        <v>48</v>
      </c>
      <c r="Q977" s="1219" t="s">
        <v>48</v>
      </c>
      <c r="R977" s="1246" t="s">
        <v>48</v>
      </c>
      <c r="S977" s="1224" t="s">
        <v>48</v>
      </c>
      <c r="T977" s="1219" t="s">
        <v>48</v>
      </c>
      <c r="U977" s="1247" t="s">
        <v>48</v>
      </c>
      <c r="V977" s="1218" t="s">
        <v>48</v>
      </c>
      <c r="W977" s="1219" t="s">
        <v>48</v>
      </c>
      <c r="X977" s="1220" t="s">
        <v>48</v>
      </c>
      <c r="Y977" s="1221">
        <v>0</v>
      </c>
      <c r="Z977" s="1222">
        <v>0</v>
      </c>
      <c r="AA977" s="1223">
        <v>0</v>
      </c>
      <c r="AB977" s="1224">
        <v>0</v>
      </c>
      <c r="AC977" s="1225">
        <v>0</v>
      </c>
      <c r="AD977" s="1211" t="s">
        <v>48</v>
      </c>
      <c r="AE977" s="1227" t="s">
        <v>48</v>
      </c>
      <c r="AF977" s="1227" t="s">
        <v>48</v>
      </c>
      <c r="AG977" s="1228" t="s">
        <v>48</v>
      </c>
      <c r="AH977" s="1228" t="s">
        <v>48</v>
      </c>
      <c r="AI977" s="1228" t="s">
        <v>48</v>
      </c>
      <c r="AJ977" s="1228" t="s">
        <v>48</v>
      </c>
      <c r="AK977" s="1228" t="s">
        <v>48</v>
      </c>
      <c r="AL977" s="1228" t="s">
        <v>13912</v>
      </c>
      <c r="AM977" s="1228" t="s">
        <v>12656</v>
      </c>
      <c r="AN977" s="1229" t="s">
        <v>13944</v>
      </c>
    </row>
    <row r="978" spans="1:40" ht="13.5" thickBot="1">
      <c r="A978" s="1291" t="s">
        <v>7243</v>
      </c>
      <c r="B978" s="1202" t="s">
        <v>7244</v>
      </c>
      <c r="C978" s="1289" t="s">
        <v>4815</v>
      </c>
      <c r="D978" s="1289" t="s">
        <v>5612</v>
      </c>
      <c r="E978" s="1239" t="s">
        <v>5613</v>
      </c>
      <c r="F978" s="1239" t="s">
        <v>4817</v>
      </c>
      <c r="G978" s="1239" t="s">
        <v>5614</v>
      </c>
      <c r="H978" s="1239" t="s">
        <v>6866</v>
      </c>
      <c r="I978" s="1259" t="b">
        <v>0</v>
      </c>
      <c r="J978" s="1243" t="s">
        <v>7245</v>
      </c>
      <c r="K978" s="1208" t="s">
        <v>7246</v>
      </c>
      <c r="L978" s="1209" t="s">
        <v>7247</v>
      </c>
      <c r="M978" s="1210">
        <v>0.5</v>
      </c>
      <c r="N978" s="1262" t="b">
        <v>0</v>
      </c>
      <c r="O978" s="1245" t="s">
        <v>48</v>
      </c>
      <c r="P978" s="1224" t="s">
        <v>48</v>
      </c>
      <c r="Q978" s="1219" t="s">
        <v>48</v>
      </c>
      <c r="R978" s="1246" t="s">
        <v>48</v>
      </c>
      <c r="S978" s="1224" t="s">
        <v>48</v>
      </c>
      <c r="T978" s="1219" t="s">
        <v>48</v>
      </c>
      <c r="U978" s="1247" t="s">
        <v>48</v>
      </c>
      <c r="V978" s="1218" t="s">
        <v>48</v>
      </c>
      <c r="W978" s="1219" t="s">
        <v>48</v>
      </c>
      <c r="X978" s="1220" t="s">
        <v>48</v>
      </c>
      <c r="Y978" s="1221">
        <v>0</v>
      </c>
      <c r="Z978" s="1222">
        <v>0</v>
      </c>
      <c r="AA978" s="1223">
        <v>0</v>
      </c>
      <c r="AB978" s="1224">
        <v>0</v>
      </c>
      <c r="AC978" s="1225">
        <v>0</v>
      </c>
      <c r="AD978" s="1211" t="s">
        <v>48</v>
      </c>
      <c r="AE978" s="1227" t="s">
        <v>48</v>
      </c>
      <c r="AF978" s="1227" t="s">
        <v>48</v>
      </c>
      <c r="AG978" s="1228" t="s">
        <v>48</v>
      </c>
      <c r="AH978" s="1228" t="s">
        <v>48</v>
      </c>
      <c r="AI978" s="1228" t="s">
        <v>48</v>
      </c>
      <c r="AJ978" s="1228" t="s">
        <v>48</v>
      </c>
      <c r="AK978" s="1228" t="s">
        <v>48</v>
      </c>
      <c r="AL978" s="1228" t="s">
        <v>13912</v>
      </c>
      <c r="AM978" s="1228" t="s">
        <v>12656</v>
      </c>
      <c r="AN978" s="1229" t="s">
        <v>13944</v>
      </c>
    </row>
    <row r="979" spans="1:40" ht="13.5" thickBot="1">
      <c r="A979" s="1260" t="s">
        <v>7248</v>
      </c>
      <c r="B979" s="1202" t="s">
        <v>7249</v>
      </c>
      <c r="C979" s="1289" t="s">
        <v>7250</v>
      </c>
      <c r="D979" s="1243" t="s">
        <v>40</v>
      </c>
      <c r="E979" s="1258" t="s">
        <v>7251</v>
      </c>
      <c r="F979" s="1258" t="s">
        <v>7251</v>
      </c>
      <c r="G979" s="1258" t="s">
        <v>7252</v>
      </c>
      <c r="H979" s="1258" t="s">
        <v>7253</v>
      </c>
      <c r="I979" s="1259" t="b">
        <v>0</v>
      </c>
      <c r="J979" s="1241" t="s">
        <v>7254</v>
      </c>
      <c r="K979" s="1208" t="s">
        <v>7255</v>
      </c>
      <c r="L979" s="1209" t="s">
        <v>7256</v>
      </c>
      <c r="M979" s="1210">
        <v>0.2</v>
      </c>
      <c r="N979" s="1262" t="b">
        <v>1</v>
      </c>
      <c r="O979" s="1245" t="s">
        <v>48</v>
      </c>
      <c r="P979" s="1224" t="s">
        <v>48</v>
      </c>
      <c r="Q979" s="1219" t="s">
        <v>48</v>
      </c>
      <c r="R979" s="1246" t="s">
        <v>48</v>
      </c>
      <c r="S979" s="1224" t="s">
        <v>48</v>
      </c>
      <c r="T979" s="1219" t="s">
        <v>48</v>
      </c>
      <c r="U979" s="1247" t="s">
        <v>48</v>
      </c>
      <c r="V979" s="1218" t="s">
        <v>48</v>
      </c>
      <c r="W979" s="1219" t="s">
        <v>48</v>
      </c>
      <c r="X979" s="1220" t="s">
        <v>48</v>
      </c>
      <c r="Y979" s="1221">
        <v>0</v>
      </c>
      <c r="Z979" s="1222">
        <v>0</v>
      </c>
      <c r="AA979" s="1223">
        <v>0</v>
      </c>
      <c r="AB979" s="1224">
        <v>0</v>
      </c>
      <c r="AC979" s="1225">
        <v>0</v>
      </c>
      <c r="AD979" s="1211" t="s">
        <v>48</v>
      </c>
      <c r="AE979" s="1227" t="s">
        <v>48</v>
      </c>
      <c r="AF979" s="1227" t="s">
        <v>48</v>
      </c>
      <c r="AG979" s="1228" t="s">
        <v>48</v>
      </c>
      <c r="AH979" s="1228" t="s">
        <v>48</v>
      </c>
      <c r="AI979" s="1228" t="s">
        <v>48</v>
      </c>
      <c r="AJ979" s="1228" t="s">
        <v>48</v>
      </c>
      <c r="AK979" s="1228" t="s">
        <v>48</v>
      </c>
      <c r="AL979" s="1228" t="s">
        <v>13911</v>
      </c>
      <c r="AM979" s="1228" t="s">
        <v>12656</v>
      </c>
      <c r="AN979" s="1229" t="s">
        <v>13944</v>
      </c>
    </row>
    <row r="980" spans="1:40" ht="13.5" thickBot="1">
      <c r="A980" s="1260" t="s">
        <v>7257</v>
      </c>
      <c r="B980" s="1202" t="s">
        <v>7258</v>
      </c>
      <c r="C980" s="1289" t="s">
        <v>7250</v>
      </c>
      <c r="D980" s="1243" t="s">
        <v>40</v>
      </c>
      <c r="E980" s="1258" t="s">
        <v>7251</v>
      </c>
      <c r="F980" s="1258" t="s">
        <v>7251</v>
      </c>
      <c r="G980" s="1258" t="s">
        <v>7252</v>
      </c>
      <c r="H980" s="1258" t="s">
        <v>7253</v>
      </c>
      <c r="I980" s="1259" t="b">
        <v>0</v>
      </c>
      <c r="J980" s="1241" t="s">
        <v>7259</v>
      </c>
      <c r="K980" s="1208" t="s">
        <v>7260</v>
      </c>
      <c r="L980" s="1209" t="s">
        <v>7261</v>
      </c>
      <c r="M980" s="1210">
        <v>0.2</v>
      </c>
      <c r="N980" s="1262" t="b">
        <v>1</v>
      </c>
      <c r="O980" s="1245" t="s">
        <v>48</v>
      </c>
      <c r="P980" s="1224" t="s">
        <v>48</v>
      </c>
      <c r="Q980" s="1219" t="s">
        <v>48</v>
      </c>
      <c r="R980" s="1246" t="s">
        <v>48</v>
      </c>
      <c r="S980" s="1224" t="s">
        <v>48</v>
      </c>
      <c r="T980" s="1219" t="s">
        <v>48</v>
      </c>
      <c r="U980" s="1247" t="s">
        <v>48</v>
      </c>
      <c r="V980" s="1218" t="s">
        <v>48</v>
      </c>
      <c r="W980" s="1219" t="s">
        <v>48</v>
      </c>
      <c r="X980" s="1220" t="s">
        <v>48</v>
      </c>
      <c r="Y980" s="1221">
        <v>0</v>
      </c>
      <c r="Z980" s="1222">
        <v>0</v>
      </c>
      <c r="AA980" s="1223">
        <v>0</v>
      </c>
      <c r="AB980" s="1224">
        <v>0</v>
      </c>
      <c r="AC980" s="1225">
        <v>0</v>
      </c>
      <c r="AD980" s="1211" t="s">
        <v>48</v>
      </c>
      <c r="AE980" s="1227" t="s">
        <v>48</v>
      </c>
      <c r="AF980" s="1227" t="s">
        <v>48</v>
      </c>
      <c r="AG980" s="1228" t="s">
        <v>48</v>
      </c>
      <c r="AH980" s="1228" t="s">
        <v>48</v>
      </c>
      <c r="AI980" s="1228" t="s">
        <v>48</v>
      </c>
      <c r="AJ980" s="1228" t="s">
        <v>48</v>
      </c>
      <c r="AK980" s="1228" t="s">
        <v>48</v>
      </c>
      <c r="AL980" s="1228" t="s">
        <v>13911</v>
      </c>
      <c r="AM980" s="1228" t="s">
        <v>12656</v>
      </c>
      <c r="AN980" s="1229" t="s">
        <v>13944</v>
      </c>
    </row>
    <row r="981" spans="1:40" ht="13.5" thickBot="1">
      <c r="A981" s="1260" t="s">
        <v>7262</v>
      </c>
      <c r="B981" s="1202" t="s">
        <v>7263</v>
      </c>
      <c r="C981" s="1289" t="s">
        <v>7250</v>
      </c>
      <c r="D981" s="1243" t="s">
        <v>40</v>
      </c>
      <c r="E981" s="1258" t="s">
        <v>7251</v>
      </c>
      <c r="F981" s="1258" t="s">
        <v>7251</v>
      </c>
      <c r="G981" s="1258" t="s">
        <v>7252</v>
      </c>
      <c r="H981" s="1258" t="s">
        <v>7253</v>
      </c>
      <c r="I981" s="1259" t="b">
        <v>0</v>
      </c>
      <c r="J981" s="1241" t="s">
        <v>7264</v>
      </c>
      <c r="K981" s="1208" t="s">
        <v>7265</v>
      </c>
      <c r="L981" s="1209" t="s">
        <v>7266</v>
      </c>
      <c r="M981" s="1210">
        <v>0.2</v>
      </c>
      <c r="N981" s="1262" t="b">
        <v>1</v>
      </c>
      <c r="O981" s="1245" t="s">
        <v>48</v>
      </c>
      <c r="P981" s="1224" t="s">
        <v>48</v>
      </c>
      <c r="Q981" s="1219" t="s">
        <v>48</v>
      </c>
      <c r="R981" s="1246" t="s">
        <v>48</v>
      </c>
      <c r="S981" s="1224" t="s">
        <v>48</v>
      </c>
      <c r="T981" s="1219" t="s">
        <v>48</v>
      </c>
      <c r="U981" s="1247" t="s">
        <v>48</v>
      </c>
      <c r="V981" s="1218" t="s">
        <v>48</v>
      </c>
      <c r="W981" s="1219" t="s">
        <v>48</v>
      </c>
      <c r="X981" s="1220" t="s">
        <v>48</v>
      </c>
      <c r="Y981" s="1221">
        <v>0</v>
      </c>
      <c r="Z981" s="1222">
        <v>0</v>
      </c>
      <c r="AA981" s="1223">
        <v>0</v>
      </c>
      <c r="AB981" s="1224">
        <v>0</v>
      </c>
      <c r="AC981" s="1225">
        <v>0</v>
      </c>
      <c r="AD981" s="1211" t="s">
        <v>48</v>
      </c>
      <c r="AE981" s="1227" t="s">
        <v>48</v>
      </c>
      <c r="AF981" s="1227" t="s">
        <v>48</v>
      </c>
      <c r="AG981" s="1228" t="s">
        <v>48</v>
      </c>
      <c r="AH981" s="1228" t="s">
        <v>48</v>
      </c>
      <c r="AI981" s="1228" t="s">
        <v>48</v>
      </c>
      <c r="AJ981" s="1228" t="s">
        <v>48</v>
      </c>
      <c r="AK981" s="1228" t="s">
        <v>48</v>
      </c>
      <c r="AL981" s="1228" t="s">
        <v>13911</v>
      </c>
      <c r="AM981" s="1228" t="s">
        <v>12656</v>
      </c>
      <c r="AN981" s="1229" t="s">
        <v>13944</v>
      </c>
    </row>
    <row r="982" spans="1:40" ht="13.5" thickBot="1">
      <c r="A982" s="1260" t="s">
        <v>7267</v>
      </c>
      <c r="B982" s="1202" t="s">
        <v>7268</v>
      </c>
      <c r="C982" s="1289" t="s">
        <v>7250</v>
      </c>
      <c r="D982" s="1243" t="s">
        <v>40</v>
      </c>
      <c r="E982" s="1258" t="s">
        <v>7251</v>
      </c>
      <c r="F982" s="1258" t="s">
        <v>7251</v>
      </c>
      <c r="G982" s="1258" t="s">
        <v>7252</v>
      </c>
      <c r="H982" s="1258" t="s">
        <v>7253</v>
      </c>
      <c r="I982" s="1259" t="b">
        <v>0</v>
      </c>
      <c r="J982" s="1241" t="s">
        <v>7269</v>
      </c>
      <c r="K982" s="1208" t="s">
        <v>7270</v>
      </c>
      <c r="L982" s="1209" t="s">
        <v>7271</v>
      </c>
      <c r="M982" s="1210">
        <v>0.2</v>
      </c>
      <c r="N982" s="1262" t="b">
        <v>1</v>
      </c>
      <c r="O982" s="1245" t="s">
        <v>48</v>
      </c>
      <c r="P982" s="1224" t="s">
        <v>48</v>
      </c>
      <c r="Q982" s="1219" t="s">
        <v>48</v>
      </c>
      <c r="R982" s="1246" t="s">
        <v>48</v>
      </c>
      <c r="S982" s="1224" t="s">
        <v>48</v>
      </c>
      <c r="T982" s="1219" t="s">
        <v>48</v>
      </c>
      <c r="U982" s="1247" t="s">
        <v>48</v>
      </c>
      <c r="V982" s="1218" t="s">
        <v>48</v>
      </c>
      <c r="W982" s="1219" t="s">
        <v>48</v>
      </c>
      <c r="X982" s="1220" t="s">
        <v>48</v>
      </c>
      <c r="Y982" s="1221">
        <v>0</v>
      </c>
      <c r="Z982" s="1222">
        <v>0</v>
      </c>
      <c r="AA982" s="1223">
        <v>0</v>
      </c>
      <c r="AB982" s="1224">
        <v>0</v>
      </c>
      <c r="AC982" s="1225">
        <v>0</v>
      </c>
      <c r="AD982" s="1211" t="s">
        <v>48</v>
      </c>
      <c r="AE982" s="1227" t="s">
        <v>48</v>
      </c>
      <c r="AF982" s="1227" t="s">
        <v>48</v>
      </c>
      <c r="AG982" s="1228" t="s">
        <v>48</v>
      </c>
      <c r="AH982" s="1228" t="s">
        <v>48</v>
      </c>
      <c r="AI982" s="1228" t="s">
        <v>48</v>
      </c>
      <c r="AJ982" s="1228" t="s">
        <v>48</v>
      </c>
      <c r="AK982" s="1228" t="s">
        <v>48</v>
      </c>
      <c r="AL982" s="1228" t="s">
        <v>13911</v>
      </c>
      <c r="AM982" s="1228" t="s">
        <v>12656</v>
      </c>
      <c r="AN982" s="1229" t="s">
        <v>13944</v>
      </c>
    </row>
    <row r="983" spans="1:40" ht="13.5" thickBot="1">
      <c r="A983" s="1260" t="s">
        <v>7272</v>
      </c>
      <c r="B983" s="1202" t="s">
        <v>7273</v>
      </c>
      <c r="C983" s="1289" t="s">
        <v>7250</v>
      </c>
      <c r="D983" s="1243" t="s">
        <v>40</v>
      </c>
      <c r="E983" s="1258" t="s">
        <v>7251</v>
      </c>
      <c r="F983" s="1258" t="s">
        <v>7251</v>
      </c>
      <c r="G983" s="1258" t="s">
        <v>7252</v>
      </c>
      <c r="H983" s="1258" t="s">
        <v>7253</v>
      </c>
      <c r="I983" s="1259" t="b">
        <v>0</v>
      </c>
      <c r="J983" s="1241" t="s">
        <v>7274</v>
      </c>
      <c r="K983" s="1208" t="s">
        <v>7275</v>
      </c>
      <c r="L983" s="1209" t="s">
        <v>7276</v>
      </c>
      <c r="M983" s="1210">
        <v>0.2</v>
      </c>
      <c r="N983" s="1262" t="b">
        <v>1</v>
      </c>
      <c r="O983" s="1245" t="s">
        <v>48</v>
      </c>
      <c r="P983" s="1224" t="s">
        <v>48</v>
      </c>
      <c r="Q983" s="1219" t="s">
        <v>48</v>
      </c>
      <c r="R983" s="1246" t="s">
        <v>48</v>
      </c>
      <c r="S983" s="1224" t="s">
        <v>48</v>
      </c>
      <c r="T983" s="1219" t="s">
        <v>48</v>
      </c>
      <c r="U983" s="1247" t="s">
        <v>48</v>
      </c>
      <c r="V983" s="1218" t="s">
        <v>48</v>
      </c>
      <c r="W983" s="1219" t="s">
        <v>48</v>
      </c>
      <c r="X983" s="1220" t="s">
        <v>48</v>
      </c>
      <c r="Y983" s="1221">
        <v>0</v>
      </c>
      <c r="Z983" s="1222">
        <v>0</v>
      </c>
      <c r="AA983" s="1223">
        <v>0</v>
      </c>
      <c r="AB983" s="1224">
        <v>0</v>
      </c>
      <c r="AC983" s="1225">
        <v>0</v>
      </c>
      <c r="AD983" s="1211" t="s">
        <v>48</v>
      </c>
      <c r="AE983" s="1227" t="s">
        <v>48</v>
      </c>
      <c r="AF983" s="1227" t="s">
        <v>48</v>
      </c>
      <c r="AG983" s="1228" t="s">
        <v>48</v>
      </c>
      <c r="AH983" s="1228" t="s">
        <v>48</v>
      </c>
      <c r="AI983" s="1228" t="s">
        <v>48</v>
      </c>
      <c r="AJ983" s="1228" t="s">
        <v>48</v>
      </c>
      <c r="AK983" s="1228" t="s">
        <v>48</v>
      </c>
      <c r="AL983" s="1228" t="s">
        <v>13911</v>
      </c>
      <c r="AM983" s="1228" t="s">
        <v>12656</v>
      </c>
      <c r="AN983" s="1229" t="s">
        <v>13944</v>
      </c>
    </row>
    <row r="984" spans="1:40" ht="13.5" thickBot="1">
      <c r="A984" s="1260" t="s">
        <v>7277</v>
      </c>
      <c r="B984" s="1202" t="s">
        <v>7278</v>
      </c>
      <c r="C984" s="1289" t="s">
        <v>7250</v>
      </c>
      <c r="D984" s="1243" t="s">
        <v>40</v>
      </c>
      <c r="E984" s="1258" t="s">
        <v>7251</v>
      </c>
      <c r="F984" s="1258" t="s">
        <v>7251</v>
      </c>
      <c r="G984" s="1258" t="s">
        <v>7252</v>
      </c>
      <c r="H984" s="1258" t="s">
        <v>7253</v>
      </c>
      <c r="I984" s="1259" t="b">
        <v>0</v>
      </c>
      <c r="J984" s="1241" t="s">
        <v>7279</v>
      </c>
      <c r="K984" s="1208" t="s">
        <v>7280</v>
      </c>
      <c r="L984" s="1209" t="s">
        <v>7281</v>
      </c>
      <c r="M984" s="1210">
        <v>0.2</v>
      </c>
      <c r="N984" s="1262" t="b">
        <v>1</v>
      </c>
      <c r="O984" s="1245" t="s">
        <v>48</v>
      </c>
      <c r="P984" s="1224" t="s">
        <v>48</v>
      </c>
      <c r="Q984" s="1219" t="s">
        <v>48</v>
      </c>
      <c r="R984" s="1246" t="s">
        <v>48</v>
      </c>
      <c r="S984" s="1224" t="s">
        <v>48</v>
      </c>
      <c r="T984" s="1219" t="s">
        <v>48</v>
      </c>
      <c r="U984" s="1247" t="s">
        <v>48</v>
      </c>
      <c r="V984" s="1218" t="s">
        <v>48</v>
      </c>
      <c r="W984" s="1219" t="s">
        <v>48</v>
      </c>
      <c r="X984" s="1220" t="s">
        <v>48</v>
      </c>
      <c r="Y984" s="1221">
        <v>0</v>
      </c>
      <c r="Z984" s="1222">
        <v>0</v>
      </c>
      <c r="AA984" s="1223">
        <v>0</v>
      </c>
      <c r="AB984" s="1224">
        <v>0</v>
      </c>
      <c r="AC984" s="1225">
        <v>0</v>
      </c>
      <c r="AD984" s="1211" t="s">
        <v>48</v>
      </c>
      <c r="AE984" s="1227" t="s">
        <v>48</v>
      </c>
      <c r="AF984" s="1227" t="s">
        <v>48</v>
      </c>
      <c r="AG984" s="1228" t="s">
        <v>48</v>
      </c>
      <c r="AH984" s="1228" t="s">
        <v>48</v>
      </c>
      <c r="AI984" s="1228" t="s">
        <v>48</v>
      </c>
      <c r="AJ984" s="1228" t="s">
        <v>48</v>
      </c>
      <c r="AK984" s="1228" t="s">
        <v>48</v>
      </c>
      <c r="AL984" s="1228" t="s">
        <v>13911</v>
      </c>
      <c r="AM984" s="1228" t="s">
        <v>12656</v>
      </c>
      <c r="AN984" s="1229" t="s">
        <v>13944</v>
      </c>
    </row>
    <row r="985" spans="1:40" ht="13.5" thickBot="1">
      <c r="A985" s="1260" t="s">
        <v>7282</v>
      </c>
      <c r="B985" s="1202" t="s">
        <v>7283</v>
      </c>
      <c r="C985" s="1289" t="s">
        <v>7250</v>
      </c>
      <c r="D985" s="1243" t="s">
        <v>40</v>
      </c>
      <c r="E985" s="1258" t="s">
        <v>7251</v>
      </c>
      <c r="F985" s="1258" t="s">
        <v>7251</v>
      </c>
      <c r="G985" s="1258" t="s">
        <v>7252</v>
      </c>
      <c r="H985" s="1258" t="s">
        <v>7253</v>
      </c>
      <c r="I985" s="1259" t="b">
        <v>0</v>
      </c>
      <c r="J985" s="1241" t="s">
        <v>7284</v>
      </c>
      <c r="K985" s="1208" t="s">
        <v>7285</v>
      </c>
      <c r="L985" s="1209" t="s">
        <v>7286</v>
      </c>
      <c r="M985" s="1210">
        <v>0.2</v>
      </c>
      <c r="N985" s="1262" t="b">
        <v>1</v>
      </c>
      <c r="O985" s="1245" t="s">
        <v>48</v>
      </c>
      <c r="P985" s="1224" t="s">
        <v>48</v>
      </c>
      <c r="Q985" s="1219" t="s">
        <v>48</v>
      </c>
      <c r="R985" s="1246" t="s">
        <v>48</v>
      </c>
      <c r="S985" s="1224" t="s">
        <v>48</v>
      </c>
      <c r="T985" s="1219" t="s">
        <v>48</v>
      </c>
      <c r="U985" s="1247" t="s">
        <v>48</v>
      </c>
      <c r="V985" s="1218" t="s">
        <v>48</v>
      </c>
      <c r="W985" s="1219" t="s">
        <v>48</v>
      </c>
      <c r="X985" s="1220" t="s">
        <v>48</v>
      </c>
      <c r="Y985" s="1221">
        <v>0</v>
      </c>
      <c r="Z985" s="1222">
        <v>0</v>
      </c>
      <c r="AA985" s="1223">
        <v>0</v>
      </c>
      <c r="AB985" s="1224">
        <v>0</v>
      </c>
      <c r="AC985" s="1225">
        <v>0</v>
      </c>
      <c r="AD985" s="1211" t="s">
        <v>48</v>
      </c>
      <c r="AE985" s="1227" t="s">
        <v>48</v>
      </c>
      <c r="AF985" s="1227" t="s">
        <v>48</v>
      </c>
      <c r="AG985" s="1228" t="s">
        <v>48</v>
      </c>
      <c r="AH985" s="1228" t="s">
        <v>48</v>
      </c>
      <c r="AI985" s="1228" t="s">
        <v>48</v>
      </c>
      <c r="AJ985" s="1228" t="s">
        <v>48</v>
      </c>
      <c r="AK985" s="1228" t="s">
        <v>48</v>
      </c>
      <c r="AL985" s="1228" t="s">
        <v>13911</v>
      </c>
      <c r="AM985" s="1228" t="s">
        <v>12656</v>
      </c>
      <c r="AN985" s="1229" t="s">
        <v>13944</v>
      </c>
    </row>
    <row r="986" spans="1:40" ht="13.5" thickBot="1">
      <c r="A986" s="1260" t="s">
        <v>7287</v>
      </c>
      <c r="B986" s="1202" t="s">
        <v>7288</v>
      </c>
      <c r="C986" s="1289" t="s">
        <v>7250</v>
      </c>
      <c r="D986" s="1243" t="s">
        <v>40</v>
      </c>
      <c r="E986" s="1258" t="s">
        <v>7251</v>
      </c>
      <c r="F986" s="1258" t="s">
        <v>7251</v>
      </c>
      <c r="G986" s="1258" t="s">
        <v>7252</v>
      </c>
      <c r="H986" s="1258" t="s">
        <v>7253</v>
      </c>
      <c r="I986" s="1259" t="b">
        <v>0</v>
      </c>
      <c r="J986" s="1241" t="s">
        <v>7289</v>
      </c>
      <c r="K986" s="1208" t="s">
        <v>7290</v>
      </c>
      <c r="L986" s="1209" t="s">
        <v>7291</v>
      </c>
      <c r="M986" s="1210">
        <v>0.2</v>
      </c>
      <c r="N986" s="1262" t="b">
        <v>1</v>
      </c>
      <c r="O986" s="1245" t="s">
        <v>48</v>
      </c>
      <c r="P986" s="1224" t="s">
        <v>48</v>
      </c>
      <c r="Q986" s="1219" t="s">
        <v>48</v>
      </c>
      <c r="R986" s="1246" t="s">
        <v>48</v>
      </c>
      <c r="S986" s="1224" t="s">
        <v>48</v>
      </c>
      <c r="T986" s="1219" t="s">
        <v>48</v>
      </c>
      <c r="U986" s="1247" t="s">
        <v>48</v>
      </c>
      <c r="V986" s="1218" t="s">
        <v>48</v>
      </c>
      <c r="W986" s="1219" t="s">
        <v>48</v>
      </c>
      <c r="X986" s="1220" t="s">
        <v>48</v>
      </c>
      <c r="Y986" s="1221">
        <v>0</v>
      </c>
      <c r="Z986" s="1222">
        <v>0</v>
      </c>
      <c r="AA986" s="1223">
        <v>0</v>
      </c>
      <c r="AB986" s="1224">
        <v>0</v>
      </c>
      <c r="AC986" s="1225">
        <v>0</v>
      </c>
      <c r="AD986" s="1211" t="s">
        <v>48</v>
      </c>
      <c r="AE986" s="1227" t="s">
        <v>48</v>
      </c>
      <c r="AF986" s="1227" t="s">
        <v>48</v>
      </c>
      <c r="AG986" s="1228" t="s">
        <v>48</v>
      </c>
      <c r="AH986" s="1228" t="s">
        <v>48</v>
      </c>
      <c r="AI986" s="1228" t="s">
        <v>48</v>
      </c>
      <c r="AJ986" s="1228" t="s">
        <v>48</v>
      </c>
      <c r="AK986" s="1228" t="s">
        <v>48</v>
      </c>
      <c r="AL986" s="1228" t="s">
        <v>13911</v>
      </c>
      <c r="AM986" s="1228" t="s">
        <v>12656</v>
      </c>
      <c r="AN986" s="1229" t="s">
        <v>13944</v>
      </c>
    </row>
    <row r="987" spans="1:40" ht="13.5" thickBot="1">
      <c r="A987" s="1260" t="s">
        <v>7292</v>
      </c>
      <c r="B987" s="1202" t="s">
        <v>7293</v>
      </c>
      <c r="C987" s="1289" t="s">
        <v>7250</v>
      </c>
      <c r="D987" s="1243" t="s">
        <v>40</v>
      </c>
      <c r="E987" s="1258" t="s">
        <v>7251</v>
      </c>
      <c r="F987" s="1258" t="s">
        <v>7251</v>
      </c>
      <c r="G987" s="1258" t="s">
        <v>7252</v>
      </c>
      <c r="H987" s="1258" t="s">
        <v>7253</v>
      </c>
      <c r="I987" s="1259" t="b">
        <v>0</v>
      </c>
      <c r="J987" s="1241" t="s">
        <v>7294</v>
      </c>
      <c r="K987" s="1208" t="s">
        <v>7295</v>
      </c>
      <c r="L987" s="1209" t="s">
        <v>7296</v>
      </c>
      <c r="M987" s="1210">
        <v>0.2</v>
      </c>
      <c r="N987" s="1262" t="b">
        <v>1</v>
      </c>
      <c r="O987" s="1245" t="s">
        <v>48</v>
      </c>
      <c r="P987" s="1224" t="s">
        <v>48</v>
      </c>
      <c r="Q987" s="1219" t="s">
        <v>48</v>
      </c>
      <c r="R987" s="1246" t="s">
        <v>48</v>
      </c>
      <c r="S987" s="1224" t="s">
        <v>48</v>
      </c>
      <c r="T987" s="1219" t="s">
        <v>48</v>
      </c>
      <c r="U987" s="1247" t="s">
        <v>48</v>
      </c>
      <c r="V987" s="1218" t="s">
        <v>48</v>
      </c>
      <c r="W987" s="1219" t="s">
        <v>48</v>
      </c>
      <c r="X987" s="1220" t="s">
        <v>48</v>
      </c>
      <c r="Y987" s="1221">
        <v>0</v>
      </c>
      <c r="Z987" s="1222">
        <v>0</v>
      </c>
      <c r="AA987" s="1223">
        <v>0</v>
      </c>
      <c r="AB987" s="1224">
        <v>0</v>
      </c>
      <c r="AC987" s="1225">
        <v>0</v>
      </c>
      <c r="AD987" s="1211" t="s">
        <v>48</v>
      </c>
      <c r="AE987" s="1227" t="s">
        <v>48</v>
      </c>
      <c r="AF987" s="1227" t="s">
        <v>48</v>
      </c>
      <c r="AG987" s="1228" t="s">
        <v>48</v>
      </c>
      <c r="AH987" s="1228" t="s">
        <v>48</v>
      </c>
      <c r="AI987" s="1228" t="s">
        <v>48</v>
      </c>
      <c r="AJ987" s="1228" t="s">
        <v>48</v>
      </c>
      <c r="AK987" s="1228" t="s">
        <v>48</v>
      </c>
      <c r="AL987" s="1228" t="s">
        <v>13911</v>
      </c>
      <c r="AM987" s="1228" t="s">
        <v>12656</v>
      </c>
      <c r="AN987" s="1229" t="s">
        <v>13944</v>
      </c>
    </row>
    <row r="988" spans="1:40" ht="13.5" thickBot="1">
      <c r="A988" s="1260" t="s">
        <v>7297</v>
      </c>
      <c r="B988" s="1202" t="s">
        <v>7298</v>
      </c>
      <c r="C988" s="1289" t="s">
        <v>7250</v>
      </c>
      <c r="D988" s="1243" t="s">
        <v>40</v>
      </c>
      <c r="E988" s="1258" t="s">
        <v>7251</v>
      </c>
      <c r="F988" s="1258" t="s">
        <v>7251</v>
      </c>
      <c r="G988" s="1258" t="s">
        <v>7252</v>
      </c>
      <c r="H988" s="1258" t="s">
        <v>7253</v>
      </c>
      <c r="I988" s="1259" t="b">
        <v>0</v>
      </c>
      <c r="J988" s="1241" t="s">
        <v>7299</v>
      </c>
      <c r="K988" s="1208" t="s">
        <v>7300</v>
      </c>
      <c r="L988" s="1209" t="s">
        <v>7301</v>
      </c>
      <c r="M988" s="1210">
        <v>0.2</v>
      </c>
      <c r="N988" s="1262" t="b">
        <v>1</v>
      </c>
      <c r="O988" s="1245" t="s">
        <v>48</v>
      </c>
      <c r="P988" s="1224" t="s">
        <v>48</v>
      </c>
      <c r="Q988" s="1219" t="s">
        <v>48</v>
      </c>
      <c r="R988" s="1246" t="s">
        <v>48</v>
      </c>
      <c r="S988" s="1224" t="s">
        <v>48</v>
      </c>
      <c r="T988" s="1219" t="s">
        <v>48</v>
      </c>
      <c r="U988" s="1247" t="s">
        <v>48</v>
      </c>
      <c r="V988" s="1218" t="s">
        <v>48</v>
      </c>
      <c r="W988" s="1219" t="s">
        <v>48</v>
      </c>
      <c r="X988" s="1220" t="s">
        <v>48</v>
      </c>
      <c r="Y988" s="1221">
        <v>0</v>
      </c>
      <c r="Z988" s="1222">
        <v>0</v>
      </c>
      <c r="AA988" s="1223">
        <v>0</v>
      </c>
      <c r="AB988" s="1224">
        <v>0</v>
      </c>
      <c r="AC988" s="1225">
        <v>0</v>
      </c>
      <c r="AD988" s="1211" t="s">
        <v>48</v>
      </c>
      <c r="AE988" s="1227" t="s">
        <v>48</v>
      </c>
      <c r="AF988" s="1227" t="s">
        <v>48</v>
      </c>
      <c r="AG988" s="1228" t="s">
        <v>48</v>
      </c>
      <c r="AH988" s="1228" t="s">
        <v>48</v>
      </c>
      <c r="AI988" s="1228" t="s">
        <v>48</v>
      </c>
      <c r="AJ988" s="1228" t="s">
        <v>48</v>
      </c>
      <c r="AK988" s="1228" t="s">
        <v>48</v>
      </c>
      <c r="AL988" s="1228" t="s">
        <v>13911</v>
      </c>
      <c r="AM988" s="1228" t="s">
        <v>12656</v>
      </c>
      <c r="AN988" s="1229" t="s">
        <v>13944</v>
      </c>
    </row>
    <row r="989" spans="1:40" ht="13.5" thickBot="1">
      <c r="A989" s="1291" t="s">
        <v>7302</v>
      </c>
      <c r="B989" s="1202" t="s">
        <v>7303</v>
      </c>
      <c r="C989" s="1289" t="s">
        <v>7250</v>
      </c>
      <c r="D989" s="1243" t="s">
        <v>40</v>
      </c>
      <c r="E989" s="1258" t="s">
        <v>7251</v>
      </c>
      <c r="F989" s="1258" t="s">
        <v>7251</v>
      </c>
      <c r="G989" s="1258" t="s">
        <v>7252</v>
      </c>
      <c r="H989" s="1258" t="s">
        <v>7253</v>
      </c>
      <c r="I989" s="1259" t="b">
        <v>0</v>
      </c>
      <c r="J989" s="1243" t="s">
        <v>7304</v>
      </c>
      <c r="K989" s="1208" t="s">
        <v>7305</v>
      </c>
      <c r="L989" s="1209" t="s">
        <v>7306</v>
      </c>
      <c r="M989" s="1210">
        <v>0.2</v>
      </c>
      <c r="N989" s="1262" t="b">
        <v>1</v>
      </c>
      <c r="O989" s="1245" t="s">
        <v>48</v>
      </c>
      <c r="P989" s="1224" t="s">
        <v>48</v>
      </c>
      <c r="Q989" s="1219" t="s">
        <v>48</v>
      </c>
      <c r="R989" s="1246" t="s">
        <v>48</v>
      </c>
      <c r="S989" s="1224" t="s">
        <v>48</v>
      </c>
      <c r="T989" s="1219" t="s">
        <v>48</v>
      </c>
      <c r="U989" s="1247" t="s">
        <v>48</v>
      </c>
      <c r="V989" s="1218" t="s">
        <v>48</v>
      </c>
      <c r="W989" s="1219" t="s">
        <v>48</v>
      </c>
      <c r="X989" s="1220" t="s">
        <v>48</v>
      </c>
      <c r="Y989" s="1221">
        <v>0</v>
      </c>
      <c r="Z989" s="1222">
        <v>0</v>
      </c>
      <c r="AA989" s="1223">
        <v>0</v>
      </c>
      <c r="AB989" s="1224">
        <v>0</v>
      </c>
      <c r="AC989" s="1225">
        <v>0</v>
      </c>
      <c r="AD989" s="1211" t="s">
        <v>48</v>
      </c>
      <c r="AE989" s="1227" t="s">
        <v>48</v>
      </c>
      <c r="AF989" s="1227" t="s">
        <v>48</v>
      </c>
      <c r="AG989" s="1228" t="s">
        <v>48</v>
      </c>
      <c r="AH989" s="1228" t="s">
        <v>48</v>
      </c>
      <c r="AI989" s="1228" t="s">
        <v>48</v>
      </c>
      <c r="AJ989" s="1228" t="s">
        <v>48</v>
      </c>
      <c r="AK989" s="1228" t="s">
        <v>48</v>
      </c>
      <c r="AL989" s="1228" t="s">
        <v>13912</v>
      </c>
      <c r="AM989" s="1228" t="s">
        <v>12656</v>
      </c>
      <c r="AN989" s="1229" t="s">
        <v>13944</v>
      </c>
    </row>
    <row r="990" spans="1:40" ht="13.5" thickBot="1">
      <c r="A990" s="1291" t="s">
        <v>7307</v>
      </c>
      <c r="B990" s="1202" t="s">
        <v>7308</v>
      </c>
      <c r="C990" s="1289" t="s">
        <v>7250</v>
      </c>
      <c r="D990" s="1243" t="s">
        <v>40</v>
      </c>
      <c r="E990" s="1258" t="s">
        <v>7251</v>
      </c>
      <c r="F990" s="1258" t="s">
        <v>7251</v>
      </c>
      <c r="G990" s="1258" t="s">
        <v>7252</v>
      </c>
      <c r="H990" s="1258" t="s">
        <v>7253</v>
      </c>
      <c r="I990" s="1259" t="b">
        <v>0</v>
      </c>
      <c r="J990" s="1243" t="s">
        <v>7309</v>
      </c>
      <c r="K990" s="1208" t="s">
        <v>7310</v>
      </c>
      <c r="L990" s="1209" t="s">
        <v>7311</v>
      </c>
      <c r="M990" s="1210">
        <v>0.2</v>
      </c>
      <c r="N990" s="1262" t="b">
        <v>1</v>
      </c>
      <c r="O990" s="1245" t="s">
        <v>48</v>
      </c>
      <c r="P990" s="1224" t="s">
        <v>48</v>
      </c>
      <c r="Q990" s="1219" t="s">
        <v>48</v>
      </c>
      <c r="R990" s="1246" t="s">
        <v>48</v>
      </c>
      <c r="S990" s="1224" t="s">
        <v>48</v>
      </c>
      <c r="T990" s="1219" t="s">
        <v>48</v>
      </c>
      <c r="U990" s="1247" t="s">
        <v>48</v>
      </c>
      <c r="V990" s="1218" t="s">
        <v>48</v>
      </c>
      <c r="W990" s="1219" t="s">
        <v>48</v>
      </c>
      <c r="X990" s="1220" t="s">
        <v>48</v>
      </c>
      <c r="Y990" s="1221">
        <v>0</v>
      </c>
      <c r="Z990" s="1222">
        <v>0</v>
      </c>
      <c r="AA990" s="1223">
        <v>0</v>
      </c>
      <c r="AB990" s="1224">
        <v>0</v>
      </c>
      <c r="AC990" s="1225">
        <v>0</v>
      </c>
      <c r="AD990" s="1211" t="s">
        <v>48</v>
      </c>
      <c r="AE990" s="1227" t="s">
        <v>48</v>
      </c>
      <c r="AF990" s="1227" t="s">
        <v>48</v>
      </c>
      <c r="AG990" s="1228" t="s">
        <v>48</v>
      </c>
      <c r="AH990" s="1228" t="s">
        <v>48</v>
      </c>
      <c r="AI990" s="1228" t="s">
        <v>48</v>
      </c>
      <c r="AJ990" s="1228" t="s">
        <v>48</v>
      </c>
      <c r="AK990" s="1228" t="s">
        <v>48</v>
      </c>
      <c r="AL990" s="1228" t="s">
        <v>13912</v>
      </c>
      <c r="AM990" s="1228" t="s">
        <v>12656</v>
      </c>
      <c r="AN990" s="1229" t="s">
        <v>13944</v>
      </c>
    </row>
    <row r="991" spans="1:40" ht="13.5" thickBot="1">
      <c r="A991" s="1291" t="s">
        <v>7312</v>
      </c>
      <c r="B991" s="1202" t="s">
        <v>7313</v>
      </c>
      <c r="C991" s="1289" t="s">
        <v>7250</v>
      </c>
      <c r="D991" s="1243" t="s">
        <v>40</v>
      </c>
      <c r="E991" s="1258" t="s">
        <v>7251</v>
      </c>
      <c r="F991" s="1258" t="s">
        <v>7251</v>
      </c>
      <c r="G991" s="1258" t="s">
        <v>7252</v>
      </c>
      <c r="H991" s="1258" t="s">
        <v>7253</v>
      </c>
      <c r="I991" s="1259" t="b">
        <v>0</v>
      </c>
      <c r="J991" s="1243" t="s">
        <v>7314</v>
      </c>
      <c r="K991" s="1208" t="s">
        <v>7315</v>
      </c>
      <c r="L991" s="1209" t="s">
        <v>7316</v>
      </c>
      <c r="M991" s="1210">
        <v>0.2</v>
      </c>
      <c r="N991" s="1262" t="b">
        <v>1</v>
      </c>
      <c r="O991" s="1245" t="s">
        <v>48</v>
      </c>
      <c r="P991" s="1224" t="s">
        <v>48</v>
      </c>
      <c r="Q991" s="1219" t="s">
        <v>48</v>
      </c>
      <c r="R991" s="1246" t="s">
        <v>48</v>
      </c>
      <c r="S991" s="1224" t="s">
        <v>48</v>
      </c>
      <c r="T991" s="1219" t="s">
        <v>48</v>
      </c>
      <c r="U991" s="1247" t="s">
        <v>48</v>
      </c>
      <c r="V991" s="1218" t="s">
        <v>48</v>
      </c>
      <c r="W991" s="1219" t="s">
        <v>48</v>
      </c>
      <c r="X991" s="1220" t="s">
        <v>48</v>
      </c>
      <c r="Y991" s="1221">
        <v>0</v>
      </c>
      <c r="Z991" s="1222">
        <v>0</v>
      </c>
      <c r="AA991" s="1223">
        <v>0</v>
      </c>
      <c r="AB991" s="1224">
        <v>0</v>
      </c>
      <c r="AC991" s="1225">
        <v>0</v>
      </c>
      <c r="AD991" s="1211" t="s">
        <v>48</v>
      </c>
      <c r="AE991" s="1227" t="s">
        <v>48</v>
      </c>
      <c r="AF991" s="1227" t="s">
        <v>48</v>
      </c>
      <c r="AG991" s="1228" t="s">
        <v>48</v>
      </c>
      <c r="AH991" s="1228" t="s">
        <v>48</v>
      </c>
      <c r="AI991" s="1228" t="s">
        <v>48</v>
      </c>
      <c r="AJ991" s="1228" t="s">
        <v>48</v>
      </c>
      <c r="AK991" s="1228" t="s">
        <v>48</v>
      </c>
      <c r="AL991" s="1228" t="s">
        <v>13912</v>
      </c>
      <c r="AM991" s="1228" t="s">
        <v>12656</v>
      </c>
      <c r="AN991" s="1229" t="s">
        <v>13944</v>
      </c>
    </row>
    <row r="992" spans="1:40" ht="13.5" thickBot="1">
      <c r="A992" s="1291" t="s">
        <v>7317</v>
      </c>
      <c r="B992" s="1202" t="s">
        <v>7318</v>
      </c>
      <c r="C992" s="1289" t="s">
        <v>7250</v>
      </c>
      <c r="D992" s="1243" t="s">
        <v>40</v>
      </c>
      <c r="E992" s="1258" t="s">
        <v>7251</v>
      </c>
      <c r="F992" s="1258" t="s">
        <v>7251</v>
      </c>
      <c r="G992" s="1258" t="s">
        <v>7252</v>
      </c>
      <c r="H992" s="1258" t="s">
        <v>7253</v>
      </c>
      <c r="I992" s="1259" t="b">
        <v>0</v>
      </c>
      <c r="J992" s="1243" t="s">
        <v>7319</v>
      </c>
      <c r="K992" s="1208" t="s">
        <v>7320</v>
      </c>
      <c r="L992" s="1209" t="s">
        <v>7321</v>
      </c>
      <c r="M992" s="1210">
        <v>0.2</v>
      </c>
      <c r="N992" s="1262" t="b">
        <v>1</v>
      </c>
      <c r="O992" s="1245" t="s">
        <v>48</v>
      </c>
      <c r="P992" s="1224" t="s">
        <v>48</v>
      </c>
      <c r="Q992" s="1219" t="s">
        <v>48</v>
      </c>
      <c r="R992" s="1246" t="s">
        <v>48</v>
      </c>
      <c r="S992" s="1224" t="s">
        <v>48</v>
      </c>
      <c r="T992" s="1219" t="s">
        <v>48</v>
      </c>
      <c r="U992" s="1247" t="s">
        <v>48</v>
      </c>
      <c r="V992" s="1218" t="s">
        <v>48</v>
      </c>
      <c r="W992" s="1219" t="s">
        <v>48</v>
      </c>
      <c r="X992" s="1220" t="s">
        <v>48</v>
      </c>
      <c r="Y992" s="1221">
        <v>0</v>
      </c>
      <c r="Z992" s="1222">
        <v>0</v>
      </c>
      <c r="AA992" s="1223">
        <v>0</v>
      </c>
      <c r="AB992" s="1224">
        <v>0</v>
      </c>
      <c r="AC992" s="1225">
        <v>0</v>
      </c>
      <c r="AD992" s="1211" t="s">
        <v>48</v>
      </c>
      <c r="AE992" s="1227" t="s">
        <v>48</v>
      </c>
      <c r="AF992" s="1227" t="s">
        <v>48</v>
      </c>
      <c r="AG992" s="1228" t="s">
        <v>48</v>
      </c>
      <c r="AH992" s="1228" t="s">
        <v>48</v>
      </c>
      <c r="AI992" s="1228" t="s">
        <v>48</v>
      </c>
      <c r="AJ992" s="1228" t="s">
        <v>48</v>
      </c>
      <c r="AK992" s="1228" t="s">
        <v>48</v>
      </c>
      <c r="AL992" s="1228" t="s">
        <v>13912</v>
      </c>
      <c r="AM992" s="1228" t="s">
        <v>12656</v>
      </c>
      <c r="AN992" s="1229" t="s">
        <v>13944</v>
      </c>
    </row>
    <row r="993" spans="1:40" ht="13.5" thickBot="1">
      <c r="A993" s="1291" t="s">
        <v>7322</v>
      </c>
      <c r="B993" s="1202" t="s">
        <v>7323</v>
      </c>
      <c r="C993" s="1289" t="s">
        <v>7250</v>
      </c>
      <c r="D993" s="1243" t="s">
        <v>40</v>
      </c>
      <c r="E993" s="1258" t="s">
        <v>7251</v>
      </c>
      <c r="F993" s="1258" t="s">
        <v>7251</v>
      </c>
      <c r="G993" s="1258" t="s">
        <v>7252</v>
      </c>
      <c r="H993" s="1258" t="s">
        <v>7253</v>
      </c>
      <c r="I993" s="1259" t="b">
        <v>0</v>
      </c>
      <c r="J993" s="1243" t="s">
        <v>7324</v>
      </c>
      <c r="K993" s="1208" t="s">
        <v>7325</v>
      </c>
      <c r="L993" s="1209" t="s">
        <v>7326</v>
      </c>
      <c r="M993" s="1210">
        <v>0.2</v>
      </c>
      <c r="N993" s="1262" t="b">
        <v>1</v>
      </c>
      <c r="O993" s="1245" t="s">
        <v>48</v>
      </c>
      <c r="P993" s="1224" t="s">
        <v>48</v>
      </c>
      <c r="Q993" s="1219" t="s">
        <v>48</v>
      </c>
      <c r="R993" s="1246" t="s">
        <v>48</v>
      </c>
      <c r="S993" s="1224" t="s">
        <v>48</v>
      </c>
      <c r="T993" s="1219" t="s">
        <v>48</v>
      </c>
      <c r="U993" s="1247" t="s">
        <v>48</v>
      </c>
      <c r="V993" s="1218" t="s">
        <v>48</v>
      </c>
      <c r="W993" s="1219" t="s">
        <v>48</v>
      </c>
      <c r="X993" s="1220" t="s">
        <v>48</v>
      </c>
      <c r="Y993" s="1221">
        <v>0</v>
      </c>
      <c r="Z993" s="1222">
        <v>0</v>
      </c>
      <c r="AA993" s="1223">
        <v>0</v>
      </c>
      <c r="AB993" s="1224">
        <v>0</v>
      </c>
      <c r="AC993" s="1225">
        <v>0</v>
      </c>
      <c r="AD993" s="1211" t="s">
        <v>48</v>
      </c>
      <c r="AE993" s="1227" t="s">
        <v>48</v>
      </c>
      <c r="AF993" s="1227" t="s">
        <v>48</v>
      </c>
      <c r="AG993" s="1228" t="s">
        <v>48</v>
      </c>
      <c r="AH993" s="1228" t="s">
        <v>48</v>
      </c>
      <c r="AI993" s="1228" t="s">
        <v>48</v>
      </c>
      <c r="AJ993" s="1228" t="s">
        <v>48</v>
      </c>
      <c r="AK993" s="1228" t="s">
        <v>48</v>
      </c>
      <c r="AL993" s="1228" t="s">
        <v>13912</v>
      </c>
      <c r="AM993" s="1228" t="s">
        <v>12656</v>
      </c>
      <c r="AN993" s="1229" t="s">
        <v>13944</v>
      </c>
    </row>
    <row r="994" spans="1:40" ht="13.5" thickBot="1">
      <c r="A994" s="1291" t="s">
        <v>7327</v>
      </c>
      <c r="B994" s="1202" t="s">
        <v>7328</v>
      </c>
      <c r="C994" s="1289" t="s">
        <v>7250</v>
      </c>
      <c r="D994" s="1243" t="s">
        <v>40</v>
      </c>
      <c r="E994" s="1258" t="s">
        <v>7251</v>
      </c>
      <c r="F994" s="1258" t="s">
        <v>7251</v>
      </c>
      <c r="G994" s="1258" t="s">
        <v>7252</v>
      </c>
      <c r="H994" s="1258" t="s">
        <v>7253</v>
      </c>
      <c r="I994" s="1259" t="b">
        <v>0</v>
      </c>
      <c r="J994" s="1243" t="s">
        <v>7329</v>
      </c>
      <c r="K994" s="1208" t="s">
        <v>7330</v>
      </c>
      <c r="L994" s="1209" t="s">
        <v>7331</v>
      </c>
      <c r="M994" s="1210">
        <v>0.2</v>
      </c>
      <c r="N994" s="1262" t="b">
        <v>1</v>
      </c>
      <c r="O994" s="1245" t="s">
        <v>48</v>
      </c>
      <c r="P994" s="1224" t="s">
        <v>48</v>
      </c>
      <c r="Q994" s="1219" t="s">
        <v>48</v>
      </c>
      <c r="R994" s="1246" t="s">
        <v>48</v>
      </c>
      <c r="S994" s="1224" t="s">
        <v>48</v>
      </c>
      <c r="T994" s="1219" t="s">
        <v>48</v>
      </c>
      <c r="U994" s="1247" t="s">
        <v>48</v>
      </c>
      <c r="V994" s="1218" t="s">
        <v>48</v>
      </c>
      <c r="W994" s="1219" t="s">
        <v>48</v>
      </c>
      <c r="X994" s="1220" t="s">
        <v>48</v>
      </c>
      <c r="Y994" s="1221">
        <v>0</v>
      </c>
      <c r="Z994" s="1222">
        <v>0</v>
      </c>
      <c r="AA994" s="1223">
        <v>0</v>
      </c>
      <c r="AB994" s="1224">
        <v>0</v>
      </c>
      <c r="AC994" s="1225">
        <v>0</v>
      </c>
      <c r="AD994" s="1211" t="s">
        <v>48</v>
      </c>
      <c r="AE994" s="1227" t="s">
        <v>48</v>
      </c>
      <c r="AF994" s="1227" t="s">
        <v>48</v>
      </c>
      <c r="AG994" s="1228" t="s">
        <v>48</v>
      </c>
      <c r="AH994" s="1228" t="s">
        <v>48</v>
      </c>
      <c r="AI994" s="1228" t="s">
        <v>48</v>
      </c>
      <c r="AJ994" s="1228" t="s">
        <v>48</v>
      </c>
      <c r="AK994" s="1228" t="s">
        <v>48</v>
      </c>
      <c r="AL994" s="1228" t="s">
        <v>13912</v>
      </c>
      <c r="AM994" s="1228" t="s">
        <v>12656</v>
      </c>
      <c r="AN994" s="1229" t="s">
        <v>13944</v>
      </c>
    </row>
    <row r="995" spans="1:40" ht="13.5" thickBot="1">
      <c r="A995" s="1291" t="s">
        <v>7332</v>
      </c>
      <c r="B995" s="1202" t="s">
        <v>7333</v>
      </c>
      <c r="C995" s="1289" t="s">
        <v>7250</v>
      </c>
      <c r="D995" s="1243" t="s">
        <v>40</v>
      </c>
      <c r="E995" s="1258" t="s">
        <v>7251</v>
      </c>
      <c r="F995" s="1258" t="s">
        <v>7251</v>
      </c>
      <c r="G995" s="1258" t="s">
        <v>7252</v>
      </c>
      <c r="H995" s="1258" t="s">
        <v>7253</v>
      </c>
      <c r="I995" s="1259" t="b">
        <v>0</v>
      </c>
      <c r="J995" s="1243" t="s">
        <v>7334</v>
      </c>
      <c r="K995" s="1208" t="s">
        <v>7335</v>
      </c>
      <c r="L995" s="1209" t="s">
        <v>7336</v>
      </c>
      <c r="M995" s="1210">
        <v>0.2</v>
      </c>
      <c r="N995" s="1262" t="b">
        <v>1</v>
      </c>
      <c r="O995" s="1245" t="s">
        <v>48</v>
      </c>
      <c r="P995" s="1224" t="s">
        <v>48</v>
      </c>
      <c r="Q995" s="1219" t="s">
        <v>48</v>
      </c>
      <c r="R995" s="1246" t="s">
        <v>48</v>
      </c>
      <c r="S995" s="1224" t="s">
        <v>48</v>
      </c>
      <c r="T995" s="1219" t="s">
        <v>48</v>
      </c>
      <c r="U995" s="1247" t="s">
        <v>48</v>
      </c>
      <c r="V995" s="1218" t="s">
        <v>48</v>
      </c>
      <c r="W995" s="1219" t="s">
        <v>48</v>
      </c>
      <c r="X995" s="1220" t="s">
        <v>48</v>
      </c>
      <c r="Y995" s="1221">
        <v>0</v>
      </c>
      <c r="Z995" s="1222">
        <v>0</v>
      </c>
      <c r="AA995" s="1223">
        <v>0</v>
      </c>
      <c r="AB995" s="1224">
        <v>0</v>
      </c>
      <c r="AC995" s="1225">
        <v>0</v>
      </c>
      <c r="AD995" s="1211" t="s">
        <v>48</v>
      </c>
      <c r="AE995" s="1227" t="s">
        <v>48</v>
      </c>
      <c r="AF995" s="1227" t="s">
        <v>48</v>
      </c>
      <c r="AG995" s="1228" t="s">
        <v>48</v>
      </c>
      <c r="AH995" s="1228" t="s">
        <v>48</v>
      </c>
      <c r="AI995" s="1228" t="s">
        <v>48</v>
      </c>
      <c r="AJ995" s="1228" t="s">
        <v>48</v>
      </c>
      <c r="AK995" s="1228" t="s">
        <v>48</v>
      </c>
      <c r="AL995" s="1228" t="s">
        <v>13912</v>
      </c>
      <c r="AM995" s="1228" t="s">
        <v>12656</v>
      </c>
      <c r="AN995" s="1229" t="s">
        <v>13944</v>
      </c>
    </row>
    <row r="996" spans="1:40" ht="13.5" thickBot="1">
      <c r="A996" s="1291" t="s">
        <v>7337</v>
      </c>
      <c r="B996" s="1202" t="s">
        <v>7338</v>
      </c>
      <c r="C996" s="1289" t="s">
        <v>7250</v>
      </c>
      <c r="D996" s="1243" t="s">
        <v>40</v>
      </c>
      <c r="E996" s="1258" t="s">
        <v>7251</v>
      </c>
      <c r="F996" s="1258" t="s">
        <v>7251</v>
      </c>
      <c r="G996" s="1258" t="s">
        <v>7252</v>
      </c>
      <c r="H996" s="1258" t="s">
        <v>7253</v>
      </c>
      <c r="I996" s="1259" t="b">
        <v>0</v>
      </c>
      <c r="J996" s="1243" t="s">
        <v>7339</v>
      </c>
      <c r="K996" s="1208" t="s">
        <v>7340</v>
      </c>
      <c r="L996" s="1209" t="s">
        <v>7341</v>
      </c>
      <c r="M996" s="1210">
        <v>0.2</v>
      </c>
      <c r="N996" s="1262" t="b">
        <v>1</v>
      </c>
      <c r="O996" s="1245" t="s">
        <v>48</v>
      </c>
      <c r="P996" s="1224" t="s">
        <v>48</v>
      </c>
      <c r="Q996" s="1219" t="s">
        <v>48</v>
      </c>
      <c r="R996" s="1246" t="s">
        <v>48</v>
      </c>
      <c r="S996" s="1224" t="s">
        <v>48</v>
      </c>
      <c r="T996" s="1219" t="s">
        <v>48</v>
      </c>
      <c r="U996" s="1247" t="s">
        <v>48</v>
      </c>
      <c r="V996" s="1218" t="s">
        <v>48</v>
      </c>
      <c r="W996" s="1219" t="s">
        <v>48</v>
      </c>
      <c r="X996" s="1220" t="s">
        <v>48</v>
      </c>
      <c r="Y996" s="1221">
        <v>0</v>
      </c>
      <c r="Z996" s="1222">
        <v>0</v>
      </c>
      <c r="AA996" s="1223">
        <v>0</v>
      </c>
      <c r="AB996" s="1224">
        <v>0</v>
      </c>
      <c r="AC996" s="1225">
        <v>0</v>
      </c>
      <c r="AD996" s="1211" t="s">
        <v>48</v>
      </c>
      <c r="AE996" s="1227" t="s">
        <v>48</v>
      </c>
      <c r="AF996" s="1227" t="s">
        <v>48</v>
      </c>
      <c r="AG996" s="1228" t="s">
        <v>48</v>
      </c>
      <c r="AH996" s="1228" t="s">
        <v>48</v>
      </c>
      <c r="AI996" s="1228" t="s">
        <v>48</v>
      </c>
      <c r="AJ996" s="1228" t="s">
        <v>48</v>
      </c>
      <c r="AK996" s="1228" t="s">
        <v>48</v>
      </c>
      <c r="AL996" s="1228" t="s">
        <v>13912</v>
      </c>
      <c r="AM996" s="1228" t="s">
        <v>12656</v>
      </c>
      <c r="AN996" s="1229" t="s">
        <v>13944</v>
      </c>
    </row>
    <row r="997" spans="1:40" ht="13.5" thickBot="1">
      <c r="A997" s="1260" t="s">
        <v>7342</v>
      </c>
      <c r="B997" s="1202" t="s">
        <v>7343</v>
      </c>
      <c r="C997" s="1289" t="s">
        <v>895</v>
      </c>
      <c r="D997" s="1243" t="s">
        <v>40</v>
      </c>
      <c r="E997" s="1258" t="s">
        <v>7344</v>
      </c>
      <c r="F997" s="1258" t="s">
        <v>292</v>
      </c>
      <c r="G997" s="1258" t="s">
        <v>7345</v>
      </c>
      <c r="H997" s="1258" t="s">
        <v>7346</v>
      </c>
      <c r="I997" s="1259" t="b">
        <v>0</v>
      </c>
      <c r="J997" s="1261" t="s">
        <v>7347</v>
      </c>
      <c r="K997" s="1208" t="s">
        <v>7348</v>
      </c>
      <c r="L997" s="1209" t="s">
        <v>7349</v>
      </c>
      <c r="M997" s="1210">
        <v>3</v>
      </c>
      <c r="N997" s="1262" t="b">
        <v>0</v>
      </c>
      <c r="O997" s="1245" t="s">
        <v>48</v>
      </c>
      <c r="P997" s="1224" t="s">
        <v>48</v>
      </c>
      <c r="Q997" s="1219" t="s">
        <v>48</v>
      </c>
      <c r="R997" s="1246" t="s">
        <v>48</v>
      </c>
      <c r="S997" s="1224" t="s">
        <v>48</v>
      </c>
      <c r="T997" s="1219" t="s">
        <v>48</v>
      </c>
      <c r="U997" s="1247" t="s">
        <v>48</v>
      </c>
      <c r="V997" s="1218" t="s">
        <v>48</v>
      </c>
      <c r="W997" s="1219" t="s">
        <v>48</v>
      </c>
      <c r="X997" s="1220" t="s">
        <v>48</v>
      </c>
      <c r="Y997" s="1221">
        <v>0</v>
      </c>
      <c r="Z997" s="1222">
        <v>0</v>
      </c>
      <c r="AA997" s="1223">
        <v>0</v>
      </c>
      <c r="AB997" s="1224">
        <v>0</v>
      </c>
      <c r="AC997" s="1225">
        <v>0</v>
      </c>
      <c r="AD997" s="1211" t="s">
        <v>48</v>
      </c>
      <c r="AE997" s="1227" t="s">
        <v>48</v>
      </c>
      <c r="AF997" s="1227" t="s">
        <v>48</v>
      </c>
      <c r="AG997" s="1228" t="s">
        <v>48</v>
      </c>
      <c r="AH997" s="1228" t="s">
        <v>48</v>
      </c>
      <c r="AI997" s="1228" t="s">
        <v>48</v>
      </c>
      <c r="AJ997" s="1228" t="s">
        <v>48</v>
      </c>
      <c r="AK997" s="1228" t="s">
        <v>48</v>
      </c>
      <c r="AL997" s="1228" t="s">
        <v>13911</v>
      </c>
      <c r="AM997" s="1228" t="s">
        <v>12656</v>
      </c>
      <c r="AN997" s="1229" t="s">
        <v>13944</v>
      </c>
    </row>
    <row r="998" spans="1:40" ht="13.5" thickBot="1">
      <c r="A998" s="1260" t="s">
        <v>7350</v>
      </c>
      <c r="B998" s="1202" t="s">
        <v>7351</v>
      </c>
      <c r="C998" s="1289" t="s">
        <v>895</v>
      </c>
      <c r="D998" s="1243" t="s">
        <v>40</v>
      </c>
      <c r="E998" s="1258" t="s">
        <v>7344</v>
      </c>
      <c r="F998" s="1258" t="s">
        <v>292</v>
      </c>
      <c r="G998" s="1258" t="s">
        <v>7345</v>
      </c>
      <c r="H998" s="1258" t="s">
        <v>7346</v>
      </c>
      <c r="I998" s="1259" t="b">
        <v>0</v>
      </c>
      <c r="J998" s="1261" t="s">
        <v>7352</v>
      </c>
      <c r="K998" s="1208" t="s">
        <v>7353</v>
      </c>
      <c r="L998" s="1209" t="s">
        <v>7354</v>
      </c>
      <c r="M998" s="1210">
        <v>3</v>
      </c>
      <c r="N998" s="1262" t="b">
        <v>0</v>
      </c>
      <c r="O998" s="1245" t="s">
        <v>48</v>
      </c>
      <c r="P998" s="1224" t="s">
        <v>48</v>
      </c>
      <c r="Q998" s="1219" t="s">
        <v>48</v>
      </c>
      <c r="R998" s="1246" t="s">
        <v>48</v>
      </c>
      <c r="S998" s="1224" t="s">
        <v>48</v>
      </c>
      <c r="T998" s="1219" t="s">
        <v>48</v>
      </c>
      <c r="U998" s="1247" t="s">
        <v>48</v>
      </c>
      <c r="V998" s="1218" t="s">
        <v>48</v>
      </c>
      <c r="W998" s="1219" t="s">
        <v>48</v>
      </c>
      <c r="X998" s="1220" t="s">
        <v>48</v>
      </c>
      <c r="Y998" s="1221">
        <v>0</v>
      </c>
      <c r="Z998" s="1222">
        <v>0</v>
      </c>
      <c r="AA998" s="1223">
        <v>0</v>
      </c>
      <c r="AB998" s="1224">
        <v>0</v>
      </c>
      <c r="AC998" s="1225">
        <v>0</v>
      </c>
      <c r="AD998" s="1211" t="s">
        <v>48</v>
      </c>
      <c r="AE998" s="1227" t="s">
        <v>48</v>
      </c>
      <c r="AF998" s="1227" t="s">
        <v>48</v>
      </c>
      <c r="AG998" s="1228" t="s">
        <v>48</v>
      </c>
      <c r="AH998" s="1228" t="s">
        <v>48</v>
      </c>
      <c r="AI998" s="1228" t="s">
        <v>48</v>
      </c>
      <c r="AJ998" s="1228" t="s">
        <v>48</v>
      </c>
      <c r="AK998" s="1228" t="s">
        <v>48</v>
      </c>
      <c r="AL998" s="1228" t="s">
        <v>13911</v>
      </c>
      <c r="AM998" s="1228" t="s">
        <v>12656</v>
      </c>
      <c r="AN998" s="1229" t="s">
        <v>13944</v>
      </c>
    </row>
    <row r="999" spans="1:40" ht="13.5" thickBot="1">
      <c r="A999" s="1260" t="s">
        <v>7355</v>
      </c>
      <c r="B999" s="1202" t="s">
        <v>7356</v>
      </c>
      <c r="C999" s="1289" t="s">
        <v>895</v>
      </c>
      <c r="D999" s="1243" t="s">
        <v>40</v>
      </c>
      <c r="E999" s="1258" t="s">
        <v>7344</v>
      </c>
      <c r="F999" s="1258" t="s">
        <v>292</v>
      </c>
      <c r="G999" s="1258" t="s">
        <v>7345</v>
      </c>
      <c r="H999" s="1258" t="s">
        <v>7346</v>
      </c>
      <c r="I999" s="1259" t="b">
        <v>0</v>
      </c>
      <c r="J999" s="1261" t="s">
        <v>7357</v>
      </c>
      <c r="K999" s="1208" t="s">
        <v>7358</v>
      </c>
      <c r="L999" s="1209" t="s">
        <v>7359</v>
      </c>
      <c r="M999" s="1210">
        <v>3</v>
      </c>
      <c r="N999" s="1262" t="b">
        <v>0</v>
      </c>
      <c r="O999" s="1245" t="s">
        <v>48</v>
      </c>
      <c r="P999" s="1224" t="s">
        <v>48</v>
      </c>
      <c r="Q999" s="1219" t="s">
        <v>48</v>
      </c>
      <c r="R999" s="1246" t="s">
        <v>48</v>
      </c>
      <c r="S999" s="1224" t="s">
        <v>48</v>
      </c>
      <c r="T999" s="1219" t="s">
        <v>48</v>
      </c>
      <c r="U999" s="1247" t="s">
        <v>48</v>
      </c>
      <c r="V999" s="1218" t="s">
        <v>48</v>
      </c>
      <c r="W999" s="1219" t="s">
        <v>48</v>
      </c>
      <c r="X999" s="1220" t="s">
        <v>48</v>
      </c>
      <c r="Y999" s="1221">
        <v>0</v>
      </c>
      <c r="Z999" s="1222">
        <v>0</v>
      </c>
      <c r="AA999" s="1223">
        <v>0</v>
      </c>
      <c r="AB999" s="1224">
        <v>0</v>
      </c>
      <c r="AC999" s="1225">
        <v>0</v>
      </c>
      <c r="AD999" s="1211" t="s">
        <v>48</v>
      </c>
      <c r="AE999" s="1227" t="s">
        <v>48</v>
      </c>
      <c r="AF999" s="1227" t="s">
        <v>48</v>
      </c>
      <c r="AG999" s="1228" t="s">
        <v>48</v>
      </c>
      <c r="AH999" s="1228" t="s">
        <v>48</v>
      </c>
      <c r="AI999" s="1228" t="s">
        <v>48</v>
      </c>
      <c r="AJ999" s="1228" t="s">
        <v>48</v>
      </c>
      <c r="AK999" s="1228" t="s">
        <v>48</v>
      </c>
      <c r="AL999" s="1228" t="s">
        <v>13911</v>
      </c>
      <c r="AM999" s="1228" t="s">
        <v>12656</v>
      </c>
      <c r="AN999" s="1229" t="s">
        <v>13944</v>
      </c>
    </row>
    <row r="1000" spans="1:40" ht="13.5" thickBot="1">
      <c r="A1000" s="1260" t="s">
        <v>7360</v>
      </c>
      <c r="B1000" s="1202" t="s">
        <v>7361</v>
      </c>
      <c r="C1000" s="1289" t="s">
        <v>895</v>
      </c>
      <c r="D1000" s="1243" t="s">
        <v>40</v>
      </c>
      <c r="E1000" s="1258" t="s">
        <v>7344</v>
      </c>
      <c r="F1000" s="1258" t="s">
        <v>292</v>
      </c>
      <c r="G1000" s="1258" t="s">
        <v>7345</v>
      </c>
      <c r="H1000" s="1258" t="s">
        <v>7346</v>
      </c>
      <c r="I1000" s="1259" t="b">
        <v>0</v>
      </c>
      <c r="J1000" s="1261" t="s">
        <v>7362</v>
      </c>
      <c r="K1000" s="1208" t="s">
        <v>7363</v>
      </c>
      <c r="L1000" s="1209" t="s">
        <v>7364</v>
      </c>
      <c r="M1000" s="1210">
        <v>3</v>
      </c>
      <c r="N1000" s="1262" t="b">
        <v>0</v>
      </c>
      <c r="O1000" s="1245" t="s">
        <v>48</v>
      </c>
      <c r="P1000" s="1224" t="s">
        <v>48</v>
      </c>
      <c r="Q1000" s="1219" t="s">
        <v>48</v>
      </c>
      <c r="R1000" s="1246" t="s">
        <v>48</v>
      </c>
      <c r="S1000" s="1224" t="s">
        <v>48</v>
      </c>
      <c r="T1000" s="1219" t="s">
        <v>48</v>
      </c>
      <c r="U1000" s="1247" t="s">
        <v>48</v>
      </c>
      <c r="V1000" s="1218" t="s">
        <v>48</v>
      </c>
      <c r="W1000" s="1219" t="s">
        <v>48</v>
      </c>
      <c r="X1000" s="1220" t="s">
        <v>48</v>
      </c>
      <c r="Y1000" s="1221">
        <v>0</v>
      </c>
      <c r="Z1000" s="1222">
        <v>0</v>
      </c>
      <c r="AA1000" s="1223">
        <v>0</v>
      </c>
      <c r="AB1000" s="1224">
        <v>0</v>
      </c>
      <c r="AC1000" s="1225">
        <v>0</v>
      </c>
      <c r="AD1000" s="1211" t="s">
        <v>48</v>
      </c>
      <c r="AE1000" s="1227" t="s">
        <v>48</v>
      </c>
      <c r="AF1000" s="1227" t="s">
        <v>48</v>
      </c>
      <c r="AG1000" s="1228" t="s">
        <v>48</v>
      </c>
      <c r="AH1000" s="1228" t="s">
        <v>48</v>
      </c>
      <c r="AI1000" s="1228" t="s">
        <v>48</v>
      </c>
      <c r="AJ1000" s="1228" t="s">
        <v>48</v>
      </c>
      <c r="AK1000" s="1228" t="s">
        <v>48</v>
      </c>
      <c r="AL1000" s="1228" t="s">
        <v>13911</v>
      </c>
      <c r="AM1000" s="1228" t="s">
        <v>12656</v>
      </c>
      <c r="AN1000" s="1229" t="s">
        <v>13944</v>
      </c>
    </row>
    <row r="1001" spans="1:40" ht="13.5" thickBot="1">
      <c r="A1001" s="1260" t="s">
        <v>2939</v>
      </c>
      <c r="B1001" s="1202" t="s">
        <v>7365</v>
      </c>
      <c r="C1001" s="1239" t="s">
        <v>895</v>
      </c>
      <c r="D1001" s="1243" t="s">
        <v>40</v>
      </c>
      <c r="E1001" s="1258" t="s">
        <v>7344</v>
      </c>
      <c r="F1001" s="1258" t="s">
        <v>292</v>
      </c>
      <c r="G1001" s="1258" t="s">
        <v>7345</v>
      </c>
      <c r="H1001" s="1258" t="s">
        <v>7346</v>
      </c>
      <c r="I1001" s="1259" t="b">
        <v>0</v>
      </c>
      <c r="J1001" s="1309" t="s">
        <v>7366</v>
      </c>
      <c r="K1001" s="1208" t="s">
        <v>7367</v>
      </c>
      <c r="L1001" s="1209" t="s">
        <v>7368</v>
      </c>
      <c r="M1001" s="1210">
        <v>3</v>
      </c>
      <c r="N1001" s="1262" t="b">
        <v>0</v>
      </c>
      <c r="O1001" s="1245" t="s">
        <v>48</v>
      </c>
      <c r="P1001" s="1224" t="s">
        <v>48</v>
      </c>
      <c r="Q1001" s="1219" t="s">
        <v>48</v>
      </c>
      <c r="R1001" s="1246" t="s">
        <v>48</v>
      </c>
      <c r="S1001" s="1224" t="s">
        <v>48</v>
      </c>
      <c r="T1001" s="1219" t="s">
        <v>48</v>
      </c>
      <c r="U1001" s="1247" t="s">
        <v>48</v>
      </c>
      <c r="V1001" s="1218" t="s">
        <v>48</v>
      </c>
      <c r="W1001" s="1219" t="s">
        <v>48</v>
      </c>
      <c r="X1001" s="1220" t="s">
        <v>48</v>
      </c>
      <c r="Y1001" s="1221">
        <v>0</v>
      </c>
      <c r="Z1001" s="1222">
        <v>0</v>
      </c>
      <c r="AA1001" s="1223">
        <v>0</v>
      </c>
      <c r="AB1001" s="1224">
        <v>0</v>
      </c>
      <c r="AC1001" s="1225">
        <v>0</v>
      </c>
      <c r="AD1001" s="1211" t="s">
        <v>48</v>
      </c>
      <c r="AE1001" s="1227" t="s">
        <v>48</v>
      </c>
      <c r="AF1001" s="1227" t="s">
        <v>48</v>
      </c>
      <c r="AG1001" s="1228" t="s">
        <v>48</v>
      </c>
      <c r="AH1001" s="1228" t="s">
        <v>48</v>
      </c>
      <c r="AI1001" s="1228" t="s">
        <v>48</v>
      </c>
      <c r="AJ1001" s="1228" t="s">
        <v>48</v>
      </c>
      <c r="AK1001" s="1228" t="s">
        <v>48</v>
      </c>
      <c r="AL1001" s="1228" t="s">
        <v>13911</v>
      </c>
      <c r="AM1001" s="1228" t="s">
        <v>12656</v>
      </c>
      <c r="AN1001" s="1229" t="s">
        <v>13944</v>
      </c>
    </row>
    <row r="1002" spans="1:40" ht="13.5" thickBot="1">
      <c r="A1002" s="1260" t="s">
        <v>7369</v>
      </c>
      <c r="B1002" s="1202" t="s">
        <v>7370</v>
      </c>
      <c r="C1002" s="1239" t="s">
        <v>7371</v>
      </c>
      <c r="D1002" s="1309" t="s">
        <v>40</v>
      </c>
      <c r="E1002" s="1202" t="s">
        <v>7372</v>
      </c>
      <c r="F1002" s="1202" t="s">
        <v>292</v>
      </c>
      <c r="G1002" s="1202" t="s">
        <v>7373</v>
      </c>
      <c r="H1002" s="1202" t="s">
        <v>7374</v>
      </c>
      <c r="I1002" s="1329" t="b">
        <v>0</v>
      </c>
      <c r="J1002" s="1261" t="s">
        <v>7375</v>
      </c>
      <c r="K1002" s="1208" t="s">
        <v>7376</v>
      </c>
      <c r="L1002" s="1235" t="s">
        <v>7377</v>
      </c>
      <c r="M1002" s="1236">
        <v>3</v>
      </c>
      <c r="N1002" s="1262" t="b">
        <v>0</v>
      </c>
      <c r="O1002" s="1245" t="s">
        <v>48</v>
      </c>
      <c r="P1002" s="1224" t="s">
        <v>48</v>
      </c>
      <c r="Q1002" s="1219" t="s">
        <v>48</v>
      </c>
      <c r="R1002" s="1246" t="s">
        <v>48</v>
      </c>
      <c r="S1002" s="1224" t="s">
        <v>48</v>
      </c>
      <c r="T1002" s="1219" t="s">
        <v>48</v>
      </c>
      <c r="U1002" s="1247" t="s">
        <v>48</v>
      </c>
      <c r="V1002" s="1218" t="s">
        <v>48</v>
      </c>
      <c r="W1002" s="1219" t="s">
        <v>48</v>
      </c>
      <c r="X1002" s="1220" t="s">
        <v>48</v>
      </c>
      <c r="Y1002" s="1221">
        <v>0</v>
      </c>
      <c r="Z1002" s="1222">
        <v>0</v>
      </c>
      <c r="AA1002" s="1223">
        <v>0</v>
      </c>
      <c r="AB1002" s="1224">
        <v>0</v>
      </c>
      <c r="AC1002" s="1225">
        <v>0</v>
      </c>
      <c r="AD1002" s="1211" t="s">
        <v>48</v>
      </c>
      <c r="AE1002" s="1227" t="s">
        <v>48</v>
      </c>
      <c r="AF1002" s="1227" t="s">
        <v>48</v>
      </c>
      <c r="AG1002" s="1228" t="s">
        <v>48</v>
      </c>
      <c r="AH1002" s="1228" t="s">
        <v>48</v>
      </c>
      <c r="AI1002" s="1228" t="s">
        <v>48</v>
      </c>
      <c r="AJ1002" s="1228" t="s">
        <v>48</v>
      </c>
      <c r="AK1002" s="1228" t="s">
        <v>48</v>
      </c>
      <c r="AL1002" s="1228" t="s">
        <v>13911</v>
      </c>
      <c r="AM1002" s="1228" t="s">
        <v>12656</v>
      </c>
      <c r="AN1002" s="1229" t="s">
        <v>13944</v>
      </c>
    </row>
    <row r="1003" spans="1:40" ht="13.5" thickBot="1">
      <c r="A1003" s="1260" t="s">
        <v>7378</v>
      </c>
      <c r="B1003" s="1202" t="s">
        <v>7379</v>
      </c>
      <c r="C1003" s="1239" t="s">
        <v>7380</v>
      </c>
      <c r="D1003" s="1309" t="s">
        <v>40</v>
      </c>
      <c r="E1003" s="1202" t="s">
        <v>7381</v>
      </c>
      <c r="F1003" s="1202" t="s">
        <v>292</v>
      </c>
      <c r="G1003" s="1202" t="s">
        <v>5575</v>
      </c>
      <c r="H1003" s="1202" t="s">
        <v>7382</v>
      </c>
      <c r="I1003" s="1329" t="b">
        <v>0</v>
      </c>
      <c r="J1003" s="1309" t="s">
        <v>7383</v>
      </c>
      <c r="K1003" s="1208" t="s">
        <v>7384</v>
      </c>
      <c r="L1003" s="1235" t="s">
        <v>7385</v>
      </c>
      <c r="M1003" s="1236">
        <v>3</v>
      </c>
      <c r="N1003" s="1262" t="b">
        <v>0</v>
      </c>
      <c r="O1003" s="1245" t="s">
        <v>48</v>
      </c>
      <c r="P1003" s="1224" t="s">
        <v>48</v>
      </c>
      <c r="Q1003" s="1219" t="s">
        <v>48</v>
      </c>
      <c r="R1003" s="1246" t="s">
        <v>48</v>
      </c>
      <c r="S1003" s="1224" t="s">
        <v>48</v>
      </c>
      <c r="T1003" s="1219" t="s">
        <v>48</v>
      </c>
      <c r="U1003" s="1247" t="s">
        <v>48</v>
      </c>
      <c r="V1003" s="1218" t="s">
        <v>48</v>
      </c>
      <c r="W1003" s="1219" t="s">
        <v>48</v>
      </c>
      <c r="X1003" s="1220" t="s">
        <v>48</v>
      </c>
      <c r="Y1003" s="1221">
        <v>0</v>
      </c>
      <c r="Z1003" s="1222">
        <v>0</v>
      </c>
      <c r="AA1003" s="1223">
        <v>0</v>
      </c>
      <c r="AB1003" s="1224">
        <v>0</v>
      </c>
      <c r="AC1003" s="1225">
        <v>0</v>
      </c>
      <c r="AD1003" s="1211" t="s">
        <v>48</v>
      </c>
      <c r="AE1003" s="1227" t="s">
        <v>48</v>
      </c>
      <c r="AF1003" s="1227" t="s">
        <v>48</v>
      </c>
      <c r="AG1003" s="1228" t="s">
        <v>48</v>
      </c>
      <c r="AH1003" s="1228" t="s">
        <v>48</v>
      </c>
      <c r="AI1003" s="1228" t="s">
        <v>48</v>
      </c>
      <c r="AJ1003" s="1228" t="s">
        <v>48</v>
      </c>
      <c r="AK1003" s="1228" t="s">
        <v>48</v>
      </c>
      <c r="AL1003" s="1228" t="s">
        <v>13911</v>
      </c>
      <c r="AM1003" s="1228" t="s">
        <v>12656</v>
      </c>
      <c r="AN1003" s="1229" t="s">
        <v>13944</v>
      </c>
    </row>
    <row r="1004" spans="1:40" ht="13.5" thickBot="1">
      <c r="A1004" s="1291" t="s">
        <v>7386</v>
      </c>
      <c r="B1004" s="1202" t="s">
        <v>7387</v>
      </c>
      <c r="C1004" s="1289" t="s">
        <v>895</v>
      </c>
      <c r="D1004" s="1243" t="s">
        <v>40</v>
      </c>
      <c r="E1004" s="1258" t="s">
        <v>7344</v>
      </c>
      <c r="F1004" s="1258" t="s">
        <v>292</v>
      </c>
      <c r="G1004" s="1258" t="s">
        <v>7345</v>
      </c>
      <c r="H1004" s="1258" t="s">
        <v>7346</v>
      </c>
      <c r="I1004" s="1259" t="b">
        <v>0</v>
      </c>
      <c r="J1004" s="1309" t="s">
        <v>7388</v>
      </c>
      <c r="K1004" s="1208" t="s">
        <v>7389</v>
      </c>
      <c r="L1004" s="1209" t="s">
        <v>7390</v>
      </c>
      <c r="M1004" s="1210">
        <v>3</v>
      </c>
      <c r="N1004" s="1262" t="b">
        <v>0</v>
      </c>
      <c r="O1004" s="1245" t="s">
        <v>48</v>
      </c>
      <c r="P1004" s="1224" t="s">
        <v>48</v>
      </c>
      <c r="Q1004" s="1219" t="s">
        <v>48</v>
      </c>
      <c r="R1004" s="1246" t="s">
        <v>48</v>
      </c>
      <c r="S1004" s="1224" t="s">
        <v>48</v>
      </c>
      <c r="T1004" s="1219" t="s">
        <v>48</v>
      </c>
      <c r="U1004" s="1247" t="s">
        <v>48</v>
      </c>
      <c r="V1004" s="1218" t="s">
        <v>48</v>
      </c>
      <c r="W1004" s="1219" t="s">
        <v>48</v>
      </c>
      <c r="X1004" s="1220" t="s">
        <v>48</v>
      </c>
      <c r="Y1004" s="1221">
        <v>0</v>
      </c>
      <c r="Z1004" s="1222">
        <v>0</v>
      </c>
      <c r="AA1004" s="1223">
        <v>0</v>
      </c>
      <c r="AB1004" s="1224">
        <v>0</v>
      </c>
      <c r="AC1004" s="1225">
        <v>0</v>
      </c>
      <c r="AD1004" s="1211" t="s">
        <v>48</v>
      </c>
      <c r="AE1004" s="1227" t="s">
        <v>48</v>
      </c>
      <c r="AF1004" s="1227" t="s">
        <v>48</v>
      </c>
      <c r="AG1004" s="1228" t="s">
        <v>48</v>
      </c>
      <c r="AH1004" s="1228" t="s">
        <v>48</v>
      </c>
      <c r="AI1004" s="1228" t="s">
        <v>48</v>
      </c>
      <c r="AJ1004" s="1228" t="s">
        <v>48</v>
      </c>
      <c r="AK1004" s="1228" t="s">
        <v>48</v>
      </c>
      <c r="AL1004" s="1228" t="s">
        <v>13912</v>
      </c>
      <c r="AM1004" s="1228" t="s">
        <v>12656</v>
      </c>
      <c r="AN1004" s="1229" t="s">
        <v>13944</v>
      </c>
    </row>
    <row r="1005" spans="1:40" ht="13.5" thickBot="1">
      <c r="A1005" s="1291" t="s">
        <v>7391</v>
      </c>
      <c r="B1005" s="1202" t="s">
        <v>7392</v>
      </c>
      <c r="C1005" s="1289" t="s">
        <v>895</v>
      </c>
      <c r="D1005" s="1243" t="s">
        <v>40</v>
      </c>
      <c r="E1005" s="1258" t="s">
        <v>7344</v>
      </c>
      <c r="F1005" s="1258" t="s">
        <v>292</v>
      </c>
      <c r="G1005" s="1258" t="s">
        <v>7345</v>
      </c>
      <c r="H1005" s="1258" t="s">
        <v>7346</v>
      </c>
      <c r="I1005" s="1259" t="b">
        <v>0</v>
      </c>
      <c r="J1005" s="1309" t="s">
        <v>7393</v>
      </c>
      <c r="K1005" s="1208" t="s">
        <v>7394</v>
      </c>
      <c r="L1005" s="1209" t="s">
        <v>7395</v>
      </c>
      <c r="M1005" s="1210">
        <v>3</v>
      </c>
      <c r="N1005" s="1262" t="b">
        <v>0</v>
      </c>
      <c r="O1005" s="1245" t="s">
        <v>48</v>
      </c>
      <c r="P1005" s="1224" t="s">
        <v>48</v>
      </c>
      <c r="Q1005" s="1219" t="s">
        <v>48</v>
      </c>
      <c r="R1005" s="1246" t="s">
        <v>48</v>
      </c>
      <c r="S1005" s="1224" t="s">
        <v>48</v>
      </c>
      <c r="T1005" s="1219" t="s">
        <v>48</v>
      </c>
      <c r="U1005" s="1247" t="s">
        <v>48</v>
      </c>
      <c r="V1005" s="1218" t="s">
        <v>48</v>
      </c>
      <c r="W1005" s="1219" t="s">
        <v>48</v>
      </c>
      <c r="X1005" s="1220" t="s">
        <v>48</v>
      </c>
      <c r="Y1005" s="1221">
        <v>0</v>
      </c>
      <c r="Z1005" s="1222">
        <v>0</v>
      </c>
      <c r="AA1005" s="1223">
        <v>0</v>
      </c>
      <c r="AB1005" s="1224">
        <v>0</v>
      </c>
      <c r="AC1005" s="1225">
        <v>0</v>
      </c>
      <c r="AD1005" s="1211" t="s">
        <v>48</v>
      </c>
      <c r="AE1005" s="1227" t="s">
        <v>48</v>
      </c>
      <c r="AF1005" s="1227" t="s">
        <v>48</v>
      </c>
      <c r="AG1005" s="1228" t="s">
        <v>48</v>
      </c>
      <c r="AH1005" s="1228" t="s">
        <v>48</v>
      </c>
      <c r="AI1005" s="1228" t="s">
        <v>48</v>
      </c>
      <c r="AJ1005" s="1228" t="s">
        <v>48</v>
      </c>
      <c r="AK1005" s="1228" t="s">
        <v>48</v>
      </c>
      <c r="AL1005" s="1228" t="s">
        <v>13912</v>
      </c>
      <c r="AM1005" s="1228" t="s">
        <v>12656</v>
      </c>
      <c r="AN1005" s="1229" t="s">
        <v>13944</v>
      </c>
    </row>
    <row r="1006" spans="1:40" ht="13.5" thickBot="1">
      <c r="A1006" s="1291" t="s">
        <v>7396</v>
      </c>
      <c r="B1006" s="1202" t="s">
        <v>7397</v>
      </c>
      <c r="C1006" s="1289" t="s">
        <v>895</v>
      </c>
      <c r="D1006" s="1243" t="s">
        <v>40</v>
      </c>
      <c r="E1006" s="1258" t="s">
        <v>7344</v>
      </c>
      <c r="F1006" s="1258" t="s">
        <v>292</v>
      </c>
      <c r="G1006" s="1258" t="s">
        <v>7345</v>
      </c>
      <c r="H1006" s="1258" t="s">
        <v>7346</v>
      </c>
      <c r="I1006" s="1259" t="b">
        <v>0</v>
      </c>
      <c r="J1006" s="1309" t="s">
        <v>7398</v>
      </c>
      <c r="K1006" s="1208" t="s">
        <v>7399</v>
      </c>
      <c r="L1006" s="1209" t="s">
        <v>7400</v>
      </c>
      <c r="M1006" s="1210">
        <v>3</v>
      </c>
      <c r="N1006" s="1262" t="b">
        <v>0</v>
      </c>
      <c r="O1006" s="1245" t="s">
        <v>48</v>
      </c>
      <c r="P1006" s="1224" t="s">
        <v>48</v>
      </c>
      <c r="Q1006" s="1219" t="s">
        <v>48</v>
      </c>
      <c r="R1006" s="1246" t="s">
        <v>48</v>
      </c>
      <c r="S1006" s="1224" t="s">
        <v>48</v>
      </c>
      <c r="T1006" s="1219" t="s">
        <v>48</v>
      </c>
      <c r="U1006" s="1247" t="s">
        <v>48</v>
      </c>
      <c r="V1006" s="1218" t="s">
        <v>48</v>
      </c>
      <c r="W1006" s="1219" t="s">
        <v>48</v>
      </c>
      <c r="X1006" s="1220" t="s">
        <v>48</v>
      </c>
      <c r="Y1006" s="1221">
        <v>0</v>
      </c>
      <c r="Z1006" s="1222">
        <v>0</v>
      </c>
      <c r="AA1006" s="1223">
        <v>0</v>
      </c>
      <c r="AB1006" s="1224">
        <v>0</v>
      </c>
      <c r="AC1006" s="1225">
        <v>0</v>
      </c>
      <c r="AD1006" s="1211" t="s">
        <v>48</v>
      </c>
      <c r="AE1006" s="1227" t="s">
        <v>48</v>
      </c>
      <c r="AF1006" s="1227" t="s">
        <v>48</v>
      </c>
      <c r="AG1006" s="1228" t="s">
        <v>48</v>
      </c>
      <c r="AH1006" s="1228" t="s">
        <v>48</v>
      </c>
      <c r="AI1006" s="1228" t="s">
        <v>48</v>
      </c>
      <c r="AJ1006" s="1228" t="s">
        <v>48</v>
      </c>
      <c r="AK1006" s="1228" t="s">
        <v>48</v>
      </c>
      <c r="AL1006" s="1228" t="s">
        <v>13912</v>
      </c>
      <c r="AM1006" s="1228" t="s">
        <v>12656</v>
      </c>
      <c r="AN1006" s="1229" t="s">
        <v>13944</v>
      </c>
    </row>
    <row r="1007" spans="1:40" ht="13.5" thickBot="1">
      <c r="A1007" s="1291" t="s">
        <v>7401</v>
      </c>
      <c r="B1007" s="1202" t="s">
        <v>7402</v>
      </c>
      <c r="C1007" s="1289" t="s">
        <v>895</v>
      </c>
      <c r="D1007" s="1243" t="s">
        <v>40</v>
      </c>
      <c r="E1007" s="1258" t="s">
        <v>7344</v>
      </c>
      <c r="F1007" s="1258" t="s">
        <v>292</v>
      </c>
      <c r="G1007" s="1258" t="s">
        <v>7345</v>
      </c>
      <c r="H1007" s="1258" t="s">
        <v>7346</v>
      </c>
      <c r="I1007" s="1259" t="b">
        <v>0</v>
      </c>
      <c r="J1007" s="1309" t="s">
        <v>7403</v>
      </c>
      <c r="K1007" s="1208" t="s">
        <v>7404</v>
      </c>
      <c r="L1007" s="1209" t="s">
        <v>7405</v>
      </c>
      <c r="M1007" s="1210">
        <v>3</v>
      </c>
      <c r="N1007" s="1262" t="b">
        <v>0</v>
      </c>
      <c r="O1007" s="1245" t="s">
        <v>48</v>
      </c>
      <c r="P1007" s="1224" t="s">
        <v>48</v>
      </c>
      <c r="Q1007" s="1219" t="s">
        <v>48</v>
      </c>
      <c r="R1007" s="1246" t="s">
        <v>48</v>
      </c>
      <c r="S1007" s="1224" t="s">
        <v>48</v>
      </c>
      <c r="T1007" s="1219" t="s">
        <v>48</v>
      </c>
      <c r="U1007" s="1247" t="s">
        <v>48</v>
      </c>
      <c r="V1007" s="1218" t="s">
        <v>48</v>
      </c>
      <c r="W1007" s="1219" t="s">
        <v>48</v>
      </c>
      <c r="X1007" s="1220" t="s">
        <v>48</v>
      </c>
      <c r="Y1007" s="1221">
        <v>0</v>
      </c>
      <c r="Z1007" s="1222">
        <v>0</v>
      </c>
      <c r="AA1007" s="1223">
        <v>0</v>
      </c>
      <c r="AB1007" s="1224">
        <v>0</v>
      </c>
      <c r="AC1007" s="1225">
        <v>0</v>
      </c>
      <c r="AD1007" s="1211" t="s">
        <v>48</v>
      </c>
      <c r="AE1007" s="1227" t="s">
        <v>48</v>
      </c>
      <c r="AF1007" s="1227" t="s">
        <v>48</v>
      </c>
      <c r="AG1007" s="1228" t="s">
        <v>48</v>
      </c>
      <c r="AH1007" s="1228" t="s">
        <v>48</v>
      </c>
      <c r="AI1007" s="1228" t="s">
        <v>48</v>
      </c>
      <c r="AJ1007" s="1228" t="s">
        <v>48</v>
      </c>
      <c r="AK1007" s="1228" t="s">
        <v>48</v>
      </c>
      <c r="AL1007" s="1228" t="s">
        <v>13912</v>
      </c>
      <c r="AM1007" s="1228" t="s">
        <v>12656</v>
      </c>
      <c r="AN1007" s="1229" t="s">
        <v>13944</v>
      </c>
    </row>
    <row r="1008" spans="1:40" ht="13.5" thickBot="1">
      <c r="A1008" s="1291" t="s">
        <v>7406</v>
      </c>
      <c r="B1008" s="1202" t="s">
        <v>7407</v>
      </c>
      <c r="C1008" s="1289" t="s">
        <v>895</v>
      </c>
      <c r="D1008" s="1243" t="s">
        <v>40</v>
      </c>
      <c r="E1008" s="1258" t="s">
        <v>7344</v>
      </c>
      <c r="F1008" s="1258" t="s">
        <v>292</v>
      </c>
      <c r="G1008" s="1258" t="s">
        <v>7345</v>
      </c>
      <c r="H1008" s="1258" t="s">
        <v>7346</v>
      </c>
      <c r="I1008" s="1259" t="b">
        <v>0</v>
      </c>
      <c r="J1008" s="1309" t="s">
        <v>7408</v>
      </c>
      <c r="K1008" s="1208" t="s">
        <v>7409</v>
      </c>
      <c r="L1008" s="1209" t="s">
        <v>7410</v>
      </c>
      <c r="M1008" s="1210">
        <v>3</v>
      </c>
      <c r="N1008" s="1262" t="b">
        <v>0</v>
      </c>
      <c r="O1008" s="1245" t="s">
        <v>48</v>
      </c>
      <c r="P1008" s="1224" t="s">
        <v>48</v>
      </c>
      <c r="Q1008" s="1219" t="s">
        <v>48</v>
      </c>
      <c r="R1008" s="1246" t="s">
        <v>48</v>
      </c>
      <c r="S1008" s="1224" t="s">
        <v>48</v>
      </c>
      <c r="T1008" s="1219" t="s">
        <v>48</v>
      </c>
      <c r="U1008" s="1247" t="s">
        <v>48</v>
      </c>
      <c r="V1008" s="1218" t="s">
        <v>48</v>
      </c>
      <c r="W1008" s="1219" t="s">
        <v>48</v>
      </c>
      <c r="X1008" s="1220" t="s">
        <v>48</v>
      </c>
      <c r="Y1008" s="1221">
        <v>0</v>
      </c>
      <c r="Z1008" s="1222">
        <v>0</v>
      </c>
      <c r="AA1008" s="1223">
        <v>0</v>
      </c>
      <c r="AB1008" s="1224">
        <v>0</v>
      </c>
      <c r="AC1008" s="1225">
        <v>0</v>
      </c>
      <c r="AD1008" s="1211" t="s">
        <v>48</v>
      </c>
      <c r="AE1008" s="1227" t="s">
        <v>48</v>
      </c>
      <c r="AF1008" s="1227" t="s">
        <v>48</v>
      </c>
      <c r="AG1008" s="1228" t="s">
        <v>48</v>
      </c>
      <c r="AH1008" s="1228" t="s">
        <v>48</v>
      </c>
      <c r="AI1008" s="1228" t="s">
        <v>48</v>
      </c>
      <c r="AJ1008" s="1228" t="s">
        <v>48</v>
      </c>
      <c r="AK1008" s="1228" t="s">
        <v>48</v>
      </c>
      <c r="AL1008" s="1228" t="s">
        <v>13912</v>
      </c>
      <c r="AM1008" s="1228" t="s">
        <v>12656</v>
      </c>
      <c r="AN1008" s="1229" t="s">
        <v>13944</v>
      </c>
    </row>
    <row r="1009" spans="1:40" ht="13.5" thickBot="1">
      <c r="A1009" s="1291" t="s">
        <v>7411</v>
      </c>
      <c r="B1009" s="1202" t="s">
        <v>7412</v>
      </c>
      <c r="C1009" s="1289" t="s">
        <v>895</v>
      </c>
      <c r="D1009" s="1243" t="s">
        <v>40</v>
      </c>
      <c r="E1009" s="1258" t="s">
        <v>7344</v>
      </c>
      <c r="F1009" s="1258" t="s">
        <v>292</v>
      </c>
      <c r="G1009" s="1258" t="s">
        <v>7345</v>
      </c>
      <c r="H1009" s="1258" t="s">
        <v>7346</v>
      </c>
      <c r="I1009" s="1259" t="b">
        <v>0</v>
      </c>
      <c r="J1009" s="1309" t="s">
        <v>7413</v>
      </c>
      <c r="K1009" s="1208" t="s">
        <v>7414</v>
      </c>
      <c r="L1009" s="1209" t="s">
        <v>7415</v>
      </c>
      <c r="M1009" s="1210">
        <v>3</v>
      </c>
      <c r="N1009" s="1262" t="b">
        <v>0</v>
      </c>
      <c r="O1009" s="1245" t="s">
        <v>48</v>
      </c>
      <c r="P1009" s="1224" t="s">
        <v>48</v>
      </c>
      <c r="Q1009" s="1219" t="s">
        <v>48</v>
      </c>
      <c r="R1009" s="1246" t="s">
        <v>48</v>
      </c>
      <c r="S1009" s="1224" t="s">
        <v>48</v>
      </c>
      <c r="T1009" s="1219" t="s">
        <v>48</v>
      </c>
      <c r="U1009" s="1247" t="s">
        <v>48</v>
      </c>
      <c r="V1009" s="1218" t="s">
        <v>48</v>
      </c>
      <c r="W1009" s="1219" t="s">
        <v>48</v>
      </c>
      <c r="X1009" s="1220" t="s">
        <v>48</v>
      </c>
      <c r="Y1009" s="1221">
        <v>0</v>
      </c>
      <c r="Z1009" s="1222">
        <v>0</v>
      </c>
      <c r="AA1009" s="1223">
        <v>0</v>
      </c>
      <c r="AB1009" s="1224">
        <v>0</v>
      </c>
      <c r="AC1009" s="1225">
        <v>0</v>
      </c>
      <c r="AD1009" s="1211" t="s">
        <v>48</v>
      </c>
      <c r="AE1009" s="1227" t="s">
        <v>48</v>
      </c>
      <c r="AF1009" s="1227" t="s">
        <v>48</v>
      </c>
      <c r="AG1009" s="1228" t="s">
        <v>48</v>
      </c>
      <c r="AH1009" s="1228" t="s">
        <v>48</v>
      </c>
      <c r="AI1009" s="1228" t="s">
        <v>48</v>
      </c>
      <c r="AJ1009" s="1228" t="s">
        <v>48</v>
      </c>
      <c r="AK1009" s="1228" t="s">
        <v>48</v>
      </c>
      <c r="AL1009" s="1228" t="s">
        <v>13912</v>
      </c>
      <c r="AM1009" s="1228" t="s">
        <v>12656</v>
      </c>
      <c r="AN1009" s="1229" t="s">
        <v>13944</v>
      </c>
    </row>
    <row r="1010" spans="1:40" ht="13.5" thickBot="1">
      <c r="A1010" s="1291" t="s">
        <v>7416</v>
      </c>
      <c r="B1010" s="1202" t="s">
        <v>7417</v>
      </c>
      <c r="C1010" s="1289" t="s">
        <v>895</v>
      </c>
      <c r="D1010" s="1243" t="s">
        <v>40</v>
      </c>
      <c r="E1010" s="1258" t="s">
        <v>7344</v>
      </c>
      <c r="F1010" s="1258" t="s">
        <v>292</v>
      </c>
      <c r="G1010" s="1258" t="s">
        <v>7345</v>
      </c>
      <c r="H1010" s="1258" t="s">
        <v>7346</v>
      </c>
      <c r="I1010" s="1259" t="b">
        <v>0</v>
      </c>
      <c r="J1010" s="1323" t="s">
        <v>295</v>
      </c>
      <c r="K1010" s="1208" t="s">
        <v>7418</v>
      </c>
      <c r="L1010" s="1209" t="s">
        <v>7419</v>
      </c>
      <c r="M1010" s="1210">
        <v>3</v>
      </c>
      <c r="N1010" s="1262" t="b">
        <v>0</v>
      </c>
      <c r="O1010" s="1245" t="s">
        <v>48</v>
      </c>
      <c r="P1010" s="1224" t="s">
        <v>48</v>
      </c>
      <c r="Q1010" s="1219" t="s">
        <v>48</v>
      </c>
      <c r="R1010" s="1246" t="s">
        <v>48</v>
      </c>
      <c r="S1010" s="1224" t="s">
        <v>48</v>
      </c>
      <c r="T1010" s="1219" t="s">
        <v>48</v>
      </c>
      <c r="U1010" s="1247" t="s">
        <v>48</v>
      </c>
      <c r="V1010" s="1218" t="s">
        <v>48</v>
      </c>
      <c r="W1010" s="1219" t="s">
        <v>48</v>
      </c>
      <c r="X1010" s="1220" t="s">
        <v>48</v>
      </c>
      <c r="Y1010" s="1221">
        <v>0</v>
      </c>
      <c r="Z1010" s="1222">
        <v>0</v>
      </c>
      <c r="AA1010" s="1223">
        <v>0</v>
      </c>
      <c r="AB1010" s="1224">
        <v>0</v>
      </c>
      <c r="AC1010" s="1225">
        <v>0</v>
      </c>
      <c r="AD1010" s="1211" t="s">
        <v>48</v>
      </c>
      <c r="AE1010" s="1227" t="s">
        <v>48</v>
      </c>
      <c r="AF1010" s="1227" t="s">
        <v>48</v>
      </c>
      <c r="AG1010" s="1228" t="s">
        <v>48</v>
      </c>
      <c r="AH1010" s="1228" t="s">
        <v>48</v>
      </c>
      <c r="AI1010" s="1228" t="s">
        <v>48</v>
      </c>
      <c r="AJ1010" s="1228" t="s">
        <v>48</v>
      </c>
      <c r="AK1010" s="1228" t="s">
        <v>48</v>
      </c>
      <c r="AL1010" s="1228" t="s">
        <v>13912</v>
      </c>
      <c r="AM1010" s="1228" t="s">
        <v>12656</v>
      </c>
      <c r="AN1010" s="1229" t="s">
        <v>13944</v>
      </c>
    </row>
    <row r="1011" spans="1:40" ht="13.5" thickBot="1">
      <c r="A1011" s="1291" t="s">
        <v>7420</v>
      </c>
      <c r="B1011" s="1202" t="s">
        <v>7421</v>
      </c>
      <c r="C1011" s="1289" t="s">
        <v>7422</v>
      </c>
      <c r="D1011" s="1243" t="s">
        <v>40</v>
      </c>
      <c r="E1011" s="1258" t="s">
        <v>7423</v>
      </c>
      <c r="F1011" s="1258" t="s">
        <v>292</v>
      </c>
      <c r="G1011" s="1258" t="s">
        <v>293</v>
      </c>
      <c r="H1011" s="1258" t="s">
        <v>7424</v>
      </c>
      <c r="I1011" s="1259" t="b">
        <v>0</v>
      </c>
      <c r="J1011" s="1323" t="s">
        <v>295</v>
      </c>
      <c r="K1011" s="1208" t="s">
        <v>7425</v>
      </c>
      <c r="L1011" s="1209" t="s">
        <v>7426</v>
      </c>
      <c r="M1011" s="1210">
        <v>3</v>
      </c>
      <c r="N1011" s="1262" t="b">
        <v>0</v>
      </c>
      <c r="O1011" s="1245" t="s">
        <v>48</v>
      </c>
      <c r="P1011" s="1224" t="s">
        <v>48</v>
      </c>
      <c r="Q1011" s="1219" t="s">
        <v>48</v>
      </c>
      <c r="R1011" s="1246" t="s">
        <v>48</v>
      </c>
      <c r="S1011" s="1224" t="s">
        <v>48</v>
      </c>
      <c r="T1011" s="1219" t="s">
        <v>48</v>
      </c>
      <c r="U1011" s="1247" t="s">
        <v>48</v>
      </c>
      <c r="V1011" s="1218" t="s">
        <v>48</v>
      </c>
      <c r="W1011" s="1219" t="s">
        <v>48</v>
      </c>
      <c r="X1011" s="1220" t="s">
        <v>48</v>
      </c>
      <c r="Y1011" s="1221">
        <v>0</v>
      </c>
      <c r="Z1011" s="1222">
        <v>0</v>
      </c>
      <c r="AA1011" s="1223">
        <v>0</v>
      </c>
      <c r="AB1011" s="1224">
        <v>0</v>
      </c>
      <c r="AC1011" s="1225">
        <v>0</v>
      </c>
      <c r="AD1011" s="1211" t="s">
        <v>48</v>
      </c>
      <c r="AE1011" s="1227" t="s">
        <v>48</v>
      </c>
      <c r="AF1011" s="1227" t="s">
        <v>48</v>
      </c>
      <c r="AG1011" s="1228" t="s">
        <v>48</v>
      </c>
      <c r="AH1011" s="1228" t="s">
        <v>48</v>
      </c>
      <c r="AI1011" s="1228" t="s">
        <v>48</v>
      </c>
      <c r="AJ1011" s="1228" t="s">
        <v>48</v>
      </c>
      <c r="AK1011" s="1228" t="s">
        <v>48</v>
      </c>
      <c r="AL1011" s="1228" t="s">
        <v>13912</v>
      </c>
      <c r="AM1011" s="1228" t="s">
        <v>12656</v>
      </c>
      <c r="AN1011" s="1229" t="s">
        <v>13944</v>
      </c>
    </row>
    <row r="1012" spans="1:40" ht="13.5" thickBot="1">
      <c r="A1012" s="1291" t="s">
        <v>7430</v>
      </c>
      <c r="B1012" s="1202" t="s">
        <v>7431</v>
      </c>
      <c r="C1012" s="1289" t="s">
        <v>7371</v>
      </c>
      <c r="D1012" s="1243" t="s">
        <v>40</v>
      </c>
      <c r="E1012" s="1202" t="s">
        <v>7372</v>
      </c>
      <c r="F1012" s="1202" t="s">
        <v>292</v>
      </c>
      <c r="G1012" s="1202" t="s">
        <v>7373</v>
      </c>
      <c r="H1012" s="1202" t="s">
        <v>7374</v>
      </c>
      <c r="I1012" s="1259" t="b">
        <v>0</v>
      </c>
      <c r="J1012" s="1261" t="s">
        <v>7432</v>
      </c>
      <c r="K1012" s="1208" t="s">
        <v>7433</v>
      </c>
      <c r="L1012" s="1209" t="s">
        <v>7434</v>
      </c>
      <c r="M1012" s="1210">
        <v>3</v>
      </c>
      <c r="N1012" s="1262" t="b">
        <v>0</v>
      </c>
      <c r="O1012" s="1245" t="s">
        <v>48</v>
      </c>
      <c r="P1012" s="1224" t="s">
        <v>48</v>
      </c>
      <c r="Q1012" s="1219" t="s">
        <v>48</v>
      </c>
      <c r="R1012" s="1246" t="s">
        <v>48</v>
      </c>
      <c r="S1012" s="1224" t="s">
        <v>48</v>
      </c>
      <c r="T1012" s="1219" t="s">
        <v>48</v>
      </c>
      <c r="U1012" s="1247" t="s">
        <v>48</v>
      </c>
      <c r="V1012" s="1218" t="s">
        <v>48</v>
      </c>
      <c r="W1012" s="1219" t="s">
        <v>48</v>
      </c>
      <c r="X1012" s="1220" t="s">
        <v>48</v>
      </c>
      <c r="Y1012" s="1221">
        <v>0</v>
      </c>
      <c r="Z1012" s="1222">
        <v>0</v>
      </c>
      <c r="AA1012" s="1223">
        <v>0</v>
      </c>
      <c r="AB1012" s="1224">
        <v>0</v>
      </c>
      <c r="AC1012" s="1225">
        <v>0</v>
      </c>
      <c r="AD1012" s="1211" t="s">
        <v>48</v>
      </c>
      <c r="AE1012" s="1227" t="s">
        <v>48</v>
      </c>
      <c r="AF1012" s="1227" t="s">
        <v>48</v>
      </c>
      <c r="AG1012" s="1228" t="s">
        <v>48</v>
      </c>
      <c r="AH1012" s="1228" t="s">
        <v>48</v>
      </c>
      <c r="AI1012" s="1228" t="s">
        <v>48</v>
      </c>
      <c r="AJ1012" s="1228" t="s">
        <v>48</v>
      </c>
      <c r="AK1012" s="1228" t="s">
        <v>48</v>
      </c>
      <c r="AL1012" s="1228" t="s">
        <v>13912</v>
      </c>
      <c r="AM1012" s="1228" t="s">
        <v>12656</v>
      </c>
      <c r="AN1012" s="1229" t="s">
        <v>13944</v>
      </c>
    </row>
    <row r="1013" spans="1:40" ht="13.5" thickBot="1">
      <c r="A1013" s="1291" t="s">
        <v>7435</v>
      </c>
      <c r="B1013" s="1202" t="s">
        <v>7436</v>
      </c>
      <c r="C1013" s="1289" t="s">
        <v>7380</v>
      </c>
      <c r="D1013" s="1243" t="s">
        <v>40</v>
      </c>
      <c r="E1013" s="1202" t="s">
        <v>7381</v>
      </c>
      <c r="F1013" s="1202" t="s">
        <v>292</v>
      </c>
      <c r="G1013" s="1202" t="s">
        <v>5575</v>
      </c>
      <c r="H1013" s="1202" t="s">
        <v>7382</v>
      </c>
      <c r="I1013" s="1259" t="b">
        <v>0</v>
      </c>
      <c r="J1013" s="1261" t="s">
        <v>7437</v>
      </c>
      <c r="K1013" s="1208" t="s">
        <v>7438</v>
      </c>
      <c r="L1013" s="1209" t="s">
        <v>7439</v>
      </c>
      <c r="M1013" s="1210">
        <v>3</v>
      </c>
      <c r="N1013" s="1262" t="b">
        <v>0</v>
      </c>
      <c r="O1013" s="1245" t="s">
        <v>48</v>
      </c>
      <c r="P1013" s="1224" t="s">
        <v>48</v>
      </c>
      <c r="Q1013" s="1219" t="s">
        <v>48</v>
      </c>
      <c r="R1013" s="1246" t="s">
        <v>48</v>
      </c>
      <c r="S1013" s="1224" t="s">
        <v>48</v>
      </c>
      <c r="T1013" s="1219" t="s">
        <v>48</v>
      </c>
      <c r="U1013" s="1247" t="s">
        <v>48</v>
      </c>
      <c r="V1013" s="1218" t="s">
        <v>48</v>
      </c>
      <c r="W1013" s="1219" t="s">
        <v>48</v>
      </c>
      <c r="X1013" s="1220" t="s">
        <v>48</v>
      </c>
      <c r="Y1013" s="1221">
        <v>0</v>
      </c>
      <c r="Z1013" s="1222">
        <v>0</v>
      </c>
      <c r="AA1013" s="1223">
        <v>0</v>
      </c>
      <c r="AB1013" s="1224">
        <v>0</v>
      </c>
      <c r="AC1013" s="1225">
        <v>0</v>
      </c>
      <c r="AD1013" s="1211" t="s">
        <v>48</v>
      </c>
      <c r="AE1013" s="1227" t="s">
        <v>48</v>
      </c>
      <c r="AF1013" s="1227" t="s">
        <v>48</v>
      </c>
      <c r="AG1013" s="1228" t="s">
        <v>48</v>
      </c>
      <c r="AH1013" s="1228" t="s">
        <v>48</v>
      </c>
      <c r="AI1013" s="1228" t="s">
        <v>48</v>
      </c>
      <c r="AJ1013" s="1228" t="s">
        <v>48</v>
      </c>
      <c r="AK1013" s="1228" t="s">
        <v>48</v>
      </c>
      <c r="AL1013" s="1228" t="s">
        <v>13912</v>
      </c>
      <c r="AM1013" s="1228" t="s">
        <v>12656</v>
      </c>
      <c r="AN1013" s="1229" t="s">
        <v>13944</v>
      </c>
    </row>
    <row r="1014" spans="1:40" ht="13.5" thickBot="1">
      <c r="A1014" s="1291" t="s">
        <v>7440</v>
      </c>
      <c r="B1014" s="1202" t="s">
        <v>7441</v>
      </c>
      <c r="C1014" s="1289" t="s">
        <v>7371</v>
      </c>
      <c r="D1014" s="1243" t="s">
        <v>40</v>
      </c>
      <c r="E1014" s="1202" t="s">
        <v>7372</v>
      </c>
      <c r="F1014" s="1202" t="s">
        <v>292</v>
      </c>
      <c r="G1014" s="1202" t="s">
        <v>7373</v>
      </c>
      <c r="H1014" s="1202" t="s">
        <v>7374</v>
      </c>
      <c r="I1014" s="1259" t="b">
        <v>0</v>
      </c>
      <c r="J1014" s="1261" t="s">
        <v>7442</v>
      </c>
      <c r="K1014" s="1208" t="s">
        <v>7443</v>
      </c>
      <c r="L1014" s="1209" t="s">
        <v>7444</v>
      </c>
      <c r="M1014" s="1210">
        <v>3</v>
      </c>
      <c r="N1014" s="1262" t="b">
        <v>0</v>
      </c>
      <c r="O1014" s="1245" t="s">
        <v>48</v>
      </c>
      <c r="P1014" s="1224" t="s">
        <v>48</v>
      </c>
      <c r="Q1014" s="1219" t="s">
        <v>48</v>
      </c>
      <c r="R1014" s="1246" t="s">
        <v>48</v>
      </c>
      <c r="S1014" s="1224" t="s">
        <v>48</v>
      </c>
      <c r="T1014" s="1219" t="s">
        <v>48</v>
      </c>
      <c r="U1014" s="1247" t="s">
        <v>48</v>
      </c>
      <c r="V1014" s="1218" t="s">
        <v>48</v>
      </c>
      <c r="W1014" s="1219" t="s">
        <v>48</v>
      </c>
      <c r="X1014" s="1220" t="s">
        <v>48</v>
      </c>
      <c r="Y1014" s="1221">
        <v>0</v>
      </c>
      <c r="Z1014" s="1222">
        <v>0</v>
      </c>
      <c r="AA1014" s="1223">
        <v>0</v>
      </c>
      <c r="AB1014" s="1224">
        <v>0</v>
      </c>
      <c r="AC1014" s="1225">
        <v>0</v>
      </c>
      <c r="AD1014" s="1211" t="s">
        <v>48</v>
      </c>
      <c r="AE1014" s="1227" t="s">
        <v>48</v>
      </c>
      <c r="AF1014" s="1227" t="s">
        <v>48</v>
      </c>
      <c r="AG1014" s="1228" t="s">
        <v>48</v>
      </c>
      <c r="AH1014" s="1228" t="s">
        <v>48</v>
      </c>
      <c r="AI1014" s="1228" t="s">
        <v>48</v>
      </c>
      <c r="AJ1014" s="1228" t="s">
        <v>48</v>
      </c>
      <c r="AK1014" s="1228" t="s">
        <v>48</v>
      </c>
      <c r="AL1014" s="1228" t="s">
        <v>13912</v>
      </c>
      <c r="AM1014" s="1228" t="s">
        <v>12656</v>
      </c>
      <c r="AN1014" s="1229" t="s">
        <v>13944</v>
      </c>
    </row>
    <row r="1015" spans="1:40" ht="13.5" thickBot="1">
      <c r="A1015" s="1291" t="s">
        <v>7445</v>
      </c>
      <c r="B1015" s="1202" t="s">
        <v>7446</v>
      </c>
      <c r="C1015" s="1289" t="s">
        <v>7371</v>
      </c>
      <c r="D1015" s="1243" t="s">
        <v>40</v>
      </c>
      <c r="E1015" s="1202" t="s">
        <v>7372</v>
      </c>
      <c r="F1015" s="1202" t="s">
        <v>292</v>
      </c>
      <c r="G1015" s="1202" t="s">
        <v>7373</v>
      </c>
      <c r="H1015" s="1202" t="s">
        <v>7374</v>
      </c>
      <c r="I1015" s="1259" t="b">
        <v>0</v>
      </c>
      <c r="J1015" s="1261" t="s">
        <v>7447</v>
      </c>
      <c r="K1015" s="1208" t="s">
        <v>7448</v>
      </c>
      <c r="L1015" s="1209" t="s">
        <v>7449</v>
      </c>
      <c r="M1015" s="1210">
        <v>3</v>
      </c>
      <c r="N1015" s="1262" t="b">
        <v>0</v>
      </c>
      <c r="O1015" s="1245" t="s">
        <v>48</v>
      </c>
      <c r="P1015" s="1224" t="s">
        <v>48</v>
      </c>
      <c r="Q1015" s="1219" t="s">
        <v>48</v>
      </c>
      <c r="R1015" s="1246" t="s">
        <v>48</v>
      </c>
      <c r="S1015" s="1224" t="s">
        <v>48</v>
      </c>
      <c r="T1015" s="1219" t="s">
        <v>48</v>
      </c>
      <c r="U1015" s="1247" t="s">
        <v>48</v>
      </c>
      <c r="V1015" s="1218" t="s">
        <v>48</v>
      </c>
      <c r="W1015" s="1219" t="s">
        <v>48</v>
      </c>
      <c r="X1015" s="1220" t="s">
        <v>48</v>
      </c>
      <c r="Y1015" s="1221">
        <v>0</v>
      </c>
      <c r="Z1015" s="1222">
        <v>0</v>
      </c>
      <c r="AA1015" s="1223">
        <v>0</v>
      </c>
      <c r="AB1015" s="1224">
        <v>0</v>
      </c>
      <c r="AC1015" s="1225">
        <v>0</v>
      </c>
      <c r="AD1015" s="1211" t="s">
        <v>48</v>
      </c>
      <c r="AE1015" s="1227" t="s">
        <v>48</v>
      </c>
      <c r="AF1015" s="1227" t="s">
        <v>48</v>
      </c>
      <c r="AG1015" s="1228" t="s">
        <v>48</v>
      </c>
      <c r="AH1015" s="1228" t="s">
        <v>48</v>
      </c>
      <c r="AI1015" s="1228" t="s">
        <v>48</v>
      </c>
      <c r="AJ1015" s="1228" t="s">
        <v>48</v>
      </c>
      <c r="AK1015" s="1228" t="s">
        <v>48</v>
      </c>
      <c r="AL1015" s="1228" t="s">
        <v>13912</v>
      </c>
      <c r="AM1015" s="1228" t="s">
        <v>12656</v>
      </c>
      <c r="AN1015" s="1229" t="s">
        <v>13944</v>
      </c>
    </row>
    <row r="1016" spans="1:40" ht="13.5" thickBot="1">
      <c r="A1016" s="1291" t="s">
        <v>7450</v>
      </c>
      <c r="B1016" s="1202" t="s">
        <v>7451</v>
      </c>
      <c r="C1016" s="1289" t="s">
        <v>7380</v>
      </c>
      <c r="D1016" s="1243" t="s">
        <v>40</v>
      </c>
      <c r="E1016" s="1202" t="s">
        <v>7381</v>
      </c>
      <c r="F1016" s="1202" t="s">
        <v>292</v>
      </c>
      <c r="G1016" s="1202" t="s">
        <v>5575</v>
      </c>
      <c r="H1016" s="1202" t="s">
        <v>7382</v>
      </c>
      <c r="I1016" s="1259" t="b">
        <v>0</v>
      </c>
      <c r="J1016" s="1261" t="s">
        <v>7452</v>
      </c>
      <c r="K1016" s="1208" t="s">
        <v>7453</v>
      </c>
      <c r="L1016" s="1209" t="s">
        <v>7454</v>
      </c>
      <c r="M1016" s="1210">
        <v>3</v>
      </c>
      <c r="N1016" s="1262" t="b">
        <v>0</v>
      </c>
      <c r="O1016" s="1245" t="s">
        <v>48</v>
      </c>
      <c r="P1016" s="1224" t="s">
        <v>48</v>
      </c>
      <c r="Q1016" s="1219" t="s">
        <v>48</v>
      </c>
      <c r="R1016" s="1246" t="s">
        <v>48</v>
      </c>
      <c r="S1016" s="1224" t="s">
        <v>48</v>
      </c>
      <c r="T1016" s="1219" t="s">
        <v>48</v>
      </c>
      <c r="U1016" s="1247" t="s">
        <v>48</v>
      </c>
      <c r="V1016" s="1218" t="s">
        <v>48</v>
      </c>
      <c r="W1016" s="1219" t="s">
        <v>48</v>
      </c>
      <c r="X1016" s="1220" t="s">
        <v>48</v>
      </c>
      <c r="Y1016" s="1221">
        <v>0</v>
      </c>
      <c r="Z1016" s="1222">
        <v>0</v>
      </c>
      <c r="AA1016" s="1223">
        <v>0</v>
      </c>
      <c r="AB1016" s="1224">
        <v>0</v>
      </c>
      <c r="AC1016" s="1225">
        <v>0</v>
      </c>
      <c r="AD1016" s="1211" t="s">
        <v>48</v>
      </c>
      <c r="AE1016" s="1227" t="s">
        <v>48</v>
      </c>
      <c r="AF1016" s="1227" t="s">
        <v>48</v>
      </c>
      <c r="AG1016" s="1228" t="s">
        <v>48</v>
      </c>
      <c r="AH1016" s="1228" t="s">
        <v>48</v>
      </c>
      <c r="AI1016" s="1228" t="s">
        <v>48</v>
      </c>
      <c r="AJ1016" s="1228" t="s">
        <v>48</v>
      </c>
      <c r="AK1016" s="1228" t="s">
        <v>48</v>
      </c>
      <c r="AL1016" s="1228" t="s">
        <v>13912</v>
      </c>
      <c r="AM1016" s="1228" t="s">
        <v>12656</v>
      </c>
      <c r="AN1016" s="1229" t="s">
        <v>13944</v>
      </c>
    </row>
    <row r="1017" spans="1:40" ht="13.5" thickBot="1">
      <c r="A1017" s="1291" t="s">
        <v>7455</v>
      </c>
      <c r="B1017" s="1202" t="s">
        <v>7456</v>
      </c>
      <c r="C1017" s="1289" t="s">
        <v>7380</v>
      </c>
      <c r="D1017" s="1243" t="s">
        <v>40</v>
      </c>
      <c r="E1017" s="1202" t="s">
        <v>7381</v>
      </c>
      <c r="F1017" s="1202" t="s">
        <v>292</v>
      </c>
      <c r="G1017" s="1202" t="s">
        <v>5575</v>
      </c>
      <c r="H1017" s="1202" t="s">
        <v>7382</v>
      </c>
      <c r="I1017" s="1259" t="b">
        <v>0</v>
      </c>
      <c r="J1017" s="1261" t="s">
        <v>7457</v>
      </c>
      <c r="K1017" s="1208" t="s">
        <v>7458</v>
      </c>
      <c r="L1017" s="1209" t="s">
        <v>7459</v>
      </c>
      <c r="M1017" s="1210">
        <v>3</v>
      </c>
      <c r="N1017" s="1262" t="b">
        <v>0</v>
      </c>
      <c r="O1017" s="1245" t="s">
        <v>48</v>
      </c>
      <c r="P1017" s="1224" t="s">
        <v>48</v>
      </c>
      <c r="Q1017" s="1219" t="s">
        <v>48</v>
      </c>
      <c r="R1017" s="1246" t="s">
        <v>48</v>
      </c>
      <c r="S1017" s="1224" t="s">
        <v>48</v>
      </c>
      <c r="T1017" s="1219" t="s">
        <v>48</v>
      </c>
      <c r="U1017" s="1247" t="s">
        <v>48</v>
      </c>
      <c r="V1017" s="1218" t="s">
        <v>48</v>
      </c>
      <c r="W1017" s="1219" t="s">
        <v>48</v>
      </c>
      <c r="X1017" s="1220" t="s">
        <v>48</v>
      </c>
      <c r="Y1017" s="1221">
        <v>0</v>
      </c>
      <c r="Z1017" s="1222">
        <v>0</v>
      </c>
      <c r="AA1017" s="1223">
        <v>0</v>
      </c>
      <c r="AB1017" s="1224">
        <v>0</v>
      </c>
      <c r="AC1017" s="1225">
        <v>0</v>
      </c>
      <c r="AD1017" s="1211" t="s">
        <v>48</v>
      </c>
      <c r="AE1017" s="1227" t="s">
        <v>48</v>
      </c>
      <c r="AF1017" s="1227" t="s">
        <v>48</v>
      </c>
      <c r="AG1017" s="1228" t="s">
        <v>48</v>
      </c>
      <c r="AH1017" s="1228" t="s">
        <v>48</v>
      </c>
      <c r="AI1017" s="1228" t="s">
        <v>48</v>
      </c>
      <c r="AJ1017" s="1228" t="s">
        <v>48</v>
      </c>
      <c r="AK1017" s="1228" t="s">
        <v>48</v>
      </c>
      <c r="AL1017" s="1228" t="s">
        <v>13912</v>
      </c>
      <c r="AM1017" s="1228" t="s">
        <v>12656</v>
      </c>
      <c r="AN1017" s="1229" t="s">
        <v>13944</v>
      </c>
    </row>
    <row r="1018" spans="1:40" ht="13.5" thickBot="1">
      <c r="A1018" s="1291" t="s">
        <v>7460</v>
      </c>
      <c r="B1018" s="1202" t="s">
        <v>7461</v>
      </c>
      <c r="C1018" s="1289" t="s">
        <v>7380</v>
      </c>
      <c r="D1018" s="1243" t="s">
        <v>40</v>
      </c>
      <c r="E1018" s="1202" t="s">
        <v>7381</v>
      </c>
      <c r="F1018" s="1202" t="s">
        <v>292</v>
      </c>
      <c r="G1018" s="1202" t="s">
        <v>5575</v>
      </c>
      <c r="H1018" s="1202" t="s">
        <v>7382</v>
      </c>
      <c r="I1018" s="1259" t="b">
        <v>0</v>
      </c>
      <c r="J1018" s="1261" t="s">
        <v>7462</v>
      </c>
      <c r="K1018" s="1208" t="s">
        <v>7463</v>
      </c>
      <c r="L1018" s="1209" t="s">
        <v>7464</v>
      </c>
      <c r="M1018" s="1210">
        <v>3</v>
      </c>
      <c r="N1018" s="1262" t="b">
        <v>0</v>
      </c>
      <c r="O1018" s="1245" t="s">
        <v>48</v>
      </c>
      <c r="P1018" s="1224" t="s">
        <v>48</v>
      </c>
      <c r="Q1018" s="1219" t="s">
        <v>48</v>
      </c>
      <c r="R1018" s="1246" t="s">
        <v>48</v>
      </c>
      <c r="S1018" s="1224" t="s">
        <v>48</v>
      </c>
      <c r="T1018" s="1219" t="s">
        <v>48</v>
      </c>
      <c r="U1018" s="1247" t="s">
        <v>48</v>
      </c>
      <c r="V1018" s="1218" t="s">
        <v>48</v>
      </c>
      <c r="W1018" s="1219" t="s">
        <v>48</v>
      </c>
      <c r="X1018" s="1220" t="s">
        <v>48</v>
      </c>
      <c r="Y1018" s="1221">
        <v>0</v>
      </c>
      <c r="Z1018" s="1222">
        <v>0</v>
      </c>
      <c r="AA1018" s="1223">
        <v>0</v>
      </c>
      <c r="AB1018" s="1224">
        <v>0</v>
      </c>
      <c r="AC1018" s="1225">
        <v>0</v>
      </c>
      <c r="AD1018" s="1211" t="s">
        <v>48</v>
      </c>
      <c r="AE1018" s="1227" t="s">
        <v>48</v>
      </c>
      <c r="AF1018" s="1227" t="s">
        <v>48</v>
      </c>
      <c r="AG1018" s="1228" t="s">
        <v>48</v>
      </c>
      <c r="AH1018" s="1228" t="s">
        <v>48</v>
      </c>
      <c r="AI1018" s="1228" t="s">
        <v>48</v>
      </c>
      <c r="AJ1018" s="1228" t="s">
        <v>48</v>
      </c>
      <c r="AK1018" s="1228" t="s">
        <v>48</v>
      </c>
      <c r="AL1018" s="1228" t="s">
        <v>13912</v>
      </c>
      <c r="AM1018" s="1228" t="s">
        <v>12656</v>
      </c>
      <c r="AN1018" s="1229" t="s">
        <v>13944</v>
      </c>
    </row>
    <row r="1019" spans="1:40" ht="13.5" thickBot="1">
      <c r="A1019" s="1291" t="s">
        <v>7465</v>
      </c>
      <c r="B1019" s="1202" t="s">
        <v>7466</v>
      </c>
      <c r="C1019" s="1289" t="s">
        <v>7380</v>
      </c>
      <c r="D1019" s="1243" t="s">
        <v>40</v>
      </c>
      <c r="E1019" s="1202" t="s">
        <v>7381</v>
      </c>
      <c r="F1019" s="1202" t="s">
        <v>292</v>
      </c>
      <c r="G1019" s="1202" t="s">
        <v>5575</v>
      </c>
      <c r="H1019" s="1202" t="s">
        <v>7382</v>
      </c>
      <c r="I1019" s="1259" t="b">
        <v>0</v>
      </c>
      <c r="J1019" s="1261" t="s">
        <v>7467</v>
      </c>
      <c r="K1019" s="1208" t="s">
        <v>7468</v>
      </c>
      <c r="L1019" s="1209" t="s">
        <v>7469</v>
      </c>
      <c r="M1019" s="1210">
        <v>3</v>
      </c>
      <c r="N1019" s="1262" t="b">
        <v>0</v>
      </c>
      <c r="O1019" s="1245" t="s">
        <v>48</v>
      </c>
      <c r="P1019" s="1224" t="s">
        <v>48</v>
      </c>
      <c r="Q1019" s="1219" t="s">
        <v>48</v>
      </c>
      <c r="R1019" s="1246" t="s">
        <v>48</v>
      </c>
      <c r="S1019" s="1224" t="s">
        <v>48</v>
      </c>
      <c r="T1019" s="1219" t="s">
        <v>48</v>
      </c>
      <c r="U1019" s="1247" t="s">
        <v>48</v>
      </c>
      <c r="V1019" s="1218" t="s">
        <v>48</v>
      </c>
      <c r="W1019" s="1219" t="s">
        <v>48</v>
      </c>
      <c r="X1019" s="1220" t="s">
        <v>48</v>
      </c>
      <c r="Y1019" s="1221">
        <v>0</v>
      </c>
      <c r="Z1019" s="1222">
        <v>0</v>
      </c>
      <c r="AA1019" s="1223">
        <v>0</v>
      </c>
      <c r="AB1019" s="1224">
        <v>0</v>
      </c>
      <c r="AC1019" s="1225">
        <v>0</v>
      </c>
      <c r="AD1019" s="1211" t="s">
        <v>48</v>
      </c>
      <c r="AE1019" s="1227" t="s">
        <v>48</v>
      </c>
      <c r="AF1019" s="1227" t="s">
        <v>48</v>
      </c>
      <c r="AG1019" s="1228" t="s">
        <v>48</v>
      </c>
      <c r="AH1019" s="1228" t="s">
        <v>48</v>
      </c>
      <c r="AI1019" s="1228" t="s">
        <v>48</v>
      </c>
      <c r="AJ1019" s="1228" t="s">
        <v>48</v>
      </c>
      <c r="AK1019" s="1228" t="s">
        <v>48</v>
      </c>
      <c r="AL1019" s="1228" t="s">
        <v>13912</v>
      </c>
      <c r="AM1019" s="1228" t="s">
        <v>12656</v>
      </c>
      <c r="AN1019" s="1229" t="s">
        <v>13944</v>
      </c>
    </row>
    <row r="1020" spans="1:40" ht="13.5" thickBot="1">
      <c r="A1020" s="1230" t="s">
        <v>7470</v>
      </c>
      <c r="B1020" s="1202" t="s">
        <v>7471</v>
      </c>
      <c r="C1020" s="1289" t="s">
        <v>240</v>
      </c>
      <c r="D1020" s="1243" t="s">
        <v>40</v>
      </c>
      <c r="E1020" s="1258" t="s">
        <v>241</v>
      </c>
      <c r="F1020" s="1258" t="s">
        <v>241</v>
      </c>
      <c r="G1020" s="1258" t="s">
        <v>242</v>
      </c>
      <c r="H1020" s="1258" t="s">
        <v>243</v>
      </c>
      <c r="I1020" s="1206" t="b">
        <v>1</v>
      </c>
      <c r="J1020" s="1244" t="s">
        <v>7472</v>
      </c>
      <c r="K1020" s="1208" t="s">
        <v>7473</v>
      </c>
      <c r="L1020" s="1209" t="s">
        <v>7474</v>
      </c>
      <c r="M1020" s="1210">
        <v>0.6</v>
      </c>
      <c r="N1020" s="1262" t="b">
        <v>0</v>
      </c>
      <c r="O1020" s="1245" t="s">
        <v>48</v>
      </c>
      <c r="P1020" s="1224" t="s">
        <v>48</v>
      </c>
      <c r="Q1020" s="1219" t="s">
        <v>48</v>
      </c>
      <c r="R1020" s="1246" t="s">
        <v>48</v>
      </c>
      <c r="S1020" s="1224" t="s">
        <v>48</v>
      </c>
      <c r="T1020" s="1219" t="s">
        <v>48</v>
      </c>
      <c r="U1020" s="1247" t="s">
        <v>48</v>
      </c>
      <c r="V1020" s="1218" t="s">
        <v>48</v>
      </c>
      <c r="W1020" s="1219" t="s">
        <v>48</v>
      </c>
      <c r="X1020" s="1220" t="s">
        <v>48</v>
      </c>
      <c r="Y1020" s="1221" t="s">
        <v>48</v>
      </c>
      <c r="Z1020" s="1222" t="s">
        <v>48</v>
      </c>
      <c r="AA1020" s="1223" t="s">
        <v>48</v>
      </c>
      <c r="AB1020" s="1224" t="s">
        <v>48</v>
      </c>
      <c r="AC1020" s="1225" t="s">
        <v>48</v>
      </c>
      <c r="AD1020" s="1211" t="s">
        <v>48</v>
      </c>
      <c r="AE1020" s="1227" t="s">
        <v>48</v>
      </c>
      <c r="AF1020" s="1227" t="s">
        <v>48</v>
      </c>
      <c r="AG1020" s="1228" t="s">
        <v>48</v>
      </c>
      <c r="AH1020" s="1228" t="s">
        <v>48</v>
      </c>
      <c r="AI1020" s="1228" t="s">
        <v>48</v>
      </c>
      <c r="AJ1020" s="1228" t="s">
        <v>48</v>
      </c>
      <c r="AK1020" s="1228" t="s">
        <v>48</v>
      </c>
      <c r="AL1020" s="1228" t="s">
        <v>13911</v>
      </c>
      <c r="AM1020" s="1228" t="s">
        <v>12662</v>
      </c>
      <c r="AN1020" s="1229" t="s">
        <v>13931</v>
      </c>
    </row>
    <row r="1021" spans="1:40" ht="13.5" thickBot="1">
      <c r="A1021" s="1231" t="s">
        <v>7475</v>
      </c>
      <c r="B1021" s="1202" t="s">
        <v>7476</v>
      </c>
      <c r="C1021" s="1289" t="s">
        <v>240</v>
      </c>
      <c r="D1021" s="1243" t="s">
        <v>40</v>
      </c>
      <c r="E1021" s="1258" t="s">
        <v>241</v>
      </c>
      <c r="F1021" s="1258" t="s">
        <v>241</v>
      </c>
      <c r="G1021" s="1258" t="s">
        <v>242</v>
      </c>
      <c r="H1021" s="1258" t="s">
        <v>243</v>
      </c>
      <c r="I1021" s="1206" t="b">
        <v>1</v>
      </c>
      <c r="J1021" s="1244" t="s">
        <v>7477</v>
      </c>
      <c r="K1021" s="1208" t="s">
        <v>7478</v>
      </c>
      <c r="L1021" s="1209" t="s">
        <v>7479</v>
      </c>
      <c r="M1021" s="1210">
        <v>0.8</v>
      </c>
      <c r="N1021" s="1262" t="b">
        <v>0</v>
      </c>
      <c r="O1021" s="1245" t="s">
        <v>48</v>
      </c>
      <c r="P1021" s="1224" t="s">
        <v>48</v>
      </c>
      <c r="Q1021" s="1219" t="s">
        <v>48</v>
      </c>
      <c r="R1021" s="1246" t="s">
        <v>48</v>
      </c>
      <c r="S1021" s="1224" t="s">
        <v>48</v>
      </c>
      <c r="T1021" s="1219" t="s">
        <v>48</v>
      </c>
      <c r="U1021" s="1247" t="s">
        <v>48</v>
      </c>
      <c r="V1021" s="1218" t="s">
        <v>48</v>
      </c>
      <c r="W1021" s="1219" t="s">
        <v>48</v>
      </c>
      <c r="X1021" s="1220" t="s">
        <v>48</v>
      </c>
      <c r="Y1021" s="1221" t="s">
        <v>48</v>
      </c>
      <c r="Z1021" s="1222" t="s">
        <v>48</v>
      </c>
      <c r="AA1021" s="1223" t="s">
        <v>48</v>
      </c>
      <c r="AB1021" s="1224" t="s">
        <v>48</v>
      </c>
      <c r="AC1021" s="1225" t="s">
        <v>48</v>
      </c>
      <c r="AD1021" s="1211" t="s">
        <v>48</v>
      </c>
      <c r="AE1021" s="1227" t="s">
        <v>48</v>
      </c>
      <c r="AF1021" s="1227" t="s">
        <v>48</v>
      </c>
      <c r="AG1021" s="1228" t="s">
        <v>48</v>
      </c>
      <c r="AH1021" s="1228" t="s">
        <v>48</v>
      </c>
      <c r="AI1021" s="1228" t="s">
        <v>48</v>
      </c>
      <c r="AJ1021" s="1228" t="s">
        <v>48</v>
      </c>
      <c r="AK1021" s="1228" t="s">
        <v>48</v>
      </c>
      <c r="AL1021" s="1228" t="s">
        <v>13912</v>
      </c>
      <c r="AM1021" s="1228" t="s">
        <v>12662</v>
      </c>
      <c r="AN1021" s="1229" t="s">
        <v>13931</v>
      </c>
    </row>
    <row r="1022" spans="1:40" ht="13.5" thickBot="1">
      <c r="A1022" s="1232" t="s">
        <v>7480</v>
      </c>
      <c r="B1022" s="1202" t="s">
        <v>7481</v>
      </c>
      <c r="C1022" s="1289" t="s">
        <v>240</v>
      </c>
      <c r="D1022" s="1243" t="s">
        <v>40</v>
      </c>
      <c r="E1022" s="1258" t="s">
        <v>241</v>
      </c>
      <c r="F1022" s="1258" t="s">
        <v>241</v>
      </c>
      <c r="G1022" s="1258" t="s">
        <v>242</v>
      </c>
      <c r="H1022" s="1258" t="s">
        <v>243</v>
      </c>
      <c r="I1022" s="1206" t="b">
        <v>1</v>
      </c>
      <c r="J1022" s="1249" t="s">
        <v>6798</v>
      </c>
      <c r="K1022" s="1208" t="s">
        <v>7482</v>
      </c>
      <c r="L1022" s="1209" t="s">
        <v>6800</v>
      </c>
      <c r="M1022" s="1210">
        <v>1.4</v>
      </c>
      <c r="N1022" s="1262" t="b">
        <v>0</v>
      </c>
      <c r="O1022" s="1245" t="s">
        <v>48</v>
      </c>
      <c r="P1022" s="1224" t="s">
        <v>48</v>
      </c>
      <c r="Q1022" s="1219" t="s">
        <v>48</v>
      </c>
      <c r="R1022" s="1246" t="s">
        <v>48</v>
      </c>
      <c r="S1022" s="1224" t="s">
        <v>48</v>
      </c>
      <c r="T1022" s="1219" t="s">
        <v>48</v>
      </c>
      <c r="U1022" s="1247" t="s">
        <v>48</v>
      </c>
      <c r="V1022" s="1218" t="s">
        <v>48</v>
      </c>
      <c r="W1022" s="1219" t="s">
        <v>48</v>
      </c>
      <c r="X1022" s="1220" t="s">
        <v>48</v>
      </c>
      <c r="Y1022" s="1221" t="s">
        <v>48</v>
      </c>
      <c r="Z1022" s="1222" t="s">
        <v>48</v>
      </c>
      <c r="AA1022" s="1223" t="s">
        <v>48</v>
      </c>
      <c r="AB1022" s="1224" t="s">
        <v>48</v>
      </c>
      <c r="AC1022" s="1225" t="s">
        <v>48</v>
      </c>
      <c r="AD1022" s="1211" t="s">
        <v>48</v>
      </c>
      <c r="AE1022" s="1227" t="s">
        <v>48</v>
      </c>
      <c r="AF1022" s="1227" t="s">
        <v>48</v>
      </c>
      <c r="AG1022" s="1228" t="s">
        <v>48</v>
      </c>
      <c r="AH1022" s="1228" t="s">
        <v>48</v>
      </c>
      <c r="AI1022" s="1228" t="s">
        <v>48</v>
      </c>
      <c r="AJ1022" s="1228" t="s">
        <v>48</v>
      </c>
      <c r="AK1022" s="1228" t="s">
        <v>48</v>
      </c>
      <c r="AL1022" s="1228" t="s">
        <v>13913</v>
      </c>
      <c r="AM1022" s="1228" t="s">
        <v>12662</v>
      </c>
      <c r="AN1022" s="1229" t="s">
        <v>13931</v>
      </c>
    </row>
    <row r="1023" spans="1:40" ht="13.5" thickBot="1">
      <c r="A1023" s="1255" t="s">
        <v>7483</v>
      </c>
      <c r="B1023" s="1202" t="s">
        <v>7484</v>
      </c>
      <c r="C1023" s="1289" t="s">
        <v>240</v>
      </c>
      <c r="D1023" s="1243" t="s">
        <v>40</v>
      </c>
      <c r="E1023" s="1258" t="s">
        <v>241</v>
      </c>
      <c r="F1023" s="1258" t="s">
        <v>241</v>
      </c>
      <c r="G1023" s="1258" t="s">
        <v>242</v>
      </c>
      <c r="H1023" s="1258" t="s">
        <v>243</v>
      </c>
      <c r="I1023" s="1206" t="b">
        <v>1</v>
      </c>
      <c r="J1023" s="1244" t="s">
        <v>4805</v>
      </c>
      <c r="K1023" s="1208" t="s">
        <v>7485</v>
      </c>
      <c r="L1023" s="1209" t="s">
        <v>4807</v>
      </c>
      <c r="M1023" s="1210">
        <v>1.8</v>
      </c>
      <c r="N1023" s="1262" t="b">
        <v>0</v>
      </c>
      <c r="O1023" s="1245" t="s">
        <v>48</v>
      </c>
      <c r="P1023" s="1224" t="s">
        <v>48</v>
      </c>
      <c r="Q1023" s="1219" t="s">
        <v>48</v>
      </c>
      <c r="R1023" s="1246" t="s">
        <v>48</v>
      </c>
      <c r="S1023" s="1224" t="s">
        <v>48</v>
      </c>
      <c r="T1023" s="1219" t="s">
        <v>48</v>
      </c>
      <c r="U1023" s="1247" t="s">
        <v>48</v>
      </c>
      <c r="V1023" s="1218" t="s">
        <v>48</v>
      </c>
      <c r="W1023" s="1219" t="s">
        <v>48</v>
      </c>
      <c r="X1023" s="1220" t="s">
        <v>48</v>
      </c>
      <c r="Y1023" s="1221" t="s">
        <v>48</v>
      </c>
      <c r="Z1023" s="1222" t="s">
        <v>48</v>
      </c>
      <c r="AA1023" s="1223" t="s">
        <v>48</v>
      </c>
      <c r="AB1023" s="1224" t="s">
        <v>48</v>
      </c>
      <c r="AC1023" s="1225" t="s">
        <v>48</v>
      </c>
      <c r="AD1023" s="1211" t="s">
        <v>48</v>
      </c>
      <c r="AE1023" s="1227" t="s">
        <v>48</v>
      </c>
      <c r="AF1023" s="1227" t="s">
        <v>48</v>
      </c>
      <c r="AG1023" s="1228" t="s">
        <v>48</v>
      </c>
      <c r="AH1023" s="1228" t="s">
        <v>48</v>
      </c>
      <c r="AI1023" s="1228" t="s">
        <v>48</v>
      </c>
      <c r="AJ1023" s="1228" t="s">
        <v>48</v>
      </c>
      <c r="AK1023" s="1228" t="s">
        <v>48</v>
      </c>
      <c r="AL1023" s="1228" t="s">
        <v>13914</v>
      </c>
      <c r="AM1023" s="1228" t="s">
        <v>12662</v>
      </c>
      <c r="AN1023" s="1229" t="s">
        <v>13931</v>
      </c>
    </row>
    <row r="1024" spans="1:40" ht="13.5" thickBot="1">
      <c r="A1024" s="1256" t="s">
        <v>7486</v>
      </c>
      <c r="B1024" s="1202" t="s">
        <v>7487</v>
      </c>
      <c r="C1024" s="1289" t="s">
        <v>240</v>
      </c>
      <c r="D1024" s="1243" t="s">
        <v>40</v>
      </c>
      <c r="E1024" s="1258" t="s">
        <v>241</v>
      </c>
      <c r="F1024" s="1258" t="s">
        <v>241</v>
      </c>
      <c r="G1024" s="1258" t="s">
        <v>242</v>
      </c>
      <c r="H1024" s="1258" t="s">
        <v>243</v>
      </c>
      <c r="I1024" s="1206" t="b">
        <v>1</v>
      </c>
      <c r="J1024" s="1244" t="s">
        <v>7488</v>
      </c>
      <c r="K1024" s="1208" t="s">
        <v>7489</v>
      </c>
      <c r="L1024" s="1209" t="s">
        <v>7490</v>
      </c>
      <c r="M1024" s="1210">
        <v>2.5</v>
      </c>
      <c r="N1024" s="1262" t="b">
        <v>0</v>
      </c>
      <c r="O1024" s="1245" t="s">
        <v>48</v>
      </c>
      <c r="P1024" s="1224" t="s">
        <v>48</v>
      </c>
      <c r="Q1024" s="1219" t="s">
        <v>48</v>
      </c>
      <c r="R1024" s="1246" t="s">
        <v>48</v>
      </c>
      <c r="S1024" s="1224" t="s">
        <v>48</v>
      </c>
      <c r="T1024" s="1219" t="s">
        <v>48</v>
      </c>
      <c r="U1024" s="1247" t="s">
        <v>48</v>
      </c>
      <c r="V1024" s="1218" t="s">
        <v>48</v>
      </c>
      <c r="W1024" s="1219" t="s">
        <v>48</v>
      </c>
      <c r="X1024" s="1220" t="s">
        <v>48</v>
      </c>
      <c r="Y1024" s="1221" t="s">
        <v>48</v>
      </c>
      <c r="Z1024" s="1222" t="s">
        <v>48</v>
      </c>
      <c r="AA1024" s="1223" t="s">
        <v>48</v>
      </c>
      <c r="AB1024" s="1224" t="s">
        <v>48</v>
      </c>
      <c r="AC1024" s="1225" t="s">
        <v>48</v>
      </c>
      <c r="AD1024" s="1211" t="s">
        <v>48</v>
      </c>
      <c r="AE1024" s="1227" t="s">
        <v>48</v>
      </c>
      <c r="AF1024" s="1227" t="s">
        <v>48</v>
      </c>
      <c r="AG1024" s="1228" t="s">
        <v>48</v>
      </c>
      <c r="AH1024" s="1228" t="s">
        <v>48</v>
      </c>
      <c r="AI1024" s="1228" t="s">
        <v>48</v>
      </c>
      <c r="AJ1024" s="1228" t="s">
        <v>48</v>
      </c>
      <c r="AK1024" s="1228" t="s">
        <v>48</v>
      </c>
      <c r="AL1024" s="1228" t="s">
        <v>13915</v>
      </c>
      <c r="AM1024" s="1228" t="s">
        <v>12662</v>
      </c>
      <c r="AN1024" s="1229" t="s">
        <v>13931</v>
      </c>
    </row>
    <row r="1025" spans="1:40" ht="13.5" thickBot="1">
      <c r="A1025" s="1260" t="s">
        <v>7491</v>
      </c>
      <c r="B1025" s="1238" t="s">
        <v>7492</v>
      </c>
      <c r="C1025" s="1239" t="s">
        <v>7493</v>
      </c>
      <c r="D1025" s="1243" t="s">
        <v>40</v>
      </c>
      <c r="E1025" s="1258" t="s">
        <v>7494</v>
      </c>
      <c r="F1025" s="1258" t="s">
        <v>7494</v>
      </c>
      <c r="G1025" s="1258" t="s">
        <v>7495</v>
      </c>
      <c r="H1025" s="1258" t="s">
        <v>7496</v>
      </c>
      <c r="I1025" s="1259" t="b">
        <v>0</v>
      </c>
      <c r="J1025" s="1330" t="s">
        <v>7497</v>
      </c>
      <c r="K1025" s="1208" t="s">
        <v>7497</v>
      </c>
      <c r="L1025" s="1209" t="s">
        <v>7498</v>
      </c>
      <c r="M1025" s="1210">
        <v>1</v>
      </c>
      <c r="N1025" s="1262" t="b">
        <v>0</v>
      </c>
      <c r="O1025" s="1245" t="s">
        <v>48</v>
      </c>
      <c r="P1025" s="1224" t="s">
        <v>48</v>
      </c>
      <c r="Q1025" s="1219" t="s">
        <v>48</v>
      </c>
      <c r="R1025" s="1246" t="s">
        <v>48</v>
      </c>
      <c r="S1025" s="1224" t="s">
        <v>48</v>
      </c>
      <c r="T1025" s="1219" t="s">
        <v>48</v>
      </c>
      <c r="U1025" s="1247" t="s">
        <v>48</v>
      </c>
      <c r="V1025" s="1331" t="s">
        <v>7499</v>
      </c>
      <c r="W1025" s="1249" t="s">
        <v>7500</v>
      </c>
      <c r="X1025" s="1295" t="s">
        <v>7500</v>
      </c>
      <c r="Y1025" s="1221" t="s">
        <v>48</v>
      </c>
      <c r="Z1025" s="1222" t="s">
        <v>48</v>
      </c>
      <c r="AA1025" s="1223" t="s">
        <v>48</v>
      </c>
      <c r="AB1025" s="1207">
        <v>1</v>
      </c>
      <c r="AC1025" s="1332" t="s">
        <v>7500</v>
      </c>
      <c r="AD1025" s="1211" t="s">
        <v>48</v>
      </c>
      <c r="AE1025" s="1227" t="s">
        <v>48</v>
      </c>
      <c r="AF1025" s="1227" t="s">
        <v>48</v>
      </c>
      <c r="AG1025" s="1228" t="s">
        <v>48</v>
      </c>
      <c r="AH1025" s="1228" t="s">
        <v>48</v>
      </c>
      <c r="AI1025" s="1228" t="s">
        <v>48</v>
      </c>
      <c r="AJ1025" s="1228" t="s">
        <v>48</v>
      </c>
      <c r="AK1025" s="1228" t="s">
        <v>48</v>
      </c>
      <c r="AL1025" s="1228" t="s">
        <v>13911</v>
      </c>
      <c r="AM1025" s="1228" t="s">
        <v>12708</v>
      </c>
      <c r="AN1025" s="1229" t="s">
        <v>13945</v>
      </c>
    </row>
    <row r="1026" spans="1:40" ht="13.5" thickBot="1">
      <c r="A1026" s="1260" t="s">
        <v>7501</v>
      </c>
      <c r="B1026" s="1238" t="s">
        <v>7502</v>
      </c>
      <c r="C1026" s="1239" t="s">
        <v>7493</v>
      </c>
      <c r="D1026" s="1243" t="s">
        <v>40</v>
      </c>
      <c r="E1026" s="1258" t="s">
        <v>7494</v>
      </c>
      <c r="F1026" s="1258" t="s">
        <v>7494</v>
      </c>
      <c r="G1026" s="1258" t="s">
        <v>7495</v>
      </c>
      <c r="H1026" s="1258" t="s">
        <v>7496</v>
      </c>
      <c r="I1026" s="1259" t="b">
        <v>0</v>
      </c>
      <c r="J1026" s="1330" t="s">
        <v>7503</v>
      </c>
      <c r="K1026" s="1208" t="s">
        <v>7503</v>
      </c>
      <c r="L1026" s="1209" t="s">
        <v>7504</v>
      </c>
      <c r="M1026" s="1210">
        <v>1</v>
      </c>
      <c r="N1026" s="1262" t="b">
        <v>0</v>
      </c>
      <c r="O1026" s="1245" t="s">
        <v>48</v>
      </c>
      <c r="P1026" s="1224" t="s">
        <v>48</v>
      </c>
      <c r="Q1026" s="1219" t="s">
        <v>48</v>
      </c>
      <c r="R1026" s="1246" t="s">
        <v>48</v>
      </c>
      <c r="S1026" s="1224" t="s">
        <v>48</v>
      </c>
      <c r="T1026" s="1219" t="s">
        <v>48</v>
      </c>
      <c r="U1026" s="1247" t="s">
        <v>48</v>
      </c>
      <c r="V1026" s="1331" t="s">
        <v>7499</v>
      </c>
      <c r="W1026" s="1249" t="s">
        <v>7500</v>
      </c>
      <c r="X1026" s="1295" t="s">
        <v>7500</v>
      </c>
      <c r="Y1026" s="1221" t="s">
        <v>48</v>
      </c>
      <c r="Z1026" s="1222" t="s">
        <v>48</v>
      </c>
      <c r="AA1026" s="1223" t="s">
        <v>48</v>
      </c>
      <c r="AB1026" s="1207">
        <v>1</v>
      </c>
      <c r="AC1026" s="1332" t="s">
        <v>7500</v>
      </c>
      <c r="AD1026" s="1211" t="s">
        <v>48</v>
      </c>
      <c r="AE1026" s="1227" t="s">
        <v>48</v>
      </c>
      <c r="AF1026" s="1227" t="s">
        <v>48</v>
      </c>
      <c r="AG1026" s="1228" t="s">
        <v>48</v>
      </c>
      <c r="AH1026" s="1228" t="s">
        <v>48</v>
      </c>
      <c r="AI1026" s="1228" t="s">
        <v>48</v>
      </c>
      <c r="AJ1026" s="1228" t="s">
        <v>48</v>
      </c>
      <c r="AK1026" s="1228" t="s">
        <v>48</v>
      </c>
      <c r="AL1026" s="1228" t="s">
        <v>13911</v>
      </c>
      <c r="AM1026" s="1228" t="s">
        <v>12708</v>
      </c>
      <c r="AN1026" s="1229" t="s">
        <v>13945</v>
      </c>
    </row>
    <row r="1027" spans="1:40" ht="13.5" thickBot="1">
      <c r="A1027" s="1260" t="s">
        <v>7505</v>
      </c>
      <c r="B1027" s="1238" t="s">
        <v>7506</v>
      </c>
      <c r="C1027" s="1239" t="s">
        <v>7493</v>
      </c>
      <c r="D1027" s="1243" t="s">
        <v>40</v>
      </c>
      <c r="E1027" s="1258" t="s">
        <v>7494</v>
      </c>
      <c r="F1027" s="1258" t="s">
        <v>7494</v>
      </c>
      <c r="G1027" s="1258" t="s">
        <v>7495</v>
      </c>
      <c r="H1027" s="1258" t="s">
        <v>7496</v>
      </c>
      <c r="I1027" s="1259" t="b">
        <v>0</v>
      </c>
      <c r="J1027" s="1330" t="s">
        <v>7507</v>
      </c>
      <c r="K1027" s="1208" t="s">
        <v>7507</v>
      </c>
      <c r="L1027" s="1209" t="s">
        <v>7508</v>
      </c>
      <c r="M1027" s="1210">
        <v>1</v>
      </c>
      <c r="N1027" s="1262" t="b">
        <v>0</v>
      </c>
      <c r="O1027" s="1245" t="s">
        <v>48</v>
      </c>
      <c r="P1027" s="1224" t="s">
        <v>48</v>
      </c>
      <c r="Q1027" s="1219" t="s">
        <v>48</v>
      </c>
      <c r="R1027" s="1246" t="s">
        <v>48</v>
      </c>
      <c r="S1027" s="1224" t="s">
        <v>48</v>
      </c>
      <c r="T1027" s="1219" t="s">
        <v>48</v>
      </c>
      <c r="U1027" s="1247" t="s">
        <v>48</v>
      </c>
      <c r="V1027" s="1331" t="s">
        <v>7509</v>
      </c>
      <c r="W1027" s="1249" t="s">
        <v>7500</v>
      </c>
      <c r="X1027" s="1295" t="s">
        <v>7500</v>
      </c>
      <c r="Y1027" s="1221" t="s">
        <v>48</v>
      </c>
      <c r="Z1027" s="1222" t="s">
        <v>48</v>
      </c>
      <c r="AA1027" s="1223" t="s">
        <v>48</v>
      </c>
      <c r="AB1027" s="1207">
        <v>1</v>
      </c>
      <c r="AC1027" s="1332" t="s">
        <v>7500</v>
      </c>
      <c r="AD1027" s="1211" t="s">
        <v>48</v>
      </c>
      <c r="AE1027" s="1227" t="s">
        <v>48</v>
      </c>
      <c r="AF1027" s="1227" t="s">
        <v>48</v>
      </c>
      <c r="AG1027" s="1228" t="s">
        <v>48</v>
      </c>
      <c r="AH1027" s="1228" t="s">
        <v>48</v>
      </c>
      <c r="AI1027" s="1228" t="s">
        <v>48</v>
      </c>
      <c r="AJ1027" s="1228" t="s">
        <v>48</v>
      </c>
      <c r="AK1027" s="1228" t="s">
        <v>48</v>
      </c>
      <c r="AL1027" s="1228" t="s">
        <v>13911</v>
      </c>
      <c r="AM1027" s="1228" t="s">
        <v>12708</v>
      </c>
      <c r="AN1027" s="1229" t="s">
        <v>13945</v>
      </c>
    </row>
    <row r="1028" spans="1:40" ht="13.5" thickBot="1">
      <c r="A1028" s="1260" t="s">
        <v>7510</v>
      </c>
      <c r="B1028" s="1238" t="s">
        <v>7511</v>
      </c>
      <c r="C1028" s="1239" t="s">
        <v>7493</v>
      </c>
      <c r="D1028" s="1243" t="s">
        <v>40</v>
      </c>
      <c r="E1028" s="1258" t="s">
        <v>7494</v>
      </c>
      <c r="F1028" s="1258" t="s">
        <v>7494</v>
      </c>
      <c r="G1028" s="1258" t="s">
        <v>7495</v>
      </c>
      <c r="H1028" s="1258" t="s">
        <v>7496</v>
      </c>
      <c r="I1028" s="1259" t="b">
        <v>0</v>
      </c>
      <c r="J1028" s="1330" t="s">
        <v>7512</v>
      </c>
      <c r="K1028" s="1208" t="s">
        <v>7512</v>
      </c>
      <c r="L1028" s="1209" t="s">
        <v>7513</v>
      </c>
      <c r="M1028" s="1210">
        <v>1</v>
      </c>
      <c r="N1028" s="1262" t="b">
        <v>0</v>
      </c>
      <c r="O1028" s="1245" t="s">
        <v>48</v>
      </c>
      <c r="P1028" s="1224" t="s">
        <v>48</v>
      </c>
      <c r="Q1028" s="1219" t="s">
        <v>48</v>
      </c>
      <c r="R1028" s="1246" t="s">
        <v>48</v>
      </c>
      <c r="S1028" s="1224" t="s">
        <v>48</v>
      </c>
      <c r="T1028" s="1219" t="s">
        <v>48</v>
      </c>
      <c r="U1028" s="1247" t="s">
        <v>48</v>
      </c>
      <c r="V1028" s="1331" t="s">
        <v>7499</v>
      </c>
      <c r="W1028" s="1249" t="s">
        <v>7500</v>
      </c>
      <c r="X1028" s="1295" t="s">
        <v>7500</v>
      </c>
      <c r="Y1028" s="1221" t="s">
        <v>48</v>
      </c>
      <c r="Z1028" s="1222" t="s">
        <v>48</v>
      </c>
      <c r="AA1028" s="1223" t="s">
        <v>48</v>
      </c>
      <c r="AB1028" s="1207">
        <v>1</v>
      </c>
      <c r="AC1028" s="1332" t="s">
        <v>7500</v>
      </c>
      <c r="AD1028" s="1211" t="s">
        <v>48</v>
      </c>
      <c r="AE1028" s="1227" t="s">
        <v>48</v>
      </c>
      <c r="AF1028" s="1227" t="s">
        <v>48</v>
      </c>
      <c r="AG1028" s="1228" t="s">
        <v>48</v>
      </c>
      <c r="AH1028" s="1228" t="s">
        <v>48</v>
      </c>
      <c r="AI1028" s="1228" t="s">
        <v>48</v>
      </c>
      <c r="AJ1028" s="1228" t="s">
        <v>48</v>
      </c>
      <c r="AK1028" s="1228" t="s">
        <v>48</v>
      </c>
      <c r="AL1028" s="1228" t="s">
        <v>13911</v>
      </c>
      <c r="AM1028" s="1228" t="s">
        <v>12708</v>
      </c>
      <c r="AN1028" s="1229" t="s">
        <v>13945</v>
      </c>
    </row>
    <row r="1029" spans="1:40" ht="13.5" thickBot="1">
      <c r="A1029" s="1260" t="s">
        <v>7514</v>
      </c>
      <c r="B1029" s="1238" t="s">
        <v>7515</v>
      </c>
      <c r="C1029" s="1239" t="s">
        <v>7493</v>
      </c>
      <c r="D1029" s="1243" t="s">
        <v>40</v>
      </c>
      <c r="E1029" s="1258" t="s">
        <v>7494</v>
      </c>
      <c r="F1029" s="1258" t="s">
        <v>7494</v>
      </c>
      <c r="G1029" s="1258" t="s">
        <v>7495</v>
      </c>
      <c r="H1029" s="1258" t="s">
        <v>7496</v>
      </c>
      <c r="I1029" s="1259" t="b">
        <v>0</v>
      </c>
      <c r="J1029" s="1330" t="s">
        <v>7516</v>
      </c>
      <c r="K1029" s="1208" t="s">
        <v>7516</v>
      </c>
      <c r="L1029" s="1209" t="s">
        <v>7517</v>
      </c>
      <c r="M1029" s="1210">
        <v>1</v>
      </c>
      <c r="N1029" s="1262" t="b">
        <v>0</v>
      </c>
      <c r="O1029" s="1245" t="s">
        <v>48</v>
      </c>
      <c r="P1029" s="1224" t="s">
        <v>48</v>
      </c>
      <c r="Q1029" s="1219" t="s">
        <v>48</v>
      </c>
      <c r="R1029" s="1246" t="s">
        <v>48</v>
      </c>
      <c r="S1029" s="1224" t="s">
        <v>48</v>
      </c>
      <c r="T1029" s="1219" t="s">
        <v>48</v>
      </c>
      <c r="U1029" s="1247" t="s">
        <v>48</v>
      </c>
      <c r="V1029" s="1331" t="s">
        <v>7499</v>
      </c>
      <c r="W1029" s="1249" t="s">
        <v>7500</v>
      </c>
      <c r="X1029" s="1295" t="s">
        <v>7500</v>
      </c>
      <c r="Y1029" s="1221" t="s">
        <v>48</v>
      </c>
      <c r="Z1029" s="1222" t="s">
        <v>48</v>
      </c>
      <c r="AA1029" s="1223" t="s">
        <v>48</v>
      </c>
      <c r="AB1029" s="1207">
        <v>1</v>
      </c>
      <c r="AC1029" s="1332" t="s">
        <v>7500</v>
      </c>
      <c r="AD1029" s="1211" t="s">
        <v>48</v>
      </c>
      <c r="AE1029" s="1227" t="s">
        <v>48</v>
      </c>
      <c r="AF1029" s="1227" t="s">
        <v>48</v>
      </c>
      <c r="AG1029" s="1228" t="s">
        <v>48</v>
      </c>
      <c r="AH1029" s="1228" t="s">
        <v>48</v>
      </c>
      <c r="AI1029" s="1228" t="s">
        <v>48</v>
      </c>
      <c r="AJ1029" s="1228" t="s">
        <v>48</v>
      </c>
      <c r="AK1029" s="1228" t="s">
        <v>48</v>
      </c>
      <c r="AL1029" s="1228" t="s">
        <v>13911</v>
      </c>
      <c r="AM1029" s="1228" t="s">
        <v>12708</v>
      </c>
      <c r="AN1029" s="1229" t="s">
        <v>13945</v>
      </c>
    </row>
    <row r="1030" spans="1:40" ht="13.5" thickBot="1">
      <c r="A1030" s="1291" t="s">
        <v>7518</v>
      </c>
      <c r="B1030" s="1238" t="s">
        <v>7519</v>
      </c>
      <c r="C1030" s="1239" t="s">
        <v>7493</v>
      </c>
      <c r="D1030" s="1243" t="s">
        <v>40</v>
      </c>
      <c r="E1030" s="1258" t="s">
        <v>7494</v>
      </c>
      <c r="F1030" s="1258" t="s">
        <v>7494</v>
      </c>
      <c r="G1030" s="1258" t="s">
        <v>7495</v>
      </c>
      <c r="H1030" s="1258" t="s">
        <v>7496</v>
      </c>
      <c r="I1030" s="1259" t="b">
        <v>0</v>
      </c>
      <c r="J1030" s="1330" t="s">
        <v>7520</v>
      </c>
      <c r="K1030" s="1208" t="s">
        <v>7520</v>
      </c>
      <c r="L1030" s="1209" t="s">
        <v>7521</v>
      </c>
      <c r="M1030" s="1210">
        <v>1</v>
      </c>
      <c r="N1030" s="1262" t="b">
        <v>0</v>
      </c>
      <c r="O1030" s="1245" t="s">
        <v>48</v>
      </c>
      <c r="P1030" s="1224" t="s">
        <v>48</v>
      </c>
      <c r="Q1030" s="1219" t="s">
        <v>48</v>
      </c>
      <c r="R1030" s="1246" t="s">
        <v>48</v>
      </c>
      <c r="S1030" s="1224" t="s">
        <v>48</v>
      </c>
      <c r="T1030" s="1219" t="s">
        <v>48</v>
      </c>
      <c r="U1030" s="1247" t="s">
        <v>48</v>
      </c>
      <c r="V1030" s="1331" t="s">
        <v>7499</v>
      </c>
      <c r="W1030" s="1249" t="s">
        <v>7500</v>
      </c>
      <c r="X1030" s="1295" t="s">
        <v>7500</v>
      </c>
      <c r="Y1030" s="1221" t="s">
        <v>48</v>
      </c>
      <c r="Z1030" s="1222" t="s">
        <v>48</v>
      </c>
      <c r="AA1030" s="1223" t="s">
        <v>48</v>
      </c>
      <c r="AB1030" s="1207">
        <v>2</v>
      </c>
      <c r="AC1030" s="1332" t="s">
        <v>7500</v>
      </c>
      <c r="AD1030" s="1211" t="s">
        <v>48</v>
      </c>
      <c r="AE1030" s="1227" t="s">
        <v>48</v>
      </c>
      <c r="AF1030" s="1227" t="s">
        <v>48</v>
      </c>
      <c r="AG1030" s="1228" t="s">
        <v>48</v>
      </c>
      <c r="AH1030" s="1228" t="s">
        <v>48</v>
      </c>
      <c r="AI1030" s="1228" t="s">
        <v>48</v>
      </c>
      <c r="AJ1030" s="1228" t="s">
        <v>48</v>
      </c>
      <c r="AK1030" s="1228" t="s">
        <v>48</v>
      </c>
      <c r="AL1030" s="1228" t="s">
        <v>13912</v>
      </c>
      <c r="AM1030" s="1228" t="s">
        <v>12708</v>
      </c>
      <c r="AN1030" s="1229" t="s">
        <v>13945</v>
      </c>
    </row>
    <row r="1031" spans="1:40" ht="13.5" thickBot="1">
      <c r="A1031" s="1291" t="s">
        <v>7522</v>
      </c>
      <c r="B1031" s="1238" t="s">
        <v>7523</v>
      </c>
      <c r="C1031" s="1239" t="s">
        <v>7493</v>
      </c>
      <c r="D1031" s="1243" t="s">
        <v>40</v>
      </c>
      <c r="E1031" s="1258" t="s">
        <v>7494</v>
      </c>
      <c r="F1031" s="1258" t="s">
        <v>7494</v>
      </c>
      <c r="G1031" s="1258" t="s">
        <v>7495</v>
      </c>
      <c r="H1031" s="1258" t="s">
        <v>7496</v>
      </c>
      <c r="I1031" s="1259" t="b">
        <v>0</v>
      </c>
      <c r="J1031" s="1330" t="s">
        <v>7524</v>
      </c>
      <c r="K1031" s="1208" t="s">
        <v>7524</v>
      </c>
      <c r="L1031" s="1209" t="s">
        <v>7525</v>
      </c>
      <c r="M1031" s="1210">
        <v>1</v>
      </c>
      <c r="N1031" s="1262" t="b">
        <v>0</v>
      </c>
      <c r="O1031" s="1245" t="s">
        <v>48</v>
      </c>
      <c r="P1031" s="1224" t="s">
        <v>48</v>
      </c>
      <c r="Q1031" s="1219" t="s">
        <v>48</v>
      </c>
      <c r="R1031" s="1246" t="s">
        <v>48</v>
      </c>
      <c r="S1031" s="1224" t="s">
        <v>48</v>
      </c>
      <c r="T1031" s="1219" t="s">
        <v>48</v>
      </c>
      <c r="U1031" s="1247" t="s">
        <v>48</v>
      </c>
      <c r="V1031" s="1331" t="s">
        <v>7509</v>
      </c>
      <c r="W1031" s="1249" t="s">
        <v>7500</v>
      </c>
      <c r="X1031" s="1295" t="s">
        <v>7500</v>
      </c>
      <c r="Y1031" s="1221" t="s">
        <v>48</v>
      </c>
      <c r="Z1031" s="1222" t="s">
        <v>48</v>
      </c>
      <c r="AA1031" s="1223" t="s">
        <v>48</v>
      </c>
      <c r="AB1031" s="1207">
        <v>2</v>
      </c>
      <c r="AC1031" s="1332" t="s">
        <v>7500</v>
      </c>
      <c r="AD1031" s="1211" t="s">
        <v>48</v>
      </c>
      <c r="AE1031" s="1227" t="s">
        <v>48</v>
      </c>
      <c r="AF1031" s="1227" t="s">
        <v>48</v>
      </c>
      <c r="AG1031" s="1228" t="s">
        <v>48</v>
      </c>
      <c r="AH1031" s="1228" t="s">
        <v>48</v>
      </c>
      <c r="AI1031" s="1228" t="s">
        <v>48</v>
      </c>
      <c r="AJ1031" s="1228" t="s">
        <v>48</v>
      </c>
      <c r="AK1031" s="1228" t="s">
        <v>48</v>
      </c>
      <c r="AL1031" s="1228" t="s">
        <v>13912</v>
      </c>
      <c r="AM1031" s="1228" t="s">
        <v>12708</v>
      </c>
      <c r="AN1031" s="1229" t="s">
        <v>13945</v>
      </c>
    </row>
    <row r="1032" spans="1:40" ht="13.5" thickBot="1">
      <c r="A1032" s="1291" t="s">
        <v>7526</v>
      </c>
      <c r="B1032" s="1238" t="s">
        <v>7527</v>
      </c>
      <c r="C1032" s="1239" t="s">
        <v>7493</v>
      </c>
      <c r="D1032" s="1243" t="s">
        <v>40</v>
      </c>
      <c r="E1032" s="1258" t="s">
        <v>7494</v>
      </c>
      <c r="F1032" s="1258" t="s">
        <v>7494</v>
      </c>
      <c r="G1032" s="1258" t="s">
        <v>7495</v>
      </c>
      <c r="H1032" s="1258" t="s">
        <v>7496</v>
      </c>
      <c r="I1032" s="1259" t="b">
        <v>0</v>
      </c>
      <c r="J1032" s="1330" t="s">
        <v>7528</v>
      </c>
      <c r="K1032" s="1208" t="s">
        <v>7528</v>
      </c>
      <c r="L1032" s="1209" t="s">
        <v>7529</v>
      </c>
      <c r="M1032" s="1210">
        <v>1</v>
      </c>
      <c r="N1032" s="1262" t="b">
        <v>0</v>
      </c>
      <c r="O1032" s="1245" t="s">
        <v>48</v>
      </c>
      <c r="P1032" s="1224" t="s">
        <v>48</v>
      </c>
      <c r="Q1032" s="1219" t="s">
        <v>48</v>
      </c>
      <c r="R1032" s="1246" t="s">
        <v>48</v>
      </c>
      <c r="S1032" s="1224" t="s">
        <v>48</v>
      </c>
      <c r="T1032" s="1219" t="s">
        <v>48</v>
      </c>
      <c r="U1032" s="1247" t="s">
        <v>48</v>
      </c>
      <c r="V1032" s="1331" t="s">
        <v>7499</v>
      </c>
      <c r="W1032" s="1249" t="s">
        <v>7500</v>
      </c>
      <c r="X1032" s="1295" t="s">
        <v>7500</v>
      </c>
      <c r="Y1032" s="1221" t="s">
        <v>48</v>
      </c>
      <c r="Z1032" s="1222" t="s">
        <v>48</v>
      </c>
      <c r="AA1032" s="1223" t="s">
        <v>48</v>
      </c>
      <c r="AB1032" s="1207">
        <v>2</v>
      </c>
      <c r="AC1032" s="1332" t="s">
        <v>7500</v>
      </c>
      <c r="AD1032" s="1211" t="s">
        <v>48</v>
      </c>
      <c r="AE1032" s="1227" t="s">
        <v>48</v>
      </c>
      <c r="AF1032" s="1227" t="s">
        <v>48</v>
      </c>
      <c r="AG1032" s="1228" t="s">
        <v>48</v>
      </c>
      <c r="AH1032" s="1228" t="s">
        <v>48</v>
      </c>
      <c r="AI1032" s="1228" t="s">
        <v>48</v>
      </c>
      <c r="AJ1032" s="1228" t="s">
        <v>48</v>
      </c>
      <c r="AK1032" s="1228" t="s">
        <v>48</v>
      </c>
      <c r="AL1032" s="1228" t="s">
        <v>13912</v>
      </c>
      <c r="AM1032" s="1228" t="s">
        <v>12708</v>
      </c>
      <c r="AN1032" s="1229" t="s">
        <v>13945</v>
      </c>
    </row>
    <row r="1033" spans="1:40" ht="13.5" thickBot="1">
      <c r="A1033" s="1291" t="s">
        <v>7530</v>
      </c>
      <c r="B1033" s="1238" t="s">
        <v>7531</v>
      </c>
      <c r="C1033" s="1239" t="s">
        <v>7493</v>
      </c>
      <c r="D1033" s="1243" t="s">
        <v>40</v>
      </c>
      <c r="E1033" s="1258" t="s">
        <v>7494</v>
      </c>
      <c r="F1033" s="1258" t="s">
        <v>7494</v>
      </c>
      <c r="G1033" s="1258" t="s">
        <v>7495</v>
      </c>
      <c r="H1033" s="1258" t="s">
        <v>7496</v>
      </c>
      <c r="I1033" s="1259" t="b">
        <v>0</v>
      </c>
      <c r="J1033" s="1330" t="s">
        <v>7532</v>
      </c>
      <c r="K1033" s="1208" t="s">
        <v>7532</v>
      </c>
      <c r="L1033" s="1209" t="s">
        <v>7533</v>
      </c>
      <c r="M1033" s="1210">
        <v>1</v>
      </c>
      <c r="N1033" s="1262" t="b">
        <v>0</v>
      </c>
      <c r="O1033" s="1245" t="s">
        <v>48</v>
      </c>
      <c r="P1033" s="1224" t="s">
        <v>48</v>
      </c>
      <c r="Q1033" s="1219" t="s">
        <v>48</v>
      </c>
      <c r="R1033" s="1246" t="s">
        <v>48</v>
      </c>
      <c r="S1033" s="1224" t="s">
        <v>48</v>
      </c>
      <c r="T1033" s="1219" t="s">
        <v>48</v>
      </c>
      <c r="U1033" s="1247" t="s">
        <v>48</v>
      </c>
      <c r="V1033" s="1331" t="s">
        <v>7499</v>
      </c>
      <c r="W1033" s="1249" t="s">
        <v>7500</v>
      </c>
      <c r="X1033" s="1295" t="s">
        <v>7500</v>
      </c>
      <c r="Y1033" s="1221" t="s">
        <v>48</v>
      </c>
      <c r="Z1033" s="1222" t="s">
        <v>48</v>
      </c>
      <c r="AA1033" s="1223" t="s">
        <v>48</v>
      </c>
      <c r="AB1033" s="1207">
        <v>2</v>
      </c>
      <c r="AC1033" s="1332" t="s">
        <v>7500</v>
      </c>
      <c r="AD1033" s="1211" t="s">
        <v>48</v>
      </c>
      <c r="AE1033" s="1227" t="s">
        <v>48</v>
      </c>
      <c r="AF1033" s="1227" t="s">
        <v>48</v>
      </c>
      <c r="AG1033" s="1228" t="s">
        <v>48</v>
      </c>
      <c r="AH1033" s="1228" t="s">
        <v>48</v>
      </c>
      <c r="AI1033" s="1228" t="s">
        <v>48</v>
      </c>
      <c r="AJ1033" s="1228" t="s">
        <v>48</v>
      </c>
      <c r="AK1033" s="1228" t="s">
        <v>48</v>
      </c>
      <c r="AL1033" s="1228" t="s">
        <v>13912</v>
      </c>
      <c r="AM1033" s="1228" t="s">
        <v>12708</v>
      </c>
      <c r="AN1033" s="1229" t="s">
        <v>13945</v>
      </c>
    </row>
    <row r="1034" spans="1:40" ht="13.5" thickBot="1">
      <c r="A1034" s="1291" t="s">
        <v>7534</v>
      </c>
      <c r="B1034" s="1238" t="s">
        <v>7535</v>
      </c>
      <c r="C1034" s="1239" t="s">
        <v>7493</v>
      </c>
      <c r="D1034" s="1243" t="s">
        <v>40</v>
      </c>
      <c r="E1034" s="1258" t="s">
        <v>7494</v>
      </c>
      <c r="F1034" s="1258" t="s">
        <v>7494</v>
      </c>
      <c r="G1034" s="1258" t="s">
        <v>7495</v>
      </c>
      <c r="H1034" s="1258" t="s">
        <v>7496</v>
      </c>
      <c r="I1034" s="1259" t="b">
        <v>0</v>
      </c>
      <c r="J1034" s="1330" t="s">
        <v>7536</v>
      </c>
      <c r="K1034" s="1208" t="s">
        <v>7536</v>
      </c>
      <c r="L1034" s="1209" t="s">
        <v>7537</v>
      </c>
      <c r="M1034" s="1210">
        <v>1</v>
      </c>
      <c r="N1034" s="1262" t="b">
        <v>0</v>
      </c>
      <c r="O1034" s="1245" t="s">
        <v>48</v>
      </c>
      <c r="P1034" s="1224" t="s">
        <v>48</v>
      </c>
      <c r="Q1034" s="1219" t="s">
        <v>48</v>
      </c>
      <c r="R1034" s="1246" t="s">
        <v>48</v>
      </c>
      <c r="S1034" s="1224" t="s">
        <v>48</v>
      </c>
      <c r="T1034" s="1219" t="s">
        <v>48</v>
      </c>
      <c r="U1034" s="1247" t="s">
        <v>48</v>
      </c>
      <c r="V1034" s="1331" t="s">
        <v>7499</v>
      </c>
      <c r="W1034" s="1249" t="s">
        <v>7500</v>
      </c>
      <c r="X1034" s="1295" t="s">
        <v>7500</v>
      </c>
      <c r="Y1034" s="1221" t="s">
        <v>48</v>
      </c>
      <c r="Z1034" s="1222" t="s">
        <v>48</v>
      </c>
      <c r="AA1034" s="1223" t="s">
        <v>48</v>
      </c>
      <c r="AB1034" s="1207">
        <v>2</v>
      </c>
      <c r="AC1034" s="1332" t="s">
        <v>7500</v>
      </c>
      <c r="AD1034" s="1211" t="s">
        <v>48</v>
      </c>
      <c r="AE1034" s="1227" t="s">
        <v>48</v>
      </c>
      <c r="AF1034" s="1227" t="s">
        <v>48</v>
      </c>
      <c r="AG1034" s="1228" t="s">
        <v>48</v>
      </c>
      <c r="AH1034" s="1228" t="s">
        <v>48</v>
      </c>
      <c r="AI1034" s="1228" t="s">
        <v>48</v>
      </c>
      <c r="AJ1034" s="1228" t="s">
        <v>48</v>
      </c>
      <c r="AK1034" s="1228" t="s">
        <v>48</v>
      </c>
      <c r="AL1034" s="1228" t="s">
        <v>13912</v>
      </c>
      <c r="AM1034" s="1228" t="s">
        <v>12708</v>
      </c>
      <c r="AN1034" s="1229" t="s">
        <v>13945</v>
      </c>
    </row>
    <row r="1035" spans="1:40" ht="13.5" thickBot="1">
      <c r="A1035" s="1291" t="s">
        <v>7538</v>
      </c>
      <c r="B1035" s="1238" t="s">
        <v>7539</v>
      </c>
      <c r="C1035" s="1239" t="s">
        <v>7493</v>
      </c>
      <c r="D1035" s="1243" t="s">
        <v>40</v>
      </c>
      <c r="E1035" s="1258" t="s">
        <v>7494</v>
      </c>
      <c r="F1035" s="1258" t="s">
        <v>7494</v>
      </c>
      <c r="G1035" s="1258" t="s">
        <v>7495</v>
      </c>
      <c r="H1035" s="1258" t="s">
        <v>7496</v>
      </c>
      <c r="I1035" s="1259" t="b">
        <v>0</v>
      </c>
      <c r="J1035" s="1330" t="s">
        <v>7540</v>
      </c>
      <c r="K1035" s="1208" t="s">
        <v>7540</v>
      </c>
      <c r="L1035" s="1209" t="s">
        <v>7541</v>
      </c>
      <c r="M1035" s="1210">
        <v>1</v>
      </c>
      <c r="N1035" s="1262" t="b">
        <v>0</v>
      </c>
      <c r="O1035" s="1245" t="s">
        <v>48</v>
      </c>
      <c r="P1035" s="1224" t="s">
        <v>48</v>
      </c>
      <c r="Q1035" s="1219" t="s">
        <v>48</v>
      </c>
      <c r="R1035" s="1246" t="s">
        <v>48</v>
      </c>
      <c r="S1035" s="1224" t="s">
        <v>48</v>
      </c>
      <c r="T1035" s="1219" t="s">
        <v>48</v>
      </c>
      <c r="U1035" s="1247" t="s">
        <v>48</v>
      </c>
      <c r="V1035" s="1331" t="s">
        <v>7499</v>
      </c>
      <c r="W1035" s="1249" t="s">
        <v>7500</v>
      </c>
      <c r="X1035" s="1295" t="s">
        <v>7500</v>
      </c>
      <c r="Y1035" s="1221" t="s">
        <v>48</v>
      </c>
      <c r="Z1035" s="1222" t="s">
        <v>48</v>
      </c>
      <c r="AA1035" s="1223" t="s">
        <v>48</v>
      </c>
      <c r="AB1035" s="1207">
        <v>2</v>
      </c>
      <c r="AC1035" s="1332" t="s">
        <v>7500</v>
      </c>
      <c r="AD1035" s="1211" t="s">
        <v>48</v>
      </c>
      <c r="AE1035" s="1227" t="s">
        <v>48</v>
      </c>
      <c r="AF1035" s="1227" t="s">
        <v>48</v>
      </c>
      <c r="AG1035" s="1228" t="s">
        <v>48</v>
      </c>
      <c r="AH1035" s="1228" t="s">
        <v>48</v>
      </c>
      <c r="AI1035" s="1228" t="s">
        <v>48</v>
      </c>
      <c r="AJ1035" s="1228" t="s">
        <v>48</v>
      </c>
      <c r="AK1035" s="1228" t="s">
        <v>48</v>
      </c>
      <c r="AL1035" s="1228" t="s">
        <v>13912</v>
      </c>
      <c r="AM1035" s="1228" t="s">
        <v>12708</v>
      </c>
      <c r="AN1035" s="1229" t="s">
        <v>13945</v>
      </c>
    </row>
    <row r="1036" spans="1:40" ht="13.5" thickBot="1">
      <c r="A1036" s="1291" t="s">
        <v>7542</v>
      </c>
      <c r="B1036" s="1238" t="s">
        <v>7543</v>
      </c>
      <c r="C1036" s="1239" t="s">
        <v>7493</v>
      </c>
      <c r="D1036" s="1243" t="s">
        <v>40</v>
      </c>
      <c r="E1036" s="1258" t="s">
        <v>7494</v>
      </c>
      <c r="F1036" s="1258" t="s">
        <v>7494</v>
      </c>
      <c r="G1036" s="1258" t="s">
        <v>7495</v>
      </c>
      <c r="H1036" s="1258" t="s">
        <v>7496</v>
      </c>
      <c r="I1036" s="1259" t="b">
        <v>0</v>
      </c>
      <c r="J1036" s="1330" t="s">
        <v>7544</v>
      </c>
      <c r="K1036" s="1208" t="s">
        <v>7544</v>
      </c>
      <c r="L1036" s="1209" t="s">
        <v>7545</v>
      </c>
      <c r="M1036" s="1210">
        <v>1</v>
      </c>
      <c r="N1036" s="1262" t="b">
        <v>0</v>
      </c>
      <c r="O1036" s="1245" t="s">
        <v>48</v>
      </c>
      <c r="P1036" s="1224" t="s">
        <v>48</v>
      </c>
      <c r="Q1036" s="1219" t="s">
        <v>48</v>
      </c>
      <c r="R1036" s="1246" t="s">
        <v>48</v>
      </c>
      <c r="S1036" s="1224" t="s">
        <v>48</v>
      </c>
      <c r="T1036" s="1219" t="s">
        <v>48</v>
      </c>
      <c r="U1036" s="1247" t="s">
        <v>48</v>
      </c>
      <c r="V1036" s="1331" t="s">
        <v>7499</v>
      </c>
      <c r="W1036" s="1249" t="s">
        <v>7500</v>
      </c>
      <c r="X1036" s="1295" t="s">
        <v>7500</v>
      </c>
      <c r="Y1036" s="1221" t="s">
        <v>48</v>
      </c>
      <c r="Z1036" s="1222" t="s">
        <v>48</v>
      </c>
      <c r="AA1036" s="1223" t="s">
        <v>48</v>
      </c>
      <c r="AB1036" s="1207">
        <v>2</v>
      </c>
      <c r="AC1036" s="1332" t="s">
        <v>7500</v>
      </c>
      <c r="AD1036" s="1211" t="s">
        <v>48</v>
      </c>
      <c r="AE1036" s="1227" t="s">
        <v>48</v>
      </c>
      <c r="AF1036" s="1227" t="s">
        <v>48</v>
      </c>
      <c r="AG1036" s="1228" t="s">
        <v>48</v>
      </c>
      <c r="AH1036" s="1228" t="s">
        <v>48</v>
      </c>
      <c r="AI1036" s="1228" t="s">
        <v>48</v>
      </c>
      <c r="AJ1036" s="1228" t="s">
        <v>48</v>
      </c>
      <c r="AK1036" s="1228" t="s">
        <v>48</v>
      </c>
      <c r="AL1036" s="1228" t="s">
        <v>13912</v>
      </c>
      <c r="AM1036" s="1228" t="s">
        <v>12708</v>
      </c>
      <c r="AN1036" s="1229" t="s">
        <v>13945</v>
      </c>
    </row>
    <row r="1037" spans="1:40" ht="13.5" thickBot="1">
      <c r="A1037" s="1291" t="s">
        <v>7546</v>
      </c>
      <c r="B1037" s="1238" t="s">
        <v>7547</v>
      </c>
      <c r="C1037" s="1239" t="s">
        <v>7493</v>
      </c>
      <c r="D1037" s="1243" t="s">
        <v>40</v>
      </c>
      <c r="E1037" s="1258" t="s">
        <v>7494</v>
      </c>
      <c r="F1037" s="1258" t="s">
        <v>7494</v>
      </c>
      <c r="G1037" s="1258" t="s">
        <v>7495</v>
      </c>
      <c r="H1037" s="1258" t="s">
        <v>7496</v>
      </c>
      <c r="I1037" s="1259" t="b">
        <v>0</v>
      </c>
      <c r="J1037" s="1330" t="s">
        <v>7548</v>
      </c>
      <c r="K1037" s="1208" t="s">
        <v>7548</v>
      </c>
      <c r="L1037" s="1209" t="s">
        <v>7549</v>
      </c>
      <c r="M1037" s="1210">
        <v>1</v>
      </c>
      <c r="N1037" s="1262" t="b">
        <v>0</v>
      </c>
      <c r="O1037" s="1245" t="s">
        <v>48</v>
      </c>
      <c r="P1037" s="1224" t="s">
        <v>48</v>
      </c>
      <c r="Q1037" s="1219" t="s">
        <v>48</v>
      </c>
      <c r="R1037" s="1246" t="s">
        <v>48</v>
      </c>
      <c r="S1037" s="1224" t="s">
        <v>48</v>
      </c>
      <c r="T1037" s="1219" t="s">
        <v>48</v>
      </c>
      <c r="U1037" s="1247" t="s">
        <v>48</v>
      </c>
      <c r="V1037" s="1331" t="s">
        <v>7499</v>
      </c>
      <c r="W1037" s="1249" t="s">
        <v>7500</v>
      </c>
      <c r="X1037" s="1295" t="s">
        <v>7500</v>
      </c>
      <c r="Y1037" s="1221" t="s">
        <v>48</v>
      </c>
      <c r="Z1037" s="1222" t="s">
        <v>48</v>
      </c>
      <c r="AA1037" s="1223" t="s">
        <v>48</v>
      </c>
      <c r="AB1037" s="1207">
        <v>2</v>
      </c>
      <c r="AC1037" s="1332" t="s">
        <v>7500</v>
      </c>
      <c r="AD1037" s="1211" t="s">
        <v>48</v>
      </c>
      <c r="AE1037" s="1227" t="s">
        <v>48</v>
      </c>
      <c r="AF1037" s="1227" t="s">
        <v>48</v>
      </c>
      <c r="AG1037" s="1228" t="s">
        <v>48</v>
      </c>
      <c r="AH1037" s="1228" t="s">
        <v>48</v>
      </c>
      <c r="AI1037" s="1228" t="s">
        <v>48</v>
      </c>
      <c r="AJ1037" s="1228" t="s">
        <v>48</v>
      </c>
      <c r="AK1037" s="1228" t="s">
        <v>48</v>
      </c>
      <c r="AL1037" s="1228" t="s">
        <v>13912</v>
      </c>
      <c r="AM1037" s="1228" t="s">
        <v>12708</v>
      </c>
      <c r="AN1037" s="1229" t="s">
        <v>13945</v>
      </c>
    </row>
    <row r="1038" spans="1:40" ht="13.5" thickBot="1">
      <c r="A1038" s="1291" t="s">
        <v>7550</v>
      </c>
      <c r="B1038" s="1238" t="s">
        <v>7551</v>
      </c>
      <c r="C1038" s="1239" t="s">
        <v>7493</v>
      </c>
      <c r="D1038" s="1243" t="s">
        <v>40</v>
      </c>
      <c r="E1038" s="1258" t="s">
        <v>7494</v>
      </c>
      <c r="F1038" s="1258" t="s">
        <v>7494</v>
      </c>
      <c r="G1038" s="1258" t="s">
        <v>7495</v>
      </c>
      <c r="H1038" s="1258" t="s">
        <v>7496</v>
      </c>
      <c r="I1038" s="1259" t="b">
        <v>0</v>
      </c>
      <c r="J1038" s="1330" t="s">
        <v>7552</v>
      </c>
      <c r="K1038" s="1208" t="s">
        <v>7552</v>
      </c>
      <c r="L1038" s="1209" t="s">
        <v>7553</v>
      </c>
      <c r="M1038" s="1210">
        <v>1</v>
      </c>
      <c r="N1038" s="1262" t="b">
        <v>0</v>
      </c>
      <c r="O1038" s="1245" t="s">
        <v>48</v>
      </c>
      <c r="P1038" s="1224" t="s">
        <v>48</v>
      </c>
      <c r="Q1038" s="1219" t="s">
        <v>48</v>
      </c>
      <c r="R1038" s="1246" t="s">
        <v>48</v>
      </c>
      <c r="S1038" s="1224" t="s">
        <v>48</v>
      </c>
      <c r="T1038" s="1219" t="s">
        <v>48</v>
      </c>
      <c r="U1038" s="1247" t="s">
        <v>48</v>
      </c>
      <c r="V1038" s="1331" t="s">
        <v>7499</v>
      </c>
      <c r="W1038" s="1249" t="s">
        <v>7500</v>
      </c>
      <c r="X1038" s="1295" t="s">
        <v>7500</v>
      </c>
      <c r="Y1038" s="1221" t="s">
        <v>48</v>
      </c>
      <c r="Z1038" s="1222" t="s">
        <v>48</v>
      </c>
      <c r="AA1038" s="1223" t="s">
        <v>48</v>
      </c>
      <c r="AB1038" s="1207">
        <v>2</v>
      </c>
      <c r="AC1038" s="1332" t="s">
        <v>7500</v>
      </c>
      <c r="AD1038" s="1211" t="s">
        <v>48</v>
      </c>
      <c r="AE1038" s="1227" t="s">
        <v>48</v>
      </c>
      <c r="AF1038" s="1227" t="s">
        <v>48</v>
      </c>
      <c r="AG1038" s="1228" t="s">
        <v>48</v>
      </c>
      <c r="AH1038" s="1228" t="s">
        <v>48</v>
      </c>
      <c r="AI1038" s="1228" t="s">
        <v>48</v>
      </c>
      <c r="AJ1038" s="1228" t="s">
        <v>48</v>
      </c>
      <c r="AK1038" s="1228" t="s">
        <v>48</v>
      </c>
      <c r="AL1038" s="1228" t="s">
        <v>13912</v>
      </c>
      <c r="AM1038" s="1228" t="s">
        <v>12708</v>
      </c>
      <c r="AN1038" s="1229" t="s">
        <v>13945</v>
      </c>
    </row>
    <row r="1039" spans="1:40" ht="13.5" thickBot="1">
      <c r="A1039" s="1292" t="s">
        <v>7554</v>
      </c>
      <c r="B1039" s="1238" t="s">
        <v>7555</v>
      </c>
      <c r="C1039" s="1239" t="s">
        <v>7493</v>
      </c>
      <c r="D1039" s="1243" t="s">
        <v>40</v>
      </c>
      <c r="E1039" s="1258" t="s">
        <v>7494</v>
      </c>
      <c r="F1039" s="1258" t="s">
        <v>7494</v>
      </c>
      <c r="G1039" s="1258" t="s">
        <v>7495</v>
      </c>
      <c r="H1039" s="1258" t="s">
        <v>7496</v>
      </c>
      <c r="I1039" s="1259" t="b">
        <v>0</v>
      </c>
      <c r="J1039" s="1330" t="s">
        <v>7556</v>
      </c>
      <c r="K1039" s="1208" t="s">
        <v>7556</v>
      </c>
      <c r="L1039" s="1209" t="s">
        <v>7557</v>
      </c>
      <c r="M1039" s="1210">
        <v>1</v>
      </c>
      <c r="N1039" s="1262" t="b">
        <v>0</v>
      </c>
      <c r="O1039" s="1245" t="s">
        <v>48</v>
      </c>
      <c r="P1039" s="1224" t="s">
        <v>48</v>
      </c>
      <c r="Q1039" s="1219" t="s">
        <v>48</v>
      </c>
      <c r="R1039" s="1246" t="s">
        <v>48</v>
      </c>
      <c r="S1039" s="1224" t="s">
        <v>48</v>
      </c>
      <c r="T1039" s="1219" t="s">
        <v>48</v>
      </c>
      <c r="U1039" s="1247" t="s">
        <v>48</v>
      </c>
      <c r="V1039" s="1331" t="s">
        <v>7499</v>
      </c>
      <c r="W1039" s="1249" t="s">
        <v>7500</v>
      </c>
      <c r="X1039" s="1295" t="s">
        <v>7500</v>
      </c>
      <c r="Y1039" s="1221" t="s">
        <v>48</v>
      </c>
      <c r="Z1039" s="1222" t="s">
        <v>48</v>
      </c>
      <c r="AA1039" s="1223" t="s">
        <v>48</v>
      </c>
      <c r="AB1039" s="1207">
        <v>3</v>
      </c>
      <c r="AC1039" s="1332" t="s">
        <v>7500</v>
      </c>
      <c r="AD1039" s="1211" t="s">
        <v>48</v>
      </c>
      <c r="AE1039" s="1227" t="s">
        <v>48</v>
      </c>
      <c r="AF1039" s="1227" t="s">
        <v>48</v>
      </c>
      <c r="AG1039" s="1228" t="s">
        <v>48</v>
      </c>
      <c r="AH1039" s="1228" t="s">
        <v>48</v>
      </c>
      <c r="AI1039" s="1228" t="s">
        <v>48</v>
      </c>
      <c r="AJ1039" s="1228" t="s">
        <v>48</v>
      </c>
      <c r="AK1039" s="1228" t="s">
        <v>48</v>
      </c>
      <c r="AL1039" s="1228" t="s">
        <v>13913</v>
      </c>
      <c r="AM1039" s="1228" t="s">
        <v>12708</v>
      </c>
      <c r="AN1039" s="1229" t="s">
        <v>13945</v>
      </c>
    </row>
    <row r="1040" spans="1:40" ht="13.5" thickBot="1">
      <c r="A1040" s="1292" t="s">
        <v>7558</v>
      </c>
      <c r="B1040" s="1238" t="s">
        <v>7559</v>
      </c>
      <c r="C1040" s="1239" t="s">
        <v>7493</v>
      </c>
      <c r="D1040" s="1243" t="s">
        <v>40</v>
      </c>
      <c r="E1040" s="1258" t="s">
        <v>7494</v>
      </c>
      <c r="F1040" s="1258" t="s">
        <v>7494</v>
      </c>
      <c r="G1040" s="1258" t="s">
        <v>7495</v>
      </c>
      <c r="H1040" s="1258" t="s">
        <v>7496</v>
      </c>
      <c r="I1040" s="1259" t="b">
        <v>0</v>
      </c>
      <c r="J1040" s="1330" t="s">
        <v>7560</v>
      </c>
      <c r="K1040" s="1208" t="s">
        <v>7560</v>
      </c>
      <c r="L1040" s="1209" t="s">
        <v>7561</v>
      </c>
      <c r="M1040" s="1210">
        <v>1</v>
      </c>
      <c r="N1040" s="1262" t="b">
        <v>0</v>
      </c>
      <c r="O1040" s="1245" t="s">
        <v>48</v>
      </c>
      <c r="P1040" s="1224" t="s">
        <v>48</v>
      </c>
      <c r="Q1040" s="1219" t="s">
        <v>48</v>
      </c>
      <c r="R1040" s="1246" t="s">
        <v>48</v>
      </c>
      <c r="S1040" s="1224" t="s">
        <v>48</v>
      </c>
      <c r="T1040" s="1219" t="s">
        <v>48</v>
      </c>
      <c r="U1040" s="1247" t="s">
        <v>48</v>
      </c>
      <c r="V1040" s="1331" t="s">
        <v>7509</v>
      </c>
      <c r="W1040" s="1249" t="s">
        <v>7500</v>
      </c>
      <c r="X1040" s="1295" t="s">
        <v>7500</v>
      </c>
      <c r="Y1040" s="1221" t="s">
        <v>48</v>
      </c>
      <c r="Z1040" s="1222" t="s">
        <v>48</v>
      </c>
      <c r="AA1040" s="1223" t="s">
        <v>48</v>
      </c>
      <c r="AB1040" s="1207">
        <v>3</v>
      </c>
      <c r="AC1040" s="1332" t="s">
        <v>7500</v>
      </c>
      <c r="AD1040" s="1211" t="s">
        <v>48</v>
      </c>
      <c r="AE1040" s="1227" t="s">
        <v>48</v>
      </c>
      <c r="AF1040" s="1227" t="s">
        <v>48</v>
      </c>
      <c r="AG1040" s="1228" t="s">
        <v>48</v>
      </c>
      <c r="AH1040" s="1228" t="s">
        <v>48</v>
      </c>
      <c r="AI1040" s="1228" t="s">
        <v>48</v>
      </c>
      <c r="AJ1040" s="1228" t="s">
        <v>48</v>
      </c>
      <c r="AK1040" s="1228" t="s">
        <v>48</v>
      </c>
      <c r="AL1040" s="1228" t="s">
        <v>13913</v>
      </c>
      <c r="AM1040" s="1228" t="s">
        <v>12708</v>
      </c>
      <c r="AN1040" s="1229" t="s">
        <v>13945</v>
      </c>
    </row>
    <row r="1041" spans="1:40" ht="13.5" thickBot="1">
      <c r="A1041" s="1292" t="s">
        <v>7562</v>
      </c>
      <c r="B1041" s="1238" t="s">
        <v>7563</v>
      </c>
      <c r="C1041" s="1239" t="s">
        <v>7493</v>
      </c>
      <c r="D1041" s="1243" t="s">
        <v>40</v>
      </c>
      <c r="E1041" s="1258" t="s">
        <v>7494</v>
      </c>
      <c r="F1041" s="1258" t="s">
        <v>7494</v>
      </c>
      <c r="G1041" s="1258" t="s">
        <v>7495</v>
      </c>
      <c r="H1041" s="1258" t="s">
        <v>7496</v>
      </c>
      <c r="I1041" s="1259" t="b">
        <v>0</v>
      </c>
      <c r="J1041" s="1330" t="s">
        <v>7564</v>
      </c>
      <c r="K1041" s="1208" t="s">
        <v>7564</v>
      </c>
      <c r="L1041" s="1209" t="s">
        <v>7565</v>
      </c>
      <c r="M1041" s="1210">
        <v>1</v>
      </c>
      <c r="N1041" s="1262" t="b">
        <v>0</v>
      </c>
      <c r="O1041" s="1245" t="s">
        <v>48</v>
      </c>
      <c r="P1041" s="1224" t="s">
        <v>48</v>
      </c>
      <c r="Q1041" s="1219" t="s">
        <v>48</v>
      </c>
      <c r="R1041" s="1246" t="s">
        <v>48</v>
      </c>
      <c r="S1041" s="1224" t="s">
        <v>48</v>
      </c>
      <c r="T1041" s="1219" t="s">
        <v>48</v>
      </c>
      <c r="U1041" s="1247" t="s">
        <v>48</v>
      </c>
      <c r="V1041" s="1331" t="s">
        <v>7499</v>
      </c>
      <c r="W1041" s="1249" t="s">
        <v>7500</v>
      </c>
      <c r="X1041" s="1295" t="s">
        <v>7500</v>
      </c>
      <c r="Y1041" s="1221" t="s">
        <v>48</v>
      </c>
      <c r="Z1041" s="1222" t="s">
        <v>48</v>
      </c>
      <c r="AA1041" s="1223" t="s">
        <v>48</v>
      </c>
      <c r="AB1041" s="1207">
        <v>3</v>
      </c>
      <c r="AC1041" s="1332" t="s">
        <v>7500</v>
      </c>
      <c r="AD1041" s="1211" t="s">
        <v>48</v>
      </c>
      <c r="AE1041" s="1227" t="s">
        <v>48</v>
      </c>
      <c r="AF1041" s="1227" t="s">
        <v>48</v>
      </c>
      <c r="AG1041" s="1228" t="s">
        <v>48</v>
      </c>
      <c r="AH1041" s="1228" t="s">
        <v>48</v>
      </c>
      <c r="AI1041" s="1228" t="s">
        <v>48</v>
      </c>
      <c r="AJ1041" s="1228" t="s">
        <v>48</v>
      </c>
      <c r="AK1041" s="1228" t="s">
        <v>48</v>
      </c>
      <c r="AL1041" s="1228" t="s">
        <v>13913</v>
      </c>
      <c r="AM1041" s="1228" t="s">
        <v>12708</v>
      </c>
      <c r="AN1041" s="1229" t="s">
        <v>13945</v>
      </c>
    </row>
    <row r="1042" spans="1:40" ht="13.5" thickBot="1">
      <c r="A1042" s="1292" t="s">
        <v>7566</v>
      </c>
      <c r="B1042" s="1238" t="s">
        <v>7567</v>
      </c>
      <c r="C1042" s="1239" t="s">
        <v>7493</v>
      </c>
      <c r="D1042" s="1243" t="s">
        <v>40</v>
      </c>
      <c r="E1042" s="1258" t="s">
        <v>7494</v>
      </c>
      <c r="F1042" s="1258" t="s">
        <v>7494</v>
      </c>
      <c r="G1042" s="1258" t="s">
        <v>7495</v>
      </c>
      <c r="H1042" s="1258" t="s">
        <v>7496</v>
      </c>
      <c r="I1042" s="1259" t="b">
        <v>0</v>
      </c>
      <c r="J1042" s="1330" t="s">
        <v>7568</v>
      </c>
      <c r="K1042" s="1208" t="s">
        <v>7568</v>
      </c>
      <c r="L1042" s="1209" t="s">
        <v>7569</v>
      </c>
      <c r="M1042" s="1210">
        <v>1</v>
      </c>
      <c r="N1042" s="1262" t="b">
        <v>0</v>
      </c>
      <c r="O1042" s="1245" t="s">
        <v>48</v>
      </c>
      <c r="P1042" s="1224" t="s">
        <v>48</v>
      </c>
      <c r="Q1042" s="1219" t="s">
        <v>48</v>
      </c>
      <c r="R1042" s="1246" t="s">
        <v>48</v>
      </c>
      <c r="S1042" s="1224" t="s">
        <v>48</v>
      </c>
      <c r="T1042" s="1219" t="s">
        <v>48</v>
      </c>
      <c r="U1042" s="1247" t="s">
        <v>48</v>
      </c>
      <c r="V1042" s="1331" t="s">
        <v>7509</v>
      </c>
      <c r="W1042" s="1249" t="s">
        <v>7500</v>
      </c>
      <c r="X1042" s="1295" t="s">
        <v>7500</v>
      </c>
      <c r="Y1042" s="1221" t="s">
        <v>48</v>
      </c>
      <c r="Z1042" s="1222" t="s">
        <v>48</v>
      </c>
      <c r="AA1042" s="1223" t="s">
        <v>48</v>
      </c>
      <c r="AB1042" s="1207">
        <v>3</v>
      </c>
      <c r="AC1042" s="1332" t="s">
        <v>7500</v>
      </c>
      <c r="AD1042" s="1211" t="s">
        <v>48</v>
      </c>
      <c r="AE1042" s="1227" t="s">
        <v>48</v>
      </c>
      <c r="AF1042" s="1227" t="s">
        <v>48</v>
      </c>
      <c r="AG1042" s="1228" t="s">
        <v>48</v>
      </c>
      <c r="AH1042" s="1228" t="s">
        <v>48</v>
      </c>
      <c r="AI1042" s="1228" t="s">
        <v>48</v>
      </c>
      <c r="AJ1042" s="1228" t="s">
        <v>48</v>
      </c>
      <c r="AK1042" s="1228" t="s">
        <v>48</v>
      </c>
      <c r="AL1042" s="1228" t="s">
        <v>13913</v>
      </c>
      <c r="AM1042" s="1228" t="s">
        <v>12708</v>
      </c>
      <c r="AN1042" s="1229" t="s">
        <v>13945</v>
      </c>
    </row>
    <row r="1043" spans="1:40" ht="13.5" thickBot="1">
      <c r="A1043" s="1292" t="s">
        <v>7570</v>
      </c>
      <c r="B1043" s="1238" t="s">
        <v>7571</v>
      </c>
      <c r="C1043" s="1239" t="s">
        <v>7493</v>
      </c>
      <c r="D1043" s="1243" t="s">
        <v>40</v>
      </c>
      <c r="E1043" s="1258" t="s">
        <v>7494</v>
      </c>
      <c r="F1043" s="1258" t="s">
        <v>7494</v>
      </c>
      <c r="G1043" s="1258" t="s">
        <v>7495</v>
      </c>
      <c r="H1043" s="1258" t="s">
        <v>7496</v>
      </c>
      <c r="I1043" s="1259" t="b">
        <v>0</v>
      </c>
      <c r="J1043" s="1330" t="s">
        <v>7572</v>
      </c>
      <c r="K1043" s="1208" t="s">
        <v>7572</v>
      </c>
      <c r="L1043" s="1209" t="s">
        <v>7573</v>
      </c>
      <c r="M1043" s="1210">
        <v>1</v>
      </c>
      <c r="N1043" s="1262" t="b">
        <v>0</v>
      </c>
      <c r="O1043" s="1245" t="s">
        <v>48</v>
      </c>
      <c r="P1043" s="1224" t="s">
        <v>48</v>
      </c>
      <c r="Q1043" s="1219" t="s">
        <v>48</v>
      </c>
      <c r="R1043" s="1246" t="s">
        <v>48</v>
      </c>
      <c r="S1043" s="1224" t="s">
        <v>48</v>
      </c>
      <c r="T1043" s="1219" t="s">
        <v>48</v>
      </c>
      <c r="U1043" s="1247" t="s">
        <v>48</v>
      </c>
      <c r="V1043" s="1331" t="s">
        <v>7499</v>
      </c>
      <c r="W1043" s="1249" t="s">
        <v>7500</v>
      </c>
      <c r="X1043" s="1295" t="s">
        <v>7500</v>
      </c>
      <c r="Y1043" s="1221" t="s">
        <v>48</v>
      </c>
      <c r="Z1043" s="1222" t="s">
        <v>48</v>
      </c>
      <c r="AA1043" s="1223" t="s">
        <v>48</v>
      </c>
      <c r="AB1043" s="1207">
        <v>3</v>
      </c>
      <c r="AC1043" s="1332" t="s">
        <v>7500</v>
      </c>
      <c r="AD1043" s="1211" t="s">
        <v>48</v>
      </c>
      <c r="AE1043" s="1227" t="s">
        <v>48</v>
      </c>
      <c r="AF1043" s="1227" t="s">
        <v>48</v>
      </c>
      <c r="AG1043" s="1228" t="s">
        <v>48</v>
      </c>
      <c r="AH1043" s="1228" t="s">
        <v>48</v>
      </c>
      <c r="AI1043" s="1228" t="s">
        <v>48</v>
      </c>
      <c r="AJ1043" s="1228" t="s">
        <v>48</v>
      </c>
      <c r="AK1043" s="1228" t="s">
        <v>48</v>
      </c>
      <c r="AL1043" s="1228" t="s">
        <v>13913</v>
      </c>
      <c r="AM1043" s="1228" t="s">
        <v>12708</v>
      </c>
      <c r="AN1043" s="1229" t="s">
        <v>13945</v>
      </c>
    </row>
    <row r="1044" spans="1:40" ht="13.5" thickBot="1">
      <c r="A1044" s="1292" t="s">
        <v>7574</v>
      </c>
      <c r="B1044" s="1238" t="s">
        <v>7575</v>
      </c>
      <c r="C1044" s="1239" t="s">
        <v>7493</v>
      </c>
      <c r="D1044" s="1243" t="s">
        <v>40</v>
      </c>
      <c r="E1044" s="1258" t="s">
        <v>7494</v>
      </c>
      <c r="F1044" s="1258" t="s">
        <v>7494</v>
      </c>
      <c r="G1044" s="1258" t="s">
        <v>7495</v>
      </c>
      <c r="H1044" s="1258" t="s">
        <v>7496</v>
      </c>
      <c r="I1044" s="1259" t="b">
        <v>0</v>
      </c>
      <c r="J1044" s="1330" t="s">
        <v>7576</v>
      </c>
      <c r="K1044" s="1208" t="s">
        <v>7576</v>
      </c>
      <c r="L1044" s="1209" t="s">
        <v>7577</v>
      </c>
      <c r="M1044" s="1210">
        <v>1</v>
      </c>
      <c r="N1044" s="1262" t="b">
        <v>0</v>
      </c>
      <c r="O1044" s="1245" t="s">
        <v>48</v>
      </c>
      <c r="P1044" s="1224" t="s">
        <v>48</v>
      </c>
      <c r="Q1044" s="1219" t="s">
        <v>48</v>
      </c>
      <c r="R1044" s="1246" t="s">
        <v>48</v>
      </c>
      <c r="S1044" s="1224" t="s">
        <v>48</v>
      </c>
      <c r="T1044" s="1219" t="s">
        <v>48</v>
      </c>
      <c r="U1044" s="1247" t="s">
        <v>48</v>
      </c>
      <c r="V1044" s="1331" t="s">
        <v>7499</v>
      </c>
      <c r="W1044" s="1249" t="s">
        <v>7500</v>
      </c>
      <c r="X1044" s="1295" t="s">
        <v>7500</v>
      </c>
      <c r="Y1044" s="1221" t="s">
        <v>48</v>
      </c>
      <c r="Z1044" s="1222" t="s">
        <v>48</v>
      </c>
      <c r="AA1044" s="1223" t="s">
        <v>48</v>
      </c>
      <c r="AB1044" s="1207">
        <v>3</v>
      </c>
      <c r="AC1044" s="1332" t="s">
        <v>7500</v>
      </c>
      <c r="AD1044" s="1211" t="s">
        <v>48</v>
      </c>
      <c r="AE1044" s="1227" t="s">
        <v>48</v>
      </c>
      <c r="AF1044" s="1227" t="s">
        <v>48</v>
      </c>
      <c r="AG1044" s="1228" t="s">
        <v>48</v>
      </c>
      <c r="AH1044" s="1228" t="s">
        <v>48</v>
      </c>
      <c r="AI1044" s="1228" t="s">
        <v>48</v>
      </c>
      <c r="AJ1044" s="1228" t="s">
        <v>48</v>
      </c>
      <c r="AK1044" s="1228" t="s">
        <v>48</v>
      </c>
      <c r="AL1044" s="1228" t="s">
        <v>13913</v>
      </c>
      <c r="AM1044" s="1228" t="s">
        <v>12708</v>
      </c>
      <c r="AN1044" s="1229" t="s">
        <v>13945</v>
      </c>
    </row>
    <row r="1045" spans="1:40" ht="13.5" thickBot="1">
      <c r="A1045" s="1292" t="s">
        <v>7578</v>
      </c>
      <c r="B1045" s="1238" t="s">
        <v>7579</v>
      </c>
      <c r="C1045" s="1239" t="s">
        <v>7493</v>
      </c>
      <c r="D1045" s="1243" t="s">
        <v>40</v>
      </c>
      <c r="E1045" s="1258" t="s">
        <v>7494</v>
      </c>
      <c r="F1045" s="1258" t="s">
        <v>7494</v>
      </c>
      <c r="G1045" s="1258" t="s">
        <v>7495</v>
      </c>
      <c r="H1045" s="1258" t="s">
        <v>7496</v>
      </c>
      <c r="I1045" s="1259" t="b">
        <v>0</v>
      </c>
      <c r="J1045" s="1330" t="s">
        <v>7580</v>
      </c>
      <c r="K1045" s="1208" t="s">
        <v>7580</v>
      </c>
      <c r="L1045" s="1209" t="s">
        <v>7581</v>
      </c>
      <c r="M1045" s="1210">
        <v>1</v>
      </c>
      <c r="N1045" s="1262" t="b">
        <v>0</v>
      </c>
      <c r="O1045" s="1245" t="s">
        <v>48</v>
      </c>
      <c r="P1045" s="1224" t="s">
        <v>48</v>
      </c>
      <c r="Q1045" s="1219" t="s">
        <v>48</v>
      </c>
      <c r="R1045" s="1246" t="s">
        <v>48</v>
      </c>
      <c r="S1045" s="1224" t="s">
        <v>48</v>
      </c>
      <c r="T1045" s="1219" t="s">
        <v>48</v>
      </c>
      <c r="U1045" s="1247" t="s">
        <v>48</v>
      </c>
      <c r="V1045" s="1331" t="s">
        <v>7499</v>
      </c>
      <c r="W1045" s="1249" t="s">
        <v>7500</v>
      </c>
      <c r="X1045" s="1295" t="s">
        <v>7500</v>
      </c>
      <c r="Y1045" s="1221" t="s">
        <v>48</v>
      </c>
      <c r="Z1045" s="1222" t="s">
        <v>48</v>
      </c>
      <c r="AA1045" s="1223" t="s">
        <v>48</v>
      </c>
      <c r="AB1045" s="1207">
        <v>3</v>
      </c>
      <c r="AC1045" s="1332" t="s">
        <v>7500</v>
      </c>
      <c r="AD1045" s="1211" t="s">
        <v>48</v>
      </c>
      <c r="AE1045" s="1227" t="s">
        <v>48</v>
      </c>
      <c r="AF1045" s="1227" t="s">
        <v>48</v>
      </c>
      <c r="AG1045" s="1228" t="s">
        <v>48</v>
      </c>
      <c r="AH1045" s="1228" t="s">
        <v>48</v>
      </c>
      <c r="AI1045" s="1228" t="s">
        <v>48</v>
      </c>
      <c r="AJ1045" s="1228" t="s">
        <v>48</v>
      </c>
      <c r="AK1045" s="1228" t="s">
        <v>48</v>
      </c>
      <c r="AL1045" s="1228" t="s">
        <v>13913</v>
      </c>
      <c r="AM1045" s="1228" t="s">
        <v>12708</v>
      </c>
      <c r="AN1045" s="1229" t="s">
        <v>13945</v>
      </c>
    </row>
    <row r="1046" spans="1:40" ht="13.5" thickBot="1">
      <c r="A1046" s="1292" t="s">
        <v>7582</v>
      </c>
      <c r="B1046" s="1238" t="s">
        <v>7583</v>
      </c>
      <c r="C1046" s="1239" t="s">
        <v>7493</v>
      </c>
      <c r="D1046" s="1243" t="s">
        <v>40</v>
      </c>
      <c r="E1046" s="1258" t="s">
        <v>7494</v>
      </c>
      <c r="F1046" s="1258" t="s">
        <v>7494</v>
      </c>
      <c r="G1046" s="1258" t="s">
        <v>7495</v>
      </c>
      <c r="H1046" s="1258" t="s">
        <v>7496</v>
      </c>
      <c r="I1046" s="1259" t="b">
        <v>0</v>
      </c>
      <c r="J1046" s="1330" t="s">
        <v>7584</v>
      </c>
      <c r="K1046" s="1208" t="s">
        <v>7584</v>
      </c>
      <c r="L1046" s="1209" t="s">
        <v>7585</v>
      </c>
      <c r="M1046" s="1210">
        <v>1</v>
      </c>
      <c r="N1046" s="1262" t="b">
        <v>0</v>
      </c>
      <c r="O1046" s="1245" t="s">
        <v>48</v>
      </c>
      <c r="P1046" s="1224" t="s">
        <v>48</v>
      </c>
      <c r="Q1046" s="1219" t="s">
        <v>48</v>
      </c>
      <c r="R1046" s="1246" t="s">
        <v>48</v>
      </c>
      <c r="S1046" s="1224" t="s">
        <v>48</v>
      </c>
      <c r="T1046" s="1219" t="s">
        <v>48</v>
      </c>
      <c r="U1046" s="1247" t="s">
        <v>48</v>
      </c>
      <c r="V1046" s="1331" t="s">
        <v>7499</v>
      </c>
      <c r="W1046" s="1249" t="s">
        <v>7500</v>
      </c>
      <c r="X1046" s="1295" t="s">
        <v>7500</v>
      </c>
      <c r="Y1046" s="1221" t="s">
        <v>48</v>
      </c>
      <c r="Z1046" s="1222" t="s">
        <v>48</v>
      </c>
      <c r="AA1046" s="1223" t="s">
        <v>48</v>
      </c>
      <c r="AB1046" s="1207">
        <v>3</v>
      </c>
      <c r="AC1046" s="1332" t="s">
        <v>7500</v>
      </c>
      <c r="AD1046" s="1211" t="s">
        <v>48</v>
      </c>
      <c r="AE1046" s="1227" t="s">
        <v>48</v>
      </c>
      <c r="AF1046" s="1227" t="s">
        <v>48</v>
      </c>
      <c r="AG1046" s="1228" t="s">
        <v>48</v>
      </c>
      <c r="AH1046" s="1228" t="s">
        <v>48</v>
      </c>
      <c r="AI1046" s="1228" t="s">
        <v>48</v>
      </c>
      <c r="AJ1046" s="1228" t="s">
        <v>48</v>
      </c>
      <c r="AK1046" s="1228" t="s">
        <v>48</v>
      </c>
      <c r="AL1046" s="1228" t="s">
        <v>13913</v>
      </c>
      <c r="AM1046" s="1228" t="s">
        <v>12708</v>
      </c>
      <c r="AN1046" s="1229" t="s">
        <v>13945</v>
      </c>
    </row>
    <row r="1047" spans="1:40" ht="13.5" thickBot="1">
      <c r="A1047" s="1292" t="s">
        <v>7586</v>
      </c>
      <c r="B1047" s="1238" t="s">
        <v>7587</v>
      </c>
      <c r="C1047" s="1239" t="s">
        <v>7493</v>
      </c>
      <c r="D1047" s="1243" t="s">
        <v>40</v>
      </c>
      <c r="E1047" s="1258" t="s">
        <v>7494</v>
      </c>
      <c r="F1047" s="1258" t="s">
        <v>7494</v>
      </c>
      <c r="G1047" s="1258" t="s">
        <v>7495</v>
      </c>
      <c r="H1047" s="1258" t="s">
        <v>7496</v>
      </c>
      <c r="I1047" s="1259" t="b">
        <v>0</v>
      </c>
      <c r="J1047" s="1330" t="s">
        <v>7588</v>
      </c>
      <c r="K1047" s="1208" t="s">
        <v>7588</v>
      </c>
      <c r="L1047" s="1209" t="s">
        <v>7589</v>
      </c>
      <c r="M1047" s="1210">
        <v>1</v>
      </c>
      <c r="N1047" s="1262" t="b">
        <v>0</v>
      </c>
      <c r="O1047" s="1245" t="s">
        <v>48</v>
      </c>
      <c r="P1047" s="1224" t="s">
        <v>48</v>
      </c>
      <c r="Q1047" s="1219" t="s">
        <v>48</v>
      </c>
      <c r="R1047" s="1246" t="s">
        <v>48</v>
      </c>
      <c r="S1047" s="1224" t="s">
        <v>48</v>
      </c>
      <c r="T1047" s="1219" t="s">
        <v>48</v>
      </c>
      <c r="U1047" s="1247" t="s">
        <v>48</v>
      </c>
      <c r="V1047" s="1331" t="s">
        <v>7499</v>
      </c>
      <c r="W1047" s="1249" t="s">
        <v>7500</v>
      </c>
      <c r="X1047" s="1295" t="s">
        <v>7500</v>
      </c>
      <c r="Y1047" s="1221" t="s">
        <v>48</v>
      </c>
      <c r="Z1047" s="1222" t="s">
        <v>48</v>
      </c>
      <c r="AA1047" s="1223" t="s">
        <v>48</v>
      </c>
      <c r="AB1047" s="1207">
        <v>3</v>
      </c>
      <c r="AC1047" s="1332" t="s">
        <v>7500</v>
      </c>
      <c r="AD1047" s="1211" t="s">
        <v>48</v>
      </c>
      <c r="AE1047" s="1227" t="s">
        <v>48</v>
      </c>
      <c r="AF1047" s="1227" t="s">
        <v>48</v>
      </c>
      <c r="AG1047" s="1228" t="s">
        <v>48</v>
      </c>
      <c r="AH1047" s="1228" t="s">
        <v>48</v>
      </c>
      <c r="AI1047" s="1228" t="s">
        <v>48</v>
      </c>
      <c r="AJ1047" s="1228" t="s">
        <v>48</v>
      </c>
      <c r="AK1047" s="1228" t="s">
        <v>48</v>
      </c>
      <c r="AL1047" s="1228" t="s">
        <v>13913</v>
      </c>
      <c r="AM1047" s="1228" t="s">
        <v>12708</v>
      </c>
      <c r="AN1047" s="1229" t="s">
        <v>13945</v>
      </c>
    </row>
    <row r="1048" spans="1:40" ht="13.5" thickBot="1">
      <c r="A1048" s="1292" t="s">
        <v>7590</v>
      </c>
      <c r="B1048" s="1238" t="s">
        <v>7591</v>
      </c>
      <c r="C1048" s="1239" t="s">
        <v>7493</v>
      </c>
      <c r="D1048" s="1243" t="s">
        <v>40</v>
      </c>
      <c r="E1048" s="1258" t="s">
        <v>7494</v>
      </c>
      <c r="F1048" s="1258" t="s">
        <v>7494</v>
      </c>
      <c r="G1048" s="1258" t="s">
        <v>7495</v>
      </c>
      <c r="H1048" s="1258" t="s">
        <v>7496</v>
      </c>
      <c r="I1048" s="1259" t="b">
        <v>0</v>
      </c>
      <c r="J1048" s="1330" t="s">
        <v>7592</v>
      </c>
      <c r="K1048" s="1208" t="s">
        <v>7592</v>
      </c>
      <c r="L1048" s="1209" t="s">
        <v>7593</v>
      </c>
      <c r="M1048" s="1210">
        <v>1</v>
      </c>
      <c r="N1048" s="1262" t="b">
        <v>0</v>
      </c>
      <c r="O1048" s="1245" t="s">
        <v>48</v>
      </c>
      <c r="P1048" s="1224" t="s">
        <v>48</v>
      </c>
      <c r="Q1048" s="1219" t="s">
        <v>48</v>
      </c>
      <c r="R1048" s="1246" t="s">
        <v>48</v>
      </c>
      <c r="S1048" s="1224" t="s">
        <v>48</v>
      </c>
      <c r="T1048" s="1219" t="s">
        <v>48</v>
      </c>
      <c r="U1048" s="1247" t="s">
        <v>48</v>
      </c>
      <c r="V1048" s="1331" t="s">
        <v>7499</v>
      </c>
      <c r="W1048" s="1249" t="s">
        <v>7500</v>
      </c>
      <c r="X1048" s="1295" t="s">
        <v>7500</v>
      </c>
      <c r="Y1048" s="1221" t="s">
        <v>48</v>
      </c>
      <c r="Z1048" s="1222" t="s">
        <v>48</v>
      </c>
      <c r="AA1048" s="1223" t="s">
        <v>48</v>
      </c>
      <c r="AB1048" s="1207">
        <v>3</v>
      </c>
      <c r="AC1048" s="1332" t="s">
        <v>7500</v>
      </c>
      <c r="AD1048" s="1211" t="s">
        <v>48</v>
      </c>
      <c r="AE1048" s="1227" t="s">
        <v>48</v>
      </c>
      <c r="AF1048" s="1227" t="s">
        <v>48</v>
      </c>
      <c r="AG1048" s="1228" t="s">
        <v>48</v>
      </c>
      <c r="AH1048" s="1228" t="s">
        <v>48</v>
      </c>
      <c r="AI1048" s="1228" t="s">
        <v>48</v>
      </c>
      <c r="AJ1048" s="1228" t="s">
        <v>48</v>
      </c>
      <c r="AK1048" s="1228" t="s">
        <v>48</v>
      </c>
      <c r="AL1048" s="1228" t="s">
        <v>13913</v>
      </c>
      <c r="AM1048" s="1228" t="s">
        <v>12708</v>
      </c>
      <c r="AN1048" s="1229" t="s">
        <v>13945</v>
      </c>
    </row>
    <row r="1049" spans="1:40" ht="13.5" thickBot="1">
      <c r="A1049" s="1293" t="s">
        <v>7594</v>
      </c>
      <c r="B1049" s="1238" t="s">
        <v>7595</v>
      </c>
      <c r="C1049" s="1239" t="s">
        <v>7493</v>
      </c>
      <c r="D1049" s="1243" t="s">
        <v>40</v>
      </c>
      <c r="E1049" s="1258" t="s">
        <v>7494</v>
      </c>
      <c r="F1049" s="1258" t="s">
        <v>7494</v>
      </c>
      <c r="G1049" s="1258" t="s">
        <v>7495</v>
      </c>
      <c r="H1049" s="1258" t="s">
        <v>7496</v>
      </c>
      <c r="I1049" s="1259" t="b">
        <v>0</v>
      </c>
      <c r="J1049" s="1330" t="s">
        <v>7596</v>
      </c>
      <c r="K1049" s="1208" t="s">
        <v>7596</v>
      </c>
      <c r="L1049" s="1209" t="s">
        <v>7597</v>
      </c>
      <c r="M1049" s="1210">
        <v>1</v>
      </c>
      <c r="N1049" s="1262" t="b">
        <v>0</v>
      </c>
      <c r="O1049" s="1245" t="s">
        <v>48</v>
      </c>
      <c r="P1049" s="1224" t="s">
        <v>48</v>
      </c>
      <c r="Q1049" s="1219" t="s">
        <v>48</v>
      </c>
      <c r="R1049" s="1246" t="s">
        <v>48</v>
      </c>
      <c r="S1049" s="1224" t="s">
        <v>48</v>
      </c>
      <c r="T1049" s="1219" t="s">
        <v>48</v>
      </c>
      <c r="U1049" s="1247" t="s">
        <v>48</v>
      </c>
      <c r="V1049" s="1331" t="s">
        <v>7499</v>
      </c>
      <c r="W1049" s="1249" t="s">
        <v>7500</v>
      </c>
      <c r="X1049" s="1295" t="s">
        <v>7500</v>
      </c>
      <c r="Y1049" s="1221" t="s">
        <v>48</v>
      </c>
      <c r="Z1049" s="1222" t="s">
        <v>48</v>
      </c>
      <c r="AA1049" s="1223" t="s">
        <v>48</v>
      </c>
      <c r="AB1049" s="1207">
        <v>4</v>
      </c>
      <c r="AC1049" s="1332" t="s">
        <v>7500</v>
      </c>
      <c r="AD1049" s="1211" t="s">
        <v>48</v>
      </c>
      <c r="AE1049" s="1227" t="s">
        <v>48</v>
      </c>
      <c r="AF1049" s="1227" t="s">
        <v>48</v>
      </c>
      <c r="AG1049" s="1228" t="s">
        <v>48</v>
      </c>
      <c r="AH1049" s="1228" t="s">
        <v>48</v>
      </c>
      <c r="AI1049" s="1228" t="s">
        <v>48</v>
      </c>
      <c r="AJ1049" s="1228" t="s">
        <v>48</v>
      </c>
      <c r="AK1049" s="1228" t="s">
        <v>48</v>
      </c>
      <c r="AL1049" s="1228" t="s">
        <v>13914</v>
      </c>
      <c r="AM1049" s="1228" t="s">
        <v>12708</v>
      </c>
      <c r="AN1049" s="1229" t="s">
        <v>13945</v>
      </c>
    </row>
    <row r="1050" spans="1:40" ht="13.5" thickBot="1">
      <c r="A1050" s="1293" t="s">
        <v>7598</v>
      </c>
      <c r="B1050" s="1238" t="s">
        <v>7599</v>
      </c>
      <c r="C1050" s="1239" t="s">
        <v>7493</v>
      </c>
      <c r="D1050" s="1243" t="s">
        <v>40</v>
      </c>
      <c r="E1050" s="1258" t="s">
        <v>7494</v>
      </c>
      <c r="F1050" s="1258" t="s">
        <v>7494</v>
      </c>
      <c r="G1050" s="1258" t="s">
        <v>7495</v>
      </c>
      <c r="H1050" s="1258" t="s">
        <v>7496</v>
      </c>
      <c r="I1050" s="1259" t="b">
        <v>0</v>
      </c>
      <c r="J1050" s="1330" t="s">
        <v>7600</v>
      </c>
      <c r="K1050" s="1208" t="s">
        <v>7600</v>
      </c>
      <c r="L1050" s="1209" t="s">
        <v>7601</v>
      </c>
      <c r="M1050" s="1210">
        <v>1</v>
      </c>
      <c r="N1050" s="1262" t="b">
        <v>0</v>
      </c>
      <c r="O1050" s="1245" t="s">
        <v>48</v>
      </c>
      <c r="P1050" s="1224" t="s">
        <v>48</v>
      </c>
      <c r="Q1050" s="1219" t="s">
        <v>48</v>
      </c>
      <c r="R1050" s="1246" t="s">
        <v>48</v>
      </c>
      <c r="S1050" s="1224" t="s">
        <v>48</v>
      </c>
      <c r="T1050" s="1219" t="s">
        <v>48</v>
      </c>
      <c r="U1050" s="1247" t="s">
        <v>48</v>
      </c>
      <c r="V1050" s="1331" t="s">
        <v>7499</v>
      </c>
      <c r="W1050" s="1249" t="s">
        <v>7500</v>
      </c>
      <c r="X1050" s="1295" t="s">
        <v>7500</v>
      </c>
      <c r="Y1050" s="1221" t="s">
        <v>48</v>
      </c>
      <c r="Z1050" s="1222" t="s">
        <v>48</v>
      </c>
      <c r="AA1050" s="1223" t="s">
        <v>48</v>
      </c>
      <c r="AB1050" s="1207">
        <v>4</v>
      </c>
      <c r="AC1050" s="1332" t="s">
        <v>7500</v>
      </c>
      <c r="AD1050" s="1211" t="s">
        <v>48</v>
      </c>
      <c r="AE1050" s="1227" t="s">
        <v>48</v>
      </c>
      <c r="AF1050" s="1227" t="s">
        <v>48</v>
      </c>
      <c r="AG1050" s="1228" t="s">
        <v>48</v>
      </c>
      <c r="AH1050" s="1228" t="s">
        <v>48</v>
      </c>
      <c r="AI1050" s="1228" t="s">
        <v>48</v>
      </c>
      <c r="AJ1050" s="1228" t="s">
        <v>48</v>
      </c>
      <c r="AK1050" s="1228" t="s">
        <v>48</v>
      </c>
      <c r="AL1050" s="1228" t="s">
        <v>13914</v>
      </c>
      <c r="AM1050" s="1228" t="s">
        <v>12708</v>
      </c>
      <c r="AN1050" s="1229" t="s">
        <v>13945</v>
      </c>
    </row>
    <row r="1051" spans="1:40" ht="13.5" thickBot="1">
      <c r="A1051" s="1293" t="s">
        <v>7602</v>
      </c>
      <c r="B1051" s="1238" t="s">
        <v>7603</v>
      </c>
      <c r="C1051" s="1239" t="s">
        <v>7493</v>
      </c>
      <c r="D1051" s="1243" t="s">
        <v>40</v>
      </c>
      <c r="E1051" s="1258" t="s">
        <v>7494</v>
      </c>
      <c r="F1051" s="1258" t="s">
        <v>7494</v>
      </c>
      <c r="G1051" s="1258" t="s">
        <v>7495</v>
      </c>
      <c r="H1051" s="1258" t="s">
        <v>7496</v>
      </c>
      <c r="I1051" s="1259" t="b">
        <v>0</v>
      </c>
      <c r="J1051" s="1330" t="s">
        <v>7604</v>
      </c>
      <c r="K1051" s="1208" t="s">
        <v>7604</v>
      </c>
      <c r="L1051" s="1209" t="s">
        <v>7605</v>
      </c>
      <c r="M1051" s="1210">
        <v>1</v>
      </c>
      <c r="N1051" s="1262" t="b">
        <v>0</v>
      </c>
      <c r="O1051" s="1245" t="s">
        <v>48</v>
      </c>
      <c r="P1051" s="1224" t="s">
        <v>48</v>
      </c>
      <c r="Q1051" s="1219" t="s">
        <v>48</v>
      </c>
      <c r="R1051" s="1246" t="s">
        <v>48</v>
      </c>
      <c r="S1051" s="1224" t="s">
        <v>48</v>
      </c>
      <c r="T1051" s="1219" t="s">
        <v>48</v>
      </c>
      <c r="U1051" s="1247" t="s">
        <v>48</v>
      </c>
      <c r="V1051" s="1331" t="s">
        <v>7499</v>
      </c>
      <c r="W1051" s="1249" t="s">
        <v>7500</v>
      </c>
      <c r="X1051" s="1295" t="s">
        <v>7500</v>
      </c>
      <c r="Y1051" s="1221" t="s">
        <v>48</v>
      </c>
      <c r="Z1051" s="1222" t="s">
        <v>48</v>
      </c>
      <c r="AA1051" s="1223" t="s">
        <v>48</v>
      </c>
      <c r="AB1051" s="1207">
        <v>4</v>
      </c>
      <c r="AC1051" s="1332" t="s">
        <v>7500</v>
      </c>
      <c r="AD1051" s="1211" t="s">
        <v>48</v>
      </c>
      <c r="AE1051" s="1227" t="s">
        <v>48</v>
      </c>
      <c r="AF1051" s="1227" t="s">
        <v>48</v>
      </c>
      <c r="AG1051" s="1228" t="s">
        <v>48</v>
      </c>
      <c r="AH1051" s="1228" t="s">
        <v>48</v>
      </c>
      <c r="AI1051" s="1228" t="s">
        <v>48</v>
      </c>
      <c r="AJ1051" s="1228" t="s">
        <v>48</v>
      </c>
      <c r="AK1051" s="1228" t="s">
        <v>48</v>
      </c>
      <c r="AL1051" s="1228" t="s">
        <v>13914</v>
      </c>
      <c r="AM1051" s="1228" t="s">
        <v>12708</v>
      </c>
      <c r="AN1051" s="1229" t="s">
        <v>13945</v>
      </c>
    </row>
    <row r="1052" spans="1:40" ht="13.5" thickBot="1">
      <c r="A1052" s="1293" t="s">
        <v>7606</v>
      </c>
      <c r="B1052" s="1238" t="s">
        <v>7607</v>
      </c>
      <c r="C1052" s="1239" t="s">
        <v>7493</v>
      </c>
      <c r="D1052" s="1243" t="s">
        <v>40</v>
      </c>
      <c r="E1052" s="1258" t="s">
        <v>7494</v>
      </c>
      <c r="F1052" s="1258" t="s">
        <v>7494</v>
      </c>
      <c r="G1052" s="1258" t="s">
        <v>7495</v>
      </c>
      <c r="H1052" s="1258" t="s">
        <v>7496</v>
      </c>
      <c r="I1052" s="1259" t="b">
        <v>0</v>
      </c>
      <c r="J1052" s="1330" t="s">
        <v>7608</v>
      </c>
      <c r="K1052" s="1208" t="s">
        <v>7608</v>
      </c>
      <c r="L1052" s="1209" t="s">
        <v>7609</v>
      </c>
      <c r="M1052" s="1210">
        <v>1</v>
      </c>
      <c r="N1052" s="1262" t="b">
        <v>0</v>
      </c>
      <c r="O1052" s="1245" t="s">
        <v>48</v>
      </c>
      <c r="P1052" s="1224" t="s">
        <v>48</v>
      </c>
      <c r="Q1052" s="1219" t="s">
        <v>48</v>
      </c>
      <c r="R1052" s="1246" t="s">
        <v>48</v>
      </c>
      <c r="S1052" s="1224" t="s">
        <v>48</v>
      </c>
      <c r="T1052" s="1219" t="s">
        <v>48</v>
      </c>
      <c r="U1052" s="1247" t="s">
        <v>48</v>
      </c>
      <c r="V1052" s="1331" t="s">
        <v>7499</v>
      </c>
      <c r="W1052" s="1249" t="s">
        <v>7500</v>
      </c>
      <c r="X1052" s="1295" t="s">
        <v>7500</v>
      </c>
      <c r="Y1052" s="1221" t="s">
        <v>48</v>
      </c>
      <c r="Z1052" s="1222" t="s">
        <v>48</v>
      </c>
      <c r="AA1052" s="1223" t="s">
        <v>48</v>
      </c>
      <c r="AB1052" s="1207">
        <v>4</v>
      </c>
      <c r="AC1052" s="1332" t="s">
        <v>7500</v>
      </c>
      <c r="AD1052" s="1211" t="s">
        <v>48</v>
      </c>
      <c r="AE1052" s="1227" t="s">
        <v>48</v>
      </c>
      <c r="AF1052" s="1227" t="s">
        <v>48</v>
      </c>
      <c r="AG1052" s="1228" t="s">
        <v>48</v>
      </c>
      <c r="AH1052" s="1228" t="s">
        <v>48</v>
      </c>
      <c r="AI1052" s="1228" t="s">
        <v>48</v>
      </c>
      <c r="AJ1052" s="1228" t="s">
        <v>48</v>
      </c>
      <c r="AK1052" s="1228" t="s">
        <v>48</v>
      </c>
      <c r="AL1052" s="1228" t="s">
        <v>13914</v>
      </c>
      <c r="AM1052" s="1228" t="s">
        <v>12708</v>
      </c>
      <c r="AN1052" s="1229" t="s">
        <v>13945</v>
      </c>
    </row>
    <row r="1053" spans="1:40" ht="13.5" thickBot="1">
      <c r="A1053" s="1293" t="s">
        <v>7610</v>
      </c>
      <c r="B1053" s="1238" t="s">
        <v>7611</v>
      </c>
      <c r="C1053" s="1239" t="s">
        <v>7493</v>
      </c>
      <c r="D1053" s="1243" t="s">
        <v>40</v>
      </c>
      <c r="E1053" s="1258" t="s">
        <v>7494</v>
      </c>
      <c r="F1053" s="1258" t="s">
        <v>7494</v>
      </c>
      <c r="G1053" s="1258" t="s">
        <v>7495</v>
      </c>
      <c r="H1053" s="1258" t="s">
        <v>7496</v>
      </c>
      <c r="I1053" s="1259" t="b">
        <v>0</v>
      </c>
      <c r="J1053" s="1330" t="s">
        <v>7612</v>
      </c>
      <c r="K1053" s="1208" t="s">
        <v>7612</v>
      </c>
      <c r="L1053" s="1209" t="s">
        <v>7613</v>
      </c>
      <c r="M1053" s="1210">
        <v>1</v>
      </c>
      <c r="N1053" s="1262" t="b">
        <v>0</v>
      </c>
      <c r="O1053" s="1245" t="s">
        <v>48</v>
      </c>
      <c r="P1053" s="1224" t="s">
        <v>48</v>
      </c>
      <c r="Q1053" s="1219" t="s">
        <v>48</v>
      </c>
      <c r="R1053" s="1246" t="s">
        <v>48</v>
      </c>
      <c r="S1053" s="1224" t="s">
        <v>48</v>
      </c>
      <c r="T1053" s="1219" t="s">
        <v>48</v>
      </c>
      <c r="U1053" s="1247" t="s">
        <v>48</v>
      </c>
      <c r="V1053" s="1331" t="s">
        <v>7499</v>
      </c>
      <c r="W1053" s="1249" t="s">
        <v>7500</v>
      </c>
      <c r="X1053" s="1295" t="s">
        <v>7500</v>
      </c>
      <c r="Y1053" s="1221" t="s">
        <v>48</v>
      </c>
      <c r="Z1053" s="1222" t="s">
        <v>48</v>
      </c>
      <c r="AA1053" s="1223" t="s">
        <v>48</v>
      </c>
      <c r="AB1053" s="1207">
        <v>4</v>
      </c>
      <c r="AC1053" s="1332" t="s">
        <v>7500</v>
      </c>
      <c r="AD1053" s="1211" t="s">
        <v>48</v>
      </c>
      <c r="AE1053" s="1227" t="s">
        <v>48</v>
      </c>
      <c r="AF1053" s="1227" t="s">
        <v>48</v>
      </c>
      <c r="AG1053" s="1228" t="s">
        <v>48</v>
      </c>
      <c r="AH1053" s="1228" t="s">
        <v>48</v>
      </c>
      <c r="AI1053" s="1228" t="s">
        <v>48</v>
      </c>
      <c r="AJ1053" s="1228" t="s">
        <v>48</v>
      </c>
      <c r="AK1053" s="1228" t="s">
        <v>48</v>
      </c>
      <c r="AL1053" s="1228" t="s">
        <v>13914</v>
      </c>
      <c r="AM1053" s="1228" t="s">
        <v>12708</v>
      </c>
      <c r="AN1053" s="1229" t="s">
        <v>13945</v>
      </c>
    </row>
    <row r="1054" spans="1:40" ht="13.5" thickBot="1">
      <c r="A1054" s="1293" t="s">
        <v>7614</v>
      </c>
      <c r="B1054" s="1238" t="s">
        <v>7615</v>
      </c>
      <c r="C1054" s="1239" t="s">
        <v>7493</v>
      </c>
      <c r="D1054" s="1243" t="s">
        <v>40</v>
      </c>
      <c r="E1054" s="1258" t="s">
        <v>7494</v>
      </c>
      <c r="F1054" s="1258" t="s">
        <v>7494</v>
      </c>
      <c r="G1054" s="1258" t="s">
        <v>7495</v>
      </c>
      <c r="H1054" s="1258" t="s">
        <v>7496</v>
      </c>
      <c r="I1054" s="1259" t="b">
        <v>0</v>
      </c>
      <c r="J1054" s="1330" t="s">
        <v>7616</v>
      </c>
      <c r="K1054" s="1208" t="s">
        <v>7616</v>
      </c>
      <c r="L1054" s="1209" t="s">
        <v>7617</v>
      </c>
      <c r="M1054" s="1210">
        <v>1</v>
      </c>
      <c r="N1054" s="1262" t="b">
        <v>0</v>
      </c>
      <c r="O1054" s="1245" t="s">
        <v>48</v>
      </c>
      <c r="P1054" s="1224" t="s">
        <v>48</v>
      </c>
      <c r="Q1054" s="1219" t="s">
        <v>48</v>
      </c>
      <c r="R1054" s="1246" t="s">
        <v>48</v>
      </c>
      <c r="S1054" s="1224" t="s">
        <v>48</v>
      </c>
      <c r="T1054" s="1219" t="s">
        <v>48</v>
      </c>
      <c r="U1054" s="1247" t="s">
        <v>48</v>
      </c>
      <c r="V1054" s="1331" t="s">
        <v>7499</v>
      </c>
      <c r="W1054" s="1249" t="s">
        <v>7500</v>
      </c>
      <c r="X1054" s="1295" t="s">
        <v>7500</v>
      </c>
      <c r="Y1054" s="1221" t="s">
        <v>48</v>
      </c>
      <c r="Z1054" s="1222" t="s">
        <v>48</v>
      </c>
      <c r="AA1054" s="1223" t="s">
        <v>48</v>
      </c>
      <c r="AB1054" s="1207">
        <v>4</v>
      </c>
      <c r="AC1054" s="1332" t="s">
        <v>7500</v>
      </c>
      <c r="AD1054" s="1211" t="s">
        <v>48</v>
      </c>
      <c r="AE1054" s="1227" t="s">
        <v>48</v>
      </c>
      <c r="AF1054" s="1227" t="s">
        <v>48</v>
      </c>
      <c r="AG1054" s="1228" t="s">
        <v>48</v>
      </c>
      <c r="AH1054" s="1228" t="s">
        <v>48</v>
      </c>
      <c r="AI1054" s="1228" t="s">
        <v>48</v>
      </c>
      <c r="AJ1054" s="1228" t="s">
        <v>48</v>
      </c>
      <c r="AK1054" s="1228" t="s">
        <v>48</v>
      </c>
      <c r="AL1054" s="1228" t="s">
        <v>13914</v>
      </c>
      <c r="AM1054" s="1228" t="s">
        <v>12708</v>
      </c>
      <c r="AN1054" s="1229" t="s">
        <v>13945</v>
      </c>
    </row>
    <row r="1055" spans="1:40" ht="13.5" thickBot="1">
      <c r="A1055" s="1293" t="s">
        <v>7618</v>
      </c>
      <c r="B1055" s="1238" t="s">
        <v>7619</v>
      </c>
      <c r="C1055" s="1239" t="s">
        <v>7493</v>
      </c>
      <c r="D1055" s="1243" t="s">
        <v>40</v>
      </c>
      <c r="E1055" s="1258" t="s">
        <v>7494</v>
      </c>
      <c r="F1055" s="1258" t="s">
        <v>7494</v>
      </c>
      <c r="G1055" s="1258" t="s">
        <v>7495</v>
      </c>
      <c r="H1055" s="1258" t="s">
        <v>7496</v>
      </c>
      <c r="I1055" s="1259" t="b">
        <v>0</v>
      </c>
      <c r="J1055" s="1330" t="s">
        <v>7620</v>
      </c>
      <c r="K1055" s="1208" t="s">
        <v>7620</v>
      </c>
      <c r="L1055" s="1209" t="s">
        <v>7621</v>
      </c>
      <c r="M1055" s="1210">
        <v>1</v>
      </c>
      <c r="N1055" s="1262" t="b">
        <v>0</v>
      </c>
      <c r="O1055" s="1245" t="s">
        <v>48</v>
      </c>
      <c r="P1055" s="1224" t="s">
        <v>48</v>
      </c>
      <c r="Q1055" s="1219" t="s">
        <v>48</v>
      </c>
      <c r="R1055" s="1246" t="s">
        <v>48</v>
      </c>
      <c r="S1055" s="1224" t="s">
        <v>48</v>
      </c>
      <c r="T1055" s="1219" t="s">
        <v>48</v>
      </c>
      <c r="U1055" s="1247" t="s">
        <v>48</v>
      </c>
      <c r="V1055" s="1331" t="s">
        <v>7509</v>
      </c>
      <c r="W1055" s="1249" t="s">
        <v>7500</v>
      </c>
      <c r="X1055" s="1295" t="s">
        <v>7500</v>
      </c>
      <c r="Y1055" s="1221" t="s">
        <v>48</v>
      </c>
      <c r="Z1055" s="1222" t="s">
        <v>48</v>
      </c>
      <c r="AA1055" s="1223" t="s">
        <v>48</v>
      </c>
      <c r="AB1055" s="1207">
        <v>4</v>
      </c>
      <c r="AC1055" s="1332" t="s">
        <v>7500</v>
      </c>
      <c r="AD1055" s="1211" t="s">
        <v>48</v>
      </c>
      <c r="AE1055" s="1227" t="s">
        <v>48</v>
      </c>
      <c r="AF1055" s="1227" t="s">
        <v>48</v>
      </c>
      <c r="AG1055" s="1228" t="s">
        <v>48</v>
      </c>
      <c r="AH1055" s="1228" t="s">
        <v>48</v>
      </c>
      <c r="AI1055" s="1228" t="s">
        <v>48</v>
      </c>
      <c r="AJ1055" s="1228" t="s">
        <v>48</v>
      </c>
      <c r="AK1055" s="1228" t="s">
        <v>48</v>
      </c>
      <c r="AL1055" s="1228" t="s">
        <v>13914</v>
      </c>
      <c r="AM1055" s="1228" t="s">
        <v>12708</v>
      </c>
      <c r="AN1055" s="1229" t="s">
        <v>13945</v>
      </c>
    </row>
    <row r="1056" spans="1:40" ht="13.5" thickBot="1">
      <c r="A1056" s="1293" t="s">
        <v>7622</v>
      </c>
      <c r="B1056" s="1238" t="s">
        <v>7567</v>
      </c>
      <c r="C1056" s="1239" t="s">
        <v>7493</v>
      </c>
      <c r="D1056" s="1243" t="s">
        <v>40</v>
      </c>
      <c r="E1056" s="1258" t="s">
        <v>7494</v>
      </c>
      <c r="F1056" s="1258" t="s">
        <v>7494</v>
      </c>
      <c r="G1056" s="1258" t="s">
        <v>7495</v>
      </c>
      <c r="H1056" s="1258" t="s">
        <v>7496</v>
      </c>
      <c r="I1056" s="1259" t="b">
        <v>0</v>
      </c>
      <c r="J1056" s="1330" t="s">
        <v>7623</v>
      </c>
      <c r="K1056" s="1208" t="s">
        <v>7623</v>
      </c>
      <c r="L1056" s="1209" t="s">
        <v>7624</v>
      </c>
      <c r="M1056" s="1210">
        <v>1</v>
      </c>
      <c r="N1056" s="1262" t="b">
        <v>0</v>
      </c>
      <c r="O1056" s="1245" t="s">
        <v>48</v>
      </c>
      <c r="P1056" s="1224" t="s">
        <v>48</v>
      </c>
      <c r="Q1056" s="1219" t="s">
        <v>48</v>
      </c>
      <c r="R1056" s="1246" t="s">
        <v>48</v>
      </c>
      <c r="S1056" s="1224" t="s">
        <v>48</v>
      </c>
      <c r="T1056" s="1219" t="s">
        <v>48</v>
      </c>
      <c r="U1056" s="1247" t="s">
        <v>48</v>
      </c>
      <c r="V1056" s="1331" t="s">
        <v>7499</v>
      </c>
      <c r="W1056" s="1249" t="s">
        <v>7500</v>
      </c>
      <c r="X1056" s="1295" t="s">
        <v>7500</v>
      </c>
      <c r="Y1056" s="1221" t="s">
        <v>48</v>
      </c>
      <c r="Z1056" s="1222" t="s">
        <v>48</v>
      </c>
      <c r="AA1056" s="1223" t="s">
        <v>48</v>
      </c>
      <c r="AB1056" s="1207">
        <v>4</v>
      </c>
      <c r="AC1056" s="1332" t="s">
        <v>7500</v>
      </c>
      <c r="AD1056" s="1211" t="s">
        <v>48</v>
      </c>
      <c r="AE1056" s="1227" t="s">
        <v>48</v>
      </c>
      <c r="AF1056" s="1227" t="s">
        <v>48</v>
      </c>
      <c r="AG1056" s="1228" t="s">
        <v>48</v>
      </c>
      <c r="AH1056" s="1228" t="s">
        <v>48</v>
      </c>
      <c r="AI1056" s="1228" t="s">
        <v>48</v>
      </c>
      <c r="AJ1056" s="1228" t="s">
        <v>48</v>
      </c>
      <c r="AK1056" s="1228" t="s">
        <v>48</v>
      </c>
      <c r="AL1056" s="1228" t="s">
        <v>13914</v>
      </c>
      <c r="AM1056" s="1228" t="s">
        <v>12708</v>
      </c>
      <c r="AN1056" s="1229" t="s">
        <v>13945</v>
      </c>
    </row>
    <row r="1057" spans="1:40" ht="13.5" thickBot="1">
      <c r="A1057" s="1256" t="s">
        <v>7625</v>
      </c>
      <c r="B1057" s="1238" t="s">
        <v>7626</v>
      </c>
      <c r="C1057" s="1239" t="s">
        <v>7493</v>
      </c>
      <c r="D1057" s="1243" t="s">
        <v>40</v>
      </c>
      <c r="E1057" s="1258" t="s">
        <v>7494</v>
      </c>
      <c r="F1057" s="1258" t="s">
        <v>7494</v>
      </c>
      <c r="G1057" s="1258" t="s">
        <v>7495</v>
      </c>
      <c r="H1057" s="1258" t="s">
        <v>7496</v>
      </c>
      <c r="I1057" s="1259" t="b">
        <v>0</v>
      </c>
      <c r="J1057" s="1330" t="s">
        <v>7627</v>
      </c>
      <c r="K1057" s="1208" t="s">
        <v>7627</v>
      </c>
      <c r="L1057" s="1209" t="s">
        <v>7628</v>
      </c>
      <c r="M1057" s="1210">
        <v>1</v>
      </c>
      <c r="N1057" s="1262" t="b">
        <v>0</v>
      </c>
      <c r="O1057" s="1245" t="s">
        <v>48</v>
      </c>
      <c r="P1057" s="1224" t="s">
        <v>48</v>
      </c>
      <c r="Q1057" s="1219" t="s">
        <v>48</v>
      </c>
      <c r="R1057" s="1246" t="s">
        <v>48</v>
      </c>
      <c r="S1057" s="1224" t="s">
        <v>48</v>
      </c>
      <c r="T1057" s="1219" t="s">
        <v>48</v>
      </c>
      <c r="U1057" s="1247" t="s">
        <v>48</v>
      </c>
      <c r="V1057" s="1331" t="s">
        <v>7499</v>
      </c>
      <c r="W1057" s="1249" t="s">
        <v>7500</v>
      </c>
      <c r="X1057" s="1295" t="s">
        <v>7500</v>
      </c>
      <c r="Y1057" s="1221" t="s">
        <v>48</v>
      </c>
      <c r="Z1057" s="1222" t="s">
        <v>48</v>
      </c>
      <c r="AA1057" s="1223" t="s">
        <v>48</v>
      </c>
      <c r="AB1057" s="1207">
        <v>5</v>
      </c>
      <c r="AC1057" s="1332" t="s">
        <v>7500</v>
      </c>
      <c r="AD1057" s="1211" t="s">
        <v>48</v>
      </c>
      <c r="AE1057" s="1227" t="s">
        <v>48</v>
      </c>
      <c r="AF1057" s="1227" t="s">
        <v>48</v>
      </c>
      <c r="AG1057" s="1228" t="s">
        <v>48</v>
      </c>
      <c r="AH1057" s="1228" t="s">
        <v>48</v>
      </c>
      <c r="AI1057" s="1228" t="s">
        <v>48</v>
      </c>
      <c r="AJ1057" s="1228" t="s">
        <v>48</v>
      </c>
      <c r="AK1057" s="1228" t="s">
        <v>48</v>
      </c>
      <c r="AL1057" s="1228" t="s">
        <v>13915</v>
      </c>
      <c r="AM1057" s="1228" t="s">
        <v>12708</v>
      </c>
      <c r="AN1057" s="1229" t="s">
        <v>13945</v>
      </c>
    </row>
    <row r="1058" spans="1:40" ht="13.5" thickBot="1">
      <c r="A1058" s="1256" t="s">
        <v>7629</v>
      </c>
      <c r="B1058" s="1238" t="s">
        <v>7630</v>
      </c>
      <c r="C1058" s="1239" t="s">
        <v>7493</v>
      </c>
      <c r="D1058" s="1243" t="s">
        <v>40</v>
      </c>
      <c r="E1058" s="1258" t="s">
        <v>7494</v>
      </c>
      <c r="F1058" s="1258" t="s">
        <v>7494</v>
      </c>
      <c r="G1058" s="1258" t="s">
        <v>7495</v>
      </c>
      <c r="H1058" s="1258" t="s">
        <v>7496</v>
      </c>
      <c r="I1058" s="1259" t="b">
        <v>0</v>
      </c>
      <c r="J1058" s="1330" t="s">
        <v>7631</v>
      </c>
      <c r="K1058" s="1208" t="s">
        <v>7631</v>
      </c>
      <c r="L1058" s="1209" t="s">
        <v>7632</v>
      </c>
      <c r="M1058" s="1210">
        <v>1</v>
      </c>
      <c r="N1058" s="1262" t="b">
        <v>0</v>
      </c>
      <c r="O1058" s="1245" t="s">
        <v>48</v>
      </c>
      <c r="P1058" s="1224" t="s">
        <v>48</v>
      </c>
      <c r="Q1058" s="1219" t="s">
        <v>48</v>
      </c>
      <c r="R1058" s="1246" t="s">
        <v>48</v>
      </c>
      <c r="S1058" s="1224" t="s">
        <v>48</v>
      </c>
      <c r="T1058" s="1219" t="s">
        <v>48</v>
      </c>
      <c r="U1058" s="1247" t="s">
        <v>48</v>
      </c>
      <c r="V1058" s="1331" t="s">
        <v>7499</v>
      </c>
      <c r="W1058" s="1249" t="s">
        <v>7500</v>
      </c>
      <c r="X1058" s="1295" t="s">
        <v>7500</v>
      </c>
      <c r="Y1058" s="1221" t="s">
        <v>48</v>
      </c>
      <c r="Z1058" s="1222" t="s">
        <v>48</v>
      </c>
      <c r="AA1058" s="1223" t="s">
        <v>48</v>
      </c>
      <c r="AB1058" s="1207">
        <v>5</v>
      </c>
      <c r="AC1058" s="1332" t="s">
        <v>7500</v>
      </c>
      <c r="AD1058" s="1211" t="s">
        <v>48</v>
      </c>
      <c r="AE1058" s="1227" t="s">
        <v>48</v>
      </c>
      <c r="AF1058" s="1227" t="s">
        <v>48</v>
      </c>
      <c r="AG1058" s="1228" t="s">
        <v>48</v>
      </c>
      <c r="AH1058" s="1228" t="s">
        <v>48</v>
      </c>
      <c r="AI1058" s="1228" t="s">
        <v>48</v>
      </c>
      <c r="AJ1058" s="1228" t="s">
        <v>48</v>
      </c>
      <c r="AK1058" s="1228" t="s">
        <v>48</v>
      </c>
      <c r="AL1058" s="1228" t="s">
        <v>13915</v>
      </c>
      <c r="AM1058" s="1228" t="s">
        <v>12708</v>
      </c>
      <c r="AN1058" s="1229" t="s">
        <v>13945</v>
      </c>
    </row>
    <row r="1059" spans="1:40" ht="13.5" thickBot="1">
      <c r="A1059" s="1256" t="s">
        <v>7633</v>
      </c>
      <c r="B1059" s="1238" t="s">
        <v>7634</v>
      </c>
      <c r="C1059" s="1239" t="s">
        <v>7493</v>
      </c>
      <c r="D1059" s="1243" t="s">
        <v>40</v>
      </c>
      <c r="E1059" s="1258" t="s">
        <v>7494</v>
      </c>
      <c r="F1059" s="1258" t="s">
        <v>7494</v>
      </c>
      <c r="G1059" s="1258" t="s">
        <v>7495</v>
      </c>
      <c r="H1059" s="1258" t="s">
        <v>7496</v>
      </c>
      <c r="I1059" s="1259" t="b">
        <v>0</v>
      </c>
      <c r="J1059" s="1330" t="s">
        <v>7635</v>
      </c>
      <c r="K1059" s="1208" t="s">
        <v>7635</v>
      </c>
      <c r="L1059" s="1209" t="s">
        <v>7636</v>
      </c>
      <c r="M1059" s="1210">
        <v>1</v>
      </c>
      <c r="N1059" s="1262" t="b">
        <v>0</v>
      </c>
      <c r="O1059" s="1245" t="s">
        <v>48</v>
      </c>
      <c r="P1059" s="1224" t="s">
        <v>48</v>
      </c>
      <c r="Q1059" s="1219" t="s">
        <v>48</v>
      </c>
      <c r="R1059" s="1246" t="s">
        <v>48</v>
      </c>
      <c r="S1059" s="1224" t="s">
        <v>48</v>
      </c>
      <c r="T1059" s="1219" t="s">
        <v>48</v>
      </c>
      <c r="U1059" s="1247" t="s">
        <v>48</v>
      </c>
      <c r="V1059" s="1331" t="s">
        <v>7499</v>
      </c>
      <c r="W1059" s="1249" t="s">
        <v>7500</v>
      </c>
      <c r="X1059" s="1295" t="s">
        <v>7500</v>
      </c>
      <c r="Y1059" s="1221" t="s">
        <v>48</v>
      </c>
      <c r="Z1059" s="1222" t="s">
        <v>48</v>
      </c>
      <c r="AA1059" s="1223" t="s">
        <v>48</v>
      </c>
      <c r="AB1059" s="1207">
        <v>5</v>
      </c>
      <c r="AC1059" s="1332" t="s">
        <v>7500</v>
      </c>
      <c r="AD1059" s="1211" t="s">
        <v>48</v>
      </c>
      <c r="AE1059" s="1227" t="s">
        <v>48</v>
      </c>
      <c r="AF1059" s="1227" t="s">
        <v>48</v>
      </c>
      <c r="AG1059" s="1228" t="s">
        <v>48</v>
      </c>
      <c r="AH1059" s="1228" t="s">
        <v>48</v>
      </c>
      <c r="AI1059" s="1228" t="s">
        <v>48</v>
      </c>
      <c r="AJ1059" s="1228" t="s">
        <v>48</v>
      </c>
      <c r="AK1059" s="1228" t="s">
        <v>48</v>
      </c>
      <c r="AL1059" s="1228" t="s">
        <v>13915</v>
      </c>
      <c r="AM1059" s="1228" t="s">
        <v>12708</v>
      </c>
      <c r="AN1059" s="1229" t="s">
        <v>13945</v>
      </c>
    </row>
    <row r="1060" spans="1:40" ht="13.5" thickBot="1">
      <c r="A1060" s="1256" t="s">
        <v>7637</v>
      </c>
      <c r="B1060" s="1238" t="s">
        <v>7638</v>
      </c>
      <c r="C1060" s="1239" t="s">
        <v>7493</v>
      </c>
      <c r="D1060" s="1243" t="s">
        <v>40</v>
      </c>
      <c r="E1060" s="1258" t="s">
        <v>7494</v>
      </c>
      <c r="F1060" s="1258" t="s">
        <v>7494</v>
      </c>
      <c r="G1060" s="1258" t="s">
        <v>7495</v>
      </c>
      <c r="H1060" s="1258" t="s">
        <v>7496</v>
      </c>
      <c r="I1060" s="1259" t="b">
        <v>0</v>
      </c>
      <c r="J1060" s="1330" t="s">
        <v>7639</v>
      </c>
      <c r="K1060" s="1208" t="s">
        <v>7639</v>
      </c>
      <c r="L1060" s="1209" t="s">
        <v>7640</v>
      </c>
      <c r="M1060" s="1210">
        <v>1</v>
      </c>
      <c r="N1060" s="1262" t="b">
        <v>0</v>
      </c>
      <c r="O1060" s="1245" t="s">
        <v>48</v>
      </c>
      <c r="P1060" s="1224" t="s">
        <v>48</v>
      </c>
      <c r="Q1060" s="1219" t="s">
        <v>48</v>
      </c>
      <c r="R1060" s="1246" t="s">
        <v>48</v>
      </c>
      <c r="S1060" s="1224" t="s">
        <v>48</v>
      </c>
      <c r="T1060" s="1219" t="s">
        <v>48</v>
      </c>
      <c r="U1060" s="1247" t="s">
        <v>48</v>
      </c>
      <c r="V1060" s="1331" t="s">
        <v>7499</v>
      </c>
      <c r="W1060" s="1249" t="s">
        <v>7500</v>
      </c>
      <c r="X1060" s="1295" t="s">
        <v>7500</v>
      </c>
      <c r="Y1060" s="1221" t="s">
        <v>48</v>
      </c>
      <c r="Z1060" s="1222" t="s">
        <v>48</v>
      </c>
      <c r="AA1060" s="1223" t="s">
        <v>48</v>
      </c>
      <c r="AB1060" s="1207">
        <v>5</v>
      </c>
      <c r="AC1060" s="1332" t="s">
        <v>7500</v>
      </c>
      <c r="AD1060" s="1211" t="s">
        <v>48</v>
      </c>
      <c r="AE1060" s="1227" t="s">
        <v>48</v>
      </c>
      <c r="AF1060" s="1227" t="s">
        <v>48</v>
      </c>
      <c r="AG1060" s="1228" t="s">
        <v>48</v>
      </c>
      <c r="AH1060" s="1228" t="s">
        <v>48</v>
      </c>
      <c r="AI1060" s="1228" t="s">
        <v>48</v>
      </c>
      <c r="AJ1060" s="1228" t="s">
        <v>48</v>
      </c>
      <c r="AK1060" s="1228" t="s">
        <v>48</v>
      </c>
      <c r="AL1060" s="1228" t="s">
        <v>13915</v>
      </c>
      <c r="AM1060" s="1228" t="s">
        <v>12708</v>
      </c>
      <c r="AN1060" s="1229" t="s">
        <v>13945</v>
      </c>
    </row>
    <row r="1061" spans="1:40" ht="13.5" thickBot="1">
      <c r="A1061" s="1256" t="s">
        <v>7641</v>
      </c>
      <c r="B1061" s="1238" t="s">
        <v>7642</v>
      </c>
      <c r="C1061" s="1239" t="s">
        <v>7493</v>
      </c>
      <c r="D1061" s="1243" t="s">
        <v>40</v>
      </c>
      <c r="E1061" s="1258" t="s">
        <v>7494</v>
      </c>
      <c r="F1061" s="1258" t="s">
        <v>7494</v>
      </c>
      <c r="G1061" s="1258" t="s">
        <v>7495</v>
      </c>
      <c r="H1061" s="1258" t="s">
        <v>7496</v>
      </c>
      <c r="I1061" s="1259" t="b">
        <v>0</v>
      </c>
      <c r="J1061" s="1330" t="s">
        <v>7643</v>
      </c>
      <c r="K1061" s="1208" t="s">
        <v>7643</v>
      </c>
      <c r="L1061" s="1209" t="s">
        <v>7589</v>
      </c>
      <c r="M1061" s="1210">
        <v>1</v>
      </c>
      <c r="N1061" s="1262" t="b">
        <v>0</v>
      </c>
      <c r="O1061" s="1245" t="s">
        <v>48</v>
      </c>
      <c r="P1061" s="1224" t="s">
        <v>48</v>
      </c>
      <c r="Q1061" s="1219" t="s">
        <v>48</v>
      </c>
      <c r="R1061" s="1246" t="s">
        <v>48</v>
      </c>
      <c r="S1061" s="1224" t="s">
        <v>48</v>
      </c>
      <c r="T1061" s="1219" t="s">
        <v>48</v>
      </c>
      <c r="U1061" s="1247" t="s">
        <v>48</v>
      </c>
      <c r="V1061" s="1331" t="s">
        <v>7499</v>
      </c>
      <c r="W1061" s="1249" t="s">
        <v>7500</v>
      </c>
      <c r="X1061" s="1295" t="s">
        <v>7500</v>
      </c>
      <c r="Y1061" s="1221" t="s">
        <v>48</v>
      </c>
      <c r="Z1061" s="1222" t="s">
        <v>48</v>
      </c>
      <c r="AA1061" s="1223" t="s">
        <v>48</v>
      </c>
      <c r="AB1061" s="1207">
        <v>5</v>
      </c>
      <c r="AC1061" s="1332" t="s">
        <v>7500</v>
      </c>
      <c r="AD1061" s="1211" t="s">
        <v>48</v>
      </c>
      <c r="AE1061" s="1227" t="s">
        <v>48</v>
      </c>
      <c r="AF1061" s="1227" t="s">
        <v>48</v>
      </c>
      <c r="AG1061" s="1228" t="s">
        <v>48</v>
      </c>
      <c r="AH1061" s="1228" t="s">
        <v>48</v>
      </c>
      <c r="AI1061" s="1228" t="s">
        <v>48</v>
      </c>
      <c r="AJ1061" s="1228" t="s">
        <v>48</v>
      </c>
      <c r="AK1061" s="1228" t="s">
        <v>48</v>
      </c>
      <c r="AL1061" s="1228" t="s">
        <v>13915</v>
      </c>
      <c r="AM1061" s="1228" t="s">
        <v>12708</v>
      </c>
      <c r="AN1061" s="1229" t="s">
        <v>13945</v>
      </c>
    </row>
    <row r="1062" spans="1:40" ht="13.5" thickBot="1">
      <c r="A1062" s="1256" t="s">
        <v>7644</v>
      </c>
      <c r="B1062" s="1238" t="s">
        <v>7645</v>
      </c>
      <c r="C1062" s="1239" t="s">
        <v>7493</v>
      </c>
      <c r="D1062" s="1243" t="s">
        <v>40</v>
      </c>
      <c r="E1062" s="1258" t="s">
        <v>7494</v>
      </c>
      <c r="F1062" s="1258" t="s">
        <v>7494</v>
      </c>
      <c r="G1062" s="1258" t="s">
        <v>7495</v>
      </c>
      <c r="H1062" s="1258" t="s">
        <v>7496</v>
      </c>
      <c r="I1062" s="1259" t="b">
        <v>0</v>
      </c>
      <c r="J1062" s="1330" t="s">
        <v>7646</v>
      </c>
      <c r="K1062" s="1208" t="s">
        <v>7646</v>
      </c>
      <c r="L1062" s="1209" t="s">
        <v>7647</v>
      </c>
      <c r="M1062" s="1210">
        <v>1</v>
      </c>
      <c r="N1062" s="1262" t="b">
        <v>0</v>
      </c>
      <c r="O1062" s="1245" t="s">
        <v>48</v>
      </c>
      <c r="P1062" s="1224" t="s">
        <v>48</v>
      </c>
      <c r="Q1062" s="1219" t="s">
        <v>48</v>
      </c>
      <c r="R1062" s="1246" t="s">
        <v>48</v>
      </c>
      <c r="S1062" s="1224" t="s">
        <v>48</v>
      </c>
      <c r="T1062" s="1219" t="s">
        <v>48</v>
      </c>
      <c r="U1062" s="1247" t="s">
        <v>48</v>
      </c>
      <c r="V1062" s="1331" t="s">
        <v>7499</v>
      </c>
      <c r="W1062" s="1249" t="s">
        <v>7500</v>
      </c>
      <c r="X1062" s="1295" t="s">
        <v>7500</v>
      </c>
      <c r="Y1062" s="1221" t="s">
        <v>48</v>
      </c>
      <c r="Z1062" s="1222" t="s">
        <v>48</v>
      </c>
      <c r="AA1062" s="1223" t="s">
        <v>48</v>
      </c>
      <c r="AB1062" s="1207">
        <v>5</v>
      </c>
      <c r="AC1062" s="1332" t="s">
        <v>7500</v>
      </c>
      <c r="AD1062" s="1211" t="s">
        <v>48</v>
      </c>
      <c r="AE1062" s="1227" t="s">
        <v>48</v>
      </c>
      <c r="AF1062" s="1227" t="s">
        <v>48</v>
      </c>
      <c r="AG1062" s="1228" t="s">
        <v>48</v>
      </c>
      <c r="AH1062" s="1228" t="s">
        <v>48</v>
      </c>
      <c r="AI1062" s="1228" t="s">
        <v>48</v>
      </c>
      <c r="AJ1062" s="1228" t="s">
        <v>48</v>
      </c>
      <c r="AK1062" s="1228" t="s">
        <v>48</v>
      </c>
      <c r="AL1062" s="1228" t="s">
        <v>13915</v>
      </c>
      <c r="AM1062" s="1228" t="s">
        <v>12708</v>
      </c>
      <c r="AN1062" s="1229" t="s">
        <v>13945</v>
      </c>
    </row>
    <row r="1063" spans="1:40" ht="13.5" thickBot="1">
      <c r="A1063" s="1333" t="s">
        <v>7648</v>
      </c>
      <c r="B1063" s="1238" t="s">
        <v>7649</v>
      </c>
      <c r="C1063" s="1239" t="s">
        <v>7493</v>
      </c>
      <c r="D1063" s="1243" t="s">
        <v>40</v>
      </c>
      <c r="E1063" s="1258" t="s">
        <v>7494</v>
      </c>
      <c r="F1063" s="1258" t="s">
        <v>7494</v>
      </c>
      <c r="G1063" s="1258" t="s">
        <v>7495</v>
      </c>
      <c r="H1063" s="1258" t="s">
        <v>7496</v>
      </c>
      <c r="I1063" s="1259" t="b">
        <v>0</v>
      </c>
      <c r="J1063" s="1330" t="s">
        <v>7650</v>
      </c>
      <c r="K1063" s="1208" t="s">
        <v>7650</v>
      </c>
      <c r="L1063" s="1209" t="s">
        <v>7651</v>
      </c>
      <c r="M1063" s="1210">
        <v>1</v>
      </c>
      <c r="N1063" s="1262" t="b">
        <v>0</v>
      </c>
      <c r="O1063" s="1245" t="s">
        <v>48</v>
      </c>
      <c r="P1063" s="1224" t="s">
        <v>48</v>
      </c>
      <c r="Q1063" s="1219" t="s">
        <v>48</v>
      </c>
      <c r="R1063" s="1246" t="s">
        <v>48</v>
      </c>
      <c r="S1063" s="1224" t="s">
        <v>48</v>
      </c>
      <c r="T1063" s="1219" t="s">
        <v>48</v>
      </c>
      <c r="U1063" s="1247" t="s">
        <v>48</v>
      </c>
      <c r="V1063" s="1331" t="s">
        <v>7509</v>
      </c>
      <c r="W1063" s="1249" t="s">
        <v>7500</v>
      </c>
      <c r="X1063" s="1295" t="s">
        <v>7500</v>
      </c>
      <c r="Y1063" s="1221" t="s">
        <v>48</v>
      </c>
      <c r="Z1063" s="1222" t="s">
        <v>48</v>
      </c>
      <c r="AA1063" s="1223" t="s">
        <v>48</v>
      </c>
      <c r="AB1063" s="1207">
        <v>6</v>
      </c>
      <c r="AC1063" s="1332" t="s">
        <v>7500</v>
      </c>
      <c r="AD1063" s="1211" t="s">
        <v>48</v>
      </c>
      <c r="AE1063" s="1227" t="s">
        <v>48</v>
      </c>
      <c r="AF1063" s="1227" t="s">
        <v>48</v>
      </c>
      <c r="AG1063" s="1228" t="s">
        <v>48</v>
      </c>
      <c r="AH1063" s="1228" t="s">
        <v>48</v>
      </c>
      <c r="AI1063" s="1228" t="s">
        <v>48</v>
      </c>
      <c r="AJ1063" s="1228" t="s">
        <v>48</v>
      </c>
      <c r="AK1063" s="1228" t="s">
        <v>48</v>
      </c>
      <c r="AL1063" s="1228" t="s">
        <v>13916</v>
      </c>
      <c r="AM1063" s="1228" t="s">
        <v>12708</v>
      </c>
      <c r="AN1063" s="1229" t="s">
        <v>13945</v>
      </c>
    </row>
    <row r="1064" spans="1:40" ht="13.5" thickBot="1">
      <c r="A1064" s="1333" t="s">
        <v>7652</v>
      </c>
      <c r="B1064" s="1238" t="s">
        <v>7653</v>
      </c>
      <c r="C1064" s="1239" t="s">
        <v>7493</v>
      </c>
      <c r="D1064" s="1243" t="s">
        <v>40</v>
      </c>
      <c r="E1064" s="1258" t="s">
        <v>7494</v>
      </c>
      <c r="F1064" s="1258" t="s">
        <v>7494</v>
      </c>
      <c r="G1064" s="1258" t="s">
        <v>7495</v>
      </c>
      <c r="H1064" s="1258" t="s">
        <v>7496</v>
      </c>
      <c r="I1064" s="1259" t="b">
        <v>0</v>
      </c>
      <c r="J1064" s="1330" t="s">
        <v>7654</v>
      </c>
      <c r="K1064" s="1208" t="s">
        <v>7654</v>
      </c>
      <c r="L1064" s="1209" t="s">
        <v>7655</v>
      </c>
      <c r="M1064" s="1210">
        <v>1</v>
      </c>
      <c r="N1064" s="1262" t="b">
        <v>0</v>
      </c>
      <c r="O1064" s="1245" t="s">
        <v>48</v>
      </c>
      <c r="P1064" s="1224" t="s">
        <v>48</v>
      </c>
      <c r="Q1064" s="1219" t="s">
        <v>48</v>
      </c>
      <c r="R1064" s="1246" t="s">
        <v>48</v>
      </c>
      <c r="S1064" s="1224" t="s">
        <v>48</v>
      </c>
      <c r="T1064" s="1219" t="s">
        <v>48</v>
      </c>
      <c r="U1064" s="1247" t="s">
        <v>48</v>
      </c>
      <c r="V1064" s="1331" t="s">
        <v>7499</v>
      </c>
      <c r="W1064" s="1249" t="s">
        <v>7500</v>
      </c>
      <c r="X1064" s="1295" t="s">
        <v>7500</v>
      </c>
      <c r="Y1064" s="1221" t="s">
        <v>48</v>
      </c>
      <c r="Z1064" s="1222" t="s">
        <v>48</v>
      </c>
      <c r="AA1064" s="1223" t="s">
        <v>48</v>
      </c>
      <c r="AB1064" s="1207">
        <v>6</v>
      </c>
      <c r="AC1064" s="1332" t="s">
        <v>7500</v>
      </c>
      <c r="AD1064" s="1211" t="s">
        <v>48</v>
      </c>
      <c r="AE1064" s="1227" t="s">
        <v>48</v>
      </c>
      <c r="AF1064" s="1227" t="s">
        <v>48</v>
      </c>
      <c r="AG1064" s="1228" t="s">
        <v>48</v>
      </c>
      <c r="AH1064" s="1228" t="s">
        <v>48</v>
      </c>
      <c r="AI1064" s="1228" t="s">
        <v>48</v>
      </c>
      <c r="AJ1064" s="1228" t="s">
        <v>48</v>
      </c>
      <c r="AK1064" s="1228" t="s">
        <v>48</v>
      </c>
      <c r="AL1064" s="1228" t="s">
        <v>13916</v>
      </c>
      <c r="AM1064" s="1228" t="s">
        <v>12708</v>
      </c>
      <c r="AN1064" s="1229" t="s">
        <v>13945</v>
      </c>
    </row>
    <row r="1065" spans="1:40" ht="13.5" thickBot="1">
      <c r="A1065" s="1333" t="s">
        <v>7656</v>
      </c>
      <c r="B1065" s="1238" t="s">
        <v>7657</v>
      </c>
      <c r="C1065" s="1239" t="s">
        <v>7493</v>
      </c>
      <c r="D1065" s="1243" t="s">
        <v>40</v>
      </c>
      <c r="E1065" s="1258" t="s">
        <v>7494</v>
      </c>
      <c r="F1065" s="1258" t="s">
        <v>7494</v>
      </c>
      <c r="G1065" s="1258" t="s">
        <v>7495</v>
      </c>
      <c r="H1065" s="1258" t="s">
        <v>7496</v>
      </c>
      <c r="I1065" s="1259" t="b">
        <v>0</v>
      </c>
      <c r="J1065" s="1330" t="s">
        <v>7658</v>
      </c>
      <c r="K1065" s="1208" t="s">
        <v>7658</v>
      </c>
      <c r="L1065" s="1209" t="s">
        <v>7659</v>
      </c>
      <c r="M1065" s="1210">
        <v>1</v>
      </c>
      <c r="N1065" s="1262" t="b">
        <v>0</v>
      </c>
      <c r="O1065" s="1245" t="s">
        <v>48</v>
      </c>
      <c r="P1065" s="1224" t="s">
        <v>48</v>
      </c>
      <c r="Q1065" s="1219" t="s">
        <v>48</v>
      </c>
      <c r="R1065" s="1246" t="s">
        <v>48</v>
      </c>
      <c r="S1065" s="1224" t="s">
        <v>48</v>
      </c>
      <c r="T1065" s="1219" t="s">
        <v>48</v>
      </c>
      <c r="U1065" s="1247" t="s">
        <v>48</v>
      </c>
      <c r="V1065" s="1331" t="s">
        <v>7499</v>
      </c>
      <c r="W1065" s="1249" t="s">
        <v>7500</v>
      </c>
      <c r="X1065" s="1295" t="s">
        <v>7500</v>
      </c>
      <c r="Y1065" s="1221" t="s">
        <v>48</v>
      </c>
      <c r="Z1065" s="1222" t="s">
        <v>48</v>
      </c>
      <c r="AA1065" s="1223" t="s">
        <v>48</v>
      </c>
      <c r="AB1065" s="1207">
        <v>6</v>
      </c>
      <c r="AC1065" s="1332" t="s">
        <v>7500</v>
      </c>
      <c r="AD1065" s="1211" t="s">
        <v>48</v>
      </c>
      <c r="AE1065" s="1227" t="s">
        <v>48</v>
      </c>
      <c r="AF1065" s="1334"/>
      <c r="AG1065" s="1219"/>
      <c r="AH1065" s="1219"/>
      <c r="AI1065" s="1219"/>
      <c r="AJ1065" s="1219"/>
      <c r="AK1065" s="1335"/>
      <c r="AL1065" s="1228" t="s">
        <v>13916</v>
      </c>
      <c r="AM1065" s="1228" t="s">
        <v>12708</v>
      </c>
      <c r="AN1065" s="1229" t="s">
        <v>13945</v>
      </c>
    </row>
    <row r="1066" spans="1:40" ht="13.5" thickBot="1">
      <c r="A1066" s="1230" t="s">
        <v>7660</v>
      </c>
      <c r="B1066" s="1203" t="s">
        <v>7661</v>
      </c>
      <c r="C1066" s="1289" t="s">
        <v>240</v>
      </c>
      <c r="D1066" s="1243" t="s">
        <v>40</v>
      </c>
      <c r="E1066" s="1258" t="s">
        <v>241</v>
      </c>
      <c r="F1066" s="1258" t="s">
        <v>241</v>
      </c>
      <c r="G1066" s="1258" t="s">
        <v>242</v>
      </c>
      <c r="H1066" s="1258" t="s">
        <v>243</v>
      </c>
      <c r="I1066" s="1206" t="b">
        <v>1</v>
      </c>
      <c r="J1066" s="1243" t="s">
        <v>7662</v>
      </c>
      <c r="K1066" s="1208" t="s">
        <v>7663</v>
      </c>
      <c r="L1066" s="1209" t="s">
        <v>7664</v>
      </c>
      <c r="M1066" s="1210">
        <v>1</v>
      </c>
      <c r="N1066" s="1262" t="b">
        <v>0</v>
      </c>
      <c r="O1066" s="1245" t="s">
        <v>48</v>
      </c>
      <c r="P1066" s="1224" t="s">
        <v>48</v>
      </c>
      <c r="Q1066" s="1219" t="s">
        <v>48</v>
      </c>
      <c r="R1066" s="1246" t="s">
        <v>48</v>
      </c>
      <c r="S1066" s="1224" t="s">
        <v>48</v>
      </c>
      <c r="T1066" s="1219" t="s">
        <v>48</v>
      </c>
      <c r="U1066" s="1247" t="s">
        <v>48</v>
      </c>
      <c r="V1066" s="1218" t="s">
        <v>48</v>
      </c>
      <c r="W1066" s="1219" t="s">
        <v>48</v>
      </c>
      <c r="X1066" s="1220" t="s">
        <v>48</v>
      </c>
      <c r="Y1066" s="1221" t="s">
        <v>48</v>
      </c>
      <c r="Z1066" s="1222" t="s">
        <v>48</v>
      </c>
      <c r="AA1066" s="1223" t="s">
        <v>48</v>
      </c>
      <c r="AB1066" s="1224" t="s">
        <v>48</v>
      </c>
      <c r="AC1066" s="1225" t="s">
        <v>48</v>
      </c>
      <c r="AD1066" s="1211" t="s">
        <v>48</v>
      </c>
      <c r="AE1066" s="1227" t="s">
        <v>48</v>
      </c>
      <c r="AF1066" s="1227" t="s">
        <v>48</v>
      </c>
      <c r="AG1066" s="1228" t="s">
        <v>48</v>
      </c>
      <c r="AH1066" s="1228" t="s">
        <v>48</v>
      </c>
      <c r="AI1066" s="1228" t="s">
        <v>48</v>
      </c>
      <c r="AJ1066" s="1228" t="s">
        <v>48</v>
      </c>
      <c r="AK1066" s="1228" t="s">
        <v>48</v>
      </c>
      <c r="AL1066" s="1228" t="s">
        <v>13911</v>
      </c>
      <c r="AM1066" s="1228" t="s">
        <v>12708</v>
      </c>
      <c r="AN1066" s="1229" t="s">
        <v>13931</v>
      </c>
    </row>
    <row r="1067" spans="1:40" ht="13.5" thickBot="1">
      <c r="A1067" s="1232" t="s">
        <v>7665</v>
      </c>
      <c r="B1067" s="1203" t="s">
        <v>7666</v>
      </c>
      <c r="C1067" s="1289" t="s">
        <v>240</v>
      </c>
      <c r="D1067" s="1243" t="s">
        <v>40</v>
      </c>
      <c r="E1067" s="1258" t="s">
        <v>241</v>
      </c>
      <c r="F1067" s="1258" t="s">
        <v>241</v>
      </c>
      <c r="G1067" s="1258" t="s">
        <v>242</v>
      </c>
      <c r="H1067" s="1258" t="s">
        <v>243</v>
      </c>
      <c r="I1067" s="1206" t="b">
        <v>1</v>
      </c>
      <c r="J1067" s="1243" t="s">
        <v>7662</v>
      </c>
      <c r="K1067" s="1208" t="s">
        <v>7667</v>
      </c>
      <c r="L1067" s="1209" t="s">
        <v>7664</v>
      </c>
      <c r="M1067" s="1210">
        <v>1</v>
      </c>
      <c r="N1067" s="1262" t="b">
        <v>0</v>
      </c>
      <c r="O1067" s="1245" t="s">
        <v>48</v>
      </c>
      <c r="P1067" s="1224" t="s">
        <v>48</v>
      </c>
      <c r="Q1067" s="1219" t="s">
        <v>48</v>
      </c>
      <c r="R1067" s="1246" t="s">
        <v>48</v>
      </c>
      <c r="S1067" s="1224" t="s">
        <v>48</v>
      </c>
      <c r="T1067" s="1219" t="s">
        <v>48</v>
      </c>
      <c r="U1067" s="1247" t="s">
        <v>48</v>
      </c>
      <c r="V1067" s="1218" t="s">
        <v>48</v>
      </c>
      <c r="W1067" s="1219" t="s">
        <v>48</v>
      </c>
      <c r="X1067" s="1220" t="s">
        <v>48</v>
      </c>
      <c r="Y1067" s="1221" t="s">
        <v>48</v>
      </c>
      <c r="Z1067" s="1222" t="s">
        <v>48</v>
      </c>
      <c r="AA1067" s="1223" t="s">
        <v>48</v>
      </c>
      <c r="AB1067" s="1224" t="s">
        <v>48</v>
      </c>
      <c r="AC1067" s="1225" t="s">
        <v>48</v>
      </c>
      <c r="AD1067" s="1211" t="s">
        <v>48</v>
      </c>
      <c r="AE1067" s="1227" t="s">
        <v>48</v>
      </c>
      <c r="AF1067" s="1227" t="s">
        <v>48</v>
      </c>
      <c r="AG1067" s="1228" t="s">
        <v>48</v>
      </c>
      <c r="AH1067" s="1228" t="s">
        <v>48</v>
      </c>
      <c r="AI1067" s="1228" t="s">
        <v>48</v>
      </c>
      <c r="AJ1067" s="1228" t="s">
        <v>48</v>
      </c>
      <c r="AK1067" s="1228" t="s">
        <v>48</v>
      </c>
      <c r="AL1067" s="1228" t="s">
        <v>13913</v>
      </c>
      <c r="AM1067" s="1228" t="s">
        <v>12708</v>
      </c>
      <c r="AN1067" s="1229" t="s">
        <v>13931</v>
      </c>
    </row>
    <row r="1068" spans="1:40" ht="13.5" thickBot="1">
      <c r="A1068" s="1256" t="s">
        <v>7668</v>
      </c>
      <c r="B1068" s="1203" t="s">
        <v>7666</v>
      </c>
      <c r="C1068" s="1289" t="s">
        <v>240</v>
      </c>
      <c r="D1068" s="1243" t="s">
        <v>40</v>
      </c>
      <c r="E1068" s="1258" t="s">
        <v>241</v>
      </c>
      <c r="F1068" s="1258" t="s">
        <v>241</v>
      </c>
      <c r="G1068" s="1258" t="s">
        <v>242</v>
      </c>
      <c r="H1068" s="1258" t="s">
        <v>243</v>
      </c>
      <c r="I1068" s="1206" t="b">
        <v>1</v>
      </c>
      <c r="J1068" s="1243" t="s">
        <v>7662</v>
      </c>
      <c r="K1068" s="1208" t="s">
        <v>7669</v>
      </c>
      <c r="L1068" s="1209" t="s">
        <v>7664</v>
      </c>
      <c r="M1068" s="1210">
        <v>1</v>
      </c>
      <c r="N1068" s="1262" t="b">
        <v>0</v>
      </c>
      <c r="O1068" s="1245" t="s">
        <v>48</v>
      </c>
      <c r="P1068" s="1224" t="s">
        <v>48</v>
      </c>
      <c r="Q1068" s="1219" t="s">
        <v>48</v>
      </c>
      <c r="R1068" s="1246" t="s">
        <v>48</v>
      </c>
      <c r="S1068" s="1224" t="s">
        <v>48</v>
      </c>
      <c r="T1068" s="1219" t="s">
        <v>48</v>
      </c>
      <c r="U1068" s="1247" t="s">
        <v>48</v>
      </c>
      <c r="V1068" s="1218" t="s">
        <v>48</v>
      </c>
      <c r="W1068" s="1219" t="s">
        <v>48</v>
      </c>
      <c r="X1068" s="1220" t="s">
        <v>48</v>
      </c>
      <c r="Y1068" s="1221" t="s">
        <v>48</v>
      </c>
      <c r="Z1068" s="1222" t="s">
        <v>48</v>
      </c>
      <c r="AA1068" s="1223" t="s">
        <v>48</v>
      </c>
      <c r="AB1068" s="1224" t="s">
        <v>48</v>
      </c>
      <c r="AC1068" s="1225" t="s">
        <v>48</v>
      </c>
      <c r="AD1068" s="1211" t="s">
        <v>48</v>
      </c>
      <c r="AE1068" s="1227" t="s">
        <v>48</v>
      </c>
      <c r="AF1068" s="1227" t="s">
        <v>48</v>
      </c>
      <c r="AG1068" s="1228" t="s">
        <v>48</v>
      </c>
      <c r="AH1068" s="1228" t="s">
        <v>48</v>
      </c>
      <c r="AI1068" s="1228" t="s">
        <v>48</v>
      </c>
      <c r="AJ1068" s="1228" t="s">
        <v>48</v>
      </c>
      <c r="AK1068" s="1228" t="s">
        <v>48</v>
      </c>
      <c r="AL1068" s="1228" t="s">
        <v>13915</v>
      </c>
      <c r="AM1068" s="1228" t="s">
        <v>12708</v>
      </c>
      <c r="AN1068" s="1229" t="s">
        <v>13931</v>
      </c>
    </row>
    <row r="1069" spans="1:40" ht="13.5" thickBot="1">
      <c r="A1069" s="1260" t="s">
        <v>7670</v>
      </c>
      <c r="B1069" s="1202" t="s">
        <v>7670</v>
      </c>
      <c r="C1069" s="1239" t="s">
        <v>240</v>
      </c>
      <c r="D1069" s="1243" t="s">
        <v>40</v>
      </c>
      <c r="E1069" s="1258" t="s">
        <v>241</v>
      </c>
      <c r="F1069" s="1258" t="s">
        <v>241</v>
      </c>
      <c r="G1069" s="1258" t="s">
        <v>242</v>
      </c>
      <c r="H1069" s="1258" t="s">
        <v>243</v>
      </c>
      <c r="I1069" s="1206" t="b">
        <v>1</v>
      </c>
      <c r="J1069" s="1243" t="s">
        <v>7671</v>
      </c>
      <c r="K1069" s="1233" t="s">
        <v>7672</v>
      </c>
      <c r="L1069" s="1235" t="s">
        <v>7673</v>
      </c>
      <c r="M1069" s="1236">
        <v>0.2</v>
      </c>
      <c r="N1069" s="1262" t="b">
        <v>0</v>
      </c>
      <c r="O1069" s="1245" t="s">
        <v>48</v>
      </c>
      <c r="P1069" s="1224" t="s">
        <v>48</v>
      </c>
      <c r="Q1069" s="1219" t="s">
        <v>48</v>
      </c>
      <c r="R1069" s="1246" t="s">
        <v>48</v>
      </c>
      <c r="S1069" s="1224" t="s">
        <v>48</v>
      </c>
      <c r="T1069" s="1219" t="s">
        <v>48</v>
      </c>
      <c r="U1069" s="1247" t="s">
        <v>48</v>
      </c>
      <c r="V1069" s="1218" t="s">
        <v>48</v>
      </c>
      <c r="W1069" s="1219" t="s">
        <v>48</v>
      </c>
      <c r="X1069" s="1220" t="s">
        <v>48</v>
      </c>
      <c r="Y1069" s="1221" t="s">
        <v>48</v>
      </c>
      <c r="Z1069" s="1222" t="s">
        <v>48</v>
      </c>
      <c r="AA1069" s="1223" t="s">
        <v>48</v>
      </c>
      <c r="AB1069" s="1224" t="s">
        <v>48</v>
      </c>
      <c r="AC1069" s="1225" t="s">
        <v>48</v>
      </c>
      <c r="AD1069" s="1211">
        <v>5</v>
      </c>
      <c r="AE1069" s="1227" t="s">
        <v>48</v>
      </c>
      <c r="AF1069" s="1227" t="s">
        <v>48</v>
      </c>
      <c r="AG1069" s="1228" t="s">
        <v>48</v>
      </c>
      <c r="AH1069" s="1228" t="s">
        <v>48</v>
      </c>
      <c r="AI1069" s="1228" t="s">
        <v>48</v>
      </c>
      <c r="AJ1069" s="1228" t="s">
        <v>48</v>
      </c>
      <c r="AK1069" s="1228" t="s">
        <v>48</v>
      </c>
      <c r="AL1069" s="1228" t="s">
        <v>13911</v>
      </c>
      <c r="AM1069" s="1228" t="s">
        <v>12708</v>
      </c>
      <c r="AN1069" s="1229" t="s">
        <v>13931</v>
      </c>
    </row>
    <row r="1070" spans="1:40" ht="13.5" thickBot="1">
      <c r="A1070" s="1260" t="s">
        <v>7674</v>
      </c>
      <c r="B1070" s="1238" t="s">
        <v>7502</v>
      </c>
      <c r="C1070" s="1239" t="s">
        <v>7675</v>
      </c>
      <c r="D1070" s="1243" t="s">
        <v>40</v>
      </c>
      <c r="E1070" s="1258" t="s">
        <v>7494</v>
      </c>
      <c r="F1070" s="1258" t="s">
        <v>7494</v>
      </c>
      <c r="G1070" s="1258" t="s">
        <v>7495</v>
      </c>
      <c r="H1070" s="1258" t="s">
        <v>7496</v>
      </c>
      <c r="I1070" s="1206" t="b">
        <v>1</v>
      </c>
      <c r="J1070" s="1243" t="s">
        <v>7676</v>
      </c>
      <c r="K1070" s="1208" t="s">
        <v>7676</v>
      </c>
      <c r="L1070" s="1235" t="s">
        <v>7677</v>
      </c>
      <c r="M1070" s="1236">
        <v>0.2</v>
      </c>
      <c r="N1070" s="1262" t="b">
        <v>0</v>
      </c>
      <c r="O1070" s="1245" t="s">
        <v>48</v>
      </c>
      <c r="P1070" s="1224" t="s">
        <v>48</v>
      </c>
      <c r="Q1070" s="1219" t="s">
        <v>48</v>
      </c>
      <c r="R1070" s="1246" t="s">
        <v>48</v>
      </c>
      <c r="S1070" s="1224" t="s">
        <v>48</v>
      </c>
      <c r="T1070" s="1219" t="s">
        <v>48</v>
      </c>
      <c r="U1070" s="1247" t="s">
        <v>48</v>
      </c>
      <c r="V1070" s="1331" t="s">
        <v>7509</v>
      </c>
      <c r="W1070" s="1249" t="s">
        <v>7500</v>
      </c>
      <c r="X1070" s="1295" t="s">
        <v>7500</v>
      </c>
      <c r="Y1070" s="1221" t="s">
        <v>48</v>
      </c>
      <c r="Z1070" s="1222" t="s">
        <v>48</v>
      </c>
      <c r="AA1070" s="1223" t="s">
        <v>48</v>
      </c>
      <c r="AB1070" s="1207" t="s">
        <v>7500</v>
      </c>
      <c r="AC1070" s="1332" t="s">
        <v>7500</v>
      </c>
      <c r="AD1070" s="1211" t="s">
        <v>48</v>
      </c>
      <c r="AE1070" s="1227" t="s">
        <v>48</v>
      </c>
      <c r="AF1070" s="1227" t="s">
        <v>48</v>
      </c>
      <c r="AG1070" s="1228" t="s">
        <v>48</v>
      </c>
      <c r="AH1070" s="1228" t="s">
        <v>48</v>
      </c>
      <c r="AI1070" s="1228" t="s">
        <v>48</v>
      </c>
      <c r="AJ1070" s="1228" t="s">
        <v>48</v>
      </c>
      <c r="AK1070" s="1228" t="s">
        <v>48</v>
      </c>
      <c r="AL1070" s="1228" t="s">
        <v>13911</v>
      </c>
      <c r="AM1070" s="1228" t="s">
        <v>12708</v>
      </c>
      <c r="AN1070" s="1229" t="s">
        <v>13946</v>
      </c>
    </row>
    <row r="1071" spans="1:40" ht="13.5" thickBot="1">
      <c r="A1071" s="1260" t="s">
        <v>7678</v>
      </c>
      <c r="B1071" s="1238" t="s">
        <v>7506</v>
      </c>
      <c r="C1071" s="1239" t="s">
        <v>7675</v>
      </c>
      <c r="D1071" s="1243" t="s">
        <v>40</v>
      </c>
      <c r="E1071" s="1258" t="s">
        <v>7494</v>
      </c>
      <c r="F1071" s="1258" t="s">
        <v>7494</v>
      </c>
      <c r="G1071" s="1258" t="s">
        <v>7495</v>
      </c>
      <c r="H1071" s="1258" t="s">
        <v>7496</v>
      </c>
      <c r="I1071" s="1206" t="b">
        <v>1</v>
      </c>
      <c r="J1071" s="1243" t="s">
        <v>7679</v>
      </c>
      <c r="K1071" s="1208" t="s">
        <v>7679</v>
      </c>
      <c r="L1071" s="1235" t="s">
        <v>7680</v>
      </c>
      <c r="M1071" s="1236">
        <v>0.2</v>
      </c>
      <c r="N1071" s="1262" t="b">
        <v>0</v>
      </c>
      <c r="O1071" s="1245" t="s">
        <v>48</v>
      </c>
      <c r="P1071" s="1224" t="s">
        <v>48</v>
      </c>
      <c r="Q1071" s="1219" t="s">
        <v>48</v>
      </c>
      <c r="R1071" s="1246" t="s">
        <v>48</v>
      </c>
      <c r="S1071" s="1224" t="s">
        <v>48</v>
      </c>
      <c r="T1071" s="1219" t="s">
        <v>48</v>
      </c>
      <c r="U1071" s="1247" t="s">
        <v>48</v>
      </c>
      <c r="V1071" s="1331" t="s">
        <v>7499</v>
      </c>
      <c r="W1071" s="1249" t="s">
        <v>7500</v>
      </c>
      <c r="X1071" s="1295" t="s">
        <v>7500</v>
      </c>
      <c r="Y1071" s="1221" t="s">
        <v>48</v>
      </c>
      <c r="Z1071" s="1222" t="s">
        <v>48</v>
      </c>
      <c r="AA1071" s="1223" t="s">
        <v>48</v>
      </c>
      <c r="AB1071" s="1207" t="s">
        <v>7500</v>
      </c>
      <c r="AC1071" s="1332" t="s">
        <v>7500</v>
      </c>
      <c r="AD1071" s="1211" t="s">
        <v>48</v>
      </c>
      <c r="AE1071" s="1227" t="s">
        <v>48</v>
      </c>
      <c r="AF1071" s="1227" t="s">
        <v>48</v>
      </c>
      <c r="AG1071" s="1228" t="s">
        <v>48</v>
      </c>
      <c r="AH1071" s="1228" t="s">
        <v>48</v>
      </c>
      <c r="AI1071" s="1228" t="s">
        <v>48</v>
      </c>
      <c r="AJ1071" s="1228" t="s">
        <v>48</v>
      </c>
      <c r="AK1071" s="1228" t="s">
        <v>48</v>
      </c>
      <c r="AL1071" s="1228" t="s">
        <v>13911</v>
      </c>
      <c r="AM1071" s="1228" t="s">
        <v>12708</v>
      </c>
      <c r="AN1071" s="1229" t="s">
        <v>13946</v>
      </c>
    </row>
    <row r="1072" spans="1:40" ht="13.5" thickBot="1">
      <c r="A1072" s="1260" t="s">
        <v>7681</v>
      </c>
      <c r="B1072" s="1238" t="s">
        <v>7682</v>
      </c>
      <c r="C1072" s="1239" t="s">
        <v>7675</v>
      </c>
      <c r="D1072" s="1243" t="s">
        <v>40</v>
      </c>
      <c r="E1072" s="1258" t="s">
        <v>7494</v>
      </c>
      <c r="F1072" s="1258" t="s">
        <v>7494</v>
      </c>
      <c r="G1072" s="1258" t="s">
        <v>7495</v>
      </c>
      <c r="H1072" s="1258" t="s">
        <v>7496</v>
      </c>
      <c r="I1072" s="1206" t="b">
        <v>1</v>
      </c>
      <c r="J1072" s="1243" t="s">
        <v>7683</v>
      </c>
      <c r="K1072" s="1208" t="s">
        <v>7683</v>
      </c>
      <c r="L1072" s="1235" t="s">
        <v>7684</v>
      </c>
      <c r="M1072" s="1236">
        <v>0.2</v>
      </c>
      <c r="N1072" s="1262" t="b">
        <v>0</v>
      </c>
      <c r="O1072" s="1245" t="s">
        <v>48</v>
      </c>
      <c r="P1072" s="1224" t="s">
        <v>48</v>
      </c>
      <c r="Q1072" s="1219" t="s">
        <v>48</v>
      </c>
      <c r="R1072" s="1246" t="s">
        <v>48</v>
      </c>
      <c r="S1072" s="1224" t="s">
        <v>48</v>
      </c>
      <c r="T1072" s="1219" t="s">
        <v>48</v>
      </c>
      <c r="U1072" s="1247" t="s">
        <v>48</v>
      </c>
      <c r="V1072" s="1331" t="s">
        <v>7499</v>
      </c>
      <c r="W1072" s="1249" t="s">
        <v>7500</v>
      </c>
      <c r="X1072" s="1295" t="s">
        <v>7500</v>
      </c>
      <c r="Y1072" s="1221" t="s">
        <v>48</v>
      </c>
      <c r="Z1072" s="1222" t="s">
        <v>48</v>
      </c>
      <c r="AA1072" s="1223" t="s">
        <v>48</v>
      </c>
      <c r="AB1072" s="1207" t="s">
        <v>7500</v>
      </c>
      <c r="AC1072" s="1332" t="s">
        <v>7500</v>
      </c>
      <c r="AD1072" s="1211" t="s">
        <v>48</v>
      </c>
      <c r="AE1072" s="1227" t="s">
        <v>48</v>
      </c>
      <c r="AF1072" s="1227" t="s">
        <v>48</v>
      </c>
      <c r="AG1072" s="1228" t="s">
        <v>48</v>
      </c>
      <c r="AH1072" s="1228" t="s">
        <v>48</v>
      </c>
      <c r="AI1072" s="1228" t="s">
        <v>48</v>
      </c>
      <c r="AJ1072" s="1228" t="s">
        <v>48</v>
      </c>
      <c r="AK1072" s="1228" t="s">
        <v>48</v>
      </c>
      <c r="AL1072" s="1228" t="s">
        <v>13911</v>
      </c>
      <c r="AM1072" s="1228" t="s">
        <v>12708</v>
      </c>
      <c r="AN1072" s="1229" t="s">
        <v>13946</v>
      </c>
    </row>
    <row r="1073" spans="1:40" ht="13.5" thickBot="1">
      <c r="A1073" s="1260" t="s">
        <v>7685</v>
      </c>
      <c r="B1073" s="1238" t="s">
        <v>7511</v>
      </c>
      <c r="C1073" s="1239" t="s">
        <v>7675</v>
      </c>
      <c r="D1073" s="1243" t="s">
        <v>40</v>
      </c>
      <c r="E1073" s="1258" t="s">
        <v>7494</v>
      </c>
      <c r="F1073" s="1258" t="s">
        <v>7494</v>
      </c>
      <c r="G1073" s="1258" t="s">
        <v>7495</v>
      </c>
      <c r="H1073" s="1258" t="s">
        <v>7496</v>
      </c>
      <c r="I1073" s="1206" t="b">
        <v>1</v>
      </c>
      <c r="J1073" s="1243" t="s">
        <v>7686</v>
      </c>
      <c r="K1073" s="1208" t="s">
        <v>7686</v>
      </c>
      <c r="L1073" s="1235" t="s">
        <v>7687</v>
      </c>
      <c r="M1073" s="1236">
        <v>0.2</v>
      </c>
      <c r="N1073" s="1262" t="b">
        <v>0</v>
      </c>
      <c r="O1073" s="1245" t="s">
        <v>48</v>
      </c>
      <c r="P1073" s="1224" t="s">
        <v>48</v>
      </c>
      <c r="Q1073" s="1219" t="s">
        <v>48</v>
      </c>
      <c r="R1073" s="1246" t="s">
        <v>48</v>
      </c>
      <c r="S1073" s="1224" t="s">
        <v>48</v>
      </c>
      <c r="T1073" s="1219" t="s">
        <v>48</v>
      </c>
      <c r="U1073" s="1247" t="s">
        <v>48</v>
      </c>
      <c r="V1073" s="1331" t="s">
        <v>7499</v>
      </c>
      <c r="W1073" s="1249" t="s">
        <v>7500</v>
      </c>
      <c r="X1073" s="1295" t="s">
        <v>7500</v>
      </c>
      <c r="Y1073" s="1221" t="s">
        <v>48</v>
      </c>
      <c r="Z1073" s="1222" t="s">
        <v>48</v>
      </c>
      <c r="AA1073" s="1223" t="s">
        <v>48</v>
      </c>
      <c r="AB1073" s="1207" t="s">
        <v>7500</v>
      </c>
      <c r="AC1073" s="1332" t="s">
        <v>7500</v>
      </c>
      <c r="AD1073" s="1211" t="s">
        <v>48</v>
      </c>
      <c r="AE1073" s="1227" t="s">
        <v>48</v>
      </c>
      <c r="AF1073" s="1227" t="s">
        <v>48</v>
      </c>
      <c r="AG1073" s="1228" t="s">
        <v>48</v>
      </c>
      <c r="AH1073" s="1228" t="s">
        <v>48</v>
      </c>
      <c r="AI1073" s="1228" t="s">
        <v>48</v>
      </c>
      <c r="AJ1073" s="1228" t="s">
        <v>48</v>
      </c>
      <c r="AK1073" s="1228" t="s">
        <v>48</v>
      </c>
      <c r="AL1073" s="1228" t="s">
        <v>13911</v>
      </c>
      <c r="AM1073" s="1228" t="s">
        <v>12708</v>
      </c>
      <c r="AN1073" s="1229" t="s">
        <v>13946</v>
      </c>
    </row>
    <row r="1074" spans="1:40" ht="13.5" thickBot="1">
      <c r="A1074" s="1260" t="s">
        <v>7688</v>
      </c>
      <c r="B1074" s="1238" t="s">
        <v>7515</v>
      </c>
      <c r="C1074" s="1239" t="s">
        <v>7675</v>
      </c>
      <c r="D1074" s="1243" t="s">
        <v>40</v>
      </c>
      <c r="E1074" s="1258" t="s">
        <v>7494</v>
      </c>
      <c r="F1074" s="1258" t="s">
        <v>7494</v>
      </c>
      <c r="G1074" s="1258" t="s">
        <v>7495</v>
      </c>
      <c r="H1074" s="1258" t="s">
        <v>7496</v>
      </c>
      <c r="I1074" s="1206" t="b">
        <v>1</v>
      </c>
      <c r="J1074" s="1243" t="s">
        <v>7689</v>
      </c>
      <c r="K1074" s="1208" t="s">
        <v>7689</v>
      </c>
      <c r="L1074" s="1235" t="s">
        <v>7690</v>
      </c>
      <c r="M1074" s="1236">
        <v>0.2</v>
      </c>
      <c r="N1074" s="1262" t="b">
        <v>0</v>
      </c>
      <c r="O1074" s="1245" t="s">
        <v>48</v>
      </c>
      <c r="P1074" s="1224" t="s">
        <v>48</v>
      </c>
      <c r="Q1074" s="1219" t="s">
        <v>48</v>
      </c>
      <c r="R1074" s="1246" t="s">
        <v>48</v>
      </c>
      <c r="S1074" s="1224" t="s">
        <v>48</v>
      </c>
      <c r="T1074" s="1219" t="s">
        <v>48</v>
      </c>
      <c r="U1074" s="1247" t="s">
        <v>48</v>
      </c>
      <c r="V1074" s="1331" t="s">
        <v>7499</v>
      </c>
      <c r="W1074" s="1249" t="s">
        <v>7500</v>
      </c>
      <c r="X1074" s="1295" t="s">
        <v>7500</v>
      </c>
      <c r="Y1074" s="1221" t="s">
        <v>48</v>
      </c>
      <c r="Z1074" s="1222" t="s">
        <v>48</v>
      </c>
      <c r="AA1074" s="1223" t="s">
        <v>48</v>
      </c>
      <c r="AB1074" s="1207" t="s">
        <v>7500</v>
      </c>
      <c r="AC1074" s="1332" t="s">
        <v>7500</v>
      </c>
      <c r="AD1074" s="1211" t="s">
        <v>48</v>
      </c>
      <c r="AE1074" s="1227" t="s">
        <v>48</v>
      </c>
      <c r="AF1074" s="1227" t="s">
        <v>48</v>
      </c>
      <c r="AG1074" s="1228" t="s">
        <v>48</v>
      </c>
      <c r="AH1074" s="1228" t="s">
        <v>48</v>
      </c>
      <c r="AI1074" s="1228" t="s">
        <v>48</v>
      </c>
      <c r="AJ1074" s="1228" t="s">
        <v>48</v>
      </c>
      <c r="AK1074" s="1228" t="s">
        <v>48</v>
      </c>
      <c r="AL1074" s="1228" t="s">
        <v>13911</v>
      </c>
      <c r="AM1074" s="1228" t="s">
        <v>12708</v>
      </c>
      <c r="AN1074" s="1229" t="s">
        <v>13946</v>
      </c>
    </row>
    <row r="1075" spans="1:40" ht="13.5" thickBot="1">
      <c r="A1075" s="1272" t="s">
        <v>7691</v>
      </c>
      <c r="B1075" s="1238" t="s">
        <v>7519</v>
      </c>
      <c r="C1075" s="1239" t="s">
        <v>7675</v>
      </c>
      <c r="D1075" s="1243" t="s">
        <v>40</v>
      </c>
      <c r="E1075" s="1258" t="s">
        <v>7494</v>
      </c>
      <c r="F1075" s="1258" t="s">
        <v>7494</v>
      </c>
      <c r="G1075" s="1258" t="s">
        <v>7495</v>
      </c>
      <c r="H1075" s="1258" t="s">
        <v>7496</v>
      </c>
      <c r="I1075" s="1206" t="b">
        <v>1</v>
      </c>
      <c r="J1075" s="1243" t="s">
        <v>7692</v>
      </c>
      <c r="K1075" s="1208" t="s">
        <v>7692</v>
      </c>
      <c r="L1075" s="1235" t="s">
        <v>7693</v>
      </c>
      <c r="M1075" s="1236">
        <v>0.2</v>
      </c>
      <c r="N1075" s="1262" t="b">
        <v>0</v>
      </c>
      <c r="O1075" s="1245" t="s">
        <v>48</v>
      </c>
      <c r="P1075" s="1224" t="s">
        <v>48</v>
      </c>
      <c r="Q1075" s="1219" t="s">
        <v>48</v>
      </c>
      <c r="R1075" s="1246" t="s">
        <v>48</v>
      </c>
      <c r="S1075" s="1224" t="s">
        <v>48</v>
      </c>
      <c r="T1075" s="1219" t="s">
        <v>48</v>
      </c>
      <c r="U1075" s="1247" t="s">
        <v>48</v>
      </c>
      <c r="V1075" s="1331" t="s">
        <v>7499</v>
      </c>
      <c r="W1075" s="1249" t="s">
        <v>7500</v>
      </c>
      <c r="X1075" s="1295" t="s">
        <v>7500</v>
      </c>
      <c r="Y1075" s="1221" t="s">
        <v>48</v>
      </c>
      <c r="Z1075" s="1222" t="s">
        <v>48</v>
      </c>
      <c r="AA1075" s="1223" t="s">
        <v>48</v>
      </c>
      <c r="AB1075" s="1207" t="s">
        <v>7500</v>
      </c>
      <c r="AC1075" s="1332" t="s">
        <v>7500</v>
      </c>
      <c r="AD1075" s="1211" t="s">
        <v>48</v>
      </c>
      <c r="AE1075" s="1227" t="s">
        <v>48</v>
      </c>
      <c r="AF1075" s="1227" t="s">
        <v>48</v>
      </c>
      <c r="AG1075" s="1228" t="s">
        <v>48</v>
      </c>
      <c r="AH1075" s="1228" t="s">
        <v>48</v>
      </c>
      <c r="AI1075" s="1228" t="s">
        <v>48</v>
      </c>
      <c r="AJ1075" s="1228" t="s">
        <v>48</v>
      </c>
      <c r="AK1075" s="1228" t="s">
        <v>48</v>
      </c>
      <c r="AL1075" s="1228" t="s">
        <v>13912</v>
      </c>
      <c r="AM1075" s="1228" t="s">
        <v>12708</v>
      </c>
      <c r="AN1075" s="1229" t="s">
        <v>13946</v>
      </c>
    </row>
    <row r="1076" spans="1:40" ht="13.5" thickBot="1">
      <c r="A1076" s="1272" t="s">
        <v>7694</v>
      </c>
      <c r="B1076" s="1238" t="s">
        <v>7551</v>
      </c>
      <c r="C1076" s="1239" t="s">
        <v>7675</v>
      </c>
      <c r="D1076" s="1243" t="s">
        <v>40</v>
      </c>
      <c r="E1076" s="1258" t="s">
        <v>7494</v>
      </c>
      <c r="F1076" s="1258" t="s">
        <v>7494</v>
      </c>
      <c r="G1076" s="1258" t="s">
        <v>7495</v>
      </c>
      <c r="H1076" s="1258" t="s">
        <v>7496</v>
      </c>
      <c r="I1076" s="1206" t="b">
        <v>1</v>
      </c>
      <c r="J1076" s="1243" t="s">
        <v>7695</v>
      </c>
      <c r="K1076" s="1208" t="s">
        <v>7695</v>
      </c>
      <c r="L1076" s="1235" t="s">
        <v>7696</v>
      </c>
      <c r="M1076" s="1236">
        <v>0.2</v>
      </c>
      <c r="N1076" s="1262" t="b">
        <v>0</v>
      </c>
      <c r="O1076" s="1245" t="s">
        <v>48</v>
      </c>
      <c r="P1076" s="1224" t="s">
        <v>48</v>
      </c>
      <c r="Q1076" s="1219" t="s">
        <v>48</v>
      </c>
      <c r="R1076" s="1246" t="s">
        <v>48</v>
      </c>
      <c r="S1076" s="1224" t="s">
        <v>48</v>
      </c>
      <c r="T1076" s="1219" t="s">
        <v>48</v>
      </c>
      <c r="U1076" s="1247" t="s">
        <v>48</v>
      </c>
      <c r="V1076" s="1331" t="s">
        <v>7499</v>
      </c>
      <c r="W1076" s="1249" t="s">
        <v>7500</v>
      </c>
      <c r="X1076" s="1295" t="s">
        <v>7500</v>
      </c>
      <c r="Y1076" s="1221" t="s">
        <v>48</v>
      </c>
      <c r="Z1076" s="1222" t="s">
        <v>48</v>
      </c>
      <c r="AA1076" s="1223" t="s">
        <v>48</v>
      </c>
      <c r="AB1076" s="1207" t="s">
        <v>7500</v>
      </c>
      <c r="AC1076" s="1332" t="s">
        <v>7500</v>
      </c>
      <c r="AD1076" s="1211" t="s">
        <v>48</v>
      </c>
      <c r="AE1076" s="1227" t="s">
        <v>48</v>
      </c>
      <c r="AF1076" s="1227" t="s">
        <v>48</v>
      </c>
      <c r="AG1076" s="1228" t="s">
        <v>48</v>
      </c>
      <c r="AH1076" s="1228" t="s">
        <v>48</v>
      </c>
      <c r="AI1076" s="1228" t="s">
        <v>48</v>
      </c>
      <c r="AJ1076" s="1228" t="s">
        <v>48</v>
      </c>
      <c r="AK1076" s="1228" t="s">
        <v>48</v>
      </c>
      <c r="AL1076" s="1228" t="s">
        <v>13912</v>
      </c>
      <c r="AM1076" s="1228" t="s">
        <v>12708</v>
      </c>
      <c r="AN1076" s="1229" t="s">
        <v>13946</v>
      </c>
    </row>
    <row r="1077" spans="1:40" ht="13.5" thickBot="1">
      <c r="A1077" s="1272" t="s">
        <v>7697</v>
      </c>
      <c r="B1077" s="1238" t="s">
        <v>7523</v>
      </c>
      <c r="C1077" s="1239" t="s">
        <v>7675</v>
      </c>
      <c r="D1077" s="1243" t="s">
        <v>40</v>
      </c>
      <c r="E1077" s="1258" t="s">
        <v>7494</v>
      </c>
      <c r="F1077" s="1258" t="s">
        <v>7494</v>
      </c>
      <c r="G1077" s="1258" t="s">
        <v>7495</v>
      </c>
      <c r="H1077" s="1258" t="s">
        <v>7496</v>
      </c>
      <c r="I1077" s="1206" t="b">
        <v>1</v>
      </c>
      <c r="J1077" s="1243" t="s">
        <v>7698</v>
      </c>
      <c r="K1077" s="1208" t="s">
        <v>7698</v>
      </c>
      <c r="L1077" s="1235" t="s">
        <v>7699</v>
      </c>
      <c r="M1077" s="1236">
        <v>0.2</v>
      </c>
      <c r="N1077" s="1262" t="b">
        <v>0</v>
      </c>
      <c r="O1077" s="1245" t="s">
        <v>48</v>
      </c>
      <c r="P1077" s="1224" t="s">
        <v>48</v>
      </c>
      <c r="Q1077" s="1219" t="s">
        <v>48</v>
      </c>
      <c r="R1077" s="1246" t="s">
        <v>48</v>
      </c>
      <c r="S1077" s="1224" t="s">
        <v>48</v>
      </c>
      <c r="T1077" s="1219" t="s">
        <v>48</v>
      </c>
      <c r="U1077" s="1247" t="s">
        <v>48</v>
      </c>
      <c r="V1077" s="1331" t="s">
        <v>7509</v>
      </c>
      <c r="W1077" s="1249" t="s">
        <v>7500</v>
      </c>
      <c r="X1077" s="1295" t="s">
        <v>7500</v>
      </c>
      <c r="Y1077" s="1221" t="s">
        <v>48</v>
      </c>
      <c r="Z1077" s="1222" t="s">
        <v>48</v>
      </c>
      <c r="AA1077" s="1223" t="s">
        <v>48</v>
      </c>
      <c r="AB1077" s="1207" t="s">
        <v>7500</v>
      </c>
      <c r="AC1077" s="1332" t="s">
        <v>7500</v>
      </c>
      <c r="AD1077" s="1211" t="s">
        <v>48</v>
      </c>
      <c r="AE1077" s="1227" t="s">
        <v>48</v>
      </c>
      <c r="AF1077" s="1227" t="s">
        <v>48</v>
      </c>
      <c r="AG1077" s="1228" t="s">
        <v>48</v>
      </c>
      <c r="AH1077" s="1228" t="s">
        <v>48</v>
      </c>
      <c r="AI1077" s="1228" t="s">
        <v>48</v>
      </c>
      <c r="AJ1077" s="1228" t="s">
        <v>48</v>
      </c>
      <c r="AK1077" s="1228" t="s">
        <v>48</v>
      </c>
      <c r="AL1077" s="1228" t="s">
        <v>13912</v>
      </c>
      <c r="AM1077" s="1228" t="s">
        <v>12708</v>
      </c>
      <c r="AN1077" s="1229" t="s">
        <v>13946</v>
      </c>
    </row>
    <row r="1078" spans="1:40" ht="13.5" thickBot="1">
      <c r="A1078" s="1272" t="s">
        <v>7700</v>
      </c>
      <c r="B1078" s="1238" t="s">
        <v>7527</v>
      </c>
      <c r="C1078" s="1239" t="s">
        <v>7675</v>
      </c>
      <c r="D1078" s="1243" t="s">
        <v>40</v>
      </c>
      <c r="E1078" s="1258" t="s">
        <v>7494</v>
      </c>
      <c r="F1078" s="1258" t="s">
        <v>7494</v>
      </c>
      <c r="G1078" s="1258" t="s">
        <v>7495</v>
      </c>
      <c r="H1078" s="1258" t="s">
        <v>7496</v>
      </c>
      <c r="I1078" s="1206" t="b">
        <v>1</v>
      </c>
      <c r="J1078" s="1243" t="s">
        <v>7701</v>
      </c>
      <c r="K1078" s="1208" t="s">
        <v>7701</v>
      </c>
      <c r="L1078" s="1235" t="s">
        <v>7702</v>
      </c>
      <c r="M1078" s="1236">
        <v>0.2</v>
      </c>
      <c r="N1078" s="1262" t="b">
        <v>0</v>
      </c>
      <c r="O1078" s="1245" t="s">
        <v>48</v>
      </c>
      <c r="P1078" s="1224" t="s">
        <v>48</v>
      </c>
      <c r="Q1078" s="1219" t="s">
        <v>48</v>
      </c>
      <c r="R1078" s="1246" t="s">
        <v>48</v>
      </c>
      <c r="S1078" s="1224" t="s">
        <v>48</v>
      </c>
      <c r="T1078" s="1219" t="s">
        <v>48</v>
      </c>
      <c r="U1078" s="1247" t="s">
        <v>48</v>
      </c>
      <c r="V1078" s="1331" t="s">
        <v>7499</v>
      </c>
      <c r="W1078" s="1249" t="s">
        <v>7500</v>
      </c>
      <c r="X1078" s="1295" t="s">
        <v>7500</v>
      </c>
      <c r="Y1078" s="1221" t="s">
        <v>48</v>
      </c>
      <c r="Z1078" s="1222" t="s">
        <v>48</v>
      </c>
      <c r="AA1078" s="1223" t="s">
        <v>48</v>
      </c>
      <c r="AB1078" s="1207" t="s">
        <v>7500</v>
      </c>
      <c r="AC1078" s="1332" t="s">
        <v>7500</v>
      </c>
      <c r="AD1078" s="1211" t="s">
        <v>48</v>
      </c>
      <c r="AE1078" s="1227" t="s">
        <v>48</v>
      </c>
      <c r="AF1078" s="1227" t="s">
        <v>48</v>
      </c>
      <c r="AG1078" s="1228" t="s">
        <v>48</v>
      </c>
      <c r="AH1078" s="1228" t="s">
        <v>48</v>
      </c>
      <c r="AI1078" s="1228" t="s">
        <v>48</v>
      </c>
      <c r="AJ1078" s="1228" t="s">
        <v>48</v>
      </c>
      <c r="AK1078" s="1228" t="s">
        <v>48</v>
      </c>
      <c r="AL1078" s="1228" t="s">
        <v>13912</v>
      </c>
      <c r="AM1078" s="1228" t="s">
        <v>12708</v>
      </c>
      <c r="AN1078" s="1229" t="s">
        <v>13946</v>
      </c>
    </row>
    <row r="1079" spans="1:40" ht="13.5" thickBot="1">
      <c r="A1079" s="1272" t="s">
        <v>7703</v>
      </c>
      <c r="B1079" s="1238" t="s">
        <v>7535</v>
      </c>
      <c r="C1079" s="1239" t="s">
        <v>7675</v>
      </c>
      <c r="D1079" s="1243" t="s">
        <v>40</v>
      </c>
      <c r="E1079" s="1258" t="s">
        <v>7494</v>
      </c>
      <c r="F1079" s="1258" t="s">
        <v>7494</v>
      </c>
      <c r="G1079" s="1258" t="s">
        <v>7495</v>
      </c>
      <c r="H1079" s="1258" t="s">
        <v>7496</v>
      </c>
      <c r="I1079" s="1206" t="b">
        <v>1</v>
      </c>
      <c r="J1079" s="1243" t="s">
        <v>7704</v>
      </c>
      <c r="K1079" s="1208" t="s">
        <v>7704</v>
      </c>
      <c r="L1079" s="1235" t="s">
        <v>7705</v>
      </c>
      <c r="M1079" s="1236">
        <v>0.2</v>
      </c>
      <c r="N1079" s="1262" t="b">
        <v>0</v>
      </c>
      <c r="O1079" s="1245" t="s">
        <v>48</v>
      </c>
      <c r="P1079" s="1224" t="s">
        <v>48</v>
      </c>
      <c r="Q1079" s="1219" t="s">
        <v>48</v>
      </c>
      <c r="R1079" s="1246" t="s">
        <v>48</v>
      </c>
      <c r="S1079" s="1224" t="s">
        <v>48</v>
      </c>
      <c r="T1079" s="1219" t="s">
        <v>48</v>
      </c>
      <c r="U1079" s="1247" t="s">
        <v>48</v>
      </c>
      <c r="V1079" s="1331" t="s">
        <v>7499</v>
      </c>
      <c r="W1079" s="1249" t="s">
        <v>7500</v>
      </c>
      <c r="X1079" s="1295" t="s">
        <v>7500</v>
      </c>
      <c r="Y1079" s="1221" t="s">
        <v>48</v>
      </c>
      <c r="Z1079" s="1222" t="s">
        <v>48</v>
      </c>
      <c r="AA1079" s="1223" t="s">
        <v>48</v>
      </c>
      <c r="AB1079" s="1207" t="s">
        <v>7500</v>
      </c>
      <c r="AC1079" s="1332" t="s">
        <v>7500</v>
      </c>
      <c r="AD1079" s="1211" t="s">
        <v>48</v>
      </c>
      <c r="AE1079" s="1227" t="s">
        <v>48</v>
      </c>
      <c r="AF1079" s="1227" t="s">
        <v>48</v>
      </c>
      <c r="AG1079" s="1228" t="s">
        <v>48</v>
      </c>
      <c r="AH1079" s="1228" t="s">
        <v>48</v>
      </c>
      <c r="AI1079" s="1228" t="s">
        <v>48</v>
      </c>
      <c r="AJ1079" s="1228" t="s">
        <v>48</v>
      </c>
      <c r="AK1079" s="1228" t="s">
        <v>48</v>
      </c>
      <c r="AL1079" s="1228" t="s">
        <v>13912</v>
      </c>
      <c r="AM1079" s="1228" t="s">
        <v>12708</v>
      </c>
      <c r="AN1079" s="1229" t="s">
        <v>13946</v>
      </c>
    </row>
    <row r="1080" spans="1:40" ht="13.5" thickBot="1">
      <c r="A1080" s="1272" t="s">
        <v>7706</v>
      </c>
      <c r="B1080" s="1238" t="s">
        <v>7547</v>
      </c>
      <c r="C1080" s="1239" t="s">
        <v>7675</v>
      </c>
      <c r="D1080" s="1243" t="s">
        <v>40</v>
      </c>
      <c r="E1080" s="1258" t="s">
        <v>7494</v>
      </c>
      <c r="F1080" s="1258" t="s">
        <v>7494</v>
      </c>
      <c r="G1080" s="1258" t="s">
        <v>7495</v>
      </c>
      <c r="H1080" s="1258" t="s">
        <v>7496</v>
      </c>
      <c r="I1080" s="1206" t="b">
        <v>1</v>
      </c>
      <c r="J1080" s="1243" t="s">
        <v>7707</v>
      </c>
      <c r="K1080" s="1208" t="s">
        <v>7707</v>
      </c>
      <c r="L1080" s="1235" t="s">
        <v>7708</v>
      </c>
      <c r="M1080" s="1236">
        <v>0.2</v>
      </c>
      <c r="N1080" s="1262" t="b">
        <v>0</v>
      </c>
      <c r="O1080" s="1245" t="s">
        <v>48</v>
      </c>
      <c r="P1080" s="1224" t="s">
        <v>48</v>
      </c>
      <c r="Q1080" s="1219" t="s">
        <v>48</v>
      </c>
      <c r="R1080" s="1246" t="s">
        <v>48</v>
      </c>
      <c r="S1080" s="1224" t="s">
        <v>48</v>
      </c>
      <c r="T1080" s="1219" t="s">
        <v>48</v>
      </c>
      <c r="U1080" s="1247" t="s">
        <v>48</v>
      </c>
      <c r="V1080" s="1331" t="s">
        <v>7499</v>
      </c>
      <c r="W1080" s="1249" t="s">
        <v>7500</v>
      </c>
      <c r="X1080" s="1295" t="s">
        <v>7500</v>
      </c>
      <c r="Y1080" s="1221" t="s">
        <v>48</v>
      </c>
      <c r="Z1080" s="1222" t="s">
        <v>48</v>
      </c>
      <c r="AA1080" s="1223" t="s">
        <v>48</v>
      </c>
      <c r="AB1080" s="1207" t="s">
        <v>7500</v>
      </c>
      <c r="AC1080" s="1332" t="s">
        <v>7500</v>
      </c>
      <c r="AD1080" s="1211" t="s">
        <v>48</v>
      </c>
      <c r="AE1080" s="1227" t="s">
        <v>48</v>
      </c>
      <c r="AF1080" s="1227" t="s">
        <v>48</v>
      </c>
      <c r="AG1080" s="1228" t="s">
        <v>48</v>
      </c>
      <c r="AH1080" s="1228" t="s">
        <v>48</v>
      </c>
      <c r="AI1080" s="1228" t="s">
        <v>48</v>
      </c>
      <c r="AJ1080" s="1228" t="s">
        <v>48</v>
      </c>
      <c r="AK1080" s="1228" t="s">
        <v>48</v>
      </c>
      <c r="AL1080" s="1228" t="s">
        <v>13912</v>
      </c>
      <c r="AM1080" s="1228" t="s">
        <v>12708</v>
      </c>
      <c r="AN1080" s="1229" t="s">
        <v>13946</v>
      </c>
    </row>
    <row r="1081" spans="1:40" ht="13.5" thickBot="1">
      <c r="A1081" s="1272" t="s">
        <v>7709</v>
      </c>
      <c r="B1081" s="1238" t="s">
        <v>7531</v>
      </c>
      <c r="C1081" s="1239" t="s">
        <v>7675</v>
      </c>
      <c r="D1081" s="1243" t="s">
        <v>40</v>
      </c>
      <c r="E1081" s="1258" t="s">
        <v>7494</v>
      </c>
      <c r="F1081" s="1258" t="s">
        <v>7494</v>
      </c>
      <c r="G1081" s="1258" t="s">
        <v>7495</v>
      </c>
      <c r="H1081" s="1258" t="s">
        <v>7496</v>
      </c>
      <c r="I1081" s="1206" t="b">
        <v>1</v>
      </c>
      <c r="J1081" s="1243" t="s">
        <v>7710</v>
      </c>
      <c r="K1081" s="1208" t="s">
        <v>7710</v>
      </c>
      <c r="L1081" s="1235" t="s">
        <v>7711</v>
      </c>
      <c r="M1081" s="1236">
        <v>0.2</v>
      </c>
      <c r="N1081" s="1262" t="b">
        <v>0</v>
      </c>
      <c r="O1081" s="1245" t="s">
        <v>48</v>
      </c>
      <c r="P1081" s="1224" t="s">
        <v>48</v>
      </c>
      <c r="Q1081" s="1219" t="s">
        <v>48</v>
      </c>
      <c r="R1081" s="1246" t="s">
        <v>48</v>
      </c>
      <c r="S1081" s="1224" t="s">
        <v>48</v>
      </c>
      <c r="T1081" s="1219" t="s">
        <v>48</v>
      </c>
      <c r="U1081" s="1247" t="s">
        <v>48</v>
      </c>
      <c r="V1081" s="1331" t="s">
        <v>7499</v>
      </c>
      <c r="W1081" s="1249" t="s">
        <v>7500</v>
      </c>
      <c r="X1081" s="1295" t="s">
        <v>7500</v>
      </c>
      <c r="Y1081" s="1221" t="s">
        <v>48</v>
      </c>
      <c r="Z1081" s="1222" t="s">
        <v>48</v>
      </c>
      <c r="AA1081" s="1223" t="s">
        <v>48</v>
      </c>
      <c r="AB1081" s="1207" t="s">
        <v>7500</v>
      </c>
      <c r="AC1081" s="1332" t="s">
        <v>7500</v>
      </c>
      <c r="AD1081" s="1211" t="s">
        <v>48</v>
      </c>
      <c r="AE1081" s="1227" t="s">
        <v>48</v>
      </c>
      <c r="AF1081" s="1227" t="s">
        <v>48</v>
      </c>
      <c r="AG1081" s="1228" t="s">
        <v>48</v>
      </c>
      <c r="AH1081" s="1228" t="s">
        <v>48</v>
      </c>
      <c r="AI1081" s="1228" t="s">
        <v>48</v>
      </c>
      <c r="AJ1081" s="1228" t="s">
        <v>48</v>
      </c>
      <c r="AK1081" s="1228" t="s">
        <v>48</v>
      </c>
      <c r="AL1081" s="1228" t="s">
        <v>13912</v>
      </c>
      <c r="AM1081" s="1228" t="s">
        <v>12708</v>
      </c>
      <c r="AN1081" s="1229" t="s">
        <v>13946</v>
      </c>
    </row>
    <row r="1082" spans="1:40" ht="13.5" thickBot="1">
      <c r="A1082" s="1291" t="s">
        <v>7712</v>
      </c>
      <c r="B1082" s="1238" t="s">
        <v>7539</v>
      </c>
      <c r="C1082" s="1239" t="s">
        <v>7675</v>
      </c>
      <c r="D1082" s="1243" t="s">
        <v>40</v>
      </c>
      <c r="E1082" s="1258" t="s">
        <v>7494</v>
      </c>
      <c r="F1082" s="1258" t="s">
        <v>7494</v>
      </c>
      <c r="G1082" s="1258" t="s">
        <v>7495</v>
      </c>
      <c r="H1082" s="1258" t="s">
        <v>7496</v>
      </c>
      <c r="I1082" s="1206" t="b">
        <v>1</v>
      </c>
      <c r="J1082" s="1243" t="s">
        <v>7713</v>
      </c>
      <c r="K1082" s="1208" t="s">
        <v>7713</v>
      </c>
      <c r="L1082" s="1235" t="s">
        <v>7714</v>
      </c>
      <c r="M1082" s="1236">
        <v>0.2</v>
      </c>
      <c r="N1082" s="1262" t="b">
        <v>0</v>
      </c>
      <c r="O1082" s="1245" t="s">
        <v>48</v>
      </c>
      <c r="P1082" s="1224" t="s">
        <v>48</v>
      </c>
      <c r="Q1082" s="1219" t="s">
        <v>48</v>
      </c>
      <c r="R1082" s="1246" t="s">
        <v>48</v>
      </c>
      <c r="S1082" s="1224" t="s">
        <v>48</v>
      </c>
      <c r="T1082" s="1219" t="s">
        <v>48</v>
      </c>
      <c r="U1082" s="1247" t="s">
        <v>48</v>
      </c>
      <c r="V1082" s="1331" t="s">
        <v>7499</v>
      </c>
      <c r="W1082" s="1249" t="s">
        <v>7500</v>
      </c>
      <c r="X1082" s="1295" t="s">
        <v>7500</v>
      </c>
      <c r="Y1082" s="1221" t="s">
        <v>48</v>
      </c>
      <c r="Z1082" s="1222" t="s">
        <v>48</v>
      </c>
      <c r="AA1082" s="1223" t="s">
        <v>48</v>
      </c>
      <c r="AB1082" s="1207" t="s">
        <v>7500</v>
      </c>
      <c r="AC1082" s="1332" t="s">
        <v>7500</v>
      </c>
      <c r="AD1082" s="1211" t="s">
        <v>48</v>
      </c>
      <c r="AE1082" s="1227" t="s">
        <v>48</v>
      </c>
      <c r="AF1082" s="1227" t="s">
        <v>48</v>
      </c>
      <c r="AG1082" s="1228" t="s">
        <v>48</v>
      </c>
      <c r="AH1082" s="1228" t="s">
        <v>48</v>
      </c>
      <c r="AI1082" s="1228" t="s">
        <v>48</v>
      </c>
      <c r="AJ1082" s="1228" t="s">
        <v>48</v>
      </c>
      <c r="AK1082" s="1228" t="s">
        <v>48</v>
      </c>
      <c r="AL1082" s="1228" t="s">
        <v>13912</v>
      </c>
      <c r="AM1082" s="1228" t="s">
        <v>12708</v>
      </c>
      <c r="AN1082" s="1229" t="s">
        <v>13946</v>
      </c>
    </row>
    <row r="1083" spans="1:40" ht="13.5" thickBot="1">
      <c r="A1083" s="1287" t="s">
        <v>7715</v>
      </c>
      <c r="B1083" s="1238" t="s">
        <v>7583</v>
      </c>
      <c r="C1083" s="1239" t="s">
        <v>7675</v>
      </c>
      <c r="D1083" s="1243" t="s">
        <v>40</v>
      </c>
      <c r="E1083" s="1258" t="s">
        <v>7494</v>
      </c>
      <c r="F1083" s="1258" t="s">
        <v>7494</v>
      </c>
      <c r="G1083" s="1258" t="s">
        <v>7495</v>
      </c>
      <c r="H1083" s="1258" t="s">
        <v>7496</v>
      </c>
      <c r="I1083" s="1206" t="b">
        <v>1</v>
      </c>
      <c r="J1083" s="1243" t="s">
        <v>7716</v>
      </c>
      <c r="K1083" s="1208" t="s">
        <v>7716</v>
      </c>
      <c r="L1083" s="1235" t="s">
        <v>7717</v>
      </c>
      <c r="M1083" s="1236">
        <v>0.2</v>
      </c>
      <c r="N1083" s="1262" t="b">
        <v>0</v>
      </c>
      <c r="O1083" s="1245" t="s">
        <v>48</v>
      </c>
      <c r="P1083" s="1224" t="s">
        <v>48</v>
      </c>
      <c r="Q1083" s="1219" t="s">
        <v>48</v>
      </c>
      <c r="R1083" s="1246" t="s">
        <v>48</v>
      </c>
      <c r="S1083" s="1224" t="s">
        <v>48</v>
      </c>
      <c r="T1083" s="1219" t="s">
        <v>48</v>
      </c>
      <c r="U1083" s="1247" t="s">
        <v>48</v>
      </c>
      <c r="V1083" s="1331" t="s">
        <v>7499</v>
      </c>
      <c r="W1083" s="1249" t="s">
        <v>7500</v>
      </c>
      <c r="X1083" s="1295" t="s">
        <v>7500</v>
      </c>
      <c r="Y1083" s="1221" t="s">
        <v>48</v>
      </c>
      <c r="Z1083" s="1222" t="s">
        <v>48</v>
      </c>
      <c r="AA1083" s="1223" t="s">
        <v>48</v>
      </c>
      <c r="AB1083" s="1207" t="s">
        <v>7500</v>
      </c>
      <c r="AC1083" s="1332" t="s">
        <v>7500</v>
      </c>
      <c r="AD1083" s="1211" t="s">
        <v>48</v>
      </c>
      <c r="AE1083" s="1227" t="s">
        <v>48</v>
      </c>
      <c r="AF1083" s="1227" t="s">
        <v>48</v>
      </c>
      <c r="AG1083" s="1228" t="s">
        <v>48</v>
      </c>
      <c r="AH1083" s="1228" t="s">
        <v>48</v>
      </c>
      <c r="AI1083" s="1228" t="s">
        <v>48</v>
      </c>
      <c r="AJ1083" s="1228" t="s">
        <v>48</v>
      </c>
      <c r="AK1083" s="1228" t="s">
        <v>48</v>
      </c>
      <c r="AL1083" s="1228" t="s">
        <v>13913</v>
      </c>
      <c r="AM1083" s="1228" t="s">
        <v>12708</v>
      </c>
      <c r="AN1083" s="1229" t="s">
        <v>13946</v>
      </c>
    </row>
    <row r="1084" spans="1:40" ht="13.5" thickBot="1">
      <c r="A1084" s="1287" t="s">
        <v>7718</v>
      </c>
      <c r="B1084" s="1238" t="s">
        <v>7563</v>
      </c>
      <c r="C1084" s="1239" t="s">
        <v>7675</v>
      </c>
      <c r="D1084" s="1243" t="s">
        <v>40</v>
      </c>
      <c r="E1084" s="1258" t="s">
        <v>7494</v>
      </c>
      <c r="F1084" s="1258" t="s">
        <v>7494</v>
      </c>
      <c r="G1084" s="1258" t="s">
        <v>7495</v>
      </c>
      <c r="H1084" s="1258" t="s">
        <v>7496</v>
      </c>
      <c r="I1084" s="1206" t="b">
        <v>1</v>
      </c>
      <c r="J1084" s="1243" t="s">
        <v>7719</v>
      </c>
      <c r="K1084" s="1208" t="s">
        <v>7719</v>
      </c>
      <c r="L1084" s="1235" t="s">
        <v>7720</v>
      </c>
      <c r="M1084" s="1236">
        <v>0.2</v>
      </c>
      <c r="N1084" s="1262" t="b">
        <v>0</v>
      </c>
      <c r="O1084" s="1245" t="s">
        <v>48</v>
      </c>
      <c r="P1084" s="1224" t="s">
        <v>48</v>
      </c>
      <c r="Q1084" s="1219" t="s">
        <v>48</v>
      </c>
      <c r="R1084" s="1246" t="s">
        <v>48</v>
      </c>
      <c r="S1084" s="1224" t="s">
        <v>48</v>
      </c>
      <c r="T1084" s="1219" t="s">
        <v>48</v>
      </c>
      <c r="U1084" s="1247" t="s">
        <v>48</v>
      </c>
      <c r="V1084" s="1331" t="s">
        <v>7499</v>
      </c>
      <c r="W1084" s="1249" t="s">
        <v>7500</v>
      </c>
      <c r="X1084" s="1295" t="s">
        <v>7500</v>
      </c>
      <c r="Y1084" s="1221" t="s">
        <v>48</v>
      </c>
      <c r="Z1084" s="1222" t="s">
        <v>48</v>
      </c>
      <c r="AA1084" s="1223" t="s">
        <v>48</v>
      </c>
      <c r="AB1084" s="1207" t="s">
        <v>7500</v>
      </c>
      <c r="AC1084" s="1332" t="s">
        <v>7500</v>
      </c>
      <c r="AD1084" s="1211" t="s">
        <v>48</v>
      </c>
      <c r="AE1084" s="1227" t="s">
        <v>48</v>
      </c>
      <c r="AF1084" s="1227" t="s">
        <v>48</v>
      </c>
      <c r="AG1084" s="1228" t="s">
        <v>48</v>
      </c>
      <c r="AH1084" s="1228" t="s">
        <v>48</v>
      </c>
      <c r="AI1084" s="1228" t="s">
        <v>48</v>
      </c>
      <c r="AJ1084" s="1228" t="s">
        <v>48</v>
      </c>
      <c r="AK1084" s="1228" t="s">
        <v>48</v>
      </c>
      <c r="AL1084" s="1228" t="s">
        <v>13913</v>
      </c>
      <c r="AM1084" s="1228" t="s">
        <v>12708</v>
      </c>
      <c r="AN1084" s="1229" t="s">
        <v>13946</v>
      </c>
    </row>
    <row r="1085" spans="1:40" ht="13.5" thickBot="1">
      <c r="A1085" s="1287" t="s">
        <v>7721</v>
      </c>
      <c r="B1085" s="1238" t="s">
        <v>7555</v>
      </c>
      <c r="C1085" s="1239" t="s">
        <v>7675</v>
      </c>
      <c r="D1085" s="1243" t="s">
        <v>40</v>
      </c>
      <c r="E1085" s="1258" t="s">
        <v>7494</v>
      </c>
      <c r="F1085" s="1258" t="s">
        <v>7494</v>
      </c>
      <c r="G1085" s="1258" t="s">
        <v>7495</v>
      </c>
      <c r="H1085" s="1258" t="s">
        <v>7496</v>
      </c>
      <c r="I1085" s="1206" t="b">
        <v>1</v>
      </c>
      <c r="J1085" s="1243" t="s">
        <v>7722</v>
      </c>
      <c r="K1085" s="1208" t="s">
        <v>7722</v>
      </c>
      <c r="L1085" s="1235" t="s">
        <v>7723</v>
      </c>
      <c r="M1085" s="1236">
        <v>0.2</v>
      </c>
      <c r="N1085" s="1262" t="b">
        <v>0</v>
      </c>
      <c r="O1085" s="1245" t="s">
        <v>48</v>
      </c>
      <c r="P1085" s="1224" t="s">
        <v>48</v>
      </c>
      <c r="Q1085" s="1219" t="s">
        <v>48</v>
      </c>
      <c r="R1085" s="1246" t="s">
        <v>48</v>
      </c>
      <c r="S1085" s="1224" t="s">
        <v>48</v>
      </c>
      <c r="T1085" s="1219" t="s">
        <v>48</v>
      </c>
      <c r="U1085" s="1247" t="s">
        <v>48</v>
      </c>
      <c r="V1085" s="1331" t="s">
        <v>7499</v>
      </c>
      <c r="W1085" s="1249" t="s">
        <v>7500</v>
      </c>
      <c r="X1085" s="1295" t="s">
        <v>7500</v>
      </c>
      <c r="Y1085" s="1221" t="s">
        <v>48</v>
      </c>
      <c r="Z1085" s="1222" t="s">
        <v>48</v>
      </c>
      <c r="AA1085" s="1223" t="s">
        <v>48</v>
      </c>
      <c r="AB1085" s="1207" t="s">
        <v>7500</v>
      </c>
      <c r="AC1085" s="1332" t="s">
        <v>7500</v>
      </c>
      <c r="AD1085" s="1211" t="s">
        <v>48</v>
      </c>
      <c r="AE1085" s="1227" t="s">
        <v>48</v>
      </c>
      <c r="AF1085" s="1227" t="s">
        <v>48</v>
      </c>
      <c r="AG1085" s="1228" t="s">
        <v>48</v>
      </c>
      <c r="AH1085" s="1228" t="s">
        <v>48</v>
      </c>
      <c r="AI1085" s="1228" t="s">
        <v>48</v>
      </c>
      <c r="AJ1085" s="1228" t="s">
        <v>48</v>
      </c>
      <c r="AK1085" s="1228" t="s">
        <v>48</v>
      </c>
      <c r="AL1085" s="1228" t="s">
        <v>13913</v>
      </c>
      <c r="AM1085" s="1228" t="s">
        <v>12708</v>
      </c>
      <c r="AN1085" s="1229" t="s">
        <v>13946</v>
      </c>
    </row>
    <row r="1086" spans="1:40" ht="13.5" thickBot="1">
      <c r="A1086" s="1287" t="s">
        <v>7724</v>
      </c>
      <c r="B1086" s="1238" t="s">
        <v>7571</v>
      </c>
      <c r="C1086" s="1239" t="s">
        <v>7675</v>
      </c>
      <c r="D1086" s="1243" t="s">
        <v>40</v>
      </c>
      <c r="E1086" s="1258" t="s">
        <v>7494</v>
      </c>
      <c r="F1086" s="1258" t="s">
        <v>7494</v>
      </c>
      <c r="G1086" s="1258" t="s">
        <v>7495</v>
      </c>
      <c r="H1086" s="1258" t="s">
        <v>7496</v>
      </c>
      <c r="I1086" s="1206" t="b">
        <v>1</v>
      </c>
      <c r="J1086" s="1243" t="s">
        <v>7725</v>
      </c>
      <c r="K1086" s="1208" t="s">
        <v>7725</v>
      </c>
      <c r="L1086" s="1235" t="s">
        <v>7726</v>
      </c>
      <c r="M1086" s="1236">
        <v>0.2</v>
      </c>
      <c r="N1086" s="1262" t="b">
        <v>0</v>
      </c>
      <c r="O1086" s="1245" t="s">
        <v>48</v>
      </c>
      <c r="P1086" s="1224" t="s">
        <v>48</v>
      </c>
      <c r="Q1086" s="1219" t="s">
        <v>48</v>
      </c>
      <c r="R1086" s="1246" t="s">
        <v>48</v>
      </c>
      <c r="S1086" s="1224" t="s">
        <v>48</v>
      </c>
      <c r="T1086" s="1219" t="s">
        <v>48</v>
      </c>
      <c r="U1086" s="1247" t="s">
        <v>48</v>
      </c>
      <c r="V1086" s="1331" t="s">
        <v>7499</v>
      </c>
      <c r="W1086" s="1249" t="s">
        <v>7500</v>
      </c>
      <c r="X1086" s="1295" t="s">
        <v>7500</v>
      </c>
      <c r="Y1086" s="1221" t="s">
        <v>48</v>
      </c>
      <c r="Z1086" s="1222" t="s">
        <v>48</v>
      </c>
      <c r="AA1086" s="1223" t="s">
        <v>48</v>
      </c>
      <c r="AB1086" s="1207" t="s">
        <v>7500</v>
      </c>
      <c r="AC1086" s="1332" t="s">
        <v>7500</v>
      </c>
      <c r="AD1086" s="1211" t="s">
        <v>48</v>
      </c>
      <c r="AE1086" s="1227" t="s">
        <v>48</v>
      </c>
      <c r="AF1086" s="1227" t="s">
        <v>48</v>
      </c>
      <c r="AG1086" s="1228" t="s">
        <v>48</v>
      </c>
      <c r="AH1086" s="1228" t="s">
        <v>48</v>
      </c>
      <c r="AI1086" s="1228" t="s">
        <v>48</v>
      </c>
      <c r="AJ1086" s="1228" t="s">
        <v>48</v>
      </c>
      <c r="AK1086" s="1228" t="s">
        <v>48</v>
      </c>
      <c r="AL1086" s="1228" t="s">
        <v>13913</v>
      </c>
      <c r="AM1086" s="1228" t="s">
        <v>12708</v>
      </c>
      <c r="AN1086" s="1229" t="s">
        <v>13946</v>
      </c>
    </row>
    <row r="1087" spans="1:40" ht="13.5" thickBot="1">
      <c r="A1087" s="1287" t="s">
        <v>7727</v>
      </c>
      <c r="B1087" s="1238" t="s">
        <v>7559</v>
      </c>
      <c r="C1087" s="1239" t="s">
        <v>7675</v>
      </c>
      <c r="D1087" s="1243" t="s">
        <v>40</v>
      </c>
      <c r="E1087" s="1258" t="s">
        <v>7494</v>
      </c>
      <c r="F1087" s="1258" t="s">
        <v>7494</v>
      </c>
      <c r="G1087" s="1258" t="s">
        <v>7495</v>
      </c>
      <c r="H1087" s="1258" t="s">
        <v>7496</v>
      </c>
      <c r="I1087" s="1206" t="b">
        <v>1</v>
      </c>
      <c r="J1087" s="1243" t="s">
        <v>7728</v>
      </c>
      <c r="K1087" s="1208" t="s">
        <v>7728</v>
      </c>
      <c r="L1087" s="1235" t="s">
        <v>7729</v>
      </c>
      <c r="M1087" s="1236">
        <v>0.2</v>
      </c>
      <c r="N1087" s="1262" t="b">
        <v>0</v>
      </c>
      <c r="O1087" s="1245" t="s">
        <v>48</v>
      </c>
      <c r="P1087" s="1224" t="s">
        <v>48</v>
      </c>
      <c r="Q1087" s="1219" t="s">
        <v>48</v>
      </c>
      <c r="R1087" s="1246" t="s">
        <v>48</v>
      </c>
      <c r="S1087" s="1224" t="s">
        <v>48</v>
      </c>
      <c r="T1087" s="1219" t="s">
        <v>48</v>
      </c>
      <c r="U1087" s="1247" t="s">
        <v>48</v>
      </c>
      <c r="V1087" s="1331" t="s">
        <v>7509</v>
      </c>
      <c r="W1087" s="1249" t="s">
        <v>7500</v>
      </c>
      <c r="X1087" s="1295" t="s">
        <v>7500</v>
      </c>
      <c r="Y1087" s="1221" t="s">
        <v>48</v>
      </c>
      <c r="Z1087" s="1222" t="s">
        <v>48</v>
      </c>
      <c r="AA1087" s="1223" t="s">
        <v>48</v>
      </c>
      <c r="AB1087" s="1207" t="s">
        <v>7500</v>
      </c>
      <c r="AC1087" s="1332" t="s">
        <v>7500</v>
      </c>
      <c r="AD1087" s="1211" t="s">
        <v>48</v>
      </c>
      <c r="AE1087" s="1227" t="s">
        <v>48</v>
      </c>
      <c r="AF1087" s="1227" t="s">
        <v>48</v>
      </c>
      <c r="AG1087" s="1228" t="s">
        <v>48</v>
      </c>
      <c r="AH1087" s="1228" t="s">
        <v>48</v>
      </c>
      <c r="AI1087" s="1228" t="s">
        <v>48</v>
      </c>
      <c r="AJ1087" s="1228" t="s">
        <v>48</v>
      </c>
      <c r="AK1087" s="1228" t="s">
        <v>48</v>
      </c>
      <c r="AL1087" s="1228" t="s">
        <v>13913</v>
      </c>
      <c r="AM1087" s="1228" t="s">
        <v>12708</v>
      </c>
      <c r="AN1087" s="1229" t="s">
        <v>13946</v>
      </c>
    </row>
    <row r="1088" spans="1:40" ht="13.5" thickBot="1">
      <c r="A1088" s="1287" t="s">
        <v>7730</v>
      </c>
      <c r="B1088" s="1202" t="s">
        <v>7567</v>
      </c>
      <c r="C1088" s="1239" t="s">
        <v>7675</v>
      </c>
      <c r="D1088" s="1243" t="s">
        <v>40</v>
      </c>
      <c r="E1088" s="1258" t="s">
        <v>7494</v>
      </c>
      <c r="F1088" s="1258" t="s">
        <v>7494</v>
      </c>
      <c r="G1088" s="1258" t="s">
        <v>7495</v>
      </c>
      <c r="H1088" s="1258" t="s">
        <v>7496</v>
      </c>
      <c r="I1088" s="1206" t="b">
        <v>1</v>
      </c>
      <c r="J1088" s="1243" t="s">
        <v>7731</v>
      </c>
      <c r="K1088" s="1208" t="s">
        <v>7731</v>
      </c>
      <c r="L1088" s="1235" t="s">
        <v>7732</v>
      </c>
      <c r="M1088" s="1236">
        <v>0.2</v>
      </c>
      <c r="N1088" s="1262" t="b">
        <v>0</v>
      </c>
      <c r="O1088" s="1245" t="s">
        <v>48</v>
      </c>
      <c r="P1088" s="1224" t="s">
        <v>48</v>
      </c>
      <c r="Q1088" s="1219" t="s">
        <v>48</v>
      </c>
      <c r="R1088" s="1246" t="s">
        <v>48</v>
      </c>
      <c r="S1088" s="1224" t="s">
        <v>48</v>
      </c>
      <c r="T1088" s="1219" t="s">
        <v>48</v>
      </c>
      <c r="U1088" s="1247" t="s">
        <v>48</v>
      </c>
      <c r="V1088" s="1331" t="s">
        <v>7509</v>
      </c>
      <c r="W1088" s="1249" t="s">
        <v>7500</v>
      </c>
      <c r="X1088" s="1295" t="s">
        <v>7500</v>
      </c>
      <c r="Y1088" s="1221" t="s">
        <v>48</v>
      </c>
      <c r="Z1088" s="1222" t="s">
        <v>48</v>
      </c>
      <c r="AA1088" s="1223" t="s">
        <v>48</v>
      </c>
      <c r="AB1088" s="1207" t="s">
        <v>7500</v>
      </c>
      <c r="AC1088" s="1332" t="s">
        <v>7500</v>
      </c>
      <c r="AD1088" s="1211" t="s">
        <v>48</v>
      </c>
      <c r="AE1088" s="1227" t="s">
        <v>48</v>
      </c>
      <c r="AF1088" s="1227" t="s">
        <v>48</v>
      </c>
      <c r="AG1088" s="1228" t="s">
        <v>48</v>
      </c>
      <c r="AH1088" s="1228" t="s">
        <v>48</v>
      </c>
      <c r="AI1088" s="1228" t="s">
        <v>48</v>
      </c>
      <c r="AJ1088" s="1228" t="s">
        <v>48</v>
      </c>
      <c r="AK1088" s="1228" t="s">
        <v>48</v>
      </c>
      <c r="AL1088" s="1228" t="s">
        <v>13913</v>
      </c>
      <c r="AM1088" s="1228" t="s">
        <v>12708</v>
      </c>
      <c r="AN1088" s="1229" t="s">
        <v>13946</v>
      </c>
    </row>
    <row r="1089" spans="1:40" ht="13.5" thickBot="1">
      <c r="A1089" s="1292" t="s">
        <v>7733</v>
      </c>
      <c r="B1089" s="1202" t="s">
        <v>7591</v>
      </c>
      <c r="C1089" s="1239" t="s">
        <v>7675</v>
      </c>
      <c r="D1089" s="1243" t="s">
        <v>40</v>
      </c>
      <c r="E1089" s="1258" t="s">
        <v>7494</v>
      </c>
      <c r="F1089" s="1258" t="s">
        <v>7494</v>
      </c>
      <c r="G1089" s="1258" t="s">
        <v>7495</v>
      </c>
      <c r="H1089" s="1258" t="s">
        <v>7496</v>
      </c>
      <c r="I1089" s="1206" t="b">
        <v>1</v>
      </c>
      <c r="J1089" s="1243" t="s">
        <v>7734</v>
      </c>
      <c r="K1089" s="1208" t="s">
        <v>7734</v>
      </c>
      <c r="L1089" s="1235" t="s">
        <v>7735</v>
      </c>
      <c r="M1089" s="1236">
        <v>0.2</v>
      </c>
      <c r="N1089" s="1262" t="b">
        <v>0</v>
      </c>
      <c r="O1089" s="1245" t="s">
        <v>48</v>
      </c>
      <c r="P1089" s="1224" t="s">
        <v>48</v>
      </c>
      <c r="Q1089" s="1219" t="s">
        <v>48</v>
      </c>
      <c r="R1089" s="1246" t="s">
        <v>48</v>
      </c>
      <c r="S1089" s="1224" t="s">
        <v>48</v>
      </c>
      <c r="T1089" s="1219" t="s">
        <v>48</v>
      </c>
      <c r="U1089" s="1247" t="s">
        <v>48</v>
      </c>
      <c r="V1089" s="1331" t="s">
        <v>7499</v>
      </c>
      <c r="W1089" s="1249" t="s">
        <v>7500</v>
      </c>
      <c r="X1089" s="1295" t="s">
        <v>7500</v>
      </c>
      <c r="Y1089" s="1221" t="s">
        <v>48</v>
      </c>
      <c r="Z1089" s="1222" t="s">
        <v>48</v>
      </c>
      <c r="AA1089" s="1223" t="s">
        <v>48</v>
      </c>
      <c r="AB1089" s="1207" t="s">
        <v>7500</v>
      </c>
      <c r="AC1089" s="1332" t="s">
        <v>7500</v>
      </c>
      <c r="AD1089" s="1211" t="s">
        <v>48</v>
      </c>
      <c r="AE1089" s="1227" t="s">
        <v>48</v>
      </c>
      <c r="AF1089" s="1227" t="s">
        <v>48</v>
      </c>
      <c r="AG1089" s="1228" t="s">
        <v>48</v>
      </c>
      <c r="AH1089" s="1228" t="s">
        <v>48</v>
      </c>
      <c r="AI1089" s="1228" t="s">
        <v>48</v>
      </c>
      <c r="AJ1089" s="1228" t="s">
        <v>48</v>
      </c>
      <c r="AK1089" s="1228" t="s">
        <v>48</v>
      </c>
      <c r="AL1089" s="1228" t="s">
        <v>13913</v>
      </c>
      <c r="AM1089" s="1228" t="s">
        <v>12708</v>
      </c>
      <c r="AN1089" s="1229" t="s">
        <v>13946</v>
      </c>
    </row>
    <row r="1090" spans="1:40" ht="13.5" thickBot="1">
      <c r="A1090" s="1293" t="s">
        <v>7736</v>
      </c>
      <c r="B1090" s="1238" t="s">
        <v>7603</v>
      </c>
      <c r="C1090" s="1239" t="s">
        <v>7675</v>
      </c>
      <c r="D1090" s="1243" t="s">
        <v>40</v>
      </c>
      <c r="E1090" s="1258" t="s">
        <v>7494</v>
      </c>
      <c r="F1090" s="1258" t="s">
        <v>7494</v>
      </c>
      <c r="G1090" s="1258" t="s">
        <v>7495</v>
      </c>
      <c r="H1090" s="1258" t="s">
        <v>7496</v>
      </c>
      <c r="I1090" s="1206" t="b">
        <v>1</v>
      </c>
      <c r="J1090" s="1243" t="s">
        <v>7737</v>
      </c>
      <c r="K1090" s="1208" t="s">
        <v>7737</v>
      </c>
      <c r="L1090" s="1235" t="s">
        <v>7738</v>
      </c>
      <c r="M1090" s="1236">
        <v>0.2</v>
      </c>
      <c r="N1090" s="1262" t="b">
        <v>0</v>
      </c>
      <c r="O1090" s="1245" t="s">
        <v>48</v>
      </c>
      <c r="P1090" s="1224" t="s">
        <v>48</v>
      </c>
      <c r="Q1090" s="1219" t="s">
        <v>48</v>
      </c>
      <c r="R1090" s="1246" t="s">
        <v>48</v>
      </c>
      <c r="S1090" s="1224" t="s">
        <v>48</v>
      </c>
      <c r="T1090" s="1219" t="s">
        <v>48</v>
      </c>
      <c r="U1090" s="1247" t="s">
        <v>48</v>
      </c>
      <c r="V1090" s="1331" t="s">
        <v>7499</v>
      </c>
      <c r="W1090" s="1249" t="s">
        <v>7500</v>
      </c>
      <c r="X1090" s="1295" t="s">
        <v>7500</v>
      </c>
      <c r="Y1090" s="1221" t="s">
        <v>48</v>
      </c>
      <c r="Z1090" s="1222" t="s">
        <v>48</v>
      </c>
      <c r="AA1090" s="1223" t="s">
        <v>48</v>
      </c>
      <c r="AB1090" s="1207" t="s">
        <v>7500</v>
      </c>
      <c r="AC1090" s="1332" t="s">
        <v>7500</v>
      </c>
      <c r="AD1090" s="1211" t="s">
        <v>48</v>
      </c>
      <c r="AE1090" s="1227" t="s">
        <v>48</v>
      </c>
      <c r="AF1090" s="1227" t="s">
        <v>48</v>
      </c>
      <c r="AG1090" s="1228" t="s">
        <v>48</v>
      </c>
      <c r="AH1090" s="1228" t="s">
        <v>48</v>
      </c>
      <c r="AI1090" s="1228" t="s">
        <v>48</v>
      </c>
      <c r="AJ1090" s="1228" t="s">
        <v>48</v>
      </c>
      <c r="AK1090" s="1228" t="s">
        <v>48</v>
      </c>
      <c r="AL1090" s="1228" t="s">
        <v>13914</v>
      </c>
      <c r="AM1090" s="1228" t="s">
        <v>12708</v>
      </c>
      <c r="AN1090" s="1229" t="s">
        <v>13946</v>
      </c>
    </row>
    <row r="1091" spans="1:40" ht="13.5" thickBot="1">
      <c r="A1091" s="1293" t="s">
        <v>7739</v>
      </c>
      <c r="B1091" s="1238" t="s">
        <v>7619</v>
      </c>
      <c r="C1091" s="1239" t="s">
        <v>7675</v>
      </c>
      <c r="D1091" s="1243" t="s">
        <v>40</v>
      </c>
      <c r="E1091" s="1258" t="s">
        <v>7494</v>
      </c>
      <c r="F1091" s="1258" t="s">
        <v>7494</v>
      </c>
      <c r="G1091" s="1258" t="s">
        <v>7495</v>
      </c>
      <c r="H1091" s="1258" t="s">
        <v>7496</v>
      </c>
      <c r="I1091" s="1206" t="b">
        <v>1</v>
      </c>
      <c r="J1091" s="1243" t="s">
        <v>7740</v>
      </c>
      <c r="K1091" s="1208" t="s">
        <v>7740</v>
      </c>
      <c r="L1091" s="1235" t="s">
        <v>7741</v>
      </c>
      <c r="M1091" s="1236">
        <v>0.2</v>
      </c>
      <c r="N1091" s="1262" t="b">
        <v>0</v>
      </c>
      <c r="O1091" s="1245" t="s">
        <v>48</v>
      </c>
      <c r="P1091" s="1224" t="s">
        <v>48</v>
      </c>
      <c r="Q1091" s="1219" t="s">
        <v>48</v>
      </c>
      <c r="R1091" s="1246" t="s">
        <v>48</v>
      </c>
      <c r="S1091" s="1224" t="s">
        <v>48</v>
      </c>
      <c r="T1091" s="1219" t="s">
        <v>48</v>
      </c>
      <c r="U1091" s="1247" t="s">
        <v>48</v>
      </c>
      <c r="V1091" s="1331" t="s">
        <v>7499</v>
      </c>
      <c r="W1091" s="1249" t="s">
        <v>7500</v>
      </c>
      <c r="X1091" s="1295" t="s">
        <v>7500</v>
      </c>
      <c r="Y1091" s="1221" t="s">
        <v>48</v>
      </c>
      <c r="Z1091" s="1222" t="s">
        <v>48</v>
      </c>
      <c r="AA1091" s="1223" t="s">
        <v>48</v>
      </c>
      <c r="AB1091" s="1207" t="s">
        <v>7500</v>
      </c>
      <c r="AC1091" s="1332" t="s">
        <v>7500</v>
      </c>
      <c r="AD1091" s="1211" t="s">
        <v>48</v>
      </c>
      <c r="AE1091" s="1227" t="s">
        <v>48</v>
      </c>
      <c r="AF1091" s="1227" t="s">
        <v>48</v>
      </c>
      <c r="AG1091" s="1228" t="s">
        <v>48</v>
      </c>
      <c r="AH1091" s="1228" t="s">
        <v>48</v>
      </c>
      <c r="AI1091" s="1228" t="s">
        <v>48</v>
      </c>
      <c r="AJ1091" s="1228" t="s">
        <v>48</v>
      </c>
      <c r="AK1091" s="1228" t="s">
        <v>48</v>
      </c>
      <c r="AL1091" s="1228" t="s">
        <v>13914</v>
      </c>
      <c r="AM1091" s="1228" t="s">
        <v>12708</v>
      </c>
      <c r="AN1091" s="1229" t="s">
        <v>13946</v>
      </c>
    </row>
    <row r="1092" spans="1:40" ht="13.5" thickBot="1">
      <c r="A1092" s="1316" t="s">
        <v>7742</v>
      </c>
      <c r="B1092" s="1238" t="s">
        <v>7611</v>
      </c>
      <c r="C1092" s="1239" t="s">
        <v>7675</v>
      </c>
      <c r="D1092" s="1243" t="s">
        <v>40</v>
      </c>
      <c r="E1092" s="1258" t="s">
        <v>7494</v>
      </c>
      <c r="F1092" s="1258" t="s">
        <v>7494</v>
      </c>
      <c r="G1092" s="1258" t="s">
        <v>7495</v>
      </c>
      <c r="H1092" s="1258" t="s">
        <v>7496</v>
      </c>
      <c r="I1092" s="1206" t="b">
        <v>1</v>
      </c>
      <c r="J1092" s="1243" t="s">
        <v>7743</v>
      </c>
      <c r="K1092" s="1208" t="s">
        <v>7743</v>
      </c>
      <c r="L1092" s="1235" t="s">
        <v>7744</v>
      </c>
      <c r="M1092" s="1236">
        <v>0.2</v>
      </c>
      <c r="N1092" s="1262" t="b">
        <v>0</v>
      </c>
      <c r="O1092" s="1245" t="s">
        <v>48</v>
      </c>
      <c r="P1092" s="1224" t="s">
        <v>48</v>
      </c>
      <c r="Q1092" s="1219" t="s">
        <v>48</v>
      </c>
      <c r="R1092" s="1246" t="s">
        <v>48</v>
      </c>
      <c r="S1092" s="1224" t="s">
        <v>48</v>
      </c>
      <c r="T1092" s="1219" t="s">
        <v>48</v>
      </c>
      <c r="U1092" s="1247" t="s">
        <v>48</v>
      </c>
      <c r="V1092" s="1331" t="s">
        <v>7499</v>
      </c>
      <c r="W1092" s="1249" t="s">
        <v>7500</v>
      </c>
      <c r="X1092" s="1295" t="s">
        <v>7500</v>
      </c>
      <c r="Y1092" s="1221" t="s">
        <v>48</v>
      </c>
      <c r="Z1092" s="1222" t="s">
        <v>48</v>
      </c>
      <c r="AA1092" s="1223" t="s">
        <v>48</v>
      </c>
      <c r="AB1092" s="1207" t="s">
        <v>7500</v>
      </c>
      <c r="AC1092" s="1332" t="s">
        <v>7500</v>
      </c>
      <c r="AD1092" s="1211" t="s">
        <v>48</v>
      </c>
      <c r="AE1092" s="1227" t="s">
        <v>48</v>
      </c>
      <c r="AF1092" s="1227" t="s">
        <v>48</v>
      </c>
      <c r="AG1092" s="1228" t="s">
        <v>48</v>
      </c>
      <c r="AH1092" s="1228" t="s">
        <v>48</v>
      </c>
      <c r="AI1092" s="1228" t="s">
        <v>48</v>
      </c>
      <c r="AJ1092" s="1228" t="s">
        <v>48</v>
      </c>
      <c r="AK1092" s="1228" t="s">
        <v>48</v>
      </c>
      <c r="AL1092" s="1228" t="s">
        <v>13914</v>
      </c>
      <c r="AM1092" s="1228" t="s">
        <v>12708</v>
      </c>
      <c r="AN1092" s="1229" t="s">
        <v>13946</v>
      </c>
    </row>
    <row r="1093" spans="1:40" ht="13.5" thickBot="1">
      <c r="A1093" s="1316" t="s">
        <v>7745</v>
      </c>
      <c r="B1093" s="1238" t="s">
        <v>7595</v>
      </c>
      <c r="C1093" s="1239" t="s">
        <v>7675</v>
      </c>
      <c r="D1093" s="1243" t="s">
        <v>40</v>
      </c>
      <c r="E1093" s="1258" t="s">
        <v>7494</v>
      </c>
      <c r="F1093" s="1258" t="s">
        <v>7494</v>
      </c>
      <c r="G1093" s="1258" t="s">
        <v>7495</v>
      </c>
      <c r="H1093" s="1258" t="s">
        <v>7496</v>
      </c>
      <c r="I1093" s="1206" t="b">
        <v>1</v>
      </c>
      <c r="J1093" s="1243" t="s">
        <v>7746</v>
      </c>
      <c r="K1093" s="1208" t="s">
        <v>7746</v>
      </c>
      <c r="L1093" s="1235" t="s">
        <v>7747</v>
      </c>
      <c r="M1093" s="1236">
        <v>0.2</v>
      </c>
      <c r="N1093" s="1262" t="b">
        <v>0</v>
      </c>
      <c r="O1093" s="1245" t="s">
        <v>48</v>
      </c>
      <c r="P1093" s="1224" t="s">
        <v>48</v>
      </c>
      <c r="Q1093" s="1219" t="s">
        <v>48</v>
      </c>
      <c r="R1093" s="1246" t="s">
        <v>48</v>
      </c>
      <c r="S1093" s="1224" t="s">
        <v>48</v>
      </c>
      <c r="T1093" s="1219" t="s">
        <v>48</v>
      </c>
      <c r="U1093" s="1247" t="s">
        <v>48</v>
      </c>
      <c r="V1093" s="1331" t="s">
        <v>7499</v>
      </c>
      <c r="W1093" s="1249" t="s">
        <v>7500</v>
      </c>
      <c r="X1093" s="1295" t="s">
        <v>7500</v>
      </c>
      <c r="Y1093" s="1221" t="s">
        <v>48</v>
      </c>
      <c r="Z1093" s="1222" t="s">
        <v>48</v>
      </c>
      <c r="AA1093" s="1223" t="s">
        <v>48</v>
      </c>
      <c r="AB1093" s="1207" t="s">
        <v>7500</v>
      </c>
      <c r="AC1093" s="1332" t="s">
        <v>7500</v>
      </c>
      <c r="AD1093" s="1211" t="s">
        <v>48</v>
      </c>
      <c r="AE1093" s="1227" t="s">
        <v>48</v>
      </c>
      <c r="AF1093" s="1227" t="s">
        <v>48</v>
      </c>
      <c r="AG1093" s="1228" t="s">
        <v>48</v>
      </c>
      <c r="AH1093" s="1228" t="s">
        <v>48</v>
      </c>
      <c r="AI1093" s="1228" t="s">
        <v>48</v>
      </c>
      <c r="AJ1093" s="1228" t="s">
        <v>48</v>
      </c>
      <c r="AK1093" s="1228" t="s">
        <v>48</v>
      </c>
      <c r="AL1093" s="1228" t="s">
        <v>13914</v>
      </c>
      <c r="AM1093" s="1228" t="s">
        <v>12708</v>
      </c>
      <c r="AN1093" s="1229" t="s">
        <v>13946</v>
      </c>
    </row>
    <row r="1094" spans="1:40" ht="13.5" thickBot="1">
      <c r="A1094" s="1293" t="s">
        <v>7748</v>
      </c>
      <c r="B1094" s="1238" t="s">
        <v>7567</v>
      </c>
      <c r="C1094" s="1239" t="s">
        <v>7675</v>
      </c>
      <c r="D1094" s="1243" t="s">
        <v>40</v>
      </c>
      <c r="E1094" s="1258" t="s">
        <v>7494</v>
      </c>
      <c r="F1094" s="1258" t="s">
        <v>7494</v>
      </c>
      <c r="G1094" s="1258" t="s">
        <v>7495</v>
      </c>
      <c r="H1094" s="1258" t="s">
        <v>7496</v>
      </c>
      <c r="I1094" s="1206" t="b">
        <v>1</v>
      </c>
      <c r="J1094" s="1243" t="s">
        <v>7749</v>
      </c>
      <c r="K1094" s="1208" t="s">
        <v>7749</v>
      </c>
      <c r="L1094" s="1235" t="s">
        <v>7750</v>
      </c>
      <c r="M1094" s="1236">
        <v>0.2</v>
      </c>
      <c r="N1094" s="1262" t="b">
        <v>0</v>
      </c>
      <c r="O1094" s="1245" t="s">
        <v>48</v>
      </c>
      <c r="P1094" s="1224" t="s">
        <v>48</v>
      </c>
      <c r="Q1094" s="1219" t="s">
        <v>48</v>
      </c>
      <c r="R1094" s="1246" t="s">
        <v>48</v>
      </c>
      <c r="S1094" s="1224" t="s">
        <v>48</v>
      </c>
      <c r="T1094" s="1219" t="s">
        <v>48</v>
      </c>
      <c r="U1094" s="1247" t="s">
        <v>48</v>
      </c>
      <c r="V1094" s="1331" t="s">
        <v>7509</v>
      </c>
      <c r="W1094" s="1249" t="s">
        <v>7500</v>
      </c>
      <c r="X1094" s="1295" t="s">
        <v>7500</v>
      </c>
      <c r="Y1094" s="1221" t="s">
        <v>48</v>
      </c>
      <c r="Z1094" s="1222" t="s">
        <v>48</v>
      </c>
      <c r="AA1094" s="1223" t="s">
        <v>48</v>
      </c>
      <c r="AB1094" s="1207" t="s">
        <v>7500</v>
      </c>
      <c r="AC1094" s="1332" t="s">
        <v>7500</v>
      </c>
      <c r="AD1094" s="1211" t="s">
        <v>48</v>
      </c>
      <c r="AE1094" s="1227" t="s">
        <v>48</v>
      </c>
      <c r="AF1094" s="1227" t="s">
        <v>48</v>
      </c>
      <c r="AG1094" s="1228" t="s">
        <v>48</v>
      </c>
      <c r="AH1094" s="1228" t="s">
        <v>48</v>
      </c>
      <c r="AI1094" s="1228" t="s">
        <v>48</v>
      </c>
      <c r="AJ1094" s="1228" t="s">
        <v>48</v>
      </c>
      <c r="AK1094" s="1228" t="s">
        <v>48</v>
      </c>
      <c r="AL1094" s="1228" t="s">
        <v>13914</v>
      </c>
      <c r="AM1094" s="1228" t="s">
        <v>12708</v>
      </c>
      <c r="AN1094" s="1229" t="s">
        <v>13946</v>
      </c>
    </row>
    <row r="1095" spans="1:40" ht="13.5" thickBot="1">
      <c r="A1095" s="1318" t="s">
        <v>7751</v>
      </c>
      <c r="B1095" s="1238" t="s">
        <v>7642</v>
      </c>
      <c r="C1095" s="1239" t="s">
        <v>7675</v>
      </c>
      <c r="D1095" s="1243" t="s">
        <v>40</v>
      </c>
      <c r="E1095" s="1258" t="s">
        <v>7494</v>
      </c>
      <c r="F1095" s="1258" t="s">
        <v>7494</v>
      </c>
      <c r="G1095" s="1258" t="s">
        <v>7495</v>
      </c>
      <c r="H1095" s="1258" t="s">
        <v>7496</v>
      </c>
      <c r="I1095" s="1206" t="b">
        <v>1</v>
      </c>
      <c r="J1095" s="1243" t="s">
        <v>7752</v>
      </c>
      <c r="K1095" s="1208" t="s">
        <v>7752</v>
      </c>
      <c r="L1095" s="1235" t="s">
        <v>7753</v>
      </c>
      <c r="M1095" s="1236">
        <v>0.2</v>
      </c>
      <c r="N1095" s="1262" t="b">
        <v>0</v>
      </c>
      <c r="O1095" s="1245" t="s">
        <v>48</v>
      </c>
      <c r="P1095" s="1224" t="s">
        <v>48</v>
      </c>
      <c r="Q1095" s="1219" t="s">
        <v>48</v>
      </c>
      <c r="R1095" s="1246" t="s">
        <v>48</v>
      </c>
      <c r="S1095" s="1224" t="s">
        <v>48</v>
      </c>
      <c r="T1095" s="1219" t="s">
        <v>48</v>
      </c>
      <c r="U1095" s="1247" t="s">
        <v>48</v>
      </c>
      <c r="V1095" s="1331" t="s">
        <v>7499</v>
      </c>
      <c r="W1095" s="1249" t="s">
        <v>7500</v>
      </c>
      <c r="X1095" s="1295" t="s">
        <v>7500</v>
      </c>
      <c r="Y1095" s="1221" t="s">
        <v>48</v>
      </c>
      <c r="Z1095" s="1222" t="s">
        <v>48</v>
      </c>
      <c r="AA1095" s="1223" t="s">
        <v>48</v>
      </c>
      <c r="AB1095" s="1207" t="s">
        <v>7500</v>
      </c>
      <c r="AC1095" s="1332" t="s">
        <v>7500</v>
      </c>
      <c r="AD1095" s="1211" t="s">
        <v>48</v>
      </c>
      <c r="AE1095" s="1227" t="s">
        <v>48</v>
      </c>
      <c r="AF1095" s="1227" t="s">
        <v>48</v>
      </c>
      <c r="AG1095" s="1228" t="s">
        <v>48</v>
      </c>
      <c r="AH1095" s="1228" t="s">
        <v>48</v>
      </c>
      <c r="AI1095" s="1228" t="s">
        <v>48</v>
      </c>
      <c r="AJ1095" s="1228" t="s">
        <v>48</v>
      </c>
      <c r="AK1095" s="1228" t="s">
        <v>48</v>
      </c>
      <c r="AL1095" s="1228" t="s">
        <v>13915</v>
      </c>
      <c r="AM1095" s="1228" t="s">
        <v>12708</v>
      </c>
      <c r="AN1095" s="1229" t="s">
        <v>13946</v>
      </c>
    </row>
    <row r="1096" spans="1:40" ht="13.5" thickBot="1">
      <c r="A1096" s="1318" t="s">
        <v>7754</v>
      </c>
      <c r="B1096" s="1238" t="s">
        <v>7634</v>
      </c>
      <c r="C1096" s="1239" t="s">
        <v>7675</v>
      </c>
      <c r="D1096" s="1243" t="s">
        <v>40</v>
      </c>
      <c r="E1096" s="1258" t="s">
        <v>7494</v>
      </c>
      <c r="F1096" s="1258" t="s">
        <v>7494</v>
      </c>
      <c r="G1096" s="1258" t="s">
        <v>7495</v>
      </c>
      <c r="H1096" s="1258" t="s">
        <v>7496</v>
      </c>
      <c r="I1096" s="1206" t="b">
        <v>1</v>
      </c>
      <c r="J1096" s="1243" t="s">
        <v>7755</v>
      </c>
      <c r="K1096" s="1208" t="s">
        <v>7755</v>
      </c>
      <c r="L1096" s="1235" t="s">
        <v>7756</v>
      </c>
      <c r="M1096" s="1236">
        <v>0.2</v>
      </c>
      <c r="N1096" s="1262" t="b">
        <v>0</v>
      </c>
      <c r="O1096" s="1245" t="s">
        <v>48</v>
      </c>
      <c r="P1096" s="1224" t="s">
        <v>48</v>
      </c>
      <c r="Q1096" s="1219" t="s">
        <v>48</v>
      </c>
      <c r="R1096" s="1246" t="s">
        <v>48</v>
      </c>
      <c r="S1096" s="1224" t="s">
        <v>48</v>
      </c>
      <c r="T1096" s="1219" t="s">
        <v>48</v>
      </c>
      <c r="U1096" s="1247" t="s">
        <v>48</v>
      </c>
      <c r="V1096" s="1331" t="s">
        <v>7499</v>
      </c>
      <c r="W1096" s="1249" t="s">
        <v>7500</v>
      </c>
      <c r="X1096" s="1295" t="s">
        <v>7500</v>
      </c>
      <c r="Y1096" s="1221" t="s">
        <v>48</v>
      </c>
      <c r="Z1096" s="1222" t="s">
        <v>48</v>
      </c>
      <c r="AA1096" s="1223" t="s">
        <v>48</v>
      </c>
      <c r="AB1096" s="1207" t="s">
        <v>7500</v>
      </c>
      <c r="AC1096" s="1332" t="s">
        <v>7500</v>
      </c>
      <c r="AD1096" s="1211" t="s">
        <v>48</v>
      </c>
      <c r="AE1096" s="1227" t="s">
        <v>48</v>
      </c>
      <c r="AF1096" s="1227" t="s">
        <v>48</v>
      </c>
      <c r="AG1096" s="1228" t="s">
        <v>48</v>
      </c>
      <c r="AH1096" s="1228" t="s">
        <v>48</v>
      </c>
      <c r="AI1096" s="1228" t="s">
        <v>48</v>
      </c>
      <c r="AJ1096" s="1228" t="s">
        <v>48</v>
      </c>
      <c r="AK1096" s="1228" t="s">
        <v>48</v>
      </c>
      <c r="AL1096" s="1228" t="s">
        <v>13915</v>
      </c>
      <c r="AM1096" s="1228" t="s">
        <v>12708</v>
      </c>
      <c r="AN1096" s="1229" t="s">
        <v>13946</v>
      </c>
    </row>
    <row r="1097" spans="1:40" ht="13.5" thickBot="1">
      <c r="A1097" s="1318" t="s">
        <v>7757</v>
      </c>
      <c r="B1097" s="1238" t="s">
        <v>7653</v>
      </c>
      <c r="C1097" s="1239" t="s">
        <v>7675</v>
      </c>
      <c r="D1097" s="1243" t="s">
        <v>40</v>
      </c>
      <c r="E1097" s="1258" t="s">
        <v>7494</v>
      </c>
      <c r="F1097" s="1258" t="s">
        <v>7494</v>
      </c>
      <c r="G1097" s="1258" t="s">
        <v>7495</v>
      </c>
      <c r="H1097" s="1258" t="s">
        <v>7496</v>
      </c>
      <c r="I1097" s="1206" t="b">
        <v>1</v>
      </c>
      <c r="J1097" s="1243" t="s">
        <v>7758</v>
      </c>
      <c r="K1097" s="1208" t="s">
        <v>7758</v>
      </c>
      <c r="L1097" s="1235" t="s">
        <v>7759</v>
      </c>
      <c r="M1097" s="1236">
        <v>0.2</v>
      </c>
      <c r="N1097" s="1262" t="b">
        <v>0</v>
      </c>
      <c r="O1097" s="1245" t="s">
        <v>48</v>
      </c>
      <c r="P1097" s="1224" t="s">
        <v>48</v>
      </c>
      <c r="Q1097" s="1219" t="s">
        <v>48</v>
      </c>
      <c r="R1097" s="1246" t="s">
        <v>48</v>
      </c>
      <c r="S1097" s="1224" t="s">
        <v>48</v>
      </c>
      <c r="T1097" s="1219" t="s">
        <v>48</v>
      </c>
      <c r="U1097" s="1247" t="s">
        <v>48</v>
      </c>
      <c r="V1097" s="1331" t="s">
        <v>7509</v>
      </c>
      <c r="W1097" s="1249" t="s">
        <v>7500</v>
      </c>
      <c r="X1097" s="1295" t="s">
        <v>7500</v>
      </c>
      <c r="Y1097" s="1221" t="s">
        <v>48</v>
      </c>
      <c r="Z1097" s="1222" t="s">
        <v>48</v>
      </c>
      <c r="AA1097" s="1223" t="s">
        <v>48</v>
      </c>
      <c r="AB1097" s="1207" t="s">
        <v>7500</v>
      </c>
      <c r="AC1097" s="1332" t="s">
        <v>7500</v>
      </c>
      <c r="AD1097" s="1211" t="s">
        <v>48</v>
      </c>
      <c r="AE1097" s="1227" t="s">
        <v>48</v>
      </c>
      <c r="AF1097" s="1227" t="s">
        <v>48</v>
      </c>
      <c r="AG1097" s="1228" t="s">
        <v>48</v>
      </c>
      <c r="AH1097" s="1228" t="s">
        <v>48</v>
      </c>
      <c r="AI1097" s="1228" t="s">
        <v>48</v>
      </c>
      <c r="AJ1097" s="1228" t="s">
        <v>48</v>
      </c>
      <c r="AK1097" s="1228" t="s">
        <v>48</v>
      </c>
      <c r="AL1097" s="1228" t="s">
        <v>13915</v>
      </c>
      <c r="AM1097" s="1228" t="s">
        <v>12708</v>
      </c>
      <c r="AN1097" s="1229" t="s">
        <v>13946</v>
      </c>
    </row>
    <row r="1098" spans="1:40" ht="13.5" thickBot="1">
      <c r="A1098" s="1318" t="s">
        <v>7760</v>
      </c>
      <c r="B1098" s="1238" t="s">
        <v>7761</v>
      </c>
      <c r="C1098" s="1239" t="s">
        <v>7675</v>
      </c>
      <c r="D1098" s="1243" t="s">
        <v>40</v>
      </c>
      <c r="E1098" s="1258" t="s">
        <v>7494</v>
      </c>
      <c r="F1098" s="1258" t="s">
        <v>7494</v>
      </c>
      <c r="G1098" s="1258" t="s">
        <v>7495</v>
      </c>
      <c r="H1098" s="1258" t="s">
        <v>7496</v>
      </c>
      <c r="I1098" s="1206" t="b">
        <v>1</v>
      </c>
      <c r="J1098" s="1243" t="s">
        <v>7762</v>
      </c>
      <c r="K1098" s="1208" t="s">
        <v>7762</v>
      </c>
      <c r="L1098" s="1235" t="s">
        <v>7763</v>
      </c>
      <c r="M1098" s="1236">
        <v>0.2</v>
      </c>
      <c r="N1098" s="1262" t="b">
        <v>0</v>
      </c>
      <c r="O1098" s="1245" t="s">
        <v>48</v>
      </c>
      <c r="P1098" s="1224" t="s">
        <v>48</v>
      </c>
      <c r="Q1098" s="1219" t="s">
        <v>48</v>
      </c>
      <c r="R1098" s="1246" t="s">
        <v>48</v>
      </c>
      <c r="S1098" s="1224" t="s">
        <v>48</v>
      </c>
      <c r="T1098" s="1219" t="s">
        <v>48</v>
      </c>
      <c r="U1098" s="1247" t="s">
        <v>48</v>
      </c>
      <c r="V1098" s="1331" t="s">
        <v>7499</v>
      </c>
      <c r="W1098" s="1249" t="s">
        <v>7500</v>
      </c>
      <c r="X1098" s="1295" t="s">
        <v>7500</v>
      </c>
      <c r="Y1098" s="1221" t="s">
        <v>48</v>
      </c>
      <c r="Z1098" s="1222" t="s">
        <v>48</v>
      </c>
      <c r="AA1098" s="1223" t="s">
        <v>48</v>
      </c>
      <c r="AB1098" s="1207" t="s">
        <v>7500</v>
      </c>
      <c r="AC1098" s="1332" t="s">
        <v>7500</v>
      </c>
      <c r="AD1098" s="1211" t="s">
        <v>48</v>
      </c>
      <c r="AE1098" s="1227" t="s">
        <v>48</v>
      </c>
      <c r="AF1098" s="1227" t="s">
        <v>48</v>
      </c>
      <c r="AG1098" s="1228" t="s">
        <v>48</v>
      </c>
      <c r="AH1098" s="1228" t="s">
        <v>48</v>
      </c>
      <c r="AI1098" s="1228" t="s">
        <v>48</v>
      </c>
      <c r="AJ1098" s="1228" t="s">
        <v>48</v>
      </c>
      <c r="AK1098" s="1228" t="s">
        <v>48</v>
      </c>
      <c r="AL1098" s="1228" t="s">
        <v>13915</v>
      </c>
      <c r="AM1098" s="1228" t="s">
        <v>12708</v>
      </c>
      <c r="AN1098" s="1229" t="s">
        <v>13946</v>
      </c>
    </row>
    <row r="1099" spans="1:40" ht="13.5" thickBot="1">
      <c r="A1099" s="1318" t="s">
        <v>7764</v>
      </c>
      <c r="B1099" s="1202" t="s">
        <v>7765</v>
      </c>
      <c r="C1099" s="1239" t="s">
        <v>7675</v>
      </c>
      <c r="D1099" s="1243" t="s">
        <v>40</v>
      </c>
      <c r="E1099" s="1258" t="s">
        <v>7494</v>
      </c>
      <c r="F1099" s="1258" t="s">
        <v>7494</v>
      </c>
      <c r="G1099" s="1258" t="s">
        <v>7495</v>
      </c>
      <c r="H1099" s="1258" t="s">
        <v>7496</v>
      </c>
      <c r="I1099" s="1206" t="b">
        <v>1</v>
      </c>
      <c r="J1099" s="1243" t="s">
        <v>7766</v>
      </c>
      <c r="K1099" s="1208" t="s">
        <v>7766</v>
      </c>
      <c r="L1099" s="1235" t="s">
        <v>7767</v>
      </c>
      <c r="M1099" s="1236">
        <v>0.2</v>
      </c>
      <c r="N1099" s="1262" t="b">
        <v>0</v>
      </c>
      <c r="O1099" s="1245" t="s">
        <v>48</v>
      </c>
      <c r="P1099" s="1224" t="s">
        <v>48</v>
      </c>
      <c r="Q1099" s="1219" t="s">
        <v>48</v>
      </c>
      <c r="R1099" s="1246" t="s">
        <v>48</v>
      </c>
      <c r="S1099" s="1224" t="s">
        <v>48</v>
      </c>
      <c r="T1099" s="1219" t="s">
        <v>48</v>
      </c>
      <c r="U1099" s="1247" t="s">
        <v>48</v>
      </c>
      <c r="V1099" s="1331" t="s">
        <v>7499</v>
      </c>
      <c r="W1099" s="1249" t="s">
        <v>7500</v>
      </c>
      <c r="X1099" s="1295" t="s">
        <v>7500</v>
      </c>
      <c r="Y1099" s="1221" t="s">
        <v>48</v>
      </c>
      <c r="Z1099" s="1222" t="s">
        <v>48</v>
      </c>
      <c r="AA1099" s="1223" t="s">
        <v>48</v>
      </c>
      <c r="AB1099" s="1207" t="s">
        <v>7500</v>
      </c>
      <c r="AC1099" s="1332" t="s">
        <v>7500</v>
      </c>
      <c r="AD1099" s="1211" t="s">
        <v>48</v>
      </c>
      <c r="AE1099" s="1227" t="s">
        <v>48</v>
      </c>
      <c r="AF1099" s="1227" t="s">
        <v>48</v>
      </c>
      <c r="AG1099" s="1228" t="s">
        <v>48</v>
      </c>
      <c r="AH1099" s="1228" t="s">
        <v>48</v>
      </c>
      <c r="AI1099" s="1228" t="s">
        <v>48</v>
      </c>
      <c r="AJ1099" s="1228" t="s">
        <v>48</v>
      </c>
      <c r="AK1099" s="1228" t="s">
        <v>48</v>
      </c>
      <c r="AL1099" s="1228" t="s">
        <v>13915</v>
      </c>
      <c r="AM1099" s="1228" t="s">
        <v>12708</v>
      </c>
      <c r="AN1099" s="1229" t="s">
        <v>13946</v>
      </c>
    </row>
    <row r="1100" spans="1:40" ht="13.5" thickBot="1">
      <c r="A1100" s="1270" t="s">
        <v>7768</v>
      </c>
      <c r="B1100" s="1202" t="s">
        <v>7769</v>
      </c>
      <c r="C1100" s="1289" t="s">
        <v>240</v>
      </c>
      <c r="D1100" s="1243" t="s">
        <v>40</v>
      </c>
      <c r="E1100" s="1258" t="s">
        <v>241</v>
      </c>
      <c r="F1100" s="1258" t="s">
        <v>241</v>
      </c>
      <c r="G1100" s="1258" t="s">
        <v>242</v>
      </c>
      <c r="H1100" s="1258" t="s">
        <v>243</v>
      </c>
      <c r="I1100" s="1259" t="b">
        <v>0</v>
      </c>
      <c r="J1100" s="1309" t="s">
        <v>7770</v>
      </c>
      <c r="K1100" s="1208" t="s">
        <v>7771</v>
      </c>
      <c r="L1100" s="1235" t="s">
        <v>7772</v>
      </c>
      <c r="M1100" s="1236">
        <v>1.5</v>
      </c>
      <c r="N1100" s="1262" t="b">
        <v>0</v>
      </c>
      <c r="O1100" s="1245" t="s">
        <v>48</v>
      </c>
      <c r="P1100" s="1224" t="s">
        <v>48</v>
      </c>
      <c r="Q1100" s="1219" t="s">
        <v>48</v>
      </c>
      <c r="R1100" s="1246" t="s">
        <v>48</v>
      </c>
      <c r="S1100" s="1224" t="s">
        <v>48</v>
      </c>
      <c r="T1100" s="1219" t="s">
        <v>48</v>
      </c>
      <c r="U1100" s="1247" t="s">
        <v>48</v>
      </c>
      <c r="V1100" s="1331" t="s">
        <v>7499</v>
      </c>
      <c r="W1100" s="1249" t="s">
        <v>7500</v>
      </c>
      <c r="X1100" s="1295" t="s">
        <v>7500</v>
      </c>
      <c r="Y1100" s="1221" t="s">
        <v>48</v>
      </c>
      <c r="Z1100" s="1222" t="s">
        <v>48</v>
      </c>
      <c r="AA1100" s="1223" t="s">
        <v>48</v>
      </c>
      <c r="AB1100" s="1207" t="s">
        <v>7500</v>
      </c>
      <c r="AC1100" s="1332" t="s">
        <v>7500</v>
      </c>
      <c r="AD1100" s="1211" t="s">
        <v>48</v>
      </c>
      <c r="AE1100" s="1227" t="s">
        <v>48</v>
      </c>
      <c r="AF1100" s="1227" t="s">
        <v>48</v>
      </c>
      <c r="AG1100" s="1228" t="s">
        <v>48</v>
      </c>
      <c r="AH1100" s="1228" t="s">
        <v>48</v>
      </c>
      <c r="AI1100" s="1228" t="s">
        <v>48</v>
      </c>
      <c r="AJ1100" s="1228" t="s">
        <v>48</v>
      </c>
      <c r="AK1100" s="1228" t="s">
        <v>48</v>
      </c>
      <c r="AL1100" s="1228" t="s">
        <v>13911</v>
      </c>
      <c r="AM1100" s="1228" t="s">
        <v>12708</v>
      </c>
      <c r="AN1100" s="1229" t="s">
        <v>13931</v>
      </c>
    </row>
    <row r="1101" spans="1:40" ht="13.5" thickBot="1">
      <c r="A1101" s="1270" t="s">
        <v>7773</v>
      </c>
      <c r="B1101" s="1202" t="s">
        <v>7769</v>
      </c>
      <c r="C1101" s="1289" t="s">
        <v>240</v>
      </c>
      <c r="D1101" s="1243" t="s">
        <v>40</v>
      </c>
      <c r="E1101" s="1258" t="s">
        <v>241</v>
      </c>
      <c r="F1101" s="1258" t="s">
        <v>241</v>
      </c>
      <c r="G1101" s="1258" t="s">
        <v>242</v>
      </c>
      <c r="H1101" s="1258" t="s">
        <v>243</v>
      </c>
      <c r="I1101" s="1259" t="b">
        <v>0</v>
      </c>
      <c r="J1101" s="1309" t="s">
        <v>7770</v>
      </c>
      <c r="K1101" s="1208" t="s">
        <v>7774</v>
      </c>
      <c r="L1101" s="1235" t="s">
        <v>7772</v>
      </c>
      <c r="M1101" s="1236">
        <v>1.5</v>
      </c>
      <c r="N1101" s="1262" t="b">
        <v>0</v>
      </c>
      <c r="O1101" s="1245" t="s">
        <v>48</v>
      </c>
      <c r="P1101" s="1224" t="s">
        <v>48</v>
      </c>
      <c r="Q1101" s="1219" t="s">
        <v>48</v>
      </c>
      <c r="R1101" s="1246" t="s">
        <v>48</v>
      </c>
      <c r="S1101" s="1224" t="s">
        <v>48</v>
      </c>
      <c r="T1101" s="1219" t="s">
        <v>48</v>
      </c>
      <c r="U1101" s="1247" t="s">
        <v>48</v>
      </c>
      <c r="V1101" s="1331" t="s">
        <v>7499</v>
      </c>
      <c r="W1101" s="1249" t="s">
        <v>7500</v>
      </c>
      <c r="X1101" s="1295" t="s">
        <v>7500</v>
      </c>
      <c r="Y1101" s="1221" t="s">
        <v>48</v>
      </c>
      <c r="Z1101" s="1222" t="s">
        <v>48</v>
      </c>
      <c r="AA1101" s="1223" t="s">
        <v>48</v>
      </c>
      <c r="AB1101" s="1207" t="s">
        <v>7500</v>
      </c>
      <c r="AC1101" s="1332" t="s">
        <v>7500</v>
      </c>
      <c r="AD1101" s="1211" t="s">
        <v>48</v>
      </c>
      <c r="AE1101" s="1227" t="s">
        <v>48</v>
      </c>
      <c r="AF1101" s="1227" t="s">
        <v>48</v>
      </c>
      <c r="AG1101" s="1228" t="s">
        <v>48</v>
      </c>
      <c r="AH1101" s="1228" t="s">
        <v>48</v>
      </c>
      <c r="AI1101" s="1228" t="s">
        <v>48</v>
      </c>
      <c r="AJ1101" s="1228" t="s">
        <v>48</v>
      </c>
      <c r="AK1101" s="1228" t="s">
        <v>48</v>
      </c>
      <c r="AL1101" s="1228" t="s">
        <v>13911</v>
      </c>
      <c r="AM1101" s="1228" t="s">
        <v>12708</v>
      </c>
      <c r="AN1101" s="1229" t="s">
        <v>13931</v>
      </c>
    </row>
    <row r="1102" spans="1:40" ht="13.5" thickBot="1">
      <c r="A1102" s="1270" t="s">
        <v>7775</v>
      </c>
      <c r="B1102" s="1202" t="s">
        <v>7776</v>
      </c>
      <c r="C1102" s="1289" t="s">
        <v>240</v>
      </c>
      <c r="D1102" s="1243" t="s">
        <v>40</v>
      </c>
      <c r="E1102" s="1258" t="s">
        <v>241</v>
      </c>
      <c r="F1102" s="1258" t="s">
        <v>241</v>
      </c>
      <c r="G1102" s="1258" t="s">
        <v>242</v>
      </c>
      <c r="H1102" s="1258" t="s">
        <v>243</v>
      </c>
      <c r="I1102" s="1259" t="b">
        <v>0</v>
      </c>
      <c r="J1102" s="1244" t="s">
        <v>530</v>
      </c>
      <c r="K1102" s="1208" t="s">
        <v>7777</v>
      </c>
      <c r="L1102" s="1235" t="s">
        <v>532</v>
      </c>
      <c r="M1102" s="1236">
        <v>1.5</v>
      </c>
      <c r="N1102" s="1262" t="b">
        <v>0</v>
      </c>
      <c r="O1102" s="1245" t="s">
        <v>48</v>
      </c>
      <c r="P1102" s="1224" t="s">
        <v>48</v>
      </c>
      <c r="Q1102" s="1219" t="s">
        <v>48</v>
      </c>
      <c r="R1102" s="1246" t="s">
        <v>48</v>
      </c>
      <c r="S1102" s="1224" t="s">
        <v>48</v>
      </c>
      <c r="T1102" s="1219" t="s">
        <v>48</v>
      </c>
      <c r="U1102" s="1247" t="s">
        <v>48</v>
      </c>
      <c r="V1102" s="1331" t="s">
        <v>7499</v>
      </c>
      <c r="W1102" s="1249" t="s">
        <v>7500</v>
      </c>
      <c r="X1102" s="1295" t="s">
        <v>7500</v>
      </c>
      <c r="Y1102" s="1221" t="s">
        <v>48</v>
      </c>
      <c r="Z1102" s="1222" t="s">
        <v>48</v>
      </c>
      <c r="AA1102" s="1223" t="s">
        <v>48</v>
      </c>
      <c r="AB1102" s="1207" t="s">
        <v>7500</v>
      </c>
      <c r="AC1102" s="1332" t="s">
        <v>7500</v>
      </c>
      <c r="AD1102" s="1211" t="s">
        <v>48</v>
      </c>
      <c r="AE1102" s="1227" t="s">
        <v>48</v>
      </c>
      <c r="AF1102" s="1227" t="s">
        <v>48</v>
      </c>
      <c r="AG1102" s="1228" t="s">
        <v>48</v>
      </c>
      <c r="AH1102" s="1228" t="s">
        <v>48</v>
      </c>
      <c r="AI1102" s="1228" t="s">
        <v>48</v>
      </c>
      <c r="AJ1102" s="1228" t="s">
        <v>48</v>
      </c>
      <c r="AK1102" s="1228" t="s">
        <v>48</v>
      </c>
      <c r="AL1102" s="1228" t="s">
        <v>13911</v>
      </c>
      <c r="AM1102" s="1228" t="s">
        <v>12708</v>
      </c>
      <c r="AN1102" s="1229" t="s">
        <v>13931</v>
      </c>
    </row>
    <row r="1103" spans="1:40" ht="13.5" thickBot="1">
      <c r="A1103" s="1260" t="s">
        <v>7778</v>
      </c>
      <c r="B1103" s="1202" t="s">
        <v>7779</v>
      </c>
      <c r="C1103" s="1289" t="s">
        <v>3625</v>
      </c>
      <c r="D1103" s="1202" t="s">
        <v>7780</v>
      </c>
      <c r="E1103" s="1202" t="s">
        <v>3350</v>
      </c>
      <c r="F1103" s="1202" t="s">
        <v>3640</v>
      </c>
      <c r="G1103" s="1202" t="s">
        <v>3641</v>
      </c>
      <c r="H1103" s="1202" t="s">
        <v>3642</v>
      </c>
      <c r="I1103" s="1259" t="b">
        <v>0</v>
      </c>
      <c r="J1103" s="1309" t="s">
        <v>7770</v>
      </c>
      <c r="K1103" s="1208" t="s">
        <v>7781</v>
      </c>
      <c r="L1103" s="1235" t="s">
        <v>7772</v>
      </c>
      <c r="M1103" s="1236">
        <v>1.5</v>
      </c>
      <c r="N1103" s="1262" t="b">
        <v>0</v>
      </c>
      <c r="O1103" s="1245" t="s">
        <v>48</v>
      </c>
      <c r="P1103" s="1224" t="s">
        <v>48</v>
      </c>
      <c r="Q1103" s="1219" t="s">
        <v>48</v>
      </c>
      <c r="R1103" s="1246" t="s">
        <v>48</v>
      </c>
      <c r="S1103" s="1224" t="s">
        <v>48</v>
      </c>
      <c r="T1103" s="1219" t="s">
        <v>48</v>
      </c>
      <c r="U1103" s="1247" t="s">
        <v>48</v>
      </c>
      <c r="V1103" s="1331" t="s">
        <v>7499</v>
      </c>
      <c r="W1103" s="1249" t="s">
        <v>7500</v>
      </c>
      <c r="X1103" s="1295" t="s">
        <v>7500</v>
      </c>
      <c r="Y1103" s="1221" t="s">
        <v>48</v>
      </c>
      <c r="Z1103" s="1222" t="s">
        <v>48</v>
      </c>
      <c r="AA1103" s="1223" t="s">
        <v>48</v>
      </c>
      <c r="AB1103" s="1207" t="s">
        <v>7500</v>
      </c>
      <c r="AC1103" s="1332" t="s">
        <v>7500</v>
      </c>
      <c r="AD1103" s="1211" t="s">
        <v>48</v>
      </c>
      <c r="AE1103" s="1227" t="s">
        <v>48</v>
      </c>
      <c r="AF1103" s="1227" t="s">
        <v>48</v>
      </c>
      <c r="AG1103" s="1228" t="s">
        <v>48</v>
      </c>
      <c r="AH1103" s="1228" t="s">
        <v>48</v>
      </c>
      <c r="AI1103" s="1228" t="s">
        <v>48</v>
      </c>
      <c r="AJ1103" s="1228" t="s">
        <v>48</v>
      </c>
      <c r="AK1103" s="1228" t="s">
        <v>48</v>
      </c>
      <c r="AL1103" s="1228" t="s">
        <v>13911</v>
      </c>
      <c r="AM1103" s="1228" t="s">
        <v>12708</v>
      </c>
      <c r="AN1103" s="1229" t="s">
        <v>13947</v>
      </c>
    </row>
    <row r="1104" spans="1:40" ht="13.5" thickBot="1">
      <c r="A1104" s="1260" t="s">
        <v>7782</v>
      </c>
      <c r="B1104" s="1202" t="s">
        <v>7783</v>
      </c>
      <c r="C1104" s="1289" t="s">
        <v>3625</v>
      </c>
      <c r="D1104" s="1202" t="s">
        <v>7780</v>
      </c>
      <c r="E1104" s="1202" t="s">
        <v>3350</v>
      </c>
      <c r="F1104" s="1202" t="s">
        <v>3640</v>
      </c>
      <c r="G1104" s="1202" t="s">
        <v>3641</v>
      </c>
      <c r="H1104" s="1202" t="s">
        <v>3642</v>
      </c>
      <c r="I1104" s="1259" t="b">
        <v>0</v>
      </c>
      <c r="J1104" s="1222" t="s">
        <v>7784</v>
      </c>
      <c r="K1104" s="1208" t="s">
        <v>7785</v>
      </c>
      <c r="L1104" s="1235" t="s">
        <v>7786</v>
      </c>
      <c r="M1104" s="1236">
        <v>1.5</v>
      </c>
      <c r="N1104" s="1262" t="b">
        <v>0</v>
      </c>
      <c r="O1104" s="1245" t="s">
        <v>48</v>
      </c>
      <c r="P1104" s="1224" t="s">
        <v>48</v>
      </c>
      <c r="Q1104" s="1219" t="s">
        <v>48</v>
      </c>
      <c r="R1104" s="1246" t="s">
        <v>48</v>
      </c>
      <c r="S1104" s="1224" t="s">
        <v>48</v>
      </c>
      <c r="T1104" s="1219" t="s">
        <v>48</v>
      </c>
      <c r="U1104" s="1247" t="s">
        <v>48</v>
      </c>
      <c r="V1104" s="1331" t="s">
        <v>7499</v>
      </c>
      <c r="W1104" s="1249" t="s">
        <v>7500</v>
      </c>
      <c r="X1104" s="1295" t="s">
        <v>7500</v>
      </c>
      <c r="Y1104" s="1221" t="s">
        <v>48</v>
      </c>
      <c r="Z1104" s="1222" t="s">
        <v>48</v>
      </c>
      <c r="AA1104" s="1223" t="s">
        <v>48</v>
      </c>
      <c r="AB1104" s="1207" t="s">
        <v>7500</v>
      </c>
      <c r="AC1104" s="1332" t="s">
        <v>7500</v>
      </c>
      <c r="AD1104" s="1211" t="s">
        <v>48</v>
      </c>
      <c r="AE1104" s="1227" t="s">
        <v>48</v>
      </c>
      <c r="AF1104" s="1227" t="s">
        <v>48</v>
      </c>
      <c r="AG1104" s="1228" t="s">
        <v>48</v>
      </c>
      <c r="AH1104" s="1228" t="s">
        <v>48</v>
      </c>
      <c r="AI1104" s="1228" t="s">
        <v>48</v>
      </c>
      <c r="AJ1104" s="1228" t="s">
        <v>48</v>
      </c>
      <c r="AK1104" s="1228" t="s">
        <v>48</v>
      </c>
      <c r="AL1104" s="1228" t="s">
        <v>13911</v>
      </c>
      <c r="AM1104" s="1228" t="s">
        <v>12708</v>
      </c>
      <c r="AN1104" s="1229" t="s">
        <v>13947</v>
      </c>
    </row>
    <row r="1105" spans="1:40" ht="13.5" thickBot="1">
      <c r="A1105" s="1260" t="s">
        <v>7787</v>
      </c>
      <c r="B1105" s="1202" t="s">
        <v>7788</v>
      </c>
      <c r="C1105" s="1289" t="s">
        <v>3625</v>
      </c>
      <c r="D1105" s="1202" t="s">
        <v>7780</v>
      </c>
      <c r="E1105" s="1202" t="s">
        <v>3350</v>
      </c>
      <c r="F1105" s="1202" t="s">
        <v>3640</v>
      </c>
      <c r="G1105" s="1202" t="s">
        <v>3641</v>
      </c>
      <c r="H1105" s="1202" t="s">
        <v>3642</v>
      </c>
      <c r="I1105" s="1259" t="b">
        <v>0</v>
      </c>
      <c r="J1105" s="1222" t="s">
        <v>7789</v>
      </c>
      <c r="K1105" s="1208" t="s">
        <v>7790</v>
      </c>
      <c r="L1105" s="1235" t="s">
        <v>7791</v>
      </c>
      <c r="M1105" s="1236">
        <v>1.5</v>
      </c>
      <c r="N1105" s="1262" t="b">
        <v>0</v>
      </c>
      <c r="O1105" s="1245" t="s">
        <v>48</v>
      </c>
      <c r="P1105" s="1224" t="s">
        <v>48</v>
      </c>
      <c r="Q1105" s="1219" t="s">
        <v>48</v>
      </c>
      <c r="R1105" s="1246" t="s">
        <v>48</v>
      </c>
      <c r="S1105" s="1224" t="s">
        <v>48</v>
      </c>
      <c r="T1105" s="1219" t="s">
        <v>48</v>
      </c>
      <c r="U1105" s="1247" t="s">
        <v>48</v>
      </c>
      <c r="V1105" s="1331" t="s">
        <v>7499</v>
      </c>
      <c r="W1105" s="1249" t="s">
        <v>7500</v>
      </c>
      <c r="X1105" s="1295" t="s">
        <v>7500</v>
      </c>
      <c r="Y1105" s="1221" t="s">
        <v>48</v>
      </c>
      <c r="Z1105" s="1222" t="s">
        <v>48</v>
      </c>
      <c r="AA1105" s="1223" t="s">
        <v>48</v>
      </c>
      <c r="AB1105" s="1207" t="s">
        <v>7500</v>
      </c>
      <c r="AC1105" s="1332" t="s">
        <v>7500</v>
      </c>
      <c r="AD1105" s="1211" t="s">
        <v>48</v>
      </c>
      <c r="AE1105" s="1227" t="s">
        <v>48</v>
      </c>
      <c r="AF1105" s="1227" t="s">
        <v>48</v>
      </c>
      <c r="AG1105" s="1228" t="s">
        <v>48</v>
      </c>
      <c r="AH1105" s="1228" t="s">
        <v>48</v>
      </c>
      <c r="AI1105" s="1228" t="s">
        <v>48</v>
      </c>
      <c r="AJ1105" s="1228" t="s">
        <v>48</v>
      </c>
      <c r="AK1105" s="1228" t="s">
        <v>48</v>
      </c>
      <c r="AL1105" s="1228" t="s">
        <v>13911</v>
      </c>
      <c r="AM1105" s="1228" t="s">
        <v>12708</v>
      </c>
      <c r="AN1105" s="1229" t="s">
        <v>13947</v>
      </c>
    </row>
    <row r="1106" spans="1:40" ht="13.5" thickBot="1">
      <c r="A1106" s="1260" t="s">
        <v>7792</v>
      </c>
      <c r="B1106" s="1202" t="s">
        <v>7793</v>
      </c>
      <c r="C1106" s="1289" t="s">
        <v>3625</v>
      </c>
      <c r="D1106" s="1202" t="s">
        <v>7780</v>
      </c>
      <c r="E1106" s="1202" t="s">
        <v>3350</v>
      </c>
      <c r="F1106" s="1202" t="s">
        <v>3640</v>
      </c>
      <c r="G1106" s="1202" t="s">
        <v>3641</v>
      </c>
      <c r="H1106" s="1202" t="s">
        <v>3642</v>
      </c>
      <c r="I1106" s="1259" t="b">
        <v>0</v>
      </c>
      <c r="J1106" s="1222" t="s">
        <v>7794</v>
      </c>
      <c r="K1106" s="1208" t="s">
        <v>7795</v>
      </c>
      <c r="L1106" s="1235" t="s">
        <v>7796</v>
      </c>
      <c r="M1106" s="1236">
        <v>1.5</v>
      </c>
      <c r="N1106" s="1262" t="b">
        <v>0</v>
      </c>
      <c r="O1106" s="1245" t="s">
        <v>48</v>
      </c>
      <c r="P1106" s="1224" t="s">
        <v>48</v>
      </c>
      <c r="Q1106" s="1219" t="s">
        <v>48</v>
      </c>
      <c r="R1106" s="1246" t="s">
        <v>48</v>
      </c>
      <c r="S1106" s="1224" t="s">
        <v>48</v>
      </c>
      <c r="T1106" s="1219" t="s">
        <v>48</v>
      </c>
      <c r="U1106" s="1247" t="s">
        <v>48</v>
      </c>
      <c r="V1106" s="1331" t="s">
        <v>7499</v>
      </c>
      <c r="W1106" s="1249" t="s">
        <v>7500</v>
      </c>
      <c r="X1106" s="1295" t="s">
        <v>7500</v>
      </c>
      <c r="Y1106" s="1221" t="s">
        <v>48</v>
      </c>
      <c r="Z1106" s="1222" t="s">
        <v>48</v>
      </c>
      <c r="AA1106" s="1223" t="s">
        <v>48</v>
      </c>
      <c r="AB1106" s="1207" t="s">
        <v>7500</v>
      </c>
      <c r="AC1106" s="1332" t="s">
        <v>7500</v>
      </c>
      <c r="AD1106" s="1211" t="s">
        <v>48</v>
      </c>
      <c r="AE1106" s="1227" t="s">
        <v>48</v>
      </c>
      <c r="AF1106" s="1227" t="s">
        <v>48</v>
      </c>
      <c r="AG1106" s="1228" t="s">
        <v>48</v>
      </c>
      <c r="AH1106" s="1228" t="s">
        <v>48</v>
      </c>
      <c r="AI1106" s="1228" t="s">
        <v>48</v>
      </c>
      <c r="AJ1106" s="1228" t="s">
        <v>48</v>
      </c>
      <c r="AK1106" s="1228" t="s">
        <v>48</v>
      </c>
      <c r="AL1106" s="1228" t="s">
        <v>13911</v>
      </c>
      <c r="AM1106" s="1228" t="s">
        <v>12708</v>
      </c>
      <c r="AN1106" s="1229" t="s">
        <v>13947</v>
      </c>
    </row>
    <row r="1107" spans="1:40" ht="13.5" thickBot="1">
      <c r="A1107" s="1260" t="s">
        <v>7797</v>
      </c>
      <c r="B1107" s="1202" t="s">
        <v>7798</v>
      </c>
      <c r="C1107" s="1289" t="s">
        <v>3625</v>
      </c>
      <c r="D1107" s="1202" t="s">
        <v>7780</v>
      </c>
      <c r="E1107" s="1202" t="s">
        <v>3350</v>
      </c>
      <c r="F1107" s="1202" t="s">
        <v>3640</v>
      </c>
      <c r="G1107" s="1202" t="s">
        <v>3641</v>
      </c>
      <c r="H1107" s="1202" t="s">
        <v>3642</v>
      </c>
      <c r="I1107" s="1259" t="b">
        <v>0</v>
      </c>
      <c r="J1107" s="1222" t="s">
        <v>7799</v>
      </c>
      <c r="K1107" s="1208" t="s">
        <v>7800</v>
      </c>
      <c r="L1107" s="1235" t="s">
        <v>7801</v>
      </c>
      <c r="M1107" s="1236">
        <v>1.5</v>
      </c>
      <c r="N1107" s="1262" t="b">
        <v>0</v>
      </c>
      <c r="O1107" s="1245" t="s">
        <v>48</v>
      </c>
      <c r="P1107" s="1224" t="s">
        <v>48</v>
      </c>
      <c r="Q1107" s="1219" t="s">
        <v>48</v>
      </c>
      <c r="R1107" s="1246" t="s">
        <v>48</v>
      </c>
      <c r="S1107" s="1224" t="s">
        <v>48</v>
      </c>
      <c r="T1107" s="1219" t="s">
        <v>48</v>
      </c>
      <c r="U1107" s="1247" t="s">
        <v>48</v>
      </c>
      <c r="V1107" s="1331" t="s">
        <v>7499</v>
      </c>
      <c r="W1107" s="1249" t="s">
        <v>7500</v>
      </c>
      <c r="X1107" s="1295" t="s">
        <v>7500</v>
      </c>
      <c r="Y1107" s="1221" t="s">
        <v>48</v>
      </c>
      <c r="Z1107" s="1222" t="s">
        <v>48</v>
      </c>
      <c r="AA1107" s="1223" t="s">
        <v>48</v>
      </c>
      <c r="AB1107" s="1207" t="s">
        <v>7500</v>
      </c>
      <c r="AC1107" s="1332" t="s">
        <v>7500</v>
      </c>
      <c r="AD1107" s="1211" t="s">
        <v>48</v>
      </c>
      <c r="AE1107" s="1227" t="s">
        <v>48</v>
      </c>
      <c r="AF1107" s="1227" t="s">
        <v>48</v>
      </c>
      <c r="AG1107" s="1228" t="s">
        <v>48</v>
      </c>
      <c r="AH1107" s="1228" t="s">
        <v>48</v>
      </c>
      <c r="AI1107" s="1228" t="s">
        <v>48</v>
      </c>
      <c r="AJ1107" s="1228" t="s">
        <v>48</v>
      </c>
      <c r="AK1107" s="1228" t="s">
        <v>48</v>
      </c>
      <c r="AL1107" s="1228" t="s">
        <v>13911</v>
      </c>
      <c r="AM1107" s="1228" t="s">
        <v>12708</v>
      </c>
      <c r="AN1107" s="1229" t="s">
        <v>13947</v>
      </c>
    </row>
    <row r="1108" spans="1:40" ht="13.5" thickBot="1">
      <c r="A1108" s="1291" t="s">
        <v>7802</v>
      </c>
      <c r="B1108" s="1202" t="s">
        <v>7803</v>
      </c>
      <c r="C1108" s="1289" t="s">
        <v>3625</v>
      </c>
      <c r="D1108" s="1202" t="s">
        <v>7780</v>
      </c>
      <c r="E1108" s="1202" t="s">
        <v>3350</v>
      </c>
      <c r="F1108" s="1202" t="s">
        <v>3640</v>
      </c>
      <c r="G1108" s="1202" t="s">
        <v>3641</v>
      </c>
      <c r="H1108" s="1202" t="s">
        <v>3642</v>
      </c>
      <c r="I1108" s="1259" t="b">
        <v>0</v>
      </c>
      <c r="J1108" s="1222" t="s">
        <v>7804</v>
      </c>
      <c r="K1108" s="1208" t="s">
        <v>7805</v>
      </c>
      <c r="L1108" s="1235" t="s">
        <v>7806</v>
      </c>
      <c r="M1108" s="1236">
        <v>1.5</v>
      </c>
      <c r="N1108" s="1262" t="b">
        <v>0</v>
      </c>
      <c r="O1108" s="1245" t="s">
        <v>48</v>
      </c>
      <c r="P1108" s="1224" t="s">
        <v>48</v>
      </c>
      <c r="Q1108" s="1219" t="s">
        <v>48</v>
      </c>
      <c r="R1108" s="1246" t="s">
        <v>48</v>
      </c>
      <c r="S1108" s="1224" t="s">
        <v>48</v>
      </c>
      <c r="T1108" s="1219" t="s">
        <v>48</v>
      </c>
      <c r="U1108" s="1247" t="s">
        <v>48</v>
      </c>
      <c r="V1108" s="1331" t="s">
        <v>7499</v>
      </c>
      <c r="W1108" s="1249" t="s">
        <v>7500</v>
      </c>
      <c r="X1108" s="1295" t="s">
        <v>7500</v>
      </c>
      <c r="Y1108" s="1221" t="s">
        <v>48</v>
      </c>
      <c r="Z1108" s="1222" t="s">
        <v>48</v>
      </c>
      <c r="AA1108" s="1223" t="s">
        <v>48</v>
      </c>
      <c r="AB1108" s="1207" t="s">
        <v>7500</v>
      </c>
      <c r="AC1108" s="1332" t="s">
        <v>7500</v>
      </c>
      <c r="AD1108" s="1211" t="s">
        <v>48</v>
      </c>
      <c r="AE1108" s="1227" t="s">
        <v>48</v>
      </c>
      <c r="AF1108" s="1227" t="s">
        <v>48</v>
      </c>
      <c r="AG1108" s="1228" t="s">
        <v>48</v>
      </c>
      <c r="AH1108" s="1228" t="s">
        <v>48</v>
      </c>
      <c r="AI1108" s="1228" t="s">
        <v>48</v>
      </c>
      <c r="AJ1108" s="1228" t="s">
        <v>48</v>
      </c>
      <c r="AK1108" s="1228" t="s">
        <v>48</v>
      </c>
      <c r="AL1108" s="1228" t="s">
        <v>13912</v>
      </c>
      <c r="AM1108" s="1228" t="s">
        <v>12708</v>
      </c>
      <c r="AN1108" s="1229" t="s">
        <v>13947</v>
      </c>
    </row>
    <row r="1109" spans="1:40" ht="13.5" thickBot="1">
      <c r="A1109" s="1291" t="s">
        <v>7807</v>
      </c>
      <c r="B1109" s="1202" t="s">
        <v>7808</v>
      </c>
      <c r="C1109" s="1289" t="s">
        <v>3625</v>
      </c>
      <c r="D1109" s="1202" t="s">
        <v>7780</v>
      </c>
      <c r="E1109" s="1202" t="s">
        <v>3350</v>
      </c>
      <c r="F1109" s="1202" t="s">
        <v>3640</v>
      </c>
      <c r="G1109" s="1202" t="s">
        <v>3641</v>
      </c>
      <c r="H1109" s="1202" t="s">
        <v>3642</v>
      </c>
      <c r="I1109" s="1259" t="b">
        <v>0</v>
      </c>
      <c r="J1109" s="1222" t="s">
        <v>7809</v>
      </c>
      <c r="K1109" s="1208" t="s">
        <v>7810</v>
      </c>
      <c r="L1109" s="1235" t="s">
        <v>7811</v>
      </c>
      <c r="M1109" s="1236">
        <v>1.5</v>
      </c>
      <c r="N1109" s="1262" t="b">
        <v>0</v>
      </c>
      <c r="O1109" s="1245" t="s">
        <v>48</v>
      </c>
      <c r="P1109" s="1224" t="s">
        <v>48</v>
      </c>
      <c r="Q1109" s="1219" t="s">
        <v>48</v>
      </c>
      <c r="R1109" s="1246" t="s">
        <v>48</v>
      </c>
      <c r="S1109" s="1224" t="s">
        <v>48</v>
      </c>
      <c r="T1109" s="1219" t="s">
        <v>48</v>
      </c>
      <c r="U1109" s="1247" t="s">
        <v>48</v>
      </c>
      <c r="V1109" s="1331" t="s">
        <v>7499</v>
      </c>
      <c r="W1109" s="1249" t="s">
        <v>7500</v>
      </c>
      <c r="X1109" s="1295" t="s">
        <v>7500</v>
      </c>
      <c r="Y1109" s="1221" t="s">
        <v>48</v>
      </c>
      <c r="Z1109" s="1222" t="s">
        <v>48</v>
      </c>
      <c r="AA1109" s="1223" t="s">
        <v>48</v>
      </c>
      <c r="AB1109" s="1207" t="s">
        <v>7500</v>
      </c>
      <c r="AC1109" s="1332" t="s">
        <v>7500</v>
      </c>
      <c r="AD1109" s="1211" t="s">
        <v>48</v>
      </c>
      <c r="AE1109" s="1227" t="s">
        <v>48</v>
      </c>
      <c r="AF1109" s="1227" t="s">
        <v>48</v>
      </c>
      <c r="AG1109" s="1228" t="s">
        <v>48</v>
      </c>
      <c r="AH1109" s="1228" t="s">
        <v>48</v>
      </c>
      <c r="AI1109" s="1228" t="s">
        <v>48</v>
      </c>
      <c r="AJ1109" s="1228" t="s">
        <v>48</v>
      </c>
      <c r="AK1109" s="1228" t="s">
        <v>48</v>
      </c>
      <c r="AL1109" s="1228" t="s">
        <v>13912</v>
      </c>
      <c r="AM1109" s="1228" t="s">
        <v>12708</v>
      </c>
      <c r="AN1109" s="1229" t="s">
        <v>13947</v>
      </c>
    </row>
    <row r="1110" spans="1:40" ht="13.5" thickBot="1">
      <c r="A1110" s="1291" t="s">
        <v>7812</v>
      </c>
      <c r="B1110" s="1202" t="s">
        <v>7813</v>
      </c>
      <c r="C1110" s="1289" t="s">
        <v>3625</v>
      </c>
      <c r="D1110" s="1202" t="s">
        <v>7780</v>
      </c>
      <c r="E1110" s="1202" t="s">
        <v>3350</v>
      </c>
      <c r="F1110" s="1202" t="s">
        <v>3640</v>
      </c>
      <c r="G1110" s="1202" t="s">
        <v>3641</v>
      </c>
      <c r="H1110" s="1202" t="s">
        <v>3642</v>
      </c>
      <c r="I1110" s="1259" t="b">
        <v>0</v>
      </c>
      <c r="J1110" s="1222" t="s">
        <v>7814</v>
      </c>
      <c r="K1110" s="1208" t="s">
        <v>7815</v>
      </c>
      <c r="L1110" s="1235" t="s">
        <v>7816</v>
      </c>
      <c r="M1110" s="1236">
        <v>1.5</v>
      </c>
      <c r="N1110" s="1262" t="b">
        <v>0</v>
      </c>
      <c r="O1110" s="1245" t="s">
        <v>48</v>
      </c>
      <c r="P1110" s="1224" t="s">
        <v>48</v>
      </c>
      <c r="Q1110" s="1219" t="s">
        <v>48</v>
      </c>
      <c r="R1110" s="1246" t="s">
        <v>48</v>
      </c>
      <c r="S1110" s="1224" t="s">
        <v>48</v>
      </c>
      <c r="T1110" s="1219" t="s">
        <v>48</v>
      </c>
      <c r="U1110" s="1247" t="s">
        <v>48</v>
      </c>
      <c r="V1110" s="1331" t="s">
        <v>7499</v>
      </c>
      <c r="W1110" s="1249" t="s">
        <v>7500</v>
      </c>
      <c r="X1110" s="1295" t="s">
        <v>7500</v>
      </c>
      <c r="Y1110" s="1221" t="s">
        <v>48</v>
      </c>
      <c r="Z1110" s="1222" t="s">
        <v>48</v>
      </c>
      <c r="AA1110" s="1223" t="s">
        <v>48</v>
      </c>
      <c r="AB1110" s="1207" t="s">
        <v>7500</v>
      </c>
      <c r="AC1110" s="1332" t="s">
        <v>7500</v>
      </c>
      <c r="AD1110" s="1211" t="s">
        <v>48</v>
      </c>
      <c r="AE1110" s="1227" t="s">
        <v>48</v>
      </c>
      <c r="AF1110" s="1227" t="s">
        <v>48</v>
      </c>
      <c r="AG1110" s="1228" t="s">
        <v>48</v>
      </c>
      <c r="AH1110" s="1228" t="s">
        <v>48</v>
      </c>
      <c r="AI1110" s="1228" t="s">
        <v>48</v>
      </c>
      <c r="AJ1110" s="1228" t="s">
        <v>48</v>
      </c>
      <c r="AK1110" s="1228" t="s">
        <v>48</v>
      </c>
      <c r="AL1110" s="1228" t="s">
        <v>13912</v>
      </c>
      <c r="AM1110" s="1228" t="s">
        <v>12708</v>
      </c>
      <c r="AN1110" s="1229" t="s">
        <v>13947</v>
      </c>
    </row>
    <row r="1111" spans="1:40" ht="13.5" thickBot="1">
      <c r="A1111" s="1291" t="s">
        <v>7817</v>
      </c>
      <c r="B1111" s="1202" t="s">
        <v>7818</v>
      </c>
      <c r="C1111" s="1289" t="s">
        <v>3625</v>
      </c>
      <c r="D1111" s="1202" t="s">
        <v>7780</v>
      </c>
      <c r="E1111" s="1202" t="s">
        <v>3350</v>
      </c>
      <c r="F1111" s="1202" t="s">
        <v>3640</v>
      </c>
      <c r="G1111" s="1202" t="s">
        <v>3641</v>
      </c>
      <c r="H1111" s="1202" t="s">
        <v>3642</v>
      </c>
      <c r="I1111" s="1259" t="b">
        <v>0</v>
      </c>
      <c r="J1111" s="1222" t="s">
        <v>7819</v>
      </c>
      <c r="K1111" s="1208" t="s">
        <v>7820</v>
      </c>
      <c r="L1111" s="1235" t="s">
        <v>7821</v>
      </c>
      <c r="M1111" s="1236">
        <v>1.5</v>
      </c>
      <c r="N1111" s="1262" t="b">
        <v>0</v>
      </c>
      <c r="O1111" s="1245" t="s">
        <v>48</v>
      </c>
      <c r="P1111" s="1224" t="s">
        <v>48</v>
      </c>
      <c r="Q1111" s="1219" t="s">
        <v>48</v>
      </c>
      <c r="R1111" s="1246" t="s">
        <v>48</v>
      </c>
      <c r="S1111" s="1224" t="s">
        <v>48</v>
      </c>
      <c r="T1111" s="1219" t="s">
        <v>48</v>
      </c>
      <c r="U1111" s="1247" t="s">
        <v>48</v>
      </c>
      <c r="V1111" s="1331" t="s">
        <v>7499</v>
      </c>
      <c r="W1111" s="1249" t="s">
        <v>7500</v>
      </c>
      <c r="X1111" s="1295" t="s">
        <v>7500</v>
      </c>
      <c r="Y1111" s="1221" t="s">
        <v>48</v>
      </c>
      <c r="Z1111" s="1222" t="s">
        <v>48</v>
      </c>
      <c r="AA1111" s="1223" t="s">
        <v>48</v>
      </c>
      <c r="AB1111" s="1207" t="s">
        <v>7500</v>
      </c>
      <c r="AC1111" s="1332" t="s">
        <v>7500</v>
      </c>
      <c r="AD1111" s="1211" t="s">
        <v>48</v>
      </c>
      <c r="AE1111" s="1227" t="s">
        <v>48</v>
      </c>
      <c r="AF1111" s="1227" t="s">
        <v>48</v>
      </c>
      <c r="AG1111" s="1228" t="s">
        <v>48</v>
      </c>
      <c r="AH1111" s="1228" t="s">
        <v>48</v>
      </c>
      <c r="AI1111" s="1228" t="s">
        <v>48</v>
      </c>
      <c r="AJ1111" s="1228" t="s">
        <v>48</v>
      </c>
      <c r="AK1111" s="1228" t="s">
        <v>48</v>
      </c>
      <c r="AL1111" s="1228" t="s">
        <v>13912</v>
      </c>
      <c r="AM1111" s="1228" t="s">
        <v>12708</v>
      </c>
      <c r="AN1111" s="1229" t="s">
        <v>13947</v>
      </c>
    </row>
    <row r="1112" spans="1:40" ht="13.5" thickBot="1">
      <c r="A1112" s="1291" t="s">
        <v>7822</v>
      </c>
      <c r="B1112" s="1202" t="s">
        <v>7823</v>
      </c>
      <c r="C1112" s="1289" t="s">
        <v>3625</v>
      </c>
      <c r="D1112" s="1202" t="s">
        <v>7780</v>
      </c>
      <c r="E1112" s="1202" t="s">
        <v>3350</v>
      </c>
      <c r="F1112" s="1202" t="s">
        <v>3640</v>
      </c>
      <c r="G1112" s="1202" t="s">
        <v>3641</v>
      </c>
      <c r="H1112" s="1202" t="s">
        <v>3642</v>
      </c>
      <c r="I1112" s="1259" t="b">
        <v>0</v>
      </c>
      <c r="J1112" s="1222" t="s">
        <v>7824</v>
      </c>
      <c r="K1112" s="1208" t="s">
        <v>7825</v>
      </c>
      <c r="L1112" s="1235" t="s">
        <v>7826</v>
      </c>
      <c r="M1112" s="1236">
        <v>1.5</v>
      </c>
      <c r="N1112" s="1262" t="b">
        <v>0</v>
      </c>
      <c r="O1112" s="1245" t="s">
        <v>48</v>
      </c>
      <c r="P1112" s="1224" t="s">
        <v>48</v>
      </c>
      <c r="Q1112" s="1219" t="s">
        <v>48</v>
      </c>
      <c r="R1112" s="1246" t="s">
        <v>48</v>
      </c>
      <c r="S1112" s="1224" t="s">
        <v>48</v>
      </c>
      <c r="T1112" s="1219" t="s">
        <v>48</v>
      </c>
      <c r="U1112" s="1247" t="s">
        <v>48</v>
      </c>
      <c r="V1112" s="1331" t="s">
        <v>7499</v>
      </c>
      <c r="W1112" s="1249" t="s">
        <v>7500</v>
      </c>
      <c r="X1112" s="1295" t="s">
        <v>7500</v>
      </c>
      <c r="Y1112" s="1221" t="s">
        <v>48</v>
      </c>
      <c r="Z1112" s="1222" t="s">
        <v>48</v>
      </c>
      <c r="AA1112" s="1223" t="s">
        <v>48</v>
      </c>
      <c r="AB1112" s="1207" t="s">
        <v>7500</v>
      </c>
      <c r="AC1112" s="1332" t="s">
        <v>7500</v>
      </c>
      <c r="AD1112" s="1211" t="s">
        <v>48</v>
      </c>
      <c r="AE1112" s="1227" t="s">
        <v>48</v>
      </c>
      <c r="AF1112" s="1227" t="s">
        <v>48</v>
      </c>
      <c r="AG1112" s="1228" t="s">
        <v>48</v>
      </c>
      <c r="AH1112" s="1228" t="s">
        <v>48</v>
      </c>
      <c r="AI1112" s="1228" t="s">
        <v>48</v>
      </c>
      <c r="AJ1112" s="1228" t="s">
        <v>48</v>
      </c>
      <c r="AK1112" s="1228" t="s">
        <v>48</v>
      </c>
      <c r="AL1112" s="1228" t="s">
        <v>13912</v>
      </c>
      <c r="AM1112" s="1228" t="s">
        <v>12708</v>
      </c>
      <c r="AN1112" s="1229" t="s">
        <v>13947</v>
      </c>
    </row>
    <row r="1113" spans="1:40" ht="13.5" thickBot="1">
      <c r="A1113" s="1292" t="s">
        <v>7837</v>
      </c>
      <c r="B1113" s="1202" t="s">
        <v>7838</v>
      </c>
      <c r="C1113" s="1289" t="s">
        <v>3625</v>
      </c>
      <c r="D1113" s="1202" t="s">
        <v>7780</v>
      </c>
      <c r="E1113" s="1202" t="s">
        <v>3350</v>
      </c>
      <c r="F1113" s="1202" t="s">
        <v>3640</v>
      </c>
      <c r="G1113" s="1202" t="s">
        <v>3641</v>
      </c>
      <c r="H1113" s="1202" t="s">
        <v>3642</v>
      </c>
      <c r="I1113" s="1259" t="b">
        <v>0</v>
      </c>
      <c r="J1113" s="1222" t="s">
        <v>7839</v>
      </c>
      <c r="K1113" s="1208" t="s">
        <v>7840</v>
      </c>
      <c r="L1113" s="1235" t="s">
        <v>7841</v>
      </c>
      <c r="M1113" s="1236">
        <v>1.5</v>
      </c>
      <c r="N1113" s="1262" t="b">
        <v>0</v>
      </c>
      <c r="O1113" s="1245" t="s">
        <v>48</v>
      </c>
      <c r="P1113" s="1224" t="s">
        <v>48</v>
      </c>
      <c r="Q1113" s="1219" t="s">
        <v>48</v>
      </c>
      <c r="R1113" s="1246" t="s">
        <v>48</v>
      </c>
      <c r="S1113" s="1224" t="s">
        <v>48</v>
      </c>
      <c r="T1113" s="1219" t="s">
        <v>48</v>
      </c>
      <c r="U1113" s="1247" t="s">
        <v>48</v>
      </c>
      <c r="V1113" s="1331" t="s">
        <v>7499</v>
      </c>
      <c r="W1113" s="1249" t="s">
        <v>7500</v>
      </c>
      <c r="X1113" s="1295" t="s">
        <v>7500</v>
      </c>
      <c r="Y1113" s="1221" t="s">
        <v>48</v>
      </c>
      <c r="Z1113" s="1222" t="s">
        <v>48</v>
      </c>
      <c r="AA1113" s="1223" t="s">
        <v>48</v>
      </c>
      <c r="AB1113" s="1207" t="s">
        <v>7500</v>
      </c>
      <c r="AC1113" s="1332" t="s">
        <v>7500</v>
      </c>
      <c r="AD1113" s="1211" t="s">
        <v>48</v>
      </c>
      <c r="AE1113" s="1227" t="s">
        <v>48</v>
      </c>
      <c r="AF1113" s="1227" t="s">
        <v>48</v>
      </c>
      <c r="AG1113" s="1228" t="s">
        <v>48</v>
      </c>
      <c r="AH1113" s="1228" t="s">
        <v>48</v>
      </c>
      <c r="AI1113" s="1228" t="s">
        <v>48</v>
      </c>
      <c r="AJ1113" s="1228" t="s">
        <v>48</v>
      </c>
      <c r="AK1113" s="1228" t="s">
        <v>48</v>
      </c>
      <c r="AL1113" s="1228" t="s">
        <v>13913</v>
      </c>
      <c r="AM1113" s="1228" t="s">
        <v>12708</v>
      </c>
      <c r="AN1113" s="1229" t="s">
        <v>13947</v>
      </c>
    </row>
    <row r="1114" spans="1:40" ht="13.5" thickBot="1">
      <c r="A1114" s="1293" t="s">
        <v>7867</v>
      </c>
      <c r="B1114" s="1202" t="s">
        <v>7868</v>
      </c>
      <c r="C1114" s="1289" t="s">
        <v>3625</v>
      </c>
      <c r="D1114" s="1202" t="s">
        <v>7780</v>
      </c>
      <c r="E1114" s="1202" t="s">
        <v>3350</v>
      </c>
      <c r="F1114" s="1202" t="s">
        <v>3640</v>
      </c>
      <c r="G1114" s="1202" t="s">
        <v>3641</v>
      </c>
      <c r="H1114" s="1202" t="s">
        <v>3642</v>
      </c>
      <c r="I1114" s="1259" t="b">
        <v>0</v>
      </c>
      <c r="J1114" s="1222" t="s">
        <v>7869</v>
      </c>
      <c r="K1114" s="1208" t="s">
        <v>7870</v>
      </c>
      <c r="L1114" s="1235" t="s">
        <v>7871</v>
      </c>
      <c r="M1114" s="1236">
        <v>1.5</v>
      </c>
      <c r="N1114" s="1262" t="b">
        <v>0</v>
      </c>
      <c r="O1114" s="1245" t="s">
        <v>48</v>
      </c>
      <c r="P1114" s="1224" t="s">
        <v>48</v>
      </c>
      <c r="Q1114" s="1219" t="s">
        <v>48</v>
      </c>
      <c r="R1114" s="1246" t="s">
        <v>48</v>
      </c>
      <c r="S1114" s="1224" t="s">
        <v>48</v>
      </c>
      <c r="T1114" s="1219" t="s">
        <v>48</v>
      </c>
      <c r="U1114" s="1247" t="s">
        <v>48</v>
      </c>
      <c r="V1114" s="1331" t="s">
        <v>7499</v>
      </c>
      <c r="W1114" s="1249" t="s">
        <v>7500</v>
      </c>
      <c r="X1114" s="1295" t="s">
        <v>7500</v>
      </c>
      <c r="Y1114" s="1221" t="s">
        <v>48</v>
      </c>
      <c r="Z1114" s="1222" t="s">
        <v>48</v>
      </c>
      <c r="AA1114" s="1223" t="s">
        <v>48</v>
      </c>
      <c r="AB1114" s="1207" t="s">
        <v>7500</v>
      </c>
      <c r="AC1114" s="1332" t="s">
        <v>7500</v>
      </c>
      <c r="AD1114" s="1211" t="s">
        <v>48</v>
      </c>
      <c r="AE1114" s="1227" t="s">
        <v>48</v>
      </c>
      <c r="AF1114" s="1227" t="s">
        <v>48</v>
      </c>
      <c r="AG1114" s="1228" t="s">
        <v>48</v>
      </c>
      <c r="AH1114" s="1228" t="s">
        <v>48</v>
      </c>
      <c r="AI1114" s="1228" t="s">
        <v>48</v>
      </c>
      <c r="AJ1114" s="1228" t="s">
        <v>48</v>
      </c>
      <c r="AK1114" s="1228" t="s">
        <v>48</v>
      </c>
      <c r="AL1114" s="1228" t="s">
        <v>13913</v>
      </c>
      <c r="AM1114" s="1228" t="s">
        <v>12708</v>
      </c>
      <c r="AN1114" s="1229" t="s">
        <v>13947</v>
      </c>
    </row>
    <row r="1115" spans="1:40" ht="13.5" thickBot="1">
      <c r="A1115" s="1293" t="s">
        <v>7877</v>
      </c>
      <c r="B1115" s="1202" t="s">
        <v>7878</v>
      </c>
      <c r="C1115" s="1289" t="s">
        <v>3625</v>
      </c>
      <c r="D1115" s="1202" t="s">
        <v>7780</v>
      </c>
      <c r="E1115" s="1202" t="s">
        <v>3350</v>
      </c>
      <c r="F1115" s="1202" t="s">
        <v>3640</v>
      </c>
      <c r="G1115" s="1202" t="s">
        <v>3641</v>
      </c>
      <c r="H1115" s="1202" t="s">
        <v>3642</v>
      </c>
      <c r="I1115" s="1259" t="b">
        <v>0</v>
      </c>
      <c r="J1115" s="1222" t="s">
        <v>7879</v>
      </c>
      <c r="K1115" s="1208" t="s">
        <v>7880</v>
      </c>
      <c r="L1115" s="1235" t="s">
        <v>7881</v>
      </c>
      <c r="M1115" s="1236">
        <v>1.5</v>
      </c>
      <c r="N1115" s="1262" t="b">
        <v>0</v>
      </c>
      <c r="O1115" s="1245" t="s">
        <v>48</v>
      </c>
      <c r="P1115" s="1224" t="s">
        <v>48</v>
      </c>
      <c r="Q1115" s="1219" t="s">
        <v>48</v>
      </c>
      <c r="R1115" s="1246" t="s">
        <v>48</v>
      </c>
      <c r="S1115" s="1224" t="s">
        <v>48</v>
      </c>
      <c r="T1115" s="1219" t="s">
        <v>48</v>
      </c>
      <c r="U1115" s="1247" t="s">
        <v>48</v>
      </c>
      <c r="V1115" s="1331" t="s">
        <v>7499</v>
      </c>
      <c r="W1115" s="1249" t="s">
        <v>7500</v>
      </c>
      <c r="X1115" s="1295" t="s">
        <v>7500</v>
      </c>
      <c r="Y1115" s="1221" t="s">
        <v>48</v>
      </c>
      <c r="Z1115" s="1222" t="s">
        <v>48</v>
      </c>
      <c r="AA1115" s="1223" t="s">
        <v>48</v>
      </c>
      <c r="AB1115" s="1207" t="s">
        <v>7500</v>
      </c>
      <c r="AC1115" s="1332" t="s">
        <v>7500</v>
      </c>
      <c r="AD1115" s="1211" t="s">
        <v>48</v>
      </c>
      <c r="AE1115" s="1227" t="s">
        <v>48</v>
      </c>
      <c r="AF1115" s="1227" t="s">
        <v>48</v>
      </c>
      <c r="AG1115" s="1228" t="s">
        <v>48</v>
      </c>
      <c r="AH1115" s="1228" t="s">
        <v>48</v>
      </c>
      <c r="AI1115" s="1228" t="s">
        <v>48</v>
      </c>
      <c r="AJ1115" s="1228" t="s">
        <v>48</v>
      </c>
      <c r="AK1115" s="1228" t="s">
        <v>48</v>
      </c>
      <c r="AL1115" s="1228" t="s">
        <v>13914</v>
      </c>
      <c r="AM1115" s="1228" t="s">
        <v>12708</v>
      </c>
      <c r="AN1115" s="1229" t="s">
        <v>13947</v>
      </c>
    </row>
    <row r="1116" spans="1:40" ht="13.5" thickBot="1">
      <c r="A1116" s="1293" t="s">
        <v>7882</v>
      </c>
      <c r="B1116" s="1202" t="s">
        <v>7883</v>
      </c>
      <c r="C1116" s="1289" t="s">
        <v>3625</v>
      </c>
      <c r="D1116" s="1202" t="s">
        <v>7780</v>
      </c>
      <c r="E1116" s="1202" t="s">
        <v>3350</v>
      </c>
      <c r="F1116" s="1202" t="s">
        <v>3640</v>
      </c>
      <c r="G1116" s="1202" t="s">
        <v>3641</v>
      </c>
      <c r="H1116" s="1202" t="s">
        <v>3642</v>
      </c>
      <c r="I1116" s="1259" t="b">
        <v>0</v>
      </c>
      <c r="J1116" s="1222" t="s">
        <v>7884</v>
      </c>
      <c r="K1116" s="1208" t="s">
        <v>7885</v>
      </c>
      <c r="L1116" s="1235" t="s">
        <v>7886</v>
      </c>
      <c r="M1116" s="1236">
        <v>1.5</v>
      </c>
      <c r="N1116" s="1262" t="b">
        <v>0</v>
      </c>
      <c r="O1116" s="1245" t="s">
        <v>48</v>
      </c>
      <c r="P1116" s="1224" t="s">
        <v>48</v>
      </c>
      <c r="Q1116" s="1219" t="s">
        <v>48</v>
      </c>
      <c r="R1116" s="1246" t="s">
        <v>48</v>
      </c>
      <c r="S1116" s="1224" t="s">
        <v>48</v>
      </c>
      <c r="T1116" s="1219" t="s">
        <v>48</v>
      </c>
      <c r="U1116" s="1247" t="s">
        <v>48</v>
      </c>
      <c r="V1116" s="1331" t="s">
        <v>7499</v>
      </c>
      <c r="W1116" s="1249" t="s">
        <v>7500</v>
      </c>
      <c r="X1116" s="1295" t="s">
        <v>7500</v>
      </c>
      <c r="Y1116" s="1221" t="s">
        <v>48</v>
      </c>
      <c r="Z1116" s="1222" t="s">
        <v>48</v>
      </c>
      <c r="AA1116" s="1223" t="s">
        <v>48</v>
      </c>
      <c r="AB1116" s="1207" t="s">
        <v>7500</v>
      </c>
      <c r="AC1116" s="1332" t="s">
        <v>7500</v>
      </c>
      <c r="AD1116" s="1211" t="s">
        <v>48</v>
      </c>
      <c r="AE1116" s="1227" t="s">
        <v>48</v>
      </c>
      <c r="AF1116" s="1227" t="s">
        <v>48</v>
      </c>
      <c r="AG1116" s="1228" t="s">
        <v>48</v>
      </c>
      <c r="AH1116" s="1228" t="s">
        <v>48</v>
      </c>
      <c r="AI1116" s="1228" t="s">
        <v>48</v>
      </c>
      <c r="AJ1116" s="1228" t="s">
        <v>48</v>
      </c>
      <c r="AK1116" s="1228" t="s">
        <v>48</v>
      </c>
      <c r="AL1116" s="1228" t="s">
        <v>13914</v>
      </c>
      <c r="AM1116" s="1228" t="s">
        <v>12708</v>
      </c>
      <c r="AN1116" s="1229" t="s">
        <v>13947</v>
      </c>
    </row>
    <row r="1117" spans="1:40" ht="13.5" thickBot="1">
      <c r="A1117" s="1293" t="s">
        <v>7887</v>
      </c>
      <c r="B1117" s="1202" t="s">
        <v>7888</v>
      </c>
      <c r="C1117" s="1289" t="s">
        <v>3625</v>
      </c>
      <c r="D1117" s="1202" t="s">
        <v>7780</v>
      </c>
      <c r="E1117" s="1202" t="s">
        <v>3350</v>
      </c>
      <c r="F1117" s="1202" t="s">
        <v>3640</v>
      </c>
      <c r="G1117" s="1202" t="s">
        <v>3641</v>
      </c>
      <c r="H1117" s="1202" t="s">
        <v>3642</v>
      </c>
      <c r="I1117" s="1259" t="b">
        <v>0</v>
      </c>
      <c r="J1117" s="1222" t="s">
        <v>7889</v>
      </c>
      <c r="K1117" s="1208" t="s">
        <v>7890</v>
      </c>
      <c r="L1117" s="1235" t="s">
        <v>7891</v>
      </c>
      <c r="M1117" s="1236">
        <v>1.5</v>
      </c>
      <c r="N1117" s="1262" t="b">
        <v>0</v>
      </c>
      <c r="O1117" s="1245" t="s">
        <v>48</v>
      </c>
      <c r="P1117" s="1224" t="s">
        <v>48</v>
      </c>
      <c r="Q1117" s="1219" t="s">
        <v>48</v>
      </c>
      <c r="R1117" s="1246" t="s">
        <v>48</v>
      </c>
      <c r="S1117" s="1224" t="s">
        <v>48</v>
      </c>
      <c r="T1117" s="1219" t="s">
        <v>48</v>
      </c>
      <c r="U1117" s="1247" t="s">
        <v>48</v>
      </c>
      <c r="V1117" s="1331" t="s">
        <v>7499</v>
      </c>
      <c r="W1117" s="1249" t="s">
        <v>7500</v>
      </c>
      <c r="X1117" s="1295" t="s">
        <v>7500</v>
      </c>
      <c r="Y1117" s="1221" t="s">
        <v>48</v>
      </c>
      <c r="Z1117" s="1222" t="s">
        <v>48</v>
      </c>
      <c r="AA1117" s="1223" t="s">
        <v>48</v>
      </c>
      <c r="AB1117" s="1207" t="s">
        <v>7500</v>
      </c>
      <c r="AC1117" s="1332" t="s">
        <v>7500</v>
      </c>
      <c r="AD1117" s="1211" t="s">
        <v>48</v>
      </c>
      <c r="AE1117" s="1227" t="s">
        <v>48</v>
      </c>
      <c r="AF1117" s="1227" t="s">
        <v>48</v>
      </c>
      <c r="AG1117" s="1228" t="s">
        <v>48</v>
      </c>
      <c r="AH1117" s="1228" t="s">
        <v>48</v>
      </c>
      <c r="AI1117" s="1228" t="s">
        <v>48</v>
      </c>
      <c r="AJ1117" s="1228" t="s">
        <v>48</v>
      </c>
      <c r="AK1117" s="1228" t="s">
        <v>48</v>
      </c>
      <c r="AL1117" s="1228" t="s">
        <v>13914</v>
      </c>
      <c r="AM1117" s="1228" t="s">
        <v>12708</v>
      </c>
      <c r="AN1117" s="1229" t="s">
        <v>13947</v>
      </c>
    </row>
    <row r="1118" spans="1:40" ht="13.5" thickBot="1">
      <c r="A1118" s="1293" t="s">
        <v>7892</v>
      </c>
      <c r="B1118" s="1202" t="s">
        <v>7893</v>
      </c>
      <c r="C1118" s="1289" t="s">
        <v>3625</v>
      </c>
      <c r="D1118" s="1202" t="s">
        <v>7780</v>
      </c>
      <c r="E1118" s="1202" t="s">
        <v>3350</v>
      </c>
      <c r="F1118" s="1202" t="s">
        <v>3640</v>
      </c>
      <c r="G1118" s="1202" t="s">
        <v>3641</v>
      </c>
      <c r="H1118" s="1202" t="s">
        <v>3642</v>
      </c>
      <c r="I1118" s="1259" t="b">
        <v>0</v>
      </c>
      <c r="J1118" s="1222" t="s">
        <v>7894</v>
      </c>
      <c r="K1118" s="1208" t="s">
        <v>7895</v>
      </c>
      <c r="L1118" s="1235" t="s">
        <v>7896</v>
      </c>
      <c r="M1118" s="1236">
        <v>1.5</v>
      </c>
      <c r="N1118" s="1262" t="b">
        <v>0</v>
      </c>
      <c r="O1118" s="1245" t="s">
        <v>48</v>
      </c>
      <c r="P1118" s="1224" t="s">
        <v>48</v>
      </c>
      <c r="Q1118" s="1219" t="s">
        <v>48</v>
      </c>
      <c r="R1118" s="1246" t="s">
        <v>48</v>
      </c>
      <c r="S1118" s="1224" t="s">
        <v>48</v>
      </c>
      <c r="T1118" s="1219" t="s">
        <v>48</v>
      </c>
      <c r="U1118" s="1247" t="s">
        <v>48</v>
      </c>
      <c r="V1118" s="1331" t="s">
        <v>7499</v>
      </c>
      <c r="W1118" s="1249" t="s">
        <v>7500</v>
      </c>
      <c r="X1118" s="1295" t="s">
        <v>7500</v>
      </c>
      <c r="Y1118" s="1221" t="s">
        <v>48</v>
      </c>
      <c r="Z1118" s="1222" t="s">
        <v>48</v>
      </c>
      <c r="AA1118" s="1223" t="s">
        <v>48</v>
      </c>
      <c r="AB1118" s="1207" t="s">
        <v>7500</v>
      </c>
      <c r="AC1118" s="1332" t="s">
        <v>7500</v>
      </c>
      <c r="AD1118" s="1211" t="s">
        <v>48</v>
      </c>
      <c r="AE1118" s="1227" t="s">
        <v>48</v>
      </c>
      <c r="AF1118" s="1227" t="s">
        <v>48</v>
      </c>
      <c r="AG1118" s="1228" t="s">
        <v>48</v>
      </c>
      <c r="AH1118" s="1228" t="s">
        <v>48</v>
      </c>
      <c r="AI1118" s="1228" t="s">
        <v>48</v>
      </c>
      <c r="AJ1118" s="1228" t="s">
        <v>48</v>
      </c>
      <c r="AK1118" s="1228" t="s">
        <v>48</v>
      </c>
      <c r="AL1118" s="1228" t="s">
        <v>13914</v>
      </c>
      <c r="AM1118" s="1228" t="s">
        <v>12708</v>
      </c>
      <c r="AN1118" s="1229" t="s">
        <v>13947</v>
      </c>
    </row>
    <row r="1119" spans="1:40" ht="13.5" thickBot="1">
      <c r="A1119" s="1293" t="s">
        <v>7897</v>
      </c>
      <c r="B1119" s="1202" t="s">
        <v>7898</v>
      </c>
      <c r="C1119" s="1289" t="s">
        <v>3625</v>
      </c>
      <c r="D1119" s="1202" t="s">
        <v>7780</v>
      </c>
      <c r="E1119" s="1202" t="s">
        <v>3350</v>
      </c>
      <c r="F1119" s="1202" t="s">
        <v>3640</v>
      </c>
      <c r="G1119" s="1202" t="s">
        <v>3641</v>
      </c>
      <c r="H1119" s="1202" t="s">
        <v>3642</v>
      </c>
      <c r="I1119" s="1259" t="b">
        <v>0</v>
      </c>
      <c r="J1119" s="1222" t="s">
        <v>7899</v>
      </c>
      <c r="K1119" s="1208" t="s">
        <v>7900</v>
      </c>
      <c r="L1119" s="1235" t="s">
        <v>7901</v>
      </c>
      <c r="M1119" s="1236">
        <v>1.5</v>
      </c>
      <c r="N1119" s="1262" t="b">
        <v>0</v>
      </c>
      <c r="O1119" s="1245" t="s">
        <v>48</v>
      </c>
      <c r="P1119" s="1224" t="s">
        <v>48</v>
      </c>
      <c r="Q1119" s="1219" t="s">
        <v>48</v>
      </c>
      <c r="R1119" s="1246" t="s">
        <v>48</v>
      </c>
      <c r="S1119" s="1224" t="s">
        <v>48</v>
      </c>
      <c r="T1119" s="1219" t="s">
        <v>48</v>
      </c>
      <c r="U1119" s="1247" t="s">
        <v>48</v>
      </c>
      <c r="V1119" s="1331" t="s">
        <v>7499</v>
      </c>
      <c r="W1119" s="1249" t="s">
        <v>7500</v>
      </c>
      <c r="X1119" s="1295" t="s">
        <v>7500</v>
      </c>
      <c r="Y1119" s="1221" t="s">
        <v>48</v>
      </c>
      <c r="Z1119" s="1222" t="s">
        <v>48</v>
      </c>
      <c r="AA1119" s="1223" t="s">
        <v>48</v>
      </c>
      <c r="AB1119" s="1207" t="s">
        <v>7500</v>
      </c>
      <c r="AC1119" s="1332" t="s">
        <v>7500</v>
      </c>
      <c r="AD1119" s="1211" t="s">
        <v>48</v>
      </c>
      <c r="AE1119" s="1227" t="s">
        <v>48</v>
      </c>
      <c r="AF1119" s="1227" t="s">
        <v>48</v>
      </c>
      <c r="AG1119" s="1228" t="s">
        <v>48</v>
      </c>
      <c r="AH1119" s="1228" t="s">
        <v>48</v>
      </c>
      <c r="AI1119" s="1228" t="s">
        <v>48</v>
      </c>
      <c r="AJ1119" s="1228" t="s">
        <v>48</v>
      </c>
      <c r="AK1119" s="1228" t="s">
        <v>48</v>
      </c>
      <c r="AL1119" s="1228" t="s">
        <v>13914</v>
      </c>
      <c r="AM1119" s="1228" t="s">
        <v>12708</v>
      </c>
      <c r="AN1119" s="1229" t="s">
        <v>13947</v>
      </c>
    </row>
    <row r="1120" spans="1:40" ht="13.5" thickBot="1">
      <c r="A1120" s="1256" t="s">
        <v>7902</v>
      </c>
      <c r="B1120" s="1202" t="s">
        <v>7903</v>
      </c>
      <c r="C1120" s="1289" t="s">
        <v>3625</v>
      </c>
      <c r="D1120" s="1202" t="s">
        <v>7780</v>
      </c>
      <c r="E1120" s="1202" t="s">
        <v>3350</v>
      </c>
      <c r="F1120" s="1202" t="s">
        <v>3640</v>
      </c>
      <c r="G1120" s="1202" t="s">
        <v>3641</v>
      </c>
      <c r="H1120" s="1202" t="s">
        <v>3642</v>
      </c>
      <c r="I1120" s="1259" t="b">
        <v>0</v>
      </c>
      <c r="J1120" s="1222" t="s">
        <v>7904</v>
      </c>
      <c r="K1120" s="1208" t="s">
        <v>7905</v>
      </c>
      <c r="L1120" s="1235" t="s">
        <v>7906</v>
      </c>
      <c r="M1120" s="1236">
        <v>1.5</v>
      </c>
      <c r="N1120" s="1262" t="b">
        <v>0</v>
      </c>
      <c r="O1120" s="1245" t="s">
        <v>48</v>
      </c>
      <c r="P1120" s="1224" t="s">
        <v>48</v>
      </c>
      <c r="Q1120" s="1219" t="s">
        <v>48</v>
      </c>
      <c r="R1120" s="1246" t="s">
        <v>48</v>
      </c>
      <c r="S1120" s="1224" t="s">
        <v>48</v>
      </c>
      <c r="T1120" s="1219" t="s">
        <v>48</v>
      </c>
      <c r="U1120" s="1247" t="s">
        <v>48</v>
      </c>
      <c r="V1120" s="1331" t="s">
        <v>7499</v>
      </c>
      <c r="W1120" s="1249" t="s">
        <v>7500</v>
      </c>
      <c r="X1120" s="1295" t="s">
        <v>7500</v>
      </c>
      <c r="Y1120" s="1221" t="s">
        <v>48</v>
      </c>
      <c r="Z1120" s="1222" t="s">
        <v>48</v>
      </c>
      <c r="AA1120" s="1223" t="s">
        <v>48</v>
      </c>
      <c r="AB1120" s="1207" t="s">
        <v>7500</v>
      </c>
      <c r="AC1120" s="1332" t="s">
        <v>7500</v>
      </c>
      <c r="AD1120" s="1211" t="s">
        <v>48</v>
      </c>
      <c r="AE1120" s="1227" t="s">
        <v>48</v>
      </c>
      <c r="AF1120" s="1227" t="s">
        <v>48</v>
      </c>
      <c r="AG1120" s="1228" t="s">
        <v>48</v>
      </c>
      <c r="AH1120" s="1228" t="s">
        <v>48</v>
      </c>
      <c r="AI1120" s="1228" t="s">
        <v>48</v>
      </c>
      <c r="AJ1120" s="1228" t="s">
        <v>48</v>
      </c>
      <c r="AK1120" s="1228" t="s">
        <v>48</v>
      </c>
      <c r="AL1120" s="1228" t="s">
        <v>13915</v>
      </c>
      <c r="AM1120" s="1228" t="s">
        <v>12708</v>
      </c>
      <c r="AN1120" s="1229" t="s">
        <v>13947</v>
      </c>
    </row>
    <row r="1121" spans="1:40" ht="13.5" thickBot="1">
      <c r="A1121" s="1256" t="s">
        <v>7907</v>
      </c>
      <c r="B1121" s="1202" t="s">
        <v>7908</v>
      </c>
      <c r="C1121" s="1289" t="s">
        <v>3625</v>
      </c>
      <c r="D1121" s="1202" t="s">
        <v>7780</v>
      </c>
      <c r="E1121" s="1202" t="s">
        <v>3350</v>
      </c>
      <c r="F1121" s="1202" t="s">
        <v>3640</v>
      </c>
      <c r="G1121" s="1202" t="s">
        <v>3641</v>
      </c>
      <c r="H1121" s="1202" t="s">
        <v>3642</v>
      </c>
      <c r="I1121" s="1259" t="b">
        <v>0</v>
      </c>
      <c r="J1121" s="1222" t="s">
        <v>7909</v>
      </c>
      <c r="K1121" s="1208" t="s">
        <v>7910</v>
      </c>
      <c r="L1121" s="1235" t="s">
        <v>7911</v>
      </c>
      <c r="M1121" s="1236">
        <v>1.5</v>
      </c>
      <c r="N1121" s="1262" t="b">
        <v>0</v>
      </c>
      <c r="O1121" s="1245" t="s">
        <v>48</v>
      </c>
      <c r="P1121" s="1224" t="s">
        <v>48</v>
      </c>
      <c r="Q1121" s="1219" t="s">
        <v>48</v>
      </c>
      <c r="R1121" s="1246" t="s">
        <v>48</v>
      </c>
      <c r="S1121" s="1224" t="s">
        <v>48</v>
      </c>
      <c r="T1121" s="1219" t="s">
        <v>48</v>
      </c>
      <c r="U1121" s="1247" t="s">
        <v>48</v>
      </c>
      <c r="V1121" s="1331" t="s">
        <v>7499</v>
      </c>
      <c r="W1121" s="1249" t="s">
        <v>7500</v>
      </c>
      <c r="X1121" s="1295" t="s">
        <v>7500</v>
      </c>
      <c r="Y1121" s="1221" t="s">
        <v>48</v>
      </c>
      <c r="Z1121" s="1222" t="s">
        <v>48</v>
      </c>
      <c r="AA1121" s="1223" t="s">
        <v>48</v>
      </c>
      <c r="AB1121" s="1207" t="s">
        <v>7500</v>
      </c>
      <c r="AC1121" s="1332" t="s">
        <v>7500</v>
      </c>
      <c r="AD1121" s="1211" t="s">
        <v>48</v>
      </c>
      <c r="AE1121" s="1227" t="s">
        <v>48</v>
      </c>
      <c r="AF1121" s="1227" t="s">
        <v>48</v>
      </c>
      <c r="AG1121" s="1228" t="s">
        <v>48</v>
      </c>
      <c r="AH1121" s="1228" t="s">
        <v>48</v>
      </c>
      <c r="AI1121" s="1228" t="s">
        <v>48</v>
      </c>
      <c r="AJ1121" s="1228" t="s">
        <v>48</v>
      </c>
      <c r="AK1121" s="1228" t="s">
        <v>48</v>
      </c>
      <c r="AL1121" s="1228" t="s">
        <v>13915</v>
      </c>
      <c r="AM1121" s="1228" t="s">
        <v>12708</v>
      </c>
      <c r="AN1121" s="1229" t="s">
        <v>13947</v>
      </c>
    </row>
    <row r="1122" spans="1:40" ht="13.5" thickBot="1">
      <c r="A1122" s="1256" t="s">
        <v>7912</v>
      </c>
      <c r="B1122" s="1202" t="s">
        <v>7913</v>
      </c>
      <c r="C1122" s="1289" t="s">
        <v>3625</v>
      </c>
      <c r="D1122" s="1202" t="s">
        <v>7780</v>
      </c>
      <c r="E1122" s="1202" t="s">
        <v>3350</v>
      </c>
      <c r="F1122" s="1202" t="s">
        <v>3640</v>
      </c>
      <c r="G1122" s="1202" t="s">
        <v>3641</v>
      </c>
      <c r="H1122" s="1202" t="s">
        <v>3642</v>
      </c>
      <c r="I1122" s="1259" t="b">
        <v>0</v>
      </c>
      <c r="J1122" s="1222" t="s">
        <v>7914</v>
      </c>
      <c r="K1122" s="1208" t="s">
        <v>7915</v>
      </c>
      <c r="L1122" s="1235" t="s">
        <v>7916</v>
      </c>
      <c r="M1122" s="1236">
        <v>1.5</v>
      </c>
      <c r="N1122" s="1262" t="b">
        <v>0</v>
      </c>
      <c r="O1122" s="1245" t="s">
        <v>48</v>
      </c>
      <c r="P1122" s="1224" t="s">
        <v>48</v>
      </c>
      <c r="Q1122" s="1219" t="s">
        <v>48</v>
      </c>
      <c r="R1122" s="1246" t="s">
        <v>48</v>
      </c>
      <c r="S1122" s="1224" t="s">
        <v>48</v>
      </c>
      <c r="T1122" s="1219" t="s">
        <v>48</v>
      </c>
      <c r="U1122" s="1247" t="s">
        <v>48</v>
      </c>
      <c r="V1122" s="1331" t="s">
        <v>7499</v>
      </c>
      <c r="W1122" s="1249" t="s">
        <v>7500</v>
      </c>
      <c r="X1122" s="1295" t="s">
        <v>7500</v>
      </c>
      <c r="Y1122" s="1221" t="s">
        <v>48</v>
      </c>
      <c r="Z1122" s="1222" t="s">
        <v>48</v>
      </c>
      <c r="AA1122" s="1223" t="s">
        <v>48</v>
      </c>
      <c r="AB1122" s="1207" t="s">
        <v>7500</v>
      </c>
      <c r="AC1122" s="1332" t="s">
        <v>7500</v>
      </c>
      <c r="AD1122" s="1211" t="s">
        <v>48</v>
      </c>
      <c r="AE1122" s="1227" t="s">
        <v>48</v>
      </c>
      <c r="AF1122" s="1227" t="s">
        <v>48</v>
      </c>
      <c r="AG1122" s="1228" t="s">
        <v>48</v>
      </c>
      <c r="AH1122" s="1228" t="s">
        <v>48</v>
      </c>
      <c r="AI1122" s="1228" t="s">
        <v>48</v>
      </c>
      <c r="AJ1122" s="1228" t="s">
        <v>48</v>
      </c>
      <c r="AK1122" s="1228" t="s">
        <v>48</v>
      </c>
      <c r="AL1122" s="1228" t="s">
        <v>13915</v>
      </c>
      <c r="AM1122" s="1228" t="s">
        <v>12708</v>
      </c>
      <c r="AN1122" s="1229" t="s">
        <v>13947</v>
      </c>
    </row>
    <row r="1123" spans="1:40" ht="13.5" thickBot="1">
      <c r="A1123" s="1256" t="s">
        <v>7917</v>
      </c>
      <c r="B1123" s="1202" t="s">
        <v>7918</v>
      </c>
      <c r="C1123" s="1289" t="s">
        <v>3625</v>
      </c>
      <c r="D1123" s="1202" t="s">
        <v>7780</v>
      </c>
      <c r="E1123" s="1202" t="s">
        <v>3350</v>
      </c>
      <c r="F1123" s="1202" t="s">
        <v>3640</v>
      </c>
      <c r="G1123" s="1202" t="s">
        <v>3641</v>
      </c>
      <c r="H1123" s="1202" t="s">
        <v>3642</v>
      </c>
      <c r="I1123" s="1259" t="b">
        <v>0</v>
      </c>
      <c r="J1123" s="1222" t="s">
        <v>7919</v>
      </c>
      <c r="K1123" s="1208" t="s">
        <v>7920</v>
      </c>
      <c r="L1123" s="1235" t="s">
        <v>7921</v>
      </c>
      <c r="M1123" s="1236">
        <v>1.5</v>
      </c>
      <c r="N1123" s="1262" t="b">
        <v>0</v>
      </c>
      <c r="O1123" s="1245" t="s">
        <v>48</v>
      </c>
      <c r="P1123" s="1224" t="s">
        <v>48</v>
      </c>
      <c r="Q1123" s="1219" t="s">
        <v>48</v>
      </c>
      <c r="R1123" s="1246" t="s">
        <v>48</v>
      </c>
      <c r="S1123" s="1224" t="s">
        <v>48</v>
      </c>
      <c r="T1123" s="1219" t="s">
        <v>48</v>
      </c>
      <c r="U1123" s="1247" t="s">
        <v>48</v>
      </c>
      <c r="V1123" s="1331" t="s">
        <v>7499</v>
      </c>
      <c r="W1123" s="1249" t="s">
        <v>7500</v>
      </c>
      <c r="X1123" s="1295" t="s">
        <v>7500</v>
      </c>
      <c r="Y1123" s="1221" t="s">
        <v>48</v>
      </c>
      <c r="Z1123" s="1222" t="s">
        <v>48</v>
      </c>
      <c r="AA1123" s="1223" t="s">
        <v>48</v>
      </c>
      <c r="AB1123" s="1207" t="s">
        <v>7500</v>
      </c>
      <c r="AC1123" s="1332" t="s">
        <v>7500</v>
      </c>
      <c r="AD1123" s="1211" t="s">
        <v>48</v>
      </c>
      <c r="AE1123" s="1227" t="s">
        <v>48</v>
      </c>
      <c r="AF1123" s="1227" t="s">
        <v>48</v>
      </c>
      <c r="AG1123" s="1228" t="s">
        <v>48</v>
      </c>
      <c r="AH1123" s="1228" t="s">
        <v>48</v>
      </c>
      <c r="AI1123" s="1228" t="s">
        <v>48</v>
      </c>
      <c r="AJ1123" s="1228" t="s">
        <v>48</v>
      </c>
      <c r="AK1123" s="1228" t="s">
        <v>48</v>
      </c>
      <c r="AL1123" s="1228" t="s">
        <v>13915</v>
      </c>
      <c r="AM1123" s="1228" t="s">
        <v>12708</v>
      </c>
      <c r="AN1123" s="1229" t="s">
        <v>13947</v>
      </c>
    </row>
    <row r="1124" spans="1:40" ht="26.25" thickBot="1">
      <c r="A1124" s="1270" t="s">
        <v>7927</v>
      </c>
      <c r="B1124" s="1336" t="s">
        <v>7928</v>
      </c>
      <c r="C1124" s="1239" t="s">
        <v>7929</v>
      </c>
      <c r="D1124" s="1243" t="s">
        <v>40</v>
      </c>
      <c r="E1124" s="1258" t="s">
        <v>7930</v>
      </c>
      <c r="F1124" s="1258" t="s">
        <v>292</v>
      </c>
      <c r="G1124" s="1258" t="s">
        <v>293</v>
      </c>
      <c r="H1124" s="1258" t="s">
        <v>7931</v>
      </c>
      <c r="I1124" s="1259" t="b">
        <v>0</v>
      </c>
      <c r="J1124" s="1243" t="s">
        <v>7932</v>
      </c>
      <c r="K1124" s="1208" t="s">
        <v>7933</v>
      </c>
      <c r="L1124" s="1235" t="s">
        <v>7934</v>
      </c>
      <c r="M1124" s="1236">
        <v>0.1</v>
      </c>
      <c r="N1124" s="1262" t="b">
        <v>0</v>
      </c>
      <c r="O1124" s="1245" t="s">
        <v>48</v>
      </c>
      <c r="P1124" s="1224" t="s">
        <v>48</v>
      </c>
      <c r="Q1124" s="1219" t="s">
        <v>48</v>
      </c>
      <c r="R1124" s="1246" t="s">
        <v>48</v>
      </c>
      <c r="S1124" s="1224" t="s">
        <v>48</v>
      </c>
      <c r="T1124" s="1219" t="s">
        <v>48</v>
      </c>
      <c r="U1124" s="1247" t="s">
        <v>48</v>
      </c>
      <c r="V1124" s="1218" t="s">
        <v>48</v>
      </c>
      <c r="W1124" s="1219" t="s">
        <v>48</v>
      </c>
      <c r="X1124" s="1220" t="s">
        <v>48</v>
      </c>
      <c r="Y1124" s="1221" t="s">
        <v>48</v>
      </c>
      <c r="Z1124" s="1222" t="s">
        <v>48</v>
      </c>
      <c r="AA1124" s="1223" t="s">
        <v>48</v>
      </c>
      <c r="AB1124" s="1224" t="s">
        <v>48</v>
      </c>
      <c r="AC1124" s="1225" t="s">
        <v>48</v>
      </c>
      <c r="AD1124" s="1211" t="s">
        <v>48</v>
      </c>
      <c r="AE1124" s="1227" t="s">
        <v>48</v>
      </c>
      <c r="AF1124" s="1337">
        <v>2</v>
      </c>
      <c r="AG1124" s="1207">
        <v>0</v>
      </c>
      <c r="AH1124" s="1207">
        <v>2</v>
      </c>
      <c r="AI1124" s="1207">
        <v>0</v>
      </c>
      <c r="AJ1124" s="1207">
        <v>0</v>
      </c>
      <c r="AK1124" s="1207">
        <v>0</v>
      </c>
      <c r="AL1124" s="1228" t="s">
        <v>13911</v>
      </c>
      <c r="AM1124" s="1228" t="s">
        <v>12708</v>
      </c>
      <c r="AN1124" s="1229" t="s">
        <v>13948</v>
      </c>
    </row>
    <row r="1125" spans="1:40" ht="26.25" thickBot="1">
      <c r="A1125" s="1270" t="s">
        <v>7935</v>
      </c>
      <c r="B1125" s="1336" t="s">
        <v>7936</v>
      </c>
      <c r="C1125" s="1239" t="s">
        <v>7929</v>
      </c>
      <c r="D1125" s="1243" t="s">
        <v>40</v>
      </c>
      <c r="E1125" s="1258" t="s">
        <v>7930</v>
      </c>
      <c r="F1125" s="1258" t="s">
        <v>292</v>
      </c>
      <c r="G1125" s="1258" t="s">
        <v>293</v>
      </c>
      <c r="H1125" s="1258" t="s">
        <v>7931</v>
      </c>
      <c r="I1125" s="1259" t="b">
        <v>0</v>
      </c>
      <c r="J1125" s="1243" t="s">
        <v>7932</v>
      </c>
      <c r="K1125" s="1208" t="s">
        <v>7937</v>
      </c>
      <c r="L1125" s="1235" t="s">
        <v>7934</v>
      </c>
      <c r="M1125" s="1236">
        <v>0.1</v>
      </c>
      <c r="N1125" s="1262" t="b">
        <v>0</v>
      </c>
      <c r="O1125" s="1245" t="s">
        <v>48</v>
      </c>
      <c r="P1125" s="1224" t="s">
        <v>48</v>
      </c>
      <c r="Q1125" s="1219" t="s">
        <v>48</v>
      </c>
      <c r="R1125" s="1246" t="s">
        <v>48</v>
      </c>
      <c r="S1125" s="1224" t="s">
        <v>48</v>
      </c>
      <c r="T1125" s="1219" t="s">
        <v>48</v>
      </c>
      <c r="U1125" s="1247" t="s">
        <v>48</v>
      </c>
      <c r="V1125" s="1218" t="s">
        <v>48</v>
      </c>
      <c r="W1125" s="1219" t="s">
        <v>48</v>
      </c>
      <c r="X1125" s="1220" t="s">
        <v>48</v>
      </c>
      <c r="Y1125" s="1221" t="s">
        <v>48</v>
      </c>
      <c r="Z1125" s="1222" t="s">
        <v>48</v>
      </c>
      <c r="AA1125" s="1223" t="s">
        <v>48</v>
      </c>
      <c r="AB1125" s="1224" t="s">
        <v>48</v>
      </c>
      <c r="AC1125" s="1225" t="s">
        <v>48</v>
      </c>
      <c r="AD1125" s="1211" t="s">
        <v>48</v>
      </c>
      <c r="AE1125" s="1227" t="s">
        <v>48</v>
      </c>
      <c r="AF1125" s="1337">
        <v>0</v>
      </c>
      <c r="AG1125" s="1207">
        <v>2</v>
      </c>
      <c r="AH1125" s="1207">
        <v>0</v>
      </c>
      <c r="AI1125" s="1207">
        <v>0</v>
      </c>
      <c r="AJ1125" s="1207">
        <v>0</v>
      </c>
      <c r="AK1125" s="1207">
        <v>0</v>
      </c>
      <c r="AL1125" s="1228" t="s">
        <v>13911</v>
      </c>
      <c r="AM1125" s="1228" t="s">
        <v>12708</v>
      </c>
      <c r="AN1125" s="1229" t="s">
        <v>13948</v>
      </c>
    </row>
    <row r="1126" spans="1:40" ht="26.25" thickBot="1">
      <c r="A1126" s="1270" t="s">
        <v>7938</v>
      </c>
      <c r="B1126" s="1336" t="s">
        <v>7939</v>
      </c>
      <c r="C1126" s="1239" t="s">
        <v>7929</v>
      </c>
      <c r="D1126" s="1243" t="s">
        <v>40</v>
      </c>
      <c r="E1126" s="1258" t="s">
        <v>7930</v>
      </c>
      <c r="F1126" s="1258" t="s">
        <v>292</v>
      </c>
      <c r="G1126" s="1258" t="s">
        <v>293</v>
      </c>
      <c r="H1126" s="1258" t="s">
        <v>7931</v>
      </c>
      <c r="I1126" s="1259" t="b">
        <v>0</v>
      </c>
      <c r="J1126" s="1243" t="s">
        <v>7932</v>
      </c>
      <c r="K1126" s="1208" t="s">
        <v>7940</v>
      </c>
      <c r="L1126" s="1235" t="s">
        <v>7934</v>
      </c>
      <c r="M1126" s="1236">
        <v>0.1</v>
      </c>
      <c r="N1126" s="1262" t="b">
        <v>0</v>
      </c>
      <c r="O1126" s="1245" t="s">
        <v>48</v>
      </c>
      <c r="P1126" s="1224" t="s">
        <v>48</v>
      </c>
      <c r="Q1126" s="1219" t="s">
        <v>48</v>
      </c>
      <c r="R1126" s="1246" t="s">
        <v>48</v>
      </c>
      <c r="S1126" s="1224" t="s">
        <v>48</v>
      </c>
      <c r="T1126" s="1219" t="s">
        <v>48</v>
      </c>
      <c r="U1126" s="1247" t="s">
        <v>48</v>
      </c>
      <c r="V1126" s="1218" t="s">
        <v>48</v>
      </c>
      <c r="W1126" s="1219" t="s">
        <v>48</v>
      </c>
      <c r="X1126" s="1220" t="s">
        <v>48</v>
      </c>
      <c r="Y1126" s="1221" t="s">
        <v>48</v>
      </c>
      <c r="Z1126" s="1222" t="s">
        <v>48</v>
      </c>
      <c r="AA1126" s="1223" t="s">
        <v>48</v>
      </c>
      <c r="AB1126" s="1224" t="s">
        <v>48</v>
      </c>
      <c r="AC1126" s="1225" t="s">
        <v>48</v>
      </c>
      <c r="AD1126" s="1211" t="s">
        <v>48</v>
      </c>
      <c r="AE1126" s="1227" t="s">
        <v>48</v>
      </c>
      <c r="AF1126" s="1337">
        <v>0</v>
      </c>
      <c r="AG1126" s="1207">
        <v>0</v>
      </c>
      <c r="AH1126" s="1207">
        <v>0</v>
      </c>
      <c r="AI1126" s="1207">
        <v>0</v>
      </c>
      <c r="AJ1126" s="1207">
        <v>2</v>
      </c>
      <c r="AK1126" s="1207">
        <v>0</v>
      </c>
      <c r="AL1126" s="1228" t="s">
        <v>13911</v>
      </c>
      <c r="AM1126" s="1228" t="s">
        <v>12708</v>
      </c>
      <c r="AN1126" s="1229" t="s">
        <v>13948</v>
      </c>
    </row>
    <row r="1127" spans="1:40" ht="26.25" thickBot="1">
      <c r="A1127" s="1270" t="s">
        <v>7941</v>
      </c>
      <c r="B1127" s="1336" t="s">
        <v>7942</v>
      </c>
      <c r="C1127" s="1239" t="s">
        <v>7943</v>
      </c>
      <c r="D1127" s="1243" t="s">
        <v>40</v>
      </c>
      <c r="E1127" s="1258" t="s">
        <v>7944</v>
      </c>
      <c r="F1127" s="1258" t="s">
        <v>292</v>
      </c>
      <c r="G1127" s="1258" t="s">
        <v>293</v>
      </c>
      <c r="H1127" s="1258" t="s">
        <v>7931</v>
      </c>
      <c r="I1127" s="1259" t="b">
        <v>0</v>
      </c>
      <c r="J1127" s="1243" t="s">
        <v>7945</v>
      </c>
      <c r="K1127" s="1208" t="s">
        <v>7946</v>
      </c>
      <c r="L1127" s="1235" t="s">
        <v>7947</v>
      </c>
      <c r="M1127" s="1236">
        <v>0.1</v>
      </c>
      <c r="N1127" s="1262" t="b">
        <v>0</v>
      </c>
      <c r="O1127" s="1245" t="s">
        <v>48</v>
      </c>
      <c r="P1127" s="1224" t="s">
        <v>48</v>
      </c>
      <c r="Q1127" s="1219" t="s">
        <v>48</v>
      </c>
      <c r="R1127" s="1246" t="s">
        <v>48</v>
      </c>
      <c r="S1127" s="1224" t="s">
        <v>48</v>
      </c>
      <c r="T1127" s="1219" t="s">
        <v>48</v>
      </c>
      <c r="U1127" s="1247" t="s">
        <v>48</v>
      </c>
      <c r="V1127" s="1218" t="s">
        <v>48</v>
      </c>
      <c r="W1127" s="1219" t="s">
        <v>48</v>
      </c>
      <c r="X1127" s="1220" t="s">
        <v>48</v>
      </c>
      <c r="Y1127" s="1221" t="s">
        <v>48</v>
      </c>
      <c r="Z1127" s="1222" t="s">
        <v>48</v>
      </c>
      <c r="AA1127" s="1223" t="s">
        <v>48</v>
      </c>
      <c r="AB1127" s="1224" t="s">
        <v>48</v>
      </c>
      <c r="AC1127" s="1225" t="s">
        <v>48</v>
      </c>
      <c r="AD1127" s="1211" t="s">
        <v>48</v>
      </c>
      <c r="AE1127" s="1227" t="s">
        <v>48</v>
      </c>
      <c r="AF1127" s="1337">
        <v>0</v>
      </c>
      <c r="AG1127" s="1207">
        <v>0</v>
      </c>
      <c r="AH1127" s="1207">
        <v>0</v>
      </c>
      <c r="AI1127" s="1207">
        <v>2</v>
      </c>
      <c r="AJ1127" s="1207">
        <v>0</v>
      </c>
      <c r="AK1127" s="1207">
        <v>0</v>
      </c>
      <c r="AL1127" s="1228" t="s">
        <v>13911</v>
      </c>
      <c r="AM1127" s="1228" t="s">
        <v>12708</v>
      </c>
      <c r="AN1127" s="1229" t="s">
        <v>13948</v>
      </c>
    </row>
    <row r="1128" spans="1:40" ht="26.25" thickBot="1">
      <c r="A1128" s="1270" t="s">
        <v>7948</v>
      </c>
      <c r="B1128" s="1336" t="s">
        <v>7949</v>
      </c>
      <c r="C1128" s="1239" t="s">
        <v>7943</v>
      </c>
      <c r="D1128" s="1243" t="s">
        <v>40</v>
      </c>
      <c r="E1128" s="1258" t="s">
        <v>7944</v>
      </c>
      <c r="F1128" s="1258" t="s">
        <v>292</v>
      </c>
      <c r="G1128" s="1258" t="s">
        <v>293</v>
      </c>
      <c r="H1128" s="1258" t="s">
        <v>7931</v>
      </c>
      <c r="I1128" s="1259" t="b">
        <v>0</v>
      </c>
      <c r="J1128" s="1243" t="s">
        <v>7950</v>
      </c>
      <c r="K1128" s="1208" t="s">
        <v>7951</v>
      </c>
      <c r="L1128" s="1235" t="s">
        <v>7952</v>
      </c>
      <c r="M1128" s="1236">
        <v>0.1</v>
      </c>
      <c r="N1128" s="1262" t="b">
        <v>0</v>
      </c>
      <c r="O1128" s="1245" t="s">
        <v>48</v>
      </c>
      <c r="P1128" s="1224" t="s">
        <v>48</v>
      </c>
      <c r="Q1128" s="1219" t="s">
        <v>48</v>
      </c>
      <c r="R1128" s="1246" t="s">
        <v>48</v>
      </c>
      <c r="S1128" s="1224" t="s">
        <v>48</v>
      </c>
      <c r="T1128" s="1219" t="s">
        <v>48</v>
      </c>
      <c r="U1128" s="1247" t="s">
        <v>48</v>
      </c>
      <c r="V1128" s="1218" t="s">
        <v>48</v>
      </c>
      <c r="W1128" s="1219" t="s">
        <v>48</v>
      </c>
      <c r="X1128" s="1220" t="s">
        <v>48</v>
      </c>
      <c r="Y1128" s="1221" t="s">
        <v>48</v>
      </c>
      <c r="Z1128" s="1222" t="s">
        <v>48</v>
      </c>
      <c r="AA1128" s="1223" t="s">
        <v>48</v>
      </c>
      <c r="AB1128" s="1224" t="s">
        <v>48</v>
      </c>
      <c r="AC1128" s="1225" t="s">
        <v>48</v>
      </c>
      <c r="AD1128" s="1211" t="s">
        <v>48</v>
      </c>
      <c r="AE1128" s="1227" t="s">
        <v>48</v>
      </c>
      <c r="AF1128" s="1337" t="s">
        <v>7500</v>
      </c>
      <c r="AG1128" s="1207" t="s">
        <v>7500</v>
      </c>
      <c r="AH1128" s="1207" t="s">
        <v>7500</v>
      </c>
      <c r="AI1128" s="1207" t="s">
        <v>7500</v>
      </c>
      <c r="AJ1128" s="1207" t="s">
        <v>7500</v>
      </c>
      <c r="AK1128" s="1207" t="s">
        <v>7500</v>
      </c>
      <c r="AL1128" s="1228" t="s">
        <v>13911</v>
      </c>
      <c r="AM1128" s="1228" t="s">
        <v>12708</v>
      </c>
      <c r="AN1128" s="1229" t="s">
        <v>13948</v>
      </c>
    </row>
    <row r="1129" spans="1:40" ht="26.25" thickBot="1">
      <c r="A1129" s="1270" t="s">
        <v>7953</v>
      </c>
      <c r="B1129" s="1336" t="s">
        <v>7954</v>
      </c>
      <c r="C1129" s="1239" t="s">
        <v>7943</v>
      </c>
      <c r="D1129" s="1243" t="s">
        <v>40</v>
      </c>
      <c r="E1129" s="1258" t="s">
        <v>7944</v>
      </c>
      <c r="F1129" s="1258" t="s">
        <v>292</v>
      </c>
      <c r="G1129" s="1258" t="s">
        <v>293</v>
      </c>
      <c r="H1129" s="1258" t="s">
        <v>7931</v>
      </c>
      <c r="I1129" s="1259" t="b">
        <v>0</v>
      </c>
      <c r="J1129" s="1243" t="s">
        <v>7955</v>
      </c>
      <c r="K1129" s="1208" t="s">
        <v>7956</v>
      </c>
      <c r="L1129" s="1235" t="s">
        <v>7957</v>
      </c>
      <c r="M1129" s="1236">
        <v>0.1</v>
      </c>
      <c r="N1129" s="1262" t="b">
        <v>0</v>
      </c>
      <c r="O1129" s="1245" t="s">
        <v>48</v>
      </c>
      <c r="P1129" s="1224" t="s">
        <v>48</v>
      </c>
      <c r="Q1129" s="1219" t="s">
        <v>48</v>
      </c>
      <c r="R1129" s="1246" t="s">
        <v>48</v>
      </c>
      <c r="S1129" s="1224" t="s">
        <v>48</v>
      </c>
      <c r="T1129" s="1219" t="s">
        <v>48</v>
      </c>
      <c r="U1129" s="1247" t="s">
        <v>48</v>
      </c>
      <c r="V1129" s="1218" t="s">
        <v>48</v>
      </c>
      <c r="W1129" s="1219" t="s">
        <v>48</v>
      </c>
      <c r="X1129" s="1220" t="s">
        <v>48</v>
      </c>
      <c r="Y1129" s="1221" t="s">
        <v>48</v>
      </c>
      <c r="Z1129" s="1222" t="s">
        <v>48</v>
      </c>
      <c r="AA1129" s="1223" t="s">
        <v>48</v>
      </c>
      <c r="AB1129" s="1224" t="s">
        <v>48</v>
      </c>
      <c r="AC1129" s="1225" t="s">
        <v>48</v>
      </c>
      <c r="AD1129" s="1211" t="s">
        <v>48</v>
      </c>
      <c r="AE1129" s="1227" t="s">
        <v>48</v>
      </c>
      <c r="AF1129" s="1337" t="s">
        <v>7500</v>
      </c>
      <c r="AG1129" s="1207" t="s">
        <v>7500</v>
      </c>
      <c r="AH1129" s="1207" t="s">
        <v>7500</v>
      </c>
      <c r="AI1129" s="1207" t="s">
        <v>7500</v>
      </c>
      <c r="AJ1129" s="1207" t="s">
        <v>7500</v>
      </c>
      <c r="AK1129" s="1207" t="s">
        <v>7500</v>
      </c>
      <c r="AL1129" s="1228" t="s">
        <v>13911</v>
      </c>
      <c r="AM1129" s="1228" t="s">
        <v>12708</v>
      </c>
      <c r="AN1129" s="1229" t="s">
        <v>13948</v>
      </c>
    </row>
    <row r="1130" spans="1:40" ht="26.25" thickBot="1">
      <c r="A1130" s="1270" t="s">
        <v>7958</v>
      </c>
      <c r="B1130" s="1336" t="s">
        <v>7959</v>
      </c>
      <c r="C1130" s="1239" t="s">
        <v>7943</v>
      </c>
      <c r="D1130" s="1243" t="s">
        <v>40</v>
      </c>
      <c r="E1130" s="1258" t="s">
        <v>7944</v>
      </c>
      <c r="F1130" s="1258" t="s">
        <v>292</v>
      </c>
      <c r="G1130" s="1258" t="s">
        <v>293</v>
      </c>
      <c r="H1130" s="1258" t="s">
        <v>7931</v>
      </c>
      <c r="I1130" s="1259" t="b">
        <v>0</v>
      </c>
      <c r="J1130" s="1243" t="s">
        <v>7960</v>
      </c>
      <c r="K1130" s="1208" t="s">
        <v>7961</v>
      </c>
      <c r="L1130" s="1235" t="s">
        <v>7962</v>
      </c>
      <c r="M1130" s="1236">
        <v>0.1</v>
      </c>
      <c r="N1130" s="1262" t="b">
        <v>0</v>
      </c>
      <c r="O1130" s="1245" t="s">
        <v>48</v>
      </c>
      <c r="P1130" s="1224" t="s">
        <v>48</v>
      </c>
      <c r="Q1130" s="1219" t="s">
        <v>48</v>
      </c>
      <c r="R1130" s="1246" t="s">
        <v>48</v>
      </c>
      <c r="S1130" s="1224" t="s">
        <v>48</v>
      </c>
      <c r="T1130" s="1219" t="s">
        <v>48</v>
      </c>
      <c r="U1130" s="1247" t="s">
        <v>48</v>
      </c>
      <c r="V1130" s="1218" t="s">
        <v>48</v>
      </c>
      <c r="W1130" s="1219" t="s">
        <v>48</v>
      </c>
      <c r="X1130" s="1220" t="s">
        <v>48</v>
      </c>
      <c r="Y1130" s="1221" t="s">
        <v>48</v>
      </c>
      <c r="Z1130" s="1222" t="s">
        <v>48</v>
      </c>
      <c r="AA1130" s="1223" t="s">
        <v>48</v>
      </c>
      <c r="AB1130" s="1224" t="s">
        <v>48</v>
      </c>
      <c r="AC1130" s="1225" t="s">
        <v>48</v>
      </c>
      <c r="AD1130" s="1211" t="s">
        <v>48</v>
      </c>
      <c r="AE1130" s="1227" t="s">
        <v>48</v>
      </c>
      <c r="AF1130" s="1337" t="s">
        <v>7500</v>
      </c>
      <c r="AG1130" s="1207" t="s">
        <v>7500</v>
      </c>
      <c r="AH1130" s="1207" t="s">
        <v>7500</v>
      </c>
      <c r="AI1130" s="1207" t="s">
        <v>7500</v>
      </c>
      <c r="AJ1130" s="1207" t="s">
        <v>7500</v>
      </c>
      <c r="AK1130" s="1207" t="s">
        <v>7500</v>
      </c>
      <c r="AL1130" s="1228" t="s">
        <v>13911</v>
      </c>
      <c r="AM1130" s="1228" t="s">
        <v>12708</v>
      </c>
      <c r="AN1130" s="1229" t="s">
        <v>13948</v>
      </c>
    </row>
    <row r="1131" spans="1:40" ht="26.25" thickBot="1">
      <c r="A1131" s="1270" t="s">
        <v>7963</v>
      </c>
      <c r="B1131" s="1336" t="s">
        <v>7964</v>
      </c>
      <c r="C1131" s="1239" t="s">
        <v>7943</v>
      </c>
      <c r="D1131" s="1243" t="s">
        <v>40</v>
      </c>
      <c r="E1131" s="1258" t="s">
        <v>7944</v>
      </c>
      <c r="F1131" s="1258" t="s">
        <v>292</v>
      </c>
      <c r="G1131" s="1258" t="s">
        <v>293</v>
      </c>
      <c r="H1131" s="1258" t="s">
        <v>7931</v>
      </c>
      <c r="I1131" s="1259" t="b">
        <v>0</v>
      </c>
      <c r="J1131" s="1243" t="s">
        <v>7950</v>
      </c>
      <c r="K1131" s="1208" t="s">
        <v>7965</v>
      </c>
      <c r="L1131" s="1235" t="s">
        <v>7952</v>
      </c>
      <c r="M1131" s="1236">
        <v>0.1</v>
      </c>
      <c r="N1131" s="1262" t="b">
        <v>0</v>
      </c>
      <c r="O1131" s="1245" t="s">
        <v>48</v>
      </c>
      <c r="P1131" s="1224" t="s">
        <v>48</v>
      </c>
      <c r="Q1131" s="1219" t="s">
        <v>48</v>
      </c>
      <c r="R1131" s="1246" t="s">
        <v>48</v>
      </c>
      <c r="S1131" s="1224" t="s">
        <v>48</v>
      </c>
      <c r="T1131" s="1219" t="s">
        <v>48</v>
      </c>
      <c r="U1131" s="1247" t="s">
        <v>48</v>
      </c>
      <c r="V1131" s="1218" t="s">
        <v>48</v>
      </c>
      <c r="W1131" s="1219" t="s">
        <v>48</v>
      </c>
      <c r="X1131" s="1220" t="s">
        <v>48</v>
      </c>
      <c r="Y1131" s="1221" t="s">
        <v>48</v>
      </c>
      <c r="Z1131" s="1222" t="s">
        <v>48</v>
      </c>
      <c r="AA1131" s="1223" t="s">
        <v>48</v>
      </c>
      <c r="AB1131" s="1224" t="s">
        <v>48</v>
      </c>
      <c r="AC1131" s="1225" t="s">
        <v>48</v>
      </c>
      <c r="AD1131" s="1211" t="s">
        <v>48</v>
      </c>
      <c r="AE1131" s="1227" t="s">
        <v>48</v>
      </c>
      <c r="AF1131" s="1337" t="s">
        <v>7500</v>
      </c>
      <c r="AG1131" s="1207" t="s">
        <v>7500</v>
      </c>
      <c r="AH1131" s="1207" t="s">
        <v>7500</v>
      </c>
      <c r="AI1131" s="1207" t="s">
        <v>7500</v>
      </c>
      <c r="AJ1131" s="1207" t="s">
        <v>7500</v>
      </c>
      <c r="AK1131" s="1207" t="s">
        <v>7500</v>
      </c>
      <c r="AL1131" s="1228" t="s">
        <v>13911</v>
      </c>
      <c r="AM1131" s="1228" t="s">
        <v>12708</v>
      </c>
      <c r="AN1131" s="1229" t="s">
        <v>13948</v>
      </c>
    </row>
    <row r="1132" spans="1:40" ht="26.25" thickBot="1">
      <c r="A1132" s="1271" t="s">
        <v>7966</v>
      </c>
      <c r="B1132" s="1336" t="s">
        <v>7967</v>
      </c>
      <c r="C1132" s="1239" t="s">
        <v>7929</v>
      </c>
      <c r="D1132" s="1243" t="s">
        <v>40</v>
      </c>
      <c r="E1132" s="1258" t="s">
        <v>7930</v>
      </c>
      <c r="F1132" s="1258" t="s">
        <v>292</v>
      </c>
      <c r="G1132" s="1258" t="s">
        <v>293</v>
      </c>
      <c r="H1132" s="1258" t="s">
        <v>7931</v>
      </c>
      <c r="I1132" s="1259" t="b">
        <v>0</v>
      </c>
      <c r="J1132" s="1243" t="s">
        <v>7932</v>
      </c>
      <c r="K1132" s="1208" t="s">
        <v>7968</v>
      </c>
      <c r="L1132" s="1235" t="s">
        <v>7934</v>
      </c>
      <c r="M1132" s="1236">
        <v>0.1</v>
      </c>
      <c r="N1132" s="1262" t="b">
        <v>0</v>
      </c>
      <c r="O1132" s="1245" t="s">
        <v>48</v>
      </c>
      <c r="P1132" s="1224" t="s">
        <v>48</v>
      </c>
      <c r="Q1132" s="1219" t="s">
        <v>48</v>
      </c>
      <c r="R1132" s="1246" t="s">
        <v>48</v>
      </c>
      <c r="S1132" s="1224" t="s">
        <v>48</v>
      </c>
      <c r="T1132" s="1219" t="s">
        <v>48</v>
      </c>
      <c r="U1132" s="1247" t="s">
        <v>48</v>
      </c>
      <c r="V1132" s="1218" t="s">
        <v>48</v>
      </c>
      <c r="W1132" s="1219" t="s">
        <v>48</v>
      </c>
      <c r="X1132" s="1220" t="s">
        <v>48</v>
      </c>
      <c r="Y1132" s="1221" t="s">
        <v>48</v>
      </c>
      <c r="Z1132" s="1222" t="s">
        <v>48</v>
      </c>
      <c r="AA1132" s="1223" t="s">
        <v>48</v>
      </c>
      <c r="AB1132" s="1224" t="s">
        <v>48</v>
      </c>
      <c r="AC1132" s="1225" t="s">
        <v>48</v>
      </c>
      <c r="AD1132" s="1211" t="s">
        <v>48</v>
      </c>
      <c r="AE1132" s="1227" t="s">
        <v>48</v>
      </c>
      <c r="AF1132" s="1337">
        <v>3</v>
      </c>
      <c r="AG1132" s="1207">
        <v>0</v>
      </c>
      <c r="AH1132" s="1207">
        <v>3</v>
      </c>
      <c r="AI1132" s="1207">
        <v>0</v>
      </c>
      <c r="AJ1132" s="1207">
        <v>0</v>
      </c>
      <c r="AK1132" s="1207">
        <v>0</v>
      </c>
      <c r="AL1132" s="1228" t="s">
        <v>13912</v>
      </c>
      <c r="AM1132" s="1228" t="s">
        <v>12708</v>
      </c>
      <c r="AN1132" s="1229" t="s">
        <v>13948</v>
      </c>
    </row>
    <row r="1133" spans="1:40" ht="26.25" thickBot="1">
      <c r="A1133" s="1271" t="s">
        <v>7969</v>
      </c>
      <c r="B1133" s="1336" t="s">
        <v>7928</v>
      </c>
      <c r="C1133" s="1239" t="s">
        <v>7929</v>
      </c>
      <c r="D1133" s="1243" t="s">
        <v>40</v>
      </c>
      <c r="E1133" s="1258" t="s">
        <v>7930</v>
      </c>
      <c r="F1133" s="1258" t="s">
        <v>292</v>
      </c>
      <c r="G1133" s="1258" t="s">
        <v>293</v>
      </c>
      <c r="H1133" s="1258" t="s">
        <v>7931</v>
      </c>
      <c r="I1133" s="1259" t="b">
        <v>0</v>
      </c>
      <c r="J1133" s="1243" t="s">
        <v>7932</v>
      </c>
      <c r="K1133" s="1208" t="s">
        <v>7970</v>
      </c>
      <c r="L1133" s="1235" t="s">
        <v>7934</v>
      </c>
      <c r="M1133" s="1236">
        <v>0.1</v>
      </c>
      <c r="N1133" s="1262" t="b">
        <v>0</v>
      </c>
      <c r="O1133" s="1245" t="s">
        <v>48</v>
      </c>
      <c r="P1133" s="1224" t="s">
        <v>48</v>
      </c>
      <c r="Q1133" s="1219" t="s">
        <v>48</v>
      </c>
      <c r="R1133" s="1246" t="s">
        <v>48</v>
      </c>
      <c r="S1133" s="1224" t="s">
        <v>48</v>
      </c>
      <c r="T1133" s="1219" t="s">
        <v>48</v>
      </c>
      <c r="U1133" s="1247" t="s">
        <v>48</v>
      </c>
      <c r="V1133" s="1218" t="s">
        <v>48</v>
      </c>
      <c r="W1133" s="1219" t="s">
        <v>48</v>
      </c>
      <c r="X1133" s="1220" t="s">
        <v>48</v>
      </c>
      <c r="Y1133" s="1221" t="s">
        <v>48</v>
      </c>
      <c r="Z1133" s="1222" t="s">
        <v>48</v>
      </c>
      <c r="AA1133" s="1223" t="s">
        <v>48</v>
      </c>
      <c r="AB1133" s="1224" t="s">
        <v>48</v>
      </c>
      <c r="AC1133" s="1225" t="s">
        <v>48</v>
      </c>
      <c r="AD1133" s="1211" t="s">
        <v>48</v>
      </c>
      <c r="AE1133" s="1227" t="s">
        <v>48</v>
      </c>
      <c r="AF1133" s="1337">
        <v>0</v>
      </c>
      <c r="AG1133" s="1207">
        <v>3</v>
      </c>
      <c r="AH1133" s="1207">
        <v>0</v>
      </c>
      <c r="AI1133" s="1207">
        <v>0</v>
      </c>
      <c r="AJ1133" s="1207">
        <v>0</v>
      </c>
      <c r="AK1133" s="1207">
        <v>0</v>
      </c>
      <c r="AL1133" s="1228" t="s">
        <v>13912</v>
      </c>
      <c r="AM1133" s="1228" t="s">
        <v>12708</v>
      </c>
      <c r="AN1133" s="1229" t="s">
        <v>13948</v>
      </c>
    </row>
    <row r="1134" spans="1:40" ht="26.25" thickBot="1">
      <c r="A1134" s="1271" t="s">
        <v>7971</v>
      </c>
      <c r="B1134" s="1336" t="s">
        <v>7972</v>
      </c>
      <c r="C1134" s="1239" t="s">
        <v>7929</v>
      </c>
      <c r="D1134" s="1243" t="s">
        <v>40</v>
      </c>
      <c r="E1134" s="1258" t="s">
        <v>7930</v>
      </c>
      <c r="F1134" s="1258" t="s">
        <v>292</v>
      </c>
      <c r="G1134" s="1258" t="s">
        <v>293</v>
      </c>
      <c r="H1134" s="1258" t="s">
        <v>7931</v>
      </c>
      <c r="I1134" s="1259" t="b">
        <v>0</v>
      </c>
      <c r="J1134" s="1243" t="s">
        <v>7973</v>
      </c>
      <c r="K1134" s="1208" t="s">
        <v>7974</v>
      </c>
      <c r="L1134" s="1235" t="s">
        <v>7975</v>
      </c>
      <c r="M1134" s="1236">
        <v>0.1</v>
      </c>
      <c r="N1134" s="1262" t="b">
        <v>0</v>
      </c>
      <c r="O1134" s="1245" t="s">
        <v>48</v>
      </c>
      <c r="P1134" s="1224" t="s">
        <v>48</v>
      </c>
      <c r="Q1134" s="1219" t="s">
        <v>48</v>
      </c>
      <c r="R1134" s="1246" t="s">
        <v>48</v>
      </c>
      <c r="S1134" s="1224" t="s">
        <v>48</v>
      </c>
      <c r="T1134" s="1219" t="s">
        <v>48</v>
      </c>
      <c r="U1134" s="1247" t="s">
        <v>48</v>
      </c>
      <c r="V1134" s="1218" t="s">
        <v>48</v>
      </c>
      <c r="W1134" s="1219" t="s">
        <v>48</v>
      </c>
      <c r="X1134" s="1220" t="s">
        <v>48</v>
      </c>
      <c r="Y1134" s="1221" t="s">
        <v>48</v>
      </c>
      <c r="Z1134" s="1222" t="s">
        <v>48</v>
      </c>
      <c r="AA1134" s="1223" t="s">
        <v>48</v>
      </c>
      <c r="AB1134" s="1224" t="s">
        <v>48</v>
      </c>
      <c r="AC1134" s="1225" t="s">
        <v>48</v>
      </c>
      <c r="AD1134" s="1211" t="s">
        <v>48</v>
      </c>
      <c r="AE1134" s="1227" t="s">
        <v>48</v>
      </c>
      <c r="AF1134" s="1337">
        <v>0</v>
      </c>
      <c r="AG1134" s="1207">
        <v>0</v>
      </c>
      <c r="AH1134" s="1207">
        <v>0</v>
      </c>
      <c r="AI1134" s="1207">
        <v>0</v>
      </c>
      <c r="AJ1134" s="1207">
        <v>3</v>
      </c>
      <c r="AK1134" s="1207">
        <v>0</v>
      </c>
      <c r="AL1134" s="1228" t="s">
        <v>13912</v>
      </c>
      <c r="AM1134" s="1228" t="s">
        <v>12708</v>
      </c>
      <c r="AN1134" s="1229" t="s">
        <v>13948</v>
      </c>
    </row>
    <row r="1135" spans="1:40" ht="26.25" thickBot="1">
      <c r="A1135" s="1271" t="s">
        <v>7976</v>
      </c>
      <c r="B1135" s="1336" t="s">
        <v>7977</v>
      </c>
      <c r="C1135" s="1239" t="s">
        <v>7929</v>
      </c>
      <c r="D1135" s="1243" t="s">
        <v>40</v>
      </c>
      <c r="E1135" s="1258" t="s">
        <v>7930</v>
      </c>
      <c r="F1135" s="1258" t="s">
        <v>292</v>
      </c>
      <c r="G1135" s="1258" t="s">
        <v>293</v>
      </c>
      <c r="H1135" s="1258" t="s">
        <v>7931</v>
      </c>
      <c r="I1135" s="1259" t="b">
        <v>0</v>
      </c>
      <c r="J1135" s="1243" t="s">
        <v>7932</v>
      </c>
      <c r="K1135" s="1208" t="s">
        <v>7978</v>
      </c>
      <c r="L1135" s="1235" t="s">
        <v>7934</v>
      </c>
      <c r="M1135" s="1236">
        <v>0.1</v>
      </c>
      <c r="N1135" s="1262" t="b">
        <v>0</v>
      </c>
      <c r="O1135" s="1245" t="s">
        <v>48</v>
      </c>
      <c r="P1135" s="1224" t="s">
        <v>48</v>
      </c>
      <c r="Q1135" s="1219" t="s">
        <v>48</v>
      </c>
      <c r="R1135" s="1246" t="s">
        <v>48</v>
      </c>
      <c r="S1135" s="1224" t="s">
        <v>48</v>
      </c>
      <c r="T1135" s="1219" t="s">
        <v>48</v>
      </c>
      <c r="U1135" s="1247" t="s">
        <v>48</v>
      </c>
      <c r="V1135" s="1218" t="s">
        <v>48</v>
      </c>
      <c r="W1135" s="1219" t="s">
        <v>48</v>
      </c>
      <c r="X1135" s="1220" t="s">
        <v>48</v>
      </c>
      <c r="Y1135" s="1221" t="s">
        <v>48</v>
      </c>
      <c r="Z1135" s="1222" t="s">
        <v>48</v>
      </c>
      <c r="AA1135" s="1223" t="s">
        <v>48</v>
      </c>
      <c r="AB1135" s="1224" t="s">
        <v>48</v>
      </c>
      <c r="AC1135" s="1225" t="s">
        <v>48</v>
      </c>
      <c r="AD1135" s="1211" t="s">
        <v>48</v>
      </c>
      <c r="AE1135" s="1227" t="s">
        <v>48</v>
      </c>
      <c r="AF1135" s="1337">
        <v>0</v>
      </c>
      <c r="AG1135" s="1207">
        <v>0</v>
      </c>
      <c r="AH1135" s="1207">
        <v>0</v>
      </c>
      <c r="AI1135" s="1207">
        <v>3</v>
      </c>
      <c r="AJ1135" s="1207">
        <v>0</v>
      </c>
      <c r="AK1135" s="1207">
        <v>0</v>
      </c>
      <c r="AL1135" s="1228" t="s">
        <v>13912</v>
      </c>
      <c r="AM1135" s="1228" t="s">
        <v>12708</v>
      </c>
      <c r="AN1135" s="1229" t="s">
        <v>13948</v>
      </c>
    </row>
    <row r="1136" spans="1:40" ht="26.25" thickBot="1">
      <c r="A1136" s="1271" t="s">
        <v>7979</v>
      </c>
      <c r="B1136" s="1336" t="s">
        <v>7949</v>
      </c>
      <c r="C1136" s="1239" t="s">
        <v>7943</v>
      </c>
      <c r="D1136" s="1243" t="s">
        <v>40</v>
      </c>
      <c r="E1136" s="1258" t="s">
        <v>7944</v>
      </c>
      <c r="F1136" s="1258" t="s">
        <v>292</v>
      </c>
      <c r="G1136" s="1258" t="s">
        <v>293</v>
      </c>
      <c r="H1136" s="1258" t="s">
        <v>7931</v>
      </c>
      <c r="I1136" s="1259" t="b">
        <v>0</v>
      </c>
      <c r="J1136" s="1243" t="s">
        <v>7980</v>
      </c>
      <c r="K1136" s="1208" t="s">
        <v>7981</v>
      </c>
      <c r="L1136" s="1235" t="s">
        <v>7982</v>
      </c>
      <c r="M1136" s="1236">
        <v>0.1</v>
      </c>
      <c r="N1136" s="1262" t="b">
        <v>0</v>
      </c>
      <c r="O1136" s="1245" t="s">
        <v>48</v>
      </c>
      <c r="P1136" s="1224" t="s">
        <v>48</v>
      </c>
      <c r="Q1136" s="1219" t="s">
        <v>48</v>
      </c>
      <c r="R1136" s="1246" t="s">
        <v>48</v>
      </c>
      <c r="S1136" s="1224" t="s">
        <v>48</v>
      </c>
      <c r="T1136" s="1219" t="s">
        <v>48</v>
      </c>
      <c r="U1136" s="1247" t="s">
        <v>48</v>
      </c>
      <c r="V1136" s="1218" t="s">
        <v>48</v>
      </c>
      <c r="W1136" s="1219" t="s">
        <v>48</v>
      </c>
      <c r="X1136" s="1220" t="s">
        <v>48</v>
      </c>
      <c r="Y1136" s="1221" t="s">
        <v>48</v>
      </c>
      <c r="Z1136" s="1222" t="s">
        <v>48</v>
      </c>
      <c r="AA1136" s="1223" t="s">
        <v>48</v>
      </c>
      <c r="AB1136" s="1224" t="s">
        <v>48</v>
      </c>
      <c r="AC1136" s="1225" t="s">
        <v>48</v>
      </c>
      <c r="AD1136" s="1211" t="s">
        <v>48</v>
      </c>
      <c r="AE1136" s="1227" t="s">
        <v>48</v>
      </c>
      <c r="AF1136" s="1337" t="s">
        <v>7500</v>
      </c>
      <c r="AG1136" s="1207" t="s">
        <v>7500</v>
      </c>
      <c r="AH1136" s="1207" t="s">
        <v>7500</v>
      </c>
      <c r="AI1136" s="1207" t="s">
        <v>7500</v>
      </c>
      <c r="AJ1136" s="1207" t="s">
        <v>7500</v>
      </c>
      <c r="AK1136" s="1207" t="s">
        <v>7500</v>
      </c>
      <c r="AL1136" s="1228" t="s">
        <v>13912</v>
      </c>
      <c r="AM1136" s="1228" t="s">
        <v>12708</v>
      </c>
      <c r="AN1136" s="1229" t="s">
        <v>13948</v>
      </c>
    </row>
    <row r="1137" spans="1:40" ht="26.25" thickBot="1">
      <c r="A1137" s="1271" t="s">
        <v>7983</v>
      </c>
      <c r="B1137" s="1336" t="s">
        <v>7984</v>
      </c>
      <c r="C1137" s="1239" t="s">
        <v>7943</v>
      </c>
      <c r="D1137" s="1243" t="s">
        <v>40</v>
      </c>
      <c r="E1137" s="1258" t="s">
        <v>7944</v>
      </c>
      <c r="F1137" s="1258" t="s">
        <v>292</v>
      </c>
      <c r="G1137" s="1258" t="s">
        <v>293</v>
      </c>
      <c r="H1137" s="1258" t="s">
        <v>7931</v>
      </c>
      <c r="I1137" s="1259" t="b">
        <v>0</v>
      </c>
      <c r="J1137" s="1243" t="s">
        <v>7985</v>
      </c>
      <c r="K1137" s="1208" t="s">
        <v>7986</v>
      </c>
      <c r="L1137" s="1235" t="s">
        <v>7987</v>
      </c>
      <c r="M1137" s="1236">
        <v>0.1</v>
      </c>
      <c r="N1137" s="1262" t="b">
        <v>0</v>
      </c>
      <c r="O1137" s="1245" t="s">
        <v>48</v>
      </c>
      <c r="P1137" s="1224" t="s">
        <v>48</v>
      </c>
      <c r="Q1137" s="1219" t="s">
        <v>48</v>
      </c>
      <c r="R1137" s="1246" t="s">
        <v>48</v>
      </c>
      <c r="S1137" s="1224" t="s">
        <v>48</v>
      </c>
      <c r="T1137" s="1219" t="s">
        <v>48</v>
      </c>
      <c r="U1137" s="1247" t="s">
        <v>48</v>
      </c>
      <c r="V1137" s="1218" t="s">
        <v>48</v>
      </c>
      <c r="W1137" s="1219" t="s">
        <v>48</v>
      </c>
      <c r="X1137" s="1220" t="s">
        <v>48</v>
      </c>
      <c r="Y1137" s="1221" t="s">
        <v>48</v>
      </c>
      <c r="Z1137" s="1222" t="s">
        <v>48</v>
      </c>
      <c r="AA1137" s="1223" t="s">
        <v>48</v>
      </c>
      <c r="AB1137" s="1224" t="s">
        <v>48</v>
      </c>
      <c r="AC1137" s="1225" t="s">
        <v>48</v>
      </c>
      <c r="AD1137" s="1211" t="s">
        <v>48</v>
      </c>
      <c r="AE1137" s="1227" t="s">
        <v>48</v>
      </c>
      <c r="AF1137" s="1337" t="s">
        <v>7500</v>
      </c>
      <c r="AG1137" s="1207" t="s">
        <v>7500</v>
      </c>
      <c r="AH1137" s="1207" t="s">
        <v>7500</v>
      </c>
      <c r="AI1137" s="1207" t="s">
        <v>7500</v>
      </c>
      <c r="AJ1137" s="1207" t="s">
        <v>7500</v>
      </c>
      <c r="AK1137" s="1207" t="s">
        <v>7500</v>
      </c>
      <c r="AL1137" s="1228" t="s">
        <v>13912</v>
      </c>
      <c r="AM1137" s="1228" t="s">
        <v>12708</v>
      </c>
      <c r="AN1137" s="1229" t="s">
        <v>13948</v>
      </c>
    </row>
    <row r="1138" spans="1:40" ht="26.25" thickBot="1">
      <c r="A1138" s="1271" t="s">
        <v>7988</v>
      </c>
      <c r="B1138" s="1336" t="s">
        <v>7989</v>
      </c>
      <c r="C1138" s="1239" t="s">
        <v>7943</v>
      </c>
      <c r="D1138" s="1243" t="s">
        <v>40</v>
      </c>
      <c r="E1138" s="1258" t="s">
        <v>7944</v>
      </c>
      <c r="F1138" s="1258" t="s">
        <v>292</v>
      </c>
      <c r="G1138" s="1258" t="s">
        <v>293</v>
      </c>
      <c r="H1138" s="1258" t="s">
        <v>7931</v>
      </c>
      <c r="I1138" s="1259" t="b">
        <v>0</v>
      </c>
      <c r="J1138" s="1243" t="s">
        <v>7990</v>
      </c>
      <c r="K1138" s="1208" t="s">
        <v>7991</v>
      </c>
      <c r="L1138" s="1235" t="s">
        <v>7992</v>
      </c>
      <c r="M1138" s="1236">
        <v>0.1</v>
      </c>
      <c r="N1138" s="1262" t="b">
        <v>0</v>
      </c>
      <c r="O1138" s="1245" t="s">
        <v>48</v>
      </c>
      <c r="P1138" s="1224" t="s">
        <v>48</v>
      </c>
      <c r="Q1138" s="1219" t="s">
        <v>48</v>
      </c>
      <c r="R1138" s="1246" t="s">
        <v>48</v>
      </c>
      <c r="S1138" s="1224" t="s">
        <v>48</v>
      </c>
      <c r="T1138" s="1219" t="s">
        <v>48</v>
      </c>
      <c r="U1138" s="1247" t="s">
        <v>48</v>
      </c>
      <c r="V1138" s="1218" t="s">
        <v>48</v>
      </c>
      <c r="W1138" s="1219" t="s">
        <v>48</v>
      </c>
      <c r="X1138" s="1220" t="s">
        <v>48</v>
      </c>
      <c r="Y1138" s="1221" t="s">
        <v>48</v>
      </c>
      <c r="Z1138" s="1222" t="s">
        <v>48</v>
      </c>
      <c r="AA1138" s="1223" t="s">
        <v>48</v>
      </c>
      <c r="AB1138" s="1224" t="s">
        <v>48</v>
      </c>
      <c r="AC1138" s="1225" t="s">
        <v>48</v>
      </c>
      <c r="AD1138" s="1211" t="s">
        <v>48</v>
      </c>
      <c r="AE1138" s="1227" t="s">
        <v>48</v>
      </c>
      <c r="AF1138" s="1337" t="s">
        <v>7500</v>
      </c>
      <c r="AG1138" s="1207" t="s">
        <v>7500</v>
      </c>
      <c r="AH1138" s="1207" t="s">
        <v>7500</v>
      </c>
      <c r="AI1138" s="1207" t="s">
        <v>7500</v>
      </c>
      <c r="AJ1138" s="1207" t="s">
        <v>7500</v>
      </c>
      <c r="AK1138" s="1207" t="s">
        <v>7500</v>
      </c>
      <c r="AL1138" s="1228" t="s">
        <v>13912</v>
      </c>
      <c r="AM1138" s="1228" t="s">
        <v>12708</v>
      </c>
      <c r="AN1138" s="1229" t="s">
        <v>13948</v>
      </c>
    </row>
    <row r="1139" spans="1:40" ht="26.25" thickBot="1">
      <c r="A1139" s="1271" t="s">
        <v>7993</v>
      </c>
      <c r="B1139" s="1336" t="s">
        <v>7959</v>
      </c>
      <c r="C1139" s="1239" t="s">
        <v>7943</v>
      </c>
      <c r="D1139" s="1243" t="s">
        <v>40</v>
      </c>
      <c r="E1139" s="1258" t="s">
        <v>7944</v>
      </c>
      <c r="F1139" s="1258" t="s">
        <v>292</v>
      </c>
      <c r="G1139" s="1258" t="s">
        <v>293</v>
      </c>
      <c r="H1139" s="1258" t="s">
        <v>7931</v>
      </c>
      <c r="I1139" s="1259" t="b">
        <v>0</v>
      </c>
      <c r="J1139" s="1243" t="s">
        <v>7994</v>
      </c>
      <c r="K1139" s="1208" t="s">
        <v>7995</v>
      </c>
      <c r="L1139" s="1235" t="s">
        <v>7996</v>
      </c>
      <c r="M1139" s="1236">
        <v>0.1</v>
      </c>
      <c r="N1139" s="1262" t="b">
        <v>0</v>
      </c>
      <c r="O1139" s="1245" t="s">
        <v>48</v>
      </c>
      <c r="P1139" s="1224" t="s">
        <v>48</v>
      </c>
      <c r="Q1139" s="1219" t="s">
        <v>48</v>
      </c>
      <c r="R1139" s="1246" t="s">
        <v>48</v>
      </c>
      <c r="S1139" s="1224" t="s">
        <v>48</v>
      </c>
      <c r="T1139" s="1219" t="s">
        <v>48</v>
      </c>
      <c r="U1139" s="1247" t="s">
        <v>48</v>
      </c>
      <c r="V1139" s="1218" t="s">
        <v>48</v>
      </c>
      <c r="W1139" s="1219" t="s">
        <v>48</v>
      </c>
      <c r="X1139" s="1220" t="s">
        <v>48</v>
      </c>
      <c r="Y1139" s="1221" t="s">
        <v>48</v>
      </c>
      <c r="Z1139" s="1222" t="s">
        <v>48</v>
      </c>
      <c r="AA1139" s="1223" t="s">
        <v>48</v>
      </c>
      <c r="AB1139" s="1224" t="s">
        <v>48</v>
      </c>
      <c r="AC1139" s="1225" t="s">
        <v>48</v>
      </c>
      <c r="AD1139" s="1211" t="s">
        <v>48</v>
      </c>
      <c r="AE1139" s="1227" t="s">
        <v>48</v>
      </c>
      <c r="AF1139" s="1337" t="s">
        <v>7500</v>
      </c>
      <c r="AG1139" s="1207" t="s">
        <v>7500</v>
      </c>
      <c r="AH1139" s="1207" t="s">
        <v>7500</v>
      </c>
      <c r="AI1139" s="1207" t="s">
        <v>7500</v>
      </c>
      <c r="AJ1139" s="1207" t="s">
        <v>7500</v>
      </c>
      <c r="AK1139" s="1207" t="s">
        <v>7500</v>
      </c>
      <c r="AL1139" s="1228" t="s">
        <v>13912</v>
      </c>
      <c r="AM1139" s="1228" t="s">
        <v>12708</v>
      </c>
      <c r="AN1139" s="1229" t="s">
        <v>13948</v>
      </c>
    </row>
    <row r="1140" spans="1:40" ht="26.25" thickBot="1">
      <c r="A1140" s="1271" t="s">
        <v>7997</v>
      </c>
      <c r="B1140" s="1336" t="s">
        <v>7964</v>
      </c>
      <c r="C1140" s="1239" t="s">
        <v>7943</v>
      </c>
      <c r="D1140" s="1243" t="s">
        <v>40</v>
      </c>
      <c r="E1140" s="1258" t="s">
        <v>7944</v>
      </c>
      <c r="F1140" s="1258" t="s">
        <v>292</v>
      </c>
      <c r="G1140" s="1258" t="s">
        <v>293</v>
      </c>
      <c r="H1140" s="1258" t="s">
        <v>7931</v>
      </c>
      <c r="I1140" s="1259" t="b">
        <v>0</v>
      </c>
      <c r="J1140" s="1243" t="s">
        <v>7950</v>
      </c>
      <c r="K1140" s="1208" t="s">
        <v>7998</v>
      </c>
      <c r="L1140" s="1235" t="s">
        <v>7952</v>
      </c>
      <c r="M1140" s="1236">
        <v>0.1</v>
      </c>
      <c r="N1140" s="1262" t="b">
        <v>0</v>
      </c>
      <c r="O1140" s="1245" t="s">
        <v>48</v>
      </c>
      <c r="P1140" s="1224" t="s">
        <v>48</v>
      </c>
      <c r="Q1140" s="1219" t="s">
        <v>48</v>
      </c>
      <c r="R1140" s="1246" t="s">
        <v>48</v>
      </c>
      <c r="S1140" s="1224" t="s">
        <v>48</v>
      </c>
      <c r="T1140" s="1219" t="s">
        <v>48</v>
      </c>
      <c r="U1140" s="1247" t="s">
        <v>48</v>
      </c>
      <c r="V1140" s="1218" t="s">
        <v>48</v>
      </c>
      <c r="W1140" s="1219" t="s">
        <v>48</v>
      </c>
      <c r="X1140" s="1220" t="s">
        <v>48</v>
      </c>
      <c r="Y1140" s="1221" t="s">
        <v>48</v>
      </c>
      <c r="Z1140" s="1222" t="s">
        <v>48</v>
      </c>
      <c r="AA1140" s="1223" t="s">
        <v>48</v>
      </c>
      <c r="AB1140" s="1224" t="s">
        <v>48</v>
      </c>
      <c r="AC1140" s="1225" t="s">
        <v>48</v>
      </c>
      <c r="AD1140" s="1211" t="s">
        <v>48</v>
      </c>
      <c r="AE1140" s="1227" t="s">
        <v>48</v>
      </c>
      <c r="AF1140" s="1337" t="s">
        <v>7500</v>
      </c>
      <c r="AG1140" s="1207" t="s">
        <v>7500</v>
      </c>
      <c r="AH1140" s="1207" t="s">
        <v>7500</v>
      </c>
      <c r="AI1140" s="1207" t="s">
        <v>7500</v>
      </c>
      <c r="AJ1140" s="1207" t="s">
        <v>7500</v>
      </c>
      <c r="AK1140" s="1207" t="s">
        <v>7500</v>
      </c>
      <c r="AL1140" s="1228" t="s">
        <v>13912</v>
      </c>
      <c r="AM1140" s="1228" t="s">
        <v>12708</v>
      </c>
      <c r="AN1140" s="1229" t="s">
        <v>13948</v>
      </c>
    </row>
    <row r="1141" spans="1:40" ht="26.25" thickBot="1">
      <c r="A1141" s="1271" t="s">
        <v>7999</v>
      </c>
      <c r="B1141" s="1336" t="s">
        <v>7959</v>
      </c>
      <c r="C1141" s="1239" t="s">
        <v>7943</v>
      </c>
      <c r="D1141" s="1243" t="s">
        <v>40</v>
      </c>
      <c r="E1141" s="1258" t="s">
        <v>7944</v>
      </c>
      <c r="F1141" s="1258" t="s">
        <v>292</v>
      </c>
      <c r="G1141" s="1258" t="s">
        <v>293</v>
      </c>
      <c r="H1141" s="1258" t="s">
        <v>7931</v>
      </c>
      <c r="I1141" s="1259" t="b">
        <v>0</v>
      </c>
      <c r="J1141" s="1243" t="s">
        <v>8000</v>
      </c>
      <c r="K1141" s="1208" t="s">
        <v>8001</v>
      </c>
      <c r="L1141" s="1235" t="s">
        <v>8002</v>
      </c>
      <c r="M1141" s="1236">
        <v>0.1</v>
      </c>
      <c r="N1141" s="1262" t="b">
        <v>0</v>
      </c>
      <c r="O1141" s="1245" t="s">
        <v>48</v>
      </c>
      <c r="P1141" s="1224" t="s">
        <v>48</v>
      </c>
      <c r="Q1141" s="1219" t="s">
        <v>48</v>
      </c>
      <c r="R1141" s="1246" t="s">
        <v>48</v>
      </c>
      <c r="S1141" s="1224" t="s">
        <v>48</v>
      </c>
      <c r="T1141" s="1219" t="s">
        <v>48</v>
      </c>
      <c r="U1141" s="1247" t="s">
        <v>48</v>
      </c>
      <c r="V1141" s="1218" t="s">
        <v>48</v>
      </c>
      <c r="W1141" s="1219" t="s">
        <v>48</v>
      </c>
      <c r="X1141" s="1220" t="s">
        <v>48</v>
      </c>
      <c r="Y1141" s="1221" t="s">
        <v>48</v>
      </c>
      <c r="Z1141" s="1222" t="s">
        <v>48</v>
      </c>
      <c r="AA1141" s="1223" t="s">
        <v>48</v>
      </c>
      <c r="AB1141" s="1224" t="s">
        <v>48</v>
      </c>
      <c r="AC1141" s="1225" t="s">
        <v>48</v>
      </c>
      <c r="AD1141" s="1211" t="s">
        <v>48</v>
      </c>
      <c r="AE1141" s="1227" t="s">
        <v>48</v>
      </c>
      <c r="AF1141" s="1337" t="s">
        <v>7500</v>
      </c>
      <c r="AG1141" s="1207" t="s">
        <v>7500</v>
      </c>
      <c r="AH1141" s="1207" t="s">
        <v>7500</v>
      </c>
      <c r="AI1141" s="1207" t="s">
        <v>7500</v>
      </c>
      <c r="AJ1141" s="1207" t="s">
        <v>7500</v>
      </c>
      <c r="AK1141" s="1207" t="s">
        <v>7500</v>
      </c>
      <c r="AL1141" s="1228" t="s">
        <v>13912</v>
      </c>
      <c r="AM1141" s="1228" t="s">
        <v>12708</v>
      </c>
      <c r="AN1141" s="1229" t="s">
        <v>13948</v>
      </c>
    </row>
    <row r="1142" spans="1:40" ht="26.25" thickBot="1">
      <c r="A1142" s="1316" t="s">
        <v>8003</v>
      </c>
      <c r="B1142" s="1336" t="s">
        <v>8004</v>
      </c>
      <c r="C1142" s="1239" t="s">
        <v>8005</v>
      </c>
      <c r="D1142" s="1243" t="s">
        <v>40</v>
      </c>
      <c r="E1142" s="1258" t="s">
        <v>8006</v>
      </c>
      <c r="F1142" s="1258" t="s">
        <v>292</v>
      </c>
      <c r="G1142" s="1258" t="s">
        <v>293</v>
      </c>
      <c r="H1142" s="1258" t="s">
        <v>8007</v>
      </c>
      <c r="I1142" s="1259" t="b">
        <v>0</v>
      </c>
      <c r="J1142" s="1243" t="s">
        <v>8008</v>
      </c>
      <c r="K1142" s="1208" t="s">
        <v>8009</v>
      </c>
      <c r="L1142" s="1235" t="s">
        <v>8010</v>
      </c>
      <c r="M1142" s="1236">
        <v>0.1</v>
      </c>
      <c r="N1142" s="1262" t="b">
        <v>0</v>
      </c>
      <c r="O1142" s="1245" t="s">
        <v>48</v>
      </c>
      <c r="P1142" s="1224" t="s">
        <v>48</v>
      </c>
      <c r="Q1142" s="1219" t="s">
        <v>48</v>
      </c>
      <c r="R1142" s="1246" t="s">
        <v>48</v>
      </c>
      <c r="S1142" s="1224" t="s">
        <v>48</v>
      </c>
      <c r="T1142" s="1219" t="s">
        <v>48</v>
      </c>
      <c r="U1142" s="1247" t="s">
        <v>48</v>
      </c>
      <c r="V1142" s="1218" t="s">
        <v>48</v>
      </c>
      <c r="W1142" s="1219" t="s">
        <v>48</v>
      </c>
      <c r="X1142" s="1220" t="s">
        <v>48</v>
      </c>
      <c r="Y1142" s="1221" t="s">
        <v>48</v>
      </c>
      <c r="Z1142" s="1222" t="s">
        <v>48</v>
      </c>
      <c r="AA1142" s="1223" t="s">
        <v>48</v>
      </c>
      <c r="AB1142" s="1224" t="s">
        <v>48</v>
      </c>
      <c r="AC1142" s="1225" t="s">
        <v>48</v>
      </c>
      <c r="AD1142" s="1211" t="s">
        <v>48</v>
      </c>
      <c r="AE1142" s="1227" t="s">
        <v>48</v>
      </c>
      <c r="AF1142" s="1337">
        <v>5</v>
      </c>
      <c r="AG1142" s="1207">
        <v>0</v>
      </c>
      <c r="AH1142" s="1207">
        <v>5</v>
      </c>
      <c r="AI1142" s="1207">
        <v>0</v>
      </c>
      <c r="AJ1142" s="1207">
        <v>0</v>
      </c>
      <c r="AK1142" s="1207">
        <v>0</v>
      </c>
      <c r="AL1142" s="1228" t="s">
        <v>13913</v>
      </c>
      <c r="AM1142" s="1228" t="s">
        <v>12708</v>
      </c>
      <c r="AN1142" s="1229" t="s">
        <v>13948</v>
      </c>
    </row>
    <row r="1143" spans="1:40" ht="26.25" thickBot="1">
      <c r="A1143" s="1316" t="s">
        <v>8011</v>
      </c>
      <c r="B1143" s="1336" t="s">
        <v>8012</v>
      </c>
      <c r="C1143" s="1239" t="s">
        <v>8005</v>
      </c>
      <c r="D1143" s="1243" t="s">
        <v>40</v>
      </c>
      <c r="E1143" s="1258" t="s">
        <v>8006</v>
      </c>
      <c r="F1143" s="1258" t="s">
        <v>292</v>
      </c>
      <c r="G1143" s="1258" t="s">
        <v>293</v>
      </c>
      <c r="H1143" s="1258" t="s">
        <v>8007</v>
      </c>
      <c r="I1143" s="1259" t="b">
        <v>0</v>
      </c>
      <c r="J1143" s="1243" t="s">
        <v>8013</v>
      </c>
      <c r="K1143" s="1208" t="s">
        <v>8014</v>
      </c>
      <c r="L1143" s="1235" t="s">
        <v>8015</v>
      </c>
      <c r="M1143" s="1236">
        <v>0.1</v>
      </c>
      <c r="N1143" s="1262" t="b">
        <v>0</v>
      </c>
      <c r="O1143" s="1245" t="s">
        <v>48</v>
      </c>
      <c r="P1143" s="1224" t="s">
        <v>48</v>
      </c>
      <c r="Q1143" s="1219" t="s">
        <v>48</v>
      </c>
      <c r="R1143" s="1246" t="s">
        <v>48</v>
      </c>
      <c r="S1143" s="1224" t="s">
        <v>48</v>
      </c>
      <c r="T1143" s="1219" t="s">
        <v>48</v>
      </c>
      <c r="U1143" s="1247" t="s">
        <v>48</v>
      </c>
      <c r="V1143" s="1218" t="s">
        <v>48</v>
      </c>
      <c r="W1143" s="1219" t="s">
        <v>48</v>
      </c>
      <c r="X1143" s="1220" t="s">
        <v>48</v>
      </c>
      <c r="Y1143" s="1221" t="s">
        <v>48</v>
      </c>
      <c r="Z1143" s="1222" t="s">
        <v>48</v>
      </c>
      <c r="AA1143" s="1223" t="s">
        <v>48</v>
      </c>
      <c r="AB1143" s="1224" t="s">
        <v>48</v>
      </c>
      <c r="AC1143" s="1225" t="s">
        <v>48</v>
      </c>
      <c r="AD1143" s="1211" t="s">
        <v>48</v>
      </c>
      <c r="AE1143" s="1227" t="s">
        <v>48</v>
      </c>
      <c r="AF1143" s="1337">
        <v>0</v>
      </c>
      <c r="AG1143" s="1207">
        <v>5</v>
      </c>
      <c r="AH1143" s="1207">
        <v>0</v>
      </c>
      <c r="AI1143" s="1207">
        <v>0</v>
      </c>
      <c r="AJ1143" s="1207">
        <v>0</v>
      </c>
      <c r="AK1143" s="1207">
        <v>0</v>
      </c>
      <c r="AL1143" s="1228" t="s">
        <v>13913</v>
      </c>
      <c r="AM1143" s="1228" t="s">
        <v>12708</v>
      </c>
      <c r="AN1143" s="1229" t="s">
        <v>13948</v>
      </c>
    </row>
    <row r="1144" spans="1:40" ht="26.25" thickBot="1">
      <c r="A1144" s="1316" t="s">
        <v>8016</v>
      </c>
      <c r="B1144" s="1336" t="s">
        <v>13951</v>
      </c>
      <c r="C1144" s="1239" t="s">
        <v>8005</v>
      </c>
      <c r="D1144" s="1243" t="s">
        <v>40</v>
      </c>
      <c r="E1144" s="1258" t="s">
        <v>8006</v>
      </c>
      <c r="F1144" s="1258" t="s">
        <v>292</v>
      </c>
      <c r="G1144" s="1258" t="s">
        <v>293</v>
      </c>
      <c r="H1144" s="1258" t="s">
        <v>8007</v>
      </c>
      <c r="I1144" s="1259" t="b">
        <v>0</v>
      </c>
      <c r="J1144" s="1243" t="s">
        <v>8018</v>
      </c>
      <c r="K1144" s="1208" t="s">
        <v>8019</v>
      </c>
      <c r="L1144" s="1235" t="s">
        <v>8020</v>
      </c>
      <c r="M1144" s="1236">
        <v>0.1</v>
      </c>
      <c r="N1144" s="1262" t="b">
        <v>0</v>
      </c>
      <c r="O1144" s="1245" t="s">
        <v>48</v>
      </c>
      <c r="P1144" s="1224" t="s">
        <v>48</v>
      </c>
      <c r="Q1144" s="1219" t="s">
        <v>48</v>
      </c>
      <c r="R1144" s="1246" t="s">
        <v>48</v>
      </c>
      <c r="S1144" s="1224" t="s">
        <v>48</v>
      </c>
      <c r="T1144" s="1219" t="s">
        <v>48</v>
      </c>
      <c r="U1144" s="1247" t="s">
        <v>48</v>
      </c>
      <c r="V1144" s="1218" t="s">
        <v>48</v>
      </c>
      <c r="W1144" s="1219" t="s">
        <v>48</v>
      </c>
      <c r="X1144" s="1220" t="s">
        <v>48</v>
      </c>
      <c r="Y1144" s="1221" t="s">
        <v>48</v>
      </c>
      <c r="Z1144" s="1222" t="s">
        <v>48</v>
      </c>
      <c r="AA1144" s="1223" t="s">
        <v>48</v>
      </c>
      <c r="AB1144" s="1224" t="s">
        <v>48</v>
      </c>
      <c r="AC1144" s="1225" t="s">
        <v>48</v>
      </c>
      <c r="AD1144" s="1211" t="s">
        <v>48</v>
      </c>
      <c r="AE1144" s="1227" t="s">
        <v>48</v>
      </c>
      <c r="AF1144" s="1337">
        <v>0</v>
      </c>
      <c r="AG1144" s="1207">
        <v>0</v>
      </c>
      <c r="AH1144" s="1207">
        <v>0</v>
      </c>
      <c r="AI1144" s="1207">
        <v>0</v>
      </c>
      <c r="AJ1144" s="1207">
        <v>5</v>
      </c>
      <c r="AK1144" s="1207">
        <v>0</v>
      </c>
      <c r="AL1144" s="1228" t="s">
        <v>13913</v>
      </c>
      <c r="AM1144" s="1228" t="s">
        <v>12708</v>
      </c>
      <c r="AN1144" s="1229" t="s">
        <v>13948</v>
      </c>
    </row>
    <row r="1145" spans="1:40" ht="26.25" thickBot="1">
      <c r="A1145" s="1316" t="s">
        <v>8021</v>
      </c>
      <c r="B1145" s="1336" t="s">
        <v>8022</v>
      </c>
      <c r="C1145" s="1239" t="s">
        <v>8005</v>
      </c>
      <c r="D1145" s="1243" t="s">
        <v>40</v>
      </c>
      <c r="E1145" s="1258" t="s">
        <v>8006</v>
      </c>
      <c r="F1145" s="1258" t="s">
        <v>292</v>
      </c>
      <c r="G1145" s="1258" t="s">
        <v>293</v>
      </c>
      <c r="H1145" s="1258" t="s">
        <v>8007</v>
      </c>
      <c r="I1145" s="1259" t="b">
        <v>0</v>
      </c>
      <c r="J1145" s="1243" t="s">
        <v>8023</v>
      </c>
      <c r="K1145" s="1208" t="s">
        <v>8024</v>
      </c>
      <c r="L1145" s="1235" t="s">
        <v>8025</v>
      </c>
      <c r="M1145" s="1236">
        <v>0.1</v>
      </c>
      <c r="N1145" s="1262" t="b">
        <v>0</v>
      </c>
      <c r="O1145" s="1245" t="s">
        <v>48</v>
      </c>
      <c r="P1145" s="1224" t="s">
        <v>48</v>
      </c>
      <c r="Q1145" s="1219" t="s">
        <v>48</v>
      </c>
      <c r="R1145" s="1246" t="s">
        <v>48</v>
      </c>
      <c r="S1145" s="1224" t="s">
        <v>48</v>
      </c>
      <c r="T1145" s="1219" t="s">
        <v>48</v>
      </c>
      <c r="U1145" s="1247" t="s">
        <v>48</v>
      </c>
      <c r="V1145" s="1218" t="s">
        <v>48</v>
      </c>
      <c r="W1145" s="1219" t="s">
        <v>48</v>
      </c>
      <c r="X1145" s="1220" t="s">
        <v>48</v>
      </c>
      <c r="Y1145" s="1221" t="s">
        <v>48</v>
      </c>
      <c r="Z1145" s="1222" t="s">
        <v>48</v>
      </c>
      <c r="AA1145" s="1223" t="s">
        <v>48</v>
      </c>
      <c r="AB1145" s="1224" t="s">
        <v>48</v>
      </c>
      <c r="AC1145" s="1225" t="s">
        <v>48</v>
      </c>
      <c r="AD1145" s="1211" t="s">
        <v>48</v>
      </c>
      <c r="AE1145" s="1227" t="s">
        <v>48</v>
      </c>
      <c r="AF1145" s="1337">
        <v>0</v>
      </c>
      <c r="AG1145" s="1207">
        <v>0</v>
      </c>
      <c r="AH1145" s="1207">
        <v>0</v>
      </c>
      <c r="AI1145" s="1207">
        <v>5</v>
      </c>
      <c r="AJ1145" s="1207">
        <v>0</v>
      </c>
      <c r="AK1145" s="1207">
        <v>0</v>
      </c>
      <c r="AL1145" s="1228" t="s">
        <v>13913</v>
      </c>
      <c r="AM1145" s="1228" t="s">
        <v>12708</v>
      </c>
      <c r="AN1145" s="1229" t="s">
        <v>13948</v>
      </c>
    </row>
    <row r="1146" spans="1:40" ht="26.25" thickBot="1">
      <c r="A1146" s="1316" t="s">
        <v>8026</v>
      </c>
      <c r="B1146" s="1336" t="s">
        <v>8004</v>
      </c>
      <c r="C1146" s="1239" t="s">
        <v>8005</v>
      </c>
      <c r="D1146" s="1243" t="s">
        <v>40</v>
      </c>
      <c r="E1146" s="1258" t="s">
        <v>8006</v>
      </c>
      <c r="F1146" s="1258" t="s">
        <v>292</v>
      </c>
      <c r="G1146" s="1258" t="s">
        <v>293</v>
      </c>
      <c r="H1146" s="1258" t="s">
        <v>8007</v>
      </c>
      <c r="I1146" s="1259" t="b">
        <v>0</v>
      </c>
      <c r="J1146" s="1243" t="s">
        <v>8027</v>
      </c>
      <c r="K1146" s="1208" t="s">
        <v>8028</v>
      </c>
      <c r="L1146" s="1235" t="s">
        <v>8029</v>
      </c>
      <c r="M1146" s="1236">
        <v>0.1</v>
      </c>
      <c r="N1146" s="1262" t="b">
        <v>0</v>
      </c>
      <c r="O1146" s="1245" t="s">
        <v>48</v>
      </c>
      <c r="P1146" s="1224" t="s">
        <v>48</v>
      </c>
      <c r="Q1146" s="1219" t="s">
        <v>48</v>
      </c>
      <c r="R1146" s="1246" t="s">
        <v>48</v>
      </c>
      <c r="S1146" s="1224" t="s">
        <v>48</v>
      </c>
      <c r="T1146" s="1219" t="s">
        <v>48</v>
      </c>
      <c r="U1146" s="1247" t="s">
        <v>48</v>
      </c>
      <c r="V1146" s="1218" t="s">
        <v>48</v>
      </c>
      <c r="W1146" s="1219" t="s">
        <v>48</v>
      </c>
      <c r="X1146" s="1220" t="s">
        <v>48</v>
      </c>
      <c r="Y1146" s="1221" t="s">
        <v>48</v>
      </c>
      <c r="Z1146" s="1222" t="s">
        <v>48</v>
      </c>
      <c r="AA1146" s="1223" t="s">
        <v>48</v>
      </c>
      <c r="AB1146" s="1224" t="s">
        <v>48</v>
      </c>
      <c r="AC1146" s="1225" t="s">
        <v>48</v>
      </c>
      <c r="AD1146" s="1211" t="s">
        <v>48</v>
      </c>
      <c r="AE1146" s="1227" t="s">
        <v>48</v>
      </c>
      <c r="AF1146" s="1337" t="s">
        <v>7500</v>
      </c>
      <c r="AG1146" s="1207" t="s">
        <v>7500</v>
      </c>
      <c r="AH1146" s="1207" t="s">
        <v>7500</v>
      </c>
      <c r="AI1146" s="1207" t="s">
        <v>7500</v>
      </c>
      <c r="AJ1146" s="1207" t="s">
        <v>7500</v>
      </c>
      <c r="AK1146" s="1207" t="s">
        <v>7500</v>
      </c>
      <c r="AL1146" s="1228" t="s">
        <v>13913</v>
      </c>
      <c r="AM1146" s="1228" t="s">
        <v>12708</v>
      </c>
      <c r="AN1146" s="1229" t="s">
        <v>13948</v>
      </c>
    </row>
    <row r="1147" spans="1:40" ht="26.25" thickBot="1">
      <c r="A1147" s="1316" t="s">
        <v>8030</v>
      </c>
      <c r="B1147" s="1336" t="s">
        <v>8031</v>
      </c>
      <c r="C1147" s="1239" t="s">
        <v>8005</v>
      </c>
      <c r="D1147" s="1243" t="s">
        <v>40</v>
      </c>
      <c r="E1147" s="1258" t="s">
        <v>8006</v>
      </c>
      <c r="F1147" s="1258" t="s">
        <v>292</v>
      </c>
      <c r="G1147" s="1258" t="s">
        <v>293</v>
      </c>
      <c r="H1147" s="1258" t="s">
        <v>8007</v>
      </c>
      <c r="I1147" s="1259" t="b">
        <v>0</v>
      </c>
      <c r="J1147" s="1243" t="s">
        <v>8032</v>
      </c>
      <c r="K1147" s="1208" t="s">
        <v>8033</v>
      </c>
      <c r="L1147" s="1235" t="s">
        <v>8034</v>
      </c>
      <c r="M1147" s="1236">
        <v>0.1</v>
      </c>
      <c r="N1147" s="1262" t="b">
        <v>0</v>
      </c>
      <c r="O1147" s="1245" t="s">
        <v>48</v>
      </c>
      <c r="P1147" s="1224" t="s">
        <v>48</v>
      </c>
      <c r="Q1147" s="1219" t="s">
        <v>48</v>
      </c>
      <c r="R1147" s="1246" t="s">
        <v>48</v>
      </c>
      <c r="S1147" s="1224" t="s">
        <v>48</v>
      </c>
      <c r="T1147" s="1219" t="s">
        <v>48</v>
      </c>
      <c r="U1147" s="1247" t="s">
        <v>48</v>
      </c>
      <c r="V1147" s="1218" t="s">
        <v>48</v>
      </c>
      <c r="W1147" s="1219" t="s">
        <v>48</v>
      </c>
      <c r="X1147" s="1220" t="s">
        <v>48</v>
      </c>
      <c r="Y1147" s="1221" t="s">
        <v>48</v>
      </c>
      <c r="Z1147" s="1222" t="s">
        <v>48</v>
      </c>
      <c r="AA1147" s="1223" t="s">
        <v>48</v>
      </c>
      <c r="AB1147" s="1224" t="s">
        <v>48</v>
      </c>
      <c r="AC1147" s="1225" t="s">
        <v>48</v>
      </c>
      <c r="AD1147" s="1211" t="s">
        <v>48</v>
      </c>
      <c r="AE1147" s="1227" t="s">
        <v>48</v>
      </c>
      <c r="AF1147" s="1337" t="s">
        <v>7500</v>
      </c>
      <c r="AG1147" s="1207" t="s">
        <v>7500</v>
      </c>
      <c r="AH1147" s="1207" t="s">
        <v>7500</v>
      </c>
      <c r="AI1147" s="1207" t="s">
        <v>7500</v>
      </c>
      <c r="AJ1147" s="1207" t="s">
        <v>7500</v>
      </c>
      <c r="AK1147" s="1207" t="s">
        <v>7500</v>
      </c>
      <c r="AL1147" s="1228" t="s">
        <v>13913</v>
      </c>
      <c r="AM1147" s="1228" t="s">
        <v>12708</v>
      </c>
      <c r="AN1147" s="1229" t="s">
        <v>13948</v>
      </c>
    </row>
    <row r="1148" spans="1:40" ht="26.25" thickBot="1">
      <c r="A1148" s="1318" t="s">
        <v>8035</v>
      </c>
      <c r="B1148" s="1336" t="s">
        <v>8036</v>
      </c>
      <c r="C1148" s="1239" t="s">
        <v>7929</v>
      </c>
      <c r="D1148" s="1243" t="s">
        <v>40</v>
      </c>
      <c r="E1148" s="1258" t="s">
        <v>7930</v>
      </c>
      <c r="F1148" s="1258" t="s">
        <v>292</v>
      </c>
      <c r="G1148" s="1258" t="s">
        <v>293</v>
      </c>
      <c r="H1148" s="1258" t="s">
        <v>7931</v>
      </c>
      <c r="I1148" s="1259" t="b">
        <v>0</v>
      </c>
      <c r="J1148" s="1243" t="s">
        <v>8037</v>
      </c>
      <c r="K1148" s="1208" t="s">
        <v>8038</v>
      </c>
      <c r="L1148" s="1235" t="s">
        <v>7957</v>
      </c>
      <c r="M1148" s="1236">
        <v>0.1</v>
      </c>
      <c r="N1148" s="1262" t="b">
        <v>0</v>
      </c>
      <c r="O1148" s="1245" t="s">
        <v>48</v>
      </c>
      <c r="P1148" s="1224" t="s">
        <v>48</v>
      </c>
      <c r="Q1148" s="1219" t="s">
        <v>48</v>
      </c>
      <c r="R1148" s="1246" t="s">
        <v>48</v>
      </c>
      <c r="S1148" s="1224" t="s">
        <v>48</v>
      </c>
      <c r="T1148" s="1219" t="s">
        <v>48</v>
      </c>
      <c r="U1148" s="1247" t="s">
        <v>48</v>
      </c>
      <c r="V1148" s="1218" t="s">
        <v>48</v>
      </c>
      <c r="W1148" s="1219" t="s">
        <v>48</v>
      </c>
      <c r="X1148" s="1220" t="s">
        <v>48</v>
      </c>
      <c r="Y1148" s="1221" t="s">
        <v>48</v>
      </c>
      <c r="Z1148" s="1222" t="s">
        <v>48</v>
      </c>
      <c r="AA1148" s="1223" t="s">
        <v>48</v>
      </c>
      <c r="AB1148" s="1224" t="s">
        <v>48</v>
      </c>
      <c r="AC1148" s="1225" t="s">
        <v>48</v>
      </c>
      <c r="AD1148" s="1211" t="s">
        <v>48</v>
      </c>
      <c r="AE1148" s="1227" t="s">
        <v>48</v>
      </c>
      <c r="AF1148" s="1337">
        <v>2</v>
      </c>
      <c r="AG1148" s="1207">
        <v>2</v>
      </c>
      <c r="AH1148" s="1207">
        <v>2</v>
      </c>
      <c r="AI1148" s="1207">
        <v>2</v>
      </c>
      <c r="AJ1148" s="1207">
        <v>2</v>
      </c>
      <c r="AK1148" s="1207">
        <v>0</v>
      </c>
      <c r="AL1148" s="1228" t="s">
        <v>13914</v>
      </c>
      <c r="AM1148" s="1228" t="s">
        <v>12708</v>
      </c>
      <c r="AN1148" s="1229" t="s">
        <v>13948</v>
      </c>
    </row>
    <row r="1149" spans="1:40" ht="26.25" thickBot="1">
      <c r="A1149" s="1318" t="s">
        <v>8039</v>
      </c>
      <c r="B1149" s="1336" t="s">
        <v>8040</v>
      </c>
      <c r="C1149" s="1239" t="s">
        <v>8005</v>
      </c>
      <c r="D1149" s="1243" t="s">
        <v>40</v>
      </c>
      <c r="E1149" s="1258" t="s">
        <v>8006</v>
      </c>
      <c r="F1149" s="1258" t="s">
        <v>292</v>
      </c>
      <c r="G1149" s="1258" t="s">
        <v>293</v>
      </c>
      <c r="H1149" s="1258" t="s">
        <v>8007</v>
      </c>
      <c r="I1149" s="1259" t="b">
        <v>0</v>
      </c>
      <c r="J1149" s="1243" t="s">
        <v>8027</v>
      </c>
      <c r="K1149" s="1208" t="s">
        <v>8041</v>
      </c>
      <c r="L1149" s="1235" t="s">
        <v>8029</v>
      </c>
      <c r="M1149" s="1236">
        <v>0.1</v>
      </c>
      <c r="N1149" s="1262" t="b">
        <v>0</v>
      </c>
      <c r="O1149" s="1245" t="s">
        <v>48</v>
      </c>
      <c r="P1149" s="1224" t="s">
        <v>48</v>
      </c>
      <c r="Q1149" s="1219" t="s">
        <v>48</v>
      </c>
      <c r="R1149" s="1246" t="s">
        <v>48</v>
      </c>
      <c r="S1149" s="1224" t="s">
        <v>48</v>
      </c>
      <c r="T1149" s="1219" t="s">
        <v>48</v>
      </c>
      <c r="U1149" s="1247" t="s">
        <v>48</v>
      </c>
      <c r="V1149" s="1218" t="s">
        <v>48</v>
      </c>
      <c r="W1149" s="1219" t="s">
        <v>48</v>
      </c>
      <c r="X1149" s="1220" t="s">
        <v>48</v>
      </c>
      <c r="Y1149" s="1221" t="s">
        <v>48</v>
      </c>
      <c r="Z1149" s="1222" t="s">
        <v>48</v>
      </c>
      <c r="AA1149" s="1223" t="s">
        <v>48</v>
      </c>
      <c r="AB1149" s="1224" t="s">
        <v>48</v>
      </c>
      <c r="AC1149" s="1225" t="s">
        <v>48</v>
      </c>
      <c r="AD1149" s="1211" t="s">
        <v>48</v>
      </c>
      <c r="AE1149" s="1227" t="s">
        <v>48</v>
      </c>
      <c r="AF1149" s="1337" t="s">
        <v>7500</v>
      </c>
      <c r="AG1149" s="1207" t="s">
        <v>7500</v>
      </c>
      <c r="AH1149" s="1207" t="s">
        <v>7500</v>
      </c>
      <c r="AI1149" s="1207" t="s">
        <v>7500</v>
      </c>
      <c r="AJ1149" s="1207" t="s">
        <v>7500</v>
      </c>
      <c r="AK1149" s="1207" t="s">
        <v>7500</v>
      </c>
      <c r="AL1149" s="1228" t="s">
        <v>13915</v>
      </c>
      <c r="AM1149" s="1228" t="s">
        <v>12708</v>
      </c>
      <c r="AN1149" s="1229" t="s">
        <v>13948</v>
      </c>
    </row>
    <row r="1150" spans="1:40" ht="26.25" thickBot="1">
      <c r="A1150" s="1318" t="s">
        <v>8042</v>
      </c>
      <c r="B1150" s="1336" t="s">
        <v>8043</v>
      </c>
      <c r="C1150" s="1239" t="s">
        <v>8005</v>
      </c>
      <c r="D1150" s="1243" t="s">
        <v>40</v>
      </c>
      <c r="E1150" s="1258" t="s">
        <v>8006</v>
      </c>
      <c r="F1150" s="1258" t="s">
        <v>292</v>
      </c>
      <c r="G1150" s="1258" t="s">
        <v>293</v>
      </c>
      <c r="H1150" s="1258" t="s">
        <v>8007</v>
      </c>
      <c r="I1150" s="1259" t="b">
        <v>0</v>
      </c>
      <c r="J1150" s="1243" t="s">
        <v>8013</v>
      </c>
      <c r="K1150" s="1208" t="s">
        <v>8044</v>
      </c>
      <c r="L1150" s="1235" t="s">
        <v>8015</v>
      </c>
      <c r="M1150" s="1236">
        <v>0.1</v>
      </c>
      <c r="N1150" s="1262" t="b">
        <v>0</v>
      </c>
      <c r="O1150" s="1245" t="s">
        <v>48</v>
      </c>
      <c r="P1150" s="1224" t="s">
        <v>48</v>
      </c>
      <c r="Q1150" s="1219" t="s">
        <v>48</v>
      </c>
      <c r="R1150" s="1246" t="s">
        <v>48</v>
      </c>
      <c r="S1150" s="1224" t="s">
        <v>48</v>
      </c>
      <c r="T1150" s="1219" t="s">
        <v>48</v>
      </c>
      <c r="U1150" s="1247" t="s">
        <v>48</v>
      </c>
      <c r="V1150" s="1218" t="s">
        <v>48</v>
      </c>
      <c r="W1150" s="1219" t="s">
        <v>48</v>
      </c>
      <c r="X1150" s="1220" t="s">
        <v>48</v>
      </c>
      <c r="Y1150" s="1221" t="s">
        <v>48</v>
      </c>
      <c r="Z1150" s="1222" t="s">
        <v>48</v>
      </c>
      <c r="AA1150" s="1223" t="s">
        <v>48</v>
      </c>
      <c r="AB1150" s="1224" t="s">
        <v>48</v>
      </c>
      <c r="AC1150" s="1225" t="s">
        <v>48</v>
      </c>
      <c r="AD1150" s="1211" t="s">
        <v>48</v>
      </c>
      <c r="AE1150" s="1227" t="s">
        <v>48</v>
      </c>
      <c r="AF1150" s="1337">
        <v>3</v>
      </c>
      <c r="AG1150" s="1207">
        <v>3</v>
      </c>
      <c r="AH1150" s="1207">
        <v>3</v>
      </c>
      <c r="AI1150" s="1207">
        <v>3</v>
      </c>
      <c r="AJ1150" s="1207">
        <v>3</v>
      </c>
      <c r="AK1150" s="1207">
        <v>0</v>
      </c>
      <c r="AL1150" s="1352" t="s">
        <v>13915</v>
      </c>
      <c r="AM1150" s="1228" t="s">
        <v>12708</v>
      </c>
      <c r="AN1150" s="1229" t="s">
        <v>13948</v>
      </c>
    </row>
    <row r="1151" spans="1:40" ht="15.75" customHeight="1">
      <c r="A1151" s="1270" t="s">
        <v>2036</v>
      </c>
      <c r="B1151" s="1339" t="s">
        <v>13952</v>
      </c>
      <c r="C1151" s="1340" t="s">
        <v>240</v>
      </c>
      <c r="D1151" s="1341" t="s">
        <v>40</v>
      </c>
      <c r="E1151" s="1342" t="s">
        <v>279</v>
      </c>
      <c r="F1151" s="1342" t="s">
        <v>279</v>
      </c>
      <c r="G1151" s="1342" t="s">
        <v>280</v>
      </c>
      <c r="H1151" s="1342" t="s">
        <v>281</v>
      </c>
      <c r="I1151" s="1206" t="b">
        <v>1</v>
      </c>
      <c r="J1151" s="1341" t="s">
        <v>13956</v>
      </c>
      <c r="K1151" s="1343" t="s">
        <v>13953</v>
      </c>
      <c r="L1151" s="1209" t="s">
        <v>2038</v>
      </c>
      <c r="M1151" s="1349" t="s">
        <v>1981</v>
      </c>
      <c r="N1151" s="1344" t="b">
        <v>0</v>
      </c>
      <c r="O1151" s="1245" t="s">
        <v>48</v>
      </c>
      <c r="P1151" s="1224" t="s">
        <v>48</v>
      </c>
      <c r="Q1151" s="1219" t="s">
        <v>48</v>
      </c>
      <c r="R1151" s="1246" t="s">
        <v>48</v>
      </c>
      <c r="S1151" s="1224" t="s">
        <v>48</v>
      </c>
      <c r="T1151" s="1219" t="s">
        <v>48</v>
      </c>
      <c r="U1151" s="1247" t="s">
        <v>48</v>
      </c>
      <c r="V1151" s="1218" t="s">
        <v>48</v>
      </c>
      <c r="W1151" s="1219" t="s">
        <v>48</v>
      </c>
      <c r="X1151" s="1220" t="s">
        <v>48</v>
      </c>
      <c r="Y1151" s="1221" t="s">
        <v>48</v>
      </c>
      <c r="Z1151" s="1222" t="s">
        <v>48</v>
      </c>
      <c r="AA1151" s="1223" t="s">
        <v>48</v>
      </c>
      <c r="AB1151" s="1224" t="s">
        <v>48</v>
      </c>
      <c r="AC1151" s="1225" t="s">
        <v>48</v>
      </c>
      <c r="AD1151" s="1211" t="s">
        <v>48</v>
      </c>
      <c r="AE1151" s="1227" t="s">
        <v>48</v>
      </c>
      <c r="AF1151" s="1227" t="s">
        <v>48</v>
      </c>
      <c r="AG1151" s="1228" t="s">
        <v>48</v>
      </c>
      <c r="AH1151" s="1228" t="s">
        <v>48</v>
      </c>
      <c r="AI1151" s="1228" t="s">
        <v>48</v>
      </c>
      <c r="AJ1151" s="1228" t="s">
        <v>48</v>
      </c>
      <c r="AK1151" s="1350" t="s">
        <v>48</v>
      </c>
      <c r="AL1151" s="1353" t="s">
        <v>13911</v>
      </c>
      <c r="AM1151" s="1351" t="s">
        <v>12678</v>
      </c>
      <c r="AN1151" s="1228"/>
    </row>
    <row r="1152" spans="1:40" ht="15.75" customHeight="1">
      <c r="A1152" s="1270" t="s">
        <v>2042</v>
      </c>
      <c r="B1152" s="1339" t="s">
        <v>13952</v>
      </c>
      <c r="C1152" s="1340" t="s">
        <v>240</v>
      </c>
      <c r="D1152" s="1341" t="s">
        <v>40</v>
      </c>
      <c r="E1152" s="1342" t="s">
        <v>279</v>
      </c>
      <c r="F1152" s="1342" t="s">
        <v>279</v>
      </c>
      <c r="G1152" s="1342" t="s">
        <v>280</v>
      </c>
      <c r="H1152" s="1342" t="s">
        <v>281</v>
      </c>
      <c r="I1152" s="1206" t="b">
        <v>1</v>
      </c>
      <c r="J1152" s="1341" t="s">
        <v>13957</v>
      </c>
      <c r="K1152" s="1343" t="s">
        <v>13954</v>
      </c>
      <c r="L1152" s="1209" t="s">
        <v>2044</v>
      </c>
      <c r="M1152" s="1349" t="s">
        <v>1981</v>
      </c>
      <c r="N1152" s="1344" t="b">
        <v>0</v>
      </c>
      <c r="O1152" s="1245" t="s">
        <v>48</v>
      </c>
      <c r="P1152" s="1224" t="s">
        <v>48</v>
      </c>
      <c r="Q1152" s="1219" t="s">
        <v>48</v>
      </c>
      <c r="R1152" s="1246" t="s">
        <v>48</v>
      </c>
      <c r="S1152" s="1224" t="s">
        <v>48</v>
      </c>
      <c r="T1152" s="1219" t="s">
        <v>48</v>
      </c>
      <c r="U1152" s="1247" t="s">
        <v>48</v>
      </c>
      <c r="V1152" s="1218" t="s">
        <v>48</v>
      </c>
      <c r="W1152" s="1219" t="s">
        <v>48</v>
      </c>
      <c r="X1152" s="1220" t="s">
        <v>48</v>
      </c>
      <c r="Y1152" s="1221" t="s">
        <v>48</v>
      </c>
      <c r="Z1152" s="1222" t="s">
        <v>48</v>
      </c>
      <c r="AA1152" s="1223" t="s">
        <v>48</v>
      </c>
      <c r="AB1152" s="1224" t="s">
        <v>48</v>
      </c>
      <c r="AC1152" s="1225" t="s">
        <v>48</v>
      </c>
      <c r="AD1152" s="1211" t="s">
        <v>48</v>
      </c>
      <c r="AE1152" s="1227" t="s">
        <v>48</v>
      </c>
      <c r="AF1152" s="1227" t="s">
        <v>48</v>
      </c>
      <c r="AG1152" s="1228" t="s">
        <v>48</v>
      </c>
      <c r="AH1152" s="1228" t="s">
        <v>48</v>
      </c>
      <c r="AI1152" s="1228" t="s">
        <v>48</v>
      </c>
      <c r="AJ1152" s="1228" t="s">
        <v>48</v>
      </c>
      <c r="AK1152" s="1350" t="s">
        <v>48</v>
      </c>
      <c r="AL1152" s="1353" t="s">
        <v>13911</v>
      </c>
      <c r="AM1152" s="1351" t="s">
        <v>12678</v>
      </c>
      <c r="AN1152" s="1228"/>
    </row>
    <row r="1153" spans="1:40" ht="15.75" customHeight="1">
      <c r="A1153" s="1270" t="s">
        <v>2045</v>
      </c>
      <c r="B1153" s="1339" t="s">
        <v>13952</v>
      </c>
      <c r="C1153" s="1340" t="s">
        <v>240</v>
      </c>
      <c r="D1153" s="1341" t="s">
        <v>40</v>
      </c>
      <c r="E1153" s="1342" t="s">
        <v>279</v>
      </c>
      <c r="F1153" s="1342" t="s">
        <v>279</v>
      </c>
      <c r="G1153" s="1342" t="s">
        <v>280</v>
      </c>
      <c r="H1153" s="1342" t="s">
        <v>281</v>
      </c>
      <c r="I1153" s="1206" t="b">
        <v>1</v>
      </c>
      <c r="J1153" s="1341" t="s">
        <v>13958</v>
      </c>
      <c r="K1153" s="1343" t="s">
        <v>13955</v>
      </c>
      <c r="L1153" s="1209" t="s">
        <v>2047</v>
      </c>
      <c r="M1153" s="1349" t="s">
        <v>1981</v>
      </c>
      <c r="N1153" s="1344" t="b">
        <v>0</v>
      </c>
      <c r="O1153" s="1245" t="s">
        <v>48</v>
      </c>
      <c r="P1153" s="1224" t="s">
        <v>48</v>
      </c>
      <c r="Q1153" s="1219" t="s">
        <v>48</v>
      </c>
      <c r="R1153" s="1246" t="s">
        <v>48</v>
      </c>
      <c r="S1153" s="1224" t="s">
        <v>48</v>
      </c>
      <c r="T1153" s="1219" t="s">
        <v>48</v>
      </c>
      <c r="U1153" s="1247" t="s">
        <v>48</v>
      </c>
      <c r="V1153" s="1218" t="s">
        <v>48</v>
      </c>
      <c r="W1153" s="1219" t="s">
        <v>48</v>
      </c>
      <c r="X1153" s="1220" t="s">
        <v>48</v>
      </c>
      <c r="Y1153" s="1221" t="s">
        <v>48</v>
      </c>
      <c r="Z1153" s="1222" t="s">
        <v>48</v>
      </c>
      <c r="AA1153" s="1223" t="s">
        <v>48</v>
      </c>
      <c r="AB1153" s="1224" t="s">
        <v>48</v>
      </c>
      <c r="AC1153" s="1225" t="s">
        <v>48</v>
      </c>
      <c r="AD1153" s="1211" t="s">
        <v>48</v>
      </c>
      <c r="AE1153" s="1227" t="s">
        <v>48</v>
      </c>
      <c r="AF1153" s="1227" t="s">
        <v>48</v>
      </c>
      <c r="AG1153" s="1228" t="s">
        <v>48</v>
      </c>
      <c r="AH1153" s="1228" t="s">
        <v>48</v>
      </c>
      <c r="AI1153" s="1228" t="s">
        <v>48</v>
      </c>
      <c r="AJ1153" s="1228" t="s">
        <v>48</v>
      </c>
      <c r="AK1153" s="1350" t="s">
        <v>48</v>
      </c>
      <c r="AL1153" s="1353" t="s">
        <v>13911</v>
      </c>
      <c r="AM1153" s="1351" t="s">
        <v>12678</v>
      </c>
      <c r="AN1153" s="1228"/>
    </row>
  </sheetData>
  <conditionalFormatting sqref="AM1 AM1154:AM1048576">
    <cfRule type="containsText" dxfId="3" priority="1" operator="containsText" text="TECZOWY_RAFAL">
      <formula>NOT(ISERROR(SEARCH("TECZOWY_RAFAL",AM1)))</formula>
    </cfRule>
  </conditionalFormatting>
  <hyperlinks>
    <hyperlink ref="A2" r:id="rId1" xr:uid="{8A5799FD-FDAF-4F80-A687-D95A82EF9B63}"/>
    <hyperlink ref="A3" r:id="rId2" xr:uid="{3E2B0A64-1D58-4D6D-8001-C76DF4BDB945}"/>
    <hyperlink ref="A5" r:id="rId3" xr:uid="{2F2B5D9B-55D5-4BC2-BCFC-CA2C9A512691}"/>
    <hyperlink ref="A6" r:id="rId4" xr:uid="{E5FC189E-1035-4F62-A0DF-82074D3F0390}"/>
    <hyperlink ref="A7" r:id="rId5" xr:uid="{B8DC2676-D4F5-48C3-9782-989C75F54092}"/>
    <hyperlink ref="A8" r:id="rId6" xr:uid="{9B5984CF-BC50-4042-A128-0C2955540008}"/>
    <hyperlink ref="A10" r:id="rId7" xr:uid="{E7D3462A-D7F3-4EA6-811D-5B3E03952069}"/>
    <hyperlink ref="A11" r:id="rId8" xr:uid="{F9222AA5-E1FB-47AD-94B1-04C547ED2D71}"/>
    <hyperlink ref="A12" r:id="rId9" xr:uid="{6526EADA-73A7-440D-BA40-CD164E4392EC}"/>
    <hyperlink ref="A13" r:id="rId10" xr:uid="{B96F427F-7CF7-446A-BE2C-48383FEDB30A}"/>
    <hyperlink ref="A14" r:id="rId11" xr:uid="{7A40276B-FA2D-4ED9-8318-7D85E2301783}"/>
    <hyperlink ref="A15" r:id="rId12" xr:uid="{96AD454C-F25E-4B54-AF97-3B66CAE7A908}"/>
    <hyperlink ref="A16" r:id="rId13" xr:uid="{52754737-21DD-43A1-922E-8CE604B2B781}"/>
    <hyperlink ref="A17" r:id="rId14" xr:uid="{3EF2CE1C-83EB-4346-8919-70135333FA9A}"/>
    <hyperlink ref="A18" r:id="rId15" xr:uid="{7CB62DE6-B3BD-4C2B-B1B9-AE7E8460B171}"/>
    <hyperlink ref="A19" r:id="rId16" xr:uid="{DD10EFBA-0A98-454C-A404-0761221A7E7B}"/>
    <hyperlink ref="A20" r:id="rId17" xr:uid="{E73A622E-BCEE-4E75-AB2C-6A92BE0EDB6B}"/>
    <hyperlink ref="A21" r:id="rId18" xr:uid="{C57CB772-A48A-4766-86CD-32BB0DB99ADC}"/>
    <hyperlink ref="A22" r:id="rId19" xr:uid="{C1DBA6FA-860A-44BB-9B31-A0522BDCBB42}"/>
    <hyperlink ref="A23" r:id="rId20" xr:uid="{166BAA57-F792-474E-8359-300C686B1D9D}"/>
    <hyperlink ref="A24" r:id="rId21" xr:uid="{AA602B3A-E02C-47F0-89FF-71EBCD45630F}"/>
    <hyperlink ref="A25" r:id="rId22" xr:uid="{816591B3-BB8B-4B87-AD65-F7A8C4BF801E}"/>
    <hyperlink ref="A26" r:id="rId23" xr:uid="{D9BB831D-70F3-42A6-803A-48889DA568E1}"/>
    <hyperlink ref="A27" r:id="rId24" xr:uid="{AF2BEB13-35F5-4D45-A2C6-719590D85050}"/>
    <hyperlink ref="A28" r:id="rId25" xr:uid="{DF9BBBDD-292E-4469-ACE7-3AC4B6C462E5}"/>
    <hyperlink ref="A29" r:id="rId26" xr:uid="{BEB023F1-F219-4BAF-A050-4879EC78E460}"/>
    <hyperlink ref="A30" r:id="rId27" xr:uid="{4D5730BC-EE41-406B-A47F-1BA1BF124EC1}"/>
    <hyperlink ref="A31" r:id="rId28" xr:uid="{AF50D34A-8DB9-429B-B989-267874576D19}"/>
    <hyperlink ref="A32" r:id="rId29" xr:uid="{13E9F8F5-FAC8-46F9-8548-CE159B35ED72}"/>
    <hyperlink ref="A33" r:id="rId30" xr:uid="{CA9AC2EE-06B7-4851-96EA-BD2FED2748B1}"/>
    <hyperlink ref="A34" r:id="rId31" xr:uid="{86ABAA52-C5B0-4998-8B18-7FACA80268D8}"/>
    <hyperlink ref="A35" r:id="rId32" xr:uid="{A79A2595-8ABC-401E-9FB9-E1FB4BD938E2}"/>
    <hyperlink ref="A36" r:id="rId33" xr:uid="{9B36A1BD-617C-46C1-A67B-C7D919607EC0}"/>
    <hyperlink ref="A37" r:id="rId34" xr:uid="{D02C713F-6591-4275-8169-B844B8DD3DD5}"/>
    <hyperlink ref="A38" r:id="rId35" xr:uid="{F01DD979-FABB-40AD-A82E-E61C99F252E5}"/>
    <hyperlink ref="A39" r:id="rId36" xr:uid="{50BD0E72-0343-4649-96CF-67AD5EF86CA8}"/>
    <hyperlink ref="A40" r:id="rId37" xr:uid="{DE76F574-B55F-47BB-A534-E3B2AD1B6282}"/>
    <hyperlink ref="A41" r:id="rId38" xr:uid="{830C51EE-8E10-472A-871D-777588FDD137}"/>
    <hyperlink ref="A42" r:id="rId39" xr:uid="{15D91665-1CC2-4A19-BE9E-67BCF9942F3B}"/>
    <hyperlink ref="A43" r:id="rId40" xr:uid="{F4F92304-1175-4120-8BF6-4532D033AE31}"/>
    <hyperlink ref="A44" r:id="rId41" xr:uid="{A8D32455-9C10-448C-BE91-6D901C6A88CC}"/>
    <hyperlink ref="A45" r:id="rId42" xr:uid="{1752C7B7-FB2C-400D-9DD1-7E6B8A917256}"/>
    <hyperlink ref="A46" r:id="rId43" xr:uid="{D35A1512-962F-4F0D-BA2E-223BCE5B6961}"/>
    <hyperlink ref="A47" r:id="rId44" xr:uid="{D3977768-7214-4E4C-A7A8-221BB1344759}"/>
    <hyperlink ref="A48" r:id="rId45" xr:uid="{6254BD37-EF52-4832-8DC0-BD41DBFB2167}"/>
    <hyperlink ref="A49" r:id="rId46" xr:uid="{28AB6593-306B-4A24-8B0E-8920C308FDFD}"/>
    <hyperlink ref="A50" r:id="rId47" xr:uid="{279A0B47-C344-4D4F-B4BA-38C119266595}"/>
    <hyperlink ref="A51" r:id="rId48" xr:uid="{5AB02543-A1C5-4B4D-A4EF-7211A73D8BB4}"/>
    <hyperlink ref="A52" r:id="rId49" xr:uid="{9B467225-345B-476A-B8A2-325A3741CC45}"/>
    <hyperlink ref="A53" r:id="rId50" xr:uid="{E954E947-5618-4B1F-927B-14704629C47C}"/>
    <hyperlink ref="A54" r:id="rId51" xr:uid="{28FE0B3C-2386-46E9-A24C-FBCADC539EFF}"/>
    <hyperlink ref="A55" r:id="rId52" xr:uid="{B0625D81-5066-4288-B8C3-D32BD37742EA}"/>
    <hyperlink ref="A56" r:id="rId53" xr:uid="{C511FF49-D0A0-47AC-8DFE-08436C15951C}"/>
    <hyperlink ref="A57" r:id="rId54" xr:uid="{AB6C5D51-8993-4FA1-AF0C-FD10DAE58AD9}"/>
    <hyperlink ref="J57" r:id="rId55" xr:uid="{C2FF88C3-8752-4DF8-8196-D47C78DB8479}"/>
    <hyperlink ref="A58" r:id="rId56" xr:uid="{EDD2D2D8-5413-4379-B668-A551DC41BCAE}"/>
    <hyperlink ref="A59" r:id="rId57" xr:uid="{F0FF6688-CA27-4524-945F-8E33409F8F3E}"/>
    <hyperlink ref="A60" r:id="rId58" xr:uid="{81B338E8-CB80-4AE8-93C8-C03505EA5FCC}"/>
    <hyperlink ref="A61" r:id="rId59" xr:uid="{B2C0F7CE-1C7B-4F2F-8557-883407D9178B}"/>
    <hyperlink ref="A62" r:id="rId60" xr:uid="{EE992A95-B007-44B8-8D57-AB3095188617}"/>
    <hyperlink ref="A63" r:id="rId61" location="6wwmOPN" xr:uid="{253FEC2E-2E5F-457A-A39A-5C3753B5A53D}"/>
    <hyperlink ref="A64" r:id="rId62" xr:uid="{2AE8469D-60DC-454A-A0DD-BFCF1C99C18B}"/>
    <hyperlink ref="A65" r:id="rId63" xr:uid="{4D5876F5-BF7A-4C96-8B0C-6110919F7240}"/>
    <hyperlink ref="A67" r:id="rId64" xr:uid="{D5106B69-398C-4B9B-807D-0E1DD4242E90}"/>
    <hyperlink ref="A68" r:id="rId65" xr:uid="{EDA56EEF-2273-4E84-9E6A-5F0435F86D67}"/>
    <hyperlink ref="A69" r:id="rId66" xr:uid="{B2753384-14B0-437A-A2B8-C84A7CAB389C}"/>
    <hyperlink ref="A70" r:id="rId67" xr:uid="{6C62EF1E-21AA-406D-8266-BC0B445C0A23}"/>
    <hyperlink ref="A71" r:id="rId68" xr:uid="{D54FA795-91B1-4D2A-9BB2-CC5147909686}"/>
    <hyperlink ref="A72" r:id="rId69" xr:uid="{D172E4BF-685E-4D4B-AF45-690E831668E4}"/>
    <hyperlink ref="A73" r:id="rId70" xr:uid="{01220F71-4441-4273-B3F7-0D7EB74440DE}"/>
    <hyperlink ref="A74" r:id="rId71" xr:uid="{FD62A257-BF8A-4E54-827F-BC40C8C32A9A}"/>
    <hyperlink ref="A75" r:id="rId72" xr:uid="{B238F41E-BD47-4E35-9BAE-EB9958D496BF}"/>
    <hyperlink ref="A76" r:id="rId73" xr:uid="{C7320169-E95A-46A0-BBDE-5B95C96A4F48}"/>
    <hyperlink ref="A77" r:id="rId74" xr:uid="{0A539F12-5A8A-4BE8-8BF5-484B7DC0F519}"/>
    <hyperlink ref="A78" r:id="rId75" xr:uid="{7F64DC6C-8F05-4B28-ADBE-28B5A6C368D9}"/>
    <hyperlink ref="A79" r:id="rId76" xr:uid="{1E63AE2D-1DD2-49A0-B027-F2F279CF467B}"/>
    <hyperlink ref="A80" r:id="rId77" xr:uid="{FB505AE9-C0E3-40EB-9750-5BDB183D6DFF}"/>
    <hyperlink ref="A81" r:id="rId78" xr:uid="{F106B9AE-CB9A-4394-B92A-35635C1E942D}"/>
    <hyperlink ref="A82" r:id="rId79" xr:uid="{038AFB4A-B9C1-4DEC-A2B1-9CEDE88477B2}"/>
    <hyperlink ref="A83" r:id="rId80" xr:uid="{5C5D4E0A-F755-41FF-8DAE-1598E388AE37}"/>
    <hyperlink ref="A84" r:id="rId81" xr:uid="{ACFA64F5-48CA-4D26-9349-7E848DBB3CC1}"/>
    <hyperlink ref="A85" r:id="rId82" xr:uid="{BC0C6DED-EDF4-4C70-BDF1-DD42C9AAA014}"/>
    <hyperlink ref="A86" r:id="rId83" xr:uid="{E16665C8-1546-422D-BEA7-A218D662F5DA}"/>
    <hyperlink ref="A87" r:id="rId84" xr:uid="{78409D73-9375-41B1-ACBF-81632CE952D3}"/>
    <hyperlink ref="A88" r:id="rId85" xr:uid="{412EC240-F3A4-45D1-94C0-55765C39F172}"/>
    <hyperlink ref="A89" r:id="rId86" xr:uid="{6E4607B1-B117-4338-84A9-4031C74D1C35}"/>
    <hyperlink ref="A90" r:id="rId87" xr:uid="{309BFE7B-A9FB-44E7-BA73-3EA323DDB30A}"/>
    <hyperlink ref="A91" r:id="rId88" xr:uid="{03848212-AAC5-4CF0-838A-A46A965FFF8C}"/>
    <hyperlink ref="A92" r:id="rId89" xr:uid="{0EF2BAFA-3354-4C4D-B5AF-5CE6E4F70BFB}"/>
    <hyperlink ref="A93" r:id="rId90" xr:uid="{3110B13C-FC5D-41A9-8B16-87BFFDB59B78}"/>
    <hyperlink ref="A94" r:id="rId91" xr:uid="{0E6AA42D-A21A-477A-8D93-9012CE05BCED}"/>
    <hyperlink ref="A95" r:id="rId92" xr:uid="{1EB64B61-BF48-4638-A63D-5CA30D63ED3B}"/>
    <hyperlink ref="A96" r:id="rId93" xr:uid="{56AE57EA-9292-4A07-996E-FDFC066F8484}"/>
    <hyperlink ref="A97" r:id="rId94" xr:uid="{FF9BA028-3D10-47A0-BD0A-02C0EC9F3966}"/>
    <hyperlink ref="A98" r:id="rId95" xr:uid="{6C9E2A19-612A-4B34-B248-14A9B308BFDF}"/>
    <hyperlink ref="A99" r:id="rId96" xr:uid="{CBC2E8E0-0FFF-400F-97A1-2BA6EA809D2D}"/>
    <hyperlink ref="A100" r:id="rId97" xr:uid="{1DEE28DF-8507-474E-85AD-C8E747DD0A08}"/>
    <hyperlink ref="A101" r:id="rId98" xr:uid="{E212AFFD-854C-44D4-A4DC-438C62821ED3}"/>
    <hyperlink ref="A102" r:id="rId99" xr:uid="{EE7C8393-6D0A-4AC7-B267-CEFB115028FA}"/>
    <hyperlink ref="A103" r:id="rId100" xr:uid="{5209566A-0594-4B7E-B952-2918E4BCF385}"/>
    <hyperlink ref="A104" r:id="rId101" xr:uid="{244CF36E-3AFC-4916-81F3-939186D9D0FA}"/>
    <hyperlink ref="A105" r:id="rId102" xr:uid="{58266EA1-EC07-488F-863A-C14A81756BCC}"/>
    <hyperlink ref="A106" r:id="rId103" xr:uid="{2D7E19A7-30A7-4E6D-BBEE-3024C4A39D88}"/>
    <hyperlink ref="A107" r:id="rId104" xr:uid="{49E8E363-1B26-49C8-83DF-A56355A664A9}"/>
    <hyperlink ref="A108" r:id="rId105" xr:uid="{BF9A33F1-7981-4E76-8F9A-E61D826068B0}"/>
    <hyperlink ref="A109" r:id="rId106" xr:uid="{8966497F-AD90-4935-99F1-8443FB445DAE}"/>
    <hyperlink ref="A110" r:id="rId107" xr:uid="{A25F2051-3F48-467B-A875-1445E3413F61}"/>
    <hyperlink ref="A111" r:id="rId108" xr:uid="{972F2B28-3FCF-4EA4-8A1A-7F1847C07073}"/>
    <hyperlink ref="A112" r:id="rId109" xr:uid="{5A535AA1-035B-4697-8CCD-7551AD20F34C}"/>
    <hyperlink ref="A113" r:id="rId110" xr:uid="{D6F0E87C-3E3F-4F3C-B924-5C4F91D6BEAE}"/>
    <hyperlink ref="A114" r:id="rId111" xr:uid="{A100B399-6461-4704-A415-3D147F00CB7C}"/>
    <hyperlink ref="A115" r:id="rId112" xr:uid="{862112B2-9422-47E5-897D-F41E9C5431C2}"/>
    <hyperlink ref="A116" r:id="rId113" xr:uid="{27E3691D-786D-4B8C-8EAF-DBE48AC02952}"/>
    <hyperlink ref="A117" r:id="rId114" xr:uid="{1AEF8ADE-317F-4B18-AA8D-314D8D55A292}"/>
    <hyperlink ref="A118" r:id="rId115" xr:uid="{BED2D97D-F5EA-48F3-BDAE-27F9AFB2877C}"/>
    <hyperlink ref="A119" r:id="rId116" xr:uid="{906B5C81-3A10-494F-A8CB-9ACBEBF80347}"/>
    <hyperlink ref="A120" r:id="rId117" xr:uid="{39C01E37-750F-4495-BA54-7CF1BF870769}"/>
    <hyperlink ref="A121" r:id="rId118" xr:uid="{84EE6BFA-2B28-4160-AA68-4E1647F4F655}"/>
    <hyperlink ref="A122" r:id="rId119" xr:uid="{708EA12B-35B2-4144-A77C-005DF67BAC73}"/>
    <hyperlink ref="A123" r:id="rId120" xr:uid="{975D8563-0742-4864-AC61-84E0399626F1}"/>
    <hyperlink ref="A124" r:id="rId121" xr:uid="{D37EF1C3-4630-4B78-A931-82F9F4F5D6A6}"/>
    <hyperlink ref="A125" r:id="rId122" xr:uid="{1CDC60A8-3394-4CD6-B457-75E9710A9049}"/>
    <hyperlink ref="A126" r:id="rId123" xr:uid="{C94A96FA-FDB2-4C09-8D8C-FDC4DADDB6B3}"/>
    <hyperlink ref="A127" r:id="rId124" xr:uid="{9F38440B-1795-4833-B819-D0E16BBBFF0E}"/>
    <hyperlink ref="A128" r:id="rId125" xr:uid="{66103C7A-099E-49C3-A73B-DCFE332156A0}"/>
    <hyperlink ref="A129" r:id="rId126" xr:uid="{52AED9B7-5D2E-4A24-9252-C0FA61ABF17E}"/>
    <hyperlink ref="A130" r:id="rId127" xr:uid="{68EFAA35-BACB-4523-82C0-02FFA1E3C9F3}"/>
    <hyperlink ref="A131" r:id="rId128" xr:uid="{CEECBBC3-ACAC-4F00-9DD3-7552486B12D8}"/>
    <hyperlink ref="A132" r:id="rId129" xr:uid="{5ED6E953-C1E1-4F0D-ABE7-ADB9990D674A}"/>
    <hyperlink ref="A133" r:id="rId130" xr:uid="{AD3D4E48-F633-44A3-8941-7D4809EE74C0}"/>
    <hyperlink ref="A134" r:id="rId131" xr:uid="{999AAA1D-8159-4F0C-BEFF-F2F422ADF7B3}"/>
    <hyperlink ref="A135" r:id="rId132" xr:uid="{C52B76D3-F8A0-403C-A30E-A751CFF460FE}"/>
    <hyperlink ref="A136" r:id="rId133" xr:uid="{3C92E988-E8E6-4C64-B7C5-A4F7F4A199A5}"/>
    <hyperlink ref="A137" r:id="rId134" xr:uid="{48DFA5C6-BF75-4E7B-A60E-FB9A94A02629}"/>
    <hyperlink ref="A138" r:id="rId135" xr:uid="{BC050A2D-375C-401B-8300-1ADA33807769}"/>
    <hyperlink ref="A139" r:id="rId136" xr:uid="{0041AA6E-FB5A-4636-9734-EA2A3FB04A34}"/>
    <hyperlink ref="A140" r:id="rId137" xr:uid="{6C47A11A-F8C8-4096-804E-859DA27E0E55}"/>
    <hyperlink ref="A141" r:id="rId138" xr:uid="{EE1F9DC4-CBEA-4DEC-8F7A-9DBDB7B4C2E2}"/>
    <hyperlink ref="A142" r:id="rId139" xr:uid="{B043C3F4-4F35-4FF0-9507-36D420912727}"/>
    <hyperlink ref="A143" r:id="rId140" xr:uid="{8587D24E-D400-4A2E-B957-77BBDE8D5544}"/>
    <hyperlink ref="A144" r:id="rId141" xr:uid="{60051F20-42C6-40B5-9C60-CBE5E21AC7B2}"/>
    <hyperlink ref="A145" r:id="rId142" xr:uid="{33AFB506-9161-4838-8BD1-A5DA8F38C16A}"/>
    <hyperlink ref="A146" r:id="rId143" xr:uid="{D8825390-D6D8-4371-8BF1-9365B70C15EC}"/>
    <hyperlink ref="A147" r:id="rId144" xr:uid="{F55D3BA9-601C-425A-9720-19CF992139F4}"/>
    <hyperlink ref="A148" r:id="rId145" xr:uid="{CE1BFDF5-EFAA-463F-B763-CA3A07DC79A8}"/>
    <hyperlink ref="A149" r:id="rId146" xr:uid="{74679165-4BA6-47A7-96DC-6F01EBE5C562}"/>
    <hyperlink ref="A150" r:id="rId147" xr:uid="{674A056C-74B6-4E87-89E0-D6D3BDD04F20}"/>
    <hyperlink ref="A151" r:id="rId148" xr:uid="{ABDF6465-07CE-4912-8D81-BBEE8057DBB0}"/>
    <hyperlink ref="A152" r:id="rId149" xr:uid="{AAE39732-CF28-4983-8948-91B077347122}"/>
    <hyperlink ref="A153" r:id="rId150" xr:uid="{5155E542-5793-4899-8D83-BFE4078B2DC5}"/>
    <hyperlink ref="A154" r:id="rId151" xr:uid="{91D2764F-0135-4C8C-B604-1DB0A3A4C644}"/>
    <hyperlink ref="A155" r:id="rId152" xr:uid="{9ABAE8B4-D94E-4510-9BF0-96FEC8EF63EE}"/>
    <hyperlink ref="A156" r:id="rId153" xr:uid="{D790D197-89CC-4293-BDDA-53EB8F47F789}"/>
    <hyperlink ref="A157" r:id="rId154" xr:uid="{1FFFC898-2E96-4064-AC0D-250B32FB6D86}"/>
    <hyperlink ref="A158" r:id="rId155" xr:uid="{24B3A9F9-EBFA-47F8-8BA7-92DBFB88DCFF}"/>
    <hyperlink ref="A159" r:id="rId156" xr:uid="{D1988F0F-34CD-4861-8741-5BA2A9DE31C0}"/>
    <hyperlink ref="A160" r:id="rId157" xr:uid="{4B47BCDA-BDC4-4A52-BFE5-9B57D0CA1E3C}"/>
    <hyperlink ref="A161" r:id="rId158" xr:uid="{2E33D500-4F0E-4365-A3D3-135A8DF4BA66}"/>
    <hyperlink ref="A162" r:id="rId159" xr:uid="{AA658D34-F99F-429D-93DC-5A1375F590CD}"/>
    <hyperlink ref="A163" r:id="rId160" xr:uid="{18DE02DA-35D0-4484-ACC6-EBC2C76DB293}"/>
    <hyperlink ref="A164" r:id="rId161" xr:uid="{3D8003F9-632E-4FA4-9E1A-D64C0BDE2639}"/>
    <hyperlink ref="A165" r:id="rId162" xr:uid="{1228DEED-63BC-41BA-B296-06B1312DA2D3}"/>
    <hyperlink ref="A166" r:id="rId163" xr:uid="{04F19C43-9587-4C36-B3E6-17F178D189CF}"/>
    <hyperlink ref="A167" r:id="rId164" xr:uid="{6CFF0C00-722D-4B7E-9CA0-3E4DC36B9696}"/>
    <hyperlink ref="A168" r:id="rId165" xr:uid="{229931C8-2EA8-4267-8834-150663DFD992}"/>
    <hyperlink ref="A169" r:id="rId166" xr:uid="{57D641E3-D00D-4C37-A701-747FC1ABBF8C}"/>
    <hyperlink ref="A170" r:id="rId167" xr:uid="{6038DEA4-67F0-4404-B8EE-4FFBA6134B76}"/>
    <hyperlink ref="A171" r:id="rId168" xr:uid="{8FDCC7D6-136C-4306-86EB-06A47C36B7D1}"/>
    <hyperlink ref="A172" r:id="rId169" xr:uid="{63E6B2B9-DF80-4E45-8AD0-935B7CD106E1}"/>
    <hyperlink ref="A173" r:id="rId170" xr:uid="{3B42D4FC-E4D8-4B0E-826B-1D2C21FFB9FF}"/>
    <hyperlink ref="A174" r:id="rId171" xr:uid="{3BC19105-60CF-4FD5-871C-120AF0556FCB}"/>
    <hyperlink ref="A175" r:id="rId172" xr:uid="{1F5AD4D6-5AB6-4DB1-91DE-FF9D970ED491}"/>
    <hyperlink ref="A176" r:id="rId173" xr:uid="{C6E8097D-A0FD-4C48-971E-EE6527D60111}"/>
    <hyperlink ref="A177" r:id="rId174" xr:uid="{9B2B4D9B-F5D0-4CC5-9F40-DAD17382F484}"/>
    <hyperlink ref="A178" r:id="rId175" xr:uid="{7A89AB87-EE02-4C15-B2CE-0BD571C8452B}"/>
    <hyperlink ref="A180" r:id="rId176" xr:uid="{B9931BD3-8F0D-4430-BBDC-563C62EE2207}"/>
    <hyperlink ref="A181" r:id="rId177" xr:uid="{67315FBA-6280-46EC-B287-C1C505A1BF7A}"/>
    <hyperlink ref="A182" r:id="rId178" xr:uid="{0B7BEB27-6F5E-4FE1-81B1-3FC99FF03631}"/>
    <hyperlink ref="A183" r:id="rId179" xr:uid="{D8570607-C125-4414-A823-7C7037E56EC6}"/>
    <hyperlink ref="A185" r:id="rId180" xr:uid="{5E8125C2-5CD2-41BE-B0A5-B83FF1F32020}"/>
    <hyperlink ref="A186" r:id="rId181" xr:uid="{3C4C57DE-2ED6-4DA6-BF1A-6B4C6166230E}"/>
    <hyperlink ref="A187" r:id="rId182" xr:uid="{72D35168-7B06-4296-8BE5-B6F33469A2F4}"/>
    <hyperlink ref="A188" r:id="rId183" xr:uid="{25DB6291-47B9-4609-A8E2-F6B82D1170AA}"/>
    <hyperlink ref="A189" r:id="rId184" xr:uid="{7A3F7D1D-200A-482E-8AAD-929F4AB43214}"/>
    <hyperlink ref="A190" r:id="rId185" xr:uid="{E19576DC-C168-4F9A-8874-451183F0EBD1}"/>
    <hyperlink ref="A191" r:id="rId186" xr:uid="{2FFE90F4-03D5-487B-A534-21151E92C9C3}"/>
    <hyperlink ref="A192" r:id="rId187" xr:uid="{8C2AEBA4-B53D-4F2B-8251-989DC91C2705}"/>
    <hyperlink ref="A193" r:id="rId188" xr:uid="{5A8B113B-EDA8-4274-81E2-48A3D26A4A66}"/>
    <hyperlink ref="A194" r:id="rId189" xr:uid="{A007D2BD-8EDC-4AB6-B61A-C272279C94F1}"/>
    <hyperlink ref="A195" r:id="rId190" xr:uid="{BB936BF0-7755-4603-AAB6-D587630ADA80}"/>
    <hyperlink ref="A196" r:id="rId191" xr:uid="{7053828F-E3C8-49BD-A0D8-F646BF5C8BF5}"/>
    <hyperlink ref="A197" r:id="rId192" xr:uid="{1E8B03C8-F9DB-42FF-8B4B-8F9B8FE0A59C}"/>
    <hyperlink ref="A198" r:id="rId193" xr:uid="{2F9813CF-F2A0-4170-B364-D15E55C40074}"/>
    <hyperlink ref="A199" r:id="rId194" xr:uid="{C6C6D547-2F9B-4B45-9E53-6BE948EA05C8}"/>
    <hyperlink ref="A200" r:id="rId195" xr:uid="{6C78C612-C6E6-4D3E-BB6E-1ECC9D04EFDB}"/>
    <hyperlink ref="A201" r:id="rId196" xr:uid="{2B1BEDCB-C017-4191-A214-05DD9DA89858}"/>
    <hyperlink ref="A202" r:id="rId197" xr:uid="{34A7C499-DA75-45FB-A6CF-90CC3D16F36D}"/>
    <hyperlink ref="A203" r:id="rId198" xr:uid="{05F2860E-A090-4639-B4A7-B3ABC3CD3453}"/>
    <hyperlink ref="A204" r:id="rId199" xr:uid="{CD57D5CE-5998-404D-BC0B-72F5FA168D7E}"/>
    <hyperlink ref="A205" r:id="rId200" xr:uid="{B4A6539E-E7B4-4F5E-82B0-7983C9A198BC}"/>
    <hyperlink ref="A206" r:id="rId201" xr:uid="{184C8722-AE86-4E14-861E-4B31FB379AF7}"/>
    <hyperlink ref="A207" r:id="rId202" xr:uid="{4FEE0D05-BACE-4748-8537-42B86FE2FFD5}"/>
    <hyperlink ref="A208" r:id="rId203" xr:uid="{E0FE8C8D-D116-4792-99EA-308AC2E60FEE}"/>
    <hyperlink ref="A209" r:id="rId204" xr:uid="{8E5E7BC7-59D6-460B-A155-CD9E0621848E}"/>
    <hyperlink ref="A210" r:id="rId205" xr:uid="{4779F703-AC9B-41C4-AAD7-1A0B18874E6A}"/>
    <hyperlink ref="A211" r:id="rId206" xr:uid="{9BD9A839-9737-4A96-BBFB-1A5EF2A0712F}"/>
    <hyperlink ref="A212" r:id="rId207" xr:uid="{231F048D-DD85-4C10-9629-A54877CBB231}"/>
    <hyperlink ref="A213" r:id="rId208" xr:uid="{29C21337-9356-4C38-AA25-38D684F54D5D}"/>
    <hyperlink ref="A214" r:id="rId209" xr:uid="{25CE6FD3-57FD-4E36-8CB3-7D5807A446D9}"/>
    <hyperlink ref="A215" r:id="rId210" xr:uid="{E57FE283-B3A1-4785-9E62-456EEA2AA864}"/>
    <hyperlink ref="A216" r:id="rId211" xr:uid="{E579D029-4F23-4C3E-903F-26A70B75D283}"/>
    <hyperlink ref="A217" r:id="rId212" xr:uid="{31BC3A64-8354-49DE-AB90-D4EA7DDC1FC2}"/>
    <hyperlink ref="A218" r:id="rId213" xr:uid="{A25255A3-1003-468A-8423-6CD626308EA0}"/>
    <hyperlink ref="A219" r:id="rId214" xr:uid="{739D0BAE-7077-4D53-A39F-D6492A4BF61D}"/>
    <hyperlink ref="A220" r:id="rId215" xr:uid="{F5CA5121-D4F7-4739-895E-C83DEBB17257}"/>
    <hyperlink ref="A221" r:id="rId216" xr:uid="{18FB15B8-7602-4B91-9C4B-089BF15B7A71}"/>
    <hyperlink ref="A222" r:id="rId217" xr:uid="{02E8F389-E8BC-4778-96D0-27188C09FAE1}"/>
    <hyperlink ref="A223" r:id="rId218" xr:uid="{AE0C9D8E-C0E7-4AA2-ABCF-8179C25199DD}"/>
    <hyperlink ref="A224" r:id="rId219" xr:uid="{30503960-AF19-4FD4-B21B-28507AEF1F08}"/>
    <hyperlink ref="A225" r:id="rId220" xr:uid="{1CB3DADA-B027-4728-AFE2-BDF4FA7E6F5F}"/>
    <hyperlink ref="A226" r:id="rId221" xr:uid="{2A9D6F7E-A77E-46F4-8EB6-74F1F43E55C1}"/>
    <hyperlink ref="A227" r:id="rId222" xr:uid="{B279BE55-DA9A-4367-92E8-10F9132894DB}"/>
    <hyperlink ref="A228" r:id="rId223" xr:uid="{57793292-88EE-4B99-B01C-114F06019F3A}"/>
    <hyperlink ref="A229" r:id="rId224" xr:uid="{DC2AB381-1AB5-4834-90F9-F52B255115AC}"/>
    <hyperlink ref="A230" r:id="rId225" xr:uid="{5E23E901-A681-4A75-B546-E40BA3231D1B}"/>
    <hyperlink ref="A231" r:id="rId226" xr:uid="{0C996D79-30BC-40C6-AE1E-5C44D13B0359}"/>
    <hyperlink ref="A232" r:id="rId227" xr:uid="{474CA1EB-B5A4-4874-9B66-13532146A7E3}"/>
    <hyperlink ref="A233" r:id="rId228" xr:uid="{3DB741FF-5DBC-4A58-BFD8-8AE79C4BD2B8}"/>
    <hyperlink ref="A234" r:id="rId229" xr:uid="{12684643-ED9B-4C4D-A4AE-2E2F9D125BC8}"/>
    <hyperlink ref="A235" r:id="rId230" xr:uid="{EE404534-FC47-4464-A04C-315CCD96AFA9}"/>
    <hyperlink ref="A236" r:id="rId231" xr:uid="{857840D2-ED47-4E5E-A058-CE80801B1A70}"/>
    <hyperlink ref="A237" r:id="rId232" xr:uid="{3C4186C1-653F-4378-BC1C-2ABF6C97C362}"/>
    <hyperlink ref="A238" r:id="rId233" xr:uid="{B20E99E4-9F3A-4B98-ACD5-7B1E650574DC}"/>
    <hyperlink ref="A239" r:id="rId234" xr:uid="{C5C848A2-9023-4C6D-AF4A-514CEE156C1D}"/>
    <hyperlink ref="A240" r:id="rId235" xr:uid="{9325D6E3-6FA2-46F1-B4FE-3C4A27482A88}"/>
    <hyperlink ref="A241" r:id="rId236" xr:uid="{08B33551-8C28-4AB8-8908-CAB343E19976}"/>
    <hyperlink ref="A242" r:id="rId237" xr:uid="{3E4F5EF0-27CB-4FC8-B201-F879DDDB368B}"/>
    <hyperlink ref="A243" r:id="rId238" xr:uid="{D6E22A8B-C81B-419C-8CFA-2B17BAED9540}"/>
    <hyperlink ref="A244" r:id="rId239" xr:uid="{0914E0F2-D764-4EFE-976A-B087FE9748C8}"/>
    <hyperlink ref="A245" r:id="rId240" xr:uid="{C5BD76D5-61CB-43FA-B093-B25BE62DDBEA}"/>
    <hyperlink ref="A246" r:id="rId241" xr:uid="{B6E0450D-97AB-4C6D-AD1A-EB0AE720E0A8}"/>
    <hyperlink ref="A247" r:id="rId242" xr:uid="{34AF80DF-E9E3-4853-80CE-B130ADB66504}"/>
    <hyperlink ref="A248" r:id="rId243" xr:uid="{4498DC90-7F7B-4B2B-BDA0-FCDDC58EDBB5}"/>
    <hyperlink ref="A249" r:id="rId244" xr:uid="{705F5F88-E8AD-44CE-BBC2-9E3AC7BDCD31}"/>
    <hyperlink ref="A250" r:id="rId245" xr:uid="{5C52CBB4-7F3A-497B-8479-CD59C4174346}"/>
    <hyperlink ref="A251" r:id="rId246" xr:uid="{3FC2F4E9-0B88-441B-A229-21E36A6C88D7}"/>
    <hyperlink ref="A252" r:id="rId247" xr:uid="{1E69CD64-5E2C-45A6-B277-633A49EDEAEB}"/>
    <hyperlink ref="A253" r:id="rId248" xr:uid="{4D4B9DF4-A3D4-4852-B98F-D691205A2532}"/>
    <hyperlink ref="A254" r:id="rId249" xr:uid="{162CC714-1357-4923-A2F1-3B674DDB2999}"/>
    <hyperlink ref="A255" r:id="rId250" xr:uid="{E2B540B3-D7AB-4646-9751-A21E67AF89A5}"/>
    <hyperlink ref="A256" r:id="rId251" xr:uid="{6C8A3F31-4B9E-4CCC-BFF5-85139CE833BB}"/>
    <hyperlink ref="A257" r:id="rId252" xr:uid="{EA4898D9-A879-4A17-A965-9F4B89A88F9D}"/>
    <hyperlink ref="A258" r:id="rId253" xr:uid="{7627C85A-B41A-45E2-833B-AA0D78BD8793}"/>
    <hyperlink ref="A259" r:id="rId254" xr:uid="{F5666676-0BF9-4A7C-8C9F-CD908C657802}"/>
    <hyperlink ref="A260" r:id="rId255" xr:uid="{FAD035D0-CB58-4C6E-9ECA-50B63F5D3972}"/>
    <hyperlink ref="A261" r:id="rId256" xr:uid="{EF413B14-A516-47E7-9902-972DED40E37E}"/>
    <hyperlink ref="A262" r:id="rId257" xr:uid="{15084BAE-AF3E-41D6-B22A-E85423916D33}"/>
    <hyperlink ref="A263" r:id="rId258" xr:uid="{E2EA4A96-FB3F-4E88-9DE9-68F89A6B35E4}"/>
    <hyperlink ref="A264" r:id="rId259" xr:uid="{352FF344-5979-4A4B-810A-C6BEC0D97C0F}"/>
    <hyperlink ref="A265" r:id="rId260" xr:uid="{5D3BC19E-6E42-4DE2-AACA-C8F5661E709D}"/>
    <hyperlink ref="A266" r:id="rId261" xr:uid="{D83EA481-D507-4707-B5D8-9B9446AD3C39}"/>
    <hyperlink ref="A267" r:id="rId262" xr:uid="{87686F33-8150-4591-8FB1-2D51CA75E5E4}"/>
    <hyperlink ref="A268" r:id="rId263" xr:uid="{CDCE4E3E-DFA7-41CD-9FD2-37F42486E7BF}"/>
    <hyperlink ref="A269" r:id="rId264" xr:uid="{DC6A1C7C-7983-4C36-A7D4-E78C9EFEDA0A}"/>
    <hyperlink ref="A270" r:id="rId265" xr:uid="{F1C51222-BCB5-4D37-8907-272220B5B290}"/>
    <hyperlink ref="A271" r:id="rId266" xr:uid="{8A3BF873-C808-45E2-9CB3-F1931C16DCAE}"/>
    <hyperlink ref="A272" r:id="rId267" xr:uid="{EA396BA3-D9CC-4E13-9D79-78A41DF59FB9}"/>
    <hyperlink ref="A273" r:id="rId268" xr:uid="{456410D0-F621-4983-8D59-3154B379D5FF}"/>
    <hyperlink ref="A274" r:id="rId269" xr:uid="{F85197C7-EBCE-4DB3-A759-408F8903E4D8}"/>
    <hyperlink ref="A275" r:id="rId270" xr:uid="{07A694F1-EBB3-4FD1-B7BD-A795DEFD111D}"/>
    <hyperlink ref="A276" r:id="rId271" xr:uid="{591EFDBF-656E-413B-AF2A-013D28DFAEE9}"/>
    <hyperlink ref="A277" r:id="rId272" xr:uid="{A4D106BE-0112-4C0E-A73C-AC420506D88C}"/>
    <hyperlink ref="A278" r:id="rId273" xr:uid="{1CD2C53B-15C2-4054-9ECE-2690E0BF4D5B}"/>
    <hyperlink ref="A279" r:id="rId274" xr:uid="{0FD31D0E-2778-4884-BCE6-097C6D0875C2}"/>
    <hyperlink ref="A280" r:id="rId275" xr:uid="{5CA64694-8F4B-4018-A97D-C3B6B6CAD8FB}"/>
    <hyperlink ref="A281" r:id="rId276" xr:uid="{1C0CF5D6-FAA7-4E1E-806F-06F2CA8860BD}"/>
    <hyperlink ref="A282" r:id="rId277" xr:uid="{F50B8244-5716-47C5-9408-36D10B878E63}"/>
    <hyperlink ref="A283" r:id="rId278" xr:uid="{4F4A0C4D-EC63-43AD-B7EA-B085CC366CCE}"/>
    <hyperlink ref="A284" r:id="rId279" xr:uid="{CFCAB968-7199-4651-AB76-19B6529213CE}"/>
    <hyperlink ref="A285" r:id="rId280" xr:uid="{F628BD07-9331-48FF-BF74-604B44359729}"/>
    <hyperlink ref="A286" r:id="rId281" xr:uid="{442CA61A-50B2-4D69-A280-9101062315D2}"/>
    <hyperlink ref="A287" r:id="rId282" xr:uid="{A9332A4A-564E-4D3C-A137-C6B627CA1533}"/>
    <hyperlink ref="A288" r:id="rId283" xr:uid="{C210B65C-11E5-4A71-9CD5-950357622BA4}"/>
    <hyperlink ref="A289" r:id="rId284" xr:uid="{69133DD3-028E-4764-BF9C-FAA2AA84B794}"/>
    <hyperlink ref="A290" r:id="rId285" xr:uid="{10989FC3-3035-4EF5-BA71-9FCBE013FE80}"/>
    <hyperlink ref="A291" r:id="rId286" xr:uid="{E1D3AB5A-4C4E-415F-B0B7-3E65A17556B9}"/>
    <hyperlink ref="A292" r:id="rId287" xr:uid="{117517D6-C641-48B8-B8A6-1D2D3E5B870F}"/>
    <hyperlink ref="A293" r:id="rId288" xr:uid="{E15F4E94-7110-4420-A4FF-11A4B93E4C6D}"/>
    <hyperlink ref="A294" r:id="rId289" xr:uid="{D1A1BE59-28E3-4613-AA1A-BEE8A5713DB3}"/>
    <hyperlink ref="A295" r:id="rId290" xr:uid="{669A5EEF-0851-4E4F-8543-6468E9028304}"/>
    <hyperlink ref="A296" r:id="rId291" xr:uid="{3EDEF5D1-71BD-462F-A92A-469D508E5BF9}"/>
    <hyperlink ref="A297" r:id="rId292" xr:uid="{605272B3-9BA2-4426-98C3-6BD74568C968}"/>
    <hyperlink ref="A298" r:id="rId293" xr:uid="{7DA3D728-19BF-43BB-B6C4-00E72F3A7CF8}"/>
    <hyperlink ref="A299" r:id="rId294" xr:uid="{C7F93450-73F5-4173-90DB-708DDEABE29F}"/>
    <hyperlink ref="A300" r:id="rId295" xr:uid="{DF7EAB34-E409-46A3-9E45-41B22A6DBC10}"/>
    <hyperlink ref="A301" r:id="rId296" xr:uid="{E8EC0D14-AC9F-40BF-AD5F-13D740E6774C}"/>
    <hyperlink ref="A302" r:id="rId297" xr:uid="{16524A59-F377-46C0-B7A6-FFD0DB14DA77}"/>
    <hyperlink ref="A303" r:id="rId298" xr:uid="{0A154951-DE2F-4E92-8A21-0584EAF8A732}"/>
    <hyperlink ref="A304" r:id="rId299" xr:uid="{A25A6166-3666-4791-A236-AFF19BB3E244}"/>
    <hyperlink ref="A305" r:id="rId300" xr:uid="{0F65B495-72AA-4120-8B24-779E24EF39A8}"/>
    <hyperlink ref="A306" r:id="rId301" xr:uid="{F2529C47-65AF-4605-9C0B-312FD1344F64}"/>
    <hyperlink ref="A307" r:id="rId302" xr:uid="{40B7D721-1762-4C2F-9AC5-9E3CB1E79766}"/>
    <hyperlink ref="A308" r:id="rId303" xr:uid="{2D46F1B3-7D13-4A59-B7AE-A465384CA4A5}"/>
    <hyperlink ref="A309" r:id="rId304" xr:uid="{5217325C-9798-4A9B-90E7-B7EA93985D3C}"/>
    <hyperlink ref="A310" r:id="rId305" xr:uid="{E96C4862-E3A0-4C78-844E-498103CBEC39}"/>
    <hyperlink ref="A311" r:id="rId306" xr:uid="{3C557F18-03D5-4AE9-BF44-B13A360E29C1}"/>
    <hyperlink ref="A312" r:id="rId307" xr:uid="{580422A0-5EC0-49B0-86AB-D259D43FE42C}"/>
    <hyperlink ref="A313" r:id="rId308" xr:uid="{40E95613-A142-47CC-B8B5-0374FBDEA385}"/>
    <hyperlink ref="A314" r:id="rId309" xr:uid="{1F0E3C3B-D2A0-4E0D-9BBE-C5DEB67491C8}"/>
    <hyperlink ref="A315" r:id="rId310" xr:uid="{19E9DBA5-17FC-4DDF-847C-CABCC8EA4A11}"/>
    <hyperlink ref="A316" r:id="rId311" xr:uid="{A64812C5-4491-4D76-96F2-3B15BC0E6548}"/>
    <hyperlink ref="A317" r:id="rId312" xr:uid="{4A008373-FBA2-4BD6-B9E5-40A23EE8C011}"/>
    <hyperlink ref="A318" r:id="rId313" xr:uid="{03ED4E4D-F00B-4CEB-BC9F-F2C1E878E256}"/>
    <hyperlink ref="A319" r:id="rId314" xr:uid="{31D04FAC-3F56-4AF5-936F-816EA18F244A}"/>
    <hyperlink ref="A320" r:id="rId315" xr:uid="{77DF8EC7-35F2-4B83-AB82-5D829E0E81DA}"/>
    <hyperlink ref="A321" r:id="rId316" xr:uid="{A35E1D74-5B47-4BDF-977B-C9E3AFEB3342}"/>
    <hyperlink ref="A322" r:id="rId317" xr:uid="{1C1B11ED-A817-4026-82D8-C4C328DABE36}"/>
    <hyperlink ref="A323" r:id="rId318" xr:uid="{813923E4-9DF6-4BEB-A22A-EFC1114302DD}"/>
    <hyperlink ref="A324" r:id="rId319" xr:uid="{D37806AC-F405-42D2-A5D0-3C8BF197F897}"/>
    <hyperlink ref="A325" r:id="rId320" xr:uid="{7F778AD1-E8B4-4846-B044-989CBB617228}"/>
    <hyperlink ref="A326" r:id="rId321" xr:uid="{FE7233C4-2CF1-42B7-BA90-A6AD6CC4732D}"/>
    <hyperlink ref="A327" r:id="rId322" xr:uid="{CF3543AE-B96B-4B44-9196-B22CF3F2C8E8}"/>
    <hyperlink ref="A328" r:id="rId323" xr:uid="{DD3BBD6A-FD25-4B50-85BC-F8E22F9C1BFF}"/>
    <hyperlink ref="A329" r:id="rId324" xr:uid="{64D89B60-0C2F-46D0-9B3C-FC137262E9D3}"/>
    <hyperlink ref="A330" r:id="rId325" xr:uid="{B78C21C5-C9E4-41AC-B339-787B81AE6F42}"/>
    <hyperlink ref="A331" r:id="rId326" xr:uid="{35411242-BC7A-411C-B6BC-9ED9B57FF0B4}"/>
    <hyperlink ref="A332" r:id="rId327" xr:uid="{DDC175C8-13A1-40A6-BBFA-B2CDB10A0656}"/>
    <hyperlink ref="A333" r:id="rId328" xr:uid="{80164B2D-B988-47B6-BD29-30150E707006}"/>
    <hyperlink ref="A334" r:id="rId329" xr:uid="{86DB2FA6-5A29-453E-9392-BEDBCF8FC9C8}"/>
    <hyperlink ref="A335" r:id="rId330" xr:uid="{810278C6-0450-4CF9-8BC0-4AE212E4023A}"/>
    <hyperlink ref="A336" r:id="rId331" xr:uid="{062DF368-966F-4AEE-A431-EEEF549432F5}"/>
    <hyperlink ref="A337" r:id="rId332" xr:uid="{18003A6C-52DE-4675-AFF0-6068E975BDF7}"/>
    <hyperlink ref="A338" r:id="rId333" xr:uid="{C7089607-6C60-4BB3-9A89-817C9C3767FA}"/>
    <hyperlink ref="A339" r:id="rId334" xr:uid="{902FDB70-E6B8-40CE-9702-D40291192FE4}"/>
    <hyperlink ref="A340" r:id="rId335" xr:uid="{FCD6E129-FCD3-4472-B7D0-D0FAAD465738}"/>
    <hyperlink ref="A341" r:id="rId336" xr:uid="{BB0A5091-04F3-4B6A-9549-FE86C4BE3BFF}"/>
    <hyperlink ref="A342" r:id="rId337" xr:uid="{2A10C71F-F958-4F83-9950-03DB4D29B1E5}"/>
    <hyperlink ref="A343" r:id="rId338" xr:uid="{3D1A90B6-2A0F-4B95-A636-B5307C756037}"/>
    <hyperlink ref="A344" r:id="rId339" xr:uid="{F55A929E-D3D4-4DEF-89EF-95EF1519E86C}"/>
    <hyperlink ref="A345" r:id="rId340" xr:uid="{36B72B9B-FDC6-4755-82DF-A13C6E8DB6B7}"/>
    <hyperlink ref="A346" r:id="rId341" xr:uid="{2766CBE7-E2A1-47B8-96D0-20BFD1D8B47A}"/>
    <hyperlink ref="A347" r:id="rId342" xr:uid="{2BCD52C9-B02B-430C-ABA4-E5F511F64C8B}"/>
    <hyperlink ref="A348" r:id="rId343" xr:uid="{6EF96409-12D3-4353-9DD7-4D38C0FF910E}"/>
    <hyperlink ref="A349" r:id="rId344" xr:uid="{8868D69C-B012-43EF-92B7-E33E1013481D}"/>
    <hyperlink ref="A350" r:id="rId345" xr:uid="{6B6AA4EF-1711-4C59-A379-83E3F20C233F}"/>
    <hyperlink ref="A351" r:id="rId346" xr:uid="{AF070244-E763-4362-90E2-194A65586277}"/>
    <hyperlink ref="A352" r:id="rId347" xr:uid="{DF493EEF-B10F-4F95-9A5B-08FB5BF07A46}"/>
    <hyperlink ref="A353" r:id="rId348" xr:uid="{BFBFA08B-8A47-4B1A-907B-4A13EDA3911A}"/>
    <hyperlink ref="A354" r:id="rId349" xr:uid="{E4A0C5D8-6D26-46A8-BBCD-C7F30A25BC1C}"/>
    <hyperlink ref="A355" r:id="rId350" xr:uid="{77797D97-A953-455E-A060-1042B62B2C93}"/>
    <hyperlink ref="A356" r:id="rId351" xr:uid="{A20C0F0D-688C-4F92-8AA9-E4B10172ABDA}"/>
    <hyperlink ref="A357" r:id="rId352" xr:uid="{9BC5E450-A4D3-4975-BE2F-47EEBDEC0C45}"/>
    <hyperlink ref="A358" r:id="rId353" xr:uid="{DE0F9051-AEB4-41BF-BDB0-4B2497C4C8EB}"/>
    <hyperlink ref="A359" r:id="rId354" xr:uid="{32FD100C-3F40-4342-8546-405F72566533}"/>
    <hyperlink ref="A360" r:id="rId355" xr:uid="{ED36837B-E037-44B5-8B09-3717570F8568}"/>
    <hyperlink ref="A361" r:id="rId356" xr:uid="{4D574A14-F558-4219-9C3B-E8D319284A2D}"/>
    <hyperlink ref="A362" r:id="rId357" xr:uid="{2D1D4C90-562B-4D8A-AF54-C8AB391874D6}"/>
    <hyperlink ref="A363" r:id="rId358" xr:uid="{12CD967B-0FF2-4B9F-B6D1-62BD85E5928D}"/>
    <hyperlink ref="A364" r:id="rId359" xr:uid="{836B3D78-9BAA-47D6-8E11-FF9A8ACD933C}"/>
    <hyperlink ref="A365" r:id="rId360" xr:uid="{F8C59BB6-0E63-40B4-8BAF-826580F0D00E}"/>
    <hyperlink ref="A366" r:id="rId361" xr:uid="{7F3ABB72-845D-4BFC-8695-648EB26C408E}"/>
    <hyperlink ref="A367" r:id="rId362" xr:uid="{ECB88BFE-1C8E-4495-8F82-1545FD2612F2}"/>
    <hyperlink ref="A368" r:id="rId363" xr:uid="{CC37D5F5-EE6D-4F86-9C50-267C62CE9101}"/>
    <hyperlink ref="A369" r:id="rId364" xr:uid="{9D4E8F6B-1EA6-4A97-A51B-BAB98CB47BFE}"/>
    <hyperlink ref="A370" r:id="rId365" xr:uid="{E21AA6C8-28F3-4274-8D70-990F823CD6F9}"/>
    <hyperlink ref="A371" r:id="rId366" xr:uid="{6F4EC20A-1D65-4D08-972F-4A4F06EE4221}"/>
    <hyperlink ref="A372" r:id="rId367" xr:uid="{8F603A8E-013C-4803-B3C1-860DB2B8E782}"/>
    <hyperlink ref="A373" r:id="rId368" xr:uid="{409527C7-3340-416F-A3D4-D40110D85E0F}"/>
    <hyperlink ref="A374" r:id="rId369" xr:uid="{F1B8447A-6D63-45C1-A2CA-EA8B1A58EA55}"/>
    <hyperlink ref="A375" r:id="rId370" xr:uid="{3C695D34-C372-4228-BAE8-700181E4C4E1}"/>
    <hyperlink ref="A376" r:id="rId371" xr:uid="{92F7D743-C9BD-4155-B733-FA609A9BD685}"/>
    <hyperlink ref="A377" r:id="rId372" xr:uid="{2A1AF3E6-31C7-493D-ABC2-0770A1DBECB3}"/>
    <hyperlink ref="A378" r:id="rId373" xr:uid="{7DFAEBB2-6E12-4BC5-9E88-E3B0C218D0BE}"/>
    <hyperlink ref="A379" r:id="rId374" xr:uid="{1EF79C55-08F6-4FB8-AD34-C0726F8E29E6}"/>
    <hyperlink ref="A380" r:id="rId375" xr:uid="{AC27EAD2-B5BB-4E1C-9C69-25A80BE082CB}"/>
    <hyperlink ref="A381" r:id="rId376" xr:uid="{5FDEBB1F-2AAE-4C7D-B3B8-F0C3DA93F6ED}"/>
    <hyperlink ref="A382" r:id="rId377" xr:uid="{B7617FBB-D601-4B8A-AE2A-50AAC8C5FE49}"/>
    <hyperlink ref="A383" r:id="rId378" xr:uid="{D54C8B4F-566C-4177-8F0B-178E9F7B0E85}"/>
    <hyperlink ref="A384" r:id="rId379" xr:uid="{A4377B1F-7227-4CCD-BF51-42CD246ECBF1}"/>
    <hyperlink ref="A385" r:id="rId380" xr:uid="{83DFC386-D69B-4E72-8B08-AB9582F1B752}"/>
    <hyperlink ref="A386" r:id="rId381" xr:uid="{F182F2DF-E3C2-4494-AD4E-DEF7698D43F6}"/>
    <hyperlink ref="A387" r:id="rId382" xr:uid="{C85646E2-F148-4EB6-B894-8E89233FC28B}"/>
    <hyperlink ref="A388" r:id="rId383" xr:uid="{47F39858-5EAA-4A87-B419-390E50982165}"/>
    <hyperlink ref="A389" r:id="rId384" xr:uid="{90FA7F9C-A194-477B-B403-6C3975DEB5A1}"/>
    <hyperlink ref="A390" r:id="rId385" xr:uid="{204744CA-7B58-48D5-8C68-42D0E9F5BAD1}"/>
    <hyperlink ref="A391" r:id="rId386" xr:uid="{264E4266-7FBC-407F-87FA-E0C73419AF4B}"/>
    <hyperlink ref="A392" r:id="rId387" xr:uid="{E515B468-5CFD-461B-8114-8AA4976B0B00}"/>
    <hyperlink ref="A393" r:id="rId388" xr:uid="{1E01FAB0-13C6-4E8A-B340-AC37B3808C24}"/>
    <hyperlink ref="A394" r:id="rId389" xr:uid="{81BDEAD3-8ADC-4182-AD90-EF1A8C91EA2B}"/>
    <hyperlink ref="A395" r:id="rId390" xr:uid="{E2A3374B-C898-44AB-A52E-57898AFFC75D}"/>
    <hyperlink ref="A396" r:id="rId391" xr:uid="{E4EA2825-2FA5-4416-88FC-D885A038F0F0}"/>
    <hyperlink ref="A397" r:id="rId392" xr:uid="{6B1F7278-7FFA-4970-BEDA-7F16BD8373F9}"/>
    <hyperlink ref="A398" r:id="rId393" xr:uid="{E095F11E-FA50-4446-B3BE-2BFB131BDB37}"/>
    <hyperlink ref="A399" r:id="rId394" xr:uid="{9A8D92D5-0E48-4C78-9524-2AE3B7B3A60E}"/>
    <hyperlink ref="A400" r:id="rId395" xr:uid="{9AA1E4C6-A435-4416-A9D0-D4E7903475FA}"/>
    <hyperlink ref="A401" r:id="rId396" xr:uid="{4AEF821D-5D5A-4A4E-B4D0-A99083DFA684}"/>
    <hyperlink ref="A402" r:id="rId397" xr:uid="{8FD00587-04E9-4BC7-9E8E-EDEF8C473919}"/>
    <hyperlink ref="A403" r:id="rId398" xr:uid="{009AF7F4-A250-4E09-A85A-AE7542782787}"/>
    <hyperlink ref="A404" r:id="rId399" xr:uid="{5AFA5D25-D763-469D-8F0A-5B2DD37FF94A}"/>
    <hyperlink ref="A405" r:id="rId400" xr:uid="{6EB5966B-3CEA-4941-A512-5FFE13BA7074}"/>
    <hyperlink ref="A406" r:id="rId401" xr:uid="{21895026-0AD4-4B55-8A93-64F349B86BBF}"/>
    <hyperlink ref="A407" r:id="rId402" xr:uid="{ECCDBE42-C11A-4AE9-B21E-81C2DB7CCD64}"/>
    <hyperlink ref="A408" r:id="rId403" xr:uid="{6EC95A4A-9969-4873-BB95-E9E6A33B2FF8}"/>
    <hyperlink ref="A409" r:id="rId404" xr:uid="{79737DDE-F056-418E-B978-FA9A46D819C2}"/>
    <hyperlink ref="A410" r:id="rId405" xr:uid="{DDFEA30C-C3E1-4B80-91F2-5D0816F1BF62}"/>
    <hyperlink ref="A411" r:id="rId406" xr:uid="{0651F6F2-A4D5-4CE4-BAC0-D652DF6E2A4E}"/>
    <hyperlink ref="A412" r:id="rId407" xr:uid="{4AEB1942-6110-420C-A241-71288C56BF5D}"/>
    <hyperlink ref="A413" r:id="rId408" xr:uid="{371BC7A5-9DDC-483D-A5A2-53D933F8C760}"/>
    <hyperlink ref="A414" r:id="rId409" xr:uid="{C8F7B365-EBE1-4BBE-8CCD-C4217AECE61F}"/>
    <hyperlink ref="A415" r:id="rId410" xr:uid="{4B11ECB8-300E-4632-B0CF-A652C3AAFC0E}"/>
    <hyperlink ref="A416" r:id="rId411" xr:uid="{623CC9E3-BA43-4C8E-A8FF-BE6FA2700AAB}"/>
    <hyperlink ref="A417" r:id="rId412" xr:uid="{0B06368C-3567-448D-8E30-6943F5D45E87}"/>
    <hyperlink ref="A418" r:id="rId413" xr:uid="{03FF74DA-4802-4AAC-9C22-06DB78F23AB0}"/>
    <hyperlink ref="A419" r:id="rId414" xr:uid="{6B3F0081-F1FF-4132-A23D-5D40C661BE5D}"/>
    <hyperlink ref="A420" r:id="rId415" xr:uid="{EEC8EEBC-FCC5-45B4-8612-35C6DA76293A}"/>
    <hyperlink ref="A421" r:id="rId416" xr:uid="{FD8D1473-6F3A-4D4A-B935-E60E26E07FA9}"/>
    <hyperlink ref="A422" r:id="rId417" xr:uid="{C2192E0E-49B9-4D96-936F-C52756C6B8D3}"/>
    <hyperlink ref="A423" r:id="rId418" xr:uid="{A90A891F-4554-4AC6-A28A-8C3FBBC17949}"/>
    <hyperlink ref="A424" r:id="rId419" xr:uid="{0B4F40E8-705D-42F1-B4A2-A9D151D9D5BE}"/>
    <hyperlink ref="A425" r:id="rId420" xr:uid="{A6F91CC6-AF58-4A07-B73E-20E4A9672921}"/>
    <hyperlink ref="A426" r:id="rId421" xr:uid="{C1E07EAE-531F-4887-BFB6-65E20CEEE00E}"/>
    <hyperlink ref="A427" r:id="rId422" xr:uid="{A3C0F73C-AAAF-4045-9F18-442082EFCE85}"/>
    <hyperlink ref="A428" r:id="rId423" xr:uid="{ABEB2273-FBCB-4F7E-AB73-95600E18762D}"/>
    <hyperlink ref="A429" r:id="rId424" xr:uid="{874C606D-DABC-4AA3-B587-3C62BD15BEBF}"/>
    <hyperlink ref="A430" r:id="rId425" xr:uid="{3A2054E0-8E05-4920-8A25-28D0CED7E5EA}"/>
    <hyperlink ref="A431" r:id="rId426" xr:uid="{05CC5014-BF45-4E51-82E4-7CC2929125FA}"/>
    <hyperlink ref="A432" r:id="rId427" xr:uid="{21AD57B6-7AE8-40F6-989E-D534B471136B}"/>
    <hyperlink ref="A433" r:id="rId428" xr:uid="{62B5DBFD-5AF6-4E37-80E1-6E713263BE1C}"/>
    <hyperlink ref="A434" r:id="rId429" xr:uid="{38DDF055-6F7C-498B-9C98-27E4506584BC}"/>
    <hyperlink ref="A435" r:id="rId430" xr:uid="{2B47CBEA-134F-420B-98EC-8D0B7B806AE7}"/>
    <hyperlink ref="A436" r:id="rId431" xr:uid="{47101F0C-41AB-451B-9407-50AF75BCEE14}"/>
    <hyperlink ref="A437" r:id="rId432" xr:uid="{C4CD10DF-52A5-4F2C-932B-33E8CFD2643B}"/>
    <hyperlink ref="A438" r:id="rId433" xr:uid="{8FC8F87A-D963-4E28-AD8F-43D8E4F90552}"/>
    <hyperlink ref="A439" r:id="rId434" xr:uid="{EABAB72E-1B5B-4622-B916-0EC7E47E684A}"/>
    <hyperlink ref="A440" r:id="rId435" xr:uid="{CD2683FA-7F83-41DD-95CC-7DEFD6705F00}"/>
    <hyperlink ref="A441" r:id="rId436" xr:uid="{5517B5C9-771D-4E19-ACC4-7B0C123A6291}"/>
    <hyperlink ref="A442" r:id="rId437" xr:uid="{E6C165D8-C6A8-42A7-A665-C593CB482F9F}"/>
    <hyperlink ref="A443" r:id="rId438" xr:uid="{B01D97B9-4589-4BBF-815F-2DEEA871AAB8}"/>
    <hyperlink ref="A444" r:id="rId439" xr:uid="{65DA26C8-0F20-45D3-9E0B-911F6D108E16}"/>
    <hyperlink ref="A445" r:id="rId440" xr:uid="{C3FCFEF7-D661-4A18-BAC5-C5080364DE4F}"/>
    <hyperlink ref="A446" r:id="rId441" xr:uid="{375D59EA-7974-43CD-8989-8B71314C69B8}"/>
    <hyperlink ref="A447" r:id="rId442" xr:uid="{84E2826C-307C-424B-A1CB-995FCF0DA7E2}"/>
    <hyperlink ref="A448" r:id="rId443" xr:uid="{F7EA93AC-C301-4F68-8E5D-F3C43CD949AC}"/>
    <hyperlink ref="A449" r:id="rId444" xr:uid="{C725801F-3EBD-45CB-A8D4-937BC3985549}"/>
    <hyperlink ref="A450" r:id="rId445" xr:uid="{FF1D0831-CBBA-4DFD-B981-ECA2987EFA61}"/>
    <hyperlink ref="A451" r:id="rId446" xr:uid="{8618DB1C-614E-421C-9AD0-6333212B09C1}"/>
    <hyperlink ref="A452" r:id="rId447" xr:uid="{1B85FF82-A7D1-4145-B0C2-7D9127EB2B08}"/>
    <hyperlink ref="A453" r:id="rId448" xr:uid="{0A593ACF-8A28-493E-8817-643F67BA3D33}"/>
    <hyperlink ref="A454" r:id="rId449" xr:uid="{94DB80B1-2CC6-488A-8BCA-903479FA30FF}"/>
    <hyperlink ref="A455" r:id="rId450" xr:uid="{BCDE2926-35C4-40DA-A182-FBB76118DC7F}"/>
    <hyperlink ref="A456" r:id="rId451" xr:uid="{C2D2C906-3B6A-4899-8DC3-918A1219947B}"/>
    <hyperlink ref="A457" r:id="rId452" xr:uid="{9E98B2B7-EACF-4CE8-B519-7C8BA6918088}"/>
    <hyperlink ref="A458" r:id="rId453" xr:uid="{CBDCADFC-9BCA-446E-8CBC-C0B45F67AB4E}"/>
    <hyperlink ref="A459" r:id="rId454" xr:uid="{D6443C9A-5EA3-4E53-B78A-14F53A675B3F}"/>
    <hyperlink ref="A460" r:id="rId455" xr:uid="{F9AAE06E-9681-40F3-AB10-344A067C274C}"/>
    <hyperlink ref="A461" r:id="rId456" xr:uid="{3D37722D-2FC8-406B-B7AA-88399510FDAD}"/>
    <hyperlink ref="A462" r:id="rId457" xr:uid="{24B8C47F-6504-40BF-A375-3EB721F78457}"/>
    <hyperlink ref="A463" r:id="rId458" xr:uid="{A8171A10-127D-4F7E-BF39-F6479CB09071}"/>
    <hyperlink ref="A464" r:id="rId459" xr:uid="{B207A8A6-AE68-4077-B239-243E0A320DBD}"/>
    <hyperlink ref="A465" r:id="rId460" xr:uid="{A349C107-DD87-402A-827D-C912437E580B}"/>
    <hyperlink ref="A466" r:id="rId461" xr:uid="{9E47C2F3-DC4B-409D-9331-C15AAC405E59}"/>
    <hyperlink ref="A467" r:id="rId462" xr:uid="{599CC49B-E47E-4B18-8A99-D8D24E7D4823}"/>
    <hyperlink ref="A468" r:id="rId463" xr:uid="{C2D201A4-381E-44DA-954C-E959AF26EFE7}"/>
    <hyperlink ref="A469" r:id="rId464" xr:uid="{FDDE11D0-A1D6-4E82-8DBD-41D104D28D9D}"/>
    <hyperlink ref="A470" r:id="rId465" xr:uid="{3DF73077-00D3-4523-B747-404C1963EAD7}"/>
    <hyperlink ref="A471" r:id="rId466" xr:uid="{844A125A-8580-4C54-AA32-80DBA8FF0C9E}"/>
    <hyperlink ref="A472" r:id="rId467" xr:uid="{3C717C52-CBAB-4E9C-A4FB-F3A43264C0B7}"/>
    <hyperlink ref="A473" r:id="rId468" xr:uid="{58DC9F91-32D4-49F5-9D70-1C300D17E4C7}"/>
    <hyperlink ref="A474" r:id="rId469" xr:uid="{66432B7E-5981-40C6-B1E1-3080F93C9E4A}"/>
    <hyperlink ref="A475" r:id="rId470" xr:uid="{8A055CA2-9A94-4528-BB64-E40235CD140A}"/>
    <hyperlink ref="A476" r:id="rId471" xr:uid="{9CEB0CA1-A163-4476-8EDC-20C3397FFED9}"/>
    <hyperlink ref="A477" r:id="rId472" xr:uid="{1FF343B6-A1C3-4F24-9237-8EA6C101592E}"/>
    <hyperlink ref="A478" r:id="rId473" xr:uid="{F78AD844-A92B-472B-9195-68F4C0537861}"/>
    <hyperlink ref="A479" r:id="rId474" xr:uid="{6583E133-EE56-4874-AAE9-EE2FD428C149}"/>
    <hyperlink ref="A480" r:id="rId475" xr:uid="{533A45BE-38E8-47D1-8640-96236427F98F}"/>
    <hyperlink ref="A481" r:id="rId476" xr:uid="{6D2B4064-CB0E-4CE7-87F3-F80D940CB618}"/>
    <hyperlink ref="A482" r:id="rId477" xr:uid="{F8AB9BA5-4F8F-4FE1-B8D8-561785BE0B8D}"/>
    <hyperlink ref="A483" r:id="rId478" xr:uid="{F57E6BBF-946B-42AE-9282-B453B5D902BB}"/>
    <hyperlink ref="A484" r:id="rId479" xr:uid="{C598FA9A-86EC-40A6-9C67-23097E475D8B}"/>
    <hyperlink ref="A485" r:id="rId480" xr:uid="{765CCE55-D5E1-4257-B2EF-534974D7FC4E}"/>
    <hyperlink ref="A486" r:id="rId481" xr:uid="{2F8548BA-D86F-4149-BB5D-D88A13D196C3}"/>
    <hyperlink ref="A487" r:id="rId482" xr:uid="{B2109E9A-E9C5-4911-89C3-A005D8FC1966}"/>
    <hyperlink ref="A488" r:id="rId483" xr:uid="{F728B2FC-8BAC-4F62-9614-0235AA372057}"/>
    <hyperlink ref="A489" r:id="rId484" xr:uid="{79556E90-ED11-46F5-A463-3A2901E041D0}"/>
    <hyperlink ref="A490" r:id="rId485" xr:uid="{B8013197-E521-41A5-9CDC-05CB7D19745D}"/>
    <hyperlink ref="A491" r:id="rId486" xr:uid="{5D3CD4A8-9335-4208-9B3C-32AB23417EB2}"/>
    <hyperlink ref="A492" r:id="rId487" xr:uid="{E96B8F0E-BF60-426B-904A-EF76ADAE1332}"/>
    <hyperlink ref="A493" r:id="rId488" xr:uid="{60A8316E-EA55-40F9-A229-CC20104AB4C5}"/>
    <hyperlink ref="A494" r:id="rId489" xr:uid="{F5E13366-9661-4252-A3A4-7CD671ED5927}"/>
    <hyperlink ref="A495" r:id="rId490" xr:uid="{09D3F185-53CC-4954-99EB-B56A851E3D49}"/>
    <hyperlink ref="A496" r:id="rId491" xr:uid="{1DE8999D-B34C-42CA-BFFC-0BA443C1211E}"/>
    <hyperlink ref="A497" r:id="rId492" xr:uid="{32359817-5A2F-4635-9A2F-5C6FC553F44D}"/>
    <hyperlink ref="A498" r:id="rId493" xr:uid="{0E97E7ED-E625-44AD-888B-9FC6C766ED38}"/>
    <hyperlink ref="A499" r:id="rId494" xr:uid="{F4578E08-91BD-4115-93BC-55DE8AAC1550}"/>
    <hyperlink ref="A500" r:id="rId495" xr:uid="{3C3CEF4F-9EFC-40B4-8CBE-8423C299F877}"/>
    <hyperlink ref="A501" r:id="rId496" xr:uid="{C35C6CF6-CC3E-4191-9239-A95C5BCA5AAF}"/>
    <hyperlink ref="A502" r:id="rId497" xr:uid="{DA2CA0B1-3CDB-48BD-9B77-863501070BA4}"/>
    <hyperlink ref="A503" r:id="rId498" xr:uid="{C75BEC0F-6DD0-4B0C-ABC0-2D3BA2B9E401}"/>
    <hyperlink ref="A504" r:id="rId499" xr:uid="{F7B4CE67-26FD-478E-AA4C-A8D926BE830E}"/>
    <hyperlink ref="A505" r:id="rId500" xr:uid="{42A65ADB-E29B-4386-B653-722125E0CE9D}"/>
    <hyperlink ref="A506" r:id="rId501" xr:uid="{C1C01B15-489C-42E3-8B5A-9DB77D278E87}"/>
    <hyperlink ref="A507" r:id="rId502" xr:uid="{F7A22805-C1EF-40B7-95CD-2AFED6693F5E}"/>
    <hyperlink ref="A508" r:id="rId503" xr:uid="{D759FA3F-EEF2-4EEB-AA71-E6B2EA0574B8}"/>
    <hyperlink ref="A509" r:id="rId504" xr:uid="{AD666A58-D8FA-47D9-A46D-6CD78D4DBBBC}"/>
    <hyperlink ref="A510" r:id="rId505" xr:uid="{9E9C4863-CB34-40B7-90B0-71B6236237D2}"/>
    <hyperlink ref="A511" r:id="rId506" xr:uid="{32BF01C6-AF50-49C5-BB5A-A0214126A760}"/>
    <hyperlink ref="A512" r:id="rId507" xr:uid="{60EEBE96-9061-42E6-BF5B-E309D548B466}"/>
    <hyperlink ref="A513" r:id="rId508" xr:uid="{ADCD32AB-1592-48AB-94F0-D99EAD6C981D}"/>
    <hyperlink ref="A514" r:id="rId509" xr:uid="{EFF18F9F-F009-4D96-B9C5-339EC45AE6A9}"/>
    <hyperlink ref="A515" r:id="rId510" xr:uid="{72B6F591-3F6E-4765-8092-CF44E67BF3DB}"/>
    <hyperlink ref="A516" r:id="rId511" xr:uid="{FBFD77D9-ACA6-4412-A52B-420069317D64}"/>
    <hyperlink ref="A517" r:id="rId512" xr:uid="{6572568C-91A4-48AF-AD85-D7D6C891144E}"/>
    <hyperlink ref="A518" r:id="rId513" xr:uid="{20282F11-7308-4198-9584-62FB667CF6F4}"/>
    <hyperlink ref="A519" r:id="rId514" xr:uid="{B7475BAB-B33C-49BB-9739-D2CEE544D2B0}"/>
    <hyperlink ref="A520" r:id="rId515" xr:uid="{31E4A317-E296-490F-8F08-9424E738831B}"/>
    <hyperlink ref="A521" r:id="rId516" xr:uid="{31B956F8-F71F-4C27-9B18-7A04A275B1E3}"/>
    <hyperlink ref="A522" r:id="rId517" xr:uid="{BA10D03C-11FA-4BCD-BEBD-0E30C21D95A1}"/>
    <hyperlink ref="A523" r:id="rId518" xr:uid="{EB61E862-1FFB-4ADA-9392-ACA1DD5EB1EE}"/>
    <hyperlink ref="A524" r:id="rId519" xr:uid="{F2455644-D88F-4CE4-AFA7-C749D08A17CF}"/>
    <hyperlink ref="A525" r:id="rId520" xr:uid="{B5C9DFD1-3298-4E4D-9226-C69351F77402}"/>
    <hyperlink ref="A526" r:id="rId521" xr:uid="{9DB21B83-A91A-43F4-B4E0-094B8D707723}"/>
    <hyperlink ref="A527" r:id="rId522" xr:uid="{77B3FB52-BD72-468E-9C40-93BD92FE4790}"/>
    <hyperlink ref="A528" r:id="rId523" xr:uid="{6A2CC12A-440B-49AA-90C0-9E8F2C46A59A}"/>
    <hyperlink ref="A529" r:id="rId524" xr:uid="{4B8A94C5-1BEF-4FBB-8046-108615EC2B92}"/>
    <hyperlink ref="A530" r:id="rId525" xr:uid="{9548906A-94C9-41D7-A704-93F91AA93871}"/>
    <hyperlink ref="A531" r:id="rId526" xr:uid="{EECDB582-B1E7-410A-9437-7FA8D110AD2A}"/>
    <hyperlink ref="A532" r:id="rId527" xr:uid="{0C9E954D-6D39-4E3E-A93F-D93A934FF6F4}"/>
    <hyperlink ref="A533" r:id="rId528" xr:uid="{2579D1AE-A070-44CB-ABBB-3727E228D477}"/>
    <hyperlink ref="A534" r:id="rId529" xr:uid="{F0D72DE4-33B7-4A5A-BE6C-5291F8FF2612}"/>
    <hyperlink ref="A535" r:id="rId530" xr:uid="{DD90D1D5-43D0-43A8-A3A4-1785313CD906}"/>
    <hyperlink ref="A536" r:id="rId531" xr:uid="{F4DA2BC6-7CFC-487B-A232-49332E0017D9}"/>
    <hyperlink ref="A537" r:id="rId532" xr:uid="{3BBE5DE2-4909-488D-BC2B-59FB5E58AA45}"/>
    <hyperlink ref="A538" r:id="rId533" xr:uid="{FFC67F66-F4B7-41DF-8B78-D4501BFFC7E8}"/>
    <hyperlink ref="A539" r:id="rId534" xr:uid="{333503C3-FA08-497C-A1CB-AFC37CE892D1}"/>
    <hyperlink ref="A540" r:id="rId535" xr:uid="{6F3AD34A-8166-45D1-9211-01EAF0E880A3}"/>
    <hyperlink ref="A541" r:id="rId536" xr:uid="{7CECBB32-F239-493F-8997-58B0FEE9B02A}"/>
    <hyperlink ref="A542" r:id="rId537" xr:uid="{BA9A474B-FEDC-426C-A1C2-FA7E56BB8D99}"/>
    <hyperlink ref="A543" r:id="rId538" xr:uid="{B2A8B778-7525-4309-9386-78F69D36461D}"/>
    <hyperlink ref="A544" r:id="rId539" xr:uid="{F11BA772-E3F6-4CF4-979D-52533AC36A3E}"/>
    <hyperlink ref="A545" r:id="rId540" xr:uid="{A9E259B3-722A-4A73-BA8E-16196071F4EE}"/>
    <hyperlink ref="A546" r:id="rId541" xr:uid="{10DBC189-EE35-4CDA-9D78-E16116BA438E}"/>
    <hyperlink ref="A547" r:id="rId542" xr:uid="{E6E35AC0-F74B-4909-85C9-5F43005CA199}"/>
    <hyperlink ref="A548" r:id="rId543" xr:uid="{7A5D36AD-EC41-465B-955D-DE55B0F9844D}"/>
    <hyperlink ref="A549" r:id="rId544" xr:uid="{13D8A275-AF01-4AE3-854C-154198508E2F}"/>
    <hyperlink ref="A550" r:id="rId545" xr:uid="{4692D0C8-BC5C-459C-A68A-B152479468A8}"/>
    <hyperlink ref="A551" r:id="rId546" xr:uid="{1168EB24-F9F4-43AF-A13F-71892675BAD7}"/>
    <hyperlink ref="A552" r:id="rId547" xr:uid="{51F396F0-63FD-478C-A298-38ACA440C26E}"/>
    <hyperlink ref="A553" r:id="rId548" xr:uid="{7AFB08A2-3786-494E-B1CD-BE9A83C6E709}"/>
    <hyperlink ref="A554" r:id="rId549" xr:uid="{77955826-C05A-4D57-87B4-C4C333DBC09E}"/>
    <hyperlink ref="A555" r:id="rId550" xr:uid="{231B0123-3C4D-4944-8381-29B9BB1386EB}"/>
    <hyperlink ref="A556" r:id="rId551" xr:uid="{A9921E05-5EF5-4317-84C3-49BB34525960}"/>
    <hyperlink ref="A557" r:id="rId552" xr:uid="{55E30724-EC6B-4CB5-869C-60256EFE9FC3}"/>
    <hyperlink ref="A558" r:id="rId553" xr:uid="{262D866A-FC36-478A-98A4-3BB2297FCBDA}"/>
    <hyperlink ref="A559" r:id="rId554" xr:uid="{87641E5B-27E4-41A2-A163-3D3CD1F1C716}"/>
    <hyperlink ref="A560" r:id="rId555" xr:uid="{0989121C-D925-464F-BCD1-80DDD3DD4027}"/>
    <hyperlink ref="A561" r:id="rId556" display="Pancerz nierzeszonego rekruta" xr:uid="{48E158BE-05ED-46A6-B8C9-8593F35CA5D5}"/>
    <hyperlink ref="A562" r:id="rId557" xr:uid="{440754F3-DE54-40A2-B8CC-4DA1F4A404AD}"/>
    <hyperlink ref="A563" r:id="rId558" xr:uid="{25851235-460B-4CF7-91A8-94F5623E380B}"/>
    <hyperlink ref="A564" r:id="rId559" xr:uid="{99FAE69E-716B-4399-9419-DC32A308FCC5}"/>
    <hyperlink ref="A565" r:id="rId560" xr:uid="{E11A09EC-B1DF-4999-BEF9-9961EC4DE793}"/>
    <hyperlink ref="A566" r:id="rId561" xr:uid="{B21F734E-D6FB-4E66-823C-3E4998DAE402}"/>
    <hyperlink ref="A567" r:id="rId562" xr:uid="{DBCB23C9-62B9-4017-BF69-2DE830000379}"/>
    <hyperlink ref="A568" r:id="rId563" xr:uid="{C05A4159-BD24-40E6-8691-E8918D242465}"/>
    <hyperlink ref="A569" r:id="rId564" xr:uid="{4578B013-0823-47C3-A23C-DA9B80587773}"/>
    <hyperlink ref="A570" r:id="rId565" xr:uid="{0907BAEE-A400-4770-8646-92B66A9EC812}"/>
    <hyperlink ref="A571" r:id="rId566" xr:uid="{929DD3DC-30CD-49C6-A9BF-079A794DFF53}"/>
    <hyperlink ref="A572" r:id="rId567" xr:uid="{976BF4B9-4F75-429A-8E77-3FBD94FE169A}"/>
    <hyperlink ref="A573" r:id="rId568" xr:uid="{06ECB203-53BA-4D48-A415-18073A7B10A8}"/>
    <hyperlink ref="A574" r:id="rId569" xr:uid="{2DBF9956-25C0-46D2-911A-E8362A3750C5}"/>
    <hyperlink ref="A575" r:id="rId570" xr:uid="{CB05D359-1ECE-477A-98F0-48A96BB36F5C}"/>
    <hyperlink ref="A576" r:id="rId571" xr:uid="{137507B5-D3BA-4817-A734-1BC2CE54670D}"/>
    <hyperlink ref="A577" r:id="rId572" xr:uid="{F5AAC1FA-060C-4F2F-B35F-299D7FF329E4}"/>
    <hyperlink ref="A578" r:id="rId573" xr:uid="{30FE4ACA-3305-4032-9C02-AA5EC1F2DE40}"/>
    <hyperlink ref="A579" r:id="rId574" xr:uid="{3E495054-100D-42B7-8A4B-84842CE8F0F4}"/>
    <hyperlink ref="A580" r:id="rId575" xr:uid="{9FC05880-04B7-41C4-8EB1-5E77965F27AB}"/>
    <hyperlink ref="A581" r:id="rId576" xr:uid="{E82879D8-03BA-4555-9A78-A7B7E8CCA4E4}"/>
    <hyperlink ref="A582" r:id="rId577" xr:uid="{26001D46-D3AD-4FCC-AA33-E8C51EEE49F9}"/>
    <hyperlink ref="A583" r:id="rId578" xr:uid="{A5F7BA49-D153-4513-9CB1-AF3DB7059573}"/>
    <hyperlink ref="A584" r:id="rId579" xr:uid="{CCDEEA89-8534-4B1D-ABF7-539F809A414B}"/>
    <hyperlink ref="A585" r:id="rId580" xr:uid="{8BB28EB3-83CA-4468-92B2-6ADEFF80029D}"/>
    <hyperlink ref="A586" r:id="rId581" xr:uid="{B0F583E5-651C-4BD9-8E79-F80F3EA90B96}"/>
    <hyperlink ref="A587" r:id="rId582" xr:uid="{13A766B1-33B0-42CD-8FF6-0B58EC895635}"/>
    <hyperlink ref="A588" r:id="rId583" xr:uid="{840505E0-B76C-4A8C-A87F-727D1852B546}"/>
    <hyperlink ref="A589" r:id="rId584" xr:uid="{87F501E4-BB27-45D5-B622-0D04D652E6AD}"/>
    <hyperlink ref="A590" r:id="rId585" xr:uid="{73F3F761-CD5C-46A6-A398-945D94AF686B}"/>
    <hyperlink ref="A591" r:id="rId586" xr:uid="{A146FD1A-6EA8-48F0-A831-051FACAAE4B2}"/>
    <hyperlink ref="A592" r:id="rId587" xr:uid="{F33F58D4-2210-4DF1-8063-E9AF9A636ECC}"/>
    <hyperlink ref="A593" r:id="rId588" xr:uid="{78C9F7FB-D38B-484D-AAF7-0749303631FC}"/>
    <hyperlink ref="A594" r:id="rId589" xr:uid="{0C9FEB88-59F4-4389-9277-05C52EF7E8A5}"/>
    <hyperlink ref="A595" r:id="rId590" xr:uid="{1E08D4EC-FC0C-4281-88E9-42B5A5F4B74F}"/>
    <hyperlink ref="A596" r:id="rId591" xr:uid="{604C1493-B31B-4685-A889-D2FDC02A40C3}"/>
    <hyperlink ref="A597" r:id="rId592" xr:uid="{26E81B11-80A9-46B8-B829-BACCC2B5BCB2}"/>
    <hyperlink ref="A598" r:id="rId593" xr:uid="{F50CB885-C1B2-4328-811B-3B3A50BAC0A3}"/>
    <hyperlink ref="A599" r:id="rId594" xr:uid="{8B8EAE5C-6C03-4229-BCC3-9FF05943EEF2}"/>
    <hyperlink ref="A600" r:id="rId595" xr:uid="{968CD5BE-00EF-435B-B095-64DB55B20035}"/>
    <hyperlink ref="A601" r:id="rId596" xr:uid="{EF6D6765-E6DC-492D-AA5A-DA4633700989}"/>
    <hyperlink ref="A602" r:id="rId597" xr:uid="{8E4A1361-E2DA-4EC9-972D-A1F9FEF733D2}"/>
    <hyperlink ref="A603" r:id="rId598" xr:uid="{145BC215-41FF-4513-B5D4-E3F2C4B29513}"/>
    <hyperlink ref="A604" r:id="rId599" xr:uid="{9FD64E31-A7EB-40BF-A803-72A9E509DFE9}"/>
    <hyperlink ref="A605" r:id="rId600" xr:uid="{0D1FB5EF-3659-4A46-A93B-2A7B232A6132}"/>
    <hyperlink ref="A606" r:id="rId601" xr:uid="{D6C3EF7D-2817-45E3-9CFE-DA073CA57F01}"/>
    <hyperlink ref="A607" r:id="rId602" xr:uid="{9253AF8E-5E68-4DAA-A791-784CFC5E4CA0}"/>
    <hyperlink ref="A608" r:id="rId603" xr:uid="{E696BBFE-1AF2-4A48-9DBE-FE703FD82CED}"/>
    <hyperlink ref="A609" r:id="rId604" xr:uid="{C2B2B7AB-0BF2-496C-ABD6-90F4EF717C88}"/>
    <hyperlink ref="A610" r:id="rId605" xr:uid="{108B10A2-07EC-432A-A714-F7D6E3538CA8}"/>
    <hyperlink ref="A611" r:id="rId606" xr:uid="{86B2311A-65F1-4561-B549-921060995134}"/>
    <hyperlink ref="A612" r:id="rId607" xr:uid="{E3DA92F8-8343-41E4-9E77-18EF90873DB9}"/>
    <hyperlink ref="A613" r:id="rId608" xr:uid="{ECB231B7-4952-4164-B253-6A42EAFCB604}"/>
    <hyperlink ref="A614" r:id="rId609" xr:uid="{195327A7-6CBF-4FA8-88E9-1962AC46F261}"/>
    <hyperlink ref="A615" r:id="rId610" xr:uid="{66A5420A-A07E-4E96-A633-A19A1D1A2173}"/>
    <hyperlink ref="A616" r:id="rId611" xr:uid="{B93E9E52-D85F-4928-AEDD-06CEFEB0E034}"/>
    <hyperlink ref="A617" r:id="rId612" xr:uid="{95846343-5A68-4B5B-A2B0-01827E3E660C}"/>
    <hyperlink ref="A618" r:id="rId613" xr:uid="{34425DA0-1CE0-4FB1-8938-3AC18B48212C}"/>
    <hyperlink ref="A619" r:id="rId614" xr:uid="{395BF82A-2293-44D0-ACCF-731C3AC0A1F5}"/>
    <hyperlink ref="A620" r:id="rId615" xr:uid="{9712258A-A35F-4912-BDF7-6725B2A45BB0}"/>
    <hyperlink ref="A621" r:id="rId616" xr:uid="{DF45B7E2-B441-4748-AC8D-9CA8EE86B05A}"/>
    <hyperlink ref="A622" r:id="rId617" xr:uid="{1986E6F3-8EC7-4FDD-B9C7-9D61E565F3E1}"/>
    <hyperlink ref="A623" r:id="rId618" xr:uid="{8BB8010B-D62A-4C9E-9B31-2F95A727D0FC}"/>
    <hyperlink ref="A624" r:id="rId619" xr:uid="{AAF913A8-628B-43F4-9C59-523EA9451FCA}"/>
    <hyperlink ref="A625" r:id="rId620" xr:uid="{DE00C8EF-9364-4A8A-AF34-993D7C288C5C}"/>
    <hyperlink ref="A626" r:id="rId621" xr:uid="{B1BFD3FC-6EE9-430D-9F48-1F429E3BC725}"/>
    <hyperlink ref="A627" r:id="rId622" xr:uid="{CA857A54-6F14-4EEF-A12E-56B230528772}"/>
    <hyperlink ref="A628" r:id="rId623" xr:uid="{29AE6853-DFE5-4793-B317-D63B1AE84ECE}"/>
    <hyperlink ref="A629" r:id="rId624" xr:uid="{A34C1893-CF63-447B-B4B0-6D689A5DD8B3}"/>
    <hyperlink ref="A630" r:id="rId625" xr:uid="{F4736841-F465-4AC3-9C7C-A75093917173}"/>
    <hyperlink ref="A631" r:id="rId626" xr:uid="{38D670F7-4ACD-4659-87AA-313428E28AF1}"/>
    <hyperlink ref="A632" r:id="rId627" xr:uid="{74021F3D-1126-4544-BFFD-56BDF4A63789}"/>
    <hyperlink ref="A633" r:id="rId628" xr:uid="{107C6339-806A-4E4F-94CD-AD538C0D3064}"/>
    <hyperlink ref="A634" r:id="rId629" xr:uid="{1636C957-E461-4EEC-B8FC-171DEDE3CA55}"/>
    <hyperlink ref="A635" r:id="rId630" xr:uid="{8B2C3FE3-01A9-4D59-8F75-4874951718B4}"/>
    <hyperlink ref="A636" r:id="rId631" xr:uid="{C9447CCD-F11F-491A-99E7-0A3B9B21DF54}"/>
    <hyperlink ref="A637" r:id="rId632" xr:uid="{98B2831D-16D2-4057-8C30-5A1539CFC358}"/>
    <hyperlink ref="A638" r:id="rId633" xr:uid="{83F14A2B-86C2-46B5-AA0E-E99BBC8FE771}"/>
    <hyperlink ref="A639" r:id="rId634" xr:uid="{D272E237-7288-4A80-BE21-95DDFF6C761F}"/>
    <hyperlink ref="A640" r:id="rId635" xr:uid="{9E859CCC-AC35-42A0-8915-5309F4C4F350}"/>
    <hyperlink ref="A641" r:id="rId636" xr:uid="{E2E46069-5BFD-4246-897C-13BB61C877F3}"/>
    <hyperlink ref="A642" r:id="rId637" xr:uid="{2C74325B-566D-4C5E-B0AF-BF32206C28D3}"/>
    <hyperlink ref="A643" r:id="rId638" xr:uid="{04A5277B-393D-40E9-8170-BD4F1FC5A78C}"/>
    <hyperlink ref="A644" r:id="rId639" xr:uid="{CB1FED96-FBCA-4290-9D37-102522537FFA}"/>
    <hyperlink ref="A645" r:id="rId640" xr:uid="{ADB4B6E3-A826-48E1-B23F-4C92006DB6DD}"/>
    <hyperlink ref="A646" r:id="rId641" xr:uid="{66ADAA5B-350F-4181-B911-41371B4AF4A6}"/>
    <hyperlink ref="A647" r:id="rId642" xr:uid="{5A10733E-EE00-4DFB-85C0-F3CA3B60F491}"/>
    <hyperlink ref="A648" r:id="rId643" xr:uid="{3F826D65-1837-4932-8D9F-EC393B0B03A0}"/>
    <hyperlink ref="A649" r:id="rId644" xr:uid="{D2D79E29-5BF5-49D2-9B4F-7032AA777E77}"/>
    <hyperlink ref="A650" r:id="rId645" xr:uid="{91614A2D-19ED-4FDE-B3B7-E7788882B340}"/>
    <hyperlink ref="A651" r:id="rId646" xr:uid="{857CF98A-6C10-4925-9524-226F3D97023B}"/>
    <hyperlink ref="A652" r:id="rId647" xr:uid="{8F0D3A0F-5B6A-4F2A-B92B-49189B1F0D76}"/>
    <hyperlink ref="A653" r:id="rId648" xr:uid="{55552EFA-7DB1-477E-81D0-22B2E19BF79F}"/>
    <hyperlink ref="A654" r:id="rId649" xr:uid="{B7B55D0C-984E-4635-A6B7-37BA900EDA58}"/>
    <hyperlink ref="A655" r:id="rId650" xr:uid="{7C9A3FEF-846F-423C-9398-04BE316C59E2}"/>
    <hyperlink ref="A656" r:id="rId651" xr:uid="{0357D933-7AF3-4F7A-BF8F-47DD872559A1}"/>
    <hyperlink ref="A657" r:id="rId652" xr:uid="{11365587-1480-46B9-8A14-93E4E595F95A}"/>
    <hyperlink ref="A658" r:id="rId653" xr:uid="{3F892528-8807-42E5-B4FF-68A1D5882EBD}"/>
    <hyperlink ref="A659" r:id="rId654" xr:uid="{94D0CB06-FA68-40EF-8001-D100B3989D68}"/>
    <hyperlink ref="A660" r:id="rId655" xr:uid="{03B86F85-A983-4056-902E-149146101D08}"/>
    <hyperlink ref="A661" r:id="rId656" xr:uid="{A678BD6E-3CDC-4858-8224-B9EA93D96A5A}"/>
    <hyperlink ref="A662" r:id="rId657" xr:uid="{3C58AEF3-CDAF-4B16-B3C8-3BDD971F26BB}"/>
    <hyperlink ref="A663" r:id="rId658" xr:uid="{0A1FABAA-E832-46C0-9FC5-28A38437234F}"/>
    <hyperlink ref="A664" r:id="rId659" xr:uid="{4D18DEDE-2622-48EE-9191-22A90DF3C2E6}"/>
    <hyperlink ref="A665" r:id="rId660" xr:uid="{0B283278-AD7A-436B-9AA2-435C6D770F5D}"/>
    <hyperlink ref="A666" r:id="rId661" xr:uid="{1BA34F91-7955-41D5-8278-869E42CA4E9C}"/>
    <hyperlink ref="A667" r:id="rId662" xr:uid="{0C098431-3871-4C29-A1EC-144E076F9ECB}"/>
    <hyperlink ref="A668" r:id="rId663" xr:uid="{92C53105-151C-4F17-8133-7A4CD7DF16A2}"/>
    <hyperlink ref="A669" r:id="rId664" xr:uid="{5ADDEEFC-1924-42B9-BEE4-636A57E1EF19}"/>
    <hyperlink ref="A670" r:id="rId665" xr:uid="{2309AC90-F782-4189-A221-8B59A7A9AFB2}"/>
    <hyperlink ref="A671" r:id="rId666" xr:uid="{DE557838-9570-4C9E-91DF-448BBF0E82A4}"/>
    <hyperlink ref="A672" r:id="rId667" xr:uid="{F7D8221E-FA39-4E94-A662-8FE77CF599E2}"/>
    <hyperlink ref="A673" r:id="rId668" xr:uid="{CB6E51BE-0D68-41D0-A015-5EEC658BB5D0}"/>
    <hyperlink ref="A674" r:id="rId669" xr:uid="{9CAE86A6-123E-4896-A07E-48CE9E61BAB5}"/>
    <hyperlink ref="A675" r:id="rId670" xr:uid="{5F4F5115-A6A3-49A6-B76D-D5A472D609E9}"/>
    <hyperlink ref="A676" r:id="rId671" xr:uid="{46B5B779-CE72-4D6A-A656-9F637D0793FB}"/>
    <hyperlink ref="A677" r:id="rId672" xr:uid="{FE4B334C-93D6-474A-A633-3A6E7D9B09A6}"/>
    <hyperlink ref="A678" r:id="rId673" xr:uid="{42FE588A-8C99-49DF-9186-CDF375E90ACA}"/>
    <hyperlink ref="A679" r:id="rId674" xr:uid="{95AAB169-B2B4-4E59-968A-D34263A15D65}"/>
    <hyperlink ref="A680" r:id="rId675" xr:uid="{B94E5E58-A6E2-4AE5-9B21-36E0B9B77695}"/>
    <hyperlink ref="A681" r:id="rId676" xr:uid="{28C68A3C-FB54-4BD5-AADC-5642CDA14DDF}"/>
    <hyperlink ref="A682" r:id="rId677" xr:uid="{AE49674C-3EC1-4C1E-B2CB-920F66EB51D5}"/>
    <hyperlink ref="A683" r:id="rId678" xr:uid="{99F0BD3D-7166-4381-87BE-B8DEB452577D}"/>
    <hyperlink ref="A684" r:id="rId679" xr:uid="{521DE481-AB43-4C4A-9B28-9B399CF82FAC}"/>
    <hyperlink ref="A685" r:id="rId680" xr:uid="{59F33657-B89C-45E7-9567-7E642C6462E4}"/>
    <hyperlink ref="A686" r:id="rId681" xr:uid="{5A765A5C-2976-4BCD-9B3F-A394772A789F}"/>
    <hyperlink ref="A687" r:id="rId682" xr:uid="{8523499F-16DF-4409-BF51-282D27174FF8}"/>
    <hyperlink ref="A688" r:id="rId683" xr:uid="{1E7E2FF1-9809-419A-AAA0-21D1EB99E29E}"/>
    <hyperlink ref="A689" r:id="rId684" xr:uid="{336866D4-B67C-467A-BD22-DF614808D2AA}"/>
    <hyperlink ref="A690" r:id="rId685" xr:uid="{1C435060-113F-4A17-9D46-932F663A96A5}"/>
    <hyperlink ref="A691" r:id="rId686" xr:uid="{33C02E55-FC53-4903-BFE1-36D5D3B02150}"/>
    <hyperlink ref="A692" r:id="rId687" xr:uid="{9F3D6D45-0425-4A99-A45A-3C549FE66466}"/>
    <hyperlink ref="A693" r:id="rId688" xr:uid="{E89FC7A7-E525-473F-9836-87D0A45D5882}"/>
    <hyperlink ref="A694" r:id="rId689" xr:uid="{FDE2166B-AF76-4BA0-8696-A55888A67A9B}"/>
    <hyperlink ref="A695" r:id="rId690" xr:uid="{9D4C068D-34EC-4EAA-B04A-8AF1F20D4690}"/>
    <hyperlink ref="A696" r:id="rId691" xr:uid="{8D529B9F-CC38-41FF-BC9C-A33544074CB1}"/>
    <hyperlink ref="A697" r:id="rId692" xr:uid="{59FA2E73-A5DE-4F4D-87AE-696464125CFA}"/>
    <hyperlink ref="A698" r:id="rId693" xr:uid="{EA3EE24A-3EA8-4E83-9A29-FFE7FF99AF54}"/>
    <hyperlink ref="A699" r:id="rId694" xr:uid="{98F05612-121E-4BD3-87A6-A9B8E3DB5B61}"/>
    <hyperlink ref="A700" r:id="rId695" xr:uid="{FEA13C55-7730-4C93-B4E6-122968B38938}"/>
    <hyperlink ref="A701" r:id="rId696" xr:uid="{5750331E-5B42-4E50-A00A-17017A08E595}"/>
    <hyperlink ref="A702" r:id="rId697" xr:uid="{6FA70280-58B4-4445-BD40-6ABEBD88BDF5}"/>
    <hyperlink ref="A703" r:id="rId698" xr:uid="{384AD40D-49AD-444D-A64A-49D635E579D4}"/>
    <hyperlink ref="A704" r:id="rId699" xr:uid="{0C473614-E623-4963-AB78-55ED4117E279}"/>
    <hyperlink ref="J704" r:id="rId700" xr:uid="{F310B68B-FB42-4D4A-A772-7B4689B0ED19}"/>
    <hyperlink ref="A705" r:id="rId701" xr:uid="{2F2E91E2-940E-40AB-9ADB-415376EF954B}"/>
    <hyperlink ref="A706" r:id="rId702" xr:uid="{24D1B534-2FE4-40C0-A909-F6049AC45D2E}"/>
    <hyperlink ref="A707" r:id="rId703" xr:uid="{6BE65A89-D934-4BE2-833E-B21AF578FBDF}"/>
    <hyperlink ref="A708" r:id="rId704" xr:uid="{7ACACB5D-5EC8-4D74-B383-68907EC936A1}"/>
    <hyperlink ref="A709" r:id="rId705" xr:uid="{26304F6E-77A9-4490-A4CC-E2E504A04E28}"/>
    <hyperlink ref="A711" r:id="rId706" xr:uid="{9FE09033-6ADF-4B5B-9DD3-F39C1CC02494}"/>
    <hyperlink ref="A712" r:id="rId707" xr:uid="{CED41F44-CD40-47A5-9FFB-A13D8409F449}"/>
    <hyperlink ref="A713" r:id="rId708" xr:uid="{67FEB1C2-ADE3-4B20-BE37-A39763D5AA34}"/>
    <hyperlink ref="A714" r:id="rId709" xr:uid="{95088CD5-18AB-4584-93B2-D6A16BB2900D}"/>
    <hyperlink ref="A715" r:id="rId710" xr:uid="{0A926B37-7983-473A-8DC6-C6AE611A974C}"/>
    <hyperlink ref="A716" r:id="rId711" xr:uid="{41BEB327-17B6-453B-BD95-E729D3AFD613}"/>
    <hyperlink ref="A717" r:id="rId712" xr:uid="{F3440D91-D76A-4125-8759-8C4CF732557E}"/>
    <hyperlink ref="J717" r:id="rId713" xr:uid="{E6B09924-5287-427A-8AE0-035F073E1E5B}"/>
    <hyperlink ref="A718" r:id="rId714" xr:uid="{A9F615F7-0E4C-442E-AC67-FC612BAFD626}"/>
    <hyperlink ref="A719" r:id="rId715" xr:uid="{50B465C8-D38E-40F4-878F-832CA3EB0EAA}"/>
    <hyperlink ref="A720" r:id="rId716" xr:uid="{0E9A63A3-CB59-4820-9005-95CD55745365}"/>
    <hyperlink ref="A721" r:id="rId717" xr:uid="{97DD85BB-C3F1-4CC9-8824-417049F44979}"/>
    <hyperlink ref="A722" r:id="rId718" xr:uid="{08869F0A-3C56-4847-AF6D-81F8C0FABA20}"/>
    <hyperlink ref="A723" r:id="rId719" xr:uid="{F81B30B3-23DD-4214-B28C-0DC1206D4E18}"/>
    <hyperlink ref="A724" r:id="rId720" xr:uid="{B0B02704-6336-4F83-B99B-41E7A6AD600B}"/>
    <hyperlink ref="A725" r:id="rId721" xr:uid="{C1640834-4AF6-4B66-9E95-0DAC25B2E12C}"/>
    <hyperlink ref="A726" r:id="rId722" xr:uid="{A6A0221F-3ABC-4454-90C6-E6DB8E9DE29D}"/>
    <hyperlink ref="A727" r:id="rId723" xr:uid="{C8111604-CF84-400D-8719-8A81C083CB34}"/>
    <hyperlink ref="A728" r:id="rId724" xr:uid="{667ED35D-443E-4996-8CAE-9440EBAAC111}"/>
    <hyperlink ref="A729" r:id="rId725" xr:uid="{F47A61A1-F2D8-4F5A-8EB3-A11FCFD11804}"/>
    <hyperlink ref="A730" r:id="rId726" xr:uid="{AA52254B-42A8-4D81-88E8-4DFDB2BF6448}"/>
    <hyperlink ref="A731" r:id="rId727" xr:uid="{4E3458B5-45AC-4B32-97CE-42C6E525439D}"/>
    <hyperlink ref="A732" r:id="rId728" xr:uid="{FACD8742-7F7A-4291-9CDE-5E9A255B6AB1}"/>
    <hyperlink ref="A733" r:id="rId729" xr:uid="{73F28778-DA9C-455A-A6A7-6C2DCBC92863}"/>
    <hyperlink ref="A734" r:id="rId730" xr:uid="{802D4F3B-0109-44A6-9061-EFCD4095BE10}"/>
    <hyperlink ref="A735" r:id="rId731" xr:uid="{B60057B9-052F-4E7A-A18E-7BB5B345D595}"/>
    <hyperlink ref="A736" r:id="rId732" xr:uid="{DF745029-B3BC-4FB4-B125-7DEC10C5F4F2}"/>
    <hyperlink ref="A737" r:id="rId733" xr:uid="{479FE8A5-5BAE-4ED6-8B35-13D47644FA8D}"/>
    <hyperlink ref="A738" r:id="rId734" xr:uid="{4D1B13A2-5B00-49D9-A7FD-FEC9BE1EAF07}"/>
    <hyperlink ref="A740" r:id="rId735" xr:uid="{13372320-962D-49E8-BA2F-7C6445E5498D}"/>
    <hyperlink ref="A741" r:id="rId736" xr:uid="{E2C690D4-1666-451E-8BD7-3A3FC998D077}"/>
    <hyperlink ref="A742" r:id="rId737" xr:uid="{8225D771-A0D9-455D-93BE-DC5EB284B282}"/>
    <hyperlink ref="A743" r:id="rId738" xr:uid="{32C59B37-29E4-4005-B9FD-B8A3EF217E58}"/>
    <hyperlink ref="A744" r:id="rId739" xr:uid="{9621FE0B-EF2A-46E7-ADA3-19C5E69158CF}"/>
    <hyperlink ref="A745" r:id="rId740" xr:uid="{92929A43-5F62-443D-A650-A20DC526CF2C}"/>
    <hyperlink ref="A746" r:id="rId741" xr:uid="{4D02DC25-4644-4ECD-B367-F194D5347027}"/>
    <hyperlink ref="J746" r:id="rId742" xr:uid="{F59055A7-96A9-40B9-A875-016B86D9C907}"/>
    <hyperlink ref="A747" r:id="rId743" xr:uid="{016F527B-F889-47D5-BD6D-29FE1C9C275A}"/>
    <hyperlink ref="J747" r:id="rId744" xr:uid="{AF7105D6-6EBB-41FC-9177-CBFF636B757B}"/>
    <hyperlink ref="A748" r:id="rId745" xr:uid="{DF9FC542-1DB0-4396-863C-F5A2692869D4}"/>
    <hyperlink ref="J748" r:id="rId746" xr:uid="{A6758777-ECBD-40AF-B592-CA3348DCA6CF}"/>
    <hyperlink ref="A749" r:id="rId747" xr:uid="{90EA1687-9E77-4FB4-94E8-79096A7FFCAF}"/>
    <hyperlink ref="J749" r:id="rId748" xr:uid="{9E97ECEF-BE3B-48D5-8DE1-09DA8AE62469}"/>
    <hyperlink ref="A750" r:id="rId749" xr:uid="{ACFFBDE6-79C6-41B5-A13C-A5627ED9785E}"/>
    <hyperlink ref="J750" r:id="rId750" xr:uid="{3B3B1E6A-12D3-4162-9BDC-494F76D4939E}"/>
    <hyperlink ref="A751" r:id="rId751" xr:uid="{AE689E67-A647-4810-9EDE-B83BDA9B62F0}"/>
    <hyperlink ref="J751" r:id="rId752" xr:uid="{09A341DD-D69D-4D89-A91A-C5A66D6F1A68}"/>
    <hyperlink ref="A752" r:id="rId753" xr:uid="{F598F66E-21F3-4FA6-962C-BC1EC3636871}"/>
    <hyperlink ref="J752" r:id="rId754" xr:uid="{48D8A57E-0E7B-418E-B7ED-4665253A9B5A}"/>
    <hyperlink ref="J753" r:id="rId755" xr:uid="{2A12769F-1C5E-465C-804C-D54F15A1DEFB}"/>
    <hyperlink ref="A754" r:id="rId756" xr:uid="{1E21E0D6-1191-4197-81D7-E39D57D8AD5F}"/>
    <hyperlink ref="J754" r:id="rId757" xr:uid="{63177365-711A-4C71-96EF-E654AF7DD75C}"/>
    <hyperlink ref="A755" r:id="rId758" xr:uid="{5BC11084-B8D3-474B-8C53-2AF62669EE62}"/>
    <hyperlink ref="J755" r:id="rId759" xr:uid="{B3E803C6-723B-430F-B98E-FBAB4F3052F8}"/>
    <hyperlink ref="A756" r:id="rId760" xr:uid="{E240BC76-B86B-4BE0-BE51-F1B41855D971}"/>
    <hyperlink ref="A757" r:id="rId761" xr:uid="{6378B85A-EB0C-4056-B711-9284A2B21282}"/>
    <hyperlink ref="A758" r:id="rId762" xr:uid="{21C6B2E8-E6C9-46F2-A246-67E7E69E856A}"/>
    <hyperlink ref="A759" r:id="rId763" xr:uid="{E17FE924-622B-47D6-B277-0075F3E77809}"/>
    <hyperlink ref="A760" r:id="rId764" xr:uid="{6791BFB7-7E8D-4268-B97E-DBB3CFAD9C0A}"/>
    <hyperlink ref="A761" r:id="rId765" xr:uid="{ECF3C829-D469-481E-95FA-06E9943DB2A6}"/>
    <hyperlink ref="A762" r:id="rId766" xr:uid="{4193ACCE-0ABA-4557-A5D1-A045711ADD54}"/>
    <hyperlink ref="A763" r:id="rId767" xr:uid="{2DEC29E1-0D3C-4536-A529-2CE2F15D199D}"/>
    <hyperlink ref="A764" r:id="rId768" xr:uid="{3E081F69-D3B5-446D-B070-37D7EC2F785E}"/>
    <hyperlink ref="A765" r:id="rId769" xr:uid="{D3D3345C-AFE2-43D7-9E49-5746587CBAAA}"/>
    <hyperlink ref="A766" r:id="rId770" xr:uid="{BAFA2BF0-D0DC-4F88-9C95-3BBBBB3B23E9}"/>
    <hyperlink ref="J766" r:id="rId771" xr:uid="{01DE2FF5-20F3-419E-939F-23C4DCE73DDF}"/>
    <hyperlink ref="A767" r:id="rId772" xr:uid="{DA06449F-115B-4424-BA7E-7E0582F3C195}"/>
    <hyperlink ref="J767" r:id="rId773" xr:uid="{5956B05E-5D2A-4002-BB44-1C82789A9529}"/>
    <hyperlink ref="A768" r:id="rId774" xr:uid="{9945AE6F-5077-4BDA-A706-9F0650DAD426}"/>
    <hyperlink ref="J768" r:id="rId775" xr:uid="{A09FA76D-A5B7-43DC-A6AB-1367E6532E2C}"/>
    <hyperlink ref="A769" r:id="rId776" xr:uid="{F8DEC8F9-B068-40E0-A755-E2143831D49B}"/>
    <hyperlink ref="J769" r:id="rId777" xr:uid="{84884019-46AB-4D1C-B209-044DD19AF928}"/>
    <hyperlink ref="A770" r:id="rId778" xr:uid="{15279205-E436-4236-8AFA-B2FB0779A761}"/>
    <hyperlink ref="A771" r:id="rId779" xr:uid="{2FEBAD0A-DD27-4CFC-ABA6-01DB28A82FEF}"/>
    <hyperlink ref="A772" r:id="rId780" xr:uid="{D1F2F938-679A-4565-8C04-D5FD24C9C9EF}"/>
    <hyperlink ref="A773" r:id="rId781" xr:uid="{BEF775F0-6153-4561-8531-043A16A70E3B}"/>
    <hyperlink ref="A774" r:id="rId782" xr:uid="{4258A168-8B5D-40AB-A64A-055B43B695C1}"/>
    <hyperlink ref="A775" r:id="rId783" xr:uid="{EE60D261-15CC-4B41-B3FA-8B4F54CC3996}"/>
    <hyperlink ref="A776" r:id="rId784" xr:uid="{197A866B-1F75-4569-9631-83DB318B2539}"/>
    <hyperlink ref="A777" r:id="rId785" xr:uid="{B0250908-058E-46D0-867A-7EBF7FE07177}"/>
    <hyperlink ref="A778" r:id="rId786" xr:uid="{531DBDCB-60FD-4E79-A678-EE1AA032785D}"/>
    <hyperlink ref="A779" r:id="rId787" xr:uid="{3739C1C7-914D-4AB4-AADA-99E8FB41BEC2}"/>
    <hyperlink ref="A780" r:id="rId788" xr:uid="{AD6BDD78-5861-4026-A68F-D4AB19096E7A}"/>
    <hyperlink ref="A781" r:id="rId789" xr:uid="{07445327-0941-418A-96C2-11DE92ECB6C7}"/>
    <hyperlink ref="A782" r:id="rId790" xr:uid="{AC1DA961-2479-441E-A0DC-A04F13E5590B}"/>
    <hyperlink ref="A783" r:id="rId791" xr:uid="{B7EC6C48-35FD-4B77-A584-BB80322874FB}"/>
    <hyperlink ref="A784" r:id="rId792" xr:uid="{D039AF24-889E-4A52-88B8-274A167A73F2}"/>
    <hyperlink ref="A785" r:id="rId793" xr:uid="{6BB271B8-DA7F-40FC-8471-FCB564AF0CBF}"/>
    <hyperlink ref="A786" r:id="rId794" xr:uid="{B9FA3D0B-F024-41CF-B98A-552C94D38444}"/>
    <hyperlink ref="A787" r:id="rId795" xr:uid="{DACF6C44-0EF7-40FE-AA46-258A6BF3A549}"/>
    <hyperlink ref="A788" r:id="rId796" xr:uid="{634479D1-5431-4E5C-98B0-53419F1EE66A}"/>
    <hyperlink ref="A789" r:id="rId797" xr:uid="{4665A284-2B9E-41FA-86BD-725B675C373B}"/>
    <hyperlink ref="A790" r:id="rId798" xr:uid="{9321D741-2499-4F69-AE4B-60BB6D79C5FE}"/>
    <hyperlink ref="A791" r:id="rId799" xr:uid="{4F818DC3-18E9-4DD8-8CB8-2EB1F29A5458}"/>
    <hyperlink ref="A792" r:id="rId800" xr:uid="{0FCEBCA3-BEBC-44A6-9B45-C0399261DFFE}"/>
    <hyperlink ref="A793" r:id="rId801" xr:uid="{9CB8C877-2005-444C-8D6A-CE5939FC1D99}"/>
    <hyperlink ref="A794" r:id="rId802" xr:uid="{A3F40DE0-927D-4643-8D0E-15CE321A3516}"/>
    <hyperlink ref="A795" r:id="rId803" xr:uid="{F895A953-DC44-4C65-800A-CB87ACBD4A40}"/>
    <hyperlink ref="A796" r:id="rId804" xr:uid="{77F235FD-3AD1-43E5-B41D-C27DE11368A0}"/>
    <hyperlink ref="A797" r:id="rId805" xr:uid="{B88A1A46-D892-4A8C-A36D-C84ECEA11FAB}"/>
    <hyperlink ref="A798" r:id="rId806" xr:uid="{6AF4B8CE-BB5A-41E0-9B19-70181DF2F47B}"/>
    <hyperlink ref="A799" r:id="rId807" xr:uid="{44F7C3F0-0F15-4DAC-A32D-22AD93F4A036}"/>
    <hyperlink ref="A800" r:id="rId808" xr:uid="{59EC67C9-8EB7-49E6-9078-23A3DAE7412F}"/>
    <hyperlink ref="A801" r:id="rId809" xr:uid="{312AB5FD-AC40-41B9-8513-A47C0D9E116D}"/>
    <hyperlink ref="A802" r:id="rId810" xr:uid="{3A2826D5-FAE0-4240-9AF8-37FBD1EE3ECF}"/>
    <hyperlink ref="A803" r:id="rId811" xr:uid="{7A29637A-A15C-4ABB-9B4D-32789947994F}"/>
    <hyperlink ref="A804" r:id="rId812" xr:uid="{1F56CB7A-36F6-4375-BE1C-3BA3F2C3F9F8}"/>
    <hyperlink ref="A805" r:id="rId813" xr:uid="{D6C65990-B625-452B-A054-D839362D0BF3}"/>
    <hyperlink ref="A806" r:id="rId814" xr:uid="{4FEB7D99-97E0-42DC-8F53-8E42589B1BFE}"/>
    <hyperlink ref="A807" r:id="rId815" xr:uid="{6CCA4650-D4AF-4751-B5FD-CD150E926953}"/>
    <hyperlink ref="J807" r:id="rId816" xr:uid="{10168827-51D7-4274-BACF-983242E68467}"/>
    <hyperlink ref="A808" r:id="rId817" xr:uid="{DD5274FC-16D0-4A52-B46B-1264ED762963}"/>
    <hyperlink ref="A809" r:id="rId818" xr:uid="{834CB001-6CDC-4994-8E93-338AF7A057D8}"/>
    <hyperlink ref="J809" r:id="rId819" xr:uid="{662D8D77-1B0C-47F4-869A-528CED24C1FD}"/>
    <hyperlink ref="A810" r:id="rId820" xr:uid="{A6D98AAF-2623-471B-B2FC-5FD3851741F6}"/>
    <hyperlink ref="J810" r:id="rId821" xr:uid="{CB4A27F0-C234-4D8D-A7C8-77C2F0939A69}"/>
    <hyperlink ref="A811" r:id="rId822" xr:uid="{3F3AA69A-2C76-4411-A154-075BEEFD79D4}"/>
    <hyperlink ref="J811" r:id="rId823" xr:uid="{06C6285F-4AD0-4A4B-9397-3D76D00CD2B9}"/>
    <hyperlink ref="A812" r:id="rId824" xr:uid="{7D6AB198-1B11-43EC-BD17-2498FB9FA722}"/>
    <hyperlink ref="J812" r:id="rId825" xr:uid="{C2AA31B4-3C6E-4E83-B7C9-C13CAE7DFB17}"/>
    <hyperlink ref="A813" r:id="rId826" xr:uid="{2AC310A8-F062-4514-BFE2-88B63DF6363E}"/>
    <hyperlink ref="J813" r:id="rId827" xr:uid="{E268108C-8D57-4F39-83AC-61E63A5507F9}"/>
    <hyperlink ref="A814" r:id="rId828" xr:uid="{F9C9E99A-9F31-443C-B615-5C7D74DA1ED9}"/>
    <hyperlink ref="J814" r:id="rId829" xr:uid="{17EB2FBB-378B-414D-83B7-2DBB837BD061}"/>
    <hyperlink ref="A815" r:id="rId830" xr:uid="{9D4E3119-9CBE-4D90-A2B1-F54E11C8A1E9}"/>
    <hyperlink ref="J815" r:id="rId831" xr:uid="{D01B5F2D-8C03-4BF4-9F4B-58B7EB9FA267}"/>
    <hyperlink ref="A816" r:id="rId832" xr:uid="{A8ED315A-FC71-4CFE-AF38-A75D1004BCC9}"/>
    <hyperlink ref="J816" r:id="rId833" xr:uid="{0A7E06AC-64CC-456E-906D-06860267CEEB}"/>
    <hyperlink ref="A817" r:id="rId834" xr:uid="{D48D426E-4BDE-4A0E-B462-F9BAE5E25855}"/>
    <hyperlink ref="J817" r:id="rId835" xr:uid="{666280F8-BC77-4E44-8AEA-A92AAFEE4D55}"/>
    <hyperlink ref="A818" r:id="rId836" xr:uid="{50FFE28C-EFE7-4B3A-9C08-AAE6773C47CC}"/>
    <hyperlink ref="J818" r:id="rId837" xr:uid="{640E126F-76D4-44D3-BBC8-B13286F7D80B}"/>
    <hyperlink ref="A819" r:id="rId838" xr:uid="{154C020B-3898-4A07-85D7-7ABCA22282BB}"/>
    <hyperlink ref="J819" r:id="rId839" xr:uid="{D5D3221C-6C19-42AF-BC3E-A77AD32E8307}"/>
    <hyperlink ref="A820" r:id="rId840" xr:uid="{0BDD06BC-9F79-4A66-86C7-32F776430D65}"/>
    <hyperlink ref="A821" r:id="rId841" xr:uid="{0AD69B59-1BD7-41DC-8F1E-0ACE2ACF155C}"/>
    <hyperlink ref="A822" r:id="rId842" xr:uid="{ABF0D057-21D0-4BD9-9AE6-01EA62FB97E6}"/>
    <hyperlink ref="A823" r:id="rId843" xr:uid="{1E264C41-03BC-4843-8577-30B95BDE5E0D}"/>
    <hyperlink ref="A824" r:id="rId844" xr:uid="{A728CA6B-FB70-4442-A81E-E0B2D560F7F8}"/>
    <hyperlink ref="A825" r:id="rId845" xr:uid="{1BD5D50F-3DAA-456D-86AB-162AE7E003D4}"/>
    <hyperlink ref="A826" r:id="rId846" xr:uid="{E5210D3D-626F-4119-AAAA-C1FE87F2BBB6}"/>
    <hyperlink ref="A827" r:id="rId847" xr:uid="{B31AF23C-29AC-4CC4-9A87-A6B047903902}"/>
    <hyperlink ref="A828" r:id="rId848" xr:uid="{E72F5002-9EB0-4B25-96BF-26674396F18C}"/>
    <hyperlink ref="A829" r:id="rId849" xr:uid="{66531A7A-8B9B-4B4D-A637-EDA7562FBADE}"/>
    <hyperlink ref="A830" r:id="rId850" xr:uid="{6FC983EE-5CA6-4F2A-AC0A-81A727915EB5}"/>
    <hyperlink ref="A831" r:id="rId851" xr:uid="{5AA4B23E-E990-4D94-93E3-C12789F4377E}"/>
    <hyperlink ref="A832" r:id="rId852" xr:uid="{00B3BE88-B4A1-4900-BFE3-9B0688531E54}"/>
    <hyperlink ref="A833" r:id="rId853" xr:uid="{2B47D6AF-B4E2-451D-BE5C-A737289E5487}"/>
    <hyperlink ref="A834" r:id="rId854" xr:uid="{717B9DEF-2095-42CD-B48B-4A6F6618C228}"/>
    <hyperlink ref="A835" r:id="rId855" xr:uid="{9009ED41-0808-4EE2-ABA1-D72BEF15C73C}"/>
    <hyperlink ref="A836" r:id="rId856" xr:uid="{A9F7D5C7-F420-486D-880F-59870B7DB082}"/>
    <hyperlink ref="A837" r:id="rId857" xr:uid="{A480D223-E098-4204-9762-17F9C5A330E4}"/>
    <hyperlink ref="A838" r:id="rId858" xr:uid="{D08B1C88-2EC8-4066-8428-09B93CB49CCA}"/>
    <hyperlink ref="A839" r:id="rId859" xr:uid="{200ED6AD-0C3B-4C7A-A98B-77D70F8F6A36}"/>
    <hyperlink ref="A840" r:id="rId860" xr:uid="{2498B832-3442-4DDF-939E-A881F1E8179C}"/>
    <hyperlink ref="A841" r:id="rId861" xr:uid="{C6BCB63E-5896-4345-B3CF-4EC5CD76197F}"/>
    <hyperlink ref="A842" r:id="rId862" xr:uid="{908A4440-5298-4F92-8E58-8349A668DF50}"/>
    <hyperlink ref="A843" r:id="rId863" xr:uid="{64E4AEA8-F3FA-4B78-992E-FA3A396BEF10}"/>
    <hyperlink ref="A844" r:id="rId864" xr:uid="{1E853C59-9624-49E6-8DE6-813185DEAC13}"/>
    <hyperlink ref="A845" r:id="rId865" xr:uid="{5EDB490B-F09C-4A8D-B853-01FFF73803ED}"/>
    <hyperlink ref="A846" r:id="rId866" xr:uid="{AA860925-0956-44B4-9785-86D962F732A4}"/>
    <hyperlink ref="A847" r:id="rId867" xr:uid="{7C515ED6-D6AE-4B4C-9DD2-9457E1E1BA74}"/>
    <hyperlink ref="A848" r:id="rId868" xr:uid="{525F4CA2-3339-4F7A-8596-34F5F289F812}"/>
    <hyperlink ref="A849" r:id="rId869" xr:uid="{CE37DF22-9459-4C70-886F-861AC6B6F0AB}"/>
    <hyperlink ref="A850" r:id="rId870" xr:uid="{4C50CAEF-1D1A-46F2-88F8-157C4D7DA0B1}"/>
    <hyperlink ref="A851" r:id="rId871" xr:uid="{B071012D-37CC-4E96-AD29-E7619BD712DF}"/>
    <hyperlink ref="A852" r:id="rId872" xr:uid="{8A37D81A-3CAD-435F-8BF1-5E86E9DF5284}"/>
    <hyperlink ref="A853" r:id="rId873" xr:uid="{304DCAB7-2549-4E90-9018-058A9D26E2E5}"/>
    <hyperlink ref="A854" r:id="rId874" xr:uid="{785C44FA-189F-4CB8-95D6-C056C837AA78}"/>
    <hyperlink ref="A855" r:id="rId875" xr:uid="{CEE9F7E8-4018-46F0-9A6C-B426D7E33DED}"/>
    <hyperlink ref="A856" r:id="rId876" xr:uid="{1AF38C8F-17B0-403B-97A9-6E11C423D2C2}"/>
    <hyperlink ref="A857" r:id="rId877" xr:uid="{848CD609-D9DF-487A-99BC-D12ED9C2FC77}"/>
    <hyperlink ref="A858" r:id="rId878" xr:uid="{B5A46523-F8F1-412D-B6CA-2A954DBD460C}"/>
    <hyperlink ref="A859" r:id="rId879" xr:uid="{75FEDECD-4083-47CC-846B-4060A48521A6}"/>
    <hyperlink ref="A860" r:id="rId880" xr:uid="{204D68C5-F0BB-4E33-AED2-DD90CD1856B3}"/>
    <hyperlink ref="A861" r:id="rId881" xr:uid="{311E8593-C203-462A-B5CF-90D4860353EC}"/>
    <hyperlink ref="A862" r:id="rId882" xr:uid="{8DE1BDBF-3807-469F-99B1-0B0C35ED5137}"/>
    <hyperlink ref="A863" r:id="rId883" xr:uid="{C0D60EA5-64B5-45CB-AE16-7E92E1144674}"/>
    <hyperlink ref="A864" r:id="rId884" xr:uid="{FC97CC91-95C0-4F7E-A83C-1CD8645F28B7}"/>
    <hyperlink ref="A865" r:id="rId885" xr:uid="{8A2DF226-EEEC-4E9A-9137-70E38AF5B6DC}"/>
    <hyperlink ref="A866" r:id="rId886" xr:uid="{BC1299D4-C326-4E02-8AFF-86FC7B04DA3A}"/>
    <hyperlink ref="A867" r:id="rId887" xr:uid="{CB0FA2A8-ECCA-47DD-B748-5D1D4E36D6DA}"/>
    <hyperlink ref="A868" r:id="rId888" xr:uid="{3D7E0780-EAAF-43B0-8A0C-DE9425FB0475}"/>
    <hyperlink ref="A869" r:id="rId889" xr:uid="{5EA6C5CD-8571-4654-AE9D-DF66F8693FFD}"/>
    <hyperlink ref="A870" r:id="rId890" xr:uid="{1234857D-76E0-4E8C-A6B7-287267ADB7F4}"/>
    <hyperlink ref="A871" r:id="rId891" xr:uid="{C648710C-78E6-4A3C-9703-C65161BE33C8}"/>
    <hyperlink ref="A872" r:id="rId892" xr:uid="{414099B5-722A-46AC-90A1-797B7823D7B1}"/>
    <hyperlink ref="A873" r:id="rId893" xr:uid="{8BB7E8E9-A6F7-4415-A306-6405D0EA9AD8}"/>
    <hyperlink ref="A874" r:id="rId894" xr:uid="{DCFACEC5-222F-4F0F-99B4-4453BE5C39CA}"/>
    <hyperlink ref="J874" r:id="rId895" xr:uid="{CACF2D08-A572-42CB-8271-A2A8725A5718}"/>
    <hyperlink ref="A875" r:id="rId896" xr:uid="{24FD6AB4-7CF5-4B6D-B533-0832E2889D9A}"/>
    <hyperlink ref="J875" r:id="rId897" xr:uid="{A6BE0ABC-B605-4968-99A2-4D17CE194309}"/>
    <hyperlink ref="A876" r:id="rId898" xr:uid="{EEB7CFA5-3CFB-49CC-BE6C-477E716ED6EA}"/>
    <hyperlink ref="J876" r:id="rId899" xr:uid="{AB381955-1A4B-4215-A4E1-00AB934ABDFC}"/>
    <hyperlink ref="A877" r:id="rId900" xr:uid="{AFDBB371-8C47-4799-853F-851E5A49B991}"/>
    <hyperlink ref="A878" r:id="rId901" xr:uid="{50737924-878C-4FE8-A73E-349756D25628}"/>
    <hyperlink ref="A879" r:id="rId902" xr:uid="{5931B52D-9820-4D5E-8598-D54B9B81404C}"/>
    <hyperlink ref="J879" r:id="rId903" xr:uid="{BA1D264E-337E-4DA7-A444-4DA098B79BE0}"/>
    <hyperlink ref="A880" r:id="rId904" xr:uid="{332BE211-44C7-4EF5-A6C4-589B781A7426}"/>
    <hyperlink ref="A881" r:id="rId905" xr:uid="{A0420D2E-C815-41AB-8FD7-49A437B1569E}"/>
    <hyperlink ref="A882" r:id="rId906" xr:uid="{DA60B13E-3C68-494F-B4F7-5BDB3010EB99}"/>
    <hyperlink ref="A883" r:id="rId907" xr:uid="{56F5EA33-AB3F-4232-8137-F0DA387A5D9A}"/>
    <hyperlink ref="A884" r:id="rId908" xr:uid="{04F475FE-3EBA-4E9B-A192-9A2736CB37D9}"/>
    <hyperlink ref="A885" r:id="rId909" xr:uid="{533F88EF-BCD0-47BE-B658-21DFA748A237}"/>
    <hyperlink ref="A886" r:id="rId910" xr:uid="{42204A77-43EC-4659-A1A7-C601CF505B01}"/>
    <hyperlink ref="A887" r:id="rId911" xr:uid="{2F31D718-B06B-43D1-AAD8-4A6DB0157EB7}"/>
    <hyperlink ref="A888" r:id="rId912" xr:uid="{F70C9D9A-1ABC-4066-BA9A-E36B302ADC98}"/>
    <hyperlink ref="A889" r:id="rId913" xr:uid="{DFAE3A42-C86B-4EEB-B3A8-EFBA696DB84A}"/>
    <hyperlink ref="A890" r:id="rId914" xr:uid="{50F6CB3A-8350-42EA-8EC8-BBC9CA91712B}"/>
    <hyperlink ref="A891" r:id="rId915" xr:uid="{4D429E99-A201-4070-A42C-AE551AD81A33}"/>
    <hyperlink ref="A892" r:id="rId916" xr:uid="{AABAA2F0-4DDF-4DE9-A748-970A1E7237BF}"/>
    <hyperlink ref="A893" r:id="rId917" xr:uid="{A3D62C0B-43E6-4706-918B-D9CDA7106F4E}"/>
    <hyperlink ref="A894" r:id="rId918" xr:uid="{9EF7F34A-C50F-4DB3-A433-329E74AB206C}"/>
    <hyperlink ref="A895" r:id="rId919" xr:uid="{BC7AEAE0-05CC-4A57-B912-8762F5F124A5}"/>
    <hyperlink ref="A896" r:id="rId920" xr:uid="{C8851DFB-0001-4188-8A83-EB5B08D6332C}"/>
    <hyperlink ref="A897" r:id="rId921" xr:uid="{03BCA2ED-F0AB-48B3-B03A-22B144B84DD2}"/>
    <hyperlink ref="A898" r:id="rId922" xr:uid="{7CB425F8-0F09-44E3-8BBC-0BD84FDFA9BB}"/>
    <hyperlink ref="A899" r:id="rId923" xr:uid="{135F1CDE-5453-416E-9BFD-5321BE6CF3E3}"/>
    <hyperlink ref="A900" r:id="rId924" xr:uid="{99F7BD0B-7FC0-4BA9-99C1-62D829C0AC5D}"/>
    <hyperlink ref="A901" r:id="rId925" xr:uid="{721CEFB7-7B6C-41AE-8E93-52FBB3FA07B9}"/>
    <hyperlink ref="A902" r:id="rId926" xr:uid="{5A10E918-A532-4ABA-B5BF-630AD1A6D891}"/>
    <hyperlink ref="A903" r:id="rId927" xr:uid="{7C35CCC1-E64C-4FBB-9043-CF31832BB306}"/>
    <hyperlink ref="A904" r:id="rId928" xr:uid="{75BE1DF5-FC8A-46C2-83B0-79285192A62C}"/>
    <hyperlink ref="A905" r:id="rId929" xr:uid="{D0C8AE08-8DB5-473F-956B-BBA7733E1336}"/>
    <hyperlink ref="A906" r:id="rId930" xr:uid="{B6CAB475-5AA6-40D9-9C47-080F9143CDFD}"/>
    <hyperlink ref="A907" r:id="rId931" xr:uid="{6DEA6BBD-F022-4700-8BFA-EB1127D79402}"/>
    <hyperlink ref="A908" r:id="rId932" xr:uid="{632B3F57-9976-4B58-845D-A247FF4A8466}"/>
    <hyperlink ref="A909" r:id="rId933" xr:uid="{06E813FE-2F56-43C3-98F4-3CB9626B430B}"/>
    <hyperlink ref="A910" r:id="rId934" xr:uid="{E36C72A4-8622-43BE-8F57-F63CCA7E883A}"/>
    <hyperlink ref="A911" r:id="rId935" xr:uid="{33F32A24-4134-4C48-B9EC-4D05CE850033}"/>
    <hyperlink ref="A912" r:id="rId936" xr:uid="{EBE8B25C-37DB-43BC-BBE0-75352E9EC7CF}"/>
    <hyperlink ref="A913" r:id="rId937" xr:uid="{DAFDA8AE-1844-4BB5-9017-47DFFF54B7C9}"/>
    <hyperlink ref="A914" r:id="rId938" xr:uid="{C91FB231-278B-44EC-A1B0-74F08CF5E7CD}"/>
    <hyperlink ref="A915" r:id="rId939" xr:uid="{9079F469-9575-4BEE-AA88-3B59122E003A}"/>
    <hyperlink ref="A916" r:id="rId940" xr:uid="{17A4A668-2F85-49AC-8A2C-C7CF7A43A940}"/>
    <hyperlink ref="A917" r:id="rId941" xr:uid="{54D06306-E962-44BA-9B7F-CB8845717EB7}"/>
    <hyperlink ref="A918" r:id="rId942" xr:uid="{12DCC76E-BB54-48AB-9B8F-8FE520BB3E43}"/>
    <hyperlink ref="A919" r:id="rId943" xr:uid="{90AE5564-D5D0-4F97-B74B-D692F7CAB155}"/>
    <hyperlink ref="A920" r:id="rId944" xr:uid="{5DB27770-BD55-4A8D-B22D-BE70080A4DEC}"/>
    <hyperlink ref="A921" r:id="rId945" xr:uid="{8D9A58B3-A57C-43E4-A985-4701E6E67816}"/>
    <hyperlink ref="A922" r:id="rId946" xr:uid="{502B0872-D93C-4519-B07F-F8E1F49C0360}"/>
    <hyperlink ref="A923" r:id="rId947" xr:uid="{BCB20399-3A96-4B28-AAFC-E2DC4772B856}"/>
    <hyperlink ref="A924" r:id="rId948" xr:uid="{6C2CC76B-D068-449C-9185-A64EA3F072FA}"/>
    <hyperlink ref="A925" r:id="rId949" xr:uid="{D9CE7FEC-5DF8-4002-9EDB-54345798EB44}"/>
    <hyperlink ref="A926" r:id="rId950" xr:uid="{E635CFAA-B922-4F53-BB22-38A885634CCF}"/>
    <hyperlink ref="A927" r:id="rId951" xr:uid="{3429C65C-5363-4657-820E-644D233EE064}"/>
    <hyperlink ref="A928" r:id="rId952" xr:uid="{15249870-7CB4-4C55-AC7E-64171CEB164E}"/>
    <hyperlink ref="A929" r:id="rId953" xr:uid="{3D9AD7AD-0E8D-4E7B-870D-D19C9F195EDD}"/>
    <hyperlink ref="A930" r:id="rId954" xr:uid="{F8DF3F28-D077-47D1-9183-39B8D4F0B395}"/>
    <hyperlink ref="A931" r:id="rId955" xr:uid="{BB3FAD81-69E2-4510-9D74-92AB7BB6C668}"/>
    <hyperlink ref="A932" r:id="rId956" xr:uid="{005D1264-32E0-4851-A617-6CA26A96B874}"/>
    <hyperlink ref="A933" r:id="rId957" xr:uid="{1ACF4B29-F052-44C0-BAAD-0406CB4A86B6}"/>
    <hyperlink ref="A934" r:id="rId958" xr:uid="{BC0FC0F0-44A8-447A-8AC5-465B454AD953}"/>
    <hyperlink ref="A935" r:id="rId959" xr:uid="{812D20F6-AAC2-4BB0-B34E-8F6D57E6953E}"/>
    <hyperlink ref="A936" r:id="rId960" xr:uid="{3E5A7864-2C79-4FFB-B206-1CFFD35771FE}"/>
    <hyperlink ref="A937" r:id="rId961" xr:uid="{91889E1E-0D00-4F4A-B132-8255C0A89D3C}"/>
    <hyperlink ref="A938" r:id="rId962" xr:uid="{2497D6EA-7F02-4F79-8E4A-9DD08634A7F0}"/>
    <hyperlink ref="A939" r:id="rId963" xr:uid="{CEB3C8B3-8686-4377-ADC3-AFE83F9A61C2}"/>
    <hyperlink ref="A940" r:id="rId964" xr:uid="{A1BD0553-176B-498B-835B-446170A97FF6}"/>
    <hyperlink ref="A941" r:id="rId965" xr:uid="{F45B3A68-4D8E-42BB-BD72-68066D0C17E7}"/>
    <hyperlink ref="A942" r:id="rId966" xr:uid="{63558F85-262B-4563-B516-FAE38B6B2155}"/>
    <hyperlink ref="A943" r:id="rId967" xr:uid="{0D886538-AD46-4C44-B19F-1733E32FAD75}"/>
    <hyperlink ref="A944" r:id="rId968" xr:uid="{4C05B8AA-ED50-4A80-9E35-7A4A962FE7D8}"/>
    <hyperlink ref="A945" r:id="rId969" xr:uid="{42E4CFE0-074C-401D-A6E6-745410073BA7}"/>
    <hyperlink ref="A946" r:id="rId970" xr:uid="{5BFD4640-406C-4FEA-A909-3B863E106568}"/>
    <hyperlink ref="A947" r:id="rId971" xr:uid="{FA5F3B91-B6D7-4B2A-B40F-64820D29763F}"/>
    <hyperlink ref="A948" r:id="rId972" xr:uid="{FD79B6A5-4404-40FC-BF9A-1DDEC53F9556}"/>
    <hyperlink ref="A949" r:id="rId973" xr:uid="{CF7C56AA-E147-4E08-A668-6B1BDAA92617}"/>
    <hyperlink ref="A950" r:id="rId974" xr:uid="{2B44AED3-C454-41F2-8D46-4C982D868F81}"/>
    <hyperlink ref="A951" r:id="rId975" xr:uid="{AA0101C8-6BBB-476E-8243-FE7B99088B1F}"/>
    <hyperlink ref="A952" r:id="rId976" xr:uid="{16728675-91F9-4F40-B985-DE94EDAB2B0A}"/>
    <hyperlink ref="A953" r:id="rId977" xr:uid="{36051F75-48D7-46E0-8D26-186E3AA4DBBF}"/>
    <hyperlink ref="A954" r:id="rId978" xr:uid="{86AAD691-D82F-473F-B1BC-F5E53210D856}"/>
    <hyperlink ref="A955" r:id="rId979" xr:uid="{29AA8DE3-9196-4D71-A140-4CF23730AF15}"/>
    <hyperlink ref="A956" r:id="rId980" xr:uid="{B077AE77-FA3C-4755-9868-A89CB334D95F}"/>
    <hyperlink ref="A957" r:id="rId981" xr:uid="{1F4F6637-1D10-4AA5-90A1-936D4226F6A3}"/>
    <hyperlink ref="A958" r:id="rId982" xr:uid="{C661946E-F1FE-4C23-BBAC-E238CF757072}"/>
    <hyperlink ref="A959" r:id="rId983" xr:uid="{F5BDA73F-28EA-4334-B14F-750AC0A603F5}"/>
    <hyperlink ref="A960" r:id="rId984" xr:uid="{94C2987B-D51E-47DE-B583-299E4E702F51}"/>
    <hyperlink ref="A961" r:id="rId985" xr:uid="{7D77E530-7A54-47ED-842D-F3823A7CE7EE}"/>
    <hyperlink ref="A962" r:id="rId986" xr:uid="{5BD8AA92-07F8-435A-BA4B-6167FE94B7FE}"/>
    <hyperlink ref="A963" r:id="rId987" xr:uid="{E3F2A619-A807-4BB4-B76D-024BDEF1C42D}"/>
    <hyperlink ref="A964" r:id="rId988" xr:uid="{09AC4018-8950-4C60-8BAD-D35118338FCB}"/>
    <hyperlink ref="A965" r:id="rId989" xr:uid="{6B3CDC66-710F-4EE9-9285-C6409F729708}"/>
    <hyperlink ref="A966" r:id="rId990" xr:uid="{D1BCF425-7CB1-4D24-8162-CB5B1BB07CBC}"/>
    <hyperlink ref="A967" r:id="rId991" xr:uid="{782A7632-C868-4F0E-8FE1-DA73E836E7CB}"/>
    <hyperlink ref="A968" r:id="rId992" xr:uid="{DB8BEDED-4A1D-4185-8AE3-FA10B7B115F9}"/>
    <hyperlink ref="A969" r:id="rId993" xr:uid="{F5CCCBCD-F382-47DF-8D0F-FBD2718F642B}"/>
    <hyperlink ref="A970" r:id="rId994" xr:uid="{F99ADDBF-2432-4BD5-A5B5-F5CB77BABDB6}"/>
    <hyperlink ref="A971" r:id="rId995" xr:uid="{AB2D7C86-104E-4CE3-9D2A-07A601763DE7}"/>
    <hyperlink ref="A972" r:id="rId996" xr:uid="{B3A56997-28B4-4582-9753-66EDEA8B4BEA}"/>
    <hyperlink ref="A973" r:id="rId997" xr:uid="{3735AD5C-5502-4716-9385-C2260644F418}"/>
    <hyperlink ref="A974" r:id="rId998" xr:uid="{874911AC-1BDA-4E3A-90F1-7FD2A4CD2B9A}"/>
    <hyperlink ref="A975" r:id="rId999" xr:uid="{28473161-DC02-4FAD-B811-0257873C500C}"/>
    <hyperlink ref="A976" r:id="rId1000" xr:uid="{31352181-ACC7-4875-8591-9AD9FE380915}"/>
    <hyperlink ref="A977" r:id="rId1001" xr:uid="{AEE4A32A-6331-4B01-9C6E-FE4572BD70AB}"/>
    <hyperlink ref="A978" r:id="rId1002" xr:uid="{029714A5-26D8-4CF3-9F6D-D1B9FEF9B048}"/>
    <hyperlink ref="A979" r:id="rId1003" xr:uid="{0B3FEECF-8F34-414C-BBF6-9660AFD9A9BB}"/>
    <hyperlink ref="A980" r:id="rId1004" xr:uid="{75A24D57-6D8A-4571-AC74-B3DF074D6AF7}"/>
    <hyperlink ref="A981" r:id="rId1005" xr:uid="{4B8B51AA-C223-4087-B3BE-74132CA093A4}"/>
    <hyperlink ref="A982" r:id="rId1006" xr:uid="{20DA780E-9E37-4890-B3FE-784B82180802}"/>
    <hyperlink ref="A983" r:id="rId1007" xr:uid="{2459376A-2E77-4FE7-902A-4D8867A39C70}"/>
    <hyperlink ref="A984" r:id="rId1008" xr:uid="{9FDCDB5C-5FD3-4A1B-8D3D-B337CBE28981}"/>
    <hyperlink ref="A985" r:id="rId1009" xr:uid="{8BD25A88-D27D-480C-B419-4308EA99A4DA}"/>
    <hyperlink ref="A986" r:id="rId1010" xr:uid="{7A601A64-42CD-4758-920A-6007473FEC81}"/>
    <hyperlink ref="A987" r:id="rId1011" xr:uid="{58BEF468-97EA-424F-B108-9B1E87ED0B20}"/>
    <hyperlink ref="A988" r:id="rId1012" xr:uid="{AB7BE5B0-7591-4D5E-831C-F97668668B9B}"/>
    <hyperlink ref="A989" r:id="rId1013" xr:uid="{7DA5A897-7EBD-4B38-898B-2D9CD96902A0}"/>
    <hyperlink ref="A990" r:id="rId1014" xr:uid="{F56C37A9-6C7C-452C-8741-69B7AE904089}"/>
    <hyperlink ref="A991" r:id="rId1015" xr:uid="{F27EC236-3303-46E8-9AE5-F15831F4E11C}"/>
    <hyperlink ref="A992" r:id="rId1016" xr:uid="{F33560F2-3D6D-4147-8ED1-89E56B418A06}"/>
    <hyperlink ref="A993" r:id="rId1017" xr:uid="{9BE6F1A6-0151-4E90-A73C-B4900322D294}"/>
    <hyperlink ref="A994" r:id="rId1018" xr:uid="{89917277-4007-4543-AD98-643538A5D81A}"/>
    <hyperlink ref="A995" r:id="rId1019" xr:uid="{E4FF7484-5975-429D-A021-965F89C600DB}"/>
    <hyperlink ref="A996" r:id="rId1020" xr:uid="{1033ADD8-4FAC-4278-9BD2-291CF2CBF8CB}"/>
    <hyperlink ref="A997" r:id="rId1021" xr:uid="{C10AEDDC-3A02-4B5D-968B-FF67D3D5A0E3}"/>
    <hyperlink ref="A998" r:id="rId1022" xr:uid="{E8455E03-1967-4C1E-B122-0387024D84D2}"/>
    <hyperlink ref="A999" r:id="rId1023" xr:uid="{87EC76B2-5DB5-42D8-A6B3-3E2BF938E0E2}"/>
    <hyperlink ref="A1000" r:id="rId1024" xr:uid="{0FBBEF9B-2564-4778-A191-5F9F798F7684}"/>
    <hyperlink ref="A1001" r:id="rId1025" xr:uid="{E195BBA0-0A0F-4A93-8E99-B7ED7F9913C5}"/>
    <hyperlink ref="A1002" r:id="rId1026" xr:uid="{3C3B5A22-0071-4E69-87F3-780F5D61C07D}"/>
    <hyperlink ref="A1003" r:id="rId1027" xr:uid="{F1AAB00F-59E1-4B0C-9548-9DFA96539734}"/>
    <hyperlink ref="A1004" r:id="rId1028" xr:uid="{4E5619D9-1676-4676-AB25-605C37C4271F}"/>
    <hyperlink ref="A1005" r:id="rId1029" xr:uid="{9A302FCA-0689-4C86-A556-63ADF4A6533C}"/>
    <hyperlink ref="A1006" r:id="rId1030" xr:uid="{871754A2-5561-423A-ACCA-8A2A1D6849D9}"/>
    <hyperlink ref="A1007" r:id="rId1031" xr:uid="{D827C487-DF8B-478F-BEEE-D375F719E243}"/>
    <hyperlink ref="A1008" r:id="rId1032" xr:uid="{CCB37AE9-E64F-4EBA-9027-0591424F49F8}"/>
    <hyperlink ref="A1009" r:id="rId1033" xr:uid="{265F3B1A-F9F3-4A3B-8EBF-E02702BD058C}"/>
    <hyperlink ref="A1010" r:id="rId1034" xr:uid="{A4AFDBBA-4262-43A9-902B-43218B598E3F}"/>
    <hyperlink ref="J1010" r:id="rId1035" xr:uid="{C3AAD90B-5F85-4547-97C2-13309FF5467C}"/>
    <hyperlink ref="A1011" r:id="rId1036" xr:uid="{4A079FC9-1BE6-4733-A7BB-D5CA35EB8C56}"/>
    <hyperlink ref="J1011" r:id="rId1037" xr:uid="{734F0A38-52BD-4A1F-BCF8-BCC9E4CC3D1F}"/>
    <hyperlink ref="A1012" r:id="rId1038" xr:uid="{84103668-B157-4ED9-A0C0-07406DD79579}"/>
    <hyperlink ref="A1013" r:id="rId1039" xr:uid="{4F7A9B11-6258-482F-86CB-660C48662407}"/>
    <hyperlink ref="A1014" r:id="rId1040" xr:uid="{812409FE-0D84-4336-9AFB-3E3BDCB9F174}"/>
    <hyperlink ref="A1015" r:id="rId1041" xr:uid="{21FC38F4-5D59-4F66-9B60-A615CF45D430}"/>
    <hyperlink ref="A1016" r:id="rId1042" xr:uid="{DB11277F-A19B-4AB0-B320-A9EBF6383451}"/>
    <hyperlink ref="A1017" r:id="rId1043" xr:uid="{65FA0D22-9FE2-4D3B-B9EB-FE3EC3AA0162}"/>
    <hyperlink ref="A1018" r:id="rId1044" xr:uid="{5A89D43D-D5BB-490F-8303-DB21586B73ED}"/>
    <hyperlink ref="A1019" r:id="rId1045" xr:uid="{06B28E9D-76FE-484F-B2E9-E091E864664B}"/>
    <hyperlink ref="A1020" r:id="rId1046" xr:uid="{E7F1A183-ADA8-4C92-B5F5-EF19BEB6F1F0}"/>
    <hyperlink ref="A1021" r:id="rId1047" xr:uid="{BD8037A5-9D1A-4D4B-B12E-E96867BE4A4B}"/>
    <hyperlink ref="A1022" r:id="rId1048" xr:uid="{A0535731-A455-4C90-BAA9-95049F697F06}"/>
    <hyperlink ref="A1023" r:id="rId1049" xr:uid="{455BCB54-1518-40C8-8BB6-1ECAB77F9232}"/>
    <hyperlink ref="A1024" r:id="rId1050" xr:uid="{4069912B-116E-4A44-BEC2-B21D2ED29DE4}"/>
    <hyperlink ref="A1025" r:id="rId1051" xr:uid="{83EB0AD7-F7FF-46A6-B18A-5CBDD95B52F4}"/>
    <hyperlink ref="A1026" r:id="rId1052" xr:uid="{9BB5A14F-E351-459D-9001-76296860FB90}"/>
    <hyperlink ref="A1027" r:id="rId1053" xr:uid="{38CBE7CE-B3D5-4110-8A96-F9B38E62DAC2}"/>
    <hyperlink ref="A1028" r:id="rId1054" xr:uid="{C14391FF-6B88-4DC2-9149-FCAC846A252D}"/>
    <hyperlink ref="A1029" r:id="rId1055" xr:uid="{47F0664A-2F59-472E-8191-CACBAB31136F}"/>
    <hyperlink ref="A1030" r:id="rId1056" xr:uid="{72F141D0-E323-4845-8634-DF67F7C7E8E0}"/>
    <hyperlink ref="A1031" r:id="rId1057" xr:uid="{F69574AD-09A0-4BC2-BCB1-FCD0399B6FC5}"/>
    <hyperlink ref="A1032" r:id="rId1058" xr:uid="{4CB2B98E-C859-4B8B-8611-8754012131D6}"/>
    <hyperlink ref="A1033" r:id="rId1059" xr:uid="{FFD400C7-67D4-4F01-84A8-BA7972903C77}"/>
    <hyperlink ref="A1034" r:id="rId1060" xr:uid="{28DEBC2B-92D2-4841-BE8F-2BD1F91BD187}"/>
    <hyperlink ref="A1035" r:id="rId1061" xr:uid="{BD3AFF76-6CB6-41F4-83C4-AC1640D5534E}"/>
    <hyperlink ref="A1036" r:id="rId1062" xr:uid="{4FA2D845-4BFF-43E2-A980-AC51E2896F16}"/>
    <hyperlink ref="A1037" r:id="rId1063" xr:uid="{57105507-BD39-494B-AD9B-09E0A52C6953}"/>
    <hyperlink ref="A1038" r:id="rId1064" xr:uid="{13E35EB6-5494-49FE-B256-7E9EE0474434}"/>
    <hyperlink ref="A1039" r:id="rId1065" xr:uid="{C9459948-6A0D-4C64-A1C9-661610EF1E71}"/>
    <hyperlink ref="A1040" r:id="rId1066" xr:uid="{4C294F62-8B9B-4041-B2FE-8612EC80C954}"/>
    <hyperlink ref="A1041" r:id="rId1067" xr:uid="{EECED2AA-70E2-4223-80CE-1D5F6EBB4E67}"/>
    <hyperlink ref="A1042" r:id="rId1068" xr:uid="{BF744788-7BF1-4340-92C4-069AB8B90E7F}"/>
    <hyperlink ref="A1043" r:id="rId1069" xr:uid="{C2016AAA-33EB-428C-9806-264FD6476379}"/>
    <hyperlink ref="A1044" r:id="rId1070" xr:uid="{0C739F7B-52E0-4C23-AC84-CC3CEDA9FA29}"/>
    <hyperlink ref="A1045" r:id="rId1071" xr:uid="{4931E5CF-8AD5-4DF6-A1FA-BBC082E81370}"/>
    <hyperlink ref="A1046" r:id="rId1072" xr:uid="{10DD4B99-C74F-4D09-B424-5C736E4694A0}"/>
    <hyperlink ref="A1047" r:id="rId1073" xr:uid="{E04E3098-73E1-4F3D-ACE7-B9068BBDAD37}"/>
    <hyperlink ref="A1048" r:id="rId1074" xr:uid="{4DD8C293-7D34-42D8-86C3-34C233B9F620}"/>
    <hyperlink ref="A1049" r:id="rId1075" xr:uid="{DFFDA219-A66C-45CB-B39D-054E205A21E6}"/>
    <hyperlink ref="A1050" r:id="rId1076" xr:uid="{05B78342-7400-4654-937B-CC7F1442B103}"/>
    <hyperlink ref="A1051" r:id="rId1077" xr:uid="{91EF5CDD-2397-40B5-A416-C771F6705D75}"/>
    <hyperlink ref="A1052" r:id="rId1078" xr:uid="{A2B5BB18-D81E-416C-80AD-66421E34AE15}"/>
    <hyperlink ref="A1053" r:id="rId1079" xr:uid="{D660B83E-5AD3-4BF2-A174-F2BAC979D3D4}"/>
    <hyperlink ref="A1054" r:id="rId1080" xr:uid="{9A955359-6AD5-4F9E-A8ED-A56521E75E79}"/>
    <hyperlink ref="A1055" r:id="rId1081" xr:uid="{7EE10069-1EA8-4A79-9789-B2C216A3029A}"/>
    <hyperlink ref="A1056" r:id="rId1082" xr:uid="{6522AA5D-8321-4BD6-B387-9281D759C7F2}"/>
    <hyperlink ref="A1057" r:id="rId1083" xr:uid="{EBE722ED-FDEC-44D7-A6C7-C7436A760158}"/>
    <hyperlink ref="A1058" r:id="rId1084" xr:uid="{7D7846F1-A543-4994-BFC0-2C8BDDD6C9B8}"/>
    <hyperlink ref="A1059" r:id="rId1085" xr:uid="{DA49B986-A610-4E8E-9307-3D339FC02ABB}"/>
    <hyperlink ref="A1060" r:id="rId1086" xr:uid="{AAA872CA-E5A4-4294-850D-47AFBF9868B5}"/>
    <hyperlink ref="A1061" r:id="rId1087" xr:uid="{9DCF28BB-B8ED-4B3E-974A-54869C4225D4}"/>
    <hyperlink ref="A1062" r:id="rId1088" xr:uid="{D5A12B7D-A5D0-4585-AAED-DDE628B86677}"/>
    <hyperlink ref="A1063" r:id="rId1089" xr:uid="{91108F9C-8998-4F59-BC36-85B44265A40D}"/>
    <hyperlink ref="A1064" r:id="rId1090" xr:uid="{57C1514F-5EA2-4971-B9F0-F28450B4B0C9}"/>
    <hyperlink ref="A1065" r:id="rId1091" xr:uid="{8E2A3E88-9346-4F60-BBFF-1D53049EF2F5}"/>
    <hyperlink ref="A1066" r:id="rId1092" xr:uid="{AC6C663B-C6C2-4909-9E2F-032531346405}"/>
    <hyperlink ref="A1067" r:id="rId1093" xr:uid="{FB90E3E3-DA6F-462C-879F-E529999FC4E8}"/>
    <hyperlink ref="A1068" r:id="rId1094" xr:uid="{D5B68551-023F-4536-BD83-C2C9ABF394BB}"/>
    <hyperlink ref="A1069" r:id="rId1095" xr:uid="{EBAE899B-42C1-4588-8192-3CB6C5254BCE}"/>
    <hyperlink ref="A1070" r:id="rId1096" xr:uid="{38C15454-4C0F-43E9-9661-0C3A8E91B6C6}"/>
    <hyperlink ref="A1071" r:id="rId1097" xr:uid="{B0B81F82-7370-4649-8066-92FDA751BC12}"/>
    <hyperlink ref="A1072" r:id="rId1098" xr:uid="{45277A72-FD75-48F4-B2AA-F7EC348BAB95}"/>
    <hyperlink ref="A1073" r:id="rId1099" xr:uid="{D272E792-93A6-47D0-9131-AB1A782C830A}"/>
    <hyperlink ref="A1074" r:id="rId1100" xr:uid="{F772DC0B-6287-4591-A13C-6AF1B9A62D05}"/>
    <hyperlink ref="A1075" r:id="rId1101" xr:uid="{140F4FD5-4532-44C6-97DD-2F3F4EC84452}"/>
    <hyperlink ref="A1076" r:id="rId1102" xr:uid="{8FE328C8-9D7F-46B7-9B10-AF59081A0F3C}"/>
    <hyperlink ref="A1077" r:id="rId1103" xr:uid="{824C62B4-ED85-4518-B5E8-5352EA913748}"/>
    <hyperlink ref="A1078" r:id="rId1104" xr:uid="{63A3628F-DEAF-4842-BB90-31803447B92A}"/>
    <hyperlink ref="A1079" r:id="rId1105" xr:uid="{7024FA58-4B33-4577-826F-2C9F04FD4AE6}"/>
    <hyperlink ref="A1080" r:id="rId1106" xr:uid="{C98EA96E-EDE7-4712-BE9B-F438E1B993E0}"/>
    <hyperlink ref="A1081" r:id="rId1107" xr:uid="{530529EC-E9A6-4E9A-9002-DEA9BC8E460B}"/>
    <hyperlink ref="A1082" r:id="rId1108" xr:uid="{5D3EAE0C-9F2E-4766-8F22-5A57018A182D}"/>
    <hyperlink ref="A1083" r:id="rId1109" xr:uid="{433BC83A-3FD0-4A38-85D3-6DE796FE0394}"/>
    <hyperlink ref="A1084" r:id="rId1110" xr:uid="{EA1675A4-6D45-497E-AAA6-1EE33A262EE4}"/>
    <hyperlink ref="A1085" r:id="rId1111" xr:uid="{049121E6-8BBC-4015-80FB-AA13E7C75E6A}"/>
    <hyperlink ref="A1086" r:id="rId1112" xr:uid="{1B24E5E1-59DD-4BB6-9AFE-C056A6C7A5AE}"/>
    <hyperlink ref="A1087" r:id="rId1113" xr:uid="{2EF76174-E63E-4676-BB61-6CC2951A3013}"/>
    <hyperlink ref="A1088" r:id="rId1114" xr:uid="{8A738B40-FF2E-416A-A6DE-11CEA7082B3B}"/>
    <hyperlink ref="A1089" r:id="rId1115" xr:uid="{ABFAC55A-9574-4901-A49E-5AD7CB34F60D}"/>
    <hyperlink ref="A1090" r:id="rId1116" xr:uid="{EC2C021C-21EE-4731-85E2-1B4972F7D967}"/>
    <hyperlink ref="A1091" r:id="rId1117" xr:uid="{A63D66BB-1526-4A6B-84DE-F782FAFF2498}"/>
    <hyperlink ref="A1092" r:id="rId1118" xr:uid="{8EEBAB9C-7528-4E19-9A1F-2CACE9145E2F}"/>
    <hyperlink ref="A1093" r:id="rId1119" xr:uid="{92284139-C75F-437C-BB68-112DCB4A7F54}"/>
    <hyperlink ref="A1094" r:id="rId1120" xr:uid="{B9665AD7-790E-4647-B1A2-2EB4A979504E}"/>
    <hyperlink ref="A1095" r:id="rId1121" xr:uid="{144CDC81-0980-4BFE-8E7B-93744A1DFB2E}"/>
    <hyperlink ref="A1096" r:id="rId1122" xr:uid="{BB636BC5-081F-4489-902B-CE1720485749}"/>
    <hyperlink ref="A1097" r:id="rId1123" xr:uid="{1767FA49-24D8-4143-9AC8-BFA29A6C2C83}"/>
    <hyperlink ref="A1098" r:id="rId1124" xr:uid="{3FB7DF54-67D7-42ED-A7C1-638D1BFC6D29}"/>
    <hyperlink ref="A1099" r:id="rId1125" xr:uid="{A598F31B-DE83-472E-88C3-D1738AD06B79}"/>
    <hyperlink ref="A1100" r:id="rId1126" xr:uid="{DBB6CFAB-171F-43F0-AF58-465455FEB034}"/>
    <hyperlink ref="A1101" r:id="rId1127" xr:uid="{AC240EB5-1297-4C86-A5B7-C9C96D0F57D4}"/>
    <hyperlink ref="A1102" r:id="rId1128" xr:uid="{5283BF03-D0A7-4143-97B9-9CEA7925839C}"/>
    <hyperlink ref="A1103" r:id="rId1129" xr:uid="{575761BC-B36D-45BD-B3BD-D5E6E2DE194D}"/>
    <hyperlink ref="A1104" r:id="rId1130" xr:uid="{0E32FB5E-7347-49DE-976D-B5FC52ECAE93}"/>
    <hyperlink ref="A1105" r:id="rId1131" xr:uid="{6E84D560-C742-4E11-B3F8-CEE49F5D4CBA}"/>
    <hyperlink ref="A1106" r:id="rId1132" xr:uid="{615E9A8A-76B1-4991-A2CB-98C06851B2CD}"/>
    <hyperlink ref="A1107" r:id="rId1133" xr:uid="{ECD97E4B-E2C4-470E-87FE-A57648A4B5F0}"/>
    <hyperlink ref="A1108" r:id="rId1134" xr:uid="{02184792-18B7-45BA-8757-E5244147B5F3}"/>
    <hyperlink ref="A1109" r:id="rId1135" xr:uid="{8E8598B8-5E7F-4411-8069-CCC2C0161B26}"/>
    <hyperlink ref="A1110" r:id="rId1136" xr:uid="{8D3682C6-8B47-4BD2-82AA-B20837478626}"/>
    <hyperlink ref="A1111" r:id="rId1137" xr:uid="{45EE27EF-C244-4484-BD19-5A15D55F40B3}"/>
    <hyperlink ref="A1112" r:id="rId1138" xr:uid="{134C08E1-A302-4610-B1F5-57A56FE11C96}"/>
    <hyperlink ref="A1113" r:id="rId1139" xr:uid="{DF261116-707E-48AB-82F8-1C4F0DDD76F5}"/>
    <hyperlink ref="A1114" r:id="rId1140" xr:uid="{8B1F5514-C02B-47FA-BDA5-E60F1474D928}"/>
    <hyperlink ref="A1115" r:id="rId1141" xr:uid="{F74072F1-54F5-4141-A816-26317F31B11A}"/>
    <hyperlink ref="A1116" r:id="rId1142" xr:uid="{A0D205CC-7068-49C3-B1A8-F5F06A7CD317}"/>
    <hyperlink ref="A1117" r:id="rId1143" xr:uid="{D029BB22-BC50-496F-B4A3-045D36D6A9BC}"/>
    <hyperlink ref="A1118" r:id="rId1144" xr:uid="{D3CFD6FB-7BC5-4C95-8D10-F13414710B5E}"/>
    <hyperlink ref="A1119" r:id="rId1145" xr:uid="{95570614-CD1D-4610-9D23-96E2B746EC89}"/>
    <hyperlink ref="A1120" r:id="rId1146" xr:uid="{2E4EBB8C-DC6A-4B03-BACC-9DDCE5E3AC46}"/>
    <hyperlink ref="A1121" r:id="rId1147" xr:uid="{106AB41E-846C-4811-BA19-00F6D9B75281}"/>
    <hyperlink ref="A1122" r:id="rId1148" xr:uid="{4CEA8E99-248E-477A-9D55-0B3E503DD598}"/>
    <hyperlink ref="A1123" r:id="rId1149" xr:uid="{8611C568-C7C7-4CC4-8111-F4C21FC3AD86}"/>
    <hyperlink ref="A1124" r:id="rId1150" xr:uid="{04889DD3-6815-439E-AA56-D4FAAA14DCD9}"/>
    <hyperlink ref="A1125" r:id="rId1151" xr:uid="{A81C255D-4A7D-46B0-BEF5-347C4A5F20E6}"/>
    <hyperlink ref="A1126" r:id="rId1152" xr:uid="{92345D65-22D5-4C31-9F77-574FBCE362DF}"/>
    <hyperlink ref="A1127" r:id="rId1153" xr:uid="{563F3B2B-7867-4EC7-8B49-4D36862CFA30}"/>
    <hyperlink ref="A1128" r:id="rId1154" xr:uid="{AFD011A9-B2A8-4800-A72F-35F066AC9F79}"/>
    <hyperlink ref="A1129" r:id="rId1155" xr:uid="{2636E8E8-3FAA-4542-819A-BBA58D6613C5}"/>
    <hyperlink ref="A1130" r:id="rId1156" xr:uid="{60A52BF4-84F6-416C-9DF4-77784E446100}"/>
    <hyperlink ref="A1131" r:id="rId1157" xr:uid="{7B2073A0-1E69-458C-83B8-9EAAE8983964}"/>
    <hyperlink ref="A1132" r:id="rId1158" xr:uid="{BF3CD38E-E466-4185-8195-99609C85955C}"/>
    <hyperlink ref="A1133" r:id="rId1159" xr:uid="{93C66BDB-DE89-42EB-B1C9-3B2FD88F953E}"/>
    <hyperlink ref="A1134" r:id="rId1160" xr:uid="{9CFC766D-53DB-4BBE-8BFB-2DCD6FEEDE73}"/>
    <hyperlink ref="A1135" r:id="rId1161" xr:uid="{3AB76492-027A-48A2-A561-FFE32CD95AA2}"/>
    <hyperlink ref="A1136" r:id="rId1162" xr:uid="{76F87E2C-9FC2-4FBF-84B6-02FBD018E163}"/>
    <hyperlink ref="A1137" r:id="rId1163" xr:uid="{EA32771F-DE04-46F7-B04B-2C19DA3212F1}"/>
    <hyperlink ref="A1138" r:id="rId1164" xr:uid="{2D96D525-6908-43D1-942D-004FED66DFA8}"/>
    <hyperlink ref="A1139" r:id="rId1165" xr:uid="{FBB6230E-8CA7-4BDC-B807-2E9212B459DD}"/>
    <hyperlink ref="A1140" r:id="rId1166" xr:uid="{09775158-C9F8-4DA3-8686-E47B470140FD}"/>
    <hyperlink ref="A1141" r:id="rId1167" xr:uid="{4577B4B6-95E5-46A0-8BBC-3EDC60261DD0}"/>
    <hyperlink ref="A1142" r:id="rId1168" xr:uid="{F6D527F4-7DB9-4988-AFB4-2D3852A2E296}"/>
    <hyperlink ref="A1143" r:id="rId1169" xr:uid="{64B266E6-DA7E-44A2-9948-3ABE8C0AF62D}"/>
    <hyperlink ref="A1144" r:id="rId1170" xr:uid="{D7B54144-749E-42B8-87B9-CAA2CD52BF21}"/>
    <hyperlink ref="A1145" r:id="rId1171" xr:uid="{2E932EBD-FFC3-44C8-BB86-B3EC40B9CD9D}"/>
    <hyperlink ref="A1146" r:id="rId1172" xr:uid="{A57E9C5B-04BE-4783-B55B-6DA3209EC954}"/>
    <hyperlink ref="A1147" r:id="rId1173" xr:uid="{79B5651C-F5BB-4698-8B8F-30F97F0CDDCC}"/>
    <hyperlink ref="A1148" r:id="rId1174" xr:uid="{469E176B-E6A1-433F-922E-35605F196582}"/>
    <hyperlink ref="A1149" r:id="rId1175" xr:uid="{49C4B9AD-9D28-4EBF-A755-44872AF877BC}"/>
    <hyperlink ref="A1150" r:id="rId1176" xr:uid="{4265EEE8-379F-4D56-B034-2099A44A29A5}"/>
  </hyperlinks>
  <pageMargins left="0.7" right="0.7" top="0.75" bottom="0.75" header="0.3" footer="0.3"/>
  <pageSetup paperSize="9" orientation="portrait" horizontalDpi="300" verticalDpi="300" r:id="rId1177"/>
  <legacyDrawing r:id="rId11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590"/>
  <sheetViews>
    <sheetView workbookViewId="0"/>
  </sheetViews>
  <sheetFormatPr defaultColWidth="12.5703125" defaultRowHeight="15.75" customHeight="1"/>
  <cols>
    <col min="1" max="1" width="34.42578125" customWidth="1"/>
    <col min="2" max="2" width="46" customWidth="1"/>
    <col min="3" max="3" width="35.85546875" customWidth="1"/>
    <col min="4" max="4" width="39.7109375" customWidth="1"/>
  </cols>
  <sheetData>
    <row r="1" spans="1:4">
      <c r="A1" s="94" t="s">
        <v>8173</v>
      </c>
      <c r="B1" s="94" t="s">
        <v>8174</v>
      </c>
      <c r="C1" s="94" t="s">
        <v>8175</v>
      </c>
      <c r="D1" s="94" t="s">
        <v>8176</v>
      </c>
    </row>
    <row r="2" spans="1:4">
      <c r="A2" s="94" t="s">
        <v>8177</v>
      </c>
      <c r="B2" s="94" t="s">
        <v>8178</v>
      </c>
    </row>
    <row r="3" spans="1:4">
      <c r="A3" s="94" t="s">
        <v>8179</v>
      </c>
      <c r="B3" s="94" t="s">
        <v>8178</v>
      </c>
    </row>
    <row r="4" spans="1:4">
      <c r="A4" s="94" t="s">
        <v>8180</v>
      </c>
      <c r="B4" s="94" t="s">
        <v>7957</v>
      </c>
    </row>
    <row r="5" spans="1:4">
      <c r="A5" s="94" t="s">
        <v>8181</v>
      </c>
      <c r="B5" s="94" t="s">
        <v>7957</v>
      </c>
    </row>
    <row r="6" spans="1:4">
      <c r="A6" s="94" t="s">
        <v>8182</v>
      </c>
      <c r="B6" s="94" t="s">
        <v>8178</v>
      </c>
    </row>
    <row r="7" spans="1:4">
      <c r="A7" s="94" t="s">
        <v>8183</v>
      </c>
      <c r="B7" s="94" t="s">
        <v>7957</v>
      </c>
    </row>
    <row r="8" spans="1:4">
      <c r="A8" s="94" t="s">
        <v>8184</v>
      </c>
      <c r="B8" s="94" t="s">
        <v>7957</v>
      </c>
    </row>
    <row r="9" spans="1:4">
      <c r="A9" s="94" t="s">
        <v>8185</v>
      </c>
      <c r="B9" s="94" t="s">
        <v>8178</v>
      </c>
    </row>
    <row r="10" spans="1:4">
      <c r="A10" s="94" t="s">
        <v>8186</v>
      </c>
      <c r="B10" s="94" t="s">
        <v>8002</v>
      </c>
    </row>
    <row r="11" spans="1:4">
      <c r="A11" s="94" t="s">
        <v>8187</v>
      </c>
      <c r="B11" s="94" t="s">
        <v>8002</v>
      </c>
    </row>
    <row r="12" spans="1:4">
      <c r="A12" s="94" t="s">
        <v>8188</v>
      </c>
      <c r="B12" s="94" t="s">
        <v>8189</v>
      </c>
      <c r="C12" s="94" t="s">
        <v>8190</v>
      </c>
      <c r="D12" s="94" t="s">
        <v>8191</v>
      </c>
    </row>
    <row r="13" spans="1:4">
      <c r="A13" s="94" t="s">
        <v>8192</v>
      </c>
      <c r="B13" s="94" t="s">
        <v>8193</v>
      </c>
      <c r="C13" s="94" t="s">
        <v>8194</v>
      </c>
      <c r="D13" s="94" t="s">
        <v>8195</v>
      </c>
    </row>
    <row r="14" spans="1:4">
      <c r="A14" s="94" t="s">
        <v>8196</v>
      </c>
      <c r="B14" s="94" t="s">
        <v>8197</v>
      </c>
      <c r="C14" s="94" t="s">
        <v>6485</v>
      </c>
      <c r="D14" s="94" t="s">
        <v>8198</v>
      </c>
    </row>
    <row r="15" spans="1:4">
      <c r="A15" s="94" t="s">
        <v>8199</v>
      </c>
      <c r="B15" s="94" t="s">
        <v>8200</v>
      </c>
      <c r="C15" s="94" t="s">
        <v>8201</v>
      </c>
      <c r="D15" s="94" t="s">
        <v>8202</v>
      </c>
    </row>
    <row r="16" spans="1:4">
      <c r="A16" s="94" t="s">
        <v>8203</v>
      </c>
      <c r="B16" s="94" t="s">
        <v>8204</v>
      </c>
      <c r="C16" s="94" t="s">
        <v>8205</v>
      </c>
      <c r="D16" s="94" t="s">
        <v>8206</v>
      </c>
    </row>
    <row r="17" spans="1:4">
      <c r="A17" s="94" t="s">
        <v>8207</v>
      </c>
      <c r="B17" s="94" t="s">
        <v>8208</v>
      </c>
      <c r="C17" s="94" t="s">
        <v>8209</v>
      </c>
      <c r="D17" s="94" t="s">
        <v>8210</v>
      </c>
    </row>
    <row r="18" spans="1:4">
      <c r="A18" s="94" t="s">
        <v>8211</v>
      </c>
      <c r="B18" s="94" t="s">
        <v>8212</v>
      </c>
      <c r="C18" s="94" t="s">
        <v>4957</v>
      </c>
      <c r="D18" s="94" t="s">
        <v>8213</v>
      </c>
    </row>
    <row r="19" spans="1:4">
      <c r="A19" s="94" t="s">
        <v>8214</v>
      </c>
      <c r="B19" s="94" t="s">
        <v>8212</v>
      </c>
      <c r="C19" s="94" t="s">
        <v>4957</v>
      </c>
      <c r="D19" s="94" t="s">
        <v>8215</v>
      </c>
    </row>
    <row r="20" spans="1:4">
      <c r="A20" s="94" t="s">
        <v>8216</v>
      </c>
      <c r="B20" s="94" t="s">
        <v>8217</v>
      </c>
      <c r="C20" s="94" t="s">
        <v>6608</v>
      </c>
      <c r="D20" s="94" t="s">
        <v>8218</v>
      </c>
    </row>
    <row r="21" spans="1:4">
      <c r="A21" s="94" t="s">
        <v>8219</v>
      </c>
      <c r="B21" s="94" t="s">
        <v>8220</v>
      </c>
      <c r="C21" s="94" t="s">
        <v>8221</v>
      </c>
      <c r="D21" s="94" t="s">
        <v>8222</v>
      </c>
    </row>
    <row r="22" spans="1:4">
      <c r="A22" s="94" t="s">
        <v>8223</v>
      </c>
      <c r="B22" s="94" t="s">
        <v>8204</v>
      </c>
      <c r="C22" s="94" t="s">
        <v>8224</v>
      </c>
      <c r="D22" s="94" t="s">
        <v>8225</v>
      </c>
    </row>
    <row r="23" spans="1:4">
      <c r="A23" s="94" t="s">
        <v>8226</v>
      </c>
      <c r="B23" s="94" t="s">
        <v>8227</v>
      </c>
      <c r="C23" s="94" t="s">
        <v>8228</v>
      </c>
      <c r="D23" s="94" t="s">
        <v>8229</v>
      </c>
    </row>
    <row r="24" spans="1:4">
      <c r="A24" s="94" t="s">
        <v>8230</v>
      </c>
      <c r="B24" s="94" t="s">
        <v>5584</v>
      </c>
    </row>
    <row r="25" spans="1:4">
      <c r="A25" s="94" t="s">
        <v>8231</v>
      </c>
      <c r="B25" s="94" t="s">
        <v>5589</v>
      </c>
    </row>
    <row r="26" spans="1:4">
      <c r="A26" s="94" t="s">
        <v>8232</v>
      </c>
      <c r="B26" s="94" t="s">
        <v>5594</v>
      </c>
    </row>
    <row r="27" spans="1:4">
      <c r="A27" s="94" t="s">
        <v>8233</v>
      </c>
      <c r="B27" s="94" t="s">
        <v>5579</v>
      </c>
    </row>
    <row r="28" spans="1:4">
      <c r="A28" s="94" t="s">
        <v>8234</v>
      </c>
      <c r="B28" s="94" t="s">
        <v>5594</v>
      </c>
    </row>
    <row r="29" spans="1:4">
      <c r="A29" s="94" t="s">
        <v>8235</v>
      </c>
      <c r="B29" s="94" t="s">
        <v>8236</v>
      </c>
    </row>
    <row r="30" spans="1:4">
      <c r="A30" s="94" t="s">
        <v>8237</v>
      </c>
      <c r="B30" s="94" t="s">
        <v>8236</v>
      </c>
    </row>
    <row r="31" spans="1:4">
      <c r="A31" s="94" t="s">
        <v>8238</v>
      </c>
      <c r="B31" s="94" t="s">
        <v>5589</v>
      </c>
    </row>
    <row r="32" spans="1:4">
      <c r="A32" s="94" t="s">
        <v>8239</v>
      </c>
      <c r="B32" s="94" t="s">
        <v>8236</v>
      </c>
    </row>
    <row r="33" spans="1:4">
      <c r="A33" s="94" t="s">
        <v>8240</v>
      </c>
      <c r="B33" s="94" t="s">
        <v>5589</v>
      </c>
    </row>
    <row r="34" spans="1:4">
      <c r="A34" s="94" t="s">
        <v>8241</v>
      </c>
      <c r="B34" s="94" t="s">
        <v>5594</v>
      </c>
    </row>
    <row r="35" spans="1:4">
      <c r="A35" s="94" t="s">
        <v>8242</v>
      </c>
      <c r="B35" s="94" t="s">
        <v>5594</v>
      </c>
    </row>
    <row r="36" spans="1:4">
      <c r="A36" s="94" t="s">
        <v>8243</v>
      </c>
      <c r="B36" s="94" t="s">
        <v>5594</v>
      </c>
    </row>
    <row r="37" spans="1:4">
      <c r="A37" s="94" t="s">
        <v>8244</v>
      </c>
      <c r="B37" s="94" t="s">
        <v>5594</v>
      </c>
    </row>
    <row r="38" spans="1:4">
      <c r="A38" s="94" t="s">
        <v>8245</v>
      </c>
      <c r="B38" s="94" t="s">
        <v>5594</v>
      </c>
    </row>
    <row r="39" spans="1:4">
      <c r="A39" s="94" t="s">
        <v>8246</v>
      </c>
      <c r="B39" s="94" t="s">
        <v>5594</v>
      </c>
    </row>
    <row r="40" spans="1:4">
      <c r="A40" s="94" t="s">
        <v>8247</v>
      </c>
      <c r="B40" s="94" t="s">
        <v>8248</v>
      </c>
      <c r="D40" s="94" t="s">
        <v>8249</v>
      </c>
    </row>
    <row r="41" spans="1:4">
      <c r="A41" s="94" t="s">
        <v>8250</v>
      </c>
      <c r="B41" s="94" t="s">
        <v>759</v>
      </c>
      <c r="D41" s="94" t="s">
        <v>755</v>
      </c>
    </row>
    <row r="42" spans="1:4">
      <c r="A42" s="94" t="s">
        <v>8251</v>
      </c>
      <c r="B42" s="94" t="s">
        <v>759</v>
      </c>
      <c r="D42" s="94" t="s">
        <v>8252</v>
      </c>
    </row>
    <row r="43" spans="1:4">
      <c r="A43" s="94" t="s">
        <v>8253</v>
      </c>
      <c r="B43" s="94" t="s">
        <v>764</v>
      </c>
      <c r="D43" s="94" t="s">
        <v>8254</v>
      </c>
    </row>
    <row r="44" spans="1:4">
      <c r="A44" s="94" t="s">
        <v>8255</v>
      </c>
      <c r="B44" s="94" t="s">
        <v>764</v>
      </c>
      <c r="D44" s="94" t="s">
        <v>8256</v>
      </c>
    </row>
    <row r="45" spans="1:4">
      <c r="A45" s="94" t="s">
        <v>8257</v>
      </c>
      <c r="B45" s="94" t="s">
        <v>764</v>
      </c>
      <c r="D45" s="94" t="s">
        <v>8258</v>
      </c>
    </row>
    <row r="46" spans="1:4">
      <c r="A46" s="94" t="s">
        <v>8259</v>
      </c>
      <c r="B46" s="94" t="s">
        <v>337</v>
      </c>
      <c r="D46" s="94" t="s">
        <v>8260</v>
      </c>
    </row>
    <row r="47" spans="1:4">
      <c r="A47" s="94" t="s">
        <v>8261</v>
      </c>
      <c r="B47" s="94" t="s">
        <v>8262</v>
      </c>
      <c r="D47" s="94" t="s">
        <v>8263</v>
      </c>
    </row>
    <row r="48" spans="1:4">
      <c r="A48" s="94" t="s">
        <v>8264</v>
      </c>
      <c r="B48" s="94" t="s">
        <v>105</v>
      </c>
      <c r="D48" s="94" t="s">
        <v>8265</v>
      </c>
    </row>
    <row r="49" spans="1:4">
      <c r="A49" s="94" t="s">
        <v>8266</v>
      </c>
      <c r="B49" s="94" t="s">
        <v>8267</v>
      </c>
      <c r="D49" s="94" t="s">
        <v>8268</v>
      </c>
    </row>
    <row r="50" spans="1:4">
      <c r="A50" s="94" t="s">
        <v>8269</v>
      </c>
      <c r="B50" s="94" t="s">
        <v>8267</v>
      </c>
    </row>
    <row r="51" spans="1:4">
      <c r="A51" s="94" t="s">
        <v>8270</v>
      </c>
      <c r="B51" s="94" t="s">
        <v>8271</v>
      </c>
    </row>
    <row r="52" spans="1:4">
      <c r="A52" s="94" t="s">
        <v>8272</v>
      </c>
      <c r="B52" s="94" t="s">
        <v>8271</v>
      </c>
    </row>
    <row r="53" spans="1:4">
      <c r="A53" s="94" t="s">
        <v>8273</v>
      </c>
      <c r="B53" s="94" t="s">
        <v>8271</v>
      </c>
    </row>
    <row r="54" spans="1:4">
      <c r="A54" s="94" t="s">
        <v>8274</v>
      </c>
      <c r="B54" s="94" t="s">
        <v>8267</v>
      </c>
    </row>
    <row r="55" spans="1:4">
      <c r="A55" s="94" t="s">
        <v>8275</v>
      </c>
      <c r="B55" s="94" t="s">
        <v>8271</v>
      </c>
    </row>
    <row r="56" spans="1:4">
      <c r="A56" s="94" t="s">
        <v>8276</v>
      </c>
      <c r="B56" s="94" t="s">
        <v>8271</v>
      </c>
    </row>
    <row r="57" spans="1:4">
      <c r="A57" s="94" t="s">
        <v>8277</v>
      </c>
      <c r="B57" s="94" t="s">
        <v>8271</v>
      </c>
    </row>
    <row r="58" spans="1:4">
      <c r="A58" s="94" t="s">
        <v>8278</v>
      </c>
      <c r="B58" s="94" t="s">
        <v>405</v>
      </c>
      <c r="D58" s="94" t="s">
        <v>8279</v>
      </c>
    </row>
    <row r="59" spans="1:4">
      <c r="A59" s="94" t="s">
        <v>8280</v>
      </c>
      <c r="B59" s="94" t="s">
        <v>687</v>
      </c>
      <c r="D59" s="94" t="s">
        <v>8281</v>
      </c>
    </row>
    <row r="60" spans="1:4">
      <c r="A60" s="94" t="s">
        <v>8282</v>
      </c>
      <c r="B60" s="94" t="s">
        <v>774</v>
      </c>
      <c r="D60" s="94" t="s">
        <v>8283</v>
      </c>
    </row>
    <row r="61" spans="1:4">
      <c r="A61" s="94" t="s">
        <v>8284</v>
      </c>
      <c r="B61" s="94" t="s">
        <v>4564</v>
      </c>
      <c r="D61" s="94" t="s">
        <v>8285</v>
      </c>
    </row>
    <row r="62" spans="1:4">
      <c r="A62" s="94" t="s">
        <v>8286</v>
      </c>
      <c r="B62" s="94" t="s">
        <v>4564</v>
      </c>
      <c r="D62" s="94" t="s">
        <v>8287</v>
      </c>
    </row>
    <row r="63" spans="1:4">
      <c r="A63" s="94" t="s">
        <v>8288</v>
      </c>
      <c r="B63" s="94" t="s">
        <v>8289</v>
      </c>
      <c r="D63" s="94" t="s">
        <v>8290</v>
      </c>
    </row>
    <row r="64" spans="1:4">
      <c r="A64" s="94" t="s">
        <v>8291</v>
      </c>
      <c r="B64" s="94" t="s">
        <v>337</v>
      </c>
      <c r="D64" s="94" t="s">
        <v>8292</v>
      </c>
    </row>
    <row r="65" spans="1:4">
      <c r="A65" s="94" t="s">
        <v>8293</v>
      </c>
      <c r="B65" s="94" t="s">
        <v>8294</v>
      </c>
      <c r="D65" s="94" t="s">
        <v>8295</v>
      </c>
    </row>
    <row r="66" spans="1:4">
      <c r="A66" s="94" t="s">
        <v>8296</v>
      </c>
      <c r="B66" s="94" t="s">
        <v>8297</v>
      </c>
      <c r="D66" s="94" t="s">
        <v>8298</v>
      </c>
    </row>
    <row r="67" spans="1:4">
      <c r="A67" s="94" t="s">
        <v>8299</v>
      </c>
      <c r="B67" s="94" t="s">
        <v>8300</v>
      </c>
      <c r="D67" s="94" t="s">
        <v>8301</v>
      </c>
    </row>
    <row r="68" spans="1:4">
      <c r="A68" s="94" t="s">
        <v>8302</v>
      </c>
      <c r="B68" s="94" t="s">
        <v>8303</v>
      </c>
      <c r="D68" s="94" t="s">
        <v>8304</v>
      </c>
    </row>
    <row r="69" spans="1:4">
      <c r="A69" s="94" t="s">
        <v>8305</v>
      </c>
      <c r="B69" s="94" t="s">
        <v>8306</v>
      </c>
      <c r="D69" s="94" t="s">
        <v>8307</v>
      </c>
    </row>
    <row r="70" spans="1:4">
      <c r="A70" s="94" t="s">
        <v>8308</v>
      </c>
      <c r="B70" s="94" t="s">
        <v>8309</v>
      </c>
      <c r="D70" s="94" t="s">
        <v>8310</v>
      </c>
    </row>
    <row r="71" spans="1:4">
      <c r="A71" s="94" t="s">
        <v>8311</v>
      </c>
      <c r="B71" s="94" t="s">
        <v>8312</v>
      </c>
      <c r="D71" s="94" t="s">
        <v>8313</v>
      </c>
    </row>
    <row r="72" spans="1:4">
      <c r="A72" s="94" t="s">
        <v>8314</v>
      </c>
      <c r="B72" s="94" t="s">
        <v>8315</v>
      </c>
      <c r="D72" s="94" t="s">
        <v>8316</v>
      </c>
    </row>
    <row r="73" spans="1:4">
      <c r="A73" s="94" t="s">
        <v>8317</v>
      </c>
      <c r="B73" s="94" t="s">
        <v>8318</v>
      </c>
      <c r="D73" s="94" t="s">
        <v>8319</v>
      </c>
    </row>
    <row r="74" spans="1:4">
      <c r="A74" s="94" t="s">
        <v>8320</v>
      </c>
      <c r="B74" s="94" t="s">
        <v>8321</v>
      </c>
      <c r="D74" s="94" t="s">
        <v>8322</v>
      </c>
    </row>
    <row r="75" spans="1:4">
      <c r="A75" s="94" t="s">
        <v>8323</v>
      </c>
      <c r="B75" s="94" t="s">
        <v>4564</v>
      </c>
      <c r="D75" s="94" t="s">
        <v>8324</v>
      </c>
    </row>
    <row r="76" spans="1:4">
      <c r="A76" s="94" t="s">
        <v>8325</v>
      </c>
      <c r="B76" s="94" t="s">
        <v>8326</v>
      </c>
      <c r="D76" s="94" t="s">
        <v>8327</v>
      </c>
    </row>
    <row r="77" spans="1:4">
      <c r="A77" s="94" t="s">
        <v>8328</v>
      </c>
      <c r="B77" s="94" t="s">
        <v>871</v>
      </c>
      <c r="D77" s="94" t="s">
        <v>8329</v>
      </c>
    </row>
    <row r="78" spans="1:4">
      <c r="A78" s="94" t="s">
        <v>8330</v>
      </c>
      <c r="B78" s="94" t="s">
        <v>871</v>
      </c>
      <c r="D78" s="94" t="s">
        <v>8329</v>
      </c>
    </row>
    <row r="79" spans="1:4">
      <c r="A79" s="94" t="s">
        <v>8331</v>
      </c>
      <c r="B79" s="94" t="s">
        <v>853</v>
      </c>
      <c r="D79" s="94" t="s">
        <v>8329</v>
      </c>
    </row>
    <row r="80" spans="1:4">
      <c r="A80" s="94" t="s">
        <v>8332</v>
      </c>
      <c r="B80" s="94" t="s">
        <v>857</v>
      </c>
      <c r="D80" s="94" t="s">
        <v>8329</v>
      </c>
    </row>
    <row r="81" spans="1:2">
      <c r="A81" s="94" t="s">
        <v>7631</v>
      </c>
      <c r="B81" s="94" t="s">
        <v>7632</v>
      </c>
    </row>
    <row r="82" spans="1:2">
      <c r="A82" s="94" t="s">
        <v>7536</v>
      </c>
      <c r="B82" s="94" t="s">
        <v>7537</v>
      </c>
    </row>
    <row r="83" spans="1:2">
      <c r="A83" s="94" t="s">
        <v>8333</v>
      </c>
      <c r="B83" s="94" t="s">
        <v>7557</v>
      </c>
    </row>
    <row r="84" spans="1:2">
      <c r="A84" s="94" t="s">
        <v>8334</v>
      </c>
      <c r="B84" s="94" t="s">
        <v>7549</v>
      </c>
    </row>
    <row r="85" spans="1:2">
      <c r="A85" s="94" t="s">
        <v>8335</v>
      </c>
      <c r="B85" s="94" t="s">
        <v>7529</v>
      </c>
    </row>
    <row r="86" spans="1:2">
      <c r="A86" s="94" t="s">
        <v>8336</v>
      </c>
      <c r="B86" s="94" t="s">
        <v>7601</v>
      </c>
    </row>
    <row r="87" spans="1:2">
      <c r="A87" s="94" t="s">
        <v>8337</v>
      </c>
      <c r="B87" s="94" t="s">
        <v>7545</v>
      </c>
    </row>
    <row r="88" spans="1:2">
      <c r="A88" s="94" t="s">
        <v>8338</v>
      </c>
      <c r="B88" s="94" t="s">
        <v>7577</v>
      </c>
    </row>
    <row r="89" spans="1:2">
      <c r="A89" s="94" t="s">
        <v>8339</v>
      </c>
      <c r="B89" s="94" t="s">
        <v>8340</v>
      </c>
    </row>
    <row r="90" spans="1:2">
      <c r="A90" s="94" t="s">
        <v>8341</v>
      </c>
      <c r="B90" s="94" t="s">
        <v>8342</v>
      </c>
    </row>
    <row r="91" spans="1:2">
      <c r="A91" s="94" t="s">
        <v>8343</v>
      </c>
      <c r="B91" s="94" t="s">
        <v>7609</v>
      </c>
    </row>
    <row r="92" spans="1:2">
      <c r="A92" s="94" t="s">
        <v>8344</v>
      </c>
      <c r="B92" s="94" t="s">
        <v>7581</v>
      </c>
    </row>
    <row r="93" spans="1:2">
      <c r="A93" s="94" t="s">
        <v>8345</v>
      </c>
      <c r="B93" s="94" t="s">
        <v>7723</v>
      </c>
    </row>
    <row r="94" spans="1:2">
      <c r="A94" s="94" t="s">
        <v>8346</v>
      </c>
      <c r="B94" s="94" t="s">
        <v>7702</v>
      </c>
    </row>
    <row r="95" spans="1:2">
      <c r="A95" s="94" t="s">
        <v>8347</v>
      </c>
      <c r="B95" s="94" t="s">
        <v>7708</v>
      </c>
    </row>
    <row r="96" spans="1:2">
      <c r="A96" s="94" t="s">
        <v>8348</v>
      </c>
      <c r="B96" s="94" t="s">
        <v>7767</v>
      </c>
    </row>
    <row r="97" spans="1:4">
      <c r="A97" s="94" t="s">
        <v>8349</v>
      </c>
      <c r="B97" s="94" t="s">
        <v>7705</v>
      </c>
    </row>
    <row r="98" spans="1:4">
      <c r="A98" s="94" t="s">
        <v>8350</v>
      </c>
      <c r="B98" s="94" t="s">
        <v>8351</v>
      </c>
      <c r="D98" s="94" t="s">
        <v>8352</v>
      </c>
    </row>
    <row r="99" spans="1:4">
      <c r="A99" s="94" t="s">
        <v>8353</v>
      </c>
      <c r="B99" s="94" t="s">
        <v>8354</v>
      </c>
      <c r="D99" s="94" t="s">
        <v>8355</v>
      </c>
    </row>
    <row r="100" spans="1:4">
      <c r="A100" s="94" t="s">
        <v>8356</v>
      </c>
      <c r="B100" s="94" t="s">
        <v>8357</v>
      </c>
    </row>
    <row r="101" spans="1:4">
      <c r="A101" s="94" t="s">
        <v>8358</v>
      </c>
      <c r="B101" s="94" t="s">
        <v>8357</v>
      </c>
    </row>
    <row r="102" spans="1:4">
      <c r="A102" s="94" t="s">
        <v>8359</v>
      </c>
      <c r="B102" s="94" t="s">
        <v>8357</v>
      </c>
    </row>
    <row r="103" spans="1:4">
      <c r="A103" s="94" t="s">
        <v>8360</v>
      </c>
      <c r="B103" s="94" t="s">
        <v>8361</v>
      </c>
    </row>
    <row r="104" spans="1:4">
      <c r="A104" s="94" t="s">
        <v>8362</v>
      </c>
      <c r="B104" s="94" t="s">
        <v>8361</v>
      </c>
    </row>
    <row r="105" spans="1:4">
      <c r="A105" s="94" t="s">
        <v>8363</v>
      </c>
      <c r="B105" s="94" t="s">
        <v>8361</v>
      </c>
    </row>
    <row r="106" spans="1:4">
      <c r="A106" s="94" t="s">
        <v>8364</v>
      </c>
      <c r="B106" s="94" t="s">
        <v>8365</v>
      </c>
    </row>
    <row r="107" spans="1:4">
      <c r="A107" s="94" t="s">
        <v>8366</v>
      </c>
      <c r="B107" s="94" t="s">
        <v>8365</v>
      </c>
    </row>
    <row r="108" spans="1:4">
      <c r="A108" s="94" t="s">
        <v>8367</v>
      </c>
      <c r="B108" s="94" t="s">
        <v>8365</v>
      </c>
    </row>
    <row r="109" spans="1:4">
      <c r="A109" s="94" t="s">
        <v>8368</v>
      </c>
      <c r="B109" s="94" t="s">
        <v>8365</v>
      </c>
    </row>
    <row r="110" spans="1:4">
      <c r="A110" s="94" t="s">
        <v>8369</v>
      </c>
      <c r="B110" s="94" t="s">
        <v>8365</v>
      </c>
    </row>
    <row r="111" spans="1:4">
      <c r="A111" s="94" t="s">
        <v>8370</v>
      </c>
      <c r="B111" s="94" t="s">
        <v>8365</v>
      </c>
    </row>
    <row r="112" spans="1:4">
      <c r="A112" s="94" t="s">
        <v>8371</v>
      </c>
      <c r="B112" s="94" t="s">
        <v>8372</v>
      </c>
    </row>
    <row r="113" spans="1:4">
      <c r="A113" s="94" t="s">
        <v>8373</v>
      </c>
      <c r="B113" s="94" t="s">
        <v>8372</v>
      </c>
    </row>
    <row r="114" spans="1:4">
      <c r="A114" s="94" t="s">
        <v>8374</v>
      </c>
      <c r="B114" s="94" t="s">
        <v>8372</v>
      </c>
    </row>
    <row r="115" spans="1:4">
      <c r="A115" s="94" t="s">
        <v>8375</v>
      </c>
      <c r="B115" s="94" t="s">
        <v>8376</v>
      </c>
    </row>
    <row r="116" spans="1:4">
      <c r="A116" s="94" t="s">
        <v>8377</v>
      </c>
      <c r="B116" s="94" t="s">
        <v>8376</v>
      </c>
    </row>
    <row r="117" spans="1:4">
      <c r="A117" s="94" t="s">
        <v>8378</v>
      </c>
      <c r="B117" s="94" t="s">
        <v>8376</v>
      </c>
    </row>
    <row r="118" spans="1:4">
      <c r="A118" s="94" t="s">
        <v>8379</v>
      </c>
      <c r="B118" s="94" t="s">
        <v>8365</v>
      </c>
    </row>
    <row r="119" spans="1:4">
      <c r="A119" s="94" t="s">
        <v>8380</v>
      </c>
      <c r="B119" s="94" t="s">
        <v>8365</v>
      </c>
    </row>
    <row r="120" spans="1:4">
      <c r="A120" s="94" t="s">
        <v>8381</v>
      </c>
      <c r="B120" s="94" t="s">
        <v>8365</v>
      </c>
    </row>
    <row r="121" spans="1:4">
      <c r="A121" s="94" t="s">
        <v>8382</v>
      </c>
      <c r="B121" s="94" t="s">
        <v>8372</v>
      </c>
    </row>
    <row r="122" spans="1:4">
      <c r="A122" s="94" t="s">
        <v>8383</v>
      </c>
      <c r="B122" s="94" t="s">
        <v>8372</v>
      </c>
    </row>
    <row r="123" spans="1:4">
      <c r="A123" s="94" t="s">
        <v>8384</v>
      </c>
      <c r="B123" s="94" t="s">
        <v>8372</v>
      </c>
    </row>
    <row r="124" spans="1:4">
      <c r="A124" s="94" t="s">
        <v>8385</v>
      </c>
      <c r="B124" s="94" t="s">
        <v>8386</v>
      </c>
      <c r="D124" s="94" t="s">
        <v>8387</v>
      </c>
    </row>
    <row r="125" spans="1:4">
      <c r="A125" s="94" t="s">
        <v>8388</v>
      </c>
      <c r="B125" s="94" t="s">
        <v>8389</v>
      </c>
      <c r="D125" s="94" t="s">
        <v>8390</v>
      </c>
    </row>
    <row r="126" spans="1:4">
      <c r="A126" s="94" t="s">
        <v>8391</v>
      </c>
      <c r="B126" s="94" t="s">
        <v>8392</v>
      </c>
      <c r="D126" s="94" t="s">
        <v>8393</v>
      </c>
    </row>
    <row r="127" spans="1:4">
      <c r="A127" s="94" t="s">
        <v>8394</v>
      </c>
      <c r="B127" s="94" t="s">
        <v>8395</v>
      </c>
      <c r="D127" s="94" t="s">
        <v>8396</v>
      </c>
    </row>
    <row r="128" spans="1:4">
      <c r="A128" s="94" t="s">
        <v>8397</v>
      </c>
      <c r="B128" s="94" t="s">
        <v>8392</v>
      </c>
      <c r="D128" s="94" t="s">
        <v>8398</v>
      </c>
    </row>
    <row r="129" spans="1:4">
      <c r="A129" s="94" t="s">
        <v>8399</v>
      </c>
      <c r="B129" s="94" t="s">
        <v>8395</v>
      </c>
      <c r="D129" s="94" t="s">
        <v>8400</v>
      </c>
    </row>
    <row r="130" spans="1:4">
      <c r="A130" s="94" t="s">
        <v>8401</v>
      </c>
      <c r="B130" s="94" t="s">
        <v>8402</v>
      </c>
      <c r="D130" s="94" t="s">
        <v>8403</v>
      </c>
    </row>
    <row r="131" spans="1:4">
      <c r="A131" s="94" t="s">
        <v>8404</v>
      </c>
      <c r="B131" s="94" t="s">
        <v>8405</v>
      </c>
      <c r="D131" s="94" t="s">
        <v>8406</v>
      </c>
    </row>
    <row r="132" spans="1:4">
      <c r="A132" s="94" t="s">
        <v>8407</v>
      </c>
      <c r="B132" s="94" t="s">
        <v>8408</v>
      </c>
      <c r="D132" s="94" t="s">
        <v>8409</v>
      </c>
    </row>
    <row r="133" spans="1:4">
      <c r="A133" s="94" t="s">
        <v>8410</v>
      </c>
      <c r="B133" s="94" t="s">
        <v>8411</v>
      </c>
      <c r="D133" s="94" t="s">
        <v>8412</v>
      </c>
    </row>
    <row r="134" spans="1:4">
      <c r="A134" s="94" t="s">
        <v>8413</v>
      </c>
      <c r="B134" s="94" t="s">
        <v>8414</v>
      </c>
      <c r="D134" s="94" t="s">
        <v>8415</v>
      </c>
    </row>
    <row r="135" spans="1:4">
      <c r="A135" s="94" t="s">
        <v>8416</v>
      </c>
      <c r="B135" s="94" t="s">
        <v>8417</v>
      </c>
      <c r="D135" s="94" t="s">
        <v>8418</v>
      </c>
    </row>
    <row r="136" spans="1:4">
      <c r="A136" s="94" t="s">
        <v>8419</v>
      </c>
      <c r="B136" s="94" t="s">
        <v>8420</v>
      </c>
      <c r="D136" s="94" t="s">
        <v>8421</v>
      </c>
    </row>
    <row r="137" spans="1:4">
      <c r="A137" s="94" t="s">
        <v>8422</v>
      </c>
      <c r="B137" s="94" t="s">
        <v>8423</v>
      </c>
      <c r="D137" s="94" t="s">
        <v>8424</v>
      </c>
    </row>
    <row r="138" spans="1:4">
      <c r="A138" s="94" t="s">
        <v>8425</v>
      </c>
      <c r="B138" s="94" t="s">
        <v>8426</v>
      </c>
      <c r="D138" s="94" t="s">
        <v>8427</v>
      </c>
    </row>
    <row r="139" spans="1:4">
      <c r="A139" s="94" t="s">
        <v>8428</v>
      </c>
      <c r="B139" s="94" t="s">
        <v>8429</v>
      </c>
      <c r="D139" s="94" t="s">
        <v>8430</v>
      </c>
    </row>
    <row r="140" spans="1:4">
      <c r="A140" s="94" t="s">
        <v>8431</v>
      </c>
      <c r="B140" s="94" t="s">
        <v>8432</v>
      </c>
      <c r="D140" s="94" t="s">
        <v>8433</v>
      </c>
    </row>
    <row r="141" spans="1:4">
      <c r="A141" s="94" t="s">
        <v>8434</v>
      </c>
      <c r="B141" s="94" t="s">
        <v>8435</v>
      </c>
      <c r="D141" s="94" t="s">
        <v>8436</v>
      </c>
    </row>
    <row r="142" spans="1:4">
      <c r="A142" s="94" t="s">
        <v>8437</v>
      </c>
      <c r="B142" s="94" t="s">
        <v>3928</v>
      </c>
      <c r="D142" s="94" t="s">
        <v>8438</v>
      </c>
    </row>
    <row r="143" spans="1:4">
      <c r="A143" s="94" t="s">
        <v>8439</v>
      </c>
      <c r="B143" s="94" t="s">
        <v>8440</v>
      </c>
      <c r="D143" s="94" t="s">
        <v>3763</v>
      </c>
    </row>
    <row r="144" spans="1:4">
      <c r="A144" s="94" t="s">
        <v>8441</v>
      </c>
      <c r="B144" s="94" t="s">
        <v>3576</v>
      </c>
      <c r="D144" s="94" t="s">
        <v>8442</v>
      </c>
    </row>
    <row r="145" spans="1:4">
      <c r="A145" s="94" t="s">
        <v>8443</v>
      </c>
      <c r="B145" s="94" t="s">
        <v>3576</v>
      </c>
      <c r="D145" s="94" t="s">
        <v>8444</v>
      </c>
    </row>
    <row r="146" spans="1:4">
      <c r="A146" s="94" t="s">
        <v>8445</v>
      </c>
      <c r="B146" s="94" t="s">
        <v>8446</v>
      </c>
      <c r="D146" s="94" t="s">
        <v>8447</v>
      </c>
    </row>
    <row r="147" spans="1:4">
      <c r="A147" s="94" t="s">
        <v>8448</v>
      </c>
      <c r="B147" s="94" t="s">
        <v>8446</v>
      </c>
      <c r="D147" s="94" t="s">
        <v>8449</v>
      </c>
    </row>
    <row r="148" spans="1:4">
      <c r="A148" s="94" t="s">
        <v>8450</v>
      </c>
      <c r="B148" s="94" t="s">
        <v>3581</v>
      </c>
      <c r="D148" s="94" t="s">
        <v>8451</v>
      </c>
    </row>
    <row r="149" spans="1:4">
      <c r="A149" s="94" t="s">
        <v>8452</v>
      </c>
      <c r="B149" s="94" t="s">
        <v>8453</v>
      </c>
      <c r="D149" s="94" t="s">
        <v>8454</v>
      </c>
    </row>
    <row r="150" spans="1:4">
      <c r="A150" s="94" t="s">
        <v>8455</v>
      </c>
      <c r="B150" s="94" t="s">
        <v>8456</v>
      </c>
      <c r="D150" s="94" t="s">
        <v>8457</v>
      </c>
    </row>
    <row r="151" spans="1:4">
      <c r="A151" s="94" t="s">
        <v>8458</v>
      </c>
      <c r="B151" s="94" t="s">
        <v>8456</v>
      </c>
      <c r="D151" s="94" t="s">
        <v>8459</v>
      </c>
    </row>
    <row r="152" spans="1:4">
      <c r="A152" s="94" t="s">
        <v>8460</v>
      </c>
      <c r="B152" s="94" t="s">
        <v>8456</v>
      </c>
      <c r="D152" s="94" t="s">
        <v>8461</v>
      </c>
    </row>
    <row r="153" spans="1:4">
      <c r="A153" s="94" t="s">
        <v>8462</v>
      </c>
      <c r="B153" s="94" t="s">
        <v>8456</v>
      </c>
      <c r="D153" s="94" t="s">
        <v>8457</v>
      </c>
    </row>
    <row r="154" spans="1:4">
      <c r="A154" s="94" t="s">
        <v>8463</v>
      </c>
      <c r="B154" s="94" t="s">
        <v>8456</v>
      </c>
      <c r="D154" s="94" t="s">
        <v>8464</v>
      </c>
    </row>
    <row r="155" spans="1:4">
      <c r="A155" s="94" t="s">
        <v>8465</v>
      </c>
      <c r="B155" s="94" t="s">
        <v>8456</v>
      </c>
      <c r="D155" s="94" t="s">
        <v>8466</v>
      </c>
    </row>
    <row r="156" spans="1:4">
      <c r="A156" s="94" t="s">
        <v>8467</v>
      </c>
      <c r="B156" s="94" t="s">
        <v>8456</v>
      </c>
      <c r="D156" s="94" t="s">
        <v>8468</v>
      </c>
    </row>
    <row r="157" spans="1:4">
      <c r="A157" s="94" t="s">
        <v>8469</v>
      </c>
      <c r="B157" s="94" t="s">
        <v>8456</v>
      </c>
      <c r="D157" s="94" t="s">
        <v>8470</v>
      </c>
    </row>
    <row r="158" spans="1:4">
      <c r="A158" s="94" t="s">
        <v>8471</v>
      </c>
      <c r="B158" s="94" t="s">
        <v>8456</v>
      </c>
      <c r="D158" s="94" t="s">
        <v>8472</v>
      </c>
    </row>
    <row r="159" spans="1:4">
      <c r="A159" s="94" t="s">
        <v>8473</v>
      </c>
      <c r="B159" s="94" t="s">
        <v>8456</v>
      </c>
      <c r="D159" s="94" t="s">
        <v>8474</v>
      </c>
    </row>
    <row r="160" spans="1:4">
      <c r="A160" s="94" t="s">
        <v>8475</v>
      </c>
      <c r="B160" s="94" t="s">
        <v>8456</v>
      </c>
      <c r="D160" s="94" t="s">
        <v>8258</v>
      </c>
    </row>
    <row r="161" spans="1:4">
      <c r="A161" s="94" t="s">
        <v>8476</v>
      </c>
      <c r="B161" s="94" t="s">
        <v>811</v>
      </c>
      <c r="D161" s="94" t="s">
        <v>8477</v>
      </c>
    </row>
    <row r="162" spans="1:4">
      <c r="A162" s="94" t="s">
        <v>8478</v>
      </c>
      <c r="B162" s="94" t="s">
        <v>8456</v>
      </c>
      <c r="D162" s="94" t="s">
        <v>8479</v>
      </c>
    </row>
    <row r="163" spans="1:4">
      <c r="A163" s="94" t="s">
        <v>8480</v>
      </c>
      <c r="B163" s="94" t="s">
        <v>8456</v>
      </c>
      <c r="D163" s="95" t="s">
        <v>8481</v>
      </c>
    </row>
    <row r="164" spans="1:4">
      <c r="A164" s="94" t="s">
        <v>8482</v>
      </c>
      <c r="B164" s="94" t="s">
        <v>8483</v>
      </c>
      <c r="D164" s="94" t="s">
        <v>8484</v>
      </c>
    </row>
    <row r="165" spans="1:4">
      <c r="A165" s="94" t="s">
        <v>8485</v>
      </c>
      <c r="B165" s="94" t="s">
        <v>8486</v>
      </c>
      <c r="D165" s="94" t="s">
        <v>8487</v>
      </c>
    </row>
    <row r="166" spans="1:4">
      <c r="A166" s="94" t="s">
        <v>8488</v>
      </c>
      <c r="B166" s="94" t="s">
        <v>8486</v>
      </c>
      <c r="D166" s="94" t="s">
        <v>8489</v>
      </c>
    </row>
    <row r="167" spans="1:4">
      <c r="A167" s="94" t="s">
        <v>8490</v>
      </c>
      <c r="B167" s="94" t="s">
        <v>8486</v>
      </c>
      <c r="D167" s="94" t="s">
        <v>8491</v>
      </c>
    </row>
    <row r="168" spans="1:4">
      <c r="A168" s="94" t="s">
        <v>8492</v>
      </c>
      <c r="B168" s="94" t="s">
        <v>8486</v>
      </c>
      <c r="D168" s="94" t="s">
        <v>8493</v>
      </c>
    </row>
    <row r="169" spans="1:4">
      <c r="A169" s="94" t="s">
        <v>8494</v>
      </c>
      <c r="B169" s="94" t="s">
        <v>8486</v>
      </c>
      <c r="D169" s="94" t="s">
        <v>8495</v>
      </c>
    </row>
    <row r="170" spans="1:4">
      <c r="A170" s="94" t="s">
        <v>8496</v>
      </c>
      <c r="B170" s="94" t="s">
        <v>8486</v>
      </c>
      <c r="D170" s="94" t="s">
        <v>8493</v>
      </c>
    </row>
    <row r="171" spans="1:4">
      <c r="A171" s="94" t="s">
        <v>8497</v>
      </c>
      <c r="B171" s="94" t="s">
        <v>8498</v>
      </c>
      <c r="D171" s="94" t="s">
        <v>8499</v>
      </c>
    </row>
    <row r="172" spans="1:4">
      <c r="A172" s="94" t="s">
        <v>8500</v>
      </c>
      <c r="B172" s="94" t="s">
        <v>8498</v>
      </c>
      <c r="D172" s="94" t="s">
        <v>8501</v>
      </c>
    </row>
    <row r="173" spans="1:4">
      <c r="A173" s="94" t="s">
        <v>8502</v>
      </c>
      <c r="B173" s="94" t="s">
        <v>8498</v>
      </c>
      <c r="D173" s="94" t="s">
        <v>8503</v>
      </c>
    </row>
    <row r="174" spans="1:4">
      <c r="A174" s="94" t="s">
        <v>8504</v>
      </c>
      <c r="B174" s="94" t="s">
        <v>8498</v>
      </c>
      <c r="D174" s="94" t="s">
        <v>8505</v>
      </c>
    </row>
    <row r="175" spans="1:4">
      <c r="A175" s="94" t="s">
        <v>8506</v>
      </c>
      <c r="B175" s="94" t="s">
        <v>8498</v>
      </c>
      <c r="D175" s="94" t="s">
        <v>8507</v>
      </c>
    </row>
    <row r="176" spans="1:4">
      <c r="A176" s="94" t="s">
        <v>8508</v>
      </c>
      <c r="B176" s="94" t="s">
        <v>8498</v>
      </c>
      <c r="D176" s="94" t="s">
        <v>8509</v>
      </c>
    </row>
    <row r="177" spans="1:4">
      <c r="A177" s="94" t="s">
        <v>8510</v>
      </c>
      <c r="B177" s="94" t="s">
        <v>8511</v>
      </c>
    </row>
    <row r="178" spans="1:4">
      <c r="A178" s="94" t="s">
        <v>8512</v>
      </c>
      <c r="B178" s="94" t="s">
        <v>8010</v>
      </c>
    </row>
    <row r="179" spans="1:4">
      <c r="A179" s="94" t="s">
        <v>8513</v>
      </c>
      <c r="B179" s="94" t="s">
        <v>8015</v>
      </c>
    </row>
    <row r="180" spans="1:4">
      <c r="A180" s="94" t="s">
        <v>8514</v>
      </c>
      <c r="B180" s="94" t="s">
        <v>8515</v>
      </c>
    </row>
    <row r="181" spans="1:4">
      <c r="A181" s="94" t="s">
        <v>8516</v>
      </c>
      <c r="B181" s="94" t="s">
        <v>8020</v>
      </c>
    </row>
    <row r="182" spans="1:4">
      <c r="A182" s="94" t="s">
        <v>8517</v>
      </c>
      <c r="B182" s="94" t="s">
        <v>8518</v>
      </c>
    </row>
    <row r="183" spans="1:4">
      <c r="A183" s="94" t="s">
        <v>8519</v>
      </c>
      <c r="B183" s="94" t="s">
        <v>8029</v>
      </c>
    </row>
    <row r="184" spans="1:4">
      <c r="A184" s="94" t="s">
        <v>8520</v>
      </c>
      <c r="B184" s="94" t="s">
        <v>8178</v>
      </c>
    </row>
    <row r="185" spans="1:4">
      <c r="A185" s="94" t="s">
        <v>8521</v>
      </c>
      <c r="B185" s="94" t="s">
        <v>8025</v>
      </c>
    </row>
    <row r="186" spans="1:4">
      <c r="A186" s="94" t="s">
        <v>8522</v>
      </c>
      <c r="B186" s="94" t="s">
        <v>8523</v>
      </c>
      <c r="D186" s="94" t="s">
        <v>8524</v>
      </c>
    </row>
    <row r="187" spans="1:4">
      <c r="A187" s="94" t="s">
        <v>8525</v>
      </c>
      <c r="B187" s="94" t="s">
        <v>8034</v>
      </c>
      <c r="D187" s="94" t="s">
        <v>8526</v>
      </c>
    </row>
    <row r="188" spans="1:4">
      <c r="A188" s="94" t="s">
        <v>8527</v>
      </c>
      <c r="B188" s="94" t="s">
        <v>8528</v>
      </c>
      <c r="D188" s="94" t="s">
        <v>8529</v>
      </c>
    </row>
    <row r="189" spans="1:4">
      <c r="A189" s="94" t="s">
        <v>8530</v>
      </c>
      <c r="B189" s="94" t="s">
        <v>8248</v>
      </c>
      <c r="D189" s="94" t="s">
        <v>8531</v>
      </c>
    </row>
    <row r="190" spans="1:4">
      <c r="A190" s="94" t="s">
        <v>8532</v>
      </c>
      <c r="B190" s="94" t="s">
        <v>8533</v>
      </c>
      <c r="D190" s="94" t="s">
        <v>8534</v>
      </c>
    </row>
    <row r="191" spans="1:4">
      <c r="A191" s="94" t="s">
        <v>8535</v>
      </c>
      <c r="B191" s="94" t="s">
        <v>8536</v>
      </c>
      <c r="D191" s="94" t="s">
        <v>8537</v>
      </c>
    </row>
    <row r="192" spans="1:4">
      <c r="A192" s="94" t="s">
        <v>8538</v>
      </c>
      <c r="B192" s="94" t="s">
        <v>8539</v>
      </c>
      <c r="D192" s="94" t="s">
        <v>8540</v>
      </c>
    </row>
    <row r="193" spans="1:4">
      <c r="A193" s="94" t="s">
        <v>8541</v>
      </c>
      <c r="B193" s="94" t="s">
        <v>8542</v>
      </c>
      <c r="D193" s="94" t="s">
        <v>8543</v>
      </c>
    </row>
    <row r="194" spans="1:4">
      <c r="A194" s="94" t="s">
        <v>8544</v>
      </c>
      <c r="B194" s="94" t="s">
        <v>8545</v>
      </c>
      <c r="D194" s="94" t="s">
        <v>8546</v>
      </c>
    </row>
    <row r="195" spans="1:4">
      <c r="A195" s="94" t="s">
        <v>8547</v>
      </c>
      <c r="B195" s="94" t="s">
        <v>8548</v>
      </c>
      <c r="D195" s="94" t="s">
        <v>8549</v>
      </c>
    </row>
    <row r="196" spans="1:4">
      <c r="A196" s="94" t="s">
        <v>8550</v>
      </c>
      <c r="B196" s="94" t="s">
        <v>8551</v>
      </c>
      <c r="D196" s="94" t="s">
        <v>8552</v>
      </c>
    </row>
    <row r="197" spans="1:4">
      <c r="A197" s="94" t="s">
        <v>8553</v>
      </c>
      <c r="B197" s="94" t="s">
        <v>8554</v>
      </c>
      <c r="D197" s="94" t="s">
        <v>8555</v>
      </c>
    </row>
    <row r="198" spans="1:4">
      <c r="A198" s="94" t="s">
        <v>8556</v>
      </c>
      <c r="B198" s="94" t="s">
        <v>8557</v>
      </c>
      <c r="D198" s="94" t="s">
        <v>8558</v>
      </c>
    </row>
    <row r="199" spans="1:4">
      <c r="A199" s="94" t="s">
        <v>8559</v>
      </c>
      <c r="B199" s="94" t="s">
        <v>8560</v>
      </c>
      <c r="D199" s="94" t="s">
        <v>8561</v>
      </c>
    </row>
    <row r="200" spans="1:4">
      <c r="A200" s="94" t="s">
        <v>8562</v>
      </c>
      <c r="B200" s="94" t="s">
        <v>8563</v>
      </c>
      <c r="D200" s="94" t="s">
        <v>8564</v>
      </c>
    </row>
    <row r="201" spans="1:4">
      <c r="A201" s="94" t="s">
        <v>8565</v>
      </c>
      <c r="B201" s="94" t="s">
        <v>8563</v>
      </c>
      <c r="D201" s="94" t="s">
        <v>8566</v>
      </c>
    </row>
    <row r="202" spans="1:4">
      <c r="A202" s="94" t="s">
        <v>8567</v>
      </c>
      <c r="B202" s="94" t="s">
        <v>8568</v>
      </c>
      <c r="D202" s="94" t="s">
        <v>8569</v>
      </c>
    </row>
    <row r="203" spans="1:4">
      <c r="A203" s="94" t="s">
        <v>8570</v>
      </c>
      <c r="B203" s="94" t="s">
        <v>8571</v>
      </c>
      <c r="D203" s="94" t="s">
        <v>8572</v>
      </c>
    </row>
    <row r="204" spans="1:4">
      <c r="A204" s="94" t="s">
        <v>8573</v>
      </c>
      <c r="B204" s="94" t="s">
        <v>8574</v>
      </c>
      <c r="D204" s="94" t="s">
        <v>8575</v>
      </c>
    </row>
    <row r="205" spans="1:4">
      <c r="A205" s="94" t="s">
        <v>8576</v>
      </c>
      <c r="B205" s="94" t="s">
        <v>8577</v>
      </c>
      <c r="D205" s="94" t="s">
        <v>8578</v>
      </c>
    </row>
    <row r="206" spans="1:4">
      <c r="A206" s="94" t="s">
        <v>8579</v>
      </c>
      <c r="B206" s="94" t="s">
        <v>8580</v>
      </c>
      <c r="D206" s="94" t="s">
        <v>8581</v>
      </c>
    </row>
    <row r="207" spans="1:4">
      <c r="A207" s="94" t="s">
        <v>8582</v>
      </c>
      <c r="B207" s="94" t="s">
        <v>8580</v>
      </c>
      <c r="D207" s="94" t="s">
        <v>8583</v>
      </c>
    </row>
    <row r="208" spans="1:4">
      <c r="A208" s="94" t="s">
        <v>8584</v>
      </c>
      <c r="B208" s="94" t="s">
        <v>8585</v>
      </c>
      <c r="D208" s="94" t="s">
        <v>8586</v>
      </c>
    </row>
    <row r="209" spans="1:4">
      <c r="A209" s="94" t="s">
        <v>8587</v>
      </c>
      <c r="B209" s="94" t="s">
        <v>8588</v>
      </c>
      <c r="D209" s="94" t="s">
        <v>8589</v>
      </c>
    </row>
    <row r="210" spans="1:4">
      <c r="A210" s="94" t="s">
        <v>8590</v>
      </c>
      <c r="B210" s="94" t="s">
        <v>8591</v>
      </c>
      <c r="D210" s="94" t="s">
        <v>8592</v>
      </c>
    </row>
    <row r="211" spans="1:4">
      <c r="A211" s="94" t="s">
        <v>8593</v>
      </c>
      <c r="B211" s="94" t="s">
        <v>8594</v>
      </c>
      <c r="D211" s="94" t="s">
        <v>8595</v>
      </c>
    </row>
    <row r="212" spans="1:4">
      <c r="A212" s="94" t="s">
        <v>8596</v>
      </c>
      <c r="B212" s="94" t="s">
        <v>8597</v>
      </c>
      <c r="D212" s="94" t="s">
        <v>8598</v>
      </c>
    </row>
    <row r="213" spans="1:4">
      <c r="A213" s="94" t="s">
        <v>8599</v>
      </c>
      <c r="B213" s="94" t="s">
        <v>8600</v>
      </c>
      <c r="D213" s="94" t="s">
        <v>8601</v>
      </c>
    </row>
    <row r="214" spans="1:4">
      <c r="A214" s="94" t="s">
        <v>8602</v>
      </c>
      <c r="B214" s="94" t="s">
        <v>8603</v>
      </c>
      <c r="D214" s="94" t="s">
        <v>8604</v>
      </c>
    </row>
    <row r="215" spans="1:4">
      <c r="A215" s="94" t="s">
        <v>8605</v>
      </c>
      <c r="B215" s="94" t="s">
        <v>8606</v>
      </c>
      <c r="D215" s="94" t="s">
        <v>8607</v>
      </c>
    </row>
    <row r="216" spans="1:4">
      <c r="A216" s="94" t="s">
        <v>8608</v>
      </c>
      <c r="B216" s="94" t="s">
        <v>8609</v>
      </c>
      <c r="D216" s="94" t="s">
        <v>8610</v>
      </c>
    </row>
    <row r="217" spans="1:4">
      <c r="A217" s="94" t="s">
        <v>8611</v>
      </c>
      <c r="B217" s="94" t="s">
        <v>8612</v>
      </c>
      <c r="D217" s="94" t="s">
        <v>8613</v>
      </c>
    </row>
    <row r="218" spans="1:4">
      <c r="A218" s="94" t="s">
        <v>8614</v>
      </c>
      <c r="B218" s="94" t="s">
        <v>8615</v>
      </c>
      <c r="D218" s="94" t="s">
        <v>8616</v>
      </c>
    </row>
    <row r="219" spans="1:4">
      <c r="A219" s="94" t="s">
        <v>8617</v>
      </c>
      <c r="B219" s="94" t="s">
        <v>8618</v>
      </c>
      <c r="D219" s="94" t="s">
        <v>8619</v>
      </c>
    </row>
    <row r="220" spans="1:4">
      <c r="A220" s="94" t="s">
        <v>8620</v>
      </c>
      <c r="B220" s="94" t="s">
        <v>8621</v>
      </c>
      <c r="D220" s="94" t="s">
        <v>8622</v>
      </c>
    </row>
    <row r="221" spans="1:4">
      <c r="A221" s="94" t="s">
        <v>8623</v>
      </c>
      <c r="B221" s="94" t="s">
        <v>8624</v>
      </c>
      <c r="D221" s="94" t="s">
        <v>8625</v>
      </c>
    </row>
    <row r="222" spans="1:4">
      <c r="A222" s="94" t="s">
        <v>8626</v>
      </c>
      <c r="B222" s="94" t="s">
        <v>8627</v>
      </c>
      <c r="D222" s="94" t="s">
        <v>8628</v>
      </c>
    </row>
    <row r="223" spans="1:4">
      <c r="A223" s="94" t="s">
        <v>8629</v>
      </c>
      <c r="B223" s="94" t="s">
        <v>8630</v>
      </c>
      <c r="D223" s="94" t="s">
        <v>8631</v>
      </c>
    </row>
    <row r="224" spans="1:4">
      <c r="A224" s="94" t="s">
        <v>8632</v>
      </c>
      <c r="B224" s="94" t="s">
        <v>8633</v>
      </c>
      <c r="D224" s="94" t="s">
        <v>8634</v>
      </c>
    </row>
    <row r="225" spans="1:4">
      <c r="A225" s="94" t="s">
        <v>8635</v>
      </c>
      <c r="B225" s="94" t="s">
        <v>8636</v>
      </c>
      <c r="C225" s="94" t="s">
        <v>6538</v>
      </c>
      <c r="D225" s="94" t="s">
        <v>8637</v>
      </c>
    </row>
    <row r="226" spans="1:4">
      <c r="A226" s="94" t="s">
        <v>8638</v>
      </c>
      <c r="B226" s="94" t="s">
        <v>8639</v>
      </c>
      <c r="C226" s="94" t="s">
        <v>6534</v>
      </c>
      <c r="D226" s="94" t="s">
        <v>8640</v>
      </c>
    </row>
    <row r="227" spans="1:4">
      <c r="A227" s="94" t="s">
        <v>8641</v>
      </c>
      <c r="B227" s="94" t="s">
        <v>8642</v>
      </c>
      <c r="C227" s="94" t="s">
        <v>8643</v>
      </c>
      <c r="D227" s="94" t="s">
        <v>8644</v>
      </c>
    </row>
    <row r="228" spans="1:4">
      <c r="A228" s="94" t="s">
        <v>8645</v>
      </c>
      <c r="B228" s="94" t="s">
        <v>8646</v>
      </c>
      <c r="C228" s="94" t="s">
        <v>8647</v>
      </c>
      <c r="D228" s="94" t="s">
        <v>8648</v>
      </c>
    </row>
    <row r="229" spans="1:4">
      <c r="A229" s="94" t="s">
        <v>8649</v>
      </c>
      <c r="B229" s="94" t="s">
        <v>8650</v>
      </c>
      <c r="C229" s="94" t="s">
        <v>6308</v>
      </c>
      <c r="D229" s="94" t="s">
        <v>8651</v>
      </c>
    </row>
    <row r="230" spans="1:4">
      <c r="A230" s="94" t="s">
        <v>8652</v>
      </c>
      <c r="B230" s="94" t="s">
        <v>8653</v>
      </c>
      <c r="C230" s="94" t="s">
        <v>8654</v>
      </c>
      <c r="D230" s="94" t="s">
        <v>8651</v>
      </c>
    </row>
    <row r="231" spans="1:4">
      <c r="A231" s="94" t="s">
        <v>8655</v>
      </c>
      <c r="B231" s="94" t="s">
        <v>8656</v>
      </c>
      <c r="C231" s="94" t="s">
        <v>6312</v>
      </c>
      <c r="D231" s="94" t="s">
        <v>8651</v>
      </c>
    </row>
    <row r="232" spans="1:4">
      <c r="A232" s="94" t="s">
        <v>8657</v>
      </c>
      <c r="B232" s="94" t="s">
        <v>8658</v>
      </c>
      <c r="C232" s="94" t="s">
        <v>6360</v>
      </c>
      <c r="D232" s="94" t="s">
        <v>8659</v>
      </c>
    </row>
    <row r="233" spans="1:4">
      <c r="A233" s="94" t="s">
        <v>8660</v>
      </c>
      <c r="B233" s="94" t="s">
        <v>8658</v>
      </c>
      <c r="C233" s="94" t="s">
        <v>6188</v>
      </c>
      <c r="D233" s="94" t="s">
        <v>8661</v>
      </c>
    </row>
    <row r="234" spans="1:4">
      <c r="A234" s="94" t="s">
        <v>8662</v>
      </c>
      <c r="B234" s="94" t="s">
        <v>8658</v>
      </c>
      <c r="C234" s="94" t="s">
        <v>6344</v>
      </c>
      <c r="D234" s="94" t="s">
        <v>8663</v>
      </c>
    </row>
    <row r="235" spans="1:4">
      <c r="A235" s="94" t="s">
        <v>8664</v>
      </c>
      <c r="B235" s="94" t="s">
        <v>8665</v>
      </c>
      <c r="C235" s="94" t="s">
        <v>8666</v>
      </c>
      <c r="D235" s="94" t="s">
        <v>8667</v>
      </c>
    </row>
    <row r="236" spans="1:4">
      <c r="A236" s="94" t="s">
        <v>8668</v>
      </c>
      <c r="B236" s="94" t="s">
        <v>8669</v>
      </c>
      <c r="C236" s="94" t="s">
        <v>8670</v>
      </c>
      <c r="D236" s="94" t="s">
        <v>8671</v>
      </c>
    </row>
    <row r="237" spans="1:4">
      <c r="A237" s="94" t="s">
        <v>8672</v>
      </c>
      <c r="B237" s="94" t="s">
        <v>8673</v>
      </c>
      <c r="C237" s="94" t="s">
        <v>8674</v>
      </c>
      <c r="D237" s="94" t="s">
        <v>8675</v>
      </c>
    </row>
    <row r="238" spans="1:4">
      <c r="A238" s="94" t="s">
        <v>8676</v>
      </c>
      <c r="B238" s="94" t="s">
        <v>8677</v>
      </c>
      <c r="C238" s="94" t="s">
        <v>8678</v>
      </c>
      <c r="D238" s="94" t="s">
        <v>8679</v>
      </c>
    </row>
    <row r="239" spans="1:4">
      <c r="A239" s="94" t="s">
        <v>8680</v>
      </c>
      <c r="B239" s="94" t="s">
        <v>8681</v>
      </c>
      <c r="C239" s="94" t="s">
        <v>6085</v>
      </c>
      <c r="D239" s="94" t="s">
        <v>8682</v>
      </c>
    </row>
    <row r="240" spans="1:4">
      <c r="A240" s="94" t="s">
        <v>8683</v>
      </c>
      <c r="B240" s="94" t="s">
        <v>8684</v>
      </c>
      <c r="C240" s="94" t="s">
        <v>6280</v>
      </c>
      <c r="D240" s="94" t="s">
        <v>8685</v>
      </c>
    </row>
    <row r="241" spans="1:4">
      <c r="A241" s="94" t="s">
        <v>8686</v>
      </c>
      <c r="B241" s="94" t="s">
        <v>8658</v>
      </c>
      <c r="C241" s="94" t="s">
        <v>6192</v>
      </c>
      <c r="D241" s="94" t="s">
        <v>8687</v>
      </c>
    </row>
    <row r="242" spans="1:4">
      <c r="A242" s="94" t="s">
        <v>8688</v>
      </c>
      <c r="B242" s="94" t="s">
        <v>8658</v>
      </c>
      <c r="C242" s="94" t="s">
        <v>6196</v>
      </c>
      <c r="D242" s="94" t="s">
        <v>8689</v>
      </c>
    </row>
    <row r="243" spans="1:4">
      <c r="A243" s="94" t="s">
        <v>8690</v>
      </c>
      <c r="B243" s="94" t="s">
        <v>8691</v>
      </c>
      <c r="C243" s="94" t="s">
        <v>4961</v>
      </c>
      <c r="D243" s="94" t="s">
        <v>8692</v>
      </c>
    </row>
    <row r="244" spans="1:4">
      <c r="A244" s="94" t="s">
        <v>8693</v>
      </c>
      <c r="B244" s="94" t="s">
        <v>8694</v>
      </c>
      <c r="C244" s="94" t="s">
        <v>8695</v>
      </c>
      <c r="D244" s="94" t="s">
        <v>8696</v>
      </c>
    </row>
    <row r="245" spans="1:4">
      <c r="A245" s="94" t="s">
        <v>8697</v>
      </c>
      <c r="B245" s="94" t="s">
        <v>8698</v>
      </c>
      <c r="C245" s="94" t="s">
        <v>8699</v>
      </c>
      <c r="D245" s="94" t="s">
        <v>8700</v>
      </c>
    </row>
    <row r="246" spans="1:4">
      <c r="A246" s="94" t="s">
        <v>8701</v>
      </c>
      <c r="B246" s="94" t="s">
        <v>8702</v>
      </c>
      <c r="C246" s="94" t="s">
        <v>5071</v>
      </c>
      <c r="D246" s="94" t="s">
        <v>8703</v>
      </c>
    </row>
    <row r="247" spans="1:4">
      <c r="A247" s="94" t="s">
        <v>8704</v>
      </c>
      <c r="B247" s="94" t="s">
        <v>8705</v>
      </c>
      <c r="C247" s="94" t="s">
        <v>8706</v>
      </c>
      <c r="D247" s="94" t="s">
        <v>8707</v>
      </c>
    </row>
    <row r="248" spans="1:4">
      <c r="A248" s="94" t="s">
        <v>8708</v>
      </c>
      <c r="B248" s="94" t="s">
        <v>8709</v>
      </c>
      <c r="C248" s="94" t="s">
        <v>8710</v>
      </c>
      <c r="D248" s="94" t="s">
        <v>8711</v>
      </c>
    </row>
    <row r="249" spans="1:4">
      <c r="A249" s="94" t="s">
        <v>8712</v>
      </c>
      <c r="B249" s="94" t="s">
        <v>8713</v>
      </c>
      <c r="C249" s="94" t="s">
        <v>8714</v>
      </c>
      <c r="D249" s="94" t="s">
        <v>8715</v>
      </c>
    </row>
    <row r="250" spans="1:4">
      <c r="A250" s="94" t="s">
        <v>8716</v>
      </c>
      <c r="B250" s="94" t="s">
        <v>8717</v>
      </c>
      <c r="C250" s="94" t="s">
        <v>8718</v>
      </c>
      <c r="D250" s="94" t="s">
        <v>8719</v>
      </c>
    </row>
    <row r="251" spans="1:4">
      <c r="A251" s="94" t="s">
        <v>8720</v>
      </c>
      <c r="B251" s="94" t="s">
        <v>8721</v>
      </c>
      <c r="C251" s="94" t="s">
        <v>8722</v>
      </c>
      <c r="D251" s="94" t="s">
        <v>8723</v>
      </c>
    </row>
    <row r="252" spans="1:4">
      <c r="A252" s="94" t="s">
        <v>8724</v>
      </c>
      <c r="B252" s="94" t="s">
        <v>8725</v>
      </c>
      <c r="C252" s="94" t="s">
        <v>6551</v>
      </c>
      <c r="D252" s="94" t="s">
        <v>8726</v>
      </c>
    </row>
    <row r="253" spans="1:4">
      <c r="A253" s="94" t="s">
        <v>8727</v>
      </c>
      <c r="B253" s="94" t="s">
        <v>8728</v>
      </c>
      <c r="C253" s="94" t="s">
        <v>6567</v>
      </c>
      <c r="D253" s="94" t="s">
        <v>8729</v>
      </c>
    </row>
    <row r="254" spans="1:4">
      <c r="A254" s="94" t="s">
        <v>8730</v>
      </c>
      <c r="B254" s="94" t="s">
        <v>8731</v>
      </c>
      <c r="C254" s="94" t="s">
        <v>4870</v>
      </c>
      <c r="D254" s="94" t="s">
        <v>8732</v>
      </c>
    </row>
    <row r="255" spans="1:4">
      <c r="A255" s="94" t="s">
        <v>8733</v>
      </c>
      <c r="B255" s="94" t="s">
        <v>8734</v>
      </c>
      <c r="C255" s="94" t="s">
        <v>8735</v>
      </c>
      <c r="D255" s="94" t="s">
        <v>8736</v>
      </c>
    </row>
    <row r="256" spans="1:4">
      <c r="A256" s="94" t="s">
        <v>8737</v>
      </c>
      <c r="B256" s="94" t="s">
        <v>8738</v>
      </c>
      <c r="C256" s="94" t="s">
        <v>8739</v>
      </c>
      <c r="D256" s="94" t="s">
        <v>8740</v>
      </c>
    </row>
    <row r="257" spans="1:4">
      <c r="A257" s="94" t="s">
        <v>8741</v>
      </c>
      <c r="B257" s="94" t="s">
        <v>8227</v>
      </c>
      <c r="C257" s="94" t="s">
        <v>8228</v>
      </c>
      <c r="D257" s="94" t="s">
        <v>8742</v>
      </c>
    </row>
    <row r="258" spans="1:4">
      <c r="A258" s="94" t="s">
        <v>8743</v>
      </c>
      <c r="B258" s="94" t="s">
        <v>8744</v>
      </c>
      <c r="C258" s="94" t="s">
        <v>8745</v>
      </c>
      <c r="D258" s="94" t="s">
        <v>8746</v>
      </c>
    </row>
    <row r="259" spans="1:4">
      <c r="A259" s="94" t="s">
        <v>8747</v>
      </c>
      <c r="B259" s="94" t="s">
        <v>8748</v>
      </c>
      <c r="C259" s="94" t="s">
        <v>8749</v>
      </c>
      <c r="D259" s="94" t="s">
        <v>8750</v>
      </c>
    </row>
    <row r="260" spans="1:4">
      <c r="A260" s="94" t="s">
        <v>8751</v>
      </c>
      <c r="B260" s="94" t="s">
        <v>8752</v>
      </c>
      <c r="C260" s="94" t="s">
        <v>8753</v>
      </c>
      <c r="D260" s="94" t="s">
        <v>8754</v>
      </c>
    </row>
    <row r="261" spans="1:4">
      <c r="A261" s="94" t="s">
        <v>8755</v>
      </c>
      <c r="B261" s="94" t="s">
        <v>8227</v>
      </c>
      <c r="C261" s="94" t="s">
        <v>8756</v>
      </c>
      <c r="D261" s="94" t="s">
        <v>8757</v>
      </c>
    </row>
    <row r="262" spans="1:4">
      <c r="A262" s="94" t="s">
        <v>8758</v>
      </c>
      <c r="B262" s="94" t="s">
        <v>8759</v>
      </c>
      <c r="C262" s="94" t="s">
        <v>6651</v>
      </c>
      <c r="D262" s="94" t="s">
        <v>8760</v>
      </c>
    </row>
    <row r="263" spans="1:4">
      <c r="A263" s="94" t="s">
        <v>8761</v>
      </c>
      <c r="B263" s="94" t="s">
        <v>8762</v>
      </c>
      <c r="C263" s="94" t="s">
        <v>8763</v>
      </c>
      <c r="D263" s="94" t="s">
        <v>8764</v>
      </c>
    </row>
    <row r="264" spans="1:4">
      <c r="A264" s="94" t="s">
        <v>8765</v>
      </c>
      <c r="B264" s="94" t="s">
        <v>811</v>
      </c>
      <c r="D264" s="94" t="s">
        <v>8766</v>
      </c>
    </row>
    <row r="265" spans="1:4">
      <c r="A265" s="94" t="s">
        <v>8767</v>
      </c>
      <c r="B265" s="94" t="s">
        <v>8768</v>
      </c>
      <c r="D265" s="94" t="s">
        <v>8769</v>
      </c>
    </row>
    <row r="266" spans="1:4">
      <c r="A266" s="94" t="s">
        <v>8770</v>
      </c>
      <c r="B266" s="94" t="s">
        <v>8771</v>
      </c>
      <c r="D266" s="94" t="s">
        <v>8772</v>
      </c>
    </row>
    <row r="267" spans="1:4">
      <c r="A267" s="94" t="s">
        <v>8773</v>
      </c>
      <c r="B267" s="94" t="s">
        <v>8774</v>
      </c>
      <c r="D267" s="94" t="s">
        <v>8775</v>
      </c>
    </row>
    <row r="268" spans="1:4">
      <c r="A268" s="94" t="s">
        <v>8776</v>
      </c>
      <c r="B268" s="94" t="s">
        <v>8777</v>
      </c>
      <c r="D268" s="94" t="s">
        <v>8778</v>
      </c>
    </row>
    <row r="269" spans="1:4">
      <c r="A269" s="94" t="s">
        <v>8779</v>
      </c>
      <c r="B269" s="94" t="s">
        <v>8780</v>
      </c>
      <c r="D269" s="94" t="s">
        <v>8781</v>
      </c>
    </row>
    <row r="270" spans="1:4">
      <c r="A270" s="94" t="s">
        <v>8782</v>
      </c>
      <c r="B270" s="94" t="s">
        <v>8783</v>
      </c>
      <c r="D270" s="94" t="s">
        <v>8784</v>
      </c>
    </row>
    <row r="271" spans="1:4">
      <c r="A271" s="94" t="s">
        <v>8785</v>
      </c>
      <c r="B271" s="94" t="s">
        <v>8786</v>
      </c>
      <c r="D271" s="94" t="s">
        <v>8787</v>
      </c>
    </row>
    <row r="272" spans="1:4">
      <c r="A272" s="94" t="s">
        <v>8788</v>
      </c>
      <c r="B272" s="94" t="s">
        <v>8262</v>
      </c>
      <c r="D272" s="94" t="s">
        <v>8789</v>
      </c>
    </row>
    <row r="273" spans="1:4">
      <c r="A273" s="94" t="s">
        <v>8790</v>
      </c>
      <c r="B273" s="94" t="s">
        <v>8262</v>
      </c>
      <c r="D273" s="94" t="s">
        <v>8791</v>
      </c>
    </row>
    <row r="274" spans="1:4">
      <c r="A274" s="94" t="s">
        <v>8792</v>
      </c>
      <c r="B274" s="94" t="s">
        <v>8793</v>
      </c>
      <c r="D274" s="94" t="s">
        <v>8794</v>
      </c>
    </row>
    <row r="275" spans="1:4">
      <c r="A275" s="94" t="s">
        <v>8795</v>
      </c>
      <c r="B275" s="94" t="s">
        <v>105</v>
      </c>
      <c r="D275" s="94" t="s">
        <v>8796</v>
      </c>
    </row>
    <row r="276" spans="1:4">
      <c r="A276" s="94" t="s">
        <v>8797</v>
      </c>
      <c r="B276" s="94" t="s">
        <v>8798</v>
      </c>
      <c r="D276" s="94" t="s">
        <v>8799</v>
      </c>
    </row>
    <row r="277" spans="1:4">
      <c r="A277" s="94" t="s">
        <v>8800</v>
      </c>
      <c r="B277" s="94" t="s">
        <v>8801</v>
      </c>
      <c r="D277" s="94" t="s">
        <v>8802</v>
      </c>
    </row>
    <row r="278" spans="1:4">
      <c r="A278" s="94" t="s">
        <v>8803</v>
      </c>
      <c r="B278" s="94" t="s">
        <v>454</v>
      </c>
      <c r="D278" s="94" t="s">
        <v>8804</v>
      </c>
    </row>
    <row r="279" spans="1:4">
      <c r="A279" s="94" t="s">
        <v>8805</v>
      </c>
      <c r="B279" s="94" t="s">
        <v>8793</v>
      </c>
      <c r="D279" s="94" t="s">
        <v>8794</v>
      </c>
    </row>
    <row r="280" spans="1:4">
      <c r="A280" s="94" t="s">
        <v>8806</v>
      </c>
      <c r="B280" s="94" t="s">
        <v>8807</v>
      </c>
      <c r="D280" s="94" t="s">
        <v>8808</v>
      </c>
    </row>
    <row r="281" spans="1:4">
      <c r="A281" s="94" t="s">
        <v>8809</v>
      </c>
      <c r="B281" s="94" t="s">
        <v>8810</v>
      </c>
      <c r="D281" s="94" t="s">
        <v>8811</v>
      </c>
    </row>
    <row r="282" spans="1:4">
      <c r="A282" s="94" t="s">
        <v>8812</v>
      </c>
      <c r="B282" s="94" t="s">
        <v>8813</v>
      </c>
      <c r="D282" s="94" t="s">
        <v>8814</v>
      </c>
    </row>
    <row r="283" spans="1:4">
      <c r="A283" s="94" t="s">
        <v>8815</v>
      </c>
      <c r="B283" s="94" t="s">
        <v>8130</v>
      </c>
      <c r="D283" s="94" t="s">
        <v>8816</v>
      </c>
    </row>
    <row r="284" spans="1:4">
      <c r="A284" s="94" t="s">
        <v>8817</v>
      </c>
      <c r="B284" s="94" t="s">
        <v>8267</v>
      </c>
      <c r="D284" s="94" t="s">
        <v>8818</v>
      </c>
    </row>
    <row r="285" spans="1:4">
      <c r="A285" s="94" t="s">
        <v>8819</v>
      </c>
      <c r="B285" s="94" t="s">
        <v>8271</v>
      </c>
      <c r="D285" s="94" t="s">
        <v>8818</v>
      </c>
    </row>
    <row r="286" spans="1:4">
      <c r="A286" s="94" t="s">
        <v>8820</v>
      </c>
      <c r="B286" s="94" t="s">
        <v>8821</v>
      </c>
      <c r="D286" s="94" t="s">
        <v>8818</v>
      </c>
    </row>
    <row r="287" spans="1:4">
      <c r="A287" s="94" t="s">
        <v>8822</v>
      </c>
      <c r="B287" s="94" t="s">
        <v>8267</v>
      </c>
      <c r="D287" s="94" t="s">
        <v>8823</v>
      </c>
    </row>
    <row r="288" spans="1:4">
      <c r="A288" s="94" t="s">
        <v>8824</v>
      </c>
      <c r="B288" s="94" t="s">
        <v>8267</v>
      </c>
      <c r="D288" s="94" t="s">
        <v>8823</v>
      </c>
    </row>
    <row r="289" spans="1:4">
      <c r="A289" s="94" t="s">
        <v>8825</v>
      </c>
      <c r="B289" s="94" t="s">
        <v>8267</v>
      </c>
      <c r="D289" s="94" t="s">
        <v>8823</v>
      </c>
    </row>
    <row r="290" spans="1:4">
      <c r="A290" s="94" t="s">
        <v>8826</v>
      </c>
      <c r="B290" s="94" t="s">
        <v>8267</v>
      </c>
      <c r="D290" s="94" t="s">
        <v>8823</v>
      </c>
    </row>
    <row r="291" spans="1:4">
      <c r="A291" s="94" t="s">
        <v>8827</v>
      </c>
      <c r="B291" s="94" t="s">
        <v>8267</v>
      </c>
      <c r="D291" s="94" t="s">
        <v>8823</v>
      </c>
    </row>
    <row r="292" spans="1:4">
      <c r="A292" s="94" t="s">
        <v>8828</v>
      </c>
      <c r="B292" s="94" t="s">
        <v>8267</v>
      </c>
      <c r="D292" s="94" t="s">
        <v>8823</v>
      </c>
    </row>
    <row r="293" spans="1:4">
      <c r="A293" s="94" t="s">
        <v>8829</v>
      </c>
      <c r="B293" s="94" t="s">
        <v>8420</v>
      </c>
      <c r="D293" s="94" t="s">
        <v>8830</v>
      </c>
    </row>
    <row r="294" spans="1:4">
      <c r="A294" s="94" t="s">
        <v>8831</v>
      </c>
      <c r="B294" s="94" t="s">
        <v>8832</v>
      </c>
      <c r="D294" s="94" t="s">
        <v>8833</v>
      </c>
    </row>
    <row r="295" spans="1:4">
      <c r="A295" s="94" t="s">
        <v>8834</v>
      </c>
      <c r="B295" s="94" t="s">
        <v>8835</v>
      </c>
      <c r="D295" s="94" t="s">
        <v>8836</v>
      </c>
    </row>
    <row r="296" spans="1:4">
      <c r="A296" s="94" t="s">
        <v>8837</v>
      </c>
      <c r="B296" s="94" t="s">
        <v>3803</v>
      </c>
      <c r="D296" s="94" t="s">
        <v>8838</v>
      </c>
    </row>
    <row r="297" spans="1:4">
      <c r="A297" s="94" t="s">
        <v>8839</v>
      </c>
      <c r="B297" s="94" t="s">
        <v>8840</v>
      </c>
      <c r="D297" s="94" t="s">
        <v>8841</v>
      </c>
    </row>
    <row r="298" spans="1:4">
      <c r="A298" s="94" t="s">
        <v>8842</v>
      </c>
      <c r="B298" s="94" t="s">
        <v>8843</v>
      </c>
      <c r="D298" s="94" t="s">
        <v>8844</v>
      </c>
    </row>
    <row r="299" spans="1:4">
      <c r="A299" s="94" t="s">
        <v>8845</v>
      </c>
      <c r="B299" s="94" t="s">
        <v>8846</v>
      </c>
      <c r="D299" s="94" t="s">
        <v>8847</v>
      </c>
    </row>
    <row r="300" spans="1:4">
      <c r="A300" s="94" t="s">
        <v>8848</v>
      </c>
      <c r="B300" s="94" t="s">
        <v>8849</v>
      </c>
      <c r="D300" s="94" t="s">
        <v>8850</v>
      </c>
    </row>
    <row r="301" spans="1:4">
      <c r="A301" s="94" t="s">
        <v>8851</v>
      </c>
      <c r="B301" s="94" t="s">
        <v>8852</v>
      </c>
      <c r="D301" s="94" t="s">
        <v>8853</v>
      </c>
    </row>
    <row r="302" spans="1:4">
      <c r="A302" s="94" t="s">
        <v>8854</v>
      </c>
      <c r="B302" s="94" t="s">
        <v>8855</v>
      </c>
      <c r="D302" s="94" t="s">
        <v>8856</v>
      </c>
    </row>
    <row r="303" spans="1:4">
      <c r="A303" s="94" t="s">
        <v>8857</v>
      </c>
      <c r="B303" s="94" t="s">
        <v>8386</v>
      </c>
      <c r="D303" s="94" t="s">
        <v>8858</v>
      </c>
    </row>
    <row r="304" spans="1:4">
      <c r="A304" s="94" t="s">
        <v>8859</v>
      </c>
      <c r="B304" s="94" t="s">
        <v>8860</v>
      </c>
      <c r="D304" s="94" t="s">
        <v>8861</v>
      </c>
    </row>
    <row r="305" spans="1:4">
      <c r="A305" s="94" t="s">
        <v>8862</v>
      </c>
      <c r="B305" s="94" t="s">
        <v>8863</v>
      </c>
      <c r="D305" s="94" t="s">
        <v>8864</v>
      </c>
    </row>
    <row r="306" spans="1:4">
      <c r="A306" s="94" t="s">
        <v>8865</v>
      </c>
      <c r="B306" s="94" t="s">
        <v>3928</v>
      </c>
      <c r="D306" s="94" t="s">
        <v>8866</v>
      </c>
    </row>
    <row r="307" spans="1:4">
      <c r="A307" s="94" t="s">
        <v>8867</v>
      </c>
      <c r="B307" s="94" t="s">
        <v>8423</v>
      </c>
      <c r="D307" s="94" t="s">
        <v>8868</v>
      </c>
    </row>
    <row r="308" spans="1:4">
      <c r="A308" s="94" t="s">
        <v>8869</v>
      </c>
      <c r="B308" s="94" t="s">
        <v>4381</v>
      </c>
      <c r="D308" s="94" t="s">
        <v>8870</v>
      </c>
    </row>
    <row r="309" spans="1:4">
      <c r="A309" s="94" t="s">
        <v>8871</v>
      </c>
      <c r="B309" s="94" t="s">
        <v>8872</v>
      </c>
      <c r="D309" s="94" t="s">
        <v>8873</v>
      </c>
    </row>
    <row r="310" spans="1:4">
      <c r="A310" s="94" t="s">
        <v>8874</v>
      </c>
      <c r="B310" s="94" t="s">
        <v>8875</v>
      </c>
      <c r="D310" s="94" t="s">
        <v>8876</v>
      </c>
    </row>
    <row r="311" spans="1:4">
      <c r="A311" s="94" t="s">
        <v>8877</v>
      </c>
      <c r="B311" s="94" t="s">
        <v>8878</v>
      </c>
      <c r="D311" s="94" t="s">
        <v>8879</v>
      </c>
    </row>
    <row r="312" spans="1:4">
      <c r="A312" s="94" t="s">
        <v>8880</v>
      </c>
      <c r="B312" s="94" t="s">
        <v>8881</v>
      </c>
      <c r="D312" s="94" t="s">
        <v>8882</v>
      </c>
    </row>
    <row r="313" spans="1:4">
      <c r="A313" s="94" t="s">
        <v>8883</v>
      </c>
      <c r="B313" s="94" t="s">
        <v>8884</v>
      </c>
      <c r="D313" s="94" t="s">
        <v>8885</v>
      </c>
    </row>
    <row r="314" spans="1:4">
      <c r="A314" s="94" t="s">
        <v>8886</v>
      </c>
      <c r="B314" s="94" t="s">
        <v>8887</v>
      </c>
      <c r="D314" s="94" t="s">
        <v>8888</v>
      </c>
    </row>
    <row r="315" spans="1:4">
      <c r="A315" s="94" t="s">
        <v>8889</v>
      </c>
      <c r="B315" s="94" t="s">
        <v>8890</v>
      </c>
      <c r="D315" s="94" t="s">
        <v>8891</v>
      </c>
    </row>
    <row r="316" spans="1:4">
      <c r="A316" s="94" t="s">
        <v>8892</v>
      </c>
      <c r="B316" s="94" t="s">
        <v>8893</v>
      </c>
      <c r="D316" s="94" t="s">
        <v>8894</v>
      </c>
    </row>
    <row r="317" spans="1:4">
      <c r="A317" s="94" t="s">
        <v>8895</v>
      </c>
      <c r="B317" s="94" t="s">
        <v>8896</v>
      </c>
      <c r="D317" s="94" t="s">
        <v>8897</v>
      </c>
    </row>
    <row r="318" spans="1:4">
      <c r="A318" s="94" t="s">
        <v>8898</v>
      </c>
      <c r="B318" s="94" t="s">
        <v>8899</v>
      </c>
      <c r="D318" s="94" t="s">
        <v>8900</v>
      </c>
    </row>
    <row r="319" spans="1:4">
      <c r="A319" s="94" t="s">
        <v>8901</v>
      </c>
      <c r="B319" s="94" t="s">
        <v>8902</v>
      </c>
      <c r="D319" s="94" t="s">
        <v>8903</v>
      </c>
    </row>
    <row r="320" spans="1:4">
      <c r="A320" s="94" t="s">
        <v>8904</v>
      </c>
      <c r="B320" s="94" t="s">
        <v>8905</v>
      </c>
      <c r="D320" s="94" t="s">
        <v>8906</v>
      </c>
    </row>
    <row r="321" spans="1:4">
      <c r="A321" s="94" t="s">
        <v>8907</v>
      </c>
      <c r="B321" s="94" t="s">
        <v>8908</v>
      </c>
      <c r="D321" s="94" t="s">
        <v>8909</v>
      </c>
    </row>
    <row r="322" spans="1:4">
      <c r="A322" s="94" t="s">
        <v>8910</v>
      </c>
      <c r="B322" s="94" t="s">
        <v>8911</v>
      </c>
      <c r="D322" s="94" t="s">
        <v>8912</v>
      </c>
    </row>
    <row r="323" spans="1:4">
      <c r="A323" s="94" t="s">
        <v>8913</v>
      </c>
      <c r="B323" s="94" t="s">
        <v>8914</v>
      </c>
      <c r="D323" s="94" t="s">
        <v>8915</v>
      </c>
    </row>
    <row r="324" spans="1:4">
      <c r="A324" s="94" t="s">
        <v>8916</v>
      </c>
      <c r="B324" s="94" t="s">
        <v>8917</v>
      </c>
      <c r="D324" s="94" t="s">
        <v>8918</v>
      </c>
    </row>
    <row r="325" spans="1:4">
      <c r="A325" s="94" t="s">
        <v>8919</v>
      </c>
      <c r="B325" s="94" t="s">
        <v>8920</v>
      </c>
      <c r="D325" s="94" t="s">
        <v>8921</v>
      </c>
    </row>
    <row r="326" spans="1:4">
      <c r="A326" s="94" t="s">
        <v>8922</v>
      </c>
      <c r="B326" s="94" t="s">
        <v>8923</v>
      </c>
      <c r="D326" s="94" t="s">
        <v>8924</v>
      </c>
    </row>
    <row r="327" spans="1:4">
      <c r="A327" s="94" t="s">
        <v>8925</v>
      </c>
      <c r="B327" s="94" t="s">
        <v>8926</v>
      </c>
      <c r="D327" s="94" t="s">
        <v>8927</v>
      </c>
    </row>
    <row r="328" spans="1:4">
      <c r="A328" s="94" t="s">
        <v>8928</v>
      </c>
      <c r="B328" s="94" t="s">
        <v>8929</v>
      </c>
      <c r="D328" s="94" t="s">
        <v>8930</v>
      </c>
    </row>
    <row r="329" spans="1:4">
      <c r="A329" s="94" t="s">
        <v>8931</v>
      </c>
      <c r="B329" s="94" t="s">
        <v>8932</v>
      </c>
      <c r="D329" s="94" t="s">
        <v>8933</v>
      </c>
    </row>
    <row r="330" spans="1:4">
      <c r="A330" s="94" t="s">
        <v>8934</v>
      </c>
      <c r="B330" s="94" t="s">
        <v>8935</v>
      </c>
      <c r="D330" s="94" t="s">
        <v>8936</v>
      </c>
    </row>
    <row r="331" spans="1:4">
      <c r="A331" s="94" t="s">
        <v>8937</v>
      </c>
      <c r="B331" s="94" t="s">
        <v>8938</v>
      </c>
      <c r="D331" s="94" t="s">
        <v>8939</v>
      </c>
    </row>
    <row r="332" spans="1:4">
      <c r="A332" s="94" t="s">
        <v>8940</v>
      </c>
      <c r="B332" s="94" t="s">
        <v>8941</v>
      </c>
      <c r="D332" s="94" t="s">
        <v>8942</v>
      </c>
    </row>
    <row r="333" spans="1:4">
      <c r="A333" s="94" t="s">
        <v>8943</v>
      </c>
      <c r="B333" s="94" t="s">
        <v>8944</v>
      </c>
      <c r="D333" s="94" t="s">
        <v>8945</v>
      </c>
    </row>
    <row r="334" spans="1:4">
      <c r="A334" s="94" t="s">
        <v>8946</v>
      </c>
      <c r="B334" s="94" t="s">
        <v>8926</v>
      </c>
      <c r="D334" s="94" t="s">
        <v>8947</v>
      </c>
    </row>
    <row r="335" spans="1:4">
      <c r="A335" s="94" t="s">
        <v>8948</v>
      </c>
      <c r="B335" s="94" t="s">
        <v>8432</v>
      </c>
      <c r="D335" s="94" t="s">
        <v>8949</v>
      </c>
    </row>
    <row r="336" spans="1:4">
      <c r="A336" s="94" t="s">
        <v>8950</v>
      </c>
      <c r="B336" s="94" t="s">
        <v>8435</v>
      </c>
      <c r="D336" s="94" t="s">
        <v>8951</v>
      </c>
    </row>
    <row r="337" spans="1:4">
      <c r="A337" s="94" t="s">
        <v>8952</v>
      </c>
      <c r="B337" s="94" t="s">
        <v>8953</v>
      </c>
      <c r="D337" s="94" t="s">
        <v>8954</v>
      </c>
    </row>
    <row r="338" spans="1:4">
      <c r="A338" s="94" t="s">
        <v>8955</v>
      </c>
      <c r="B338" s="94" t="s">
        <v>8956</v>
      </c>
    </row>
    <row r="339" spans="1:4">
      <c r="A339" s="94" t="s">
        <v>8957</v>
      </c>
      <c r="B339" s="94" t="s">
        <v>8958</v>
      </c>
      <c r="D339" s="94" t="s">
        <v>8959</v>
      </c>
    </row>
    <row r="340" spans="1:4">
      <c r="A340" s="94" t="s">
        <v>8960</v>
      </c>
      <c r="B340" s="94" t="s">
        <v>8961</v>
      </c>
      <c r="D340" s="94" t="s">
        <v>8962</v>
      </c>
    </row>
    <row r="341" spans="1:4">
      <c r="A341" s="94" t="s">
        <v>8963</v>
      </c>
      <c r="B341" s="94" t="s">
        <v>8964</v>
      </c>
      <c r="D341" s="94" t="s">
        <v>8965</v>
      </c>
    </row>
    <row r="342" spans="1:4">
      <c r="A342" s="94" t="s">
        <v>8966</v>
      </c>
      <c r="B342" s="94" t="s">
        <v>8967</v>
      </c>
      <c r="D342" s="94" t="s">
        <v>8968</v>
      </c>
    </row>
    <row r="343" spans="1:4">
      <c r="A343" s="94" t="s">
        <v>8969</v>
      </c>
      <c r="B343" s="94" t="s">
        <v>8970</v>
      </c>
      <c r="D343" s="94" t="s">
        <v>8971</v>
      </c>
    </row>
    <row r="344" spans="1:4">
      <c r="A344" s="94" t="s">
        <v>8972</v>
      </c>
      <c r="B344" s="94" t="s">
        <v>8973</v>
      </c>
      <c r="D344" s="94" t="s">
        <v>8974</v>
      </c>
    </row>
    <row r="345" spans="1:4">
      <c r="A345" s="94" t="s">
        <v>8975</v>
      </c>
      <c r="B345" s="94" t="s">
        <v>8976</v>
      </c>
      <c r="D345" s="94" t="s">
        <v>8977</v>
      </c>
    </row>
    <row r="346" spans="1:4">
      <c r="A346" s="94" t="s">
        <v>8978</v>
      </c>
      <c r="B346" s="94" t="s">
        <v>8979</v>
      </c>
      <c r="D346" s="94" t="s">
        <v>8980</v>
      </c>
    </row>
    <row r="347" spans="1:4">
      <c r="A347" s="94" t="s">
        <v>8981</v>
      </c>
      <c r="B347" s="94" t="s">
        <v>8982</v>
      </c>
      <c r="D347" s="94" t="s">
        <v>8983</v>
      </c>
    </row>
    <row r="348" spans="1:4">
      <c r="A348" s="94" t="s">
        <v>8984</v>
      </c>
      <c r="B348" s="94" t="s">
        <v>8985</v>
      </c>
      <c r="D348" s="94" t="s">
        <v>8986</v>
      </c>
    </row>
    <row r="349" spans="1:4">
      <c r="A349" s="94" t="s">
        <v>8987</v>
      </c>
      <c r="B349" s="94" t="s">
        <v>8988</v>
      </c>
      <c r="D349" s="94" t="s">
        <v>8989</v>
      </c>
    </row>
    <row r="350" spans="1:4">
      <c r="A350" s="94" t="s">
        <v>8990</v>
      </c>
      <c r="B350" s="94" t="s">
        <v>8991</v>
      </c>
      <c r="D350" s="94" t="s">
        <v>8992</v>
      </c>
    </row>
    <row r="351" spans="1:4">
      <c r="A351" s="94" t="s">
        <v>8993</v>
      </c>
      <c r="B351" s="94" t="s">
        <v>8994</v>
      </c>
    </row>
    <row r="352" spans="1:4">
      <c r="A352" s="94" t="s">
        <v>8995</v>
      </c>
      <c r="B352" s="94" t="s">
        <v>8996</v>
      </c>
    </row>
    <row r="353" spans="1:4">
      <c r="A353" s="94" t="s">
        <v>8997</v>
      </c>
      <c r="B353" s="94" t="s">
        <v>3999</v>
      </c>
      <c r="D353" s="94" t="s">
        <v>8998</v>
      </c>
    </row>
    <row r="354" spans="1:4">
      <c r="A354" s="94" t="s">
        <v>8999</v>
      </c>
      <c r="B354" s="94" t="s">
        <v>9000</v>
      </c>
      <c r="D354" s="94" t="s">
        <v>9001</v>
      </c>
    </row>
    <row r="355" spans="1:4">
      <c r="A355" s="94" t="s">
        <v>9002</v>
      </c>
      <c r="B355" s="94" t="s">
        <v>9003</v>
      </c>
      <c r="D355" s="94" t="s">
        <v>9004</v>
      </c>
    </row>
    <row r="356" spans="1:4">
      <c r="A356" s="94" t="s">
        <v>9005</v>
      </c>
      <c r="B356" s="94" t="s">
        <v>9006</v>
      </c>
      <c r="D356" s="94" t="s">
        <v>9007</v>
      </c>
    </row>
    <row r="357" spans="1:4">
      <c r="A357" s="94" t="s">
        <v>9008</v>
      </c>
      <c r="B357" s="94" t="s">
        <v>9009</v>
      </c>
      <c r="D357" s="94" t="s">
        <v>9010</v>
      </c>
    </row>
    <row r="358" spans="1:4">
      <c r="A358" s="94" t="s">
        <v>9011</v>
      </c>
      <c r="B358" s="94" t="s">
        <v>9012</v>
      </c>
      <c r="D358" s="94" t="s">
        <v>9013</v>
      </c>
    </row>
    <row r="359" spans="1:4">
      <c r="A359" s="94" t="s">
        <v>9014</v>
      </c>
      <c r="B359" s="94" t="s">
        <v>9015</v>
      </c>
      <c r="D359" s="94" t="s">
        <v>9016</v>
      </c>
    </row>
    <row r="360" spans="1:4">
      <c r="A360" s="94" t="s">
        <v>9017</v>
      </c>
      <c r="B360" s="94" t="s">
        <v>9018</v>
      </c>
      <c r="D360" s="94" t="s">
        <v>9019</v>
      </c>
    </row>
    <row r="361" spans="1:4">
      <c r="A361" s="94" t="s">
        <v>9020</v>
      </c>
      <c r="B361" s="94" t="s">
        <v>9021</v>
      </c>
      <c r="D361" s="94" t="s">
        <v>9022</v>
      </c>
    </row>
    <row r="362" spans="1:4">
      <c r="A362" s="94" t="s">
        <v>9023</v>
      </c>
      <c r="B362" s="94" t="s">
        <v>9024</v>
      </c>
      <c r="D362" s="94" t="s">
        <v>9025</v>
      </c>
    </row>
    <row r="363" spans="1:4">
      <c r="A363" s="94" t="s">
        <v>9026</v>
      </c>
      <c r="B363" s="94" t="s">
        <v>9027</v>
      </c>
    </row>
    <row r="364" spans="1:4">
      <c r="A364" s="94" t="s">
        <v>9028</v>
      </c>
      <c r="B364" s="94" t="s">
        <v>9029</v>
      </c>
    </row>
    <row r="365" spans="1:4">
      <c r="A365" s="94" t="s">
        <v>9030</v>
      </c>
      <c r="B365" s="94" t="s">
        <v>8440</v>
      </c>
      <c r="D365" s="94" t="s">
        <v>9031</v>
      </c>
    </row>
    <row r="366" spans="1:4">
      <c r="A366" s="94" t="s">
        <v>9032</v>
      </c>
      <c r="B366" s="94" t="s">
        <v>9033</v>
      </c>
      <c r="D366" s="94" t="s">
        <v>9034</v>
      </c>
    </row>
    <row r="367" spans="1:4">
      <c r="A367" s="94" t="s">
        <v>9035</v>
      </c>
      <c r="B367" s="94" t="s">
        <v>4013</v>
      </c>
      <c r="D367" s="94" t="s">
        <v>9036</v>
      </c>
    </row>
    <row r="368" spans="1:4">
      <c r="A368" s="94" t="s">
        <v>9037</v>
      </c>
      <c r="B368" s="94" t="s">
        <v>9038</v>
      </c>
      <c r="D368" s="94" t="s">
        <v>9039</v>
      </c>
    </row>
    <row r="369" spans="1:4">
      <c r="A369" s="94" t="s">
        <v>9040</v>
      </c>
      <c r="B369" s="94" t="s">
        <v>9041</v>
      </c>
      <c r="D369" s="94" t="s">
        <v>9042</v>
      </c>
    </row>
    <row r="370" spans="1:4">
      <c r="A370" s="94" t="s">
        <v>9043</v>
      </c>
      <c r="B370" s="94" t="s">
        <v>9044</v>
      </c>
      <c r="D370" s="94" t="s">
        <v>9045</v>
      </c>
    </row>
    <row r="371" spans="1:4">
      <c r="A371" s="94" t="s">
        <v>9046</v>
      </c>
      <c r="B371" s="94" t="s">
        <v>8426</v>
      </c>
      <c r="D371" s="94" t="s">
        <v>9047</v>
      </c>
    </row>
    <row r="372" spans="1:4">
      <c r="A372" s="94" t="s">
        <v>9048</v>
      </c>
      <c r="B372" s="94" t="s">
        <v>8429</v>
      </c>
      <c r="D372" s="94" t="s">
        <v>9049</v>
      </c>
    </row>
    <row r="373" spans="1:4">
      <c r="A373" s="94" t="s">
        <v>9050</v>
      </c>
      <c r="B373" s="94" t="s">
        <v>9051</v>
      </c>
      <c r="D373" s="94" t="s">
        <v>9052</v>
      </c>
    </row>
    <row r="374" spans="1:4">
      <c r="A374" s="94" t="s">
        <v>9053</v>
      </c>
      <c r="B374" s="94" t="s">
        <v>9054</v>
      </c>
      <c r="D374" s="94" t="s">
        <v>9055</v>
      </c>
    </row>
    <row r="375" spans="1:4">
      <c r="A375" s="94" t="s">
        <v>9056</v>
      </c>
      <c r="B375" s="94" t="s">
        <v>9057</v>
      </c>
    </row>
    <row r="376" spans="1:4">
      <c r="A376" s="94" t="s">
        <v>9058</v>
      </c>
      <c r="B376" s="94" t="s">
        <v>9059</v>
      </c>
    </row>
    <row r="377" spans="1:4">
      <c r="A377" s="94" t="s">
        <v>9060</v>
      </c>
      <c r="B377" s="94" t="s">
        <v>9061</v>
      </c>
      <c r="D377" s="94" t="s">
        <v>9062</v>
      </c>
    </row>
    <row r="378" spans="1:4">
      <c r="A378" s="94" t="s">
        <v>9063</v>
      </c>
      <c r="B378" s="94" t="s">
        <v>9064</v>
      </c>
      <c r="D378" s="94" t="s">
        <v>9065</v>
      </c>
    </row>
    <row r="379" spans="1:4">
      <c r="A379" s="94" t="s">
        <v>9066</v>
      </c>
      <c r="B379" s="94" t="s">
        <v>9067</v>
      </c>
    </row>
    <row r="380" spans="1:4">
      <c r="A380" s="94" t="s">
        <v>9068</v>
      </c>
      <c r="B380" s="94" t="s">
        <v>9069</v>
      </c>
    </row>
    <row r="381" spans="1:4">
      <c r="A381" s="94" t="s">
        <v>9070</v>
      </c>
      <c r="B381" s="94" t="s">
        <v>9071</v>
      </c>
      <c r="D381" s="94" t="s">
        <v>9072</v>
      </c>
    </row>
    <row r="382" spans="1:4">
      <c r="A382" s="94" t="s">
        <v>9073</v>
      </c>
      <c r="B382" s="94" t="s">
        <v>9074</v>
      </c>
      <c r="D382" s="94" t="s">
        <v>9075</v>
      </c>
    </row>
    <row r="383" spans="1:4">
      <c r="A383" s="94" t="s">
        <v>9076</v>
      </c>
      <c r="B383" s="94" t="s">
        <v>9074</v>
      </c>
      <c r="D383" s="94" t="s">
        <v>9077</v>
      </c>
    </row>
    <row r="384" spans="1:4">
      <c r="A384" s="94" t="s">
        <v>9078</v>
      </c>
      <c r="B384" s="94" t="s">
        <v>9079</v>
      </c>
      <c r="D384" s="94" t="s">
        <v>9072</v>
      </c>
    </row>
    <row r="385" spans="1:4">
      <c r="A385" s="94" t="s">
        <v>9080</v>
      </c>
      <c r="B385" s="94" t="s">
        <v>9079</v>
      </c>
      <c r="D385" s="94" t="s">
        <v>9081</v>
      </c>
    </row>
    <row r="386" spans="1:4">
      <c r="A386" s="94" t="s">
        <v>9082</v>
      </c>
      <c r="B386" s="94" t="s">
        <v>9079</v>
      </c>
      <c r="D386" s="94" t="s">
        <v>9083</v>
      </c>
    </row>
    <row r="387" spans="1:4">
      <c r="A387" s="94" t="s">
        <v>9084</v>
      </c>
      <c r="B387" s="94" t="s">
        <v>9085</v>
      </c>
      <c r="D387" s="94" t="s">
        <v>9086</v>
      </c>
    </row>
    <row r="388" spans="1:4">
      <c r="A388" s="94" t="s">
        <v>9087</v>
      </c>
      <c r="B388" s="94" t="s">
        <v>9088</v>
      </c>
      <c r="D388" s="94" t="s">
        <v>9089</v>
      </c>
    </row>
    <row r="389" spans="1:4">
      <c r="A389" s="94" t="s">
        <v>9090</v>
      </c>
      <c r="B389" s="94" t="s">
        <v>9091</v>
      </c>
      <c r="D389" s="94" t="s">
        <v>9092</v>
      </c>
    </row>
    <row r="390" spans="1:4">
      <c r="A390" s="94" t="s">
        <v>9093</v>
      </c>
      <c r="B390" s="94" t="s">
        <v>459</v>
      </c>
      <c r="D390" s="94" t="s">
        <v>9094</v>
      </c>
    </row>
    <row r="391" spans="1:4">
      <c r="A391" s="94" t="s">
        <v>9095</v>
      </c>
      <c r="B391" s="94" t="s">
        <v>9096</v>
      </c>
      <c r="D391" s="94" t="s">
        <v>9097</v>
      </c>
    </row>
    <row r="392" spans="1:4">
      <c r="A392" s="94" t="s">
        <v>9098</v>
      </c>
      <c r="B392" s="94" t="s">
        <v>9099</v>
      </c>
      <c r="D392" s="94" t="s">
        <v>9100</v>
      </c>
    </row>
    <row r="393" spans="1:4">
      <c r="A393" s="94" t="s">
        <v>9101</v>
      </c>
      <c r="B393" s="94" t="s">
        <v>9102</v>
      </c>
      <c r="D393" s="94" t="s">
        <v>9103</v>
      </c>
    </row>
    <row r="394" spans="1:4">
      <c r="A394" s="94" t="s">
        <v>9104</v>
      </c>
      <c r="B394" s="94" t="s">
        <v>9105</v>
      </c>
      <c r="D394" s="94" t="s">
        <v>9103</v>
      </c>
    </row>
    <row r="395" spans="1:4">
      <c r="A395" s="94" t="s">
        <v>9106</v>
      </c>
      <c r="B395" s="94" t="s">
        <v>9107</v>
      </c>
      <c r="D395" s="94" t="s">
        <v>9108</v>
      </c>
    </row>
    <row r="396" spans="1:4">
      <c r="A396" s="94" t="s">
        <v>9109</v>
      </c>
      <c r="B396" s="94" t="s">
        <v>9110</v>
      </c>
      <c r="D396" s="94" t="s">
        <v>9111</v>
      </c>
    </row>
    <row r="397" spans="1:4">
      <c r="A397" s="94" t="s">
        <v>9112</v>
      </c>
      <c r="B397" s="94" t="s">
        <v>9113</v>
      </c>
      <c r="D397" s="94" t="s">
        <v>9114</v>
      </c>
    </row>
    <row r="398" spans="1:4">
      <c r="A398" s="94" t="s">
        <v>9115</v>
      </c>
      <c r="B398" s="94" t="s">
        <v>9116</v>
      </c>
      <c r="D398" s="94" t="s">
        <v>9117</v>
      </c>
    </row>
    <row r="399" spans="1:4">
      <c r="A399" s="94" t="s">
        <v>9118</v>
      </c>
      <c r="B399" s="94" t="s">
        <v>9119</v>
      </c>
      <c r="D399" s="94" t="s">
        <v>9120</v>
      </c>
    </row>
    <row r="400" spans="1:4">
      <c r="A400" s="94" t="s">
        <v>9121</v>
      </c>
      <c r="B400" s="94" t="s">
        <v>9122</v>
      </c>
      <c r="D400" s="94" t="s">
        <v>9123</v>
      </c>
    </row>
    <row r="401" spans="1:4">
      <c r="A401" s="94" t="s">
        <v>9124</v>
      </c>
      <c r="B401" s="94" t="s">
        <v>9125</v>
      </c>
      <c r="D401" s="94" t="s">
        <v>8322</v>
      </c>
    </row>
    <row r="402" spans="1:4">
      <c r="A402" s="94" t="s">
        <v>9126</v>
      </c>
      <c r="B402" s="94" t="s">
        <v>2068</v>
      </c>
      <c r="D402" s="94" t="s">
        <v>9127</v>
      </c>
    </row>
    <row r="403" spans="1:4">
      <c r="A403" s="94" t="s">
        <v>9128</v>
      </c>
      <c r="B403" s="94" t="s">
        <v>774</v>
      </c>
      <c r="D403" s="94" t="s">
        <v>9129</v>
      </c>
    </row>
    <row r="404" spans="1:4">
      <c r="A404" s="94" t="s">
        <v>9130</v>
      </c>
      <c r="B404" s="94" t="s">
        <v>4564</v>
      </c>
      <c r="D404" s="94" t="s">
        <v>9131</v>
      </c>
    </row>
    <row r="405" spans="1:4">
      <c r="A405" s="94" t="s">
        <v>9132</v>
      </c>
      <c r="B405" s="94" t="s">
        <v>337</v>
      </c>
      <c r="D405" s="94" t="s">
        <v>9133</v>
      </c>
    </row>
    <row r="406" spans="1:4">
      <c r="A406" s="94" t="s">
        <v>9134</v>
      </c>
      <c r="B406" s="94" t="s">
        <v>8170</v>
      </c>
      <c r="D406" s="94" t="s">
        <v>9135</v>
      </c>
    </row>
    <row r="407" spans="1:4">
      <c r="A407" s="94" t="s">
        <v>9136</v>
      </c>
      <c r="B407" s="94" t="s">
        <v>9137</v>
      </c>
      <c r="D407" s="94" t="s">
        <v>9138</v>
      </c>
    </row>
    <row r="408" spans="1:4">
      <c r="A408" s="94" t="s">
        <v>9139</v>
      </c>
      <c r="B408" s="94" t="s">
        <v>9140</v>
      </c>
      <c r="D408" s="94" t="s">
        <v>9141</v>
      </c>
    </row>
    <row r="409" spans="1:4">
      <c r="A409" s="94" t="s">
        <v>9142</v>
      </c>
      <c r="B409" s="94" t="s">
        <v>9143</v>
      </c>
      <c r="D409" s="94" t="s">
        <v>9144</v>
      </c>
    </row>
    <row r="410" spans="1:4">
      <c r="A410" s="94" t="s">
        <v>9145</v>
      </c>
      <c r="B410" s="94" t="s">
        <v>9146</v>
      </c>
      <c r="D410" s="94" t="s">
        <v>9147</v>
      </c>
    </row>
    <row r="411" spans="1:4">
      <c r="A411" s="94" t="s">
        <v>9148</v>
      </c>
      <c r="B411" s="94" t="s">
        <v>9149</v>
      </c>
      <c r="D411" s="94" t="s">
        <v>9150</v>
      </c>
    </row>
    <row r="412" spans="1:4">
      <c r="A412" s="94" t="s">
        <v>9151</v>
      </c>
      <c r="B412" s="94" t="s">
        <v>9152</v>
      </c>
      <c r="D412" s="94" t="s">
        <v>9153</v>
      </c>
    </row>
    <row r="413" spans="1:4">
      <c r="A413" s="94" t="s">
        <v>9154</v>
      </c>
      <c r="B413" s="94" t="s">
        <v>9155</v>
      </c>
      <c r="D413" s="94" t="s">
        <v>9156</v>
      </c>
    </row>
    <row r="414" spans="1:4">
      <c r="A414" s="94" t="s">
        <v>9157</v>
      </c>
      <c r="B414" s="94" t="s">
        <v>9158</v>
      </c>
      <c r="D414" s="94" t="s">
        <v>9159</v>
      </c>
    </row>
    <row r="415" spans="1:4">
      <c r="A415" s="94" t="s">
        <v>9160</v>
      </c>
      <c r="B415" s="94" t="s">
        <v>9161</v>
      </c>
      <c r="D415" s="94" t="s">
        <v>9162</v>
      </c>
    </row>
    <row r="416" spans="1:4">
      <c r="A416" s="94" t="s">
        <v>9163</v>
      </c>
      <c r="B416" s="94" t="s">
        <v>9161</v>
      </c>
      <c r="D416" s="94" t="s">
        <v>9164</v>
      </c>
    </row>
    <row r="417" spans="1:4">
      <c r="A417" s="94" t="s">
        <v>9165</v>
      </c>
      <c r="B417" s="94" t="s">
        <v>9166</v>
      </c>
      <c r="D417" s="94" t="s">
        <v>9167</v>
      </c>
    </row>
    <row r="418" spans="1:4">
      <c r="A418" s="94" t="s">
        <v>9168</v>
      </c>
      <c r="B418" s="94" t="s">
        <v>9169</v>
      </c>
      <c r="D418" s="94" t="s">
        <v>9170</v>
      </c>
    </row>
    <row r="419" spans="1:4">
      <c r="A419" s="94" t="s">
        <v>9171</v>
      </c>
      <c r="B419" s="94" t="s">
        <v>9172</v>
      </c>
      <c r="D419" s="94" t="s">
        <v>9173</v>
      </c>
    </row>
    <row r="420" spans="1:4">
      <c r="A420" s="94" t="s">
        <v>9174</v>
      </c>
      <c r="B420" s="94" t="s">
        <v>8289</v>
      </c>
      <c r="D420" s="94" t="s">
        <v>9175</v>
      </c>
    </row>
    <row r="421" spans="1:4">
      <c r="A421" s="94" t="s">
        <v>9176</v>
      </c>
      <c r="B421" s="94" t="s">
        <v>9177</v>
      </c>
      <c r="D421" s="94" t="s">
        <v>9178</v>
      </c>
    </row>
    <row r="422" spans="1:4">
      <c r="A422" s="94" t="s">
        <v>9179</v>
      </c>
      <c r="B422" s="94" t="s">
        <v>9180</v>
      </c>
      <c r="D422" s="94" t="s">
        <v>9181</v>
      </c>
    </row>
    <row r="423" spans="1:4">
      <c r="A423" s="94" t="s">
        <v>9182</v>
      </c>
      <c r="B423" s="94" t="s">
        <v>9183</v>
      </c>
      <c r="D423" s="94" t="s">
        <v>9184</v>
      </c>
    </row>
    <row r="424" spans="1:4">
      <c r="A424" s="94" t="s">
        <v>9185</v>
      </c>
      <c r="B424" s="94" t="s">
        <v>9186</v>
      </c>
      <c r="D424" s="94" t="s">
        <v>9187</v>
      </c>
    </row>
    <row r="425" spans="1:4">
      <c r="A425" s="94" t="s">
        <v>9188</v>
      </c>
      <c r="B425" s="94" t="s">
        <v>9189</v>
      </c>
      <c r="D425" s="94" t="s">
        <v>9190</v>
      </c>
    </row>
    <row r="426" spans="1:4">
      <c r="A426" s="94" t="s">
        <v>9191</v>
      </c>
      <c r="B426" s="94" t="s">
        <v>9192</v>
      </c>
      <c r="D426" s="94" t="s">
        <v>9193</v>
      </c>
    </row>
    <row r="427" spans="1:4">
      <c r="A427" s="94" t="s">
        <v>9194</v>
      </c>
      <c r="B427" s="94" t="s">
        <v>400</v>
      </c>
      <c r="D427" s="94" t="s">
        <v>9195</v>
      </c>
    </row>
    <row r="428" spans="1:4">
      <c r="A428" s="94" t="s">
        <v>9196</v>
      </c>
      <c r="B428" s="94" t="s">
        <v>9197</v>
      </c>
      <c r="D428" s="94" t="s">
        <v>9198</v>
      </c>
    </row>
    <row r="429" spans="1:4">
      <c r="A429" s="94" t="s">
        <v>9199</v>
      </c>
      <c r="B429" s="94" t="s">
        <v>9200</v>
      </c>
      <c r="D429" s="94" t="s">
        <v>9201</v>
      </c>
    </row>
    <row r="430" spans="1:4">
      <c r="A430" s="94" t="s">
        <v>9202</v>
      </c>
      <c r="B430" s="94" t="s">
        <v>9203</v>
      </c>
      <c r="D430" s="94" t="s">
        <v>9204</v>
      </c>
    </row>
    <row r="431" spans="1:4">
      <c r="A431" s="94" t="s">
        <v>9205</v>
      </c>
      <c r="B431" s="94" t="s">
        <v>9206</v>
      </c>
      <c r="D431" s="94" t="s">
        <v>9207</v>
      </c>
    </row>
    <row r="432" spans="1:4">
      <c r="A432" s="94" t="s">
        <v>9208</v>
      </c>
      <c r="B432" s="94" t="s">
        <v>9209</v>
      </c>
      <c r="D432" s="94" t="s">
        <v>9210</v>
      </c>
    </row>
    <row r="433" spans="1:4">
      <c r="A433" s="94" t="s">
        <v>9211</v>
      </c>
      <c r="B433" s="94" t="s">
        <v>697</v>
      </c>
      <c r="D433" s="94" t="s">
        <v>9212</v>
      </c>
    </row>
    <row r="434" spans="1:4">
      <c r="A434" s="94" t="s">
        <v>9213</v>
      </c>
      <c r="B434" s="94" t="s">
        <v>337</v>
      </c>
      <c r="D434" s="94" t="s">
        <v>9214</v>
      </c>
    </row>
    <row r="435" spans="1:4">
      <c r="A435" s="94" t="s">
        <v>9215</v>
      </c>
      <c r="B435" s="94" t="s">
        <v>337</v>
      </c>
      <c r="D435" s="94" t="s">
        <v>9216</v>
      </c>
    </row>
    <row r="436" spans="1:4">
      <c r="A436" s="94" t="s">
        <v>9217</v>
      </c>
      <c r="B436" s="94" t="s">
        <v>337</v>
      </c>
      <c r="D436" s="94" t="s">
        <v>9218</v>
      </c>
    </row>
    <row r="437" spans="1:4">
      <c r="A437" s="94" t="s">
        <v>9219</v>
      </c>
      <c r="B437" s="94" t="s">
        <v>337</v>
      </c>
      <c r="D437" s="94" t="s">
        <v>9220</v>
      </c>
    </row>
    <row r="438" spans="1:4">
      <c r="A438" s="94" t="s">
        <v>9221</v>
      </c>
      <c r="B438" s="94" t="s">
        <v>337</v>
      </c>
      <c r="D438" s="94" t="s">
        <v>9222</v>
      </c>
    </row>
    <row r="439" spans="1:4">
      <c r="A439" s="94" t="s">
        <v>9223</v>
      </c>
      <c r="B439" s="94" t="s">
        <v>576</v>
      </c>
      <c r="D439" s="94" t="s">
        <v>9224</v>
      </c>
    </row>
    <row r="440" spans="1:4">
      <c r="A440" s="94" t="s">
        <v>9225</v>
      </c>
      <c r="B440" s="94" t="s">
        <v>251</v>
      </c>
      <c r="D440" s="94" t="s">
        <v>9226</v>
      </c>
    </row>
    <row r="441" spans="1:4">
      <c r="A441" s="94" t="s">
        <v>9227</v>
      </c>
      <c r="B441" s="94" t="s">
        <v>9228</v>
      </c>
      <c r="D441" s="94" t="s">
        <v>9229</v>
      </c>
    </row>
    <row r="442" spans="1:4">
      <c r="A442" s="94" t="s">
        <v>9230</v>
      </c>
      <c r="B442" s="94" t="s">
        <v>9231</v>
      </c>
      <c r="D442" s="94" t="s">
        <v>9232</v>
      </c>
    </row>
    <row r="443" spans="1:4">
      <c r="A443" s="94" t="s">
        <v>9233</v>
      </c>
      <c r="B443" s="94" t="s">
        <v>619</v>
      </c>
      <c r="D443" s="94" t="s">
        <v>9234</v>
      </c>
    </row>
    <row r="444" spans="1:4">
      <c r="A444" s="94" t="s">
        <v>9235</v>
      </c>
      <c r="B444" s="94" t="s">
        <v>639</v>
      </c>
      <c r="D444" s="94" t="s">
        <v>9236</v>
      </c>
    </row>
    <row r="445" spans="1:4">
      <c r="A445" s="94" t="s">
        <v>9237</v>
      </c>
      <c r="B445" s="94" t="s">
        <v>9238</v>
      </c>
      <c r="D445" s="94" t="s">
        <v>9239</v>
      </c>
    </row>
    <row r="446" spans="1:4">
      <c r="A446" s="94" t="s">
        <v>9240</v>
      </c>
      <c r="B446" s="94" t="s">
        <v>9241</v>
      </c>
      <c r="D446" s="94" t="s">
        <v>9242</v>
      </c>
    </row>
    <row r="447" spans="1:4">
      <c r="A447" s="94" t="s">
        <v>9243</v>
      </c>
      <c r="B447" s="94" t="s">
        <v>9244</v>
      </c>
      <c r="D447" s="94" t="s">
        <v>9245</v>
      </c>
    </row>
    <row r="448" spans="1:4">
      <c r="A448" s="94" t="s">
        <v>9246</v>
      </c>
      <c r="B448" s="94" t="s">
        <v>9247</v>
      </c>
      <c r="D448" s="94" t="s">
        <v>9248</v>
      </c>
    </row>
    <row r="449" spans="1:4">
      <c r="A449" s="94" t="s">
        <v>9249</v>
      </c>
      <c r="B449" s="94" t="s">
        <v>9250</v>
      </c>
      <c r="D449" s="94" t="s">
        <v>9251</v>
      </c>
    </row>
    <row r="450" spans="1:4">
      <c r="A450" s="94" t="s">
        <v>9252</v>
      </c>
      <c r="B450" s="94" t="s">
        <v>9253</v>
      </c>
      <c r="D450" s="94" t="s">
        <v>9254</v>
      </c>
    </row>
    <row r="451" spans="1:4">
      <c r="A451" s="94" t="s">
        <v>9255</v>
      </c>
      <c r="B451" s="94" t="s">
        <v>9256</v>
      </c>
      <c r="D451" s="94" t="s">
        <v>9257</v>
      </c>
    </row>
    <row r="452" spans="1:4">
      <c r="A452" s="94" t="s">
        <v>9258</v>
      </c>
      <c r="B452" s="94" t="s">
        <v>9259</v>
      </c>
      <c r="D452" s="94" t="s">
        <v>9260</v>
      </c>
    </row>
    <row r="453" spans="1:4">
      <c r="A453" s="94" t="s">
        <v>9261</v>
      </c>
      <c r="B453" s="94" t="s">
        <v>9262</v>
      </c>
      <c r="D453" s="94" t="s">
        <v>9263</v>
      </c>
    </row>
    <row r="454" spans="1:4">
      <c r="A454" s="94" t="s">
        <v>9264</v>
      </c>
      <c r="B454" s="94" t="s">
        <v>9265</v>
      </c>
      <c r="D454" s="94" t="s">
        <v>9266</v>
      </c>
    </row>
    <row r="455" spans="1:4">
      <c r="A455" s="94" t="s">
        <v>9267</v>
      </c>
      <c r="B455" s="94" t="s">
        <v>9268</v>
      </c>
      <c r="D455" s="94" t="s">
        <v>9269</v>
      </c>
    </row>
    <row r="456" spans="1:4">
      <c r="A456" s="94" t="s">
        <v>9270</v>
      </c>
      <c r="B456" s="94" t="s">
        <v>594</v>
      </c>
      <c r="D456" s="94" t="s">
        <v>9271</v>
      </c>
    </row>
    <row r="457" spans="1:4">
      <c r="A457" s="94" t="s">
        <v>9272</v>
      </c>
      <c r="B457" s="94" t="s">
        <v>629</v>
      </c>
      <c r="D457" s="94" t="s">
        <v>9273</v>
      </c>
    </row>
    <row r="458" spans="1:4">
      <c r="A458" s="94" t="s">
        <v>9274</v>
      </c>
      <c r="B458" s="94" t="s">
        <v>821</v>
      </c>
      <c r="D458" s="94" t="s">
        <v>8329</v>
      </c>
    </row>
    <row r="459" spans="1:4">
      <c r="A459" s="94" t="s">
        <v>9275</v>
      </c>
      <c r="B459" s="94" t="s">
        <v>834</v>
      </c>
      <c r="D459" s="94" t="s">
        <v>8329</v>
      </c>
    </row>
    <row r="460" spans="1:4">
      <c r="A460" s="94" t="s">
        <v>9276</v>
      </c>
      <c r="B460" s="94" t="s">
        <v>857</v>
      </c>
      <c r="D460" s="94" t="s">
        <v>8329</v>
      </c>
    </row>
    <row r="461" spans="1:4">
      <c r="A461" s="94" t="s">
        <v>9277</v>
      </c>
      <c r="B461" s="94" t="s">
        <v>816</v>
      </c>
      <c r="D461" s="94" t="s">
        <v>8329</v>
      </c>
    </row>
    <row r="462" spans="1:4">
      <c r="A462" s="94" t="s">
        <v>828</v>
      </c>
      <c r="B462" s="94" t="s">
        <v>830</v>
      </c>
      <c r="D462" s="94" t="s">
        <v>8329</v>
      </c>
    </row>
    <row r="463" spans="1:4">
      <c r="A463" s="94" t="s">
        <v>851</v>
      </c>
      <c r="B463" s="94" t="s">
        <v>853</v>
      </c>
      <c r="D463" s="94" t="s">
        <v>8329</v>
      </c>
    </row>
    <row r="464" spans="1:4">
      <c r="A464" s="94" t="s">
        <v>9278</v>
      </c>
      <c r="B464" s="94" t="s">
        <v>871</v>
      </c>
      <c r="D464" s="94" t="s">
        <v>8329</v>
      </c>
    </row>
    <row r="465" spans="1:4">
      <c r="A465" s="94" t="s">
        <v>9279</v>
      </c>
      <c r="B465" s="94" t="s">
        <v>881</v>
      </c>
      <c r="D465" s="94" t="s">
        <v>8329</v>
      </c>
    </row>
    <row r="466" spans="1:4">
      <c r="A466" s="94" t="s">
        <v>874</v>
      </c>
      <c r="B466" s="94" t="s">
        <v>876</v>
      </c>
      <c r="D466" s="94" t="s">
        <v>8329</v>
      </c>
    </row>
    <row r="467" spans="1:4">
      <c r="A467" s="94" t="s">
        <v>9280</v>
      </c>
      <c r="B467" s="94" t="s">
        <v>9281</v>
      </c>
      <c r="D467" s="94" t="s">
        <v>8329</v>
      </c>
    </row>
    <row r="468" spans="1:4">
      <c r="A468" s="94" t="s">
        <v>9282</v>
      </c>
      <c r="B468" s="94" t="s">
        <v>862</v>
      </c>
      <c r="D468" s="94" t="s">
        <v>8329</v>
      </c>
    </row>
    <row r="469" spans="1:4">
      <c r="A469" s="94" t="s">
        <v>9283</v>
      </c>
      <c r="B469" s="94" t="s">
        <v>9281</v>
      </c>
      <c r="D469" s="94" t="s">
        <v>9284</v>
      </c>
    </row>
    <row r="470" spans="1:4">
      <c r="A470" s="94" t="s">
        <v>9285</v>
      </c>
      <c r="B470" s="94" t="s">
        <v>3576</v>
      </c>
      <c r="D470" s="94" t="s">
        <v>9286</v>
      </c>
    </row>
    <row r="471" spans="1:4">
      <c r="A471" s="94" t="s">
        <v>9287</v>
      </c>
      <c r="B471" s="94" t="s">
        <v>3581</v>
      </c>
      <c r="D471" s="94" t="s">
        <v>9288</v>
      </c>
    </row>
    <row r="472" spans="1:4">
      <c r="A472" s="94" t="s">
        <v>9289</v>
      </c>
      <c r="B472" s="94" t="s">
        <v>9290</v>
      </c>
      <c r="D472" s="94" t="s">
        <v>9291</v>
      </c>
    </row>
    <row r="473" spans="1:4">
      <c r="A473" s="94" t="s">
        <v>9292</v>
      </c>
      <c r="B473" s="94" t="s">
        <v>9293</v>
      </c>
      <c r="D473" s="94" t="s">
        <v>9294</v>
      </c>
    </row>
    <row r="474" spans="1:4">
      <c r="A474" s="94" t="s">
        <v>9295</v>
      </c>
      <c r="B474" s="94" t="s">
        <v>9296</v>
      </c>
      <c r="D474" s="94" t="s">
        <v>9297</v>
      </c>
    </row>
    <row r="475" spans="1:4">
      <c r="A475" s="94" t="s">
        <v>9298</v>
      </c>
      <c r="B475" s="94" t="s">
        <v>9299</v>
      </c>
      <c r="D475" s="94" t="s">
        <v>9300</v>
      </c>
    </row>
    <row r="476" spans="1:4">
      <c r="A476" s="94" t="s">
        <v>9301</v>
      </c>
      <c r="B476" s="94" t="s">
        <v>9302</v>
      </c>
      <c r="D476" s="94" t="s">
        <v>9303</v>
      </c>
    </row>
    <row r="477" spans="1:4">
      <c r="A477" s="94" t="s">
        <v>9304</v>
      </c>
      <c r="B477" s="94" t="s">
        <v>9305</v>
      </c>
      <c r="D477" s="94" t="s">
        <v>9306</v>
      </c>
    </row>
    <row r="478" spans="1:4">
      <c r="A478" s="94" t="s">
        <v>9307</v>
      </c>
      <c r="B478" s="94" t="s">
        <v>9302</v>
      </c>
      <c r="D478" s="94" t="s">
        <v>9308</v>
      </c>
    </row>
    <row r="479" spans="1:4">
      <c r="A479" s="94" t="s">
        <v>9309</v>
      </c>
      <c r="B479" s="94" t="s">
        <v>9305</v>
      </c>
      <c r="D479" s="94" t="s">
        <v>9310</v>
      </c>
    </row>
    <row r="480" spans="1:4">
      <c r="A480" s="94" t="s">
        <v>9311</v>
      </c>
      <c r="B480" s="94" t="s">
        <v>9312</v>
      </c>
      <c r="D480" s="94" t="s">
        <v>9313</v>
      </c>
    </row>
    <row r="481" spans="1:4">
      <c r="A481" s="94" t="s">
        <v>9314</v>
      </c>
      <c r="B481" s="94" t="s">
        <v>9315</v>
      </c>
      <c r="D481" s="94" t="s">
        <v>9316</v>
      </c>
    </row>
    <row r="482" spans="1:4">
      <c r="A482" s="94" t="s">
        <v>9317</v>
      </c>
      <c r="B482" s="94" t="s">
        <v>9318</v>
      </c>
      <c r="D482" s="94" t="s">
        <v>9319</v>
      </c>
    </row>
    <row r="483" spans="1:4">
      <c r="A483" s="94" t="s">
        <v>9320</v>
      </c>
      <c r="B483" s="94" t="s">
        <v>9321</v>
      </c>
      <c r="D483" s="94" t="s">
        <v>9322</v>
      </c>
    </row>
    <row r="484" spans="1:4">
      <c r="A484" s="94" t="s">
        <v>9323</v>
      </c>
      <c r="B484" s="94" t="s">
        <v>9324</v>
      </c>
      <c r="D484" s="94" t="s">
        <v>9325</v>
      </c>
    </row>
    <row r="485" spans="1:4">
      <c r="A485" s="94" t="s">
        <v>3531</v>
      </c>
      <c r="B485" s="94" t="s">
        <v>8446</v>
      </c>
      <c r="D485" s="94" t="s">
        <v>9326</v>
      </c>
    </row>
    <row r="486" spans="1:4">
      <c r="A486" s="94" t="s">
        <v>9327</v>
      </c>
      <c r="B486" s="94" t="s">
        <v>9328</v>
      </c>
      <c r="D486" s="94" t="s">
        <v>9329</v>
      </c>
    </row>
    <row r="487" spans="1:4">
      <c r="A487" s="94" t="s">
        <v>9330</v>
      </c>
      <c r="B487" s="94" t="s">
        <v>9331</v>
      </c>
      <c r="D487" s="94" t="s">
        <v>9332</v>
      </c>
    </row>
    <row r="488" spans="1:4">
      <c r="A488" s="94" t="s">
        <v>9333</v>
      </c>
      <c r="B488" s="94" t="s">
        <v>9334</v>
      </c>
      <c r="D488" s="94" t="s">
        <v>9291</v>
      </c>
    </row>
    <row r="489" spans="1:4">
      <c r="A489" s="94" t="s">
        <v>9335</v>
      </c>
      <c r="B489" s="94" t="s">
        <v>9336</v>
      </c>
      <c r="D489" s="94" t="s">
        <v>9337</v>
      </c>
    </row>
    <row r="490" spans="1:4">
      <c r="A490" s="94" t="s">
        <v>9338</v>
      </c>
      <c r="B490" s="94" t="s">
        <v>8453</v>
      </c>
      <c r="D490" s="94" t="s">
        <v>9339</v>
      </c>
    </row>
    <row r="491" spans="1:4">
      <c r="A491" s="94" t="s">
        <v>9340</v>
      </c>
      <c r="B491" s="94" t="s">
        <v>9341</v>
      </c>
      <c r="D491" s="94" t="s">
        <v>9342</v>
      </c>
    </row>
    <row r="492" spans="1:4">
      <c r="A492" s="94" t="s">
        <v>9343</v>
      </c>
      <c r="B492" s="94" t="s">
        <v>9344</v>
      </c>
    </row>
    <row r="493" spans="1:4">
      <c r="A493" s="94" t="s">
        <v>9345</v>
      </c>
      <c r="B493" s="94" t="s">
        <v>7975</v>
      </c>
    </row>
    <row r="494" spans="1:4">
      <c r="A494" s="94" t="s">
        <v>9346</v>
      </c>
      <c r="B494" s="94" t="s">
        <v>7962</v>
      </c>
    </row>
    <row r="495" spans="1:4">
      <c r="A495" s="94" t="s">
        <v>9347</v>
      </c>
      <c r="B495" s="94" t="s">
        <v>9348</v>
      </c>
    </row>
    <row r="496" spans="1:4">
      <c r="A496" s="94" t="s">
        <v>9349</v>
      </c>
      <c r="B496" s="94" t="s">
        <v>9350</v>
      </c>
    </row>
    <row r="497" spans="1:2">
      <c r="A497" s="94" t="s">
        <v>9351</v>
      </c>
      <c r="B497" s="94" t="s">
        <v>7934</v>
      </c>
    </row>
    <row r="498" spans="1:2">
      <c r="A498" s="94" t="s">
        <v>9352</v>
      </c>
      <c r="B498" s="94" t="s">
        <v>9353</v>
      </c>
    </row>
    <row r="499" spans="1:2">
      <c r="A499" s="94" t="s">
        <v>9354</v>
      </c>
      <c r="B499" s="94" t="s">
        <v>9355</v>
      </c>
    </row>
    <row r="500" spans="1:2">
      <c r="A500" s="94" t="s">
        <v>9356</v>
      </c>
      <c r="B500" s="94" t="s">
        <v>7957</v>
      </c>
    </row>
    <row r="501" spans="1:2">
      <c r="A501" s="94" t="s">
        <v>9357</v>
      </c>
      <c r="B501" s="94" t="s">
        <v>8002</v>
      </c>
    </row>
    <row r="502" spans="1:2">
      <c r="A502" s="94" t="s">
        <v>9358</v>
      </c>
      <c r="B502" s="94" t="s">
        <v>9359</v>
      </c>
    </row>
    <row r="503" spans="1:2">
      <c r="A503" s="94" t="s">
        <v>9360</v>
      </c>
      <c r="B503" s="94" t="s">
        <v>9361</v>
      </c>
    </row>
    <row r="504" spans="1:2">
      <c r="A504" s="94" t="s">
        <v>9362</v>
      </c>
      <c r="B504" s="94" t="s">
        <v>7952</v>
      </c>
    </row>
    <row r="505" spans="1:2">
      <c r="A505" s="94" t="s">
        <v>9363</v>
      </c>
      <c r="B505" s="94" t="s">
        <v>7982</v>
      </c>
    </row>
    <row r="506" spans="1:2">
      <c r="A506" s="94" t="s">
        <v>9364</v>
      </c>
      <c r="B506" s="94" t="s">
        <v>9365</v>
      </c>
    </row>
    <row r="507" spans="1:2">
      <c r="A507" s="94" t="s">
        <v>9366</v>
      </c>
      <c r="B507" s="94" t="s">
        <v>7996</v>
      </c>
    </row>
    <row r="508" spans="1:2">
      <c r="A508" s="94" t="s">
        <v>9367</v>
      </c>
      <c r="B508" s="94" t="s">
        <v>7947</v>
      </c>
    </row>
    <row r="509" spans="1:2">
      <c r="A509" s="94" t="s">
        <v>9368</v>
      </c>
      <c r="B509" s="94" t="s">
        <v>7987</v>
      </c>
    </row>
    <row r="510" spans="1:2">
      <c r="A510" s="94" t="s">
        <v>9369</v>
      </c>
      <c r="B510" s="94" t="s">
        <v>7992</v>
      </c>
    </row>
    <row r="511" spans="1:2">
      <c r="A511" s="94" t="s">
        <v>9370</v>
      </c>
      <c r="B511" s="94" t="s">
        <v>9371</v>
      </c>
    </row>
    <row r="512" spans="1:2">
      <c r="A512" s="94" t="s">
        <v>9372</v>
      </c>
      <c r="B512" s="94" t="s">
        <v>9373</v>
      </c>
    </row>
    <row r="513" spans="1:2">
      <c r="A513" s="94" t="s">
        <v>9374</v>
      </c>
      <c r="B513" s="94" t="s">
        <v>9375</v>
      </c>
    </row>
    <row r="514" spans="1:2">
      <c r="A514" s="94" t="s">
        <v>9376</v>
      </c>
      <c r="B514" s="94" t="s">
        <v>9377</v>
      </c>
    </row>
    <row r="515" spans="1:2">
      <c r="A515" s="94" t="s">
        <v>9378</v>
      </c>
      <c r="B515" s="94" t="s">
        <v>9379</v>
      </c>
    </row>
    <row r="516" spans="1:2">
      <c r="A516" s="94" t="s">
        <v>9380</v>
      </c>
      <c r="B516" s="94" t="s">
        <v>9381</v>
      </c>
    </row>
    <row r="517" spans="1:2">
      <c r="A517" s="94" t="s">
        <v>9382</v>
      </c>
      <c r="B517" s="94" t="s">
        <v>7589</v>
      </c>
    </row>
    <row r="518" spans="1:2">
      <c r="A518" s="94" t="s">
        <v>9383</v>
      </c>
      <c r="B518" s="94" t="s">
        <v>9384</v>
      </c>
    </row>
    <row r="519" spans="1:2">
      <c r="A519" s="94" t="s">
        <v>9385</v>
      </c>
      <c r="B519" s="94" t="s">
        <v>9386</v>
      </c>
    </row>
    <row r="520" spans="1:2">
      <c r="A520" s="94" t="s">
        <v>9387</v>
      </c>
      <c r="B520" s="94" t="s">
        <v>9388</v>
      </c>
    </row>
    <row r="521" spans="1:2">
      <c r="A521" s="94" t="s">
        <v>9389</v>
      </c>
      <c r="B521" s="94" t="s">
        <v>9390</v>
      </c>
    </row>
    <row r="522" spans="1:2">
      <c r="A522" s="94" t="s">
        <v>9391</v>
      </c>
      <c r="B522" s="94" t="s">
        <v>9392</v>
      </c>
    </row>
    <row r="523" spans="1:2">
      <c r="A523" s="94" t="s">
        <v>9393</v>
      </c>
      <c r="B523" s="94" t="s">
        <v>9394</v>
      </c>
    </row>
    <row r="524" spans="1:2">
      <c r="A524" s="94" t="s">
        <v>9395</v>
      </c>
      <c r="B524" s="94" t="s">
        <v>9396</v>
      </c>
    </row>
    <row r="525" spans="1:2">
      <c r="A525" s="94" t="s">
        <v>9397</v>
      </c>
      <c r="B525" s="94" t="s">
        <v>9398</v>
      </c>
    </row>
    <row r="526" spans="1:2">
      <c r="A526" s="94" t="s">
        <v>9399</v>
      </c>
      <c r="B526" s="94" t="s">
        <v>9400</v>
      </c>
    </row>
    <row r="527" spans="1:2">
      <c r="A527" s="94" t="s">
        <v>9401</v>
      </c>
      <c r="B527" s="94" t="s">
        <v>9402</v>
      </c>
    </row>
    <row r="528" spans="1:2">
      <c r="A528" s="94" t="s">
        <v>9403</v>
      </c>
      <c r="B528" s="94" t="s">
        <v>9402</v>
      </c>
    </row>
    <row r="529" spans="1:2">
      <c r="A529" s="94" t="s">
        <v>9404</v>
      </c>
      <c r="B529" s="94" t="s">
        <v>9405</v>
      </c>
    </row>
    <row r="530" spans="1:2">
      <c r="A530" s="94" t="s">
        <v>9406</v>
      </c>
      <c r="B530" s="94" t="s">
        <v>7517</v>
      </c>
    </row>
    <row r="531" spans="1:2">
      <c r="A531" s="94" t="s">
        <v>9407</v>
      </c>
      <c r="B531" s="94" t="s">
        <v>7508</v>
      </c>
    </row>
    <row r="532" spans="1:2">
      <c r="A532" s="94" t="s">
        <v>9408</v>
      </c>
      <c r="B532" s="94" t="s">
        <v>7504</v>
      </c>
    </row>
    <row r="533" spans="1:2">
      <c r="A533" s="94" t="s">
        <v>9409</v>
      </c>
      <c r="B533" s="94" t="s">
        <v>7498</v>
      </c>
    </row>
    <row r="534" spans="1:2">
      <c r="A534" s="94" t="s">
        <v>9410</v>
      </c>
      <c r="B534" s="94" t="s">
        <v>7521</v>
      </c>
    </row>
    <row r="535" spans="1:2">
      <c r="A535" s="94" t="s">
        <v>9411</v>
      </c>
      <c r="B535" s="94" t="s">
        <v>7525</v>
      </c>
    </row>
    <row r="536" spans="1:2">
      <c r="A536" s="94" t="s">
        <v>9412</v>
      </c>
      <c r="B536" s="94" t="s">
        <v>7513</v>
      </c>
    </row>
    <row r="537" spans="1:2">
      <c r="A537" s="94" t="s">
        <v>9413</v>
      </c>
      <c r="B537" s="94" t="s">
        <v>7553</v>
      </c>
    </row>
    <row r="538" spans="1:2">
      <c r="A538" s="94" t="s">
        <v>9414</v>
      </c>
      <c r="B538" s="94" t="s">
        <v>7533</v>
      </c>
    </row>
    <row r="539" spans="1:2">
      <c r="A539" s="94" t="s">
        <v>9415</v>
      </c>
      <c r="B539" s="94" t="s">
        <v>7541</v>
      </c>
    </row>
    <row r="540" spans="1:2">
      <c r="A540" s="94" t="s">
        <v>9416</v>
      </c>
      <c r="B540" s="94" t="s">
        <v>7565</v>
      </c>
    </row>
    <row r="541" spans="1:2">
      <c r="A541" s="94" t="s">
        <v>9417</v>
      </c>
      <c r="B541" s="94" t="s">
        <v>7597</v>
      </c>
    </row>
    <row r="542" spans="1:2">
      <c r="A542" s="94" t="s">
        <v>9418</v>
      </c>
      <c r="B542" s="94" t="s">
        <v>7561</v>
      </c>
    </row>
    <row r="543" spans="1:2">
      <c r="A543" s="94" t="s">
        <v>9419</v>
      </c>
      <c r="B543" s="94" t="s">
        <v>7593</v>
      </c>
    </row>
    <row r="544" spans="1:2">
      <c r="A544" s="94" t="s">
        <v>9420</v>
      </c>
      <c r="B544" s="94" t="s">
        <v>7585</v>
      </c>
    </row>
    <row r="545" spans="1:2">
      <c r="A545" s="94" t="s">
        <v>9421</v>
      </c>
      <c r="B545" s="94" t="s">
        <v>7621</v>
      </c>
    </row>
    <row r="546" spans="1:2">
      <c r="A546" s="94" t="s">
        <v>7572</v>
      </c>
      <c r="B546" s="94" t="s">
        <v>7573</v>
      </c>
    </row>
    <row r="547" spans="1:2">
      <c r="A547" s="94" t="s">
        <v>9422</v>
      </c>
      <c r="B547" s="94" t="s">
        <v>7605</v>
      </c>
    </row>
    <row r="548" spans="1:2">
      <c r="A548" s="94" t="s">
        <v>9423</v>
      </c>
      <c r="B548" s="94" t="s">
        <v>7613</v>
      </c>
    </row>
    <row r="549" spans="1:2">
      <c r="A549" s="94" t="s">
        <v>9424</v>
      </c>
      <c r="B549" s="94" t="s">
        <v>7624</v>
      </c>
    </row>
    <row r="550" spans="1:2">
      <c r="A550" s="94" t="s">
        <v>9425</v>
      </c>
      <c r="B550" s="94" t="s">
        <v>7569</v>
      </c>
    </row>
    <row r="551" spans="1:2">
      <c r="A551" s="94" t="s">
        <v>9426</v>
      </c>
      <c r="B551" s="94" t="s">
        <v>7636</v>
      </c>
    </row>
    <row r="552" spans="1:2">
      <c r="A552" s="94" t="s">
        <v>9427</v>
      </c>
      <c r="B552" s="94" t="s">
        <v>7647</v>
      </c>
    </row>
    <row r="553" spans="1:2">
      <c r="A553" s="94" t="s">
        <v>7627</v>
      </c>
      <c r="B553" s="94" t="s">
        <v>7628</v>
      </c>
    </row>
    <row r="554" spans="1:2">
      <c r="A554" s="94" t="s">
        <v>9428</v>
      </c>
      <c r="B554" s="94" t="s">
        <v>7655</v>
      </c>
    </row>
    <row r="555" spans="1:2">
      <c r="A555" s="94" t="s">
        <v>9429</v>
      </c>
      <c r="B555" s="94" t="s">
        <v>7640</v>
      </c>
    </row>
    <row r="556" spans="1:2">
      <c r="A556" s="94" t="s">
        <v>9430</v>
      </c>
      <c r="B556" s="94" t="s">
        <v>7659</v>
      </c>
    </row>
    <row r="557" spans="1:2">
      <c r="A557" s="94" t="s">
        <v>7616</v>
      </c>
      <c r="B557" s="94" t="s">
        <v>7617</v>
      </c>
    </row>
    <row r="558" spans="1:2">
      <c r="A558" s="94" t="s">
        <v>9431</v>
      </c>
      <c r="B558" s="94" t="s">
        <v>7651</v>
      </c>
    </row>
    <row r="559" spans="1:2">
      <c r="A559" s="94" t="s">
        <v>9432</v>
      </c>
      <c r="B559" s="94" t="s">
        <v>9433</v>
      </c>
    </row>
    <row r="560" spans="1:2">
      <c r="A560" s="94" t="s">
        <v>9434</v>
      </c>
      <c r="B560" s="94" t="s">
        <v>7589</v>
      </c>
    </row>
    <row r="561" spans="1:2">
      <c r="A561" s="94" t="s">
        <v>9435</v>
      </c>
      <c r="B561" s="94" t="s">
        <v>7589</v>
      </c>
    </row>
    <row r="562" spans="1:2">
      <c r="A562" s="94" t="s">
        <v>9436</v>
      </c>
      <c r="B562" s="94" t="s">
        <v>7589</v>
      </c>
    </row>
    <row r="563" spans="1:2">
      <c r="A563" s="94" t="s">
        <v>9437</v>
      </c>
      <c r="B563" s="94" t="s">
        <v>9438</v>
      </c>
    </row>
    <row r="564" spans="1:2">
      <c r="A564" s="94" t="s">
        <v>9439</v>
      </c>
      <c r="B564" s="94" t="s">
        <v>9440</v>
      </c>
    </row>
    <row r="565" spans="1:2">
      <c r="A565" s="94" t="s">
        <v>9441</v>
      </c>
      <c r="B565" s="94" t="s">
        <v>9442</v>
      </c>
    </row>
    <row r="566" spans="1:2">
      <c r="A566" s="94" t="s">
        <v>9443</v>
      </c>
      <c r="B566" s="94" t="s">
        <v>7720</v>
      </c>
    </row>
    <row r="567" spans="1:2">
      <c r="A567" s="94" t="s">
        <v>9444</v>
      </c>
      <c r="B567" s="94" t="s">
        <v>9445</v>
      </c>
    </row>
    <row r="568" spans="1:2">
      <c r="A568" s="94" t="s">
        <v>9446</v>
      </c>
      <c r="B568" s="94" t="s">
        <v>9447</v>
      </c>
    </row>
    <row r="569" spans="1:2">
      <c r="A569" s="94" t="s">
        <v>9448</v>
      </c>
      <c r="B569" s="94" t="s">
        <v>9449</v>
      </c>
    </row>
    <row r="570" spans="1:2">
      <c r="A570" s="94" t="s">
        <v>9450</v>
      </c>
      <c r="B570" s="94" t="s">
        <v>7684</v>
      </c>
    </row>
    <row r="571" spans="1:2">
      <c r="A571" s="94" t="s">
        <v>9451</v>
      </c>
      <c r="B571" s="94" t="s">
        <v>7677</v>
      </c>
    </row>
    <row r="572" spans="1:2">
      <c r="A572" s="94" t="s">
        <v>9452</v>
      </c>
      <c r="B572" s="94" t="s">
        <v>7680</v>
      </c>
    </row>
    <row r="573" spans="1:2">
      <c r="A573" s="94" t="s">
        <v>9453</v>
      </c>
      <c r="B573" s="94" t="s">
        <v>7690</v>
      </c>
    </row>
    <row r="574" spans="1:2">
      <c r="A574" s="94" t="s">
        <v>9454</v>
      </c>
      <c r="B574" s="94" t="s">
        <v>7693</v>
      </c>
    </row>
    <row r="575" spans="1:2">
      <c r="A575" s="94" t="s">
        <v>9455</v>
      </c>
      <c r="B575" s="94" t="s">
        <v>7699</v>
      </c>
    </row>
    <row r="576" spans="1:2">
      <c r="A576" s="94" t="s">
        <v>9456</v>
      </c>
      <c r="B576" s="94" t="s">
        <v>7687</v>
      </c>
    </row>
    <row r="577" spans="1:2">
      <c r="A577" s="94" t="s">
        <v>9457</v>
      </c>
      <c r="B577" s="94" t="s">
        <v>7696</v>
      </c>
    </row>
    <row r="578" spans="1:2">
      <c r="A578" s="94" t="s">
        <v>9458</v>
      </c>
      <c r="B578" s="94" t="s">
        <v>7711</v>
      </c>
    </row>
    <row r="579" spans="1:2">
      <c r="A579" s="94" t="s">
        <v>9459</v>
      </c>
      <c r="B579" s="94" t="s">
        <v>7714</v>
      </c>
    </row>
    <row r="580" spans="1:2">
      <c r="A580" s="94" t="s">
        <v>9460</v>
      </c>
      <c r="B580" s="94" t="s">
        <v>7714</v>
      </c>
    </row>
    <row r="581" spans="1:2">
      <c r="A581" s="94" t="s">
        <v>9461</v>
      </c>
      <c r="B581" s="94" t="s">
        <v>9462</v>
      </c>
    </row>
    <row r="582" spans="1:2">
      <c r="A582" s="94" t="s">
        <v>9463</v>
      </c>
      <c r="B582" s="94" t="s">
        <v>7747</v>
      </c>
    </row>
    <row r="583" spans="1:2">
      <c r="A583" s="94" t="s">
        <v>9464</v>
      </c>
      <c r="B583" s="94" t="s">
        <v>7729</v>
      </c>
    </row>
    <row r="584" spans="1:2">
      <c r="A584" s="94" t="s">
        <v>9465</v>
      </c>
      <c r="B584" s="94" t="s">
        <v>7735</v>
      </c>
    </row>
    <row r="585" spans="1:2">
      <c r="A585" s="94" t="s">
        <v>9466</v>
      </c>
      <c r="B585" s="94" t="s">
        <v>7717</v>
      </c>
    </row>
    <row r="586" spans="1:2">
      <c r="A586" s="94" t="s">
        <v>9467</v>
      </c>
      <c r="B586" s="94" t="s">
        <v>7741</v>
      </c>
    </row>
    <row r="587" spans="1:2">
      <c r="A587" s="94" t="s">
        <v>9468</v>
      </c>
      <c r="B587" s="94" t="s">
        <v>7726</v>
      </c>
    </row>
    <row r="588" spans="1:2">
      <c r="A588" s="94" t="s">
        <v>9469</v>
      </c>
      <c r="B588" s="94" t="s">
        <v>7738</v>
      </c>
    </row>
    <row r="589" spans="1:2">
      <c r="A589" s="94" t="s">
        <v>9470</v>
      </c>
      <c r="B589" s="94" t="s">
        <v>7744</v>
      </c>
    </row>
    <row r="590" spans="1:2">
      <c r="A590" s="94" t="s">
        <v>9471</v>
      </c>
      <c r="B590" s="94" t="s">
        <v>7750</v>
      </c>
    </row>
    <row r="591" spans="1:2">
      <c r="A591" s="94" t="s">
        <v>9472</v>
      </c>
      <c r="B591" s="94" t="s">
        <v>7732</v>
      </c>
    </row>
    <row r="592" spans="1:2">
      <c r="A592" s="94" t="s">
        <v>9473</v>
      </c>
      <c r="B592" s="94" t="s">
        <v>7756</v>
      </c>
    </row>
    <row r="593" spans="1:2">
      <c r="A593" s="94" t="s">
        <v>9474</v>
      </c>
      <c r="B593" s="94" t="s">
        <v>9475</v>
      </c>
    </row>
    <row r="594" spans="1:2">
      <c r="A594" s="94" t="s">
        <v>9476</v>
      </c>
      <c r="B594" s="94" t="s">
        <v>9477</v>
      </c>
    </row>
    <row r="595" spans="1:2">
      <c r="A595" s="94" t="s">
        <v>9478</v>
      </c>
      <c r="B595" s="94" t="s">
        <v>7759</v>
      </c>
    </row>
    <row r="596" spans="1:2">
      <c r="A596" s="94" t="s">
        <v>9479</v>
      </c>
      <c r="B596" s="94" t="s">
        <v>7753</v>
      </c>
    </row>
    <row r="597" spans="1:2">
      <c r="A597" s="94" t="s">
        <v>9480</v>
      </c>
      <c r="B597" s="94" t="s">
        <v>7763</v>
      </c>
    </row>
    <row r="598" spans="1:2">
      <c r="A598" s="94" t="s">
        <v>9481</v>
      </c>
      <c r="B598" s="94" t="s">
        <v>9482</v>
      </c>
    </row>
    <row r="599" spans="1:2">
      <c r="A599" s="94" t="s">
        <v>9483</v>
      </c>
      <c r="B599" s="94" t="s">
        <v>9484</v>
      </c>
    </row>
    <row r="600" spans="1:2">
      <c r="A600" s="94" t="s">
        <v>9485</v>
      </c>
      <c r="B600" s="94" t="s">
        <v>9486</v>
      </c>
    </row>
    <row r="601" spans="1:2">
      <c r="A601" s="94" t="s">
        <v>9487</v>
      </c>
      <c r="B601" s="94" t="s">
        <v>9488</v>
      </c>
    </row>
    <row r="602" spans="1:2">
      <c r="A602" s="94" t="s">
        <v>9489</v>
      </c>
      <c r="B602" s="94" t="s">
        <v>9490</v>
      </c>
    </row>
    <row r="603" spans="1:2">
      <c r="A603" s="94" t="s">
        <v>9491</v>
      </c>
      <c r="B603" s="94" t="s">
        <v>9492</v>
      </c>
    </row>
    <row r="604" spans="1:2">
      <c r="A604" s="94" t="s">
        <v>9493</v>
      </c>
      <c r="B604" s="94" t="s">
        <v>9494</v>
      </c>
    </row>
    <row r="605" spans="1:2">
      <c r="A605" s="94" t="s">
        <v>9495</v>
      </c>
      <c r="B605" s="94" t="s">
        <v>9496</v>
      </c>
    </row>
    <row r="606" spans="1:2">
      <c r="A606" s="94" t="s">
        <v>9497</v>
      </c>
      <c r="B606" s="94" t="s">
        <v>9498</v>
      </c>
    </row>
    <row r="607" spans="1:2">
      <c r="A607" s="94" t="s">
        <v>9499</v>
      </c>
      <c r="B607" s="94" t="s">
        <v>9500</v>
      </c>
    </row>
    <row r="608" spans="1:2">
      <c r="A608" s="94" t="s">
        <v>9501</v>
      </c>
      <c r="B608" s="94" t="s">
        <v>9502</v>
      </c>
    </row>
    <row r="609" spans="1:4">
      <c r="A609" s="94" t="s">
        <v>9503</v>
      </c>
      <c r="B609" s="94" t="s">
        <v>9504</v>
      </c>
    </row>
    <row r="610" spans="1:4">
      <c r="A610" s="94" t="s">
        <v>9505</v>
      </c>
      <c r="B610" s="94" t="s">
        <v>9506</v>
      </c>
    </row>
    <row r="611" spans="1:4">
      <c r="A611" s="94" t="s">
        <v>9507</v>
      </c>
      <c r="B611" s="94" t="s">
        <v>9508</v>
      </c>
    </row>
    <row r="612" spans="1:4">
      <c r="A612" s="94" t="s">
        <v>9509</v>
      </c>
      <c r="B612" s="94" t="s">
        <v>8780</v>
      </c>
      <c r="D612" s="94" t="s">
        <v>9510</v>
      </c>
    </row>
    <row r="613" spans="1:4">
      <c r="A613" s="94" t="s">
        <v>9511</v>
      </c>
      <c r="B613" s="94" t="s">
        <v>8780</v>
      </c>
      <c r="D613" s="94" t="s">
        <v>9512</v>
      </c>
    </row>
    <row r="614" spans="1:4">
      <c r="A614" s="94" t="s">
        <v>9513</v>
      </c>
      <c r="B614" s="94" t="s">
        <v>8780</v>
      </c>
      <c r="D614" s="94" t="s">
        <v>9514</v>
      </c>
    </row>
    <row r="615" spans="1:4">
      <c r="A615" s="94" t="s">
        <v>9515</v>
      </c>
      <c r="B615" s="94" t="s">
        <v>8780</v>
      </c>
      <c r="D615" s="94" t="s">
        <v>9516</v>
      </c>
    </row>
    <row r="616" spans="1:4">
      <c r="A616" s="94" t="s">
        <v>9517</v>
      </c>
      <c r="B616" s="94" t="s">
        <v>337</v>
      </c>
      <c r="D616" s="94" t="s">
        <v>9133</v>
      </c>
    </row>
    <row r="617" spans="1:4">
      <c r="A617" s="94" t="s">
        <v>9518</v>
      </c>
      <c r="B617" s="94" t="s">
        <v>337</v>
      </c>
      <c r="D617" s="94" t="s">
        <v>9133</v>
      </c>
    </row>
    <row r="618" spans="1:4">
      <c r="A618" s="94" t="s">
        <v>9519</v>
      </c>
      <c r="B618" s="94" t="s">
        <v>337</v>
      </c>
      <c r="D618" s="94" t="s">
        <v>9133</v>
      </c>
    </row>
    <row r="619" spans="1:4">
      <c r="A619" s="94" t="s">
        <v>9520</v>
      </c>
      <c r="B619" s="94" t="s">
        <v>337</v>
      </c>
      <c r="D619" s="94" t="s">
        <v>9133</v>
      </c>
    </row>
    <row r="620" spans="1:4">
      <c r="A620" s="94" t="s">
        <v>9521</v>
      </c>
      <c r="B620" s="94" t="s">
        <v>2058</v>
      </c>
      <c r="D620" s="94" t="s">
        <v>9522</v>
      </c>
    </row>
    <row r="621" spans="1:4">
      <c r="A621" s="94" t="s">
        <v>9523</v>
      </c>
      <c r="D621" s="94" t="s">
        <v>9524</v>
      </c>
    </row>
    <row r="622" spans="1:4">
      <c r="A622" s="94" t="s">
        <v>9525</v>
      </c>
      <c r="B622" s="94" t="s">
        <v>9526</v>
      </c>
      <c r="D622" s="94" t="s">
        <v>9522</v>
      </c>
    </row>
    <row r="623" spans="1:4">
      <c r="A623" s="94" t="s">
        <v>9527</v>
      </c>
      <c r="D623" s="94" t="s">
        <v>9522</v>
      </c>
    </row>
    <row r="624" spans="1:4">
      <c r="A624" s="94" t="s">
        <v>9528</v>
      </c>
      <c r="B624" s="94" t="s">
        <v>8456</v>
      </c>
      <c r="D624" s="94" t="s">
        <v>9529</v>
      </c>
    </row>
    <row r="625" spans="1:4">
      <c r="A625" s="94" t="s">
        <v>9530</v>
      </c>
      <c r="B625" s="94" t="s">
        <v>9531</v>
      </c>
      <c r="D625" s="94" t="s">
        <v>9532</v>
      </c>
    </row>
    <row r="626" spans="1:4">
      <c r="A626" s="94" t="s">
        <v>9533</v>
      </c>
      <c r="B626" s="94" t="s">
        <v>8483</v>
      </c>
      <c r="D626" s="94" t="s">
        <v>9534</v>
      </c>
    </row>
    <row r="627" spans="1:4">
      <c r="A627" s="94" t="s">
        <v>9535</v>
      </c>
      <c r="B627" s="94" t="s">
        <v>8483</v>
      </c>
      <c r="D627" s="94" t="s">
        <v>9536</v>
      </c>
    </row>
    <row r="628" spans="1:4">
      <c r="A628" s="94" t="s">
        <v>9537</v>
      </c>
      <c r="B628" s="94" t="s">
        <v>8483</v>
      </c>
      <c r="D628" s="94" t="s">
        <v>9538</v>
      </c>
    </row>
    <row r="629" spans="1:4">
      <c r="A629" s="94" t="s">
        <v>9539</v>
      </c>
      <c r="B629" s="94" t="s">
        <v>8486</v>
      </c>
      <c r="D629" s="94" t="s">
        <v>9540</v>
      </c>
    </row>
    <row r="630" spans="1:4">
      <c r="A630" s="94" t="s">
        <v>9541</v>
      </c>
      <c r="B630" s="94" t="s">
        <v>8498</v>
      </c>
      <c r="D630" s="94" t="s">
        <v>9542</v>
      </c>
    </row>
    <row r="631" spans="1:4">
      <c r="A631" s="94" t="s">
        <v>9543</v>
      </c>
      <c r="B631" s="94" t="s">
        <v>8267</v>
      </c>
    </row>
    <row r="632" spans="1:4">
      <c r="A632" s="94" t="s">
        <v>9544</v>
      </c>
      <c r="B632" s="94" t="s">
        <v>8456</v>
      </c>
      <c r="D632" s="94" t="s">
        <v>9529</v>
      </c>
    </row>
    <row r="633" spans="1:4">
      <c r="A633" s="94" t="s">
        <v>9545</v>
      </c>
      <c r="B633" s="94" t="s">
        <v>8896</v>
      </c>
      <c r="D633" s="94" t="s">
        <v>9546</v>
      </c>
    </row>
    <row r="634" spans="1:4">
      <c r="A634" s="94" t="s">
        <v>9547</v>
      </c>
      <c r="B634" s="94" t="s">
        <v>9152</v>
      </c>
      <c r="D634" s="94" t="s">
        <v>9548</v>
      </c>
    </row>
    <row r="635" spans="1:4">
      <c r="A635" s="94" t="s">
        <v>9549</v>
      </c>
      <c r="B635" s="94" t="s">
        <v>4564</v>
      </c>
      <c r="D635" s="94" t="s">
        <v>9550</v>
      </c>
    </row>
    <row r="636" spans="1:4">
      <c r="A636" s="94" t="s">
        <v>9551</v>
      </c>
      <c r="B636" s="94" t="s">
        <v>9158</v>
      </c>
      <c r="D636" s="94" t="s">
        <v>9552</v>
      </c>
    </row>
    <row r="637" spans="1:4">
      <c r="A637" s="94" t="s">
        <v>9553</v>
      </c>
      <c r="B637" s="94" t="s">
        <v>9350</v>
      </c>
    </row>
    <row r="638" spans="1:4">
      <c r="A638" s="94" t="s">
        <v>9554</v>
      </c>
      <c r="B638" s="94" t="s">
        <v>8821</v>
      </c>
    </row>
    <row r="639" spans="1:4">
      <c r="A639" s="94" t="s">
        <v>9555</v>
      </c>
      <c r="B639" s="94" t="s">
        <v>8456</v>
      </c>
      <c r="D639" s="94" t="s">
        <v>9556</v>
      </c>
    </row>
    <row r="640" spans="1:4">
      <c r="A640" s="94" t="s">
        <v>9557</v>
      </c>
      <c r="B640" s="94" t="s">
        <v>8456</v>
      </c>
      <c r="D640" s="94" t="s">
        <v>8466</v>
      </c>
    </row>
    <row r="641" spans="1:4">
      <c r="A641" s="94" t="s">
        <v>9558</v>
      </c>
      <c r="B641" s="94" t="s">
        <v>8456</v>
      </c>
      <c r="D641" s="94" t="s">
        <v>9559</v>
      </c>
    </row>
    <row r="642" spans="1:4">
      <c r="A642" s="94" t="s">
        <v>9560</v>
      </c>
      <c r="B642" s="94" t="s">
        <v>4564</v>
      </c>
      <c r="D642" s="94" t="s">
        <v>9561</v>
      </c>
    </row>
    <row r="643" spans="1:4">
      <c r="A643" s="94" t="s">
        <v>9562</v>
      </c>
      <c r="B643" s="94" t="s">
        <v>8267</v>
      </c>
      <c r="D643" s="94" t="s">
        <v>9563</v>
      </c>
    </row>
    <row r="644" spans="1:4">
      <c r="A644" s="94" t="s">
        <v>9564</v>
      </c>
      <c r="B644" s="94" t="s">
        <v>8780</v>
      </c>
      <c r="D644" s="94" t="s">
        <v>9565</v>
      </c>
    </row>
    <row r="645" spans="1:4">
      <c r="A645" s="94" t="s">
        <v>9566</v>
      </c>
      <c r="B645" s="94" t="s">
        <v>8780</v>
      </c>
      <c r="D645" s="94" t="s">
        <v>9567</v>
      </c>
    </row>
    <row r="646" spans="1:4">
      <c r="A646" s="94" t="s">
        <v>9568</v>
      </c>
      <c r="B646" s="94" t="s">
        <v>8456</v>
      </c>
      <c r="D646" s="94" t="s">
        <v>9569</v>
      </c>
    </row>
    <row r="647" spans="1:4">
      <c r="A647" s="94" t="s">
        <v>9570</v>
      </c>
      <c r="B647" s="94" t="s">
        <v>9571</v>
      </c>
      <c r="D647" s="94" t="s">
        <v>9572</v>
      </c>
    </row>
    <row r="648" spans="1:4">
      <c r="A648" s="94" t="s">
        <v>9573</v>
      </c>
      <c r="B648" s="94" t="s">
        <v>9574</v>
      </c>
      <c r="D648" s="94" t="s">
        <v>9575</v>
      </c>
    </row>
    <row r="649" spans="1:4">
      <c r="A649" s="94" t="s">
        <v>9576</v>
      </c>
      <c r="B649" s="94" t="s">
        <v>8456</v>
      </c>
      <c r="D649" s="94" t="s">
        <v>9577</v>
      </c>
    </row>
    <row r="650" spans="1:4">
      <c r="A650" s="94" t="s">
        <v>9578</v>
      </c>
      <c r="B650" s="94" t="s">
        <v>8271</v>
      </c>
      <c r="D650" s="94" t="s">
        <v>9579</v>
      </c>
    </row>
    <row r="651" spans="1:4">
      <c r="A651" s="94" t="s">
        <v>9580</v>
      </c>
      <c r="B651" s="94" t="s">
        <v>8267</v>
      </c>
      <c r="D651" s="94" t="s">
        <v>9581</v>
      </c>
    </row>
    <row r="652" spans="1:4">
      <c r="A652" s="94" t="s">
        <v>9582</v>
      </c>
      <c r="B652" s="94" t="s">
        <v>8267</v>
      </c>
      <c r="D652" s="94" t="s">
        <v>8268</v>
      </c>
    </row>
    <row r="653" spans="1:4">
      <c r="A653" s="94" t="s">
        <v>9583</v>
      </c>
      <c r="B653" s="94" t="s">
        <v>8271</v>
      </c>
    </row>
    <row r="654" spans="1:4">
      <c r="A654" s="94" t="s">
        <v>9584</v>
      </c>
      <c r="B654" s="94" t="s">
        <v>8271</v>
      </c>
    </row>
    <row r="655" spans="1:4">
      <c r="A655" s="94" t="s">
        <v>9585</v>
      </c>
      <c r="B655" s="94" t="s">
        <v>8267</v>
      </c>
    </row>
    <row r="656" spans="1:4">
      <c r="A656" s="94" t="s">
        <v>9586</v>
      </c>
      <c r="B656" s="94" t="s">
        <v>8271</v>
      </c>
    </row>
    <row r="657" spans="1:4">
      <c r="A657" s="94" t="s">
        <v>9587</v>
      </c>
      <c r="B657" s="94" t="s">
        <v>8267</v>
      </c>
    </row>
    <row r="658" spans="1:4">
      <c r="A658" s="94" t="s">
        <v>9588</v>
      </c>
      <c r="B658" s="94" t="s">
        <v>8798</v>
      </c>
      <c r="D658" s="94" t="s">
        <v>9589</v>
      </c>
    </row>
    <row r="659" spans="1:4">
      <c r="A659" s="94" t="s">
        <v>9590</v>
      </c>
      <c r="B659" s="94" t="s">
        <v>9281</v>
      </c>
      <c r="D659" s="94" t="s">
        <v>8329</v>
      </c>
    </row>
    <row r="660" spans="1:4">
      <c r="A660" s="94" t="s">
        <v>9591</v>
      </c>
      <c r="B660" s="94" t="s">
        <v>9592</v>
      </c>
      <c r="D660" s="94" t="s">
        <v>9593</v>
      </c>
    </row>
    <row r="661" spans="1:4">
      <c r="A661" s="94" t="s">
        <v>9594</v>
      </c>
      <c r="B661" s="94" t="s">
        <v>8271</v>
      </c>
      <c r="D661" s="94" t="s">
        <v>9595</v>
      </c>
    </row>
    <row r="662" spans="1:4">
      <c r="A662" s="94" t="s">
        <v>9596</v>
      </c>
      <c r="B662" s="94" t="s">
        <v>8456</v>
      </c>
      <c r="D662" s="94" t="s">
        <v>9597</v>
      </c>
    </row>
    <row r="663" spans="1:4">
      <c r="A663" s="94" t="s">
        <v>9598</v>
      </c>
      <c r="B663" s="94" t="s">
        <v>8456</v>
      </c>
      <c r="D663" s="94" t="s">
        <v>9599</v>
      </c>
    </row>
    <row r="664" spans="1:4">
      <c r="A664" s="94" t="s">
        <v>9600</v>
      </c>
      <c r="B664" s="94" t="s">
        <v>8456</v>
      </c>
      <c r="D664" s="94" t="s">
        <v>9601</v>
      </c>
    </row>
    <row r="665" spans="1:4">
      <c r="A665" s="94" t="s">
        <v>9602</v>
      </c>
      <c r="B665" s="94" t="s">
        <v>8267</v>
      </c>
      <c r="D665" s="94" t="s">
        <v>9603</v>
      </c>
    </row>
    <row r="666" spans="1:4">
      <c r="A666" s="94" t="s">
        <v>9604</v>
      </c>
      <c r="B666" s="94" t="s">
        <v>9605</v>
      </c>
      <c r="D666" s="94" t="s">
        <v>9303</v>
      </c>
    </row>
    <row r="667" spans="1:4">
      <c r="A667" s="94" t="s">
        <v>9606</v>
      </c>
      <c r="B667" s="94" t="s">
        <v>7962</v>
      </c>
      <c r="D667" s="94" t="s">
        <v>9607</v>
      </c>
    </row>
    <row r="668" spans="1:4">
      <c r="A668" s="94" t="s">
        <v>9608</v>
      </c>
      <c r="B668" s="94" t="s">
        <v>9180</v>
      </c>
      <c r="D668" s="94" t="s">
        <v>9181</v>
      </c>
    </row>
    <row r="669" spans="1:4">
      <c r="A669" s="94" t="s">
        <v>9609</v>
      </c>
      <c r="B669" s="94" t="s">
        <v>8267</v>
      </c>
      <c r="D669" s="94" t="s">
        <v>9610</v>
      </c>
    </row>
    <row r="670" spans="1:4">
      <c r="A670" s="94" t="s">
        <v>9611</v>
      </c>
      <c r="B670" s="94" t="s">
        <v>8267</v>
      </c>
      <c r="D670" s="94" t="s">
        <v>9610</v>
      </c>
    </row>
    <row r="671" spans="1:4">
      <c r="A671" s="94" t="s">
        <v>9612</v>
      </c>
      <c r="B671" s="94" t="s">
        <v>8267</v>
      </c>
      <c r="D671" s="94" t="s">
        <v>9610</v>
      </c>
    </row>
    <row r="672" spans="1:4">
      <c r="A672" s="94" t="s">
        <v>9613</v>
      </c>
      <c r="B672" s="94" t="s">
        <v>8677</v>
      </c>
      <c r="C672" s="94" t="s">
        <v>9614</v>
      </c>
      <c r="D672" s="94" t="s">
        <v>9615</v>
      </c>
    </row>
    <row r="673" spans="1:4">
      <c r="A673" s="94" t="s">
        <v>9616</v>
      </c>
      <c r="B673" s="94" t="s">
        <v>8267</v>
      </c>
      <c r="D673" s="94" t="s">
        <v>9617</v>
      </c>
    </row>
    <row r="674" spans="1:4">
      <c r="A674" s="94" t="s">
        <v>9618</v>
      </c>
      <c r="B674" s="94" t="s">
        <v>8267</v>
      </c>
      <c r="D674" s="94" t="s">
        <v>9617</v>
      </c>
    </row>
    <row r="675" spans="1:4">
      <c r="A675" s="94" t="s">
        <v>9619</v>
      </c>
      <c r="B675" s="94" t="s">
        <v>8267</v>
      </c>
      <c r="D675" s="94" t="s">
        <v>9617</v>
      </c>
    </row>
    <row r="676" spans="1:4">
      <c r="A676" s="94" t="s">
        <v>9620</v>
      </c>
      <c r="B676" s="94" t="s">
        <v>8267</v>
      </c>
      <c r="D676" s="94" t="s">
        <v>9617</v>
      </c>
    </row>
    <row r="677" spans="1:4">
      <c r="A677" s="94" t="s">
        <v>9621</v>
      </c>
      <c r="B677" s="94" t="s">
        <v>8267</v>
      </c>
      <c r="D677" s="94" t="s">
        <v>9617</v>
      </c>
    </row>
    <row r="678" spans="1:4">
      <c r="A678" s="94" t="s">
        <v>9622</v>
      </c>
      <c r="B678" s="94" t="s">
        <v>8821</v>
      </c>
    </row>
    <row r="679" spans="1:4">
      <c r="A679" s="94" t="s">
        <v>9623</v>
      </c>
      <c r="B679" s="94" t="s">
        <v>8821</v>
      </c>
    </row>
    <row r="680" spans="1:4">
      <c r="A680" s="94" t="s">
        <v>9624</v>
      </c>
      <c r="B680" s="94" t="s">
        <v>9531</v>
      </c>
      <c r="D680" s="94" t="s">
        <v>9625</v>
      </c>
    </row>
    <row r="681" spans="1:4">
      <c r="A681" s="94" t="s">
        <v>9626</v>
      </c>
      <c r="B681" s="94" t="s">
        <v>9250</v>
      </c>
      <c r="D681" s="94" t="s">
        <v>9627</v>
      </c>
    </row>
    <row r="682" spans="1:4">
      <c r="A682" s="94" t="s">
        <v>9628</v>
      </c>
      <c r="B682" s="94" t="s">
        <v>8267</v>
      </c>
      <c r="D682" s="94" t="s">
        <v>9579</v>
      </c>
    </row>
    <row r="683" spans="1:4">
      <c r="A683" s="94" t="s">
        <v>9629</v>
      </c>
      <c r="B683" s="94" t="s">
        <v>9331</v>
      </c>
      <c r="D683" s="94" t="s">
        <v>9630</v>
      </c>
    </row>
    <row r="684" spans="1:4">
      <c r="A684" s="94" t="s">
        <v>9631</v>
      </c>
      <c r="B684" s="94" t="s">
        <v>9632</v>
      </c>
      <c r="D684" s="94" t="s">
        <v>9633</v>
      </c>
    </row>
    <row r="685" spans="1:4">
      <c r="A685" s="94" t="s">
        <v>9634</v>
      </c>
      <c r="B685" s="94" t="s">
        <v>9574</v>
      </c>
      <c r="D685" s="94" t="s">
        <v>9529</v>
      </c>
    </row>
    <row r="686" spans="1:4">
      <c r="A686" s="94" t="s">
        <v>9635</v>
      </c>
      <c r="B686" s="94" t="s">
        <v>8456</v>
      </c>
      <c r="D686" s="94" t="s">
        <v>9529</v>
      </c>
    </row>
    <row r="687" spans="1:4">
      <c r="A687" s="94" t="s">
        <v>9636</v>
      </c>
      <c r="B687" s="94" t="s">
        <v>8267</v>
      </c>
      <c r="D687" s="94" t="s">
        <v>9637</v>
      </c>
    </row>
    <row r="688" spans="1:4">
      <c r="A688" s="94" t="s">
        <v>9638</v>
      </c>
      <c r="B688" s="94" t="s">
        <v>8271</v>
      </c>
      <c r="D688" s="94" t="s">
        <v>9639</v>
      </c>
    </row>
    <row r="689" spans="1:4">
      <c r="A689" s="94" t="s">
        <v>9640</v>
      </c>
      <c r="B689" s="94" t="s">
        <v>8271</v>
      </c>
      <c r="D689" s="94" t="s">
        <v>9641</v>
      </c>
    </row>
    <row r="690" spans="1:4">
      <c r="A690" s="94" t="s">
        <v>9642</v>
      </c>
      <c r="B690" s="94" t="s">
        <v>8267</v>
      </c>
      <c r="D690" s="94" t="s">
        <v>9641</v>
      </c>
    </row>
    <row r="691" spans="1:4">
      <c r="A691" s="94" t="s">
        <v>9643</v>
      </c>
      <c r="B691" s="94" t="s">
        <v>337</v>
      </c>
      <c r="D691" s="94" t="s">
        <v>9133</v>
      </c>
    </row>
    <row r="692" spans="1:4">
      <c r="A692" s="94" t="s">
        <v>9644</v>
      </c>
      <c r="B692" s="94" t="s">
        <v>8456</v>
      </c>
      <c r="D692" s="94" t="s">
        <v>8464</v>
      </c>
    </row>
    <row r="693" spans="1:4">
      <c r="A693" s="94" t="s">
        <v>9645</v>
      </c>
      <c r="B693" s="94" t="s">
        <v>8542</v>
      </c>
      <c r="D693" s="94" t="s">
        <v>9646</v>
      </c>
    </row>
    <row r="694" spans="1:4">
      <c r="A694" s="94" t="s">
        <v>9647</v>
      </c>
      <c r="B694" s="94" t="s">
        <v>337</v>
      </c>
      <c r="D694" s="94" t="s">
        <v>9133</v>
      </c>
    </row>
    <row r="695" spans="1:4">
      <c r="A695" s="94" t="s">
        <v>9648</v>
      </c>
      <c r="B695" s="94" t="s">
        <v>9158</v>
      </c>
      <c r="D695" s="94" t="s">
        <v>9159</v>
      </c>
    </row>
    <row r="696" spans="1:4">
      <c r="A696" s="94" t="s">
        <v>9649</v>
      </c>
      <c r="B696" s="94" t="s">
        <v>8271</v>
      </c>
      <c r="D696" s="94" t="s">
        <v>9650</v>
      </c>
    </row>
    <row r="697" spans="1:4">
      <c r="A697" s="94" t="s">
        <v>9651</v>
      </c>
      <c r="B697" s="94" t="s">
        <v>8271</v>
      </c>
      <c r="D697" s="94" t="s">
        <v>9652</v>
      </c>
    </row>
    <row r="698" spans="1:4">
      <c r="A698" s="94" t="s">
        <v>9653</v>
      </c>
      <c r="B698" s="94" t="s">
        <v>8267</v>
      </c>
      <c r="D698" s="94" t="s">
        <v>8818</v>
      </c>
    </row>
    <row r="699" spans="1:4">
      <c r="A699" s="94" t="s">
        <v>9654</v>
      </c>
      <c r="B699" s="94" t="s">
        <v>9574</v>
      </c>
      <c r="D699" s="94" t="s">
        <v>8464</v>
      </c>
    </row>
    <row r="700" spans="1:4">
      <c r="A700" s="94" t="s">
        <v>9655</v>
      </c>
      <c r="B700" s="94" t="s">
        <v>9574</v>
      </c>
      <c r="D700" s="94" t="s">
        <v>9656</v>
      </c>
    </row>
    <row r="701" spans="1:4">
      <c r="A701" s="94" t="s">
        <v>9657</v>
      </c>
      <c r="B701" s="94" t="s">
        <v>8483</v>
      </c>
      <c r="D701" s="94" t="s">
        <v>9658</v>
      </c>
    </row>
    <row r="702" spans="1:4">
      <c r="A702" s="94" t="s">
        <v>9659</v>
      </c>
      <c r="B702" s="94" t="s">
        <v>9574</v>
      </c>
      <c r="D702" s="94" t="s">
        <v>9660</v>
      </c>
    </row>
    <row r="703" spans="1:4">
      <c r="A703" s="94" t="s">
        <v>9661</v>
      </c>
      <c r="B703" s="94" t="s">
        <v>9574</v>
      </c>
      <c r="D703" s="94" t="s">
        <v>9599</v>
      </c>
    </row>
    <row r="704" spans="1:4">
      <c r="A704" s="94" t="s">
        <v>9662</v>
      </c>
      <c r="B704" s="94" t="s">
        <v>9574</v>
      </c>
      <c r="D704" s="94" t="s">
        <v>8464</v>
      </c>
    </row>
    <row r="705" spans="1:4">
      <c r="A705" s="94" t="s">
        <v>9663</v>
      </c>
      <c r="B705" s="94" t="s">
        <v>7952</v>
      </c>
    </row>
    <row r="706" spans="1:4">
      <c r="A706" s="94" t="s">
        <v>9664</v>
      </c>
      <c r="B706" s="94" t="s">
        <v>9665</v>
      </c>
      <c r="D706" s="94" t="s">
        <v>9666</v>
      </c>
    </row>
    <row r="707" spans="1:4">
      <c r="A707" s="94" t="s">
        <v>9667</v>
      </c>
      <c r="B707" s="94" t="s">
        <v>9665</v>
      </c>
      <c r="D707" s="94" t="s">
        <v>9666</v>
      </c>
    </row>
    <row r="708" spans="1:4">
      <c r="A708" s="94" t="s">
        <v>9668</v>
      </c>
      <c r="B708" s="94" t="s">
        <v>9665</v>
      </c>
      <c r="D708" s="94" t="s">
        <v>9666</v>
      </c>
    </row>
    <row r="709" spans="1:4">
      <c r="A709" s="94" t="s">
        <v>9669</v>
      </c>
      <c r="B709" s="94" t="s">
        <v>8456</v>
      </c>
      <c r="D709" s="94" t="s">
        <v>9670</v>
      </c>
    </row>
    <row r="710" spans="1:4">
      <c r="A710" s="94" t="s">
        <v>9671</v>
      </c>
      <c r="B710" s="94" t="s">
        <v>9531</v>
      </c>
      <c r="D710" s="94" t="s">
        <v>9672</v>
      </c>
    </row>
    <row r="711" spans="1:4">
      <c r="A711" s="94" t="s">
        <v>9673</v>
      </c>
      <c r="B711" s="94" t="s">
        <v>8271</v>
      </c>
      <c r="D711" s="94" t="s">
        <v>9674</v>
      </c>
    </row>
    <row r="712" spans="1:4">
      <c r="A712" s="94" t="s">
        <v>9675</v>
      </c>
      <c r="B712" s="94" t="s">
        <v>9676</v>
      </c>
      <c r="D712" s="94" t="s">
        <v>9677</v>
      </c>
    </row>
    <row r="713" spans="1:4">
      <c r="A713" s="94" t="s">
        <v>9678</v>
      </c>
      <c r="B713" s="94" t="s">
        <v>9531</v>
      </c>
      <c r="D713" s="94" t="s">
        <v>9679</v>
      </c>
    </row>
    <row r="714" spans="1:4">
      <c r="A714" s="94" t="s">
        <v>9680</v>
      </c>
      <c r="B714" s="94" t="s">
        <v>9574</v>
      </c>
      <c r="D714" s="94" t="s">
        <v>9681</v>
      </c>
    </row>
    <row r="715" spans="1:4">
      <c r="A715" s="94" t="s">
        <v>9682</v>
      </c>
      <c r="B715" s="94" t="s">
        <v>459</v>
      </c>
      <c r="D715" s="94" t="s">
        <v>8329</v>
      </c>
    </row>
    <row r="716" spans="1:4">
      <c r="A716" s="94" t="s">
        <v>9683</v>
      </c>
      <c r="B716" s="94" t="s">
        <v>3803</v>
      </c>
      <c r="D716" s="94" t="s">
        <v>8838</v>
      </c>
    </row>
    <row r="717" spans="1:4">
      <c r="A717" s="94" t="s">
        <v>9684</v>
      </c>
      <c r="B717" s="94" t="s">
        <v>337</v>
      </c>
      <c r="D717" s="94" t="s">
        <v>9685</v>
      </c>
    </row>
    <row r="718" spans="1:4">
      <c r="A718" s="94" t="s">
        <v>9686</v>
      </c>
      <c r="B718" s="94" t="s">
        <v>9687</v>
      </c>
      <c r="D718" s="94" t="s">
        <v>9688</v>
      </c>
    </row>
    <row r="719" spans="1:4">
      <c r="A719" s="94" t="s">
        <v>9689</v>
      </c>
      <c r="B719" s="94" t="s">
        <v>8456</v>
      </c>
      <c r="D719" s="94" t="s">
        <v>9690</v>
      </c>
    </row>
    <row r="720" spans="1:4">
      <c r="A720" s="94" t="s">
        <v>9691</v>
      </c>
      <c r="B720" s="94" t="s">
        <v>8456</v>
      </c>
      <c r="D720" s="94" t="s">
        <v>9692</v>
      </c>
    </row>
    <row r="721" spans="1:4">
      <c r="A721" s="94" t="s">
        <v>9693</v>
      </c>
      <c r="B721" s="94" t="s">
        <v>9574</v>
      </c>
      <c r="D721" s="94" t="s">
        <v>9694</v>
      </c>
    </row>
    <row r="722" spans="1:4">
      <c r="A722" s="94" t="s">
        <v>9695</v>
      </c>
      <c r="B722" s="94" t="s">
        <v>8267</v>
      </c>
      <c r="D722" s="94" t="s">
        <v>9603</v>
      </c>
    </row>
    <row r="723" spans="1:4">
      <c r="A723" s="94" t="s">
        <v>9696</v>
      </c>
      <c r="B723" s="94" t="s">
        <v>9697</v>
      </c>
      <c r="D723" s="94" t="s">
        <v>9698</v>
      </c>
    </row>
    <row r="724" spans="1:4">
      <c r="A724" s="94" t="s">
        <v>9699</v>
      </c>
      <c r="B724" s="94" t="s">
        <v>459</v>
      </c>
      <c r="D724" s="94" t="s">
        <v>8329</v>
      </c>
    </row>
    <row r="725" spans="1:4">
      <c r="A725" s="94" t="s">
        <v>9700</v>
      </c>
      <c r="B725" s="94" t="s">
        <v>337</v>
      </c>
      <c r="D725" s="94" t="s">
        <v>9133</v>
      </c>
    </row>
    <row r="726" spans="1:4">
      <c r="A726" s="94" t="s">
        <v>9701</v>
      </c>
      <c r="B726" s="94" t="s">
        <v>8483</v>
      </c>
      <c r="D726" s="94" t="s">
        <v>9702</v>
      </c>
    </row>
    <row r="727" spans="1:4">
      <c r="A727" s="94" t="s">
        <v>9703</v>
      </c>
      <c r="B727" s="94" t="s">
        <v>8456</v>
      </c>
      <c r="D727" s="94" t="s">
        <v>9704</v>
      </c>
    </row>
    <row r="728" spans="1:4">
      <c r="A728" s="94" t="s">
        <v>9705</v>
      </c>
      <c r="B728" s="94" t="s">
        <v>337</v>
      </c>
      <c r="D728" s="94" t="s">
        <v>9706</v>
      </c>
    </row>
    <row r="729" spans="1:4">
      <c r="A729" s="94" t="s">
        <v>9707</v>
      </c>
      <c r="B729" s="94" t="s">
        <v>9206</v>
      </c>
      <c r="D729" s="94" t="s">
        <v>9708</v>
      </c>
    </row>
    <row r="730" spans="1:4">
      <c r="A730" s="94" t="s">
        <v>9709</v>
      </c>
      <c r="B730" s="94" t="s">
        <v>8456</v>
      </c>
      <c r="D730" s="94" t="s">
        <v>9710</v>
      </c>
    </row>
    <row r="731" spans="1:4">
      <c r="A731" s="94" t="s">
        <v>9711</v>
      </c>
      <c r="B731" s="94" t="s">
        <v>8034</v>
      </c>
      <c r="D731" s="94" t="s">
        <v>9712</v>
      </c>
    </row>
    <row r="732" spans="1:4">
      <c r="A732" s="94" t="s">
        <v>9713</v>
      </c>
      <c r="B732" s="94" t="s">
        <v>9200</v>
      </c>
      <c r="D732" s="94" t="s">
        <v>9714</v>
      </c>
    </row>
    <row r="733" spans="1:4">
      <c r="A733" s="94" t="s">
        <v>9715</v>
      </c>
      <c r="B733" s="94" t="s">
        <v>9574</v>
      </c>
      <c r="D733" s="94" t="s">
        <v>9716</v>
      </c>
    </row>
    <row r="734" spans="1:4">
      <c r="A734" s="94" t="s">
        <v>9717</v>
      </c>
      <c r="B734" s="94" t="s">
        <v>8456</v>
      </c>
      <c r="D734" s="94" t="s">
        <v>9529</v>
      </c>
    </row>
    <row r="735" spans="1:4">
      <c r="A735" s="94" t="s">
        <v>9718</v>
      </c>
      <c r="B735" s="94" t="s">
        <v>8483</v>
      </c>
      <c r="D735" s="94" t="s">
        <v>9719</v>
      </c>
    </row>
    <row r="736" spans="1:4">
      <c r="A736" s="94" t="s">
        <v>9720</v>
      </c>
      <c r="B736" s="94" t="s">
        <v>9531</v>
      </c>
      <c r="D736" s="94" t="s">
        <v>9721</v>
      </c>
    </row>
    <row r="737" spans="1:4">
      <c r="A737" s="94" t="s">
        <v>9722</v>
      </c>
      <c r="B737" s="94" t="s">
        <v>8025</v>
      </c>
    </row>
    <row r="738" spans="1:4">
      <c r="A738" s="94" t="s">
        <v>9723</v>
      </c>
      <c r="B738" s="94" t="s">
        <v>9027</v>
      </c>
      <c r="D738" s="94" t="s">
        <v>9724</v>
      </c>
    </row>
    <row r="739" spans="1:4">
      <c r="A739" s="94" t="s">
        <v>9725</v>
      </c>
      <c r="B739" s="94" t="s">
        <v>337</v>
      </c>
      <c r="D739" s="94" t="s">
        <v>9726</v>
      </c>
    </row>
    <row r="740" spans="1:4">
      <c r="A740" s="94" t="s">
        <v>9727</v>
      </c>
      <c r="B740" s="94" t="s">
        <v>337</v>
      </c>
      <c r="D740" s="94" t="s">
        <v>9726</v>
      </c>
    </row>
    <row r="741" spans="1:4">
      <c r="A741" s="94" t="s">
        <v>9728</v>
      </c>
      <c r="B741" s="94" t="s">
        <v>9290</v>
      </c>
      <c r="D741" s="94" t="s">
        <v>9729</v>
      </c>
    </row>
    <row r="742" spans="1:4">
      <c r="A742" s="94" t="s">
        <v>9730</v>
      </c>
      <c r="B742" s="94" t="s">
        <v>8560</v>
      </c>
      <c r="D742" s="94" t="s">
        <v>9731</v>
      </c>
    </row>
    <row r="743" spans="1:4">
      <c r="A743" s="94" t="s">
        <v>9732</v>
      </c>
      <c r="B743" s="94" t="s">
        <v>9733</v>
      </c>
      <c r="D743" s="94" t="s">
        <v>9734</v>
      </c>
    </row>
    <row r="744" spans="1:4">
      <c r="A744" s="94" t="s">
        <v>9735</v>
      </c>
      <c r="B744" s="94" t="s">
        <v>7996</v>
      </c>
      <c r="D744" s="94" t="s">
        <v>9736</v>
      </c>
    </row>
    <row r="745" spans="1:4">
      <c r="A745" s="94" t="s">
        <v>9737</v>
      </c>
      <c r="B745" s="94" t="s">
        <v>871</v>
      </c>
      <c r="D745" s="94" t="s">
        <v>8329</v>
      </c>
    </row>
    <row r="746" spans="1:4">
      <c r="A746" s="94" t="s">
        <v>9738</v>
      </c>
      <c r="B746" s="94" t="s">
        <v>8483</v>
      </c>
      <c r="D746" s="94" t="s">
        <v>9739</v>
      </c>
    </row>
    <row r="747" spans="1:4">
      <c r="A747" s="94" t="s">
        <v>9740</v>
      </c>
      <c r="B747" s="94" t="s">
        <v>8483</v>
      </c>
      <c r="D747" s="94" t="s">
        <v>9741</v>
      </c>
    </row>
    <row r="748" spans="1:4">
      <c r="A748" s="94" t="s">
        <v>9742</v>
      </c>
      <c r="B748" s="94" t="s">
        <v>8456</v>
      </c>
      <c r="D748" s="94" t="s">
        <v>9743</v>
      </c>
    </row>
    <row r="749" spans="1:4">
      <c r="A749" s="94" t="s">
        <v>9744</v>
      </c>
      <c r="B749" s="94" t="s">
        <v>8271</v>
      </c>
      <c r="D749" s="94" t="s">
        <v>8818</v>
      </c>
    </row>
    <row r="750" spans="1:4">
      <c r="A750" s="94" t="s">
        <v>9745</v>
      </c>
      <c r="B750" s="94" t="s">
        <v>9531</v>
      </c>
      <c r="D750" s="94" t="s">
        <v>9672</v>
      </c>
    </row>
    <row r="751" spans="1:4">
      <c r="A751" s="94" t="s">
        <v>9746</v>
      </c>
      <c r="B751" s="94" t="s">
        <v>9531</v>
      </c>
      <c r="D751" s="94" t="s">
        <v>9672</v>
      </c>
    </row>
    <row r="752" spans="1:4">
      <c r="A752" s="94" t="s">
        <v>9747</v>
      </c>
      <c r="B752" s="94" t="s">
        <v>9748</v>
      </c>
      <c r="D752" s="94" t="s">
        <v>9749</v>
      </c>
    </row>
    <row r="753" spans="1:4">
      <c r="A753" s="94" t="s">
        <v>9750</v>
      </c>
      <c r="B753" s="94" t="s">
        <v>8456</v>
      </c>
      <c r="D753" s="94" t="s">
        <v>9751</v>
      </c>
    </row>
    <row r="754" spans="1:4">
      <c r="A754" s="94" t="s">
        <v>9752</v>
      </c>
      <c r="B754" s="94" t="s">
        <v>8483</v>
      </c>
      <c r="D754" s="94" t="s">
        <v>9753</v>
      </c>
    </row>
    <row r="755" spans="1:4">
      <c r="A755" s="94" t="s">
        <v>9754</v>
      </c>
      <c r="B755" s="94" t="s">
        <v>9574</v>
      </c>
      <c r="D755" s="94" t="s">
        <v>9755</v>
      </c>
    </row>
    <row r="756" spans="1:4">
      <c r="A756" s="94" t="s">
        <v>9756</v>
      </c>
      <c r="B756" s="94" t="s">
        <v>8267</v>
      </c>
      <c r="D756" s="94" t="s">
        <v>9757</v>
      </c>
    </row>
    <row r="757" spans="1:4">
      <c r="A757" s="94" t="s">
        <v>9758</v>
      </c>
      <c r="B757" s="94" t="s">
        <v>8821</v>
      </c>
      <c r="D757" s="94" t="s">
        <v>9759</v>
      </c>
    </row>
    <row r="758" spans="1:4">
      <c r="A758" s="94" t="s">
        <v>9760</v>
      </c>
      <c r="B758" s="94" t="s">
        <v>459</v>
      </c>
      <c r="D758" s="94" t="s">
        <v>8329</v>
      </c>
    </row>
    <row r="759" spans="1:4">
      <c r="A759" s="94" t="s">
        <v>9761</v>
      </c>
      <c r="B759" s="94" t="s">
        <v>459</v>
      </c>
      <c r="D759" s="94" t="s">
        <v>8329</v>
      </c>
    </row>
    <row r="760" spans="1:4">
      <c r="A760" s="94" t="s">
        <v>9762</v>
      </c>
      <c r="B760" s="94" t="s">
        <v>8511</v>
      </c>
      <c r="D760" s="94" t="s">
        <v>9763</v>
      </c>
    </row>
    <row r="761" spans="1:4">
      <c r="A761" s="94" t="s">
        <v>9764</v>
      </c>
      <c r="B761" s="94" t="s">
        <v>459</v>
      </c>
      <c r="D761" s="94" t="s">
        <v>8329</v>
      </c>
    </row>
    <row r="762" spans="1:4">
      <c r="A762" s="94" t="s">
        <v>9765</v>
      </c>
      <c r="B762" s="94" t="s">
        <v>337</v>
      </c>
      <c r="D762" s="94" t="s">
        <v>9766</v>
      </c>
    </row>
    <row r="763" spans="1:4">
      <c r="A763" s="94" t="s">
        <v>9767</v>
      </c>
      <c r="B763" s="94" t="s">
        <v>9574</v>
      </c>
      <c r="D763" s="94" t="s">
        <v>9768</v>
      </c>
    </row>
    <row r="764" spans="1:4">
      <c r="A764" s="94" t="s">
        <v>9769</v>
      </c>
      <c r="B764" s="94" t="s">
        <v>9574</v>
      </c>
      <c r="D764" s="94" t="s">
        <v>9770</v>
      </c>
    </row>
    <row r="765" spans="1:4">
      <c r="A765" s="94" t="s">
        <v>9771</v>
      </c>
      <c r="B765" s="94" t="s">
        <v>8267</v>
      </c>
      <c r="D765" s="94" t="s">
        <v>9772</v>
      </c>
    </row>
    <row r="766" spans="1:4">
      <c r="A766" s="94" t="s">
        <v>9773</v>
      </c>
      <c r="B766" s="94" t="s">
        <v>8821</v>
      </c>
      <c r="D766" s="94" t="s">
        <v>9774</v>
      </c>
    </row>
    <row r="767" spans="1:4">
      <c r="A767" s="94" t="s">
        <v>9775</v>
      </c>
      <c r="B767" s="94" t="s">
        <v>8271</v>
      </c>
      <c r="D767" s="94" t="s">
        <v>9776</v>
      </c>
    </row>
    <row r="768" spans="1:4">
      <c r="A768" s="94" t="s">
        <v>9777</v>
      </c>
      <c r="B768" s="94" t="s">
        <v>8821</v>
      </c>
      <c r="D768" s="94" t="s">
        <v>9778</v>
      </c>
    </row>
    <row r="769" spans="1:4">
      <c r="A769" s="94" t="s">
        <v>9779</v>
      </c>
      <c r="B769" s="94" t="s">
        <v>9574</v>
      </c>
      <c r="D769" s="94" t="s">
        <v>9780</v>
      </c>
    </row>
    <row r="770" spans="1:4">
      <c r="A770" s="94" t="s">
        <v>9781</v>
      </c>
      <c r="B770" s="94" t="s">
        <v>8267</v>
      </c>
      <c r="D770" s="94" t="s">
        <v>9782</v>
      </c>
    </row>
    <row r="771" spans="1:4">
      <c r="A771" s="94" t="s">
        <v>9783</v>
      </c>
      <c r="B771" s="94" t="s">
        <v>8456</v>
      </c>
      <c r="D771" s="94" t="s">
        <v>8466</v>
      </c>
    </row>
    <row r="772" spans="1:4">
      <c r="A772" s="94" t="s">
        <v>9784</v>
      </c>
      <c r="B772" s="94" t="s">
        <v>8486</v>
      </c>
      <c r="D772" s="94" t="s">
        <v>9677</v>
      </c>
    </row>
    <row r="773" spans="1:4">
      <c r="A773" s="94" t="s">
        <v>9785</v>
      </c>
      <c r="B773" s="94" t="s">
        <v>8456</v>
      </c>
      <c r="D773" s="94" t="s">
        <v>9770</v>
      </c>
    </row>
    <row r="774" spans="1:4">
      <c r="A774" s="94" t="s">
        <v>9786</v>
      </c>
      <c r="B774" s="94" t="s">
        <v>697</v>
      </c>
      <c r="D774" s="94" t="s">
        <v>9787</v>
      </c>
    </row>
    <row r="775" spans="1:4">
      <c r="A775" s="94" t="s">
        <v>9788</v>
      </c>
      <c r="B775" s="94" t="s">
        <v>9574</v>
      </c>
      <c r="D775" s="94" t="s">
        <v>9575</v>
      </c>
    </row>
    <row r="776" spans="1:4">
      <c r="A776" s="94" t="s">
        <v>9789</v>
      </c>
      <c r="B776" s="94" t="s">
        <v>8456</v>
      </c>
      <c r="D776" s="94" t="s">
        <v>9790</v>
      </c>
    </row>
    <row r="777" spans="1:4">
      <c r="A777" s="94" t="s">
        <v>9791</v>
      </c>
      <c r="B777" s="94" t="s">
        <v>9792</v>
      </c>
      <c r="D777" s="94" t="s">
        <v>9793</v>
      </c>
    </row>
    <row r="778" spans="1:4">
      <c r="A778" s="94" t="s">
        <v>9794</v>
      </c>
      <c r="B778" s="94" t="s">
        <v>9792</v>
      </c>
      <c r="D778" s="94" t="s">
        <v>9793</v>
      </c>
    </row>
    <row r="779" spans="1:4">
      <c r="A779" s="94" t="s">
        <v>9795</v>
      </c>
      <c r="B779" s="94" t="s">
        <v>8483</v>
      </c>
      <c r="D779" s="94" t="s">
        <v>9796</v>
      </c>
    </row>
    <row r="780" spans="1:4">
      <c r="A780" s="94" t="s">
        <v>9797</v>
      </c>
      <c r="B780" s="94" t="s">
        <v>8483</v>
      </c>
      <c r="D780" s="94" t="s">
        <v>9534</v>
      </c>
    </row>
    <row r="781" spans="1:4">
      <c r="A781" s="94" t="s">
        <v>9798</v>
      </c>
      <c r="B781" s="94" t="s">
        <v>9799</v>
      </c>
      <c r="D781" s="94" t="s">
        <v>9800</v>
      </c>
    </row>
    <row r="782" spans="1:4">
      <c r="A782" s="94" t="s">
        <v>9801</v>
      </c>
      <c r="B782" s="94" t="s">
        <v>8456</v>
      </c>
      <c r="D782" s="94" t="s">
        <v>9802</v>
      </c>
    </row>
    <row r="783" spans="1:4">
      <c r="A783" s="94" t="s">
        <v>9803</v>
      </c>
      <c r="B783" s="94" t="s">
        <v>8456</v>
      </c>
      <c r="D783" s="94" t="s">
        <v>9804</v>
      </c>
    </row>
    <row r="784" spans="1:4">
      <c r="A784" s="94" t="s">
        <v>9805</v>
      </c>
      <c r="B784" s="94" t="s">
        <v>8456</v>
      </c>
      <c r="D784" s="94" t="s">
        <v>9806</v>
      </c>
    </row>
    <row r="785" spans="1:4">
      <c r="A785" s="94" t="s">
        <v>9807</v>
      </c>
      <c r="B785" s="94" t="s">
        <v>9180</v>
      </c>
      <c r="D785" s="94" t="s">
        <v>9808</v>
      </c>
    </row>
    <row r="786" spans="1:4">
      <c r="A786" s="94" t="s">
        <v>9809</v>
      </c>
      <c r="B786" s="94" t="s">
        <v>8456</v>
      </c>
      <c r="D786" s="94" t="s">
        <v>9810</v>
      </c>
    </row>
    <row r="787" spans="1:4">
      <c r="A787" s="94" t="s">
        <v>9811</v>
      </c>
      <c r="B787" s="94" t="s">
        <v>9812</v>
      </c>
      <c r="D787" s="94" t="s">
        <v>9813</v>
      </c>
    </row>
    <row r="788" spans="1:4">
      <c r="A788" s="94" t="s">
        <v>9814</v>
      </c>
      <c r="B788" s="94" t="s">
        <v>9348</v>
      </c>
      <c r="D788" s="94" t="s">
        <v>9815</v>
      </c>
    </row>
    <row r="789" spans="1:4">
      <c r="A789" s="94" t="s">
        <v>9816</v>
      </c>
      <c r="B789" s="94" t="s">
        <v>9574</v>
      </c>
      <c r="D789" s="94" t="s">
        <v>9817</v>
      </c>
    </row>
    <row r="790" spans="1:4">
      <c r="A790" s="94" t="s">
        <v>9818</v>
      </c>
      <c r="B790" s="94" t="s">
        <v>9574</v>
      </c>
      <c r="D790" s="94" t="s">
        <v>9577</v>
      </c>
    </row>
    <row r="791" spans="1:4">
      <c r="A791" s="94" t="s">
        <v>9819</v>
      </c>
      <c r="B791" s="94" t="s">
        <v>8456</v>
      </c>
      <c r="D791" s="94" t="s">
        <v>9790</v>
      </c>
    </row>
    <row r="792" spans="1:4">
      <c r="A792" s="94" t="s">
        <v>9820</v>
      </c>
      <c r="B792" s="94" t="s">
        <v>8025</v>
      </c>
      <c r="D792" s="94" t="s">
        <v>9821</v>
      </c>
    </row>
    <row r="793" spans="1:4">
      <c r="A793" s="94" t="s">
        <v>9822</v>
      </c>
      <c r="B793" s="94" t="s">
        <v>8783</v>
      </c>
      <c r="D793" s="94" t="s">
        <v>9823</v>
      </c>
    </row>
    <row r="794" spans="1:4">
      <c r="A794" s="94" t="s">
        <v>9824</v>
      </c>
      <c r="B794" s="94" t="s">
        <v>9825</v>
      </c>
      <c r="D794" s="94" t="s">
        <v>9826</v>
      </c>
    </row>
    <row r="795" spans="1:4">
      <c r="A795" s="94" t="s">
        <v>9827</v>
      </c>
      <c r="B795" s="94" t="s">
        <v>9828</v>
      </c>
      <c r="D795" s="94" t="s">
        <v>9829</v>
      </c>
    </row>
    <row r="796" spans="1:4">
      <c r="A796" s="94" t="s">
        <v>9830</v>
      </c>
      <c r="B796" s="94" t="s">
        <v>4564</v>
      </c>
      <c r="D796" s="94" t="s">
        <v>9831</v>
      </c>
    </row>
    <row r="797" spans="1:4">
      <c r="A797" s="94" t="s">
        <v>9832</v>
      </c>
      <c r="B797" s="94" t="s">
        <v>9833</v>
      </c>
      <c r="D797" s="94" t="s">
        <v>9834</v>
      </c>
    </row>
    <row r="798" spans="1:4">
      <c r="A798" s="94" t="s">
        <v>9835</v>
      </c>
      <c r="B798" s="94" t="s">
        <v>9836</v>
      </c>
      <c r="D798" s="94" t="s">
        <v>9837</v>
      </c>
    </row>
    <row r="799" spans="1:4">
      <c r="A799" s="94" t="s">
        <v>9838</v>
      </c>
      <c r="B799" s="94" t="s">
        <v>9839</v>
      </c>
      <c r="D799" s="94" t="s">
        <v>9840</v>
      </c>
    </row>
    <row r="800" spans="1:4">
      <c r="A800" s="94" t="s">
        <v>9841</v>
      </c>
      <c r="B800" s="94" t="s">
        <v>9842</v>
      </c>
      <c r="D800" s="94" t="s">
        <v>9843</v>
      </c>
    </row>
    <row r="801" spans="1:4">
      <c r="A801" s="94" t="s">
        <v>9844</v>
      </c>
      <c r="B801" s="94" t="s">
        <v>9845</v>
      </c>
      <c r="D801" s="94" t="s">
        <v>9846</v>
      </c>
    </row>
    <row r="802" spans="1:4">
      <c r="A802" s="94" t="s">
        <v>9847</v>
      </c>
      <c r="B802" s="94" t="s">
        <v>9848</v>
      </c>
      <c r="D802" s="94" t="s">
        <v>9849</v>
      </c>
    </row>
    <row r="803" spans="1:4">
      <c r="A803" s="94" t="s">
        <v>9850</v>
      </c>
      <c r="B803" s="94" t="s">
        <v>9851</v>
      </c>
      <c r="D803" s="94" t="s">
        <v>9852</v>
      </c>
    </row>
    <row r="804" spans="1:4">
      <c r="A804" s="94" t="s">
        <v>9853</v>
      </c>
      <c r="B804" s="94" t="s">
        <v>9854</v>
      </c>
      <c r="D804" s="94" t="s">
        <v>9855</v>
      </c>
    </row>
    <row r="805" spans="1:4">
      <c r="A805" s="94" t="s">
        <v>9856</v>
      </c>
      <c r="B805" s="94" t="s">
        <v>9531</v>
      </c>
      <c r="D805" s="94" t="s">
        <v>9857</v>
      </c>
    </row>
    <row r="806" spans="1:4">
      <c r="A806" s="94" t="s">
        <v>9858</v>
      </c>
      <c r="B806" s="94" t="s">
        <v>9676</v>
      </c>
      <c r="D806" s="94" t="s">
        <v>9859</v>
      </c>
    </row>
    <row r="807" spans="1:4">
      <c r="A807" s="94" t="s">
        <v>9860</v>
      </c>
      <c r="B807" s="94" t="s">
        <v>8271</v>
      </c>
    </row>
    <row r="808" spans="1:4">
      <c r="A808" s="94" t="s">
        <v>9861</v>
      </c>
      <c r="B808" s="94" t="s">
        <v>8271</v>
      </c>
    </row>
    <row r="809" spans="1:4">
      <c r="A809" s="94" t="s">
        <v>9862</v>
      </c>
      <c r="B809" s="94" t="s">
        <v>9833</v>
      </c>
      <c r="D809" s="94" t="s">
        <v>9863</v>
      </c>
    </row>
    <row r="810" spans="1:4">
      <c r="A810" s="94" t="s">
        <v>9864</v>
      </c>
      <c r="B810" s="94" t="s">
        <v>9865</v>
      </c>
      <c r="D810" s="94" t="s">
        <v>9866</v>
      </c>
    </row>
    <row r="811" spans="1:4">
      <c r="A811" s="94" t="s">
        <v>9867</v>
      </c>
      <c r="B811" s="94" t="s">
        <v>8483</v>
      </c>
      <c r="D811" s="94" t="s">
        <v>9868</v>
      </c>
    </row>
    <row r="812" spans="1:4">
      <c r="A812" s="94" t="s">
        <v>9869</v>
      </c>
      <c r="B812" s="94" t="s">
        <v>9870</v>
      </c>
      <c r="D812" s="94" t="s">
        <v>9871</v>
      </c>
    </row>
    <row r="813" spans="1:4">
      <c r="A813" s="94" t="s">
        <v>9872</v>
      </c>
      <c r="B813" s="94" t="s">
        <v>9169</v>
      </c>
      <c r="D813" s="94" t="s">
        <v>9873</v>
      </c>
    </row>
    <row r="814" spans="1:4">
      <c r="A814" s="94" t="s">
        <v>9874</v>
      </c>
      <c r="D814" s="94" t="s">
        <v>9875</v>
      </c>
    </row>
    <row r="815" spans="1:4">
      <c r="A815" s="94" t="s">
        <v>9876</v>
      </c>
      <c r="D815" s="94" t="s">
        <v>9877</v>
      </c>
    </row>
    <row r="816" spans="1:4">
      <c r="A816" s="94" t="s">
        <v>9878</v>
      </c>
      <c r="D816" s="94" t="s">
        <v>9879</v>
      </c>
    </row>
    <row r="817" spans="1:4">
      <c r="A817" s="94" t="s">
        <v>9880</v>
      </c>
      <c r="D817" s="94" t="s">
        <v>9881</v>
      </c>
    </row>
    <row r="818" spans="1:4">
      <c r="A818" s="94" t="s">
        <v>9882</v>
      </c>
      <c r="D818" s="94" t="s">
        <v>9883</v>
      </c>
    </row>
    <row r="819" spans="1:4">
      <c r="A819" s="94" t="s">
        <v>9884</v>
      </c>
      <c r="D819" s="94" t="s">
        <v>9885</v>
      </c>
    </row>
    <row r="820" spans="1:4">
      <c r="A820" s="94" t="s">
        <v>9886</v>
      </c>
      <c r="D820" s="94" t="s">
        <v>9887</v>
      </c>
    </row>
    <row r="821" spans="1:4">
      <c r="A821" s="94" t="s">
        <v>9888</v>
      </c>
      <c r="D821" s="94" t="s">
        <v>9889</v>
      </c>
    </row>
    <row r="822" spans="1:4">
      <c r="A822" s="94" t="s">
        <v>9890</v>
      </c>
      <c r="D822" s="94" t="s">
        <v>9891</v>
      </c>
    </row>
    <row r="823" spans="1:4">
      <c r="A823" s="94" t="s">
        <v>9892</v>
      </c>
      <c r="D823" s="94" t="s">
        <v>9893</v>
      </c>
    </row>
    <row r="824" spans="1:4">
      <c r="A824" s="94" t="s">
        <v>9894</v>
      </c>
      <c r="D824" s="94" t="s">
        <v>9895</v>
      </c>
    </row>
    <row r="825" spans="1:4">
      <c r="A825" s="94" t="s">
        <v>9896</v>
      </c>
      <c r="D825" s="94" t="s">
        <v>9897</v>
      </c>
    </row>
    <row r="826" spans="1:4">
      <c r="A826" s="94" t="s">
        <v>9898</v>
      </c>
      <c r="D826" s="94" t="s">
        <v>9899</v>
      </c>
    </row>
    <row r="827" spans="1:4">
      <c r="A827" s="94" t="s">
        <v>9900</v>
      </c>
      <c r="D827" s="94" t="s">
        <v>9901</v>
      </c>
    </row>
    <row r="828" spans="1:4">
      <c r="A828" s="94" t="s">
        <v>9902</v>
      </c>
      <c r="D828" s="94" t="s">
        <v>9903</v>
      </c>
    </row>
    <row r="829" spans="1:4">
      <c r="A829" s="94" t="s">
        <v>9904</v>
      </c>
      <c r="D829" s="94" t="s">
        <v>9905</v>
      </c>
    </row>
    <row r="830" spans="1:4">
      <c r="A830" s="94" t="s">
        <v>9906</v>
      </c>
      <c r="D830" s="94" t="s">
        <v>9907</v>
      </c>
    </row>
    <row r="831" spans="1:4">
      <c r="A831" s="94" t="s">
        <v>9908</v>
      </c>
      <c r="D831" s="94" t="s">
        <v>9909</v>
      </c>
    </row>
    <row r="832" spans="1:4">
      <c r="A832" s="94" t="s">
        <v>9910</v>
      </c>
      <c r="D832" s="94" t="s">
        <v>9911</v>
      </c>
    </row>
    <row r="833" spans="1:4">
      <c r="A833" s="94" t="s">
        <v>9912</v>
      </c>
      <c r="D833" s="94" t="s">
        <v>9913</v>
      </c>
    </row>
    <row r="834" spans="1:4">
      <c r="A834" s="94" t="s">
        <v>9914</v>
      </c>
      <c r="D834" s="94" t="s">
        <v>9915</v>
      </c>
    </row>
    <row r="835" spans="1:4">
      <c r="A835" s="94" t="s">
        <v>9916</v>
      </c>
      <c r="D835" s="94" t="s">
        <v>9917</v>
      </c>
    </row>
    <row r="836" spans="1:4">
      <c r="A836" s="94" t="s">
        <v>9918</v>
      </c>
      <c r="D836" s="94" t="s">
        <v>9919</v>
      </c>
    </row>
    <row r="837" spans="1:4">
      <c r="A837" s="94" t="s">
        <v>9920</v>
      </c>
      <c r="D837" s="94" t="s">
        <v>9921</v>
      </c>
    </row>
    <row r="838" spans="1:4">
      <c r="A838" s="94" t="s">
        <v>9922</v>
      </c>
      <c r="D838" s="94" t="s">
        <v>9923</v>
      </c>
    </row>
    <row r="839" spans="1:4">
      <c r="A839" s="94" t="s">
        <v>9924</v>
      </c>
      <c r="D839" s="94" t="s">
        <v>9925</v>
      </c>
    </row>
    <row r="840" spans="1:4">
      <c r="A840" s="94" t="s">
        <v>9926</v>
      </c>
      <c r="D840" s="94" t="s">
        <v>9927</v>
      </c>
    </row>
    <row r="841" spans="1:4">
      <c r="A841" s="94" t="s">
        <v>9928</v>
      </c>
      <c r="D841" s="94" t="s">
        <v>9929</v>
      </c>
    </row>
    <row r="842" spans="1:4">
      <c r="A842" s="94" t="s">
        <v>9930</v>
      </c>
      <c r="D842" s="94" t="s">
        <v>9931</v>
      </c>
    </row>
    <row r="843" spans="1:4">
      <c r="A843" s="94" t="s">
        <v>9932</v>
      </c>
      <c r="D843" s="94" t="s">
        <v>9933</v>
      </c>
    </row>
    <row r="844" spans="1:4">
      <c r="A844" s="94" t="s">
        <v>9934</v>
      </c>
      <c r="D844" s="94" t="s">
        <v>9935</v>
      </c>
    </row>
    <row r="845" spans="1:4">
      <c r="A845" s="94" t="s">
        <v>9936</v>
      </c>
      <c r="D845" s="94" t="s">
        <v>9937</v>
      </c>
    </row>
    <row r="846" spans="1:4">
      <c r="A846" s="94" t="s">
        <v>9938</v>
      </c>
      <c r="D846" s="94" t="s">
        <v>9939</v>
      </c>
    </row>
    <row r="847" spans="1:4">
      <c r="A847" s="94" t="s">
        <v>9940</v>
      </c>
      <c r="D847" s="94" t="s">
        <v>7629</v>
      </c>
    </row>
    <row r="848" spans="1:4">
      <c r="A848" s="94" t="s">
        <v>9941</v>
      </c>
      <c r="D848" s="94" t="s">
        <v>9942</v>
      </c>
    </row>
    <row r="849" spans="1:4">
      <c r="A849" s="94" t="s">
        <v>9943</v>
      </c>
      <c r="D849" s="94" t="s">
        <v>9944</v>
      </c>
    </row>
    <row r="850" spans="1:4">
      <c r="A850" s="94" t="s">
        <v>9945</v>
      </c>
      <c r="D850" s="94" t="s">
        <v>9946</v>
      </c>
    </row>
    <row r="851" spans="1:4">
      <c r="A851" s="94" t="s">
        <v>9947</v>
      </c>
      <c r="D851" s="94" t="s">
        <v>9948</v>
      </c>
    </row>
    <row r="852" spans="1:4">
      <c r="A852" s="94" t="s">
        <v>9949</v>
      </c>
      <c r="D852" s="94" t="s">
        <v>9950</v>
      </c>
    </row>
    <row r="853" spans="1:4">
      <c r="A853" s="94" t="s">
        <v>9951</v>
      </c>
      <c r="D853" s="94" t="s">
        <v>9952</v>
      </c>
    </row>
    <row r="854" spans="1:4">
      <c r="A854" s="94" t="s">
        <v>9953</v>
      </c>
      <c r="D854" s="94" t="s">
        <v>9954</v>
      </c>
    </row>
    <row r="855" spans="1:4">
      <c r="A855" s="94" t="s">
        <v>9955</v>
      </c>
      <c r="D855" s="94" t="s">
        <v>9956</v>
      </c>
    </row>
    <row r="856" spans="1:4">
      <c r="A856" s="94" t="s">
        <v>9957</v>
      </c>
      <c r="D856" s="94" t="s">
        <v>9958</v>
      </c>
    </row>
    <row r="857" spans="1:4">
      <c r="A857" s="94" t="s">
        <v>9959</v>
      </c>
      <c r="D857" s="94" t="s">
        <v>9960</v>
      </c>
    </row>
    <row r="858" spans="1:4">
      <c r="A858" s="94" t="s">
        <v>9961</v>
      </c>
      <c r="D858" s="94" t="s">
        <v>9962</v>
      </c>
    </row>
    <row r="859" spans="1:4">
      <c r="A859" s="94" t="s">
        <v>9963</v>
      </c>
      <c r="D859" s="94" t="s">
        <v>9964</v>
      </c>
    </row>
    <row r="860" spans="1:4">
      <c r="A860" s="94" t="s">
        <v>9965</v>
      </c>
      <c r="D860" s="94" t="s">
        <v>9950</v>
      </c>
    </row>
    <row r="861" spans="1:4">
      <c r="A861" s="94" t="s">
        <v>9966</v>
      </c>
      <c r="D861" s="94" t="s">
        <v>9967</v>
      </c>
    </row>
    <row r="862" spans="1:4">
      <c r="A862" s="94" t="s">
        <v>9968</v>
      </c>
      <c r="D862" s="94" t="s">
        <v>9969</v>
      </c>
    </row>
    <row r="863" spans="1:4">
      <c r="A863" s="94" t="s">
        <v>9970</v>
      </c>
      <c r="D863" s="94" t="s">
        <v>9971</v>
      </c>
    </row>
    <row r="864" spans="1:4">
      <c r="A864" s="94" t="s">
        <v>9972</v>
      </c>
      <c r="D864" s="94" t="s">
        <v>9971</v>
      </c>
    </row>
    <row r="865" spans="1:4">
      <c r="A865" s="94" t="s">
        <v>9973</v>
      </c>
      <c r="D865" s="94" t="s">
        <v>9971</v>
      </c>
    </row>
    <row r="866" spans="1:4">
      <c r="A866" s="94" t="s">
        <v>9974</v>
      </c>
      <c r="D866" s="94" t="s">
        <v>9975</v>
      </c>
    </row>
    <row r="867" spans="1:4">
      <c r="A867" s="94" t="s">
        <v>9976</v>
      </c>
      <c r="D867" s="94" t="s">
        <v>9977</v>
      </c>
    </row>
    <row r="868" spans="1:4">
      <c r="A868" s="94" t="s">
        <v>9978</v>
      </c>
      <c r="D868" s="94" t="s">
        <v>9979</v>
      </c>
    </row>
    <row r="869" spans="1:4">
      <c r="A869" s="94" t="s">
        <v>9980</v>
      </c>
      <c r="D869" s="94" t="s">
        <v>9979</v>
      </c>
    </row>
    <row r="870" spans="1:4">
      <c r="A870" s="94" t="s">
        <v>9981</v>
      </c>
      <c r="D870" s="94" t="s">
        <v>9982</v>
      </c>
    </row>
    <row r="871" spans="1:4">
      <c r="A871" s="94" t="s">
        <v>9983</v>
      </c>
      <c r="D871" s="94" t="s">
        <v>9982</v>
      </c>
    </row>
    <row r="872" spans="1:4">
      <c r="A872" s="94" t="s">
        <v>9984</v>
      </c>
      <c r="D872" s="94" t="s">
        <v>9982</v>
      </c>
    </row>
    <row r="873" spans="1:4">
      <c r="A873" s="94" t="s">
        <v>9985</v>
      </c>
      <c r="D873" s="94" t="s">
        <v>9986</v>
      </c>
    </row>
    <row r="874" spans="1:4">
      <c r="A874" s="94" t="s">
        <v>9987</v>
      </c>
      <c r="D874" s="94" t="s">
        <v>9988</v>
      </c>
    </row>
    <row r="875" spans="1:4">
      <c r="A875" s="94" t="s">
        <v>9989</v>
      </c>
      <c r="D875" s="94" t="s">
        <v>9990</v>
      </c>
    </row>
    <row r="876" spans="1:4">
      <c r="A876" s="94" t="s">
        <v>9991</v>
      </c>
      <c r="D876" s="94" t="s">
        <v>9992</v>
      </c>
    </row>
    <row r="877" spans="1:4">
      <c r="A877" s="94" t="s">
        <v>9993</v>
      </c>
      <c r="D877" s="94" t="s">
        <v>9994</v>
      </c>
    </row>
    <row r="878" spans="1:4">
      <c r="A878" s="94" t="s">
        <v>9995</v>
      </c>
      <c r="D878" s="94" t="s">
        <v>9996</v>
      </c>
    </row>
    <row r="879" spans="1:4">
      <c r="A879" s="94" t="s">
        <v>9997</v>
      </c>
      <c r="D879" s="94" t="s">
        <v>9998</v>
      </c>
    </row>
    <row r="880" spans="1:4">
      <c r="A880" s="94" t="s">
        <v>9999</v>
      </c>
      <c r="D880" s="94" t="s">
        <v>10000</v>
      </c>
    </row>
    <row r="881" spans="1:4">
      <c r="A881" s="94" t="s">
        <v>10001</v>
      </c>
      <c r="D881" s="94" t="s">
        <v>10002</v>
      </c>
    </row>
    <row r="882" spans="1:4">
      <c r="A882" s="94" t="s">
        <v>10003</v>
      </c>
      <c r="D882" s="94" t="s">
        <v>10004</v>
      </c>
    </row>
    <row r="883" spans="1:4">
      <c r="A883" s="94" t="s">
        <v>10005</v>
      </c>
      <c r="D883" s="94" t="s">
        <v>10006</v>
      </c>
    </row>
    <row r="884" spans="1:4">
      <c r="A884" s="94" t="s">
        <v>10007</v>
      </c>
      <c r="D884" s="94" t="s">
        <v>10008</v>
      </c>
    </row>
    <row r="885" spans="1:4">
      <c r="A885" s="94" t="s">
        <v>10009</v>
      </c>
      <c r="D885" s="94" t="s">
        <v>10010</v>
      </c>
    </row>
    <row r="886" spans="1:4">
      <c r="A886" s="94" t="s">
        <v>10011</v>
      </c>
      <c r="D886" s="94" t="s">
        <v>10012</v>
      </c>
    </row>
    <row r="887" spans="1:4">
      <c r="A887" s="94" t="s">
        <v>10013</v>
      </c>
      <c r="D887" s="94" t="s">
        <v>10014</v>
      </c>
    </row>
    <row r="888" spans="1:4">
      <c r="A888" s="94" t="s">
        <v>10015</v>
      </c>
      <c r="D888" s="94" t="s">
        <v>10016</v>
      </c>
    </row>
    <row r="889" spans="1:4">
      <c r="A889" s="94" t="s">
        <v>10017</v>
      </c>
      <c r="D889" s="94" t="s">
        <v>10018</v>
      </c>
    </row>
    <row r="890" spans="1:4">
      <c r="A890" s="94" t="s">
        <v>10019</v>
      </c>
      <c r="D890" s="94" t="s">
        <v>10020</v>
      </c>
    </row>
    <row r="891" spans="1:4">
      <c r="A891" s="94" t="s">
        <v>10021</v>
      </c>
      <c r="D891" s="94" t="s">
        <v>10022</v>
      </c>
    </row>
    <row r="892" spans="1:4">
      <c r="A892" s="94" t="s">
        <v>10023</v>
      </c>
      <c r="D892" s="94" t="s">
        <v>10024</v>
      </c>
    </row>
    <row r="893" spans="1:4">
      <c r="A893" s="94" t="s">
        <v>10025</v>
      </c>
      <c r="D893" s="94" t="s">
        <v>10026</v>
      </c>
    </row>
    <row r="894" spans="1:4">
      <c r="A894" s="94" t="s">
        <v>10027</v>
      </c>
      <c r="D894" s="94" t="s">
        <v>10028</v>
      </c>
    </row>
    <row r="895" spans="1:4">
      <c r="A895" s="94" t="s">
        <v>10029</v>
      </c>
      <c r="D895" s="94" t="s">
        <v>10030</v>
      </c>
    </row>
    <row r="896" spans="1:4">
      <c r="A896" s="94" t="s">
        <v>10031</v>
      </c>
      <c r="D896" s="94" t="s">
        <v>10032</v>
      </c>
    </row>
    <row r="897" spans="1:4">
      <c r="A897" s="94" t="s">
        <v>10033</v>
      </c>
      <c r="D897" s="94" t="s">
        <v>10034</v>
      </c>
    </row>
    <row r="898" spans="1:4">
      <c r="A898" s="94" t="s">
        <v>10035</v>
      </c>
      <c r="D898" s="94" t="s">
        <v>10036</v>
      </c>
    </row>
    <row r="899" spans="1:4">
      <c r="A899" s="94" t="s">
        <v>10037</v>
      </c>
      <c r="D899" s="94" t="s">
        <v>10038</v>
      </c>
    </row>
    <row r="900" spans="1:4">
      <c r="A900" s="94" t="s">
        <v>10039</v>
      </c>
      <c r="D900" s="94" t="s">
        <v>10040</v>
      </c>
    </row>
    <row r="901" spans="1:4">
      <c r="A901" s="94" t="s">
        <v>10041</v>
      </c>
      <c r="D901" s="94" t="s">
        <v>10042</v>
      </c>
    </row>
    <row r="902" spans="1:4">
      <c r="A902" s="94" t="s">
        <v>10043</v>
      </c>
      <c r="D902" s="94" t="s">
        <v>10042</v>
      </c>
    </row>
    <row r="903" spans="1:4">
      <c r="A903" s="94" t="s">
        <v>10044</v>
      </c>
      <c r="D903" s="94" t="s">
        <v>10042</v>
      </c>
    </row>
    <row r="904" spans="1:4">
      <c r="A904" s="94" t="s">
        <v>10045</v>
      </c>
      <c r="D904" s="94" t="s">
        <v>10046</v>
      </c>
    </row>
    <row r="905" spans="1:4">
      <c r="A905" s="94" t="s">
        <v>10047</v>
      </c>
      <c r="D905" s="94" t="s">
        <v>10048</v>
      </c>
    </row>
    <row r="906" spans="1:4">
      <c r="A906" s="94" t="s">
        <v>10049</v>
      </c>
      <c r="D906" s="94" t="s">
        <v>10050</v>
      </c>
    </row>
    <row r="907" spans="1:4">
      <c r="A907" s="94" t="s">
        <v>10051</v>
      </c>
      <c r="D907" s="94" t="s">
        <v>10052</v>
      </c>
    </row>
    <row r="908" spans="1:4">
      <c r="A908" s="94" t="s">
        <v>10053</v>
      </c>
      <c r="D908" s="94" t="s">
        <v>10054</v>
      </c>
    </row>
    <row r="909" spans="1:4">
      <c r="A909" s="94" t="s">
        <v>10055</v>
      </c>
      <c r="D909" s="94" t="s">
        <v>10056</v>
      </c>
    </row>
    <row r="910" spans="1:4">
      <c r="A910" s="94" t="s">
        <v>10057</v>
      </c>
      <c r="D910" s="94" t="s">
        <v>10056</v>
      </c>
    </row>
    <row r="911" spans="1:4">
      <c r="A911" s="94" t="s">
        <v>10058</v>
      </c>
      <c r="D911" s="94" t="s">
        <v>10056</v>
      </c>
    </row>
    <row r="912" spans="1:4">
      <c r="A912" s="94" t="s">
        <v>10059</v>
      </c>
      <c r="D912" s="94" t="s">
        <v>10060</v>
      </c>
    </row>
    <row r="913" spans="1:4">
      <c r="A913" s="94" t="s">
        <v>10061</v>
      </c>
      <c r="D913" s="94" t="s">
        <v>10062</v>
      </c>
    </row>
    <row r="914" spans="1:4">
      <c r="A914" s="94" t="s">
        <v>10063</v>
      </c>
      <c r="D914" s="94" t="s">
        <v>10064</v>
      </c>
    </row>
    <row r="915" spans="1:4">
      <c r="A915" s="94" t="s">
        <v>10065</v>
      </c>
      <c r="D915" s="94" t="s">
        <v>10066</v>
      </c>
    </row>
    <row r="916" spans="1:4">
      <c r="A916" s="94" t="s">
        <v>10067</v>
      </c>
      <c r="D916" s="94" t="s">
        <v>10068</v>
      </c>
    </row>
    <row r="917" spans="1:4">
      <c r="A917" s="94" t="s">
        <v>10069</v>
      </c>
      <c r="D917" s="94" t="s">
        <v>10070</v>
      </c>
    </row>
    <row r="918" spans="1:4">
      <c r="A918" s="94" t="s">
        <v>10071</v>
      </c>
      <c r="D918" s="94" t="s">
        <v>10072</v>
      </c>
    </row>
    <row r="919" spans="1:4">
      <c r="A919" s="94" t="s">
        <v>10073</v>
      </c>
      <c r="D919" s="94" t="s">
        <v>10074</v>
      </c>
    </row>
    <row r="920" spans="1:4">
      <c r="A920" s="94" t="s">
        <v>10075</v>
      </c>
      <c r="D920" s="94" t="s">
        <v>10076</v>
      </c>
    </row>
    <row r="921" spans="1:4">
      <c r="A921" s="94" t="s">
        <v>10077</v>
      </c>
      <c r="D921" s="94" t="s">
        <v>10078</v>
      </c>
    </row>
    <row r="922" spans="1:4">
      <c r="A922" s="94" t="s">
        <v>10079</v>
      </c>
      <c r="D922" s="94" t="s">
        <v>10080</v>
      </c>
    </row>
    <row r="923" spans="1:4">
      <c r="A923" s="94" t="s">
        <v>10081</v>
      </c>
      <c r="D923" s="94" t="s">
        <v>10082</v>
      </c>
    </row>
    <row r="924" spans="1:4">
      <c r="A924" s="94" t="s">
        <v>10083</v>
      </c>
      <c r="D924" s="94" t="s">
        <v>10084</v>
      </c>
    </row>
    <row r="925" spans="1:4">
      <c r="A925" s="94" t="s">
        <v>10085</v>
      </c>
      <c r="D925" s="94" t="s">
        <v>10086</v>
      </c>
    </row>
    <row r="926" spans="1:4">
      <c r="A926" s="94" t="s">
        <v>10087</v>
      </c>
      <c r="D926" s="94" t="s">
        <v>10088</v>
      </c>
    </row>
    <row r="927" spans="1:4">
      <c r="A927" s="94" t="s">
        <v>10089</v>
      </c>
      <c r="D927" s="94" t="s">
        <v>10090</v>
      </c>
    </row>
    <row r="928" spans="1:4">
      <c r="A928" s="94" t="s">
        <v>10091</v>
      </c>
      <c r="D928" s="94" t="s">
        <v>10092</v>
      </c>
    </row>
    <row r="929" spans="1:4">
      <c r="A929" s="94" t="s">
        <v>10093</v>
      </c>
      <c r="D929" s="94" t="s">
        <v>10094</v>
      </c>
    </row>
    <row r="930" spans="1:4">
      <c r="A930" s="94" t="s">
        <v>10095</v>
      </c>
      <c r="D930" s="94" t="s">
        <v>10094</v>
      </c>
    </row>
    <row r="931" spans="1:4">
      <c r="A931" s="94" t="s">
        <v>10096</v>
      </c>
      <c r="D931" s="94" t="s">
        <v>10097</v>
      </c>
    </row>
    <row r="932" spans="1:4">
      <c r="A932" s="94" t="s">
        <v>10098</v>
      </c>
      <c r="D932" s="94" t="s">
        <v>10097</v>
      </c>
    </row>
    <row r="933" spans="1:4">
      <c r="A933" s="94" t="s">
        <v>10099</v>
      </c>
      <c r="D933" s="94" t="s">
        <v>10100</v>
      </c>
    </row>
    <row r="934" spans="1:4">
      <c r="A934" s="94" t="s">
        <v>10101</v>
      </c>
      <c r="D934" s="94" t="s">
        <v>10100</v>
      </c>
    </row>
    <row r="935" spans="1:4">
      <c r="A935" s="94" t="s">
        <v>10102</v>
      </c>
      <c r="D935" s="94" t="s">
        <v>10103</v>
      </c>
    </row>
    <row r="936" spans="1:4">
      <c r="A936" s="94" t="s">
        <v>10104</v>
      </c>
      <c r="D936" s="94" t="s">
        <v>10103</v>
      </c>
    </row>
    <row r="937" spans="1:4">
      <c r="A937" s="94" t="s">
        <v>10105</v>
      </c>
      <c r="D937" s="94" t="s">
        <v>10103</v>
      </c>
    </row>
    <row r="938" spans="1:4">
      <c r="A938" s="94" t="s">
        <v>10106</v>
      </c>
      <c r="D938" s="94" t="s">
        <v>10107</v>
      </c>
    </row>
    <row r="939" spans="1:4">
      <c r="A939" s="94" t="s">
        <v>10108</v>
      </c>
      <c r="D939" s="94" t="s">
        <v>10107</v>
      </c>
    </row>
    <row r="940" spans="1:4">
      <c r="A940" s="94" t="s">
        <v>10109</v>
      </c>
      <c r="D940" s="94" t="s">
        <v>10110</v>
      </c>
    </row>
    <row r="941" spans="1:4">
      <c r="A941" s="94" t="s">
        <v>10111</v>
      </c>
      <c r="D941" s="94" t="s">
        <v>10110</v>
      </c>
    </row>
    <row r="942" spans="1:4">
      <c r="A942" s="94" t="s">
        <v>10112</v>
      </c>
      <c r="D942" s="94" t="s">
        <v>10113</v>
      </c>
    </row>
    <row r="943" spans="1:4">
      <c r="A943" s="94" t="s">
        <v>10114</v>
      </c>
      <c r="D943" s="94" t="s">
        <v>10115</v>
      </c>
    </row>
    <row r="944" spans="1:4">
      <c r="A944" s="94" t="s">
        <v>10116</v>
      </c>
      <c r="D944" s="94" t="s">
        <v>10117</v>
      </c>
    </row>
    <row r="945" spans="1:4">
      <c r="A945" s="94" t="s">
        <v>10118</v>
      </c>
      <c r="D945" s="94" t="s">
        <v>10119</v>
      </c>
    </row>
    <row r="946" spans="1:4">
      <c r="A946" s="94" t="s">
        <v>10120</v>
      </c>
      <c r="D946" s="94" t="s">
        <v>10121</v>
      </c>
    </row>
    <row r="947" spans="1:4">
      <c r="A947" s="94" t="s">
        <v>10122</v>
      </c>
      <c r="D947" s="94" t="s">
        <v>10123</v>
      </c>
    </row>
    <row r="948" spans="1:4">
      <c r="A948" s="94" t="s">
        <v>10124</v>
      </c>
      <c r="D948" s="94" t="s">
        <v>10125</v>
      </c>
    </row>
    <row r="949" spans="1:4">
      <c r="A949" s="94" t="s">
        <v>10126</v>
      </c>
      <c r="D949" s="94" t="s">
        <v>10127</v>
      </c>
    </row>
    <row r="950" spans="1:4">
      <c r="A950" s="94" t="s">
        <v>10128</v>
      </c>
      <c r="D950" s="94" t="s">
        <v>10129</v>
      </c>
    </row>
    <row r="951" spans="1:4">
      <c r="A951" s="94" t="s">
        <v>10130</v>
      </c>
      <c r="D951" s="94" t="s">
        <v>10131</v>
      </c>
    </row>
    <row r="952" spans="1:4">
      <c r="A952" s="94" t="s">
        <v>10132</v>
      </c>
      <c r="D952" s="94" t="s">
        <v>10133</v>
      </c>
    </row>
    <row r="953" spans="1:4">
      <c r="A953" s="94" t="s">
        <v>10134</v>
      </c>
      <c r="D953" s="94" t="s">
        <v>10135</v>
      </c>
    </row>
    <row r="954" spans="1:4">
      <c r="A954" s="94" t="s">
        <v>10136</v>
      </c>
      <c r="D954" s="94" t="s">
        <v>10137</v>
      </c>
    </row>
    <row r="955" spans="1:4">
      <c r="A955" s="94" t="s">
        <v>10138</v>
      </c>
      <c r="D955" s="94" t="s">
        <v>10139</v>
      </c>
    </row>
    <row r="956" spans="1:4">
      <c r="A956" s="94" t="s">
        <v>10140</v>
      </c>
      <c r="D956" s="94" t="s">
        <v>10141</v>
      </c>
    </row>
    <row r="957" spans="1:4">
      <c r="A957" s="94" t="s">
        <v>10142</v>
      </c>
      <c r="D957" s="94" t="s">
        <v>10143</v>
      </c>
    </row>
    <row r="958" spans="1:4">
      <c r="A958" s="94" t="s">
        <v>10144</v>
      </c>
      <c r="D958" s="94" t="s">
        <v>10145</v>
      </c>
    </row>
    <row r="959" spans="1:4">
      <c r="A959" s="94" t="s">
        <v>10146</v>
      </c>
      <c r="D959" s="94" t="s">
        <v>10145</v>
      </c>
    </row>
    <row r="960" spans="1:4">
      <c r="A960" s="94" t="s">
        <v>10147</v>
      </c>
      <c r="D960" s="94" t="s">
        <v>10148</v>
      </c>
    </row>
    <row r="961" spans="1:4">
      <c r="A961" s="94" t="s">
        <v>10149</v>
      </c>
      <c r="D961" s="94" t="s">
        <v>10150</v>
      </c>
    </row>
    <row r="962" spans="1:4">
      <c r="A962" s="94" t="s">
        <v>10151</v>
      </c>
      <c r="D962" s="94" t="s">
        <v>10152</v>
      </c>
    </row>
    <row r="963" spans="1:4">
      <c r="A963" s="94" t="s">
        <v>10153</v>
      </c>
      <c r="D963" s="94" t="s">
        <v>10154</v>
      </c>
    </row>
    <row r="964" spans="1:4">
      <c r="A964" s="94" t="s">
        <v>10155</v>
      </c>
      <c r="D964" s="94" t="s">
        <v>10156</v>
      </c>
    </row>
    <row r="965" spans="1:4">
      <c r="A965" s="94" t="s">
        <v>10157</v>
      </c>
      <c r="D965" s="94" t="s">
        <v>10156</v>
      </c>
    </row>
    <row r="966" spans="1:4">
      <c r="A966" s="94" t="s">
        <v>10158</v>
      </c>
      <c r="D966" s="94" t="s">
        <v>10159</v>
      </c>
    </row>
    <row r="967" spans="1:4">
      <c r="A967" s="94" t="s">
        <v>10160</v>
      </c>
      <c r="D967" s="94" t="s">
        <v>10161</v>
      </c>
    </row>
    <row r="968" spans="1:4">
      <c r="A968" s="94" t="s">
        <v>10162</v>
      </c>
      <c r="D968" s="94" t="s">
        <v>10163</v>
      </c>
    </row>
    <row r="969" spans="1:4">
      <c r="A969" s="94" t="s">
        <v>10164</v>
      </c>
      <c r="D969" s="94" t="s">
        <v>10165</v>
      </c>
    </row>
    <row r="970" spans="1:4">
      <c r="A970" s="94" t="s">
        <v>10166</v>
      </c>
      <c r="D970" s="94" t="s">
        <v>10167</v>
      </c>
    </row>
    <row r="971" spans="1:4">
      <c r="A971" s="94" t="s">
        <v>10168</v>
      </c>
      <c r="D971" s="94" t="s">
        <v>10169</v>
      </c>
    </row>
    <row r="972" spans="1:4">
      <c r="A972" s="94" t="s">
        <v>10170</v>
      </c>
      <c r="D972" s="94" t="s">
        <v>10171</v>
      </c>
    </row>
    <row r="973" spans="1:4">
      <c r="A973" s="94" t="s">
        <v>10172</v>
      </c>
      <c r="D973" s="94" t="s">
        <v>10173</v>
      </c>
    </row>
    <row r="974" spans="1:4">
      <c r="A974" s="94" t="s">
        <v>10174</v>
      </c>
      <c r="D974" s="94" t="s">
        <v>10175</v>
      </c>
    </row>
    <row r="975" spans="1:4">
      <c r="A975" s="94" t="s">
        <v>10176</v>
      </c>
      <c r="D975" s="94" t="s">
        <v>10177</v>
      </c>
    </row>
    <row r="976" spans="1:4">
      <c r="A976" s="94" t="s">
        <v>10178</v>
      </c>
      <c r="D976" s="94" t="s">
        <v>10179</v>
      </c>
    </row>
    <row r="977" spans="1:4">
      <c r="A977" s="94" t="s">
        <v>10180</v>
      </c>
      <c r="D977" s="94" t="s">
        <v>10181</v>
      </c>
    </row>
    <row r="978" spans="1:4">
      <c r="A978" s="94" t="s">
        <v>10182</v>
      </c>
      <c r="D978" s="94" t="s">
        <v>10183</v>
      </c>
    </row>
    <row r="979" spans="1:4">
      <c r="A979" s="94" t="s">
        <v>10184</v>
      </c>
      <c r="D979" s="94" t="s">
        <v>10183</v>
      </c>
    </row>
    <row r="980" spans="1:4">
      <c r="A980" s="94" t="s">
        <v>10185</v>
      </c>
      <c r="D980" s="94" t="s">
        <v>10186</v>
      </c>
    </row>
    <row r="981" spans="1:4">
      <c r="A981" s="94" t="s">
        <v>10187</v>
      </c>
      <c r="D981" s="94" t="s">
        <v>10188</v>
      </c>
    </row>
    <row r="982" spans="1:4">
      <c r="A982" s="94" t="s">
        <v>10189</v>
      </c>
      <c r="D982" s="94" t="s">
        <v>10190</v>
      </c>
    </row>
    <row r="983" spans="1:4">
      <c r="A983" s="94" t="s">
        <v>10191</v>
      </c>
      <c r="D983" s="94" t="s">
        <v>10192</v>
      </c>
    </row>
    <row r="984" spans="1:4">
      <c r="A984" s="94" t="s">
        <v>10193</v>
      </c>
      <c r="D984" s="94" t="s">
        <v>10194</v>
      </c>
    </row>
    <row r="985" spans="1:4">
      <c r="A985" s="94" t="s">
        <v>10195</v>
      </c>
      <c r="D985" s="94" t="s">
        <v>10196</v>
      </c>
    </row>
    <row r="986" spans="1:4">
      <c r="A986" s="94" t="s">
        <v>10197</v>
      </c>
      <c r="D986" s="94" t="s">
        <v>10198</v>
      </c>
    </row>
    <row r="987" spans="1:4">
      <c r="A987" s="94" t="s">
        <v>10199</v>
      </c>
      <c r="D987" s="94" t="s">
        <v>10200</v>
      </c>
    </row>
    <row r="988" spans="1:4">
      <c r="A988" s="94" t="s">
        <v>10201</v>
      </c>
      <c r="D988" s="94" t="s">
        <v>10202</v>
      </c>
    </row>
    <row r="989" spans="1:4">
      <c r="A989" s="94" t="s">
        <v>10203</v>
      </c>
      <c r="D989" s="94" t="s">
        <v>10204</v>
      </c>
    </row>
    <row r="990" spans="1:4">
      <c r="A990" s="94" t="s">
        <v>10205</v>
      </c>
      <c r="D990" s="94" t="s">
        <v>10206</v>
      </c>
    </row>
    <row r="991" spans="1:4">
      <c r="A991" s="94" t="s">
        <v>10207</v>
      </c>
      <c r="D991" s="94" t="s">
        <v>10208</v>
      </c>
    </row>
    <row r="992" spans="1:4">
      <c r="A992" s="94" t="s">
        <v>10209</v>
      </c>
      <c r="D992" s="94" t="s">
        <v>10210</v>
      </c>
    </row>
    <row r="993" spans="1:4">
      <c r="A993" s="94" t="s">
        <v>10211</v>
      </c>
      <c r="D993" s="94" t="s">
        <v>10212</v>
      </c>
    </row>
    <row r="994" spans="1:4">
      <c r="A994" s="94" t="s">
        <v>10213</v>
      </c>
      <c r="D994" s="94" t="s">
        <v>10212</v>
      </c>
    </row>
    <row r="995" spans="1:4">
      <c r="A995" s="94" t="s">
        <v>10214</v>
      </c>
      <c r="D995" s="94" t="s">
        <v>10212</v>
      </c>
    </row>
    <row r="996" spans="1:4">
      <c r="A996" s="94" t="s">
        <v>10215</v>
      </c>
      <c r="D996" s="94" t="s">
        <v>10212</v>
      </c>
    </row>
    <row r="997" spans="1:4">
      <c r="A997" s="94" t="s">
        <v>10216</v>
      </c>
      <c r="D997" s="94" t="s">
        <v>10212</v>
      </c>
    </row>
    <row r="998" spans="1:4">
      <c r="A998" s="94" t="s">
        <v>10217</v>
      </c>
      <c r="D998" s="94" t="s">
        <v>10218</v>
      </c>
    </row>
    <row r="999" spans="1:4">
      <c r="A999" s="94" t="s">
        <v>10219</v>
      </c>
      <c r="D999" s="94" t="s">
        <v>10218</v>
      </c>
    </row>
    <row r="1000" spans="1:4">
      <c r="A1000" s="94" t="s">
        <v>10220</v>
      </c>
      <c r="D1000" s="94" t="s">
        <v>10218</v>
      </c>
    </row>
    <row r="1001" spans="1:4">
      <c r="A1001" s="94" t="s">
        <v>10221</v>
      </c>
      <c r="D1001" s="94" t="s">
        <v>10218</v>
      </c>
    </row>
    <row r="1002" spans="1:4">
      <c r="A1002" s="94" t="s">
        <v>10222</v>
      </c>
      <c r="D1002" s="94" t="s">
        <v>10218</v>
      </c>
    </row>
    <row r="1003" spans="1:4">
      <c r="A1003" s="94" t="s">
        <v>10223</v>
      </c>
      <c r="D1003" s="94" t="s">
        <v>10218</v>
      </c>
    </row>
    <row r="1004" spans="1:4">
      <c r="A1004" s="94" t="s">
        <v>10224</v>
      </c>
      <c r="D1004" s="94" t="s">
        <v>10218</v>
      </c>
    </row>
    <row r="1005" spans="1:4">
      <c r="A1005" s="94" t="s">
        <v>10225</v>
      </c>
      <c r="D1005" s="94" t="s">
        <v>10218</v>
      </c>
    </row>
    <row r="1006" spans="1:4">
      <c r="A1006" s="94" t="s">
        <v>10226</v>
      </c>
      <c r="D1006" s="94" t="s">
        <v>10227</v>
      </c>
    </row>
    <row r="1007" spans="1:4">
      <c r="A1007" s="94" t="s">
        <v>10228</v>
      </c>
      <c r="D1007" s="94" t="s">
        <v>10229</v>
      </c>
    </row>
    <row r="1008" spans="1:4">
      <c r="A1008" s="94" t="s">
        <v>10230</v>
      </c>
      <c r="D1008" s="94" t="s">
        <v>10231</v>
      </c>
    </row>
    <row r="1009" spans="1:4">
      <c r="A1009" s="94" t="s">
        <v>10232</v>
      </c>
      <c r="D1009" s="94" t="s">
        <v>10231</v>
      </c>
    </row>
    <row r="1010" spans="1:4">
      <c r="A1010" s="94" t="s">
        <v>10233</v>
      </c>
      <c r="D1010" s="94" t="s">
        <v>10231</v>
      </c>
    </row>
    <row r="1011" spans="1:4">
      <c r="A1011" s="94" t="s">
        <v>10234</v>
      </c>
      <c r="D1011" s="94" t="s">
        <v>10235</v>
      </c>
    </row>
    <row r="1012" spans="1:4">
      <c r="A1012" s="94" t="s">
        <v>10236</v>
      </c>
      <c r="D1012" s="94" t="s">
        <v>10235</v>
      </c>
    </row>
    <row r="1013" spans="1:4">
      <c r="A1013" s="94" t="s">
        <v>10237</v>
      </c>
      <c r="D1013" s="94" t="s">
        <v>10238</v>
      </c>
    </row>
    <row r="1014" spans="1:4">
      <c r="A1014" s="94" t="s">
        <v>10239</v>
      </c>
      <c r="D1014" s="94" t="s">
        <v>10240</v>
      </c>
    </row>
    <row r="1015" spans="1:4">
      <c r="A1015" s="94" t="s">
        <v>10241</v>
      </c>
      <c r="D1015" s="94" t="s">
        <v>10240</v>
      </c>
    </row>
    <row r="1016" spans="1:4">
      <c r="A1016" s="94" t="s">
        <v>10242</v>
      </c>
      <c r="D1016" s="94" t="s">
        <v>10240</v>
      </c>
    </row>
    <row r="1017" spans="1:4">
      <c r="A1017" s="94" t="s">
        <v>10243</v>
      </c>
      <c r="D1017" s="94" t="s">
        <v>10244</v>
      </c>
    </row>
    <row r="1018" spans="1:4">
      <c r="A1018" s="94" t="s">
        <v>10245</v>
      </c>
      <c r="D1018" s="94" t="s">
        <v>10246</v>
      </c>
    </row>
    <row r="1019" spans="1:4">
      <c r="A1019" s="94" t="s">
        <v>10247</v>
      </c>
      <c r="D1019" s="94" t="s">
        <v>10244</v>
      </c>
    </row>
    <row r="1020" spans="1:4">
      <c r="A1020" s="94" t="s">
        <v>10248</v>
      </c>
      <c r="D1020" s="94" t="s">
        <v>10249</v>
      </c>
    </row>
    <row r="1021" spans="1:4">
      <c r="A1021" s="94" t="s">
        <v>10250</v>
      </c>
      <c r="D1021" s="94" t="s">
        <v>10251</v>
      </c>
    </row>
    <row r="1022" spans="1:4">
      <c r="A1022" s="94" t="s">
        <v>10252</v>
      </c>
      <c r="D1022" s="94" t="s">
        <v>10253</v>
      </c>
    </row>
    <row r="1023" spans="1:4">
      <c r="A1023" s="94" t="s">
        <v>10254</v>
      </c>
      <c r="D1023" s="94" t="s">
        <v>10255</v>
      </c>
    </row>
    <row r="1024" spans="1:4">
      <c r="A1024" s="94" t="s">
        <v>10256</v>
      </c>
      <c r="D1024" s="94" t="s">
        <v>10257</v>
      </c>
    </row>
    <row r="1025" spans="1:4">
      <c r="A1025" s="94" t="s">
        <v>10258</v>
      </c>
      <c r="D1025" s="94" t="s">
        <v>10246</v>
      </c>
    </row>
    <row r="1026" spans="1:4">
      <c r="A1026" s="94" t="s">
        <v>10259</v>
      </c>
      <c r="D1026" s="94" t="s">
        <v>10260</v>
      </c>
    </row>
    <row r="1027" spans="1:4">
      <c r="A1027" s="94" t="s">
        <v>10261</v>
      </c>
      <c r="D1027" s="94" t="s">
        <v>10262</v>
      </c>
    </row>
    <row r="1028" spans="1:4">
      <c r="A1028" s="94" t="s">
        <v>10263</v>
      </c>
      <c r="D1028" s="94" t="s">
        <v>10264</v>
      </c>
    </row>
    <row r="1029" spans="1:4">
      <c r="A1029" s="94" t="s">
        <v>10265</v>
      </c>
      <c r="D1029" s="94" t="s">
        <v>10266</v>
      </c>
    </row>
    <row r="1030" spans="1:4">
      <c r="A1030" s="94" t="s">
        <v>10267</v>
      </c>
      <c r="D1030" s="94" t="s">
        <v>10268</v>
      </c>
    </row>
    <row r="1031" spans="1:4">
      <c r="A1031" s="94" t="s">
        <v>10269</v>
      </c>
      <c r="D1031" s="94" t="s">
        <v>10270</v>
      </c>
    </row>
    <row r="1032" spans="1:4">
      <c r="A1032" s="94" t="s">
        <v>10271</v>
      </c>
      <c r="D1032" s="94" t="s">
        <v>10272</v>
      </c>
    </row>
    <row r="1033" spans="1:4">
      <c r="A1033" s="94" t="s">
        <v>10273</v>
      </c>
      <c r="D1033" s="94" t="s">
        <v>10274</v>
      </c>
    </row>
    <row r="1034" spans="1:4">
      <c r="A1034" s="94" t="s">
        <v>10275</v>
      </c>
      <c r="D1034" s="94" t="s">
        <v>10276</v>
      </c>
    </row>
    <row r="1035" spans="1:4">
      <c r="A1035" s="94" t="s">
        <v>10277</v>
      </c>
      <c r="D1035" s="94" t="s">
        <v>10004</v>
      </c>
    </row>
    <row r="1036" spans="1:4">
      <c r="A1036" s="94" t="s">
        <v>10278</v>
      </c>
      <c r="D1036" s="94" t="s">
        <v>10279</v>
      </c>
    </row>
    <row r="1037" spans="1:4">
      <c r="A1037" s="94" t="s">
        <v>10280</v>
      </c>
      <c r="D1037" s="94" t="s">
        <v>10281</v>
      </c>
    </row>
    <row r="1038" spans="1:4">
      <c r="A1038" s="94" t="s">
        <v>10282</v>
      </c>
      <c r="D1038" s="94" t="s">
        <v>10283</v>
      </c>
    </row>
    <row r="1039" spans="1:4">
      <c r="A1039" s="94" t="s">
        <v>10284</v>
      </c>
      <c r="D1039" s="94" t="s">
        <v>10285</v>
      </c>
    </row>
    <row r="1040" spans="1:4">
      <c r="A1040" s="94" t="s">
        <v>10286</v>
      </c>
      <c r="D1040" s="94" t="s">
        <v>10287</v>
      </c>
    </row>
    <row r="1041" spans="1:4">
      <c r="A1041" s="94" t="s">
        <v>10288</v>
      </c>
      <c r="D1041" s="94" t="s">
        <v>10289</v>
      </c>
    </row>
    <row r="1042" spans="1:4">
      <c r="A1042" s="94" t="s">
        <v>10290</v>
      </c>
      <c r="D1042" s="94" t="s">
        <v>10291</v>
      </c>
    </row>
    <row r="1043" spans="1:4">
      <c r="A1043" s="94" t="s">
        <v>10292</v>
      </c>
      <c r="D1043" s="94" t="s">
        <v>10293</v>
      </c>
    </row>
    <row r="1044" spans="1:4">
      <c r="A1044" s="94" t="s">
        <v>10294</v>
      </c>
      <c r="D1044" s="94" t="s">
        <v>10293</v>
      </c>
    </row>
    <row r="1045" spans="1:4">
      <c r="A1045" s="94" t="s">
        <v>10295</v>
      </c>
      <c r="D1045" s="94" t="s">
        <v>10296</v>
      </c>
    </row>
    <row r="1046" spans="1:4">
      <c r="A1046" s="94" t="s">
        <v>10297</v>
      </c>
      <c r="D1046" s="94" t="s">
        <v>10296</v>
      </c>
    </row>
    <row r="1047" spans="1:4">
      <c r="A1047" s="94" t="s">
        <v>10298</v>
      </c>
      <c r="D1047" s="94" t="s">
        <v>10299</v>
      </c>
    </row>
    <row r="1048" spans="1:4">
      <c r="A1048" s="94" t="s">
        <v>10300</v>
      </c>
      <c r="D1048" s="94" t="s">
        <v>10040</v>
      </c>
    </row>
    <row r="1049" spans="1:4">
      <c r="A1049" s="94" t="s">
        <v>10301</v>
      </c>
      <c r="D1049" s="94" t="s">
        <v>10038</v>
      </c>
    </row>
    <row r="1050" spans="1:4">
      <c r="A1050" s="94" t="s">
        <v>10302</v>
      </c>
      <c r="D1050" s="94" t="s">
        <v>10303</v>
      </c>
    </row>
    <row r="1051" spans="1:4">
      <c r="A1051" s="94" t="s">
        <v>10304</v>
      </c>
      <c r="D1051" s="94" t="s">
        <v>10034</v>
      </c>
    </row>
    <row r="1052" spans="1:4">
      <c r="A1052" s="94" t="s">
        <v>10305</v>
      </c>
      <c r="D1052" s="94" t="s">
        <v>10036</v>
      </c>
    </row>
    <row r="1053" spans="1:4">
      <c r="A1053" s="94" t="s">
        <v>10306</v>
      </c>
      <c r="D1053" s="94" t="s">
        <v>10307</v>
      </c>
    </row>
    <row r="1054" spans="1:4">
      <c r="A1054" s="94" t="s">
        <v>10308</v>
      </c>
      <c r="D1054" s="94" t="s">
        <v>10309</v>
      </c>
    </row>
    <row r="1055" spans="1:4">
      <c r="A1055" s="94" t="s">
        <v>10310</v>
      </c>
      <c r="D1055" s="94" t="s">
        <v>10309</v>
      </c>
    </row>
    <row r="1056" spans="1:4">
      <c r="A1056" s="94" t="s">
        <v>10311</v>
      </c>
      <c r="D1056" s="94" t="s">
        <v>10312</v>
      </c>
    </row>
    <row r="1057" spans="1:4">
      <c r="A1057" s="94" t="s">
        <v>10313</v>
      </c>
      <c r="D1057" s="94" t="s">
        <v>10314</v>
      </c>
    </row>
    <row r="1058" spans="1:4">
      <c r="A1058" s="94" t="s">
        <v>10315</v>
      </c>
      <c r="D1058" s="94" t="s">
        <v>10314</v>
      </c>
    </row>
    <row r="1059" spans="1:4">
      <c r="A1059" s="94" t="s">
        <v>10316</v>
      </c>
      <c r="D1059" s="94" t="s">
        <v>10317</v>
      </c>
    </row>
    <row r="1060" spans="1:4">
      <c r="A1060" s="94" t="s">
        <v>10318</v>
      </c>
      <c r="D1060" s="94" t="s">
        <v>10319</v>
      </c>
    </row>
    <row r="1061" spans="1:4">
      <c r="A1061" s="94" t="s">
        <v>10320</v>
      </c>
      <c r="D1061" s="94" t="s">
        <v>10321</v>
      </c>
    </row>
    <row r="1062" spans="1:4">
      <c r="A1062" s="94" t="s">
        <v>10322</v>
      </c>
      <c r="D1062" s="94" t="s">
        <v>10323</v>
      </c>
    </row>
    <row r="1063" spans="1:4">
      <c r="A1063" s="94" t="s">
        <v>10324</v>
      </c>
      <c r="D1063" s="94" t="s">
        <v>10325</v>
      </c>
    </row>
    <row r="1064" spans="1:4">
      <c r="A1064" s="94" t="s">
        <v>10326</v>
      </c>
      <c r="D1064" s="94" t="s">
        <v>10327</v>
      </c>
    </row>
    <row r="1065" spans="1:4">
      <c r="A1065" s="94" t="s">
        <v>10328</v>
      </c>
      <c r="D1065" s="94" t="s">
        <v>10329</v>
      </c>
    </row>
    <row r="1066" spans="1:4">
      <c r="A1066" s="94" t="s">
        <v>10330</v>
      </c>
      <c r="D1066" s="94" t="s">
        <v>10331</v>
      </c>
    </row>
    <row r="1067" spans="1:4">
      <c r="A1067" s="94" t="s">
        <v>10332</v>
      </c>
      <c r="D1067" s="94" t="s">
        <v>9964</v>
      </c>
    </row>
    <row r="1068" spans="1:4">
      <c r="A1068" s="94" t="s">
        <v>10333</v>
      </c>
      <c r="D1068" s="94" t="s">
        <v>10334</v>
      </c>
    </row>
    <row r="1069" spans="1:4">
      <c r="A1069" s="94" t="s">
        <v>10335</v>
      </c>
      <c r="D1069" s="94" t="s">
        <v>10336</v>
      </c>
    </row>
    <row r="1070" spans="1:4">
      <c r="A1070" s="94" t="s">
        <v>10337</v>
      </c>
      <c r="D1070" s="94" t="s">
        <v>10338</v>
      </c>
    </row>
    <row r="1071" spans="1:4">
      <c r="A1071" s="94" t="s">
        <v>10339</v>
      </c>
      <c r="D1071" s="94" t="s">
        <v>10340</v>
      </c>
    </row>
    <row r="1072" spans="1:4">
      <c r="A1072" s="94" t="s">
        <v>10341</v>
      </c>
      <c r="D1072" s="94" t="s">
        <v>10342</v>
      </c>
    </row>
    <row r="1073" spans="1:4">
      <c r="A1073" s="94" t="s">
        <v>10343</v>
      </c>
      <c r="D1073" s="94" t="s">
        <v>10344</v>
      </c>
    </row>
    <row r="1074" spans="1:4">
      <c r="A1074" s="94" t="s">
        <v>10345</v>
      </c>
      <c r="D1074" s="94" t="s">
        <v>10346</v>
      </c>
    </row>
    <row r="1075" spans="1:4">
      <c r="A1075" s="94" t="s">
        <v>10347</v>
      </c>
      <c r="D1075" s="94" t="s">
        <v>10338</v>
      </c>
    </row>
    <row r="1076" spans="1:4">
      <c r="A1076" s="94" t="s">
        <v>10348</v>
      </c>
      <c r="D1076" s="94" t="s">
        <v>10340</v>
      </c>
    </row>
    <row r="1077" spans="1:4">
      <c r="A1077" s="94" t="s">
        <v>10349</v>
      </c>
      <c r="D1077" s="94" t="s">
        <v>10342</v>
      </c>
    </row>
    <row r="1078" spans="1:4">
      <c r="A1078" s="94" t="s">
        <v>10350</v>
      </c>
      <c r="D1078" s="94" t="s">
        <v>10344</v>
      </c>
    </row>
    <row r="1079" spans="1:4">
      <c r="A1079" s="94" t="s">
        <v>10351</v>
      </c>
      <c r="D1079" s="94" t="s">
        <v>10346</v>
      </c>
    </row>
    <row r="1080" spans="1:4">
      <c r="A1080" s="94" t="s">
        <v>10352</v>
      </c>
      <c r="D1080" s="94" t="s">
        <v>9952</v>
      </c>
    </row>
    <row r="1081" spans="1:4">
      <c r="A1081" s="94" t="s">
        <v>10353</v>
      </c>
      <c r="D1081" s="94" t="s">
        <v>10354</v>
      </c>
    </row>
    <row r="1082" spans="1:4">
      <c r="A1082" s="94" t="s">
        <v>10355</v>
      </c>
      <c r="D1082" s="94" t="s">
        <v>10356</v>
      </c>
    </row>
    <row r="1083" spans="1:4">
      <c r="A1083" s="94" t="s">
        <v>10357</v>
      </c>
      <c r="D1083" s="94" t="s">
        <v>10358</v>
      </c>
    </row>
    <row r="1084" spans="1:4">
      <c r="A1084" s="94" t="s">
        <v>10359</v>
      </c>
      <c r="D1084" s="94" t="s">
        <v>10360</v>
      </c>
    </row>
    <row r="1085" spans="1:4">
      <c r="A1085" s="94" t="s">
        <v>10361</v>
      </c>
      <c r="D1085" s="94" t="s">
        <v>10362</v>
      </c>
    </row>
    <row r="1086" spans="1:4">
      <c r="A1086" s="94" t="s">
        <v>10363</v>
      </c>
      <c r="D1086" s="94" t="s">
        <v>10364</v>
      </c>
    </row>
    <row r="1087" spans="1:4">
      <c r="A1087" s="94" t="s">
        <v>10365</v>
      </c>
      <c r="D1087" s="94" t="s">
        <v>10366</v>
      </c>
    </row>
    <row r="1088" spans="1:4">
      <c r="A1088" s="94" t="s">
        <v>10367</v>
      </c>
      <c r="D1088" s="94" t="s">
        <v>10368</v>
      </c>
    </row>
    <row r="1089" spans="1:4">
      <c r="A1089" s="94" t="s">
        <v>10369</v>
      </c>
      <c r="D1089" s="94" t="s">
        <v>10370</v>
      </c>
    </row>
    <row r="1090" spans="1:4">
      <c r="A1090" s="94" t="s">
        <v>10371</v>
      </c>
      <c r="D1090" s="94" t="s">
        <v>10372</v>
      </c>
    </row>
    <row r="1091" spans="1:4">
      <c r="A1091" s="94" t="s">
        <v>10373</v>
      </c>
      <c r="D1091" s="94" t="s">
        <v>10374</v>
      </c>
    </row>
    <row r="1092" spans="1:4">
      <c r="A1092" s="94" t="s">
        <v>10375</v>
      </c>
      <c r="D1092" s="94" t="s">
        <v>10376</v>
      </c>
    </row>
    <row r="1093" spans="1:4">
      <c r="A1093" s="94" t="s">
        <v>10377</v>
      </c>
      <c r="D1093" s="94" t="s">
        <v>10378</v>
      </c>
    </row>
    <row r="1094" spans="1:4">
      <c r="A1094" s="94" t="s">
        <v>10379</v>
      </c>
      <c r="D1094" s="94" t="s">
        <v>10380</v>
      </c>
    </row>
    <row r="1095" spans="1:4">
      <c r="A1095" s="94" t="s">
        <v>10381</v>
      </c>
      <c r="D1095" s="94" t="s">
        <v>10382</v>
      </c>
    </row>
    <row r="1096" spans="1:4">
      <c r="A1096" s="94" t="s">
        <v>10383</v>
      </c>
      <c r="D1096" s="94" t="s">
        <v>10384</v>
      </c>
    </row>
    <row r="1097" spans="1:4">
      <c r="A1097" s="94" t="s">
        <v>10385</v>
      </c>
      <c r="D1097" s="94" t="s">
        <v>10386</v>
      </c>
    </row>
    <row r="1098" spans="1:4">
      <c r="A1098" s="94" t="s">
        <v>10387</v>
      </c>
      <c r="D1098" s="94" t="s">
        <v>10388</v>
      </c>
    </row>
    <row r="1099" spans="1:4">
      <c r="A1099" s="94" t="s">
        <v>10389</v>
      </c>
      <c r="D1099" s="94" t="s">
        <v>10390</v>
      </c>
    </row>
    <row r="1100" spans="1:4">
      <c r="A1100" s="94" t="s">
        <v>10391</v>
      </c>
      <c r="D1100" s="94" t="s">
        <v>10392</v>
      </c>
    </row>
    <row r="1101" spans="1:4">
      <c r="A1101" s="94" t="s">
        <v>10393</v>
      </c>
      <c r="D1101" s="94" t="s">
        <v>10394</v>
      </c>
    </row>
    <row r="1102" spans="1:4">
      <c r="A1102" s="94" t="s">
        <v>10395</v>
      </c>
      <c r="D1102" s="94" t="s">
        <v>10396</v>
      </c>
    </row>
    <row r="1103" spans="1:4">
      <c r="A1103" s="94" t="s">
        <v>10397</v>
      </c>
      <c r="D1103" s="94" t="s">
        <v>10398</v>
      </c>
    </row>
    <row r="1104" spans="1:4">
      <c r="A1104" s="94" t="s">
        <v>10399</v>
      </c>
      <c r="D1104" s="94" t="s">
        <v>10400</v>
      </c>
    </row>
    <row r="1105" spans="1:4">
      <c r="A1105" s="94" t="s">
        <v>10401</v>
      </c>
      <c r="D1105" s="94" t="s">
        <v>10398</v>
      </c>
    </row>
    <row r="1106" spans="1:4">
      <c r="A1106" s="94" t="s">
        <v>10402</v>
      </c>
      <c r="D1106" s="94" t="s">
        <v>10403</v>
      </c>
    </row>
    <row r="1107" spans="1:4">
      <c r="A1107" s="94" t="s">
        <v>10404</v>
      </c>
      <c r="D1107" s="94" t="s">
        <v>10405</v>
      </c>
    </row>
    <row r="1108" spans="1:4">
      <c r="A1108" s="94" t="s">
        <v>10406</v>
      </c>
      <c r="D1108" s="94" t="s">
        <v>10407</v>
      </c>
    </row>
    <row r="1109" spans="1:4">
      <c r="A1109" s="94" t="s">
        <v>10408</v>
      </c>
      <c r="D1109" s="94" t="s">
        <v>10409</v>
      </c>
    </row>
    <row r="1110" spans="1:4">
      <c r="A1110" s="94" t="s">
        <v>10410</v>
      </c>
      <c r="D1110" s="94" t="s">
        <v>10411</v>
      </c>
    </row>
    <row r="1111" spans="1:4">
      <c r="A1111" s="94" t="s">
        <v>10412</v>
      </c>
      <c r="D1111" s="94" t="s">
        <v>10413</v>
      </c>
    </row>
    <row r="1112" spans="1:4">
      <c r="A1112" s="94" t="s">
        <v>10414</v>
      </c>
      <c r="D1112" s="94" t="s">
        <v>10415</v>
      </c>
    </row>
    <row r="1113" spans="1:4">
      <c r="A1113" s="94" t="s">
        <v>10416</v>
      </c>
      <c r="D1113" s="94" t="s">
        <v>10417</v>
      </c>
    </row>
    <row r="1114" spans="1:4">
      <c r="A1114" s="94" t="s">
        <v>10418</v>
      </c>
      <c r="D1114" s="94" t="s">
        <v>10419</v>
      </c>
    </row>
    <row r="1115" spans="1:4">
      <c r="A1115" s="94" t="s">
        <v>10420</v>
      </c>
      <c r="D1115" s="94" t="s">
        <v>10421</v>
      </c>
    </row>
    <row r="1116" spans="1:4">
      <c r="A1116" s="94" t="s">
        <v>10422</v>
      </c>
      <c r="D1116" s="94" t="s">
        <v>10423</v>
      </c>
    </row>
    <row r="1117" spans="1:4">
      <c r="A1117" s="94" t="s">
        <v>10424</v>
      </c>
      <c r="D1117" s="94" t="s">
        <v>10425</v>
      </c>
    </row>
    <row r="1118" spans="1:4">
      <c r="A1118" s="94" t="s">
        <v>10426</v>
      </c>
      <c r="D1118" s="94" t="s">
        <v>10427</v>
      </c>
    </row>
    <row r="1119" spans="1:4">
      <c r="A1119" s="94" t="s">
        <v>10428</v>
      </c>
      <c r="D1119" s="94" t="s">
        <v>10429</v>
      </c>
    </row>
    <row r="1120" spans="1:4">
      <c r="A1120" s="94" t="s">
        <v>10430</v>
      </c>
      <c r="D1120" s="94" t="s">
        <v>10431</v>
      </c>
    </row>
    <row r="1121" spans="1:4">
      <c r="A1121" s="94" t="s">
        <v>10432</v>
      </c>
      <c r="D1121" s="94" t="s">
        <v>10431</v>
      </c>
    </row>
    <row r="1122" spans="1:4">
      <c r="A1122" s="94" t="s">
        <v>10433</v>
      </c>
      <c r="D1122" s="94" t="s">
        <v>10434</v>
      </c>
    </row>
    <row r="1123" spans="1:4">
      <c r="A1123" s="94" t="s">
        <v>10435</v>
      </c>
      <c r="D1123" s="94" t="s">
        <v>10436</v>
      </c>
    </row>
    <row r="1124" spans="1:4">
      <c r="A1124" s="94" t="s">
        <v>10437</v>
      </c>
      <c r="D1124" s="94" t="s">
        <v>10438</v>
      </c>
    </row>
    <row r="1125" spans="1:4">
      <c r="A1125" s="94" t="s">
        <v>10439</v>
      </c>
      <c r="D1125" s="94" t="s">
        <v>10440</v>
      </c>
    </row>
    <row r="1126" spans="1:4">
      <c r="A1126" s="94" t="s">
        <v>10441</v>
      </c>
      <c r="D1126" s="94" t="s">
        <v>10442</v>
      </c>
    </row>
    <row r="1127" spans="1:4">
      <c r="A1127" s="94" t="s">
        <v>10443</v>
      </c>
      <c r="D1127" s="94" t="s">
        <v>10444</v>
      </c>
    </row>
    <row r="1128" spans="1:4">
      <c r="A1128" s="94" t="s">
        <v>10445</v>
      </c>
      <c r="D1128" s="94" t="s">
        <v>10446</v>
      </c>
    </row>
    <row r="1129" spans="1:4">
      <c r="A1129" s="94" t="s">
        <v>10447</v>
      </c>
      <c r="D1129" s="94" t="s">
        <v>10448</v>
      </c>
    </row>
    <row r="1130" spans="1:4">
      <c r="A1130" s="94" t="s">
        <v>10449</v>
      </c>
      <c r="D1130" s="94" t="s">
        <v>10450</v>
      </c>
    </row>
    <row r="1131" spans="1:4">
      <c r="A1131" s="94" t="s">
        <v>10451</v>
      </c>
      <c r="D1131" s="94" t="s">
        <v>10452</v>
      </c>
    </row>
    <row r="1132" spans="1:4">
      <c r="A1132" s="94" t="s">
        <v>10453</v>
      </c>
      <c r="D1132" s="94" t="s">
        <v>10454</v>
      </c>
    </row>
    <row r="1133" spans="1:4">
      <c r="A1133" s="94" t="s">
        <v>10455</v>
      </c>
      <c r="D1133" s="94" t="s">
        <v>10456</v>
      </c>
    </row>
    <row r="1134" spans="1:4">
      <c r="A1134" s="94" t="s">
        <v>10457</v>
      </c>
      <c r="D1134" s="94" t="s">
        <v>10458</v>
      </c>
    </row>
    <row r="1135" spans="1:4">
      <c r="A1135" s="94" t="s">
        <v>10459</v>
      </c>
      <c r="D1135" s="94" t="s">
        <v>10460</v>
      </c>
    </row>
    <row r="1136" spans="1:4">
      <c r="A1136" s="94" t="s">
        <v>10461</v>
      </c>
      <c r="D1136" s="94" t="s">
        <v>10460</v>
      </c>
    </row>
    <row r="1137" spans="1:4">
      <c r="A1137" s="94" t="s">
        <v>10462</v>
      </c>
      <c r="D1137" s="94" t="s">
        <v>10463</v>
      </c>
    </row>
    <row r="1138" spans="1:4">
      <c r="A1138" s="94" t="s">
        <v>10464</v>
      </c>
      <c r="D1138" s="94" t="s">
        <v>10465</v>
      </c>
    </row>
    <row r="1139" spans="1:4">
      <c r="A1139" s="94" t="s">
        <v>10466</v>
      </c>
      <c r="D1139" s="94" t="s">
        <v>10467</v>
      </c>
    </row>
    <row r="1140" spans="1:4">
      <c r="A1140" s="94" t="s">
        <v>10468</v>
      </c>
      <c r="D1140" s="94" t="s">
        <v>10467</v>
      </c>
    </row>
    <row r="1141" spans="1:4">
      <c r="A1141" s="94" t="s">
        <v>10469</v>
      </c>
      <c r="D1141" s="94" t="s">
        <v>10470</v>
      </c>
    </row>
    <row r="1142" spans="1:4">
      <c r="A1142" s="94" t="s">
        <v>10471</v>
      </c>
      <c r="D1142" s="94" t="s">
        <v>10470</v>
      </c>
    </row>
    <row r="1143" spans="1:4">
      <c r="A1143" s="94" t="s">
        <v>10472</v>
      </c>
      <c r="D1143" s="94" t="s">
        <v>10473</v>
      </c>
    </row>
    <row r="1144" spans="1:4">
      <c r="A1144" s="94" t="s">
        <v>10474</v>
      </c>
      <c r="D1144" s="94" t="s">
        <v>10475</v>
      </c>
    </row>
    <row r="1145" spans="1:4">
      <c r="A1145" s="94" t="s">
        <v>10476</v>
      </c>
      <c r="D1145" s="94" t="s">
        <v>10477</v>
      </c>
    </row>
    <row r="1146" spans="1:4">
      <c r="A1146" s="94" t="s">
        <v>10478</v>
      </c>
      <c r="D1146" s="94" t="s">
        <v>10479</v>
      </c>
    </row>
    <row r="1147" spans="1:4">
      <c r="A1147" s="94" t="s">
        <v>10480</v>
      </c>
      <c r="D1147" s="94" t="s">
        <v>10481</v>
      </c>
    </row>
    <row r="1148" spans="1:4">
      <c r="A1148" s="94" t="s">
        <v>10482</v>
      </c>
      <c r="D1148" s="94" t="s">
        <v>10481</v>
      </c>
    </row>
    <row r="1149" spans="1:4">
      <c r="A1149" s="94" t="s">
        <v>10483</v>
      </c>
      <c r="D1149" s="94" t="s">
        <v>10467</v>
      </c>
    </row>
    <row r="1150" spans="1:4">
      <c r="A1150" s="94" t="s">
        <v>10484</v>
      </c>
      <c r="D1150" s="94" t="s">
        <v>10485</v>
      </c>
    </row>
    <row r="1151" spans="1:4">
      <c r="A1151" s="94" t="s">
        <v>10486</v>
      </c>
      <c r="D1151" s="94" t="s">
        <v>10487</v>
      </c>
    </row>
    <row r="1152" spans="1:4">
      <c r="A1152" s="94" t="s">
        <v>10488</v>
      </c>
      <c r="D1152" s="94" t="s">
        <v>10489</v>
      </c>
    </row>
    <row r="1153" spans="1:4">
      <c r="A1153" s="94" t="s">
        <v>10490</v>
      </c>
      <c r="D1153" s="94" t="s">
        <v>10491</v>
      </c>
    </row>
    <row r="1154" spans="1:4">
      <c r="A1154" s="94" t="s">
        <v>10492</v>
      </c>
      <c r="D1154" s="94" t="s">
        <v>10493</v>
      </c>
    </row>
    <row r="1155" spans="1:4">
      <c r="A1155" s="94" t="s">
        <v>10494</v>
      </c>
      <c r="D1155" s="94" t="s">
        <v>10495</v>
      </c>
    </row>
    <row r="1156" spans="1:4">
      <c r="A1156" s="94" t="s">
        <v>10496</v>
      </c>
      <c r="D1156" s="94" t="s">
        <v>10497</v>
      </c>
    </row>
    <row r="1157" spans="1:4">
      <c r="A1157" s="94" t="s">
        <v>10498</v>
      </c>
      <c r="D1157" s="94" t="s">
        <v>10499</v>
      </c>
    </row>
    <row r="1158" spans="1:4">
      <c r="A1158" s="94" t="s">
        <v>10500</v>
      </c>
      <c r="D1158" s="94" t="s">
        <v>10501</v>
      </c>
    </row>
    <row r="1159" spans="1:4">
      <c r="A1159" s="94" t="s">
        <v>10502</v>
      </c>
      <c r="D1159" s="94" t="s">
        <v>10503</v>
      </c>
    </row>
    <row r="1160" spans="1:4">
      <c r="A1160" s="94" t="s">
        <v>10504</v>
      </c>
      <c r="D1160" s="94" t="s">
        <v>10505</v>
      </c>
    </row>
    <row r="1161" spans="1:4">
      <c r="A1161" s="94" t="s">
        <v>10506</v>
      </c>
      <c r="D1161" s="94" t="s">
        <v>10507</v>
      </c>
    </row>
    <row r="1162" spans="1:4">
      <c r="A1162" s="94" t="s">
        <v>10508</v>
      </c>
      <c r="D1162" s="94" t="s">
        <v>10509</v>
      </c>
    </row>
    <row r="1163" spans="1:4">
      <c r="A1163" s="94" t="s">
        <v>10510</v>
      </c>
      <c r="D1163" s="94" t="s">
        <v>10511</v>
      </c>
    </row>
    <row r="1164" spans="1:4">
      <c r="A1164" s="94" t="s">
        <v>10512</v>
      </c>
      <c r="D1164" s="94" t="s">
        <v>10513</v>
      </c>
    </row>
    <row r="1165" spans="1:4">
      <c r="A1165" s="94" t="s">
        <v>10514</v>
      </c>
      <c r="D1165" s="94" t="s">
        <v>10515</v>
      </c>
    </row>
    <row r="1166" spans="1:4">
      <c r="A1166" s="94" t="s">
        <v>10516</v>
      </c>
      <c r="D1166" s="94" t="s">
        <v>10517</v>
      </c>
    </row>
    <row r="1167" spans="1:4">
      <c r="A1167" s="94" t="s">
        <v>10518</v>
      </c>
      <c r="D1167" s="94" t="s">
        <v>10519</v>
      </c>
    </row>
    <row r="1168" spans="1:4">
      <c r="A1168" s="94" t="s">
        <v>10520</v>
      </c>
      <c r="D1168" s="94" t="s">
        <v>10521</v>
      </c>
    </row>
    <row r="1169" spans="1:4">
      <c r="A1169" s="94" t="s">
        <v>10522</v>
      </c>
      <c r="D1169" s="94" t="s">
        <v>10523</v>
      </c>
    </row>
    <row r="1170" spans="1:4">
      <c r="A1170" s="94" t="s">
        <v>10524</v>
      </c>
      <c r="D1170" s="94" t="s">
        <v>10525</v>
      </c>
    </row>
    <row r="1171" spans="1:4">
      <c r="A1171" s="94" t="s">
        <v>10526</v>
      </c>
      <c r="D1171" s="94" t="s">
        <v>10527</v>
      </c>
    </row>
    <row r="1172" spans="1:4">
      <c r="A1172" s="94" t="s">
        <v>10528</v>
      </c>
      <c r="D1172" s="94" t="s">
        <v>10529</v>
      </c>
    </row>
    <row r="1173" spans="1:4">
      <c r="A1173" s="94" t="s">
        <v>10530</v>
      </c>
      <c r="D1173" s="94" t="s">
        <v>10531</v>
      </c>
    </row>
    <row r="1174" spans="1:4">
      <c r="A1174" s="94" t="s">
        <v>10532</v>
      </c>
      <c r="D1174" s="94" t="s">
        <v>10533</v>
      </c>
    </row>
    <row r="1175" spans="1:4">
      <c r="A1175" s="94" t="s">
        <v>10534</v>
      </c>
      <c r="D1175" s="94" t="s">
        <v>10535</v>
      </c>
    </row>
    <row r="1176" spans="1:4">
      <c r="A1176" s="94" t="s">
        <v>10536</v>
      </c>
      <c r="D1176" s="94" t="s">
        <v>10537</v>
      </c>
    </row>
    <row r="1177" spans="1:4">
      <c r="A1177" s="94" t="s">
        <v>10538</v>
      </c>
      <c r="D1177" s="94" t="s">
        <v>10539</v>
      </c>
    </row>
    <row r="1178" spans="1:4">
      <c r="A1178" s="94" t="s">
        <v>10540</v>
      </c>
      <c r="D1178" s="94" t="s">
        <v>10539</v>
      </c>
    </row>
    <row r="1179" spans="1:4">
      <c r="A1179" s="94" t="s">
        <v>10541</v>
      </c>
      <c r="D1179" s="94" t="s">
        <v>10539</v>
      </c>
    </row>
    <row r="1180" spans="1:4">
      <c r="A1180" s="94" t="s">
        <v>10542</v>
      </c>
      <c r="D1180" s="94" t="s">
        <v>10543</v>
      </c>
    </row>
    <row r="1181" spans="1:4">
      <c r="A1181" s="94" t="s">
        <v>10544</v>
      </c>
      <c r="D1181" s="94" t="s">
        <v>10545</v>
      </c>
    </row>
    <row r="1182" spans="1:4">
      <c r="A1182" s="94" t="s">
        <v>10546</v>
      </c>
      <c r="D1182" s="94" t="s">
        <v>10547</v>
      </c>
    </row>
    <row r="1183" spans="1:4">
      <c r="A1183" s="94" t="s">
        <v>10548</v>
      </c>
      <c r="D1183" s="94" t="s">
        <v>10549</v>
      </c>
    </row>
    <row r="1184" spans="1:4">
      <c r="A1184" s="94" t="s">
        <v>10550</v>
      </c>
      <c r="D1184" s="94" t="s">
        <v>10545</v>
      </c>
    </row>
    <row r="1185" spans="1:4">
      <c r="A1185" s="94" t="s">
        <v>10551</v>
      </c>
      <c r="D1185" s="94" t="s">
        <v>10552</v>
      </c>
    </row>
    <row r="1186" spans="1:4">
      <c r="A1186" s="94" t="s">
        <v>10553</v>
      </c>
      <c r="D1186" s="94" t="s">
        <v>10554</v>
      </c>
    </row>
    <row r="1187" spans="1:4">
      <c r="A1187" s="94" t="s">
        <v>10555</v>
      </c>
      <c r="D1187" s="94" t="s">
        <v>10554</v>
      </c>
    </row>
    <row r="1188" spans="1:4">
      <c r="A1188" s="94" t="s">
        <v>10556</v>
      </c>
      <c r="D1188" s="94" t="s">
        <v>10554</v>
      </c>
    </row>
    <row r="1189" spans="1:4">
      <c r="A1189" s="94" t="s">
        <v>10557</v>
      </c>
      <c r="D1189" s="94" t="s">
        <v>10558</v>
      </c>
    </row>
    <row r="1190" spans="1:4">
      <c r="A1190" s="94" t="s">
        <v>10559</v>
      </c>
      <c r="D1190" s="94" t="s">
        <v>10560</v>
      </c>
    </row>
    <row r="1191" spans="1:4">
      <c r="A1191" s="94" t="s">
        <v>10561</v>
      </c>
      <c r="D1191" s="94" t="s">
        <v>10562</v>
      </c>
    </row>
    <row r="1192" spans="1:4">
      <c r="A1192" s="94" t="s">
        <v>10563</v>
      </c>
      <c r="D1192" s="94" t="s">
        <v>10564</v>
      </c>
    </row>
    <row r="1193" spans="1:4">
      <c r="A1193" s="94" t="s">
        <v>10565</v>
      </c>
      <c r="D1193" s="94" t="s">
        <v>10566</v>
      </c>
    </row>
    <row r="1194" spans="1:4">
      <c r="A1194" s="94" t="s">
        <v>10567</v>
      </c>
      <c r="D1194" s="94" t="s">
        <v>10568</v>
      </c>
    </row>
    <row r="1195" spans="1:4">
      <c r="A1195" s="94" t="s">
        <v>10569</v>
      </c>
      <c r="D1195" s="94" t="s">
        <v>10570</v>
      </c>
    </row>
    <row r="1196" spans="1:4">
      <c r="A1196" s="94" t="s">
        <v>10571</v>
      </c>
      <c r="D1196" s="94" t="s">
        <v>10572</v>
      </c>
    </row>
    <row r="1197" spans="1:4">
      <c r="A1197" s="94" t="s">
        <v>10573</v>
      </c>
      <c r="D1197" s="94" t="s">
        <v>10574</v>
      </c>
    </row>
    <row r="1198" spans="1:4">
      <c r="A1198" s="94" t="s">
        <v>10575</v>
      </c>
      <c r="D1198" s="94" t="s">
        <v>10574</v>
      </c>
    </row>
    <row r="1199" spans="1:4">
      <c r="A1199" s="94" t="s">
        <v>10576</v>
      </c>
      <c r="D1199" s="94" t="s">
        <v>10574</v>
      </c>
    </row>
    <row r="1200" spans="1:4">
      <c r="A1200" s="94" t="s">
        <v>10577</v>
      </c>
      <c r="D1200" s="94" t="s">
        <v>10574</v>
      </c>
    </row>
    <row r="1201" spans="1:4">
      <c r="A1201" s="94" t="s">
        <v>10578</v>
      </c>
      <c r="D1201" s="94" t="s">
        <v>10574</v>
      </c>
    </row>
    <row r="1202" spans="1:4">
      <c r="A1202" s="94" t="s">
        <v>10579</v>
      </c>
      <c r="D1202" s="94" t="s">
        <v>10580</v>
      </c>
    </row>
    <row r="1203" spans="1:4">
      <c r="A1203" s="94" t="s">
        <v>10581</v>
      </c>
      <c r="D1203" s="94" t="s">
        <v>10582</v>
      </c>
    </row>
    <row r="1204" spans="1:4">
      <c r="A1204" s="94" t="s">
        <v>10583</v>
      </c>
      <c r="D1204" s="94" t="s">
        <v>10584</v>
      </c>
    </row>
    <row r="1205" spans="1:4">
      <c r="A1205" s="94" t="s">
        <v>10585</v>
      </c>
      <c r="D1205" s="94" t="s">
        <v>10584</v>
      </c>
    </row>
    <row r="1206" spans="1:4">
      <c r="A1206" s="94" t="s">
        <v>10586</v>
      </c>
      <c r="D1206" s="94" t="s">
        <v>10587</v>
      </c>
    </row>
    <row r="1207" spans="1:4">
      <c r="A1207" s="94" t="s">
        <v>10588</v>
      </c>
      <c r="D1207" s="94" t="s">
        <v>10589</v>
      </c>
    </row>
    <row r="1208" spans="1:4">
      <c r="A1208" s="94" t="s">
        <v>10590</v>
      </c>
      <c r="D1208" s="94" t="s">
        <v>10591</v>
      </c>
    </row>
    <row r="1209" spans="1:4">
      <c r="A1209" s="94" t="s">
        <v>10592</v>
      </c>
      <c r="D1209" s="94" t="s">
        <v>10593</v>
      </c>
    </row>
    <row r="1210" spans="1:4">
      <c r="A1210" s="94" t="s">
        <v>10594</v>
      </c>
      <c r="B1210" s="94" t="s">
        <v>9574</v>
      </c>
      <c r="D1210" s="94" t="s">
        <v>10595</v>
      </c>
    </row>
    <row r="1211" spans="1:4">
      <c r="A1211" s="94" t="s">
        <v>10596</v>
      </c>
      <c r="B1211" s="94" t="s">
        <v>8780</v>
      </c>
      <c r="D1211" s="94" t="s">
        <v>10597</v>
      </c>
    </row>
    <row r="1212" spans="1:4">
      <c r="A1212" s="94" t="s">
        <v>10598</v>
      </c>
      <c r="B1212" s="94" t="s">
        <v>8801</v>
      </c>
      <c r="D1212" s="94" t="s">
        <v>10599</v>
      </c>
    </row>
    <row r="1213" spans="1:4">
      <c r="A1213" s="94" t="s">
        <v>10600</v>
      </c>
      <c r="D1213" s="94" t="s">
        <v>10601</v>
      </c>
    </row>
    <row r="1214" spans="1:4">
      <c r="A1214" s="94" t="s">
        <v>10602</v>
      </c>
      <c r="D1214" s="94" t="s">
        <v>10603</v>
      </c>
    </row>
    <row r="1215" spans="1:4">
      <c r="A1215" s="94" t="s">
        <v>10604</v>
      </c>
      <c r="B1215" s="94" t="s">
        <v>871</v>
      </c>
      <c r="D1215" s="94" t="s">
        <v>10605</v>
      </c>
    </row>
    <row r="1216" spans="1:4">
      <c r="A1216" s="94" t="s">
        <v>10606</v>
      </c>
      <c r="D1216" s="94" t="s">
        <v>10607</v>
      </c>
    </row>
    <row r="1217" spans="1:4">
      <c r="A1217" s="94" t="s">
        <v>10608</v>
      </c>
      <c r="B1217" s="94" t="s">
        <v>9475</v>
      </c>
    </row>
    <row r="1218" spans="1:4">
      <c r="A1218" s="94" t="s">
        <v>10609</v>
      </c>
      <c r="D1218" s="94" t="s">
        <v>10610</v>
      </c>
    </row>
    <row r="1219" spans="1:4">
      <c r="A1219" s="94" t="s">
        <v>10611</v>
      </c>
      <c r="D1219" s="94" t="s">
        <v>10612</v>
      </c>
    </row>
    <row r="1220" spans="1:4">
      <c r="A1220" s="94" t="s">
        <v>10613</v>
      </c>
      <c r="D1220" s="94" t="s">
        <v>10614</v>
      </c>
    </row>
    <row r="1221" spans="1:4">
      <c r="A1221" s="94" t="s">
        <v>10615</v>
      </c>
      <c r="D1221" s="94" t="s">
        <v>10616</v>
      </c>
    </row>
    <row r="1222" spans="1:4">
      <c r="A1222" s="94" t="s">
        <v>10617</v>
      </c>
      <c r="D1222" s="94" t="s">
        <v>10618</v>
      </c>
    </row>
    <row r="1223" spans="1:4">
      <c r="A1223" s="94" t="s">
        <v>10619</v>
      </c>
      <c r="B1223" s="94" t="s">
        <v>337</v>
      </c>
      <c r="D1223" s="94" t="s">
        <v>9685</v>
      </c>
    </row>
    <row r="1224" spans="1:4">
      <c r="A1224" s="94" t="s">
        <v>10620</v>
      </c>
      <c r="B1224" s="94" t="s">
        <v>337</v>
      </c>
      <c r="D1224" s="94" t="s">
        <v>10621</v>
      </c>
    </row>
    <row r="1225" spans="1:4">
      <c r="A1225" s="94" t="s">
        <v>10622</v>
      </c>
      <c r="B1225" s="94" t="s">
        <v>8456</v>
      </c>
      <c r="D1225" s="94" t="s">
        <v>10623</v>
      </c>
    </row>
    <row r="1226" spans="1:4">
      <c r="A1226" s="94" t="s">
        <v>10624</v>
      </c>
      <c r="B1226" s="94" t="s">
        <v>8456</v>
      </c>
      <c r="D1226" s="94" t="s">
        <v>10625</v>
      </c>
    </row>
    <row r="1227" spans="1:4">
      <c r="A1227" s="94" t="s">
        <v>10626</v>
      </c>
      <c r="B1227" s="94" t="s">
        <v>8456</v>
      </c>
      <c r="D1227" s="94" t="s">
        <v>10627</v>
      </c>
    </row>
    <row r="1228" spans="1:4">
      <c r="A1228" s="94" t="s">
        <v>10628</v>
      </c>
      <c r="B1228" s="94" t="s">
        <v>9676</v>
      </c>
      <c r="D1228" s="94" t="s">
        <v>10629</v>
      </c>
    </row>
    <row r="1229" spans="1:4">
      <c r="A1229" s="94" t="s">
        <v>10630</v>
      </c>
      <c r="B1229" s="94" t="s">
        <v>8456</v>
      </c>
      <c r="D1229" s="94" t="s">
        <v>10631</v>
      </c>
    </row>
    <row r="1230" spans="1:4">
      <c r="A1230" s="94" t="s">
        <v>10632</v>
      </c>
      <c r="B1230" s="94" t="s">
        <v>8456</v>
      </c>
      <c r="D1230" s="94" t="s">
        <v>10633</v>
      </c>
    </row>
    <row r="1231" spans="1:4">
      <c r="A1231" s="94" t="s">
        <v>10634</v>
      </c>
      <c r="B1231" s="94" t="s">
        <v>8456</v>
      </c>
      <c r="D1231" s="94" t="s">
        <v>10635</v>
      </c>
    </row>
    <row r="1232" spans="1:4">
      <c r="A1232" s="94" t="s">
        <v>10636</v>
      </c>
      <c r="B1232" s="94" t="s">
        <v>8456</v>
      </c>
      <c r="D1232" s="94" t="s">
        <v>10637</v>
      </c>
    </row>
    <row r="1233" spans="1:4">
      <c r="A1233" s="94" t="s">
        <v>10638</v>
      </c>
      <c r="B1233" s="94" t="s">
        <v>8456</v>
      </c>
      <c r="D1233" s="94" t="s">
        <v>10639</v>
      </c>
    </row>
    <row r="1234" spans="1:4">
      <c r="A1234" s="94" t="s">
        <v>10640</v>
      </c>
      <c r="D1234" s="94" t="s">
        <v>10641</v>
      </c>
    </row>
    <row r="1235" spans="1:4">
      <c r="A1235" s="94" t="s">
        <v>10642</v>
      </c>
      <c r="B1235" s="94" t="s">
        <v>10643</v>
      </c>
      <c r="D1235" s="94" t="s">
        <v>10644</v>
      </c>
    </row>
    <row r="1236" spans="1:4">
      <c r="A1236" s="94" t="s">
        <v>10645</v>
      </c>
      <c r="B1236" s="94" t="s">
        <v>10646</v>
      </c>
      <c r="D1236" s="94" t="s">
        <v>10647</v>
      </c>
    </row>
    <row r="1237" spans="1:4">
      <c r="A1237" s="94" t="s">
        <v>10648</v>
      </c>
      <c r="B1237" s="94" t="s">
        <v>10649</v>
      </c>
      <c r="D1237" s="94" t="s">
        <v>10650</v>
      </c>
    </row>
    <row r="1238" spans="1:4">
      <c r="A1238" s="94" t="s">
        <v>10651</v>
      </c>
      <c r="B1238" s="94" t="s">
        <v>10652</v>
      </c>
      <c r="D1238" s="94" t="s">
        <v>10653</v>
      </c>
    </row>
    <row r="1239" spans="1:4">
      <c r="A1239" s="94" t="s">
        <v>10654</v>
      </c>
      <c r="B1239" s="94" t="s">
        <v>10655</v>
      </c>
      <c r="D1239" s="94" t="s">
        <v>10656</v>
      </c>
    </row>
    <row r="1240" spans="1:4">
      <c r="A1240" s="94" t="s">
        <v>10657</v>
      </c>
      <c r="B1240" s="94" t="s">
        <v>10658</v>
      </c>
      <c r="D1240" s="94" t="s">
        <v>10659</v>
      </c>
    </row>
    <row r="1241" spans="1:4">
      <c r="A1241" s="94" t="s">
        <v>10660</v>
      </c>
      <c r="B1241" s="94" t="s">
        <v>10661</v>
      </c>
      <c r="D1241" s="94" t="s">
        <v>10662</v>
      </c>
    </row>
    <row r="1242" spans="1:4">
      <c r="A1242" s="94" t="s">
        <v>10663</v>
      </c>
      <c r="B1242" s="94" t="s">
        <v>10664</v>
      </c>
      <c r="D1242" s="94" t="s">
        <v>10665</v>
      </c>
    </row>
    <row r="1243" spans="1:4">
      <c r="A1243" s="94" t="s">
        <v>10666</v>
      </c>
      <c r="B1243" s="94" t="s">
        <v>10667</v>
      </c>
      <c r="D1243" s="94" t="s">
        <v>10668</v>
      </c>
    </row>
    <row r="1244" spans="1:4">
      <c r="A1244" s="94" t="s">
        <v>10669</v>
      </c>
      <c r="B1244" s="94" t="s">
        <v>10670</v>
      </c>
      <c r="D1244" s="94" t="s">
        <v>10671</v>
      </c>
    </row>
    <row r="1245" spans="1:4">
      <c r="A1245" s="94" t="s">
        <v>10672</v>
      </c>
      <c r="B1245" s="94" t="s">
        <v>10673</v>
      </c>
      <c r="D1245" s="94" t="s">
        <v>10674</v>
      </c>
    </row>
    <row r="1246" spans="1:4">
      <c r="A1246" s="94" t="s">
        <v>10675</v>
      </c>
      <c r="B1246" s="94" t="s">
        <v>10676</v>
      </c>
      <c r="D1246" s="94" t="s">
        <v>10677</v>
      </c>
    </row>
    <row r="1247" spans="1:4">
      <c r="A1247" s="94" t="s">
        <v>10678</v>
      </c>
      <c r="B1247" s="94" t="s">
        <v>10679</v>
      </c>
      <c r="D1247" s="94" t="s">
        <v>10680</v>
      </c>
    </row>
    <row r="1248" spans="1:4">
      <c r="A1248" s="94" t="s">
        <v>10681</v>
      </c>
      <c r="D1248" s="94" t="s">
        <v>10682</v>
      </c>
    </row>
    <row r="1249" spans="1:4">
      <c r="A1249" s="94" t="s">
        <v>10683</v>
      </c>
      <c r="B1249" s="94" t="s">
        <v>8010</v>
      </c>
      <c r="D1249" s="94" t="s">
        <v>8003</v>
      </c>
    </row>
    <row r="1250" spans="1:4">
      <c r="A1250" s="94" t="s">
        <v>10684</v>
      </c>
      <c r="B1250" s="94" t="s">
        <v>8015</v>
      </c>
      <c r="D1250" s="94" t="s">
        <v>8011</v>
      </c>
    </row>
    <row r="1251" spans="1:4">
      <c r="A1251" s="94" t="s">
        <v>10685</v>
      </c>
      <c r="B1251" s="94" t="s">
        <v>8020</v>
      </c>
      <c r="D1251" s="94" t="s">
        <v>8016</v>
      </c>
    </row>
    <row r="1252" spans="1:4">
      <c r="A1252" s="94" t="s">
        <v>10686</v>
      </c>
      <c r="B1252" s="94" t="s">
        <v>8025</v>
      </c>
      <c r="D1252" s="94" t="s">
        <v>8021</v>
      </c>
    </row>
    <row r="1253" spans="1:4">
      <c r="A1253" s="94" t="s">
        <v>10687</v>
      </c>
      <c r="B1253" s="94" t="s">
        <v>8029</v>
      </c>
      <c r="D1253" s="94" t="s">
        <v>8026</v>
      </c>
    </row>
    <row r="1254" spans="1:4">
      <c r="A1254" s="94" t="s">
        <v>10688</v>
      </c>
      <c r="B1254" s="94" t="s">
        <v>8034</v>
      </c>
      <c r="D1254" s="94" t="s">
        <v>8030</v>
      </c>
    </row>
    <row r="1255" spans="1:4">
      <c r="A1255" s="94" t="s">
        <v>10689</v>
      </c>
      <c r="B1255" s="94" t="s">
        <v>8029</v>
      </c>
      <c r="D1255" s="94" t="s">
        <v>8039</v>
      </c>
    </row>
    <row r="1256" spans="1:4">
      <c r="A1256" s="94" t="s">
        <v>10690</v>
      </c>
      <c r="B1256" s="94" t="s">
        <v>8015</v>
      </c>
      <c r="D1256" s="94" t="s">
        <v>8042</v>
      </c>
    </row>
    <row r="1257" spans="1:4">
      <c r="A1257" s="94" t="s">
        <v>10691</v>
      </c>
      <c r="B1257" s="94" t="s">
        <v>7256</v>
      </c>
      <c r="C1257" s="94" t="s">
        <v>10692</v>
      </c>
      <c r="D1257" s="94" t="s">
        <v>7248</v>
      </c>
    </row>
    <row r="1258" spans="1:4">
      <c r="A1258" s="94" t="s">
        <v>10693</v>
      </c>
      <c r="B1258" s="94" t="s">
        <v>7261</v>
      </c>
      <c r="C1258" s="94" t="s">
        <v>10694</v>
      </c>
      <c r="D1258" s="94" t="s">
        <v>7257</v>
      </c>
    </row>
    <row r="1259" spans="1:4">
      <c r="A1259" s="94" t="s">
        <v>10695</v>
      </c>
      <c r="B1259" s="94" t="s">
        <v>7266</v>
      </c>
      <c r="C1259" s="94" t="s">
        <v>10696</v>
      </c>
      <c r="D1259" s="94" t="s">
        <v>7262</v>
      </c>
    </row>
    <row r="1260" spans="1:4">
      <c r="A1260" s="94" t="s">
        <v>10697</v>
      </c>
      <c r="B1260" s="94" t="s">
        <v>7271</v>
      </c>
      <c r="C1260" s="94" t="s">
        <v>10698</v>
      </c>
      <c r="D1260" s="94" t="s">
        <v>7267</v>
      </c>
    </row>
    <row r="1261" spans="1:4">
      <c r="A1261" s="94" t="s">
        <v>10699</v>
      </c>
      <c r="B1261" s="94" t="s">
        <v>7276</v>
      </c>
      <c r="C1261" s="94" t="s">
        <v>10700</v>
      </c>
      <c r="D1261" s="94" t="s">
        <v>7272</v>
      </c>
    </row>
    <row r="1262" spans="1:4">
      <c r="A1262" s="94" t="s">
        <v>10701</v>
      </c>
      <c r="B1262" s="94" t="s">
        <v>7281</v>
      </c>
      <c r="C1262" s="94" t="s">
        <v>10702</v>
      </c>
      <c r="D1262" s="94" t="s">
        <v>7277</v>
      </c>
    </row>
    <row r="1263" spans="1:4">
      <c r="A1263" s="94" t="s">
        <v>10703</v>
      </c>
      <c r="B1263" s="94" t="s">
        <v>7286</v>
      </c>
      <c r="C1263" s="94" t="s">
        <v>10704</v>
      </c>
      <c r="D1263" s="94" t="s">
        <v>7282</v>
      </c>
    </row>
    <row r="1264" spans="1:4">
      <c r="A1264" s="94" t="s">
        <v>10705</v>
      </c>
      <c r="B1264" s="94" t="s">
        <v>7291</v>
      </c>
      <c r="C1264" s="94" t="s">
        <v>10706</v>
      </c>
      <c r="D1264" s="94" t="s">
        <v>7287</v>
      </c>
    </row>
    <row r="1265" spans="1:4">
      <c r="A1265" s="94" t="s">
        <v>10707</v>
      </c>
      <c r="B1265" s="94" t="s">
        <v>7296</v>
      </c>
      <c r="C1265" s="94" t="s">
        <v>10708</v>
      </c>
      <c r="D1265" s="94" t="s">
        <v>7292</v>
      </c>
    </row>
    <row r="1266" spans="1:4">
      <c r="A1266" s="94" t="s">
        <v>10709</v>
      </c>
      <c r="B1266" s="94" t="s">
        <v>7301</v>
      </c>
      <c r="C1266" s="94" t="s">
        <v>10710</v>
      </c>
      <c r="D1266" s="94" t="s">
        <v>7297</v>
      </c>
    </row>
    <row r="1267" spans="1:4">
      <c r="A1267" s="94" t="s">
        <v>10711</v>
      </c>
      <c r="B1267" s="94" t="s">
        <v>7349</v>
      </c>
      <c r="C1267" s="94" t="s">
        <v>10712</v>
      </c>
      <c r="D1267" s="94" t="s">
        <v>7342</v>
      </c>
    </row>
    <row r="1268" spans="1:4">
      <c r="A1268" s="94" t="s">
        <v>10713</v>
      </c>
      <c r="B1268" s="94" t="s">
        <v>7354</v>
      </c>
      <c r="C1268" s="94" t="s">
        <v>10714</v>
      </c>
      <c r="D1268" s="94" t="s">
        <v>7350</v>
      </c>
    </row>
    <row r="1269" spans="1:4">
      <c r="A1269" s="94" t="s">
        <v>10715</v>
      </c>
      <c r="B1269" s="94" t="s">
        <v>7359</v>
      </c>
      <c r="C1269" s="94" t="s">
        <v>10716</v>
      </c>
      <c r="D1269" s="94" t="s">
        <v>7355</v>
      </c>
    </row>
    <row r="1270" spans="1:4">
      <c r="A1270" s="94" t="s">
        <v>10717</v>
      </c>
      <c r="B1270" s="94" t="s">
        <v>7364</v>
      </c>
      <c r="C1270" s="94" t="s">
        <v>10718</v>
      </c>
      <c r="D1270" s="94" t="s">
        <v>7360</v>
      </c>
    </row>
    <row r="1271" spans="1:4">
      <c r="A1271" s="94" t="s">
        <v>10719</v>
      </c>
      <c r="B1271" s="94" t="s">
        <v>7368</v>
      </c>
      <c r="C1271" s="94" t="s">
        <v>10720</v>
      </c>
      <c r="D1271" s="94" t="s">
        <v>2939</v>
      </c>
    </row>
    <row r="1272" spans="1:4">
      <c r="A1272" s="94" t="s">
        <v>10721</v>
      </c>
      <c r="B1272" s="94" t="s">
        <v>7390</v>
      </c>
      <c r="C1272" s="94" t="s">
        <v>10722</v>
      </c>
      <c r="D1272" s="94" t="s">
        <v>7386</v>
      </c>
    </row>
    <row r="1273" spans="1:4">
      <c r="A1273" s="94" t="s">
        <v>10723</v>
      </c>
      <c r="B1273" s="94" t="s">
        <v>7395</v>
      </c>
      <c r="C1273" s="94" t="s">
        <v>10724</v>
      </c>
      <c r="D1273" s="94" t="s">
        <v>7391</v>
      </c>
    </row>
    <row r="1274" spans="1:4">
      <c r="A1274" s="94" t="s">
        <v>10725</v>
      </c>
      <c r="B1274" s="94" t="s">
        <v>7400</v>
      </c>
      <c r="C1274" s="94" t="s">
        <v>10726</v>
      </c>
      <c r="D1274" s="94" t="s">
        <v>7396</v>
      </c>
    </row>
    <row r="1275" spans="1:4">
      <c r="A1275" s="94" t="s">
        <v>10727</v>
      </c>
      <c r="B1275" s="94" t="s">
        <v>7405</v>
      </c>
      <c r="C1275" s="94" t="s">
        <v>10728</v>
      </c>
      <c r="D1275" s="94" t="s">
        <v>7401</v>
      </c>
    </row>
    <row r="1276" spans="1:4">
      <c r="A1276" s="94" t="s">
        <v>10729</v>
      </c>
      <c r="B1276" s="94" t="s">
        <v>7410</v>
      </c>
      <c r="C1276" s="94" t="s">
        <v>10730</v>
      </c>
      <c r="D1276" s="94" t="s">
        <v>7411</v>
      </c>
    </row>
    <row r="1277" spans="1:4">
      <c r="A1277" s="94" t="s">
        <v>10731</v>
      </c>
      <c r="B1277" s="94" t="s">
        <v>7415</v>
      </c>
      <c r="C1277" s="94" t="s">
        <v>10732</v>
      </c>
      <c r="D1277" s="94" t="s">
        <v>7406</v>
      </c>
    </row>
    <row r="1278" spans="1:4">
      <c r="A1278" s="94" t="s">
        <v>10733</v>
      </c>
      <c r="B1278" s="94" t="s">
        <v>7419</v>
      </c>
      <c r="C1278" s="94" t="s">
        <v>10734</v>
      </c>
      <c r="D1278" s="94" t="s">
        <v>7416</v>
      </c>
    </row>
    <row r="1279" spans="1:4">
      <c r="A1279" s="94" t="s">
        <v>10735</v>
      </c>
      <c r="B1279" s="94" t="s">
        <v>7377</v>
      </c>
      <c r="C1279" s="94" t="s">
        <v>10736</v>
      </c>
      <c r="D1279" s="94" t="s">
        <v>7369</v>
      </c>
    </row>
    <row r="1280" spans="1:4">
      <c r="A1280" s="94" t="s">
        <v>10737</v>
      </c>
      <c r="B1280" s="94" t="s">
        <v>7385</v>
      </c>
      <c r="C1280" s="94" t="s">
        <v>10738</v>
      </c>
      <c r="D1280" s="94" t="s">
        <v>7378</v>
      </c>
    </row>
    <row r="1281" spans="1:4">
      <c r="A1281" s="94" t="s">
        <v>10739</v>
      </c>
      <c r="B1281" s="94" t="s">
        <v>781</v>
      </c>
      <c r="C1281" s="94" t="s">
        <v>10740</v>
      </c>
      <c r="D1281" s="94" t="s">
        <v>775</v>
      </c>
    </row>
    <row r="1282" spans="1:4">
      <c r="A1282" s="94" t="s">
        <v>10741</v>
      </c>
      <c r="B1282" s="94" t="s">
        <v>786</v>
      </c>
      <c r="C1282" s="94" t="s">
        <v>10742</v>
      </c>
      <c r="D1282" s="94" t="s">
        <v>782</v>
      </c>
    </row>
    <row r="1283" spans="1:4">
      <c r="A1283" s="94" t="s">
        <v>10743</v>
      </c>
      <c r="B1283" s="94" t="s">
        <v>7434</v>
      </c>
      <c r="C1283" s="94" t="s">
        <v>10744</v>
      </c>
      <c r="D1283" s="94" t="s">
        <v>7430</v>
      </c>
    </row>
    <row r="1284" spans="1:4">
      <c r="A1284" s="94" t="s">
        <v>10745</v>
      </c>
      <c r="B1284" s="94" t="s">
        <v>7439</v>
      </c>
      <c r="C1284" s="94" t="s">
        <v>10746</v>
      </c>
      <c r="D1284" s="94" t="s">
        <v>7435</v>
      </c>
    </row>
    <row r="1285" spans="1:4">
      <c r="A1285" s="94" t="s">
        <v>10747</v>
      </c>
      <c r="B1285" s="94" t="s">
        <v>7444</v>
      </c>
      <c r="C1285" s="94" t="s">
        <v>10748</v>
      </c>
      <c r="D1285" s="94" t="s">
        <v>7440</v>
      </c>
    </row>
    <row r="1286" spans="1:4">
      <c r="A1286" s="94" t="s">
        <v>10749</v>
      </c>
      <c r="B1286" s="94" t="s">
        <v>7449</v>
      </c>
      <c r="C1286" s="94" t="s">
        <v>10750</v>
      </c>
      <c r="D1286" s="94" t="s">
        <v>7445</v>
      </c>
    </row>
    <row r="1287" spans="1:4">
      <c r="A1287" s="94" t="s">
        <v>10751</v>
      </c>
      <c r="B1287" s="94" t="s">
        <v>7454</v>
      </c>
      <c r="C1287" s="94" t="s">
        <v>10752</v>
      </c>
      <c r="D1287" s="94" t="s">
        <v>7450</v>
      </c>
    </row>
    <row r="1288" spans="1:4">
      <c r="A1288" s="94" t="s">
        <v>10753</v>
      </c>
      <c r="B1288" s="94" t="s">
        <v>7459</v>
      </c>
      <c r="C1288" s="94" t="s">
        <v>10754</v>
      </c>
      <c r="D1288" s="94" t="s">
        <v>7455</v>
      </c>
    </row>
    <row r="1289" spans="1:4">
      <c r="A1289" s="94" t="s">
        <v>10755</v>
      </c>
      <c r="B1289" s="94" t="s">
        <v>7464</v>
      </c>
      <c r="C1289" s="94" t="s">
        <v>10756</v>
      </c>
      <c r="D1289" s="94" t="s">
        <v>7460</v>
      </c>
    </row>
    <row r="1290" spans="1:4">
      <c r="A1290" s="94" t="s">
        <v>10757</v>
      </c>
      <c r="B1290" s="94" t="s">
        <v>7469</v>
      </c>
      <c r="C1290" s="94" t="s">
        <v>10758</v>
      </c>
      <c r="D1290" s="94" t="s">
        <v>7465</v>
      </c>
    </row>
    <row r="1291" spans="1:4">
      <c r="A1291" s="94" t="s">
        <v>10759</v>
      </c>
      <c r="B1291" s="94" t="s">
        <v>7426</v>
      </c>
      <c r="C1291" s="94" t="s">
        <v>10760</v>
      </c>
      <c r="D1291" s="94" t="s">
        <v>7420</v>
      </c>
    </row>
    <row r="1292" spans="1:4">
      <c r="A1292" s="94" t="s">
        <v>10761</v>
      </c>
      <c r="B1292" s="94" t="s">
        <v>297</v>
      </c>
      <c r="C1292" s="94" t="s">
        <v>10762</v>
      </c>
      <c r="D1292" s="94" t="s">
        <v>289</v>
      </c>
    </row>
    <row r="1293" spans="1:4">
      <c r="A1293" s="94" t="s">
        <v>10763</v>
      </c>
      <c r="B1293" s="94" t="s">
        <v>8145</v>
      </c>
      <c r="C1293" s="94" t="s">
        <v>10764</v>
      </c>
      <c r="D1293" s="94" t="s">
        <v>8119</v>
      </c>
    </row>
    <row r="1294" spans="1:4">
      <c r="A1294" s="94" t="s">
        <v>10765</v>
      </c>
      <c r="B1294" s="94" t="s">
        <v>8122</v>
      </c>
      <c r="C1294" s="94" t="s">
        <v>10766</v>
      </c>
      <c r="D1294" s="94" t="s">
        <v>8118</v>
      </c>
    </row>
    <row r="1295" spans="1:4">
      <c r="A1295" s="94" t="s">
        <v>10767</v>
      </c>
      <c r="B1295" s="94" t="s">
        <v>8152</v>
      </c>
      <c r="C1295" s="94" t="s">
        <v>10768</v>
      </c>
      <c r="D1295" s="94" t="s">
        <v>8146</v>
      </c>
    </row>
    <row r="1296" spans="1:4">
      <c r="A1296" s="94" t="s">
        <v>10769</v>
      </c>
      <c r="B1296" s="94" t="s">
        <v>8156</v>
      </c>
      <c r="C1296" s="94" t="s">
        <v>10770</v>
      </c>
      <c r="D1296" s="94" t="s">
        <v>8153</v>
      </c>
    </row>
    <row r="1297" spans="1:4">
      <c r="A1297" s="94" t="s">
        <v>10771</v>
      </c>
      <c r="B1297" s="94" t="s">
        <v>8160</v>
      </c>
      <c r="C1297" s="94" t="s">
        <v>10772</v>
      </c>
      <c r="D1297" s="94" t="s">
        <v>8157</v>
      </c>
    </row>
    <row r="1298" spans="1:4">
      <c r="A1298" s="94" t="s">
        <v>10773</v>
      </c>
      <c r="B1298" s="94" t="s">
        <v>8060</v>
      </c>
      <c r="C1298" s="94" t="s">
        <v>10774</v>
      </c>
      <c r="D1298" s="94" t="s">
        <v>8057</v>
      </c>
    </row>
    <row r="1299" spans="1:4">
      <c r="A1299" s="94" t="s">
        <v>10775</v>
      </c>
      <c r="B1299" s="94" t="s">
        <v>8064</v>
      </c>
      <c r="C1299" s="94" t="s">
        <v>10776</v>
      </c>
      <c r="D1299" s="94" t="s">
        <v>8061</v>
      </c>
    </row>
    <row r="1300" spans="1:4">
      <c r="A1300" s="94" t="s">
        <v>10777</v>
      </c>
      <c r="B1300" s="94" t="s">
        <v>8068</v>
      </c>
      <c r="C1300" s="94" t="s">
        <v>10778</v>
      </c>
      <c r="D1300" s="94" t="s">
        <v>8065</v>
      </c>
    </row>
    <row r="1301" spans="1:4">
      <c r="A1301" s="94" t="s">
        <v>10779</v>
      </c>
      <c r="B1301" s="94" t="s">
        <v>8072</v>
      </c>
      <c r="C1301" s="94" t="s">
        <v>10780</v>
      </c>
      <c r="D1301" s="94" t="s">
        <v>8069</v>
      </c>
    </row>
    <row r="1302" spans="1:4">
      <c r="A1302" s="94" t="s">
        <v>10781</v>
      </c>
      <c r="B1302" s="94" t="s">
        <v>8076</v>
      </c>
      <c r="C1302" s="94" t="s">
        <v>10782</v>
      </c>
      <c r="D1302" s="94" t="s">
        <v>8073</v>
      </c>
    </row>
    <row r="1303" spans="1:4">
      <c r="A1303" s="94" t="s">
        <v>10783</v>
      </c>
      <c r="B1303" s="94" t="s">
        <v>8080</v>
      </c>
      <c r="C1303" s="94" t="s">
        <v>10784</v>
      </c>
      <c r="D1303" s="94" t="s">
        <v>8077</v>
      </c>
    </row>
    <row r="1304" spans="1:4">
      <c r="A1304" s="94" t="s">
        <v>10785</v>
      </c>
      <c r="B1304" s="94" t="s">
        <v>8084</v>
      </c>
      <c r="C1304" s="94" t="s">
        <v>10786</v>
      </c>
      <c r="D1304" s="94" t="s">
        <v>8081</v>
      </c>
    </row>
    <row r="1305" spans="1:4">
      <c r="A1305" s="94" t="s">
        <v>10787</v>
      </c>
      <c r="B1305" s="94" t="s">
        <v>8088</v>
      </c>
      <c r="C1305" s="94" t="s">
        <v>10788</v>
      </c>
      <c r="D1305" s="94" t="s">
        <v>8085</v>
      </c>
    </row>
    <row r="1306" spans="1:4">
      <c r="A1306" s="94" t="s">
        <v>10789</v>
      </c>
      <c r="B1306" s="94" t="s">
        <v>8092</v>
      </c>
      <c r="C1306" s="94" t="s">
        <v>10790</v>
      </c>
      <c r="D1306" s="94" t="s">
        <v>8089</v>
      </c>
    </row>
    <row r="1307" spans="1:4">
      <c r="A1307" s="94" t="s">
        <v>10791</v>
      </c>
      <c r="B1307" s="94" t="s">
        <v>8096</v>
      </c>
      <c r="C1307" s="94" t="s">
        <v>10792</v>
      </c>
      <c r="D1307" s="94" t="s">
        <v>8093</v>
      </c>
    </row>
    <row r="1308" spans="1:4">
      <c r="A1308" s="94" t="s">
        <v>10793</v>
      </c>
      <c r="B1308" s="94" t="s">
        <v>8103</v>
      </c>
      <c r="C1308" s="94" t="s">
        <v>10794</v>
      </c>
      <c r="D1308" s="94" t="s">
        <v>8097</v>
      </c>
    </row>
    <row r="1309" spans="1:4">
      <c r="A1309" s="94" t="s">
        <v>10795</v>
      </c>
      <c r="B1309" s="94" t="s">
        <v>8107</v>
      </c>
      <c r="C1309" s="94" t="s">
        <v>10796</v>
      </c>
      <c r="D1309" s="94" t="s">
        <v>8104</v>
      </c>
    </row>
    <row r="1310" spans="1:4">
      <c r="A1310" s="94" t="s">
        <v>10797</v>
      </c>
      <c r="B1310" s="94" t="s">
        <v>8111</v>
      </c>
      <c r="C1310" s="94" t="s">
        <v>10798</v>
      </c>
      <c r="D1310" s="94" t="s">
        <v>8108</v>
      </c>
    </row>
    <row r="1311" spans="1:4">
      <c r="A1311" s="94" t="s">
        <v>10799</v>
      </c>
      <c r="B1311" s="94" t="s">
        <v>8114</v>
      </c>
      <c r="C1311" s="94" t="s">
        <v>10800</v>
      </c>
      <c r="D1311" s="94" t="s">
        <v>8112</v>
      </c>
    </row>
    <row r="1312" spans="1:4">
      <c r="A1312" s="94" t="s">
        <v>10801</v>
      </c>
      <c r="B1312" s="94" t="s">
        <v>8117</v>
      </c>
      <c r="C1312" s="94" t="s">
        <v>10802</v>
      </c>
      <c r="D1312" s="94" t="s">
        <v>8115</v>
      </c>
    </row>
    <row r="1313" spans="1:4">
      <c r="A1313" s="94" t="s">
        <v>10803</v>
      </c>
      <c r="B1313" s="94" t="s">
        <v>5670</v>
      </c>
      <c r="D1313" s="94" t="s">
        <v>5666</v>
      </c>
    </row>
    <row r="1314" spans="1:4">
      <c r="A1314" s="94" t="s">
        <v>10804</v>
      </c>
      <c r="B1314" s="94" t="s">
        <v>5674</v>
      </c>
      <c r="D1314" s="94" t="s">
        <v>5671</v>
      </c>
    </row>
    <row r="1315" spans="1:4">
      <c r="A1315" s="94" t="s">
        <v>10805</v>
      </c>
      <c r="B1315" s="94" t="s">
        <v>5679</v>
      </c>
      <c r="D1315" s="94" t="s">
        <v>5675</v>
      </c>
    </row>
    <row r="1316" spans="1:4">
      <c r="A1316" s="94" t="s">
        <v>10806</v>
      </c>
      <c r="B1316" s="94" t="s">
        <v>5684</v>
      </c>
      <c r="D1316" s="94" t="s">
        <v>5680</v>
      </c>
    </row>
    <row r="1317" spans="1:4">
      <c r="A1317" s="94" t="s">
        <v>10807</v>
      </c>
      <c r="B1317" s="94" t="s">
        <v>5689</v>
      </c>
      <c r="D1317" s="94" t="s">
        <v>5685</v>
      </c>
    </row>
    <row r="1318" spans="1:4">
      <c r="A1318" s="94" t="s">
        <v>10808</v>
      </c>
      <c r="B1318" s="94" t="s">
        <v>5694</v>
      </c>
      <c r="D1318" s="94" t="s">
        <v>5690</v>
      </c>
    </row>
    <row r="1319" spans="1:4">
      <c r="A1319" s="94" t="s">
        <v>10809</v>
      </c>
      <c r="B1319" s="94" t="s">
        <v>5699</v>
      </c>
      <c r="D1319" s="94" t="s">
        <v>5695</v>
      </c>
    </row>
    <row r="1320" spans="1:4">
      <c r="A1320" s="94" t="s">
        <v>10810</v>
      </c>
      <c r="B1320" s="94" t="s">
        <v>5704</v>
      </c>
      <c r="D1320" s="94" t="s">
        <v>5700</v>
      </c>
    </row>
    <row r="1321" spans="1:4">
      <c r="A1321" s="94" t="s">
        <v>10811</v>
      </c>
      <c r="B1321" s="94" t="s">
        <v>5708</v>
      </c>
      <c r="D1321" s="94" t="s">
        <v>5705</v>
      </c>
    </row>
    <row r="1322" spans="1:4">
      <c r="A1322" s="94" t="s">
        <v>10812</v>
      </c>
      <c r="B1322" s="94" t="s">
        <v>5712</v>
      </c>
      <c r="D1322" s="94" t="s">
        <v>5709</v>
      </c>
    </row>
    <row r="1323" spans="1:4">
      <c r="A1323" s="94" t="s">
        <v>10813</v>
      </c>
      <c r="B1323" s="94" t="s">
        <v>5716</v>
      </c>
      <c r="D1323" s="94" t="s">
        <v>5713</v>
      </c>
    </row>
    <row r="1324" spans="1:4">
      <c r="A1324" s="94" t="s">
        <v>10814</v>
      </c>
      <c r="B1324" s="94" t="s">
        <v>5720</v>
      </c>
      <c r="D1324" s="94" t="s">
        <v>5717</v>
      </c>
    </row>
    <row r="1325" spans="1:4">
      <c r="A1325" s="94" t="s">
        <v>10815</v>
      </c>
      <c r="B1325" s="94" t="s">
        <v>5724</v>
      </c>
      <c r="D1325" s="94" t="s">
        <v>5721</v>
      </c>
    </row>
    <row r="1326" spans="1:4">
      <c r="A1326" s="94" t="s">
        <v>10816</v>
      </c>
      <c r="B1326" s="94" t="s">
        <v>5729</v>
      </c>
      <c r="D1326" s="94" t="s">
        <v>5725</v>
      </c>
    </row>
    <row r="1327" spans="1:4">
      <c r="A1327" s="94" t="s">
        <v>10817</v>
      </c>
      <c r="B1327" s="94" t="s">
        <v>5734</v>
      </c>
      <c r="D1327" s="94" t="s">
        <v>5730</v>
      </c>
    </row>
    <row r="1328" spans="1:4">
      <c r="A1328" s="94" t="s">
        <v>10818</v>
      </c>
      <c r="B1328" s="94" t="s">
        <v>5739</v>
      </c>
      <c r="D1328" s="94" t="s">
        <v>5735</v>
      </c>
    </row>
    <row r="1329" spans="1:4">
      <c r="A1329" s="94" t="s">
        <v>10819</v>
      </c>
      <c r="B1329" s="94" t="s">
        <v>5744</v>
      </c>
      <c r="D1329" s="94" t="s">
        <v>5740</v>
      </c>
    </row>
    <row r="1330" spans="1:4">
      <c r="A1330" s="94" t="s">
        <v>10820</v>
      </c>
      <c r="B1330" s="94" t="s">
        <v>5749</v>
      </c>
      <c r="D1330" s="94" t="s">
        <v>5745</v>
      </c>
    </row>
    <row r="1331" spans="1:4">
      <c r="A1331" s="94" t="s">
        <v>10821</v>
      </c>
      <c r="B1331" s="94" t="s">
        <v>5754</v>
      </c>
      <c r="D1331" s="94" t="s">
        <v>5750</v>
      </c>
    </row>
    <row r="1332" spans="1:4">
      <c r="A1332" s="94" t="s">
        <v>10822</v>
      </c>
      <c r="B1332" s="94" t="s">
        <v>5759</v>
      </c>
      <c r="D1332" s="94" t="s">
        <v>5755</v>
      </c>
    </row>
    <row r="1333" spans="1:4">
      <c r="A1333" s="94" t="s">
        <v>10823</v>
      </c>
      <c r="B1333" s="94" t="s">
        <v>5764</v>
      </c>
      <c r="D1333" s="94" t="s">
        <v>5760</v>
      </c>
    </row>
    <row r="1334" spans="1:4">
      <c r="A1334" s="94" t="s">
        <v>10824</v>
      </c>
      <c r="B1334" s="94" t="s">
        <v>5769</v>
      </c>
      <c r="D1334" s="94" t="s">
        <v>5765</v>
      </c>
    </row>
    <row r="1335" spans="1:4">
      <c r="A1335" s="94" t="s">
        <v>10825</v>
      </c>
      <c r="B1335" s="94" t="s">
        <v>6893</v>
      </c>
      <c r="D1335" s="94" t="s">
        <v>6889</v>
      </c>
    </row>
    <row r="1336" spans="1:4">
      <c r="A1336" s="94" t="s">
        <v>10826</v>
      </c>
      <c r="B1336" s="94" t="s">
        <v>5905</v>
      </c>
      <c r="D1336" s="94" t="s">
        <v>6894</v>
      </c>
    </row>
    <row r="1337" spans="1:4">
      <c r="A1337" s="94" t="s">
        <v>10827</v>
      </c>
      <c r="B1337" s="94" t="s">
        <v>6901</v>
      </c>
      <c r="D1337" s="94" t="s">
        <v>6897</v>
      </c>
    </row>
    <row r="1338" spans="1:4">
      <c r="A1338" s="94" t="s">
        <v>10828</v>
      </c>
      <c r="B1338" s="94" t="s">
        <v>6905</v>
      </c>
      <c r="D1338" s="94" t="s">
        <v>6902</v>
      </c>
    </row>
    <row r="1339" spans="1:4">
      <c r="A1339" s="94" t="s">
        <v>10829</v>
      </c>
      <c r="B1339" s="94" t="s">
        <v>6909</v>
      </c>
      <c r="D1339" s="94" t="s">
        <v>6906</v>
      </c>
    </row>
    <row r="1340" spans="1:4">
      <c r="A1340" s="94" t="s">
        <v>10830</v>
      </c>
      <c r="B1340" s="94" t="s">
        <v>6913</v>
      </c>
      <c r="D1340" s="94" t="s">
        <v>6910</v>
      </c>
    </row>
    <row r="1341" spans="1:4">
      <c r="A1341" s="94" t="s">
        <v>10831</v>
      </c>
      <c r="B1341" s="94" t="s">
        <v>6918</v>
      </c>
      <c r="D1341" s="94" t="s">
        <v>6914</v>
      </c>
    </row>
    <row r="1342" spans="1:4">
      <c r="A1342" s="94" t="s">
        <v>10832</v>
      </c>
      <c r="B1342" s="94" t="s">
        <v>6923</v>
      </c>
      <c r="D1342" s="94" t="s">
        <v>6919</v>
      </c>
    </row>
    <row r="1343" spans="1:4">
      <c r="A1343" s="94" t="s">
        <v>10833</v>
      </c>
      <c r="B1343" s="94" t="s">
        <v>6928</v>
      </c>
      <c r="D1343" s="94" t="s">
        <v>6924</v>
      </c>
    </row>
    <row r="1344" spans="1:4">
      <c r="A1344" s="94" t="s">
        <v>10834</v>
      </c>
      <c r="B1344" s="94" t="s">
        <v>6933</v>
      </c>
      <c r="D1344" s="94" t="s">
        <v>6929</v>
      </c>
    </row>
    <row r="1345" spans="1:4">
      <c r="A1345" s="94" t="s">
        <v>10835</v>
      </c>
      <c r="B1345" s="94" t="s">
        <v>6938</v>
      </c>
      <c r="D1345" s="94" t="s">
        <v>6934</v>
      </c>
    </row>
    <row r="1346" spans="1:4">
      <c r="A1346" s="94" t="s">
        <v>10836</v>
      </c>
      <c r="B1346" s="94" t="s">
        <v>6943</v>
      </c>
      <c r="D1346" s="94" t="s">
        <v>6939</v>
      </c>
    </row>
    <row r="1347" spans="1:4">
      <c r="A1347" s="94" t="s">
        <v>10837</v>
      </c>
      <c r="B1347" s="94" t="s">
        <v>6948</v>
      </c>
      <c r="D1347" s="94" t="s">
        <v>6944</v>
      </c>
    </row>
    <row r="1348" spans="1:4">
      <c r="A1348" s="94" t="s">
        <v>10838</v>
      </c>
      <c r="B1348" s="94" t="s">
        <v>6953</v>
      </c>
      <c r="D1348" s="94" t="s">
        <v>6949</v>
      </c>
    </row>
    <row r="1349" spans="1:4">
      <c r="A1349" s="94" t="s">
        <v>10839</v>
      </c>
      <c r="B1349" s="94" t="s">
        <v>6958</v>
      </c>
      <c r="D1349" s="94" t="s">
        <v>6954</v>
      </c>
    </row>
    <row r="1350" spans="1:4">
      <c r="A1350" s="94" t="s">
        <v>10840</v>
      </c>
      <c r="B1350" s="94" t="s">
        <v>6963</v>
      </c>
      <c r="D1350" s="94" t="s">
        <v>6959</v>
      </c>
    </row>
    <row r="1351" spans="1:4">
      <c r="A1351" s="94" t="s">
        <v>10841</v>
      </c>
      <c r="B1351" s="94" t="s">
        <v>6968</v>
      </c>
      <c r="D1351" s="94" t="s">
        <v>6964</v>
      </c>
    </row>
    <row r="1352" spans="1:4">
      <c r="A1352" s="94" t="s">
        <v>10842</v>
      </c>
      <c r="B1352" s="94" t="s">
        <v>6973</v>
      </c>
      <c r="D1352" s="94" t="s">
        <v>6969</v>
      </c>
    </row>
    <row r="1353" spans="1:4">
      <c r="A1353" s="94" t="s">
        <v>10843</v>
      </c>
      <c r="B1353" s="94" t="s">
        <v>6978</v>
      </c>
      <c r="D1353" s="94" t="s">
        <v>6974</v>
      </c>
    </row>
    <row r="1354" spans="1:4">
      <c r="A1354" s="94" t="s">
        <v>10844</v>
      </c>
      <c r="B1354" s="94" t="s">
        <v>6983</v>
      </c>
      <c r="D1354" s="94" t="s">
        <v>6979</v>
      </c>
    </row>
    <row r="1355" spans="1:4">
      <c r="A1355" s="94" t="s">
        <v>10845</v>
      </c>
      <c r="B1355" s="94" t="s">
        <v>6988</v>
      </c>
      <c r="D1355" s="94" t="s">
        <v>6984</v>
      </c>
    </row>
    <row r="1356" spans="1:4">
      <c r="A1356" s="94" t="s">
        <v>10846</v>
      </c>
      <c r="B1356" s="94" t="s">
        <v>6993</v>
      </c>
      <c r="D1356" s="94" t="s">
        <v>6989</v>
      </c>
    </row>
    <row r="1357" spans="1:4">
      <c r="A1357" s="94" t="s">
        <v>10847</v>
      </c>
      <c r="B1357" s="94" t="s">
        <v>6998</v>
      </c>
      <c r="D1357" s="94" t="s">
        <v>6994</v>
      </c>
    </row>
    <row r="1358" spans="1:4">
      <c r="A1358" s="94" t="s">
        <v>10848</v>
      </c>
      <c r="B1358" s="94" t="s">
        <v>7003</v>
      </c>
      <c r="D1358" s="94" t="s">
        <v>6999</v>
      </c>
    </row>
    <row r="1359" spans="1:4">
      <c r="A1359" s="94" t="s">
        <v>10849</v>
      </c>
      <c r="B1359" s="94" t="s">
        <v>7008</v>
      </c>
      <c r="D1359" s="94" t="s">
        <v>7004</v>
      </c>
    </row>
    <row r="1360" spans="1:4">
      <c r="A1360" s="94" t="s">
        <v>10850</v>
      </c>
      <c r="B1360" s="94" t="s">
        <v>7013</v>
      </c>
      <c r="D1360" s="94" t="s">
        <v>7009</v>
      </c>
    </row>
    <row r="1361" spans="1:4">
      <c r="A1361" s="94" t="s">
        <v>10851</v>
      </c>
      <c r="B1361" s="94" t="s">
        <v>7018</v>
      </c>
      <c r="D1361" s="94" t="s">
        <v>7014</v>
      </c>
    </row>
    <row r="1362" spans="1:4">
      <c r="A1362" s="94" t="s">
        <v>10852</v>
      </c>
      <c r="B1362" s="94" t="s">
        <v>7023</v>
      </c>
      <c r="D1362" s="94" t="s">
        <v>7019</v>
      </c>
    </row>
    <row r="1363" spans="1:4">
      <c r="A1363" s="94" t="s">
        <v>10853</v>
      </c>
      <c r="B1363" s="94" t="s">
        <v>7028</v>
      </c>
      <c r="D1363" s="94" t="s">
        <v>7024</v>
      </c>
    </row>
    <row r="1364" spans="1:4">
      <c r="A1364" s="94" t="s">
        <v>10854</v>
      </c>
      <c r="B1364" s="94" t="s">
        <v>7033</v>
      </c>
      <c r="D1364" s="94" t="s">
        <v>7029</v>
      </c>
    </row>
    <row r="1365" spans="1:4">
      <c r="A1365" s="94" t="s">
        <v>10855</v>
      </c>
      <c r="B1365" s="94" t="s">
        <v>7038</v>
      </c>
      <c r="D1365" s="94" t="s">
        <v>7034</v>
      </c>
    </row>
    <row r="1366" spans="1:4">
      <c r="A1366" s="94" t="s">
        <v>10856</v>
      </c>
      <c r="B1366" s="94" t="s">
        <v>7043</v>
      </c>
      <c r="D1366" s="94" t="s">
        <v>7039</v>
      </c>
    </row>
    <row r="1367" spans="1:4">
      <c r="A1367" s="94" t="s">
        <v>10857</v>
      </c>
      <c r="B1367" s="94" t="s">
        <v>7048</v>
      </c>
      <c r="D1367" s="94" t="s">
        <v>7044</v>
      </c>
    </row>
    <row r="1368" spans="1:4">
      <c r="A1368" s="94" t="s">
        <v>10858</v>
      </c>
      <c r="B1368" s="94" t="s">
        <v>7053</v>
      </c>
      <c r="D1368" s="94" t="s">
        <v>7049</v>
      </c>
    </row>
    <row r="1369" spans="1:4">
      <c r="A1369" s="94" t="s">
        <v>10859</v>
      </c>
      <c r="B1369" s="94" t="s">
        <v>7058</v>
      </c>
      <c r="D1369" s="94" t="s">
        <v>7054</v>
      </c>
    </row>
    <row r="1370" spans="1:4">
      <c r="A1370" s="94" t="s">
        <v>10860</v>
      </c>
      <c r="B1370" s="94" t="s">
        <v>7063</v>
      </c>
      <c r="D1370" s="94" t="s">
        <v>7059</v>
      </c>
    </row>
    <row r="1371" spans="1:4">
      <c r="A1371" s="94" t="s">
        <v>10861</v>
      </c>
      <c r="B1371" s="94" t="s">
        <v>7068</v>
      </c>
      <c r="D1371" s="94" t="s">
        <v>7064</v>
      </c>
    </row>
    <row r="1372" spans="1:4">
      <c r="A1372" s="94" t="s">
        <v>10862</v>
      </c>
      <c r="B1372" s="94" t="s">
        <v>7073</v>
      </c>
      <c r="D1372" s="94" t="s">
        <v>7069</v>
      </c>
    </row>
    <row r="1373" spans="1:4">
      <c r="A1373" s="94" t="s">
        <v>10863</v>
      </c>
      <c r="B1373" s="94" t="s">
        <v>7078</v>
      </c>
      <c r="D1373" s="94" t="s">
        <v>7074</v>
      </c>
    </row>
    <row r="1374" spans="1:4">
      <c r="A1374" s="94" t="s">
        <v>10864</v>
      </c>
      <c r="B1374" s="94" t="s">
        <v>7083</v>
      </c>
      <c r="D1374" s="94" t="s">
        <v>7079</v>
      </c>
    </row>
    <row r="1375" spans="1:4">
      <c r="A1375" s="94" t="s">
        <v>10865</v>
      </c>
      <c r="B1375" s="94" t="s">
        <v>7088</v>
      </c>
      <c r="D1375" s="94" t="s">
        <v>7084</v>
      </c>
    </row>
    <row r="1376" spans="1:4">
      <c r="A1376" s="94" t="s">
        <v>10866</v>
      </c>
      <c r="B1376" s="94" t="s">
        <v>7093</v>
      </c>
      <c r="D1376" s="94" t="s">
        <v>7089</v>
      </c>
    </row>
    <row r="1377" spans="1:4">
      <c r="A1377" s="94" t="s">
        <v>10867</v>
      </c>
      <c r="B1377" s="94" t="s">
        <v>7098</v>
      </c>
      <c r="D1377" s="94" t="s">
        <v>7094</v>
      </c>
    </row>
    <row r="1378" spans="1:4">
      <c r="A1378" s="94" t="s">
        <v>10868</v>
      </c>
      <c r="B1378" s="94" t="s">
        <v>7103</v>
      </c>
      <c r="D1378" s="94" t="s">
        <v>7099</v>
      </c>
    </row>
    <row r="1379" spans="1:4">
      <c r="A1379" s="94" t="s">
        <v>10869</v>
      </c>
      <c r="B1379" s="94" t="s">
        <v>7108</v>
      </c>
      <c r="D1379" s="94" t="s">
        <v>7104</v>
      </c>
    </row>
    <row r="1380" spans="1:4">
      <c r="A1380" s="94" t="s">
        <v>10870</v>
      </c>
      <c r="B1380" s="94" t="s">
        <v>7113</v>
      </c>
      <c r="D1380" s="94" t="s">
        <v>7109</v>
      </c>
    </row>
    <row r="1381" spans="1:4">
      <c r="A1381" s="94" t="s">
        <v>10871</v>
      </c>
      <c r="B1381" s="94" t="s">
        <v>7118</v>
      </c>
      <c r="D1381" s="94" t="s">
        <v>7114</v>
      </c>
    </row>
    <row r="1382" spans="1:4">
      <c r="A1382" s="94" t="s">
        <v>10872</v>
      </c>
      <c r="B1382" s="94" t="s">
        <v>7123</v>
      </c>
      <c r="D1382" s="94" t="s">
        <v>7119</v>
      </c>
    </row>
    <row r="1383" spans="1:4">
      <c r="A1383" s="94" t="s">
        <v>10873</v>
      </c>
      <c r="B1383" s="94" t="s">
        <v>7163</v>
      </c>
      <c r="D1383" s="94" t="s">
        <v>7159</v>
      </c>
    </row>
    <row r="1384" spans="1:4">
      <c r="A1384" s="94" t="s">
        <v>10874</v>
      </c>
      <c r="B1384" s="94" t="s">
        <v>7168</v>
      </c>
      <c r="D1384" s="94" t="s">
        <v>7164</v>
      </c>
    </row>
    <row r="1385" spans="1:4">
      <c r="A1385" s="94" t="s">
        <v>10875</v>
      </c>
      <c r="B1385" s="94" t="s">
        <v>7173</v>
      </c>
      <c r="D1385" s="94" t="s">
        <v>7169</v>
      </c>
    </row>
    <row r="1386" spans="1:4">
      <c r="A1386" s="94" t="s">
        <v>10876</v>
      </c>
      <c r="B1386" s="94" t="s">
        <v>7178</v>
      </c>
      <c r="D1386" s="94" t="s">
        <v>7174</v>
      </c>
    </row>
    <row r="1387" spans="1:4">
      <c r="A1387" s="94" t="s">
        <v>10877</v>
      </c>
      <c r="B1387" s="94" t="s">
        <v>7183</v>
      </c>
      <c r="D1387" s="94" t="s">
        <v>7179</v>
      </c>
    </row>
    <row r="1388" spans="1:4">
      <c r="A1388" s="94" t="s">
        <v>10878</v>
      </c>
      <c r="B1388" s="94" t="s">
        <v>7187</v>
      </c>
      <c r="D1388" s="94" t="s">
        <v>7184</v>
      </c>
    </row>
    <row r="1389" spans="1:4">
      <c r="A1389" s="94" t="s">
        <v>10879</v>
      </c>
      <c r="B1389" s="94" t="s">
        <v>7192</v>
      </c>
      <c r="D1389" s="94" t="s">
        <v>7188</v>
      </c>
    </row>
    <row r="1390" spans="1:4">
      <c r="A1390" s="94" t="s">
        <v>10880</v>
      </c>
      <c r="B1390" s="94" t="s">
        <v>7197</v>
      </c>
      <c r="D1390" s="94" t="s">
        <v>7193</v>
      </c>
    </row>
    <row r="1391" spans="1:4">
      <c r="A1391" s="94" t="s">
        <v>10881</v>
      </c>
      <c r="B1391" s="94" t="s">
        <v>7202</v>
      </c>
      <c r="D1391" s="94" t="s">
        <v>7198</v>
      </c>
    </row>
    <row r="1392" spans="1:4">
      <c r="A1392" s="94" t="s">
        <v>10882</v>
      </c>
      <c r="B1392" s="94" t="s">
        <v>7207</v>
      </c>
      <c r="D1392" s="94" t="s">
        <v>7203</v>
      </c>
    </row>
    <row r="1393" spans="1:4">
      <c r="A1393" s="94" t="s">
        <v>10883</v>
      </c>
      <c r="B1393" s="94" t="s">
        <v>7212</v>
      </c>
      <c r="D1393" s="94" t="s">
        <v>7208</v>
      </c>
    </row>
    <row r="1394" spans="1:4">
      <c r="A1394" s="94" t="s">
        <v>10884</v>
      </c>
      <c r="B1394" s="94" t="s">
        <v>7217</v>
      </c>
      <c r="D1394" s="94" t="s">
        <v>7213</v>
      </c>
    </row>
    <row r="1395" spans="1:4">
      <c r="A1395" s="94" t="s">
        <v>10885</v>
      </c>
      <c r="B1395" s="94" t="s">
        <v>7222</v>
      </c>
      <c r="D1395" s="94" t="s">
        <v>7218</v>
      </c>
    </row>
    <row r="1396" spans="1:4">
      <c r="A1396" s="94" t="s">
        <v>10886</v>
      </c>
      <c r="B1396" s="94" t="s">
        <v>7227</v>
      </c>
      <c r="D1396" s="94" t="s">
        <v>7223</v>
      </c>
    </row>
    <row r="1397" spans="1:4">
      <c r="A1397" s="94" t="s">
        <v>10887</v>
      </c>
      <c r="B1397" s="94" t="s">
        <v>7232</v>
      </c>
      <c r="D1397" s="94" t="s">
        <v>7228</v>
      </c>
    </row>
    <row r="1398" spans="1:4">
      <c r="A1398" s="94" t="s">
        <v>10888</v>
      </c>
      <c r="B1398" s="94" t="s">
        <v>7237</v>
      </c>
      <c r="D1398" s="94" t="s">
        <v>7233</v>
      </c>
    </row>
    <row r="1399" spans="1:4">
      <c r="A1399" s="94" t="s">
        <v>10889</v>
      </c>
      <c r="B1399" s="94" t="s">
        <v>7242</v>
      </c>
      <c r="D1399" s="94" t="s">
        <v>7238</v>
      </c>
    </row>
    <row r="1400" spans="1:4">
      <c r="A1400" s="94" t="s">
        <v>10890</v>
      </c>
      <c r="B1400" s="94" t="s">
        <v>7247</v>
      </c>
      <c r="D1400" s="94" t="s">
        <v>7243</v>
      </c>
    </row>
    <row r="1401" spans="1:4">
      <c r="A1401" s="94" t="s">
        <v>10891</v>
      </c>
      <c r="B1401" s="94" t="s">
        <v>7306</v>
      </c>
      <c r="D1401" s="94" t="s">
        <v>7302</v>
      </c>
    </row>
    <row r="1402" spans="1:4">
      <c r="A1402" s="94" t="s">
        <v>10892</v>
      </c>
      <c r="B1402" s="94" t="s">
        <v>7311</v>
      </c>
      <c r="D1402" s="94" t="s">
        <v>7307</v>
      </c>
    </row>
    <row r="1403" spans="1:4">
      <c r="A1403" s="94" t="s">
        <v>10893</v>
      </c>
      <c r="B1403" s="94" t="s">
        <v>7316</v>
      </c>
      <c r="D1403" s="94" t="s">
        <v>7312</v>
      </c>
    </row>
    <row r="1404" spans="1:4">
      <c r="A1404" s="94" t="s">
        <v>10894</v>
      </c>
      <c r="B1404" s="94" t="s">
        <v>7321</v>
      </c>
      <c r="D1404" s="94" t="s">
        <v>7317</v>
      </c>
    </row>
    <row r="1405" spans="1:4">
      <c r="A1405" s="94" t="s">
        <v>10895</v>
      </c>
      <c r="B1405" s="94" t="s">
        <v>7326</v>
      </c>
      <c r="D1405" s="94" t="s">
        <v>7322</v>
      </c>
    </row>
    <row r="1406" spans="1:4">
      <c r="A1406" s="94" t="s">
        <v>10896</v>
      </c>
      <c r="B1406" s="94" t="s">
        <v>7331</v>
      </c>
      <c r="D1406" s="94" t="s">
        <v>7327</v>
      </c>
    </row>
    <row r="1407" spans="1:4">
      <c r="A1407" s="94" t="s">
        <v>10897</v>
      </c>
      <c r="B1407" s="94" t="s">
        <v>7336</v>
      </c>
      <c r="D1407" s="94" t="s">
        <v>7332</v>
      </c>
    </row>
    <row r="1408" spans="1:4">
      <c r="A1408" s="94" t="s">
        <v>10898</v>
      </c>
      <c r="B1408" s="94" t="s">
        <v>7341</v>
      </c>
      <c r="D1408" s="94" t="s">
        <v>7337</v>
      </c>
    </row>
    <row r="1409" spans="1:4">
      <c r="A1409" s="94" t="s">
        <v>10899</v>
      </c>
      <c r="B1409" s="94" t="s">
        <v>5618</v>
      </c>
      <c r="D1409" s="94" t="s">
        <v>5611</v>
      </c>
    </row>
    <row r="1410" spans="1:4">
      <c r="A1410" s="94" t="s">
        <v>10900</v>
      </c>
      <c r="B1410" s="94" t="s">
        <v>5622</v>
      </c>
      <c r="D1410" s="94" t="s">
        <v>5619</v>
      </c>
    </row>
    <row r="1411" spans="1:4">
      <c r="A1411" s="94" t="s">
        <v>10901</v>
      </c>
      <c r="B1411" s="94" t="s">
        <v>5626</v>
      </c>
      <c r="D1411" s="94" t="s">
        <v>5623</v>
      </c>
    </row>
    <row r="1412" spans="1:4">
      <c r="A1412" s="94" t="s">
        <v>10902</v>
      </c>
      <c r="B1412" s="94" t="s">
        <v>5630</v>
      </c>
      <c r="D1412" s="94" t="s">
        <v>5627</v>
      </c>
    </row>
    <row r="1413" spans="1:4">
      <c r="A1413" s="94" t="s">
        <v>10903</v>
      </c>
      <c r="B1413" s="94" t="s">
        <v>5634</v>
      </c>
      <c r="D1413" s="94" t="s">
        <v>5631</v>
      </c>
    </row>
    <row r="1414" spans="1:4">
      <c r="A1414" s="94" t="s">
        <v>10904</v>
      </c>
      <c r="B1414" s="94" t="s">
        <v>5638</v>
      </c>
      <c r="D1414" s="94" t="s">
        <v>5635</v>
      </c>
    </row>
    <row r="1415" spans="1:4">
      <c r="A1415" s="94" t="s">
        <v>10905</v>
      </c>
      <c r="B1415" s="94" t="s">
        <v>5642</v>
      </c>
      <c r="D1415" s="94" t="s">
        <v>5639</v>
      </c>
    </row>
    <row r="1416" spans="1:4">
      <c r="A1416" s="94" t="s">
        <v>10906</v>
      </c>
      <c r="B1416" s="94" t="s">
        <v>5646</v>
      </c>
      <c r="D1416" s="94" t="s">
        <v>5643</v>
      </c>
    </row>
    <row r="1417" spans="1:4">
      <c r="A1417" s="94" t="s">
        <v>10907</v>
      </c>
      <c r="B1417" s="94" t="s">
        <v>5650</v>
      </c>
      <c r="D1417" s="94" t="s">
        <v>5647</v>
      </c>
    </row>
    <row r="1418" spans="1:4">
      <c r="A1418" s="94" t="s">
        <v>10908</v>
      </c>
      <c r="B1418" s="94" t="s">
        <v>5654</v>
      </c>
      <c r="D1418" s="94" t="s">
        <v>5651</v>
      </c>
    </row>
    <row r="1419" spans="1:4">
      <c r="A1419" s="94" t="s">
        <v>10909</v>
      </c>
      <c r="B1419" s="94" t="s">
        <v>5658</v>
      </c>
      <c r="D1419" s="94" t="s">
        <v>5655</v>
      </c>
    </row>
    <row r="1420" spans="1:4">
      <c r="A1420" s="94" t="s">
        <v>10910</v>
      </c>
      <c r="B1420" s="94" t="s">
        <v>5662</v>
      </c>
      <c r="D1420" s="94" t="s">
        <v>5659</v>
      </c>
    </row>
    <row r="1421" spans="1:4">
      <c r="A1421" s="94" t="s">
        <v>10911</v>
      </c>
      <c r="B1421" s="94" t="s">
        <v>5665</v>
      </c>
      <c r="D1421" s="94" t="s">
        <v>5663</v>
      </c>
    </row>
    <row r="1422" spans="1:4">
      <c r="A1422" s="94" t="s">
        <v>10912</v>
      </c>
      <c r="B1422" s="94" t="s">
        <v>7128</v>
      </c>
      <c r="D1422" s="94" t="s">
        <v>7124</v>
      </c>
    </row>
    <row r="1423" spans="1:4">
      <c r="A1423" s="94" t="s">
        <v>10913</v>
      </c>
      <c r="B1423" s="94" t="s">
        <v>7133</v>
      </c>
      <c r="D1423" s="94" t="s">
        <v>7129</v>
      </c>
    </row>
    <row r="1424" spans="1:4">
      <c r="A1424" s="94" t="s">
        <v>10914</v>
      </c>
      <c r="B1424" s="94" t="s">
        <v>7138</v>
      </c>
      <c r="D1424" s="94" t="s">
        <v>7134</v>
      </c>
    </row>
    <row r="1425" spans="1:4">
      <c r="A1425" s="94" t="s">
        <v>10915</v>
      </c>
      <c r="B1425" s="94" t="s">
        <v>7143</v>
      </c>
      <c r="D1425" s="94" t="s">
        <v>7139</v>
      </c>
    </row>
    <row r="1426" spans="1:4">
      <c r="A1426" s="94" t="s">
        <v>10916</v>
      </c>
      <c r="B1426" s="94" t="s">
        <v>7148</v>
      </c>
      <c r="D1426" s="94" t="s">
        <v>7144</v>
      </c>
    </row>
    <row r="1427" spans="1:4">
      <c r="A1427" s="94" t="s">
        <v>10917</v>
      </c>
      <c r="B1427" s="94" t="s">
        <v>7153</v>
      </c>
      <c r="D1427" s="94" t="s">
        <v>7149</v>
      </c>
    </row>
    <row r="1428" spans="1:4">
      <c r="A1428" s="94" t="s">
        <v>10918</v>
      </c>
      <c r="B1428" s="94" t="s">
        <v>7158</v>
      </c>
      <c r="D1428" s="94" t="s">
        <v>7154</v>
      </c>
    </row>
    <row r="1429" spans="1:4">
      <c r="A1429" s="94" t="s">
        <v>10919</v>
      </c>
      <c r="B1429" s="94" t="s">
        <v>6869</v>
      </c>
      <c r="D1429" s="94" t="s">
        <v>6864</v>
      </c>
    </row>
    <row r="1430" spans="1:4">
      <c r="A1430" s="94" t="s">
        <v>10920</v>
      </c>
      <c r="B1430" s="94" t="s">
        <v>6873</v>
      </c>
      <c r="D1430" s="94" t="s">
        <v>6870</v>
      </c>
    </row>
    <row r="1431" spans="1:4">
      <c r="A1431" s="94" t="s">
        <v>10921</v>
      </c>
      <c r="B1431" s="94" t="s">
        <v>6878</v>
      </c>
      <c r="D1431" s="94" t="s">
        <v>6874</v>
      </c>
    </row>
    <row r="1432" spans="1:4">
      <c r="A1432" s="94" t="s">
        <v>10922</v>
      </c>
      <c r="B1432" s="94" t="s">
        <v>6883</v>
      </c>
      <c r="D1432" s="94" t="s">
        <v>6879</v>
      </c>
    </row>
    <row r="1433" spans="1:4">
      <c r="A1433" s="94" t="s">
        <v>10923</v>
      </c>
      <c r="B1433" s="94" t="s">
        <v>6888</v>
      </c>
      <c r="D1433" s="94" t="s">
        <v>6884</v>
      </c>
    </row>
    <row r="1434" spans="1:4">
      <c r="A1434" s="94" t="s">
        <v>10924</v>
      </c>
      <c r="B1434" s="94" t="s">
        <v>10925</v>
      </c>
      <c r="D1434" s="94" t="s">
        <v>8118</v>
      </c>
    </row>
    <row r="1435" spans="1:4">
      <c r="A1435" s="94" t="s">
        <v>10926</v>
      </c>
      <c r="B1435" s="94" t="s">
        <v>5468</v>
      </c>
      <c r="D1435" s="94" t="s">
        <v>5464</v>
      </c>
    </row>
    <row r="1436" spans="1:4">
      <c r="A1436" s="94" t="s">
        <v>10927</v>
      </c>
      <c r="B1436" s="94" t="s">
        <v>5472</v>
      </c>
      <c r="D1436" s="94" t="s">
        <v>5469</v>
      </c>
    </row>
    <row r="1437" spans="1:4">
      <c r="A1437" s="94" t="s">
        <v>10928</v>
      </c>
      <c r="B1437" s="94" t="s">
        <v>5476</v>
      </c>
      <c r="D1437" s="94" t="s">
        <v>5473</v>
      </c>
    </row>
    <row r="1438" spans="1:4">
      <c r="A1438" s="94" t="s">
        <v>10929</v>
      </c>
      <c r="B1438" s="94" t="s">
        <v>5480</v>
      </c>
      <c r="D1438" s="94" t="s">
        <v>5477</v>
      </c>
    </row>
    <row r="1439" spans="1:4">
      <c r="A1439" s="94" t="s">
        <v>10930</v>
      </c>
      <c r="B1439" s="94" t="s">
        <v>5485</v>
      </c>
      <c r="D1439" s="94" t="s">
        <v>5481</v>
      </c>
    </row>
    <row r="1440" spans="1:4">
      <c r="A1440" s="94" t="s">
        <v>10931</v>
      </c>
      <c r="B1440" s="94" t="s">
        <v>5490</v>
      </c>
      <c r="D1440" s="94" t="s">
        <v>5486</v>
      </c>
    </row>
    <row r="1441" spans="1:4">
      <c r="A1441" s="94" t="s">
        <v>10932</v>
      </c>
      <c r="B1441" s="94" t="s">
        <v>5494</v>
      </c>
      <c r="D1441" s="94" t="s">
        <v>5491</v>
      </c>
    </row>
    <row r="1442" spans="1:4">
      <c r="A1442" s="94" t="s">
        <v>10933</v>
      </c>
      <c r="B1442" s="94" t="s">
        <v>5498</v>
      </c>
      <c r="D1442" s="94" t="s">
        <v>5495</v>
      </c>
    </row>
    <row r="1443" spans="1:4">
      <c r="A1443" s="94" t="s">
        <v>10934</v>
      </c>
      <c r="B1443" s="94" t="s">
        <v>5502</v>
      </c>
      <c r="D1443" s="94" t="s">
        <v>5499</v>
      </c>
    </row>
    <row r="1444" spans="1:4">
      <c r="A1444" s="94" t="s">
        <v>10935</v>
      </c>
      <c r="B1444" s="94" t="s">
        <v>5506</v>
      </c>
      <c r="D1444" s="94" t="s">
        <v>5503</v>
      </c>
    </row>
    <row r="1445" spans="1:4">
      <c r="A1445" s="94" t="s">
        <v>10936</v>
      </c>
      <c r="B1445" s="94" t="s">
        <v>5511</v>
      </c>
      <c r="D1445" s="94" t="s">
        <v>5507</v>
      </c>
    </row>
    <row r="1446" spans="1:4">
      <c r="A1446" s="94" t="s">
        <v>10937</v>
      </c>
      <c r="B1446" s="94" t="s">
        <v>5516</v>
      </c>
      <c r="D1446" s="94" t="s">
        <v>5512</v>
      </c>
    </row>
    <row r="1447" spans="1:4">
      <c r="A1447" s="94" t="s">
        <v>10938</v>
      </c>
      <c r="B1447" s="94" t="s">
        <v>5521</v>
      </c>
      <c r="D1447" s="94" t="s">
        <v>5517</v>
      </c>
    </row>
    <row r="1448" spans="1:4">
      <c r="A1448" s="94" t="s">
        <v>10939</v>
      </c>
      <c r="B1448" s="94" t="s">
        <v>5526</v>
      </c>
      <c r="D1448" s="94" t="s">
        <v>5522</v>
      </c>
    </row>
    <row r="1449" spans="1:4">
      <c r="A1449" s="94" t="s">
        <v>10940</v>
      </c>
      <c r="B1449" s="94" t="s">
        <v>5531</v>
      </c>
      <c r="D1449" s="94" t="s">
        <v>5527</v>
      </c>
    </row>
    <row r="1450" spans="1:4">
      <c r="A1450" s="94" t="s">
        <v>10941</v>
      </c>
      <c r="B1450" s="94" t="s">
        <v>5535</v>
      </c>
      <c r="D1450" s="94" t="s">
        <v>5532</v>
      </c>
    </row>
    <row r="1451" spans="1:4">
      <c r="A1451" s="94" t="s">
        <v>10942</v>
      </c>
      <c r="B1451" s="94" t="s">
        <v>5540</v>
      </c>
      <c r="D1451" s="94" t="s">
        <v>5536</v>
      </c>
    </row>
    <row r="1452" spans="1:4">
      <c r="A1452" s="94" t="s">
        <v>10943</v>
      </c>
      <c r="B1452" s="94" t="s">
        <v>5545</v>
      </c>
      <c r="D1452" s="94" t="s">
        <v>5541</v>
      </c>
    </row>
    <row r="1453" spans="1:4">
      <c r="A1453" s="94" t="s">
        <v>10944</v>
      </c>
      <c r="B1453" s="94" t="s">
        <v>5550</v>
      </c>
      <c r="D1453" s="94" t="s">
        <v>5546</v>
      </c>
    </row>
    <row r="1454" spans="1:4">
      <c r="A1454" s="94" t="s">
        <v>10945</v>
      </c>
      <c r="B1454" s="94" t="s">
        <v>5555</v>
      </c>
      <c r="D1454" s="94" t="s">
        <v>5551</v>
      </c>
    </row>
    <row r="1455" spans="1:4">
      <c r="A1455" s="94" t="s">
        <v>10946</v>
      </c>
      <c r="B1455" s="94" t="s">
        <v>5559</v>
      </c>
      <c r="D1455" s="94" t="s">
        <v>5556</v>
      </c>
    </row>
    <row r="1456" spans="1:4">
      <c r="A1456" s="94" t="s">
        <v>10947</v>
      </c>
      <c r="B1456" s="94" t="s">
        <v>5564</v>
      </c>
      <c r="D1456" s="94" t="s">
        <v>5560</v>
      </c>
    </row>
    <row r="1457" spans="1:4">
      <c r="A1457" s="94" t="s">
        <v>10948</v>
      </c>
      <c r="B1457" s="94" t="s">
        <v>5569</v>
      </c>
      <c r="D1457" s="94" t="s">
        <v>5565</v>
      </c>
    </row>
    <row r="1458" spans="1:4">
      <c r="A1458" s="94" t="s">
        <v>10949</v>
      </c>
      <c r="B1458" s="94" t="s">
        <v>5306</v>
      </c>
      <c r="D1458" s="94" t="s">
        <v>5299</v>
      </c>
    </row>
    <row r="1459" spans="1:4">
      <c r="A1459" s="94" t="s">
        <v>10950</v>
      </c>
      <c r="B1459" s="94" t="s">
        <v>5311</v>
      </c>
      <c r="D1459" s="94" t="s">
        <v>5307</v>
      </c>
    </row>
    <row r="1460" spans="1:4">
      <c r="A1460" s="94" t="s">
        <v>10951</v>
      </c>
      <c r="B1460" s="94" t="s">
        <v>5316</v>
      </c>
      <c r="D1460" s="94" t="s">
        <v>5312</v>
      </c>
    </row>
    <row r="1461" spans="1:4">
      <c r="A1461" s="94" t="s">
        <v>10952</v>
      </c>
      <c r="B1461" s="94" t="s">
        <v>5320</v>
      </c>
      <c r="D1461" s="94" t="s">
        <v>5317</v>
      </c>
    </row>
    <row r="1462" spans="1:4">
      <c r="A1462" s="94" t="s">
        <v>10953</v>
      </c>
      <c r="B1462" s="94" t="s">
        <v>5332</v>
      </c>
      <c r="D1462" s="94" t="s">
        <v>5329</v>
      </c>
    </row>
    <row r="1463" spans="1:4">
      <c r="A1463" s="94" t="s">
        <v>10954</v>
      </c>
      <c r="B1463" s="94" t="s">
        <v>5344</v>
      </c>
      <c r="D1463" s="94" t="s">
        <v>5341</v>
      </c>
    </row>
    <row r="1464" spans="1:4">
      <c r="A1464" s="94" t="s">
        <v>10955</v>
      </c>
      <c r="B1464" s="94" t="s">
        <v>5356</v>
      </c>
      <c r="D1464" s="94" t="s">
        <v>5353</v>
      </c>
    </row>
    <row r="1465" spans="1:4">
      <c r="A1465" s="94" t="s">
        <v>10956</v>
      </c>
      <c r="B1465" s="94" t="s">
        <v>5368</v>
      </c>
      <c r="D1465" s="94" t="s">
        <v>5365</v>
      </c>
    </row>
    <row r="1466" spans="1:4">
      <c r="A1466" s="94" t="s">
        <v>10957</v>
      </c>
      <c r="B1466" s="94" t="s">
        <v>5380</v>
      </c>
      <c r="D1466" s="94" t="s">
        <v>5377</v>
      </c>
    </row>
    <row r="1467" spans="1:4">
      <c r="A1467" s="94" t="s">
        <v>10958</v>
      </c>
      <c r="B1467" s="94" t="s">
        <v>5392</v>
      </c>
      <c r="D1467" s="94" t="s">
        <v>5389</v>
      </c>
    </row>
    <row r="1468" spans="1:4">
      <c r="A1468" s="94" t="s">
        <v>10959</v>
      </c>
      <c r="B1468" s="94" t="s">
        <v>5408</v>
      </c>
      <c r="D1468" s="94" t="s">
        <v>5405</v>
      </c>
    </row>
    <row r="1469" spans="1:4">
      <c r="A1469" s="94" t="s">
        <v>10960</v>
      </c>
      <c r="B1469" s="94" t="s">
        <v>5412</v>
      </c>
      <c r="D1469" s="94" t="s">
        <v>5409</v>
      </c>
    </row>
    <row r="1470" spans="1:4">
      <c r="A1470" s="94" t="s">
        <v>10961</v>
      </c>
      <c r="B1470" s="94" t="s">
        <v>5416</v>
      </c>
      <c r="D1470" s="94" t="s">
        <v>5413</v>
      </c>
    </row>
    <row r="1471" spans="1:4">
      <c r="A1471" s="94" t="s">
        <v>10962</v>
      </c>
      <c r="B1471" s="94" t="s">
        <v>5420</v>
      </c>
      <c r="D1471" s="94" t="s">
        <v>5417</v>
      </c>
    </row>
    <row r="1472" spans="1:4">
      <c r="A1472" s="94" t="s">
        <v>10963</v>
      </c>
      <c r="B1472" s="94" t="s">
        <v>5424</v>
      </c>
      <c r="D1472" s="94" t="s">
        <v>5421</v>
      </c>
    </row>
    <row r="1473" spans="1:4">
      <c r="A1473" s="94" t="s">
        <v>10964</v>
      </c>
      <c r="B1473" s="94" t="s">
        <v>5428</v>
      </c>
      <c r="D1473" s="94" t="s">
        <v>5425</v>
      </c>
    </row>
    <row r="1474" spans="1:4">
      <c r="A1474" s="94" t="s">
        <v>10965</v>
      </c>
      <c r="B1474" s="94" t="s">
        <v>5432</v>
      </c>
      <c r="D1474" s="94" t="s">
        <v>5429</v>
      </c>
    </row>
    <row r="1475" spans="1:4">
      <c r="A1475" s="94" t="s">
        <v>10966</v>
      </c>
      <c r="B1475" s="94" t="s">
        <v>5436</v>
      </c>
      <c r="D1475" s="94" t="s">
        <v>5433</v>
      </c>
    </row>
    <row r="1476" spans="1:4">
      <c r="A1476" s="94" t="s">
        <v>10967</v>
      </c>
      <c r="B1476" s="94" t="s">
        <v>5440</v>
      </c>
      <c r="D1476" s="94" t="s">
        <v>5437</v>
      </c>
    </row>
    <row r="1477" spans="1:4">
      <c r="A1477" s="94" t="s">
        <v>10968</v>
      </c>
      <c r="B1477" s="94" t="s">
        <v>5444</v>
      </c>
      <c r="D1477" s="94" t="s">
        <v>5441</v>
      </c>
    </row>
    <row r="1478" spans="1:4">
      <c r="A1478" s="94" t="s">
        <v>10969</v>
      </c>
      <c r="B1478" s="94" t="s">
        <v>5448</v>
      </c>
      <c r="D1478" s="94" t="s">
        <v>5445</v>
      </c>
    </row>
    <row r="1479" spans="1:4">
      <c r="A1479" s="94" t="s">
        <v>10970</v>
      </c>
      <c r="B1479" s="94" t="s">
        <v>5324</v>
      </c>
      <c r="D1479" s="94" t="s">
        <v>5321</v>
      </c>
    </row>
    <row r="1480" spans="1:4">
      <c r="A1480" s="94" t="s">
        <v>10971</v>
      </c>
      <c r="B1480" s="94" t="s">
        <v>5328</v>
      </c>
      <c r="D1480" s="94" t="s">
        <v>5325</v>
      </c>
    </row>
    <row r="1481" spans="1:4">
      <c r="A1481" s="94" t="s">
        <v>10972</v>
      </c>
      <c r="B1481" s="94" t="s">
        <v>5336</v>
      </c>
      <c r="D1481" s="94" t="s">
        <v>5333</v>
      </c>
    </row>
    <row r="1482" spans="1:4">
      <c r="A1482" s="94" t="s">
        <v>10973</v>
      </c>
      <c r="B1482" s="94" t="s">
        <v>5340</v>
      </c>
      <c r="D1482" s="94" t="s">
        <v>5337</v>
      </c>
    </row>
    <row r="1483" spans="1:4">
      <c r="A1483" s="94" t="s">
        <v>10974</v>
      </c>
      <c r="B1483" s="94" t="s">
        <v>5348</v>
      </c>
      <c r="D1483" s="94" t="s">
        <v>5345</v>
      </c>
    </row>
    <row r="1484" spans="1:4">
      <c r="A1484" s="94" t="s">
        <v>10975</v>
      </c>
      <c r="B1484" s="94" t="s">
        <v>5352</v>
      </c>
      <c r="D1484" s="94" t="s">
        <v>5349</v>
      </c>
    </row>
    <row r="1485" spans="1:4">
      <c r="A1485" s="94" t="s">
        <v>10976</v>
      </c>
      <c r="B1485" s="94" t="s">
        <v>5360</v>
      </c>
      <c r="D1485" s="94" t="s">
        <v>5357</v>
      </c>
    </row>
    <row r="1486" spans="1:4">
      <c r="A1486" s="94" t="s">
        <v>10977</v>
      </c>
      <c r="B1486" s="94" t="s">
        <v>5364</v>
      </c>
      <c r="D1486" s="94" t="s">
        <v>5361</v>
      </c>
    </row>
    <row r="1487" spans="1:4">
      <c r="A1487" s="94" t="s">
        <v>10978</v>
      </c>
      <c r="B1487" s="94" t="s">
        <v>5372</v>
      </c>
      <c r="D1487" s="94" t="s">
        <v>5369</v>
      </c>
    </row>
    <row r="1488" spans="1:4">
      <c r="A1488" s="94" t="s">
        <v>10979</v>
      </c>
      <c r="B1488" s="94" t="s">
        <v>5376</v>
      </c>
      <c r="D1488" s="94" t="s">
        <v>5373</v>
      </c>
    </row>
    <row r="1489" spans="1:4">
      <c r="A1489" s="94" t="s">
        <v>10980</v>
      </c>
      <c r="B1489" s="94" t="s">
        <v>5384</v>
      </c>
      <c r="D1489" s="94" t="s">
        <v>5381</v>
      </c>
    </row>
    <row r="1490" spans="1:4">
      <c r="A1490" s="94" t="s">
        <v>10981</v>
      </c>
      <c r="B1490" s="94" t="s">
        <v>5388</v>
      </c>
      <c r="D1490" s="94" t="s">
        <v>5385</v>
      </c>
    </row>
    <row r="1491" spans="1:4">
      <c r="A1491" s="94" t="s">
        <v>10982</v>
      </c>
      <c r="B1491" s="94" t="s">
        <v>5396</v>
      </c>
      <c r="D1491" s="94" t="s">
        <v>5393</v>
      </c>
    </row>
    <row r="1492" spans="1:4">
      <c r="A1492" s="94" t="s">
        <v>10983</v>
      </c>
      <c r="B1492" s="94" t="s">
        <v>5400</v>
      </c>
      <c r="D1492" s="94" t="s">
        <v>5397</v>
      </c>
    </row>
    <row r="1493" spans="1:4">
      <c r="A1493" s="94" t="s">
        <v>10984</v>
      </c>
      <c r="B1493" s="94" t="s">
        <v>5404</v>
      </c>
      <c r="D1493" s="94" t="s">
        <v>5401</v>
      </c>
    </row>
    <row r="1494" spans="1:4">
      <c r="A1494" s="94" t="s">
        <v>10985</v>
      </c>
      <c r="B1494" s="94" t="s">
        <v>3167</v>
      </c>
      <c r="D1494" s="94" t="s">
        <v>5449</v>
      </c>
    </row>
    <row r="1495" spans="1:4">
      <c r="A1495" s="94" t="s">
        <v>10986</v>
      </c>
      <c r="B1495" s="94" t="s">
        <v>3170</v>
      </c>
      <c r="D1495" s="94" t="s">
        <v>5450</v>
      </c>
    </row>
    <row r="1496" spans="1:4">
      <c r="A1496" s="94" t="s">
        <v>10987</v>
      </c>
      <c r="B1496" s="94" t="s">
        <v>3173</v>
      </c>
      <c r="D1496" s="94" t="s">
        <v>5451</v>
      </c>
    </row>
    <row r="1497" spans="1:4">
      <c r="A1497" s="94" t="s">
        <v>10988</v>
      </c>
      <c r="B1497" s="94" t="s">
        <v>3176</v>
      </c>
      <c r="D1497" s="94" t="s">
        <v>5452</v>
      </c>
    </row>
    <row r="1498" spans="1:4">
      <c r="A1498" s="94" t="s">
        <v>10989</v>
      </c>
      <c r="B1498" s="94" t="s">
        <v>3179</v>
      </c>
      <c r="D1498" s="94" t="s">
        <v>5453</v>
      </c>
    </row>
    <row r="1499" spans="1:4">
      <c r="A1499" s="94" t="s">
        <v>10990</v>
      </c>
      <c r="B1499" s="94" t="s">
        <v>3182</v>
      </c>
      <c r="D1499" s="94" t="s">
        <v>5454</v>
      </c>
    </row>
    <row r="1500" spans="1:4">
      <c r="A1500" s="94" t="s">
        <v>10991</v>
      </c>
      <c r="B1500" s="94" t="s">
        <v>3185</v>
      </c>
      <c r="D1500" s="94" t="s">
        <v>5455</v>
      </c>
    </row>
    <row r="1501" spans="1:4">
      <c r="A1501" s="94" t="s">
        <v>10992</v>
      </c>
      <c r="B1501" s="94" t="s">
        <v>3188</v>
      </c>
      <c r="D1501" s="94" t="s">
        <v>5456</v>
      </c>
    </row>
    <row r="1502" spans="1:4">
      <c r="A1502" s="94" t="s">
        <v>10993</v>
      </c>
      <c r="B1502" s="94" t="s">
        <v>3191</v>
      </c>
      <c r="D1502" s="94" t="s">
        <v>5457</v>
      </c>
    </row>
    <row r="1503" spans="1:4">
      <c r="A1503" s="94" t="s">
        <v>10994</v>
      </c>
      <c r="B1503" s="94" t="s">
        <v>3194</v>
      </c>
      <c r="D1503" s="94" t="s">
        <v>5458</v>
      </c>
    </row>
    <row r="1504" spans="1:4">
      <c r="A1504" s="94" t="s">
        <v>10995</v>
      </c>
      <c r="B1504" s="94" t="s">
        <v>3197</v>
      </c>
      <c r="D1504" s="94" t="s">
        <v>5459</v>
      </c>
    </row>
    <row r="1505" spans="1:4">
      <c r="A1505" s="94" t="s">
        <v>10996</v>
      </c>
      <c r="B1505" s="94" t="s">
        <v>3200</v>
      </c>
      <c r="D1505" s="94" t="s">
        <v>5460</v>
      </c>
    </row>
    <row r="1506" spans="1:4">
      <c r="A1506" s="94" t="s">
        <v>10997</v>
      </c>
      <c r="B1506" s="94" t="s">
        <v>3203</v>
      </c>
      <c r="D1506" s="94" t="s">
        <v>5461</v>
      </c>
    </row>
    <row r="1507" spans="1:4">
      <c r="A1507" s="94" t="s">
        <v>10998</v>
      </c>
      <c r="B1507" s="94" t="s">
        <v>3206</v>
      </c>
      <c r="D1507" s="94" t="s">
        <v>5462</v>
      </c>
    </row>
    <row r="1508" spans="1:4">
      <c r="A1508" s="94" t="s">
        <v>10999</v>
      </c>
      <c r="B1508" s="94" t="s">
        <v>3209</v>
      </c>
      <c r="D1508" s="94" t="s">
        <v>5463</v>
      </c>
    </row>
    <row r="1509" spans="1:4">
      <c r="A1509" s="94" t="s">
        <v>11000</v>
      </c>
      <c r="B1509" s="94" t="s">
        <v>11001</v>
      </c>
      <c r="C1509" s="94" t="s">
        <v>4822</v>
      </c>
      <c r="D1509" s="94" t="s">
        <v>4813</v>
      </c>
    </row>
    <row r="1510" spans="1:4">
      <c r="A1510" s="94" t="s">
        <v>11002</v>
      </c>
      <c r="B1510" s="94" t="s">
        <v>11003</v>
      </c>
      <c r="C1510" s="94" t="s">
        <v>4826</v>
      </c>
      <c r="D1510" s="94" t="s">
        <v>4823</v>
      </c>
    </row>
    <row r="1511" spans="1:4">
      <c r="A1511" s="94" t="s">
        <v>11004</v>
      </c>
      <c r="B1511" s="94" t="s">
        <v>11005</v>
      </c>
      <c r="C1511" s="94" t="s">
        <v>4830</v>
      </c>
      <c r="D1511" s="94" t="s">
        <v>4827</v>
      </c>
    </row>
    <row r="1512" spans="1:4">
      <c r="A1512" s="94" t="s">
        <v>11006</v>
      </c>
      <c r="B1512" s="94" t="s">
        <v>11007</v>
      </c>
      <c r="C1512" s="94" t="s">
        <v>4834</v>
      </c>
      <c r="D1512" s="94" t="s">
        <v>4831</v>
      </c>
    </row>
    <row r="1513" spans="1:4">
      <c r="A1513" s="94" t="s">
        <v>11008</v>
      </c>
      <c r="B1513" s="94" t="s">
        <v>11009</v>
      </c>
      <c r="C1513" s="94" t="s">
        <v>4838</v>
      </c>
      <c r="D1513" s="94" t="s">
        <v>4835</v>
      </c>
    </row>
    <row r="1514" spans="1:4">
      <c r="A1514" s="94" t="s">
        <v>11010</v>
      </c>
      <c r="B1514" s="94" t="s">
        <v>11011</v>
      </c>
      <c r="C1514" s="94" t="s">
        <v>4842</v>
      </c>
      <c r="D1514" s="94" t="s">
        <v>4839</v>
      </c>
    </row>
    <row r="1515" spans="1:4">
      <c r="A1515" s="94" t="s">
        <v>11012</v>
      </c>
      <c r="B1515" s="94" t="s">
        <v>11013</v>
      </c>
      <c r="C1515" s="94" t="s">
        <v>4846</v>
      </c>
      <c r="D1515" s="94" t="s">
        <v>4843</v>
      </c>
    </row>
    <row r="1516" spans="1:4">
      <c r="A1516" s="94" t="s">
        <v>11014</v>
      </c>
      <c r="B1516" s="94" t="s">
        <v>11015</v>
      </c>
      <c r="C1516" s="94" t="s">
        <v>4895</v>
      </c>
      <c r="D1516" s="94" t="s">
        <v>4891</v>
      </c>
    </row>
    <row r="1517" spans="1:4">
      <c r="A1517" s="94" t="s">
        <v>11016</v>
      </c>
      <c r="B1517" s="94" t="s">
        <v>11017</v>
      </c>
      <c r="C1517" s="94" t="s">
        <v>4899</v>
      </c>
      <c r="D1517" s="94" t="s">
        <v>4896</v>
      </c>
    </row>
    <row r="1518" spans="1:4">
      <c r="A1518" s="94" t="s">
        <v>11018</v>
      </c>
      <c r="B1518" s="94" t="s">
        <v>11019</v>
      </c>
      <c r="C1518" s="94" t="s">
        <v>4903</v>
      </c>
      <c r="D1518" s="94" t="s">
        <v>4900</v>
      </c>
    </row>
    <row r="1519" spans="1:4">
      <c r="A1519" s="94" t="s">
        <v>11020</v>
      </c>
      <c r="B1519" s="94" t="s">
        <v>11021</v>
      </c>
      <c r="C1519" s="94" t="s">
        <v>4907</v>
      </c>
      <c r="D1519" s="94" t="s">
        <v>4904</v>
      </c>
    </row>
    <row r="1520" spans="1:4">
      <c r="A1520" s="94" t="s">
        <v>11022</v>
      </c>
      <c r="B1520" s="94" t="s">
        <v>11023</v>
      </c>
      <c r="C1520" s="94" t="s">
        <v>4911</v>
      </c>
      <c r="D1520" s="94" t="s">
        <v>4908</v>
      </c>
    </row>
    <row r="1521" spans="1:4">
      <c r="A1521" s="94" t="s">
        <v>11024</v>
      </c>
      <c r="B1521" s="94" t="s">
        <v>11025</v>
      </c>
      <c r="C1521" s="94" t="s">
        <v>4915</v>
      </c>
      <c r="D1521" s="94" t="s">
        <v>11026</v>
      </c>
    </row>
    <row r="1522" spans="1:4">
      <c r="A1522" s="94" t="s">
        <v>11027</v>
      </c>
      <c r="B1522" s="94" t="s">
        <v>11028</v>
      </c>
      <c r="C1522" s="94" t="s">
        <v>4982</v>
      </c>
      <c r="D1522" s="94" t="s">
        <v>4978</v>
      </c>
    </row>
    <row r="1523" spans="1:4">
      <c r="A1523" s="94" t="s">
        <v>11029</v>
      </c>
      <c r="B1523" s="94" t="s">
        <v>11030</v>
      </c>
      <c r="C1523" s="94" t="s">
        <v>4986</v>
      </c>
      <c r="D1523" s="94" t="s">
        <v>4983</v>
      </c>
    </row>
    <row r="1524" spans="1:4">
      <c r="A1524" s="94" t="s">
        <v>11031</v>
      </c>
      <c r="B1524" s="94" t="s">
        <v>11032</v>
      </c>
      <c r="C1524" s="94" t="s">
        <v>4991</v>
      </c>
      <c r="D1524" s="94" t="s">
        <v>4987</v>
      </c>
    </row>
    <row r="1525" spans="1:4">
      <c r="A1525" s="94" t="s">
        <v>11033</v>
      </c>
      <c r="B1525" s="94" t="s">
        <v>11034</v>
      </c>
      <c r="C1525" s="94" t="s">
        <v>4995</v>
      </c>
      <c r="D1525" s="94" t="s">
        <v>4992</v>
      </c>
    </row>
    <row r="1526" spans="1:4">
      <c r="A1526" s="94" t="s">
        <v>11035</v>
      </c>
      <c r="B1526" s="94" t="s">
        <v>11036</v>
      </c>
      <c r="C1526" s="94" t="s">
        <v>4999</v>
      </c>
      <c r="D1526" s="94" t="s">
        <v>4996</v>
      </c>
    </row>
    <row r="1527" spans="1:4">
      <c r="A1527" s="94" t="s">
        <v>11037</v>
      </c>
      <c r="B1527" s="94" t="s">
        <v>11038</v>
      </c>
      <c r="C1527" s="94" t="s">
        <v>5003</v>
      </c>
      <c r="D1527" s="94" t="s">
        <v>5000</v>
      </c>
    </row>
    <row r="1528" spans="1:4">
      <c r="A1528" s="94" t="s">
        <v>11039</v>
      </c>
      <c r="B1528" s="94" t="s">
        <v>11040</v>
      </c>
      <c r="C1528" s="94" t="s">
        <v>5007</v>
      </c>
      <c r="D1528" s="94" t="s">
        <v>5004</v>
      </c>
    </row>
    <row r="1529" spans="1:4">
      <c r="A1529" s="94" t="s">
        <v>11041</v>
      </c>
      <c r="B1529" s="94" t="s">
        <v>11042</v>
      </c>
      <c r="C1529" s="94" t="s">
        <v>5011</v>
      </c>
      <c r="D1529" s="94" t="s">
        <v>5008</v>
      </c>
    </row>
    <row r="1530" spans="1:4">
      <c r="A1530" s="94" t="s">
        <v>11043</v>
      </c>
      <c r="B1530" s="94" t="s">
        <v>11044</v>
      </c>
      <c r="C1530" s="94" t="s">
        <v>5015</v>
      </c>
      <c r="D1530" s="94" t="s">
        <v>5012</v>
      </c>
    </row>
    <row r="1531" spans="1:4">
      <c r="A1531" s="94" t="s">
        <v>11045</v>
      </c>
      <c r="B1531" s="94" t="s">
        <v>11046</v>
      </c>
      <c r="C1531" s="94" t="s">
        <v>5091</v>
      </c>
      <c r="D1531" s="94" t="s">
        <v>5088</v>
      </c>
    </row>
    <row r="1532" spans="1:4">
      <c r="A1532" s="94" t="s">
        <v>11047</v>
      </c>
      <c r="B1532" s="94" t="s">
        <v>11048</v>
      </c>
      <c r="C1532" s="94" t="s">
        <v>5095</v>
      </c>
      <c r="D1532" s="94" t="s">
        <v>5092</v>
      </c>
    </row>
    <row r="1533" spans="1:4">
      <c r="A1533" s="94" t="s">
        <v>11049</v>
      </c>
      <c r="B1533" s="94" t="s">
        <v>11050</v>
      </c>
      <c r="C1533" s="94" t="s">
        <v>5099</v>
      </c>
      <c r="D1533" s="94" t="s">
        <v>5096</v>
      </c>
    </row>
    <row r="1534" spans="1:4">
      <c r="A1534" s="94" t="s">
        <v>11051</v>
      </c>
      <c r="B1534" s="94" t="s">
        <v>11052</v>
      </c>
      <c r="C1534" s="94" t="s">
        <v>5103</v>
      </c>
      <c r="D1534" s="94" t="s">
        <v>5100</v>
      </c>
    </row>
    <row r="1535" spans="1:4">
      <c r="A1535" s="94" t="s">
        <v>11053</v>
      </c>
      <c r="B1535" s="94" t="s">
        <v>11054</v>
      </c>
      <c r="C1535" s="94" t="s">
        <v>5107</v>
      </c>
      <c r="D1535" s="94" t="s">
        <v>5104</v>
      </c>
    </row>
    <row r="1536" spans="1:4">
      <c r="A1536" s="94" t="s">
        <v>11055</v>
      </c>
      <c r="B1536" s="94" t="s">
        <v>11056</v>
      </c>
      <c r="C1536" s="94" t="s">
        <v>5111</v>
      </c>
      <c r="D1536" s="94" t="s">
        <v>5108</v>
      </c>
    </row>
    <row r="1537" spans="1:4">
      <c r="A1537" s="94" t="s">
        <v>11057</v>
      </c>
      <c r="B1537" s="94" t="s">
        <v>11058</v>
      </c>
      <c r="C1537" s="94" t="s">
        <v>5115</v>
      </c>
      <c r="D1537" s="94" t="s">
        <v>5112</v>
      </c>
    </row>
    <row r="1538" spans="1:4">
      <c r="A1538" s="94" t="s">
        <v>11059</v>
      </c>
      <c r="B1538" s="94" t="s">
        <v>11060</v>
      </c>
      <c r="C1538" s="94" t="s">
        <v>5119</v>
      </c>
      <c r="D1538" s="94" t="s">
        <v>5116</v>
      </c>
    </row>
    <row r="1539" spans="1:4">
      <c r="A1539" s="94" t="s">
        <v>11061</v>
      </c>
      <c r="B1539" s="94" t="s">
        <v>11062</v>
      </c>
      <c r="C1539" s="94" t="s">
        <v>5123</v>
      </c>
      <c r="D1539" s="94" t="s">
        <v>5120</v>
      </c>
    </row>
    <row r="1540" spans="1:4">
      <c r="A1540" s="94" t="s">
        <v>11063</v>
      </c>
      <c r="B1540" s="94" t="s">
        <v>11064</v>
      </c>
      <c r="C1540" s="94" t="s">
        <v>5127</v>
      </c>
      <c r="D1540" s="94" t="s">
        <v>5124</v>
      </c>
    </row>
    <row r="1541" spans="1:4">
      <c r="A1541" s="94" t="s">
        <v>11065</v>
      </c>
      <c r="B1541" s="94" t="s">
        <v>11066</v>
      </c>
      <c r="C1541" s="94" t="s">
        <v>5131</v>
      </c>
      <c r="D1541" s="94" t="s">
        <v>5128</v>
      </c>
    </row>
    <row r="1542" spans="1:4">
      <c r="A1542" s="94" t="s">
        <v>11067</v>
      </c>
      <c r="B1542" s="94" t="s">
        <v>11068</v>
      </c>
      <c r="C1542" s="94" t="s">
        <v>5135</v>
      </c>
      <c r="D1542" s="94" t="s">
        <v>5132</v>
      </c>
    </row>
    <row r="1543" spans="1:4">
      <c r="A1543" s="94" t="s">
        <v>11069</v>
      </c>
      <c r="B1543" s="94" t="s">
        <v>11070</v>
      </c>
      <c r="C1543" s="94" t="s">
        <v>5139</v>
      </c>
      <c r="D1543" s="94" t="s">
        <v>5136</v>
      </c>
    </row>
    <row r="1544" spans="1:4">
      <c r="A1544" s="94" t="s">
        <v>11071</v>
      </c>
      <c r="B1544" s="94" t="s">
        <v>11072</v>
      </c>
      <c r="C1544" s="94" t="s">
        <v>5192</v>
      </c>
      <c r="D1544" s="94" t="s">
        <v>5188</v>
      </c>
    </row>
    <row r="1545" spans="1:4">
      <c r="A1545" s="94" t="s">
        <v>11073</v>
      </c>
      <c r="B1545" s="94" t="s">
        <v>11074</v>
      </c>
      <c r="C1545" s="94" t="s">
        <v>5196</v>
      </c>
      <c r="D1545" s="94" t="s">
        <v>5193</v>
      </c>
    </row>
    <row r="1546" spans="1:4">
      <c r="A1546" s="94" t="s">
        <v>11075</v>
      </c>
      <c r="B1546" s="94" t="s">
        <v>11076</v>
      </c>
      <c r="C1546" s="94" t="s">
        <v>5200</v>
      </c>
      <c r="D1546" s="94" t="s">
        <v>5197</v>
      </c>
    </row>
    <row r="1547" spans="1:4">
      <c r="A1547" s="94" t="s">
        <v>11077</v>
      </c>
      <c r="B1547" s="94" t="s">
        <v>11078</v>
      </c>
      <c r="C1547" s="94" t="s">
        <v>5204</v>
      </c>
      <c r="D1547" s="94" t="s">
        <v>5201</v>
      </c>
    </row>
    <row r="1548" spans="1:4">
      <c r="A1548" s="94" t="s">
        <v>11079</v>
      </c>
      <c r="B1548" s="94" t="s">
        <v>11080</v>
      </c>
      <c r="C1548" s="94" t="s">
        <v>5208</v>
      </c>
      <c r="D1548" s="94" t="s">
        <v>5205</v>
      </c>
    </row>
    <row r="1549" spans="1:4">
      <c r="A1549" s="94" t="s">
        <v>11081</v>
      </c>
      <c r="B1549" s="94" t="s">
        <v>11082</v>
      </c>
      <c r="C1549" s="94" t="s">
        <v>4854</v>
      </c>
      <c r="D1549" s="94" t="s">
        <v>4851</v>
      </c>
    </row>
    <row r="1550" spans="1:4">
      <c r="A1550" s="94" t="s">
        <v>11083</v>
      </c>
      <c r="B1550" s="94" t="s">
        <v>11084</v>
      </c>
      <c r="C1550" s="94" t="s">
        <v>4858</v>
      </c>
      <c r="D1550" s="94" t="s">
        <v>4855</v>
      </c>
    </row>
    <row r="1551" spans="1:4">
      <c r="A1551" s="94" t="s">
        <v>11085</v>
      </c>
      <c r="B1551" s="94" t="s">
        <v>11086</v>
      </c>
      <c r="C1551" s="94" t="s">
        <v>4862</v>
      </c>
      <c r="D1551" s="94" t="s">
        <v>4859</v>
      </c>
    </row>
    <row r="1552" spans="1:4">
      <c r="A1552" s="94" t="s">
        <v>11087</v>
      </c>
      <c r="B1552" s="94" t="s">
        <v>11088</v>
      </c>
      <c r="C1552" s="94" t="s">
        <v>4866</v>
      </c>
      <c r="D1552" s="94" t="s">
        <v>4863</v>
      </c>
    </row>
    <row r="1553" spans="1:4">
      <c r="A1553" s="94" t="s">
        <v>11089</v>
      </c>
      <c r="B1553" s="94" t="s">
        <v>11090</v>
      </c>
      <c r="C1553" s="94" t="s">
        <v>4870</v>
      </c>
      <c r="D1553" s="94" t="s">
        <v>4867</v>
      </c>
    </row>
    <row r="1554" spans="1:4">
      <c r="A1554" s="94" t="s">
        <v>11091</v>
      </c>
      <c r="B1554" s="94" t="s">
        <v>11092</v>
      </c>
      <c r="C1554" s="94" t="s">
        <v>4882</v>
      </c>
      <c r="D1554" s="94" t="s">
        <v>4879</v>
      </c>
    </row>
    <row r="1555" spans="1:4">
      <c r="A1555" s="94" t="s">
        <v>11093</v>
      </c>
      <c r="B1555" s="94" t="s">
        <v>11094</v>
      </c>
      <c r="C1555" s="94" t="s">
        <v>4886</v>
      </c>
      <c r="D1555" s="94" t="s">
        <v>4883</v>
      </c>
    </row>
    <row r="1556" spans="1:4">
      <c r="A1556" s="94" t="s">
        <v>11095</v>
      </c>
      <c r="B1556" s="94" t="s">
        <v>11096</v>
      </c>
      <c r="C1556" s="94" t="s">
        <v>4890</v>
      </c>
      <c r="D1556" s="94" t="s">
        <v>4887</v>
      </c>
    </row>
    <row r="1557" spans="1:4">
      <c r="A1557" s="94" t="s">
        <v>11097</v>
      </c>
      <c r="B1557" s="94" t="s">
        <v>11098</v>
      </c>
      <c r="C1557" s="94" t="s">
        <v>4929</v>
      </c>
      <c r="D1557" s="94" t="s">
        <v>4926</v>
      </c>
    </row>
    <row r="1558" spans="1:4">
      <c r="A1558" s="94" t="s">
        <v>11099</v>
      </c>
      <c r="B1558" s="94" t="s">
        <v>11100</v>
      </c>
      <c r="C1558" s="94" t="s">
        <v>4933</v>
      </c>
      <c r="D1558" s="94" t="s">
        <v>4930</v>
      </c>
    </row>
    <row r="1559" spans="1:4">
      <c r="A1559" s="94" t="s">
        <v>11101</v>
      </c>
      <c r="B1559" s="94" t="s">
        <v>11102</v>
      </c>
      <c r="C1559" s="94" t="s">
        <v>4937</v>
      </c>
      <c r="D1559" s="94" t="s">
        <v>4934</v>
      </c>
    </row>
    <row r="1560" spans="1:4">
      <c r="A1560" s="94" t="s">
        <v>11103</v>
      </c>
      <c r="B1560" s="94" t="s">
        <v>11104</v>
      </c>
      <c r="C1560" s="94" t="s">
        <v>4941</v>
      </c>
      <c r="D1560" s="94" t="s">
        <v>4938</v>
      </c>
    </row>
    <row r="1561" spans="1:4">
      <c r="A1561" s="94" t="s">
        <v>11105</v>
      </c>
      <c r="B1561" s="94" t="s">
        <v>11106</v>
      </c>
      <c r="C1561" s="94" t="s">
        <v>4945</v>
      </c>
      <c r="D1561" s="94" t="s">
        <v>11107</v>
      </c>
    </row>
    <row r="1562" spans="1:4">
      <c r="A1562" s="94" t="s">
        <v>11108</v>
      </c>
      <c r="B1562" s="94" t="s">
        <v>11109</v>
      </c>
      <c r="C1562" s="94" t="s">
        <v>4957</v>
      </c>
      <c r="D1562" s="94" t="s">
        <v>4954</v>
      </c>
    </row>
    <row r="1563" spans="1:4">
      <c r="A1563" s="94" t="s">
        <v>11110</v>
      </c>
      <c r="B1563" s="94" t="s">
        <v>11111</v>
      </c>
      <c r="C1563" s="94" t="s">
        <v>4961</v>
      </c>
      <c r="D1563" s="94" t="s">
        <v>4958</v>
      </c>
    </row>
    <row r="1564" spans="1:4">
      <c r="A1564" s="94" t="s">
        <v>11112</v>
      </c>
      <c r="B1564" s="94" t="s">
        <v>11113</v>
      </c>
      <c r="C1564" s="94" t="s">
        <v>4965</v>
      </c>
      <c r="D1564" s="94" t="s">
        <v>4962</v>
      </c>
    </row>
    <row r="1565" spans="1:4">
      <c r="A1565" s="94" t="s">
        <v>11114</v>
      </c>
      <c r="B1565" s="94" t="s">
        <v>11115</v>
      </c>
      <c r="C1565" s="94" t="s">
        <v>4969</v>
      </c>
      <c r="D1565" s="94" t="s">
        <v>4966</v>
      </c>
    </row>
    <row r="1566" spans="1:4">
      <c r="A1566" s="94" t="s">
        <v>11116</v>
      </c>
      <c r="B1566" s="94" t="s">
        <v>11117</v>
      </c>
      <c r="C1566" s="94" t="s">
        <v>4973</v>
      </c>
      <c r="D1566" s="94" t="s">
        <v>4970</v>
      </c>
    </row>
    <row r="1567" spans="1:4">
      <c r="A1567" s="94" t="s">
        <v>11118</v>
      </c>
      <c r="B1567" s="94" t="s">
        <v>11119</v>
      </c>
      <c r="C1567" s="94" t="s">
        <v>4977</v>
      </c>
      <c r="D1567" s="94" t="s">
        <v>4974</v>
      </c>
    </row>
    <row r="1568" spans="1:4">
      <c r="A1568" s="94" t="s">
        <v>11120</v>
      </c>
      <c r="B1568" s="94" t="s">
        <v>11121</v>
      </c>
      <c r="C1568" s="94" t="s">
        <v>5027</v>
      </c>
      <c r="D1568" s="94" t="s">
        <v>5024</v>
      </c>
    </row>
    <row r="1569" spans="1:4">
      <c r="A1569" s="94" t="s">
        <v>11122</v>
      </c>
      <c r="B1569" s="94" t="s">
        <v>11123</v>
      </c>
      <c r="C1569" s="94" t="s">
        <v>5031</v>
      </c>
      <c r="D1569" s="94" t="s">
        <v>5028</v>
      </c>
    </row>
    <row r="1570" spans="1:4">
      <c r="A1570" s="94" t="s">
        <v>11124</v>
      </c>
      <c r="B1570" s="94" t="s">
        <v>11125</v>
      </c>
      <c r="C1570" s="94" t="s">
        <v>5035</v>
      </c>
      <c r="D1570" s="94" t="s">
        <v>5032</v>
      </c>
    </row>
    <row r="1571" spans="1:4">
      <c r="A1571" s="94" t="s">
        <v>11126</v>
      </c>
      <c r="B1571" s="94" t="s">
        <v>11127</v>
      </c>
      <c r="C1571" s="94" t="s">
        <v>5039</v>
      </c>
      <c r="D1571" s="94" t="s">
        <v>5036</v>
      </c>
    </row>
    <row r="1572" spans="1:4">
      <c r="A1572" s="94" t="s">
        <v>11128</v>
      </c>
      <c r="B1572" s="94" t="s">
        <v>11129</v>
      </c>
      <c r="C1572" s="94" t="s">
        <v>5043</v>
      </c>
      <c r="D1572" s="94" t="s">
        <v>5040</v>
      </c>
    </row>
    <row r="1573" spans="1:4">
      <c r="A1573" s="94" t="s">
        <v>11130</v>
      </c>
      <c r="B1573" s="94" t="s">
        <v>11131</v>
      </c>
      <c r="C1573" s="94" t="s">
        <v>5047</v>
      </c>
      <c r="D1573" s="94" t="s">
        <v>5044</v>
      </c>
    </row>
    <row r="1574" spans="1:4">
      <c r="A1574" s="94" t="s">
        <v>11132</v>
      </c>
      <c r="B1574" s="94" t="s">
        <v>11133</v>
      </c>
      <c r="C1574" s="94" t="s">
        <v>5067</v>
      </c>
      <c r="D1574" s="94" t="s">
        <v>5064</v>
      </c>
    </row>
    <row r="1575" spans="1:4">
      <c r="A1575" s="94" t="s">
        <v>11134</v>
      </c>
      <c r="B1575" s="94" t="s">
        <v>11135</v>
      </c>
      <c r="C1575" s="94" t="s">
        <v>5071</v>
      </c>
      <c r="D1575" s="94" t="s">
        <v>5068</v>
      </c>
    </row>
    <row r="1576" spans="1:4">
      <c r="A1576" s="94" t="s">
        <v>11136</v>
      </c>
      <c r="B1576" s="94" t="s">
        <v>11137</v>
      </c>
      <c r="C1576" s="94" t="s">
        <v>5075</v>
      </c>
      <c r="D1576" s="94" t="s">
        <v>5072</v>
      </c>
    </row>
    <row r="1577" spans="1:4">
      <c r="A1577" s="94" t="s">
        <v>11138</v>
      </c>
      <c r="B1577" s="94" t="s">
        <v>11139</v>
      </c>
      <c r="C1577" s="94" t="s">
        <v>5079</v>
      </c>
      <c r="D1577" s="94" t="s">
        <v>5076</v>
      </c>
    </row>
    <row r="1578" spans="1:4">
      <c r="A1578" s="94" t="s">
        <v>11140</v>
      </c>
      <c r="B1578" s="94" t="s">
        <v>11141</v>
      </c>
      <c r="C1578" s="94" t="s">
        <v>5143</v>
      </c>
      <c r="D1578" s="94" t="s">
        <v>5140</v>
      </c>
    </row>
    <row r="1579" spans="1:4">
      <c r="A1579" s="94" t="s">
        <v>11142</v>
      </c>
      <c r="B1579" s="94" t="s">
        <v>11143</v>
      </c>
      <c r="C1579" s="94" t="s">
        <v>5147</v>
      </c>
      <c r="D1579" s="94" t="s">
        <v>5144</v>
      </c>
    </row>
    <row r="1580" spans="1:4">
      <c r="A1580" s="94" t="s">
        <v>11144</v>
      </c>
      <c r="B1580" s="94" t="s">
        <v>11145</v>
      </c>
      <c r="C1580" s="94" t="s">
        <v>5151</v>
      </c>
      <c r="D1580" s="94" t="s">
        <v>5148</v>
      </c>
    </row>
    <row r="1581" spans="1:4">
      <c r="A1581" s="94" t="s">
        <v>11146</v>
      </c>
      <c r="B1581" s="94" t="s">
        <v>11147</v>
      </c>
      <c r="C1581" s="94" t="s">
        <v>5155</v>
      </c>
      <c r="D1581" s="94" t="s">
        <v>5152</v>
      </c>
    </row>
    <row r="1582" spans="1:4">
      <c r="A1582" s="94" t="s">
        <v>11148</v>
      </c>
      <c r="B1582" s="94" t="s">
        <v>11149</v>
      </c>
      <c r="C1582" s="94" t="s">
        <v>5179</v>
      </c>
      <c r="D1582" s="94" t="s">
        <v>5176</v>
      </c>
    </row>
    <row r="1583" spans="1:4">
      <c r="A1583" s="94" t="s">
        <v>11150</v>
      </c>
      <c r="B1583" s="94" t="s">
        <v>11151</v>
      </c>
      <c r="C1583" s="94" t="s">
        <v>5183</v>
      </c>
      <c r="D1583" s="94" t="s">
        <v>5180</v>
      </c>
    </row>
    <row r="1584" spans="1:4">
      <c r="A1584" s="94" t="s">
        <v>11152</v>
      </c>
      <c r="B1584" s="94" t="s">
        <v>11153</v>
      </c>
      <c r="C1584" s="94" t="s">
        <v>5187</v>
      </c>
      <c r="D1584" s="94" t="s">
        <v>5184</v>
      </c>
    </row>
    <row r="1585" spans="1:4">
      <c r="A1585" s="94" t="s">
        <v>11154</v>
      </c>
      <c r="B1585" s="94" t="s">
        <v>11155</v>
      </c>
      <c r="C1585" s="94" t="s">
        <v>5212</v>
      </c>
      <c r="D1585" s="94" t="s">
        <v>5209</v>
      </c>
    </row>
    <row r="1586" spans="1:4">
      <c r="A1586" s="94" t="s">
        <v>11156</v>
      </c>
      <c r="B1586" s="94" t="s">
        <v>11157</v>
      </c>
      <c r="C1586" s="94" t="s">
        <v>5216</v>
      </c>
      <c r="D1586" s="94" t="s">
        <v>5213</v>
      </c>
    </row>
    <row r="1587" spans="1:4">
      <c r="A1587" s="94" t="s">
        <v>11158</v>
      </c>
      <c r="B1587" s="94" t="s">
        <v>11159</v>
      </c>
      <c r="C1587" s="94" t="s">
        <v>5220</v>
      </c>
      <c r="D1587" s="94" t="s">
        <v>5217</v>
      </c>
    </row>
    <row r="1588" spans="1:4">
      <c r="A1588" s="94" t="s">
        <v>11160</v>
      </c>
      <c r="B1588" s="94" t="s">
        <v>11161</v>
      </c>
      <c r="C1588" s="94" t="s">
        <v>5224</v>
      </c>
      <c r="D1588" s="94" t="s">
        <v>5221</v>
      </c>
    </row>
    <row r="1589" spans="1:4">
      <c r="A1589" s="94" t="s">
        <v>11162</v>
      </c>
      <c r="B1589" s="94" t="s">
        <v>11163</v>
      </c>
      <c r="C1589" s="94" t="s">
        <v>5228</v>
      </c>
      <c r="D1589" s="94" t="s">
        <v>5225</v>
      </c>
    </row>
    <row r="1590" spans="1:4">
      <c r="A1590" s="94" t="s">
        <v>11164</v>
      </c>
      <c r="B1590" s="94" t="s">
        <v>11165</v>
      </c>
      <c r="C1590" s="94" t="s">
        <v>5956</v>
      </c>
      <c r="D1590" s="94" t="s">
        <v>5951</v>
      </c>
    </row>
    <row r="1591" spans="1:4">
      <c r="A1591" s="94" t="s">
        <v>11166</v>
      </c>
      <c r="B1591" s="94" t="s">
        <v>11167</v>
      </c>
      <c r="C1591" s="94" t="s">
        <v>5959</v>
      </c>
      <c r="D1591" s="94" t="s">
        <v>5957</v>
      </c>
    </row>
    <row r="1592" spans="1:4">
      <c r="A1592" s="94" t="s">
        <v>11168</v>
      </c>
      <c r="B1592" s="94" t="s">
        <v>11169</v>
      </c>
      <c r="C1592" s="94" t="s">
        <v>5963</v>
      </c>
      <c r="D1592" s="94" t="s">
        <v>5960</v>
      </c>
    </row>
    <row r="1593" spans="1:4">
      <c r="A1593" s="94" t="s">
        <v>11170</v>
      </c>
      <c r="B1593" s="94" t="s">
        <v>11171</v>
      </c>
      <c r="C1593" s="94" t="s">
        <v>5968</v>
      </c>
      <c r="D1593" s="94" t="s">
        <v>5964</v>
      </c>
    </row>
    <row r="1594" spans="1:4">
      <c r="A1594" s="94" t="s">
        <v>11172</v>
      </c>
      <c r="B1594" s="94" t="s">
        <v>11173</v>
      </c>
      <c r="C1594" s="94" t="s">
        <v>5972</v>
      </c>
      <c r="D1594" s="94" t="s">
        <v>5969</v>
      </c>
    </row>
    <row r="1595" spans="1:4">
      <c r="A1595" s="94" t="s">
        <v>11174</v>
      </c>
      <c r="B1595" s="94" t="s">
        <v>11175</v>
      </c>
      <c r="C1595" s="94" t="s">
        <v>5976</v>
      </c>
      <c r="D1595" s="94" t="s">
        <v>5973</v>
      </c>
    </row>
    <row r="1596" spans="1:4">
      <c r="A1596" s="94" t="s">
        <v>11176</v>
      </c>
      <c r="B1596" s="94" t="s">
        <v>11177</v>
      </c>
      <c r="C1596" s="94" t="s">
        <v>5980</v>
      </c>
      <c r="D1596" s="94" t="s">
        <v>5977</v>
      </c>
    </row>
    <row r="1597" spans="1:4">
      <c r="A1597" s="94" t="s">
        <v>11178</v>
      </c>
      <c r="B1597" s="94" t="s">
        <v>11179</v>
      </c>
      <c r="C1597" s="94" t="s">
        <v>5984</v>
      </c>
      <c r="D1597" s="94" t="s">
        <v>5981</v>
      </c>
    </row>
    <row r="1598" spans="1:4">
      <c r="A1598" s="94" t="s">
        <v>11180</v>
      </c>
      <c r="B1598" s="94" t="s">
        <v>11181</v>
      </c>
      <c r="C1598" s="94" t="s">
        <v>5988</v>
      </c>
      <c r="D1598" s="94" t="s">
        <v>5985</v>
      </c>
    </row>
    <row r="1599" spans="1:4">
      <c r="A1599" s="94" t="s">
        <v>11182</v>
      </c>
      <c r="B1599" s="94" t="s">
        <v>11183</v>
      </c>
      <c r="C1599" s="94" t="s">
        <v>5992</v>
      </c>
      <c r="D1599" s="94" t="s">
        <v>5989</v>
      </c>
    </row>
    <row r="1600" spans="1:4">
      <c r="A1600" s="94" t="s">
        <v>11184</v>
      </c>
      <c r="B1600" s="94" t="s">
        <v>11185</v>
      </c>
      <c r="C1600" s="94" t="s">
        <v>5996</v>
      </c>
      <c r="D1600" s="94" t="s">
        <v>5993</v>
      </c>
    </row>
    <row r="1601" spans="1:4">
      <c r="A1601" s="94" t="s">
        <v>11186</v>
      </c>
      <c r="B1601" s="94" t="s">
        <v>11187</v>
      </c>
      <c r="C1601" s="94" t="s">
        <v>6000</v>
      </c>
      <c r="D1601" s="94" t="s">
        <v>5997</v>
      </c>
    </row>
    <row r="1602" spans="1:4">
      <c r="A1602" s="94" t="s">
        <v>11188</v>
      </c>
      <c r="B1602" s="94" t="s">
        <v>11189</v>
      </c>
      <c r="C1602" s="94" t="s">
        <v>6004</v>
      </c>
      <c r="D1602" s="94" t="s">
        <v>6001</v>
      </c>
    </row>
    <row r="1603" spans="1:4">
      <c r="A1603" s="94" t="s">
        <v>11190</v>
      </c>
      <c r="B1603" s="94" t="s">
        <v>11191</v>
      </c>
      <c r="C1603" s="94" t="s">
        <v>6009</v>
      </c>
      <c r="D1603" s="94" t="s">
        <v>6005</v>
      </c>
    </row>
    <row r="1604" spans="1:4">
      <c r="A1604" s="94" t="s">
        <v>11192</v>
      </c>
      <c r="B1604" s="94" t="s">
        <v>11193</v>
      </c>
      <c r="C1604" s="94" t="s">
        <v>6013</v>
      </c>
      <c r="D1604" s="94" t="s">
        <v>6010</v>
      </c>
    </row>
    <row r="1605" spans="1:4">
      <c r="A1605" s="94" t="s">
        <v>11194</v>
      </c>
      <c r="B1605" s="94" t="s">
        <v>11195</v>
      </c>
      <c r="C1605" s="94" t="s">
        <v>6017</v>
      </c>
      <c r="D1605" s="94" t="s">
        <v>6014</v>
      </c>
    </row>
    <row r="1606" spans="1:4">
      <c r="A1606" s="94" t="s">
        <v>11196</v>
      </c>
      <c r="B1606" s="94" t="s">
        <v>11197</v>
      </c>
      <c r="C1606" s="94" t="s">
        <v>6021</v>
      </c>
      <c r="D1606" s="94" t="s">
        <v>6018</v>
      </c>
    </row>
    <row r="1607" spans="1:4">
      <c r="A1607" s="94" t="s">
        <v>11198</v>
      </c>
      <c r="B1607" s="94" t="s">
        <v>11199</v>
      </c>
      <c r="C1607" s="94" t="s">
        <v>6025</v>
      </c>
      <c r="D1607" s="94" t="s">
        <v>6022</v>
      </c>
    </row>
    <row r="1608" spans="1:4">
      <c r="A1608" s="94" t="s">
        <v>11200</v>
      </c>
      <c r="B1608" s="94" t="s">
        <v>11201</v>
      </c>
      <c r="C1608" s="94" t="s">
        <v>6029</v>
      </c>
      <c r="D1608" s="94" t="s">
        <v>6026</v>
      </c>
    </row>
    <row r="1609" spans="1:4">
      <c r="A1609" s="94" t="s">
        <v>11202</v>
      </c>
      <c r="B1609" s="94" t="s">
        <v>11203</v>
      </c>
      <c r="C1609" s="94" t="s">
        <v>6033</v>
      </c>
      <c r="D1609" s="94" t="s">
        <v>6030</v>
      </c>
    </row>
    <row r="1610" spans="1:4">
      <c r="A1610" s="94" t="s">
        <v>11204</v>
      </c>
      <c r="B1610" s="94" t="s">
        <v>11205</v>
      </c>
      <c r="C1610" s="94" t="s">
        <v>6037</v>
      </c>
      <c r="D1610" s="94" t="s">
        <v>6034</v>
      </c>
    </row>
    <row r="1611" spans="1:4">
      <c r="A1611" s="94" t="s">
        <v>11206</v>
      </c>
      <c r="B1611" s="94" t="s">
        <v>11207</v>
      </c>
      <c r="C1611" s="94" t="s">
        <v>6041</v>
      </c>
      <c r="D1611" s="94" t="s">
        <v>6038</v>
      </c>
    </row>
    <row r="1612" spans="1:4">
      <c r="A1612" s="94" t="s">
        <v>11208</v>
      </c>
      <c r="B1612" s="94" t="s">
        <v>11209</v>
      </c>
      <c r="C1612" s="94" t="s">
        <v>6045</v>
      </c>
      <c r="D1612" s="94" t="s">
        <v>6042</v>
      </c>
    </row>
    <row r="1613" spans="1:4">
      <c r="A1613" s="94" t="s">
        <v>11210</v>
      </c>
      <c r="B1613" s="94" t="s">
        <v>11211</v>
      </c>
      <c r="C1613" s="94" t="s">
        <v>6049</v>
      </c>
      <c r="D1613" s="94" t="s">
        <v>6046</v>
      </c>
    </row>
    <row r="1614" spans="1:4">
      <c r="A1614" s="94" t="s">
        <v>11212</v>
      </c>
      <c r="B1614" s="94" t="s">
        <v>11213</v>
      </c>
      <c r="C1614" s="94" t="s">
        <v>6053</v>
      </c>
      <c r="D1614" s="94" t="s">
        <v>6050</v>
      </c>
    </row>
    <row r="1615" spans="1:4">
      <c r="A1615" s="94" t="s">
        <v>11214</v>
      </c>
      <c r="B1615" s="94" t="s">
        <v>11215</v>
      </c>
      <c r="C1615" s="94" t="s">
        <v>6057</v>
      </c>
      <c r="D1615" s="94" t="s">
        <v>6054</v>
      </c>
    </row>
    <row r="1616" spans="1:4">
      <c r="A1616" s="94" t="s">
        <v>11216</v>
      </c>
      <c r="B1616" s="94" t="s">
        <v>11217</v>
      </c>
      <c r="C1616" s="94" t="s">
        <v>6061</v>
      </c>
      <c r="D1616" s="94" t="s">
        <v>6058</v>
      </c>
    </row>
    <row r="1617" spans="1:4">
      <c r="A1617" s="94" t="s">
        <v>11218</v>
      </c>
      <c r="B1617" s="94" t="s">
        <v>11219</v>
      </c>
      <c r="C1617" s="94" t="s">
        <v>6065</v>
      </c>
      <c r="D1617" s="94" t="s">
        <v>6062</v>
      </c>
    </row>
    <row r="1618" spans="1:4">
      <c r="A1618" s="94" t="s">
        <v>11220</v>
      </c>
      <c r="B1618" s="94" t="s">
        <v>11221</v>
      </c>
      <c r="C1618" s="94" t="s">
        <v>6069</v>
      </c>
      <c r="D1618" s="94" t="s">
        <v>6066</v>
      </c>
    </row>
    <row r="1619" spans="1:4">
      <c r="A1619" s="94" t="s">
        <v>11222</v>
      </c>
      <c r="B1619" s="94" t="s">
        <v>11223</v>
      </c>
      <c r="C1619" s="94" t="s">
        <v>6073</v>
      </c>
      <c r="D1619" s="94" t="s">
        <v>6070</v>
      </c>
    </row>
    <row r="1620" spans="1:4">
      <c r="A1620" s="94" t="s">
        <v>11224</v>
      </c>
      <c r="B1620" s="94" t="s">
        <v>11225</v>
      </c>
      <c r="C1620" s="94" t="s">
        <v>6077</v>
      </c>
      <c r="D1620" s="94" t="s">
        <v>6074</v>
      </c>
    </row>
    <row r="1621" spans="1:4">
      <c r="A1621" s="94" t="s">
        <v>11226</v>
      </c>
      <c r="B1621" s="94" t="s">
        <v>11227</v>
      </c>
      <c r="C1621" s="94" t="s">
        <v>6081</v>
      </c>
      <c r="D1621" s="94" t="s">
        <v>6078</v>
      </c>
    </row>
    <row r="1622" spans="1:4">
      <c r="A1622" s="94" t="s">
        <v>11228</v>
      </c>
      <c r="B1622" s="94" t="s">
        <v>11229</v>
      </c>
      <c r="C1622" s="94" t="s">
        <v>6085</v>
      </c>
      <c r="D1622" s="94" t="s">
        <v>6082</v>
      </c>
    </row>
    <row r="1623" spans="1:4">
      <c r="A1623" s="94" t="s">
        <v>11230</v>
      </c>
      <c r="B1623" s="94" t="s">
        <v>11231</v>
      </c>
      <c r="C1623" s="94" t="s">
        <v>6089</v>
      </c>
      <c r="D1623" s="94" t="s">
        <v>6086</v>
      </c>
    </row>
    <row r="1624" spans="1:4">
      <c r="A1624" s="94" t="s">
        <v>11232</v>
      </c>
      <c r="B1624" s="94" t="s">
        <v>11233</v>
      </c>
      <c r="C1624" s="94" t="s">
        <v>6093</v>
      </c>
      <c r="D1624" s="94" t="s">
        <v>6090</v>
      </c>
    </row>
    <row r="1625" spans="1:4">
      <c r="A1625" s="94" t="s">
        <v>11234</v>
      </c>
      <c r="B1625" s="94" t="s">
        <v>11235</v>
      </c>
      <c r="C1625" s="94" t="s">
        <v>6097</v>
      </c>
      <c r="D1625" s="94" t="s">
        <v>6094</v>
      </c>
    </row>
    <row r="1626" spans="1:4">
      <c r="A1626" s="94" t="s">
        <v>11236</v>
      </c>
      <c r="B1626" s="94" t="s">
        <v>11237</v>
      </c>
      <c r="C1626" s="94" t="s">
        <v>6101</v>
      </c>
      <c r="D1626" s="94" t="s">
        <v>6098</v>
      </c>
    </row>
    <row r="1627" spans="1:4">
      <c r="A1627" s="94" t="s">
        <v>11238</v>
      </c>
      <c r="B1627" s="94" t="s">
        <v>11239</v>
      </c>
      <c r="C1627" s="94" t="s">
        <v>6105</v>
      </c>
      <c r="D1627" s="94" t="s">
        <v>6102</v>
      </c>
    </row>
    <row r="1628" spans="1:4">
      <c r="A1628" s="94" t="s">
        <v>11240</v>
      </c>
      <c r="B1628" s="94" t="s">
        <v>11241</v>
      </c>
      <c r="C1628" s="94" t="s">
        <v>6109</v>
      </c>
      <c r="D1628" s="94" t="s">
        <v>6106</v>
      </c>
    </row>
    <row r="1629" spans="1:4">
      <c r="A1629" s="94" t="s">
        <v>11242</v>
      </c>
      <c r="B1629" s="94" t="s">
        <v>11243</v>
      </c>
      <c r="C1629" s="94" t="s">
        <v>6113</v>
      </c>
      <c r="D1629" s="94" t="s">
        <v>6110</v>
      </c>
    </row>
    <row r="1630" spans="1:4">
      <c r="A1630" s="94" t="s">
        <v>11244</v>
      </c>
      <c r="B1630" s="94" t="s">
        <v>11245</v>
      </c>
      <c r="C1630" s="94" t="s">
        <v>6117</v>
      </c>
      <c r="D1630" s="94" t="s">
        <v>6114</v>
      </c>
    </row>
    <row r="1631" spans="1:4">
      <c r="A1631" s="94" t="s">
        <v>11246</v>
      </c>
      <c r="B1631" s="94" t="s">
        <v>11247</v>
      </c>
      <c r="C1631" s="94" t="s">
        <v>6121</v>
      </c>
      <c r="D1631" s="94" t="s">
        <v>6118</v>
      </c>
    </row>
    <row r="1632" spans="1:4">
      <c r="A1632" s="94" t="s">
        <v>11248</v>
      </c>
      <c r="B1632" s="94" t="s">
        <v>11249</v>
      </c>
      <c r="C1632" s="94" t="s">
        <v>6125</v>
      </c>
      <c r="D1632" s="94" t="s">
        <v>6122</v>
      </c>
    </row>
    <row r="1633" spans="1:4">
      <c r="A1633" s="94" t="s">
        <v>11250</v>
      </c>
      <c r="B1633" s="94" t="s">
        <v>11251</v>
      </c>
      <c r="C1633" s="94" t="s">
        <v>6129</v>
      </c>
      <c r="D1633" s="94" t="s">
        <v>6126</v>
      </c>
    </row>
    <row r="1634" spans="1:4">
      <c r="A1634" s="94" t="s">
        <v>11252</v>
      </c>
      <c r="B1634" s="94" t="s">
        <v>11253</v>
      </c>
      <c r="C1634" s="94" t="s">
        <v>6133</v>
      </c>
      <c r="D1634" s="94" t="s">
        <v>6130</v>
      </c>
    </row>
    <row r="1635" spans="1:4">
      <c r="A1635" s="94" t="s">
        <v>11254</v>
      </c>
      <c r="B1635" s="94" t="s">
        <v>11255</v>
      </c>
      <c r="C1635" s="94" t="s">
        <v>6137</v>
      </c>
      <c r="D1635" s="94" t="s">
        <v>6134</v>
      </c>
    </row>
    <row r="1636" spans="1:4">
      <c r="A1636" s="94" t="s">
        <v>11256</v>
      </c>
      <c r="B1636" s="94" t="s">
        <v>11257</v>
      </c>
      <c r="C1636" s="94" t="s">
        <v>6141</v>
      </c>
      <c r="D1636" s="94" t="s">
        <v>6138</v>
      </c>
    </row>
    <row r="1637" spans="1:4">
      <c r="A1637" s="94" t="s">
        <v>11258</v>
      </c>
      <c r="B1637" s="94" t="s">
        <v>11259</v>
      </c>
      <c r="C1637" s="94" t="s">
        <v>6145</v>
      </c>
      <c r="D1637" s="94" t="s">
        <v>6142</v>
      </c>
    </row>
    <row r="1638" spans="1:4">
      <c r="A1638" s="94" t="s">
        <v>11260</v>
      </c>
      <c r="B1638" s="94" t="s">
        <v>11261</v>
      </c>
      <c r="C1638" s="94" t="s">
        <v>6149</v>
      </c>
      <c r="D1638" s="94" t="s">
        <v>6146</v>
      </c>
    </row>
    <row r="1639" spans="1:4">
      <c r="A1639" s="94" t="s">
        <v>11262</v>
      </c>
      <c r="B1639" s="94" t="s">
        <v>11263</v>
      </c>
      <c r="C1639" s="94" t="s">
        <v>6153</v>
      </c>
      <c r="D1639" s="94" t="s">
        <v>6150</v>
      </c>
    </row>
    <row r="1640" spans="1:4">
      <c r="A1640" s="94" t="s">
        <v>11264</v>
      </c>
      <c r="B1640" s="94" t="s">
        <v>11265</v>
      </c>
      <c r="C1640" s="94" t="s">
        <v>6156</v>
      </c>
      <c r="D1640" s="94" t="s">
        <v>11266</v>
      </c>
    </row>
    <row r="1641" spans="1:4">
      <c r="A1641" s="94" t="s">
        <v>11267</v>
      </c>
      <c r="B1641" s="94" t="s">
        <v>11268</v>
      </c>
      <c r="C1641" s="94" t="s">
        <v>6160</v>
      </c>
      <c r="D1641" s="94" t="s">
        <v>6157</v>
      </c>
    </row>
    <row r="1642" spans="1:4">
      <c r="A1642" s="94" t="s">
        <v>11269</v>
      </c>
      <c r="B1642" s="94" t="s">
        <v>11270</v>
      </c>
      <c r="C1642" s="94" t="s">
        <v>6164</v>
      </c>
      <c r="D1642" s="94" t="s">
        <v>6161</v>
      </c>
    </row>
    <row r="1643" spans="1:4">
      <c r="A1643" s="94" t="s">
        <v>11271</v>
      </c>
      <c r="B1643" s="94" t="s">
        <v>11272</v>
      </c>
      <c r="C1643" s="94" t="s">
        <v>6168</v>
      </c>
      <c r="D1643" s="94" t="s">
        <v>6165</v>
      </c>
    </row>
    <row r="1644" spans="1:4">
      <c r="A1644" s="94" t="s">
        <v>11273</v>
      </c>
      <c r="B1644" s="94" t="s">
        <v>11274</v>
      </c>
      <c r="C1644" s="94" t="s">
        <v>6172</v>
      </c>
      <c r="D1644" s="94" t="s">
        <v>6169</v>
      </c>
    </row>
    <row r="1645" spans="1:4">
      <c r="A1645" s="94" t="s">
        <v>11275</v>
      </c>
      <c r="B1645" s="94" t="s">
        <v>11276</v>
      </c>
      <c r="C1645" s="94" t="s">
        <v>6176</v>
      </c>
      <c r="D1645" s="94" t="s">
        <v>6173</v>
      </c>
    </row>
    <row r="1646" spans="1:4">
      <c r="A1646" s="94" t="s">
        <v>11277</v>
      </c>
      <c r="B1646" s="94" t="s">
        <v>11278</v>
      </c>
      <c r="C1646" s="94" t="s">
        <v>6180</v>
      </c>
      <c r="D1646" s="94" t="s">
        <v>6177</v>
      </c>
    </row>
    <row r="1647" spans="1:4">
      <c r="A1647" s="94" t="s">
        <v>11279</v>
      </c>
      <c r="B1647" s="94" t="s">
        <v>11280</v>
      </c>
      <c r="C1647" s="94" t="s">
        <v>6184</v>
      </c>
      <c r="D1647" s="94" t="s">
        <v>6181</v>
      </c>
    </row>
    <row r="1648" spans="1:4">
      <c r="A1648" s="94" t="s">
        <v>11281</v>
      </c>
      <c r="B1648" s="94" t="s">
        <v>11282</v>
      </c>
      <c r="C1648" s="94" t="s">
        <v>6188</v>
      </c>
      <c r="D1648" s="94" t="s">
        <v>6185</v>
      </c>
    </row>
    <row r="1649" spans="1:4">
      <c r="A1649" s="94" t="s">
        <v>11283</v>
      </c>
      <c r="B1649" s="94" t="s">
        <v>11284</v>
      </c>
      <c r="C1649" s="94" t="s">
        <v>6192</v>
      </c>
      <c r="D1649" s="94" t="s">
        <v>6189</v>
      </c>
    </row>
    <row r="1650" spans="1:4">
      <c r="A1650" s="94" t="s">
        <v>11285</v>
      </c>
      <c r="B1650" s="94" t="s">
        <v>11286</v>
      </c>
      <c r="C1650" s="94" t="s">
        <v>6196</v>
      </c>
      <c r="D1650" s="94" t="s">
        <v>6193</v>
      </c>
    </row>
    <row r="1651" spans="1:4">
      <c r="A1651" s="94" t="s">
        <v>11287</v>
      </c>
      <c r="B1651" s="94" t="s">
        <v>11288</v>
      </c>
      <c r="C1651" s="94" t="s">
        <v>6200</v>
      </c>
      <c r="D1651" s="94" t="s">
        <v>6197</v>
      </c>
    </row>
    <row r="1652" spans="1:4">
      <c r="A1652" s="94" t="s">
        <v>11289</v>
      </c>
      <c r="B1652" s="94" t="s">
        <v>11290</v>
      </c>
      <c r="C1652" s="94" t="s">
        <v>6204</v>
      </c>
      <c r="D1652" s="94" t="s">
        <v>6201</v>
      </c>
    </row>
    <row r="1653" spans="1:4">
      <c r="A1653" s="94" t="s">
        <v>11291</v>
      </c>
      <c r="B1653" s="94" t="s">
        <v>11292</v>
      </c>
      <c r="C1653" s="94" t="s">
        <v>6212</v>
      </c>
      <c r="D1653" s="94" t="s">
        <v>6210</v>
      </c>
    </row>
    <row r="1654" spans="1:4">
      <c r="A1654" s="94" t="s">
        <v>11293</v>
      </c>
      <c r="B1654" s="94" t="s">
        <v>11294</v>
      </c>
      <c r="C1654" s="94" t="s">
        <v>6215</v>
      </c>
      <c r="D1654" s="94" t="s">
        <v>6213</v>
      </c>
    </row>
    <row r="1655" spans="1:4">
      <c r="A1655" s="94" t="s">
        <v>11295</v>
      </c>
      <c r="B1655" s="94" t="s">
        <v>11296</v>
      </c>
      <c r="C1655" s="94" t="s">
        <v>6218</v>
      </c>
      <c r="D1655" s="94" t="s">
        <v>6216</v>
      </c>
    </row>
    <row r="1656" spans="1:4">
      <c r="A1656" s="94" t="s">
        <v>11297</v>
      </c>
      <c r="B1656" s="94" t="s">
        <v>11298</v>
      </c>
      <c r="C1656" s="94" t="s">
        <v>6221</v>
      </c>
      <c r="D1656" s="94" t="s">
        <v>6219</v>
      </c>
    </row>
    <row r="1657" spans="1:4">
      <c r="A1657" s="94" t="s">
        <v>11299</v>
      </c>
      <c r="B1657" s="94" t="s">
        <v>11300</v>
      </c>
      <c r="C1657" s="94" t="s">
        <v>6225</v>
      </c>
      <c r="D1657" s="94" t="s">
        <v>6222</v>
      </c>
    </row>
    <row r="1658" spans="1:4">
      <c r="A1658" s="94" t="s">
        <v>11301</v>
      </c>
      <c r="B1658" s="94" t="s">
        <v>11302</v>
      </c>
      <c r="C1658" s="94" t="s">
        <v>6229</v>
      </c>
      <c r="D1658" s="94" t="s">
        <v>6226</v>
      </c>
    </row>
    <row r="1659" spans="1:4">
      <c r="A1659" s="94" t="s">
        <v>11303</v>
      </c>
      <c r="B1659" s="94" t="s">
        <v>11304</v>
      </c>
      <c r="C1659" s="94" t="s">
        <v>6233</v>
      </c>
      <c r="D1659" s="94" t="s">
        <v>6230</v>
      </c>
    </row>
    <row r="1660" spans="1:4">
      <c r="A1660" s="94" t="s">
        <v>11305</v>
      </c>
      <c r="B1660" s="94" t="s">
        <v>11306</v>
      </c>
      <c r="C1660" s="94" t="s">
        <v>6237</v>
      </c>
      <c r="D1660" s="94" t="s">
        <v>6234</v>
      </c>
    </row>
    <row r="1661" spans="1:4">
      <c r="A1661" s="94" t="s">
        <v>11307</v>
      </c>
      <c r="B1661" s="94" t="s">
        <v>11308</v>
      </c>
      <c r="C1661" s="94" t="s">
        <v>6241</v>
      </c>
      <c r="D1661" s="94" t="s">
        <v>6238</v>
      </c>
    </row>
    <row r="1662" spans="1:4">
      <c r="A1662" s="94" t="s">
        <v>11309</v>
      </c>
      <c r="B1662" s="94" t="s">
        <v>11310</v>
      </c>
      <c r="C1662" s="94" t="s">
        <v>6245</v>
      </c>
      <c r="D1662" s="94" t="s">
        <v>6242</v>
      </c>
    </row>
    <row r="1663" spans="1:4">
      <c r="A1663" s="94" t="s">
        <v>11311</v>
      </c>
      <c r="B1663" s="94" t="s">
        <v>11312</v>
      </c>
      <c r="C1663" s="94" t="s">
        <v>6249</v>
      </c>
      <c r="D1663" s="94" t="s">
        <v>6246</v>
      </c>
    </row>
    <row r="1664" spans="1:4">
      <c r="A1664" s="94" t="s">
        <v>11313</v>
      </c>
      <c r="B1664" s="94" t="s">
        <v>11314</v>
      </c>
      <c r="C1664" s="94" t="s">
        <v>6253</v>
      </c>
      <c r="D1664" s="94" t="s">
        <v>6250</v>
      </c>
    </row>
    <row r="1665" spans="1:4">
      <c r="A1665" s="94" t="s">
        <v>11315</v>
      </c>
      <c r="B1665" s="94" t="s">
        <v>11316</v>
      </c>
      <c r="C1665" s="94" t="s">
        <v>6257</v>
      </c>
      <c r="D1665" s="94" t="s">
        <v>6254</v>
      </c>
    </row>
    <row r="1666" spans="1:4">
      <c r="A1666" s="94" t="s">
        <v>11317</v>
      </c>
      <c r="B1666" s="94" t="s">
        <v>11318</v>
      </c>
      <c r="C1666" s="94" t="s">
        <v>6261</v>
      </c>
      <c r="D1666" s="94" t="s">
        <v>6258</v>
      </c>
    </row>
    <row r="1667" spans="1:4">
      <c r="A1667" s="94" t="s">
        <v>11319</v>
      </c>
      <c r="B1667" s="94" t="s">
        <v>11320</v>
      </c>
      <c r="C1667" s="94" t="s">
        <v>6264</v>
      </c>
      <c r="D1667" s="94" t="s">
        <v>6262</v>
      </c>
    </row>
    <row r="1668" spans="1:4">
      <c r="A1668" s="94" t="s">
        <v>11321</v>
      </c>
      <c r="B1668" s="94" t="s">
        <v>11322</v>
      </c>
      <c r="C1668" s="94" t="s">
        <v>6268</v>
      </c>
      <c r="D1668" s="94" t="s">
        <v>6265</v>
      </c>
    </row>
    <row r="1669" spans="1:4">
      <c r="A1669" s="94" t="s">
        <v>11323</v>
      </c>
      <c r="B1669" s="94" t="s">
        <v>11324</v>
      </c>
      <c r="C1669" s="94" t="s">
        <v>6272</v>
      </c>
      <c r="D1669" s="94" t="s">
        <v>6269</v>
      </c>
    </row>
    <row r="1670" spans="1:4">
      <c r="A1670" s="94" t="s">
        <v>11325</v>
      </c>
      <c r="B1670" s="94" t="s">
        <v>11326</v>
      </c>
      <c r="C1670" s="94" t="s">
        <v>6276</v>
      </c>
      <c r="D1670" s="94" t="s">
        <v>6273</v>
      </c>
    </row>
    <row r="1671" spans="1:4">
      <c r="A1671" s="94" t="s">
        <v>11327</v>
      </c>
      <c r="B1671" s="94" t="s">
        <v>11328</v>
      </c>
      <c r="C1671" s="94" t="s">
        <v>6280</v>
      </c>
      <c r="D1671" s="94" t="s">
        <v>6277</v>
      </c>
    </row>
    <row r="1672" spans="1:4">
      <c r="A1672" s="94" t="s">
        <v>11329</v>
      </c>
      <c r="B1672" s="94" t="s">
        <v>11330</v>
      </c>
      <c r="C1672" s="94" t="s">
        <v>6285</v>
      </c>
      <c r="D1672" s="94" t="s">
        <v>6281</v>
      </c>
    </row>
    <row r="1673" spans="1:4">
      <c r="A1673" s="94" t="s">
        <v>11331</v>
      </c>
      <c r="B1673" s="94" t="s">
        <v>11332</v>
      </c>
      <c r="C1673" s="94" t="s">
        <v>6289</v>
      </c>
      <c r="D1673" s="94" t="s">
        <v>6286</v>
      </c>
    </row>
    <row r="1674" spans="1:4">
      <c r="A1674" s="94" t="s">
        <v>11333</v>
      </c>
      <c r="B1674" s="94" t="s">
        <v>11334</v>
      </c>
      <c r="C1674" s="94" t="s">
        <v>6293</v>
      </c>
      <c r="D1674" s="94" t="s">
        <v>6290</v>
      </c>
    </row>
    <row r="1675" spans="1:4">
      <c r="A1675" s="94" t="s">
        <v>11335</v>
      </c>
      <c r="B1675" s="94" t="s">
        <v>11336</v>
      </c>
      <c r="C1675" s="94" t="s">
        <v>6297</v>
      </c>
      <c r="D1675" s="94" t="s">
        <v>6294</v>
      </c>
    </row>
    <row r="1676" spans="1:4">
      <c r="A1676" s="94" t="s">
        <v>11337</v>
      </c>
      <c r="B1676" s="94" t="s">
        <v>11338</v>
      </c>
      <c r="C1676" s="94" t="s">
        <v>6301</v>
      </c>
      <c r="D1676" s="94" t="s">
        <v>6022</v>
      </c>
    </row>
    <row r="1677" spans="1:4">
      <c r="A1677" s="94" t="s">
        <v>11339</v>
      </c>
      <c r="B1677" s="94" t="s">
        <v>11340</v>
      </c>
      <c r="C1677" s="94" t="s">
        <v>6304</v>
      </c>
      <c r="D1677" s="94" t="s">
        <v>6302</v>
      </c>
    </row>
    <row r="1678" spans="1:4">
      <c r="A1678" s="94" t="s">
        <v>11341</v>
      </c>
      <c r="B1678" s="94" t="s">
        <v>11342</v>
      </c>
      <c r="C1678" s="94" t="s">
        <v>6308</v>
      </c>
      <c r="D1678" s="94" t="s">
        <v>6305</v>
      </c>
    </row>
    <row r="1679" spans="1:4">
      <c r="A1679" s="94" t="s">
        <v>11343</v>
      </c>
      <c r="B1679" s="94" t="s">
        <v>11344</v>
      </c>
      <c r="C1679" s="94" t="s">
        <v>6312</v>
      </c>
      <c r="D1679" s="94" t="s">
        <v>6309</v>
      </c>
    </row>
    <row r="1680" spans="1:4">
      <c r="A1680" s="94" t="s">
        <v>11345</v>
      </c>
      <c r="B1680" s="94" t="s">
        <v>11346</v>
      </c>
      <c r="C1680" s="94" t="s">
        <v>6316</v>
      </c>
      <c r="D1680" s="94" t="s">
        <v>6313</v>
      </c>
    </row>
    <row r="1681" spans="1:4">
      <c r="A1681" s="94" t="s">
        <v>11347</v>
      </c>
      <c r="B1681" s="94" t="s">
        <v>11348</v>
      </c>
      <c r="C1681" s="94" t="s">
        <v>6320</v>
      </c>
      <c r="D1681" s="94" t="s">
        <v>6317</v>
      </c>
    </row>
    <row r="1682" spans="1:4">
      <c r="A1682" s="94" t="s">
        <v>11349</v>
      </c>
      <c r="B1682" s="94" t="s">
        <v>11350</v>
      </c>
      <c r="C1682" s="94" t="s">
        <v>6324</v>
      </c>
      <c r="D1682" s="94" t="s">
        <v>6321</v>
      </c>
    </row>
    <row r="1683" spans="1:4">
      <c r="A1683" s="94" t="s">
        <v>11351</v>
      </c>
      <c r="B1683" s="94" t="s">
        <v>11352</v>
      </c>
      <c r="C1683" s="94" t="s">
        <v>6328</v>
      </c>
      <c r="D1683" s="94" t="s">
        <v>6325</v>
      </c>
    </row>
    <row r="1684" spans="1:4">
      <c r="A1684" s="94" t="s">
        <v>11353</v>
      </c>
      <c r="B1684" s="94" t="s">
        <v>11354</v>
      </c>
      <c r="C1684" s="94" t="s">
        <v>6332</v>
      </c>
      <c r="D1684" s="94" t="s">
        <v>6329</v>
      </c>
    </row>
    <row r="1685" spans="1:4">
      <c r="A1685" s="94" t="s">
        <v>11355</v>
      </c>
      <c r="B1685" s="94" t="s">
        <v>11356</v>
      </c>
      <c r="C1685" s="94" t="s">
        <v>6336</v>
      </c>
      <c r="D1685" s="94" t="s">
        <v>6333</v>
      </c>
    </row>
    <row r="1686" spans="1:4">
      <c r="A1686" s="94" t="s">
        <v>11357</v>
      </c>
      <c r="B1686" s="94" t="s">
        <v>11358</v>
      </c>
      <c r="C1686" s="94" t="s">
        <v>6340</v>
      </c>
      <c r="D1686" s="94" t="s">
        <v>6337</v>
      </c>
    </row>
    <row r="1687" spans="1:4">
      <c r="A1687" s="94" t="s">
        <v>11359</v>
      </c>
      <c r="B1687" s="94" t="s">
        <v>11360</v>
      </c>
      <c r="C1687" s="94" t="s">
        <v>6344</v>
      </c>
      <c r="D1687" s="94" t="s">
        <v>6341</v>
      </c>
    </row>
    <row r="1688" spans="1:4">
      <c r="A1688" s="94" t="s">
        <v>11361</v>
      </c>
      <c r="B1688" s="94" t="s">
        <v>11362</v>
      </c>
      <c r="C1688" s="94" t="s">
        <v>6348</v>
      </c>
      <c r="D1688" s="94" t="s">
        <v>6345</v>
      </c>
    </row>
    <row r="1689" spans="1:4">
      <c r="A1689" s="94" t="s">
        <v>11363</v>
      </c>
      <c r="B1689" s="94" t="s">
        <v>11364</v>
      </c>
      <c r="C1689" s="94" t="s">
        <v>6352</v>
      </c>
      <c r="D1689" s="94" t="s">
        <v>6349</v>
      </c>
    </row>
    <row r="1690" spans="1:4">
      <c r="A1690" s="94" t="s">
        <v>11365</v>
      </c>
      <c r="B1690" s="94" t="s">
        <v>11366</v>
      </c>
      <c r="C1690" s="94" t="s">
        <v>6356</v>
      </c>
      <c r="D1690" s="94" t="s">
        <v>6353</v>
      </c>
    </row>
    <row r="1691" spans="1:4">
      <c r="A1691" s="94" t="s">
        <v>11367</v>
      </c>
      <c r="B1691" s="94" t="s">
        <v>11368</v>
      </c>
      <c r="C1691" s="94" t="s">
        <v>6360</v>
      </c>
      <c r="D1691" s="94" t="s">
        <v>6357</v>
      </c>
    </row>
    <row r="1692" spans="1:4">
      <c r="A1692" s="94" t="s">
        <v>11369</v>
      </c>
      <c r="B1692" s="94" t="s">
        <v>11370</v>
      </c>
      <c r="C1692" s="94" t="s">
        <v>6364</v>
      </c>
      <c r="D1692" s="94" t="s">
        <v>6361</v>
      </c>
    </row>
    <row r="1693" spans="1:4">
      <c r="A1693" s="94" t="s">
        <v>11371</v>
      </c>
      <c r="B1693" s="94" t="s">
        <v>11372</v>
      </c>
      <c r="C1693" s="94" t="s">
        <v>6368</v>
      </c>
      <c r="D1693" s="94" t="s">
        <v>6365</v>
      </c>
    </row>
    <row r="1694" spans="1:4">
      <c r="A1694" s="94" t="s">
        <v>11373</v>
      </c>
      <c r="B1694" s="94" t="s">
        <v>11374</v>
      </c>
      <c r="C1694" s="94" t="s">
        <v>6371</v>
      </c>
      <c r="D1694" s="94" t="s">
        <v>6369</v>
      </c>
    </row>
    <row r="1695" spans="1:4">
      <c r="A1695" s="94" t="s">
        <v>11375</v>
      </c>
      <c r="B1695" s="94" t="s">
        <v>11376</v>
      </c>
      <c r="C1695" s="94" t="s">
        <v>6375</v>
      </c>
      <c r="D1695" s="94" t="s">
        <v>6372</v>
      </c>
    </row>
    <row r="1696" spans="1:4">
      <c r="A1696" s="94" t="s">
        <v>11377</v>
      </c>
      <c r="B1696" s="94" t="s">
        <v>11378</v>
      </c>
      <c r="C1696" s="94" t="s">
        <v>6378</v>
      </c>
      <c r="D1696" s="94" t="s">
        <v>6376</v>
      </c>
    </row>
    <row r="1697" spans="1:4">
      <c r="A1697" s="94" t="s">
        <v>11379</v>
      </c>
      <c r="B1697" s="94" t="s">
        <v>11380</v>
      </c>
      <c r="C1697" s="94" t="s">
        <v>6381</v>
      </c>
      <c r="D1697" s="94" t="s">
        <v>6379</v>
      </c>
    </row>
    <row r="1698" spans="1:4">
      <c r="A1698" s="94" t="s">
        <v>11381</v>
      </c>
      <c r="B1698" s="94" t="s">
        <v>11382</v>
      </c>
      <c r="C1698" s="94" t="s">
        <v>6384</v>
      </c>
      <c r="D1698" s="94" t="s">
        <v>6382</v>
      </c>
    </row>
    <row r="1699" spans="1:4">
      <c r="A1699" s="94" t="s">
        <v>11383</v>
      </c>
      <c r="B1699" s="94" t="s">
        <v>11384</v>
      </c>
      <c r="C1699" s="94" t="s">
        <v>6387</v>
      </c>
      <c r="D1699" s="94" t="s">
        <v>6385</v>
      </c>
    </row>
    <row r="1700" spans="1:4">
      <c r="A1700" s="94" t="s">
        <v>11385</v>
      </c>
      <c r="B1700" s="94" t="s">
        <v>11386</v>
      </c>
      <c r="C1700" s="94" t="s">
        <v>6390</v>
      </c>
      <c r="D1700" s="94" t="s">
        <v>6388</v>
      </c>
    </row>
    <row r="1701" spans="1:4">
      <c r="A1701" s="94" t="s">
        <v>11387</v>
      </c>
      <c r="B1701" s="94" t="s">
        <v>11388</v>
      </c>
      <c r="C1701" s="94" t="s">
        <v>6394</v>
      </c>
      <c r="D1701" s="94" t="s">
        <v>6391</v>
      </c>
    </row>
    <row r="1702" spans="1:4">
      <c r="A1702" s="94" t="s">
        <v>11389</v>
      </c>
      <c r="B1702" s="94" t="s">
        <v>11390</v>
      </c>
      <c r="C1702" s="94" t="s">
        <v>6397</v>
      </c>
      <c r="D1702" s="94" t="s">
        <v>6395</v>
      </c>
    </row>
    <row r="1703" spans="1:4">
      <c r="A1703" s="94" t="s">
        <v>11391</v>
      </c>
      <c r="B1703" s="94" t="s">
        <v>11392</v>
      </c>
      <c r="C1703" s="94" t="s">
        <v>6400</v>
      </c>
      <c r="D1703" s="94" t="s">
        <v>6398</v>
      </c>
    </row>
    <row r="1704" spans="1:4">
      <c r="A1704" s="94" t="s">
        <v>11393</v>
      </c>
      <c r="B1704" s="94" t="s">
        <v>11394</v>
      </c>
      <c r="C1704" s="94" t="s">
        <v>6403</v>
      </c>
      <c r="D1704" s="94" t="s">
        <v>6401</v>
      </c>
    </row>
    <row r="1705" spans="1:4">
      <c r="A1705" s="94" t="s">
        <v>11395</v>
      </c>
      <c r="B1705" s="94" t="s">
        <v>11396</v>
      </c>
      <c r="C1705" s="94" t="s">
        <v>6406</v>
      </c>
      <c r="D1705" s="94" t="s">
        <v>6404</v>
      </c>
    </row>
    <row r="1706" spans="1:4">
      <c r="A1706" s="94" t="s">
        <v>11397</v>
      </c>
      <c r="B1706" s="94" t="s">
        <v>11398</v>
      </c>
      <c r="C1706" s="94" t="s">
        <v>6409</v>
      </c>
      <c r="D1706" s="94" t="s">
        <v>6407</v>
      </c>
    </row>
    <row r="1707" spans="1:4">
      <c r="A1707" s="94" t="s">
        <v>11399</v>
      </c>
      <c r="B1707" s="94" t="s">
        <v>11400</v>
      </c>
      <c r="C1707" s="94" t="s">
        <v>6413</v>
      </c>
      <c r="D1707" s="94" t="s">
        <v>6410</v>
      </c>
    </row>
    <row r="1708" spans="1:4">
      <c r="A1708" s="94" t="s">
        <v>11401</v>
      </c>
      <c r="B1708" s="94" t="s">
        <v>11402</v>
      </c>
      <c r="C1708" s="94" t="s">
        <v>6417</v>
      </c>
      <c r="D1708" s="94" t="s">
        <v>6414</v>
      </c>
    </row>
    <row r="1709" spans="1:4">
      <c r="A1709" s="94" t="s">
        <v>11403</v>
      </c>
      <c r="B1709" s="94" t="s">
        <v>11404</v>
      </c>
      <c r="C1709" s="94" t="s">
        <v>6421</v>
      </c>
      <c r="D1709" s="94" t="s">
        <v>6418</v>
      </c>
    </row>
    <row r="1710" spans="1:4">
      <c r="A1710" s="94" t="s">
        <v>11405</v>
      </c>
      <c r="B1710" s="94" t="s">
        <v>11406</v>
      </c>
      <c r="C1710" s="94" t="s">
        <v>6425</v>
      </c>
      <c r="D1710" s="94" t="s">
        <v>6422</v>
      </c>
    </row>
    <row r="1711" spans="1:4">
      <c r="A1711" s="94" t="s">
        <v>11407</v>
      </c>
      <c r="B1711" s="94" t="s">
        <v>11408</v>
      </c>
      <c r="C1711" s="94" t="s">
        <v>6429</v>
      </c>
      <c r="D1711" s="94" t="s">
        <v>6426</v>
      </c>
    </row>
    <row r="1712" spans="1:4">
      <c r="A1712" s="94" t="s">
        <v>11409</v>
      </c>
      <c r="B1712" s="94" t="s">
        <v>11410</v>
      </c>
      <c r="C1712" s="94" t="s">
        <v>6433</v>
      </c>
      <c r="D1712" s="94" t="s">
        <v>6430</v>
      </c>
    </row>
    <row r="1713" spans="1:4">
      <c r="A1713" s="94" t="s">
        <v>11411</v>
      </c>
      <c r="B1713" s="94" t="s">
        <v>11412</v>
      </c>
      <c r="C1713" s="94" t="s">
        <v>6437</v>
      </c>
      <c r="D1713" s="94" t="s">
        <v>6434</v>
      </c>
    </row>
    <row r="1714" spans="1:4">
      <c r="A1714" s="94" t="s">
        <v>11413</v>
      </c>
      <c r="B1714" s="94" t="s">
        <v>11414</v>
      </c>
      <c r="C1714" s="94" t="s">
        <v>6441</v>
      </c>
      <c r="D1714" s="94" t="s">
        <v>6438</v>
      </c>
    </row>
    <row r="1715" spans="1:4">
      <c r="A1715" s="94" t="s">
        <v>11415</v>
      </c>
      <c r="B1715" s="94" t="s">
        <v>11416</v>
      </c>
      <c r="C1715" s="94" t="s">
        <v>6445</v>
      </c>
      <c r="D1715" s="94" t="s">
        <v>6442</v>
      </c>
    </row>
    <row r="1716" spans="1:4">
      <c r="A1716" s="94" t="s">
        <v>11417</v>
      </c>
      <c r="B1716" s="94" t="s">
        <v>11418</v>
      </c>
      <c r="C1716" s="94" t="s">
        <v>6449</v>
      </c>
      <c r="D1716" s="94" t="s">
        <v>6446</v>
      </c>
    </row>
    <row r="1717" spans="1:4">
      <c r="A1717" s="94" t="s">
        <v>11419</v>
      </c>
      <c r="B1717" s="94" t="s">
        <v>11420</v>
      </c>
      <c r="C1717" s="94" t="s">
        <v>6453</v>
      </c>
      <c r="D1717" s="94" t="s">
        <v>6450</v>
      </c>
    </row>
    <row r="1718" spans="1:4">
      <c r="A1718" s="94" t="s">
        <v>11421</v>
      </c>
      <c r="B1718" s="94" t="s">
        <v>11422</v>
      </c>
      <c r="C1718" s="94" t="s">
        <v>6457</v>
      </c>
      <c r="D1718" s="94" t="s">
        <v>6454</v>
      </c>
    </row>
    <row r="1719" spans="1:4">
      <c r="A1719" s="94" t="s">
        <v>11423</v>
      </c>
      <c r="B1719" s="94" t="s">
        <v>11424</v>
      </c>
      <c r="C1719" s="94" t="s">
        <v>6461</v>
      </c>
      <c r="D1719" s="94" t="s">
        <v>6458</v>
      </c>
    </row>
    <row r="1720" spans="1:4">
      <c r="A1720" s="94" t="s">
        <v>11425</v>
      </c>
      <c r="B1720" s="94" t="s">
        <v>11426</v>
      </c>
      <c r="C1720" s="94" t="s">
        <v>6465</v>
      </c>
      <c r="D1720" s="94" t="s">
        <v>6462</v>
      </c>
    </row>
    <row r="1721" spans="1:4">
      <c r="A1721" s="94" t="s">
        <v>11427</v>
      </c>
      <c r="B1721" s="94" t="s">
        <v>11428</v>
      </c>
      <c r="C1721" s="94" t="s">
        <v>6469</v>
      </c>
      <c r="D1721" s="94" t="s">
        <v>6466</v>
      </c>
    </row>
    <row r="1722" spans="1:4">
      <c r="A1722" s="94" t="s">
        <v>11429</v>
      </c>
      <c r="B1722" s="94" t="s">
        <v>11430</v>
      </c>
      <c r="C1722" s="94" t="s">
        <v>6473</v>
      </c>
      <c r="D1722" s="94" t="s">
        <v>6470</v>
      </c>
    </row>
    <row r="1723" spans="1:4">
      <c r="A1723" s="94" t="s">
        <v>11431</v>
      </c>
      <c r="B1723" s="94" t="s">
        <v>11432</v>
      </c>
      <c r="C1723" s="94" t="s">
        <v>6477</v>
      </c>
      <c r="D1723" s="94" t="s">
        <v>6474</v>
      </c>
    </row>
    <row r="1724" spans="1:4">
      <c r="A1724" s="94" t="s">
        <v>11433</v>
      </c>
      <c r="B1724" s="94" t="s">
        <v>11434</v>
      </c>
      <c r="C1724" s="94" t="s">
        <v>6481</v>
      </c>
      <c r="D1724" s="94" t="s">
        <v>6478</v>
      </c>
    </row>
    <row r="1725" spans="1:4">
      <c r="A1725" s="94" t="s">
        <v>11435</v>
      </c>
      <c r="B1725" s="94" t="s">
        <v>11436</v>
      </c>
      <c r="C1725" s="94" t="s">
        <v>6485</v>
      </c>
      <c r="D1725" s="94" t="s">
        <v>6482</v>
      </c>
    </row>
    <row r="1726" spans="1:4">
      <c r="A1726" s="94" t="s">
        <v>11437</v>
      </c>
      <c r="B1726" s="94" t="s">
        <v>11438</v>
      </c>
      <c r="C1726" s="94" t="s">
        <v>6490</v>
      </c>
      <c r="D1726" s="94" t="s">
        <v>6486</v>
      </c>
    </row>
    <row r="1727" spans="1:4">
      <c r="A1727" s="94" t="s">
        <v>11439</v>
      </c>
      <c r="B1727" s="94" t="s">
        <v>11440</v>
      </c>
      <c r="C1727" s="94" t="s">
        <v>6494</v>
      </c>
      <c r="D1727" s="94" t="s">
        <v>6491</v>
      </c>
    </row>
    <row r="1728" spans="1:4">
      <c r="A1728" s="94" t="s">
        <v>11441</v>
      </c>
      <c r="B1728" s="94" t="s">
        <v>11442</v>
      </c>
      <c r="C1728" s="94" t="s">
        <v>6498</v>
      </c>
      <c r="D1728" s="94" t="s">
        <v>6495</v>
      </c>
    </row>
    <row r="1729" spans="1:4">
      <c r="A1729" s="94" t="s">
        <v>11443</v>
      </c>
      <c r="B1729" s="94" t="s">
        <v>11444</v>
      </c>
      <c r="C1729" s="94" t="s">
        <v>6502</v>
      </c>
      <c r="D1729" s="94" t="s">
        <v>6499</v>
      </c>
    </row>
    <row r="1730" spans="1:4">
      <c r="A1730" s="94" t="s">
        <v>11445</v>
      </c>
      <c r="B1730" s="94" t="s">
        <v>11446</v>
      </c>
      <c r="C1730" s="94" t="s">
        <v>6506</v>
      </c>
      <c r="D1730" s="94" t="s">
        <v>6503</v>
      </c>
    </row>
    <row r="1731" spans="1:4">
      <c r="A1731" s="94" t="s">
        <v>11447</v>
      </c>
      <c r="B1731" s="94" t="s">
        <v>11448</v>
      </c>
      <c r="C1731" s="94" t="s">
        <v>6510</v>
      </c>
      <c r="D1731" s="94" t="s">
        <v>6507</v>
      </c>
    </row>
    <row r="1732" spans="1:4">
      <c r="A1732" s="94" t="s">
        <v>11449</v>
      </c>
      <c r="B1732" s="94" t="s">
        <v>11450</v>
      </c>
      <c r="C1732" s="94" t="s">
        <v>6514</v>
      </c>
      <c r="D1732" s="94" t="s">
        <v>6511</v>
      </c>
    </row>
    <row r="1733" spans="1:4">
      <c r="A1733" s="94" t="s">
        <v>11451</v>
      </c>
      <c r="B1733" s="94" t="s">
        <v>11452</v>
      </c>
      <c r="C1733" s="94" t="s">
        <v>6518</v>
      </c>
      <c r="D1733" s="94" t="s">
        <v>6515</v>
      </c>
    </row>
    <row r="1734" spans="1:4">
      <c r="A1734" s="94" t="s">
        <v>11453</v>
      </c>
      <c r="B1734" s="94" t="s">
        <v>11454</v>
      </c>
      <c r="C1734" s="94" t="s">
        <v>6522</v>
      </c>
      <c r="D1734" s="94" t="s">
        <v>6519</v>
      </c>
    </row>
    <row r="1735" spans="1:4">
      <c r="A1735" s="94" t="s">
        <v>11455</v>
      </c>
      <c r="B1735" s="94" t="s">
        <v>11456</v>
      </c>
      <c r="C1735" s="94" t="s">
        <v>6526</v>
      </c>
      <c r="D1735" s="94" t="s">
        <v>6523</v>
      </c>
    </row>
    <row r="1736" spans="1:4">
      <c r="A1736" s="94" t="s">
        <v>11457</v>
      </c>
      <c r="B1736" s="94" t="s">
        <v>11458</v>
      </c>
      <c r="C1736" s="94" t="s">
        <v>6530</v>
      </c>
      <c r="D1736" s="94" t="s">
        <v>6527</v>
      </c>
    </row>
    <row r="1737" spans="1:4">
      <c r="A1737" s="94" t="s">
        <v>11459</v>
      </c>
      <c r="B1737" s="94" t="s">
        <v>11460</v>
      </c>
      <c r="C1737" s="94" t="s">
        <v>6534</v>
      </c>
      <c r="D1737" s="94" t="s">
        <v>6531</v>
      </c>
    </row>
    <row r="1738" spans="1:4">
      <c r="A1738" s="94" t="s">
        <v>11461</v>
      </c>
      <c r="B1738" s="94" t="s">
        <v>11462</v>
      </c>
      <c r="C1738" s="94" t="s">
        <v>6538</v>
      </c>
      <c r="D1738" s="94" t="s">
        <v>6535</v>
      </c>
    </row>
    <row r="1739" spans="1:4">
      <c r="A1739" s="94" t="s">
        <v>11463</v>
      </c>
      <c r="B1739" s="94" t="s">
        <v>11464</v>
      </c>
      <c r="C1739" s="94" t="s">
        <v>6697</v>
      </c>
      <c r="D1739" s="94" t="s">
        <v>6693</v>
      </c>
    </row>
    <row r="1740" spans="1:4">
      <c r="A1740" s="94" t="s">
        <v>11465</v>
      </c>
      <c r="B1740" s="94" t="s">
        <v>11466</v>
      </c>
      <c r="C1740" s="94" t="s">
        <v>6701</v>
      </c>
      <c r="D1740" s="94" t="s">
        <v>6698</v>
      </c>
    </row>
    <row r="1741" spans="1:4">
      <c r="A1741" s="94" t="s">
        <v>11467</v>
      </c>
      <c r="B1741" s="94" t="s">
        <v>11468</v>
      </c>
      <c r="C1741" s="94" t="s">
        <v>6705</v>
      </c>
      <c r="D1741" s="94" t="s">
        <v>6702</v>
      </c>
    </row>
    <row r="1742" spans="1:4">
      <c r="A1742" s="94" t="s">
        <v>11469</v>
      </c>
      <c r="B1742" s="94" t="s">
        <v>11470</v>
      </c>
      <c r="C1742" s="94" t="s">
        <v>6709</v>
      </c>
      <c r="D1742" s="94" t="s">
        <v>6706</v>
      </c>
    </row>
    <row r="1743" spans="1:4">
      <c r="A1743" s="94" t="s">
        <v>11471</v>
      </c>
      <c r="B1743" s="94" t="s">
        <v>11472</v>
      </c>
      <c r="C1743" s="94" t="s">
        <v>6713</v>
      </c>
      <c r="D1743" s="94" t="s">
        <v>6710</v>
      </c>
    </row>
    <row r="1744" spans="1:4">
      <c r="A1744" s="94" t="s">
        <v>11473</v>
      </c>
      <c r="B1744" s="94" t="s">
        <v>11474</v>
      </c>
      <c r="C1744" s="94" t="s">
        <v>6717</v>
      </c>
      <c r="D1744" s="94" t="s">
        <v>6714</v>
      </c>
    </row>
    <row r="1745" spans="1:4">
      <c r="A1745" s="94" t="s">
        <v>11475</v>
      </c>
      <c r="B1745" s="94" t="s">
        <v>11476</v>
      </c>
      <c r="C1745" s="94" t="s">
        <v>6721</v>
      </c>
      <c r="D1745" s="94" t="s">
        <v>6718</v>
      </c>
    </row>
    <row r="1746" spans="1:4">
      <c r="A1746" s="94" t="s">
        <v>11477</v>
      </c>
      <c r="B1746" s="94" t="s">
        <v>11478</v>
      </c>
      <c r="C1746" s="94" t="s">
        <v>6725</v>
      </c>
      <c r="D1746" s="94" t="s">
        <v>6722</v>
      </c>
    </row>
    <row r="1747" spans="1:4">
      <c r="A1747" s="94" t="s">
        <v>11479</v>
      </c>
      <c r="B1747" s="94" t="s">
        <v>11480</v>
      </c>
      <c r="C1747" s="94" t="s">
        <v>6729</v>
      </c>
      <c r="D1747" s="94" t="s">
        <v>6726</v>
      </c>
    </row>
    <row r="1748" spans="1:4">
      <c r="A1748" s="94" t="s">
        <v>11481</v>
      </c>
      <c r="B1748" s="94" t="s">
        <v>11482</v>
      </c>
      <c r="C1748" s="94" t="s">
        <v>6733</v>
      </c>
      <c r="D1748" s="94" t="s">
        <v>6730</v>
      </c>
    </row>
    <row r="1749" spans="1:4">
      <c r="A1749" s="94" t="s">
        <v>11483</v>
      </c>
      <c r="B1749" s="94" t="s">
        <v>11484</v>
      </c>
      <c r="C1749" s="94" t="s">
        <v>6600</v>
      </c>
      <c r="D1749" s="94" t="s">
        <v>6596</v>
      </c>
    </row>
    <row r="1750" spans="1:4">
      <c r="A1750" s="94" t="s">
        <v>11485</v>
      </c>
      <c r="B1750" s="94" t="s">
        <v>11486</v>
      </c>
      <c r="C1750" s="94" t="s">
        <v>6604</v>
      </c>
      <c r="D1750" s="94" t="s">
        <v>6601</v>
      </c>
    </row>
    <row r="1751" spans="1:4">
      <c r="A1751" s="94" t="s">
        <v>11487</v>
      </c>
      <c r="B1751" s="94" t="s">
        <v>11488</v>
      </c>
      <c r="C1751" s="94" t="s">
        <v>6608</v>
      </c>
      <c r="D1751" s="94" t="s">
        <v>6605</v>
      </c>
    </row>
    <row r="1752" spans="1:4">
      <c r="A1752" s="94" t="s">
        <v>11489</v>
      </c>
      <c r="B1752" s="94" t="s">
        <v>11490</v>
      </c>
      <c r="C1752" s="94" t="s">
        <v>6612</v>
      </c>
      <c r="D1752" s="94" t="s">
        <v>6609</v>
      </c>
    </row>
    <row r="1753" spans="1:4">
      <c r="A1753" s="94" t="s">
        <v>11491</v>
      </c>
      <c r="B1753" s="94" t="s">
        <v>11492</v>
      </c>
      <c r="C1753" s="94" t="s">
        <v>6616</v>
      </c>
      <c r="D1753" s="94" t="s">
        <v>6613</v>
      </c>
    </row>
    <row r="1754" spans="1:4">
      <c r="A1754" s="94" t="s">
        <v>11493</v>
      </c>
      <c r="B1754" s="94" t="s">
        <v>11494</v>
      </c>
      <c r="C1754" s="94" t="s">
        <v>6651</v>
      </c>
      <c r="D1754" s="94" t="s">
        <v>6648</v>
      </c>
    </row>
    <row r="1755" spans="1:4">
      <c r="A1755" s="94" t="s">
        <v>11495</v>
      </c>
      <c r="B1755" s="94" t="s">
        <v>11496</v>
      </c>
      <c r="C1755" s="94" t="s">
        <v>6655</v>
      </c>
      <c r="D1755" s="94" t="s">
        <v>6652</v>
      </c>
    </row>
    <row r="1756" spans="1:4">
      <c r="A1756" s="94" t="s">
        <v>11497</v>
      </c>
      <c r="B1756" s="94" t="s">
        <v>11498</v>
      </c>
      <c r="C1756" s="94" t="s">
        <v>6659</v>
      </c>
      <c r="D1756" s="94" t="s">
        <v>6656</v>
      </c>
    </row>
    <row r="1757" spans="1:4">
      <c r="A1757" s="94" t="s">
        <v>11499</v>
      </c>
      <c r="B1757" s="94" t="s">
        <v>11500</v>
      </c>
      <c r="C1757" s="94" t="s">
        <v>6663</v>
      </c>
      <c r="D1757" s="94" t="s">
        <v>6660</v>
      </c>
    </row>
    <row r="1758" spans="1:4">
      <c r="A1758" s="94" t="s">
        <v>11501</v>
      </c>
      <c r="B1758" s="94" t="s">
        <v>11502</v>
      </c>
      <c r="C1758" s="94" t="s">
        <v>6667</v>
      </c>
      <c r="D1758" s="94" t="s">
        <v>6664</v>
      </c>
    </row>
    <row r="1759" spans="1:4">
      <c r="A1759" s="94" t="s">
        <v>11503</v>
      </c>
      <c r="B1759" s="94" t="s">
        <v>11504</v>
      </c>
      <c r="C1759" s="94" t="s">
        <v>6671</v>
      </c>
      <c r="D1759" s="94" t="s">
        <v>6668</v>
      </c>
    </row>
    <row r="1760" spans="1:4">
      <c r="A1760" s="94" t="s">
        <v>11505</v>
      </c>
      <c r="B1760" s="94" t="s">
        <v>11506</v>
      </c>
      <c r="C1760" s="94" t="s">
        <v>6675</v>
      </c>
      <c r="D1760" s="94" t="s">
        <v>6672</v>
      </c>
    </row>
    <row r="1761" spans="1:4">
      <c r="A1761" s="94" t="s">
        <v>11507</v>
      </c>
      <c r="B1761" s="94" t="s">
        <v>11508</v>
      </c>
      <c r="C1761" s="94" t="s">
        <v>6678</v>
      </c>
      <c r="D1761" s="94" t="s">
        <v>6676</v>
      </c>
    </row>
    <row r="1762" spans="1:4">
      <c r="A1762" s="94" t="s">
        <v>11509</v>
      </c>
      <c r="B1762" s="94" t="s">
        <v>11510</v>
      </c>
      <c r="C1762" s="94" t="s">
        <v>6681</v>
      </c>
      <c r="D1762" s="94" t="s">
        <v>6679</v>
      </c>
    </row>
    <row r="1763" spans="1:4">
      <c r="A1763" s="94" t="s">
        <v>11511</v>
      </c>
      <c r="B1763" s="94" t="s">
        <v>11512</v>
      </c>
      <c r="C1763" s="94" t="s">
        <v>6685</v>
      </c>
      <c r="D1763" s="94" t="s">
        <v>6682</v>
      </c>
    </row>
    <row r="1764" spans="1:4">
      <c r="A1764" s="94" t="s">
        <v>11513</v>
      </c>
      <c r="B1764" s="94" t="s">
        <v>11514</v>
      </c>
      <c r="C1764" s="94" t="s">
        <v>6689</v>
      </c>
      <c r="D1764" s="94" t="s">
        <v>6686</v>
      </c>
    </row>
    <row r="1765" spans="1:4">
      <c r="A1765" s="94" t="s">
        <v>11515</v>
      </c>
      <c r="B1765" s="94" t="s">
        <v>11516</v>
      </c>
      <c r="C1765" s="94" t="s">
        <v>6692</v>
      </c>
      <c r="D1765" s="94" t="s">
        <v>6690</v>
      </c>
    </row>
    <row r="1766" spans="1:4">
      <c r="A1766" s="94" t="s">
        <v>11517</v>
      </c>
      <c r="B1766" s="94" t="s">
        <v>11518</v>
      </c>
      <c r="C1766" s="94" t="s">
        <v>6543</v>
      </c>
      <c r="D1766" s="94" t="s">
        <v>6539</v>
      </c>
    </row>
    <row r="1767" spans="1:4">
      <c r="A1767" s="94" t="s">
        <v>11519</v>
      </c>
      <c r="B1767" s="94" t="s">
        <v>11520</v>
      </c>
      <c r="C1767" s="94" t="s">
        <v>6547</v>
      </c>
      <c r="D1767" s="94" t="s">
        <v>6544</v>
      </c>
    </row>
    <row r="1768" spans="1:4">
      <c r="A1768" s="94" t="s">
        <v>11521</v>
      </c>
      <c r="B1768" s="94" t="s">
        <v>11522</v>
      </c>
      <c r="C1768" s="94" t="s">
        <v>6555</v>
      </c>
      <c r="D1768" s="94" t="s">
        <v>6552</v>
      </c>
    </row>
    <row r="1769" spans="1:4">
      <c r="A1769" s="94" t="s">
        <v>11523</v>
      </c>
      <c r="B1769" s="94" t="s">
        <v>11524</v>
      </c>
      <c r="C1769" s="94" t="s">
        <v>6559</v>
      </c>
      <c r="D1769" s="94" t="s">
        <v>6556</v>
      </c>
    </row>
    <row r="1770" spans="1:4">
      <c r="A1770" s="94" t="s">
        <v>11525</v>
      </c>
      <c r="B1770" s="94" t="s">
        <v>11526</v>
      </c>
      <c r="C1770" s="94" t="s">
        <v>6551</v>
      </c>
      <c r="D1770" s="94" t="s">
        <v>6548</v>
      </c>
    </row>
    <row r="1771" spans="1:4">
      <c r="A1771" s="94" t="s">
        <v>11527</v>
      </c>
      <c r="B1771" s="94" t="s">
        <v>11528</v>
      </c>
      <c r="C1771" s="94" t="s">
        <v>6567</v>
      </c>
      <c r="D1771" s="94" t="s">
        <v>6564</v>
      </c>
    </row>
    <row r="1772" spans="1:4">
      <c r="A1772" s="94" t="s">
        <v>11529</v>
      </c>
      <c r="B1772" s="94" t="s">
        <v>11530</v>
      </c>
      <c r="C1772" s="94" t="s">
        <v>6571</v>
      </c>
      <c r="D1772" s="94" t="s">
        <v>6568</v>
      </c>
    </row>
    <row r="1773" spans="1:4">
      <c r="A1773" s="94" t="s">
        <v>11531</v>
      </c>
      <c r="B1773" s="94" t="s">
        <v>11532</v>
      </c>
      <c r="C1773" s="94" t="s">
        <v>6575</v>
      </c>
      <c r="D1773" s="94" t="s">
        <v>6572</v>
      </c>
    </row>
    <row r="1774" spans="1:4">
      <c r="A1774" s="94" t="s">
        <v>11533</v>
      </c>
      <c r="B1774" s="94" t="s">
        <v>11534</v>
      </c>
      <c r="C1774" s="94" t="s">
        <v>6587</v>
      </c>
      <c r="D1774" s="94" t="s">
        <v>6584</v>
      </c>
    </row>
    <row r="1775" spans="1:4">
      <c r="A1775" s="94" t="s">
        <v>11535</v>
      </c>
      <c r="B1775" s="94" t="s">
        <v>11536</v>
      </c>
      <c r="C1775" s="94" t="s">
        <v>6591</v>
      </c>
      <c r="D1775" s="94" t="s">
        <v>6588</v>
      </c>
    </row>
    <row r="1776" spans="1:4">
      <c r="A1776" s="94" t="s">
        <v>11537</v>
      </c>
      <c r="B1776" s="94" t="s">
        <v>11538</v>
      </c>
      <c r="C1776" s="94" t="s">
        <v>6595</v>
      </c>
      <c r="D1776" s="94" t="s">
        <v>6592</v>
      </c>
    </row>
    <row r="1777" spans="1:4">
      <c r="A1777" s="94" t="s">
        <v>11539</v>
      </c>
      <c r="B1777" s="94" t="s">
        <v>11540</v>
      </c>
      <c r="C1777" s="94" t="s">
        <v>4850</v>
      </c>
      <c r="D1777" s="94" t="s">
        <v>4847</v>
      </c>
    </row>
    <row r="1778" spans="1:4">
      <c r="A1778" s="94" t="s">
        <v>11541</v>
      </c>
      <c r="B1778" s="94" t="s">
        <v>11542</v>
      </c>
      <c r="C1778" s="94" t="s">
        <v>4874</v>
      </c>
      <c r="D1778" s="94" t="s">
        <v>4871</v>
      </c>
    </row>
    <row r="1779" spans="1:4">
      <c r="A1779" s="94" t="s">
        <v>11543</v>
      </c>
      <c r="B1779" s="94" t="s">
        <v>11544</v>
      </c>
      <c r="C1779" s="94" t="s">
        <v>4878</v>
      </c>
      <c r="D1779" s="94" t="s">
        <v>4875</v>
      </c>
    </row>
    <row r="1780" spans="1:4">
      <c r="A1780" s="94" t="s">
        <v>11545</v>
      </c>
      <c r="B1780" s="94" t="s">
        <v>11546</v>
      </c>
      <c r="C1780" s="94" t="s">
        <v>4918</v>
      </c>
      <c r="D1780" s="94" t="s">
        <v>4916</v>
      </c>
    </row>
    <row r="1781" spans="1:4">
      <c r="A1781" s="94" t="s">
        <v>11547</v>
      </c>
      <c r="B1781" s="94" t="s">
        <v>11548</v>
      </c>
      <c r="C1781" s="94" t="s">
        <v>4921</v>
      </c>
      <c r="D1781" s="94" t="s">
        <v>4919</v>
      </c>
    </row>
    <row r="1782" spans="1:4">
      <c r="A1782" s="94" t="s">
        <v>11549</v>
      </c>
      <c r="B1782" s="94" t="s">
        <v>11550</v>
      </c>
      <c r="C1782" s="94" t="s">
        <v>6736</v>
      </c>
      <c r="D1782" s="94" t="s">
        <v>6734</v>
      </c>
    </row>
    <row r="1783" spans="1:4">
      <c r="A1783" s="94" t="s">
        <v>11551</v>
      </c>
      <c r="B1783" s="94" t="s">
        <v>11552</v>
      </c>
      <c r="C1783" s="94" t="s">
        <v>6209</v>
      </c>
      <c r="D1783" s="94" t="s">
        <v>6205</v>
      </c>
    </row>
    <row r="1784" spans="1:4">
      <c r="A1784" s="94" t="s">
        <v>11553</v>
      </c>
      <c r="B1784" s="94" t="s">
        <v>11554</v>
      </c>
      <c r="C1784" s="94" t="s">
        <v>4925</v>
      </c>
      <c r="D1784" s="94" t="s">
        <v>4922</v>
      </c>
    </row>
    <row r="1785" spans="1:4">
      <c r="A1785" s="94" t="s">
        <v>11555</v>
      </c>
      <c r="B1785" s="94" t="s">
        <v>11556</v>
      </c>
      <c r="C1785" s="94" t="s">
        <v>4949</v>
      </c>
      <c r="D1785" s="94" t="s">
        <v>11557</v>
      </c>
    </row>
    <row r="1786" spans="1:4">
      <c r="A1786" s="94" t="s">
        <v>11558</v>
      </c>
      <c r="B1786" s="94" t="s">
        <v>11559</v>
      </c>
      <c r="C1786" s="94" t="s">
        <v>4953</v>
      </c>
      <c r="D1786" s="94" t="s">
        <v>4950</v>
      </c>
    </row>
    <row r="1787" spans="1:4">
      <c r="A1787" s="94" t="s">
        <v>11560</v>
      </c>
      <c r="B1787" s="94" t="s">
        <v>11561</v>
      </c>
      <c r="C1787" s="94" t="s">
        <v>6739</v>
      </c>
      <c r="D1787" s="94" t="s">
        <v>6737</v>
      </c>
    </row>
    <row r="1788" spans="1:4">
      <c r="A1788" s="94" t="s">
        <v>11562</v>
      </c>
      <c r="B1788" s="94" t="s">
        <v>11563</v>
      </c>
      <c r="C1788" s="94" t="s">
        <v>5019</v>
      </c>
      <c r="D1788" s="94" t="s">
        <v>5016</v>
      </c>
    </row>
    <row r="1789" spans="1:4">
      <c r="A1789" s="94" t="s">
        <v>11564</v>
      </c>
      <c r="B1789" s="94" t="s">
        <v>11565</v>
      </c>
      <c r="C1789" s="94" t="s">
        <v>5023</v>
      </c>
      <c r="D1789" s="94" t="s">
        <v>5020</v>
      </c>
    </row>
    <row r="1790" spans="1:4">
      <c r="A1790" s="94" t="s">
        <v>11566</v>
      </c>
      <c r="B1790" s="94" t="s">
        <v>11567</v>
      </c>
      <c r="C1790" s="94" t="s">
        <v>6620</v>
      </c>
      <c r="D1790" s="94" t="s">
        <v>6617</v>
      </c>
    </row>
    <row r="1791" spans="1:4">
      <c r="A1791" s="94" t="s">
        <v>11568</v>
      </c>
      <c r="B1791" s="94" t="s">
        <v>11569</v>
      </c>
      <c r="C1791" s="94" t="s">
        <v>6624</v>
      </c>
      <c r="D1791" s="94" t="s">
        <v>6621</v>
      </c>
    </row>
    <row r="1792" spans="1:4">
      <c r="A1792" s="94" t="s">
        <v>11570</v>
      </c>
      <c r="B1792" s="94" t="s">
        <v>11571</v>
      </c>
      <c r="C1792" s="94" t="s">
        <v>6563</v>
      </c>
      <c r="D1792" s="94" t="s">
        <v>6560</v>
      </c>
    </row>
    <row r="1793" spans="1:4">
      <c r="A1793" s="94" t="s">
        <v>11572</v>
      </c>
      <c r="B1793" s="94" t="s">
        <v>11573</v>
      </c>
      <c r="C1793" s="94" t="s">
        <v>6628</v>
      </c>
      <c r="D1793" s="94" t="s">
        <v>6625</v>
      </c>
    </row>
    <row r="1794" spans="1:4">
      <c r="A1794" s="94" t="s">
        <v>11574</v>
      </c>
      <c r="B1794" s="94" t="s">
        <v>11575</v>
      </c>
      <c r="C1794" s="94" t="s">
        <v>6631</v>
      </c>
      <c r="D1794" s="94" t="s">
        <v>6629</v>
      </c>
    </row>
    <row r="1795" spans="1:4">
      <c r="A1795" s="94" t="s">
        <v>11576</v>
      </c>
      <c r="B1795" s="94" t="s">
        <v>11577</v>
      </c>
      <c r="C1795" s="94" t="s">
        <v>5051</v>
      </c>
      <c r="D1795" s="94" t="s">
        <v>5048</v>
      </c>
    </row>
    <row r="1796" spans="1:4">
      <c r="A1796" s="94" t="s">
        <v>11578</v>
      </c>
      <c r="B1796" s="94" t="s">
        <v>11579</v>
      </c>
      <c r="C1796" s="94" t="s">
        <v>5055</v>
      </c>
      <c r="D1796" s="94" t="s">
        <v>5052</v>
      </c>
    </row>
    <row r="1797" spans="1:4">
      <c r="A1797" s="94" t="s">
        <v>11580</v>
      </c>
      <c r="B1797" s="94" t="s">
        <v>11581</v>
      </c>
      <c r="C1797" s="94" t="s">
        <v>5059</v>
      </c>
      <c r="D1797" s="94" t="s">
        <v>5056</v>
      </c>
    </row>
    <row r="1798" spans="1:4">
      <c r="A1798" s="94" t="s">
        <v>11582</v>
      </c>
      <c r="B1798" s="94" t="s">
        <v>11583</v>
      </c>
      <c r="C1798" s="94" t="s">
        <v>5063</v>
      </c>
      <c r="D1798" s="94" t="s">
        <v>5060</v>
      </c>
    </row>
    <row r="1799" spans="1:4">
      <c r="A1799" s="94" t="s">
        <v>11584</v>
      </c>
      <c r="B1799" s="94" t="s">
        <v>11585</v>
      </c>
      <c r="C1799" s="94" t="s">
        <v>5083</v>
      </c>
      <c r="D1799" s="94" t="s">
        <v>5080</v>
      </c>
    </row>
    <row r="1800" spans="1:4">
      <c r="A1800" s="94" t="s">
        <v>11586</v>
      </c>
      <c r="B1800" s="94" t="s">
        <v>11587</v>
      </c>
      <c r="C1800" s="94" t="s">
        <v>5087</v>
      </c>
      <c r="D1800" s="94" t="s">
        <v>5084</v>
      </c>
    </row>
    <row r="1801" spans="1:4">
      <c r="A1801" s="94" t="s">
        <v>11588</v>
      </c>
      <c r="B1801" s="94" t="s">
        <v>11589</v>
      </c>
      <c r="C1801" s="94" t="s">
        <v>6743</v>
      </c>
      <c r="D1801" s="94" t="s">
        <v>6740</v>
      </c>
    </row>
    <row r="1802" spans="1:4">
      <c r="A1802" s="94" t="s">
        <v>11590</v>
      </c>
      <c r="B1802" s="94" t="s">
        <v>11591</v>
      </c>
      <c r="C1802" s="94" t="s">
        <v>6747</v>
      </c>
      <c r="D1802" s="94" t="s">
        <v>11592</v>
      </c>
    </row>
    <row r="1803" spans="1:4">
      <c r="A1803" s="94" t="s">
        <v>11593</v>
      </c>
      <c r="B1803" s="94" t="s">
        <v>11594</v>
      </c>
      <c r="C1803" s="94" t="s">
        <v>6751</v>
      </c>
      <c r="D1803" s="94" t="s">
        <v>6748</v>
      </c>
    </row>
    <row r="1804" spans="1:4">
      <c r="A1804" s="94" t="s">
        <v>11595</v>
      </c>
      <c r="B1804" s="94" t="s">
        <v>11596</v>
      </c>
      <c r="C1804" s="94" t="s">
        <v>6755</v>
      </c>
      <c r="D1804" s="94" t="s">
        <v>6752</v>
      </c>
    </row>
    <row r="1805" spans="1:4">
      <c r="A1805" s="94" t="s">
        <v>11597</v>
      </c>
      <c r="B1805" s="94" t="s">
        <v>11598</v>
      </c>
      <c r="C1805" s="94" t="s">
        <v>6635</v>
      </c>
      <c r="D1805" s="94" t="s">
        <v>6632</v>
      </c>
    </row>
    <row r="1806" spans="1:4">
      <c r="A1806" s="94" t="s">
        <v>11599</v>
      </c>
      <c r="B1806" s="94" t="s">
        <v>11600</v>
      </c>
      <c r="C1806" s="94" t="s">
        <v>6639</v>
      </c>
      <c r="D1806" s="94" t="s">
        <v>6636</v>
      </c>
    </row>
    <row r="1807" spans="1:4">
      <c r="A1807" s="94" t="s">
        <v>11601</v>
      </c>
      <c r="B1807" s="94" t="s">
        <v>11602</v>
      </c>
      <c r="C1807" s="94" t="s">
        <v>6643</v>
      </c>
      <c r="D1807" s="94" t="s">
        <v>6640</v>
      </c>
    </row>
    <row r="1808" spans="1:4">
      <c r="A1808" s="94" t="s">
        <v>11603</v>
      </c>
      <c r="B1808" s="94" t="s">
        <v>11604</v>
      </c>
      <c r="C1808" s="94" t="s">
        <v>6647</v>
      </c>
      <c r="D1808" s="94" t="s">
        <v>6644</v>
      </c>
    </row>
    <row r="1809" spans="1:4">
      <c r="A1809" s="94" t="s">
        <v>11605</v>
      </c>
      <c r="B1809" s="94" t="s">
        <v>11606</v>
      </c>
      <c r="C1809" s="94" t="s">
        <v>6579</v>
      </c>
      <c r="D1809" s="94" t="s">
        <v>6576</v>
      </c>
    </row>
    <row r="1810" spans="1:4">
      <c r="A1810" s="94" t="s">
        <v>11607</v>
      </c>
      <c r="B1810" s="94" t="s">
        <v>11608</v>
      </c>
      <c r="C1810" s="94" t="s">
        <v>5159</v>
      </c>
      <c r="D1810" s="94" t="s">
        <v>5156</v>
      </c>
    </row>
    <row r="1811" spans="1:4">
      <c r="A1811" s="94" t="s">
        <v>11609</v>
      </c>
      <c r="B1811" s="94" t="s">
        <v>11610</v>
      </c>
      <c r="C1811" s="94" t="s">
        <v>5163</v>
      </c>
      <c r="D1811" s="94" t="s">
        <v>5160</v>
      </c>
    </row>
    <row r="1812" spans="1:4">
      <c r="A1812" s="94" t="s">
        <v>11611</v>
      </c>
      <c r="B1812" s="94" t="s">
        <v>11612</v>
      </c>
      <c r="C1812" s="94" t="s">
        <v>5167</v>
      </c>
      <c r="D1812" s="94" t="s">
        <v>5164</v>
      </c>
    </row>
    <row r="1813" spans="1:4">
      <c r="A1813" s="94" t="s">
        <v>11613</v>
      </c>
      <c r="B1813" s="94" t="s">
        <v>11614</v>
      </c>
      <c r="C1813" s="94" t="s">
        <v>5171</v>
      </c>
      <c r="D1813" s="94" t="s">
        <v>5168</v>
      </c>
    </row>
    <row r="1814" spans="1:4">
      <c r="A1814" s="94" t="s">
        <v>11615</v>
      </c>
      <c r="B1814" s="94" t="s">
        <v>11616</v>
      </c>
      <c r="C1814" s="94" t="s">
        <v>5175</v>
      </c>
      <c r="D1814" s="94" t="s">
        <v>5172</v>
      </c>
    </row>
    <row r="1815" spans="1:4">
      <c r="A1815" s="94" t="s">
        <v>11617</v>
      </c>
      <c r="B1815" s="94" t="s">
        <v>11618</v>
      </c>
      <c r="C1815" s="94" t="s">
        <v>6583</v>
      </c>
      <c r="D1815" s="94" t="s">
        <v>6580</v>
      </c>
    </row>
    <row r="1816" spans="1:4">
      <c r="A1816" s="94" t="s">
        <v>11619</v>
      </c>
      <c r="B1816" s="94" t="s">
        <v>11620</v>
      </c>
      <c r="C1816" s="94" t="s">
        <v>5231</v>
      </c>
      <c r="D1816" s="94" t="s">
        <v>5229</v>
      </c>
    </row>
    <row r="1817" spans="1:4">
      <c r="A1817" s="94" t="s">
        <v>11621</v>
      </c>
      <c r="B1817" s="94" t="s">
        <v>11622</v>
      </c>
      <c r="C1817" s="94" t="s">
        <v>5234</v>
      </c>
      <c r="D1817" s="94" t="s">
        <v>5232</v>
      </c>
    </row>
    <row r="1818" spans="1:4">
      <c r="A1818" s="94" t="s">
        <v>11623</v>
      </c>
      <c r="B1818" s="94" t="s">
        <v>11624</v>
      </c>
      <c r="C1818" s="94" t="s">
        <v>5237</v>
      </c>
      <c r="D1818" s="94" t="s">
        <v>5235</v>
      </c>
    </row>
    <row r="1819" spans="1:4">
      <c r="A1819" s="94" t="s">
        <v>11625</v>
      </c>
      <c r="B1819" s="94" t="s">
        <v>11626</v>
      </c>
      <c r="C1819" s="94" t="s">
        <v>5240</v>
      </c>
      <c r="D1819" s="94" t="s">
        <v>5238</v>
      </c>
    </row>
    <row r="1820" spans="1:4">
      <c r="A1820" s="94" t="s">
        <v>11627</v>
      </c>
      <c r="B1820" s="94" t="s">
        <v>11628</v>
      </c>
      <c r="C1820" s="94" t="s">
        <v>5243</v>
      </c>
      <c r="D1820" s="94" t="s">
        <v>5241</v>
      </c>
    </row>
    <row r="1821" spans="1:4">
      <c r="A1821" s="94" t="s">
        <v>11629</v>
      </c>
      <c r="B1821" s="94" t="s">
        <v>11630</v>
      </c>
      <c r="C1821" s="94" t="s">
        <v>5246</v>
      </c>
      <c r="D1821" s="94" t="s">
        <v>5244</v>
      </c>
    </row>
    <row r="1822" spans="1:4">
      <c r="A1822" s="94" t="s">
        <v>11631</v>
      </c>
      <c r="B1822" s="94" t="s">
        <v>11632</v>
      </c>
      <c r="C1822" s="94" t="s">
        <v>5249</v>
      </c>
      <c r="D1822" s="94" t="s">
        <v>5247</v>
      </c>
    </row>
    <row r="1823" spans="1:4">
      <c r="A1823" s="94" t="s">
        <v>11633</v>
      </c>
      <c r="B1823" s="94" t="s">
        <v>11634</v>
      </c>
      <c r="C1823" s="94" t="s">
        <v>5252</v>
      </c>
      <c r="D1823" s="94" t="s">
        <v>5250</v>
      </c>
    </row>
    <row r="1824" spans="1:4">
      <c r="A1824" s="94" t="s">
        <v>11635</v>
      </c>
      <c r="B1824" s="94" t="s">
        <v>11636</v>
      </c>
      <c r="C1824" s="94" t="s">
        <v>5255</v>
      </c>
      <c r="D1824" s="94" t="s">
        <v>5253</v>
      </c>
    </row>
    <row r="1825" spans="1:4">
      <c r="A1825" s="94" t="s">
        <v>11637</v>
      </c>
      <c r="B1825" s="94" t="s">
        <v>11638</v>
      </c>
      <c r="C1825" s="94" t="s">
        <v>5258</v>
      </c>
      <c r="D1825" s="94" t="s">
        <v>5256</v>
      </c>
    </row>
    <row r="1826" spans="1:4">
      <c r="A1826" s="94" t="s">
        <v>11639</v>
      </c>
      <c r="B1826" s="94" t="s">
        <v>11640</v>
      </c>
      <c r="C1826" s="94" t="s">
        <v>5261</v>
      </c>
      <c r="D1826" s="94" t="s">
        <v>5259</v>
      </c>
    </row>
    <row r="1827" spans="1:4">
      <c r="A1827" s="94" t="s">
        <v>11641</v>
      </c>
      <c r="B1827" s="94" t="s">
        <v>11642</v>
      </c>
      <c r="C1827" s="94" t="s">
        <v>5264</v>
      </c>
      <c r="D1827" s="94" t="s">
        <v>5262</v>
      </c>
    </row>
    <row r="1828" spans="1:4">
      <c r="A1828" s="94" t="s">
        <v>11643</v>
      </c>
      <c r="B1828" s="94" t="s">
        <v>11644</v>
      </c>
      <c r="C1828" s="94" t="s">
        <v>5267</v>
      </c>
      <c r="D1828" s="94" t="s">
        <v>5265</v>
      </c>
    </row>
    <row r="1829" spans="1:4">
      <c r="A1829" s="94" t="s">
        <v>11645</v>
      </c>
      <c r="B1829" s="94" t="s">
        <v>11646</v>
      </c>
      <c r="C1829" s="94" t="s">
        <v>5270</v>
      </c>
      <c r="D1829" s="94" t="s">
        <v>5268</v>
      </c>
    </row>
    <row r="1830" spans="1:4">
      <c r="A1830" s="94" t="s">
        <v>11647</v>
      </c>
      <c r="B1830" s="94" t="s">
        <v>11648</v>
      </c>
      <c r="C1830" s="94" t="s">
        <v>5272</v>
      </c>
      <c r="D1830" s="94" t="s">
        <v>5271</v>
      </c>
    </row>
    <row r="1831" spans="1:4">
      <c r="A1831" s="94" t="s">
        <v>11649</v>
      </c>
      <c r="B1831" s="94" t="s">
        <v>11650</v>
      </c>
      <c r="C1831" s="94" t="s">
        <v>5275</v>
      </c>
      <c r="D1831" s="94" t="s">
        <v>5273</v>
      </c>
    </row>
    <row r="1832" spans="1:4">
      <c r="A1832" s="94" t="s">
        <v>11651</v>
      </c>
      <c r="B1832" s="94" t="s">
        <v>11652</v>
      </c>
      <c r="C1832" s="94" t="s">
        <v>5278</v>
      </c>
      <c r="D1832" s="94" t="s">
        <v>5276</v>
      </c>
    </row>
    <row r="1833" spans="1:4">
      <c r="A1833" s="94" t="s">
        <v>11653</v>
      </c>
      <c r="B1833" s="94" t="s">
        <v>11654</v>
      </c>
      <c r="C1833" s="94" t="s">
        <v>5281</v>
      </c>
      <c r="D1833" s="94" t="s">
        <v>5279</v>
      </c>
    </row>
    <row r="1834" spans="1:4">
      <c r="A1834" s="94" t="s">
        <v>11655</v>
      </c>
      <c r="B1834" s="94" t="s">
        <v>11656</v>
      </c>
      <c r="C1834" s="94" t="s">
        <v>5284</v>
      </c>
      <c r="D1834" s="94" t="s">
        <v>5282</v>
      </c>
    </row>
    <row r="1835" spans="1:4">
      <c r="A1835" s="94" t="s">
        <v>11657</v>
      </c>
      <c r="B1835" s="94" t="s">
        <v>11658</v>
      </c>
      <c r="C1835" s="94" t="s">
        <v>5287</v>
      </c>
      <c r="D1835" s="94" t="s">
        <v>5285</v>
      </c>
    </row>
    <row r="1836" spans="1:4">
      <c r="A1836" s="94" t="s">
        <v>11659</v>
      </c>
      <c r="B1836" s="94" t="s">
        <v>11660</v>
      </c>
      <c r="C1836" s="94" t="s">
        <v>5289</v>
      </c>
      <c r="D1836" s="94" t="s">
        <v>5288</v>
      </c>
    </row>
    <row r="1837" spans="1:4">
      <c r="A1837" s="94" t="s">
        <v>11661</v>
      </c>
      <c r="B1837" s="94" t="s">
        <v>11662</v>
      </c>
      <c r="C1837" s="94" t="s">
        <v>5292</v>
      </c>
      <c r="D1837" s="94" t="s">
        <v>5290</v>
      </c>
    </row>
    <row r="1838" spans="1:4">
      <c r="A1838" s="94" t="s">
        <v>11663</v>
      </c>
      <c r="B1838" s="94" t="s">
        <v>11664</v>
      </c>
      <c r="C1838" s="94" t="s">
        <v>5295</v>
      </c>
      <c r="D1838" s="94" t="s">
        <v>5293</v>
      </c>
    </row>
    <row r="1839" spans="1:4">
      <c r="A1839" s="94" t="s">
        <v>11665</v>
      </c>
      <c r="B1839" s="94" t="s">
        <v>11666</v>
      </c>
      <c r="C1839" s="94" t="s">
        <v>5298</v>
      </c>
      <c r="D1839" s="94" t="s">
        <v>5296</v>
      </c>
    </row>
    <row r="1840" spans="1:4">
      <c r="A1840" s="94" t="s">
        <v>11667</v>
      </c>
      <c r="B1840" s="94" t="s">
        <v>5579</v>
      </c>
      <c r="D1840" s="94" t="s">
        <v>5570</v>
      </c>
    </row>
    <row r="1841" spans="1:4">
      <c r="A1841" s="94" t="s">
        <v>11668</v>
      </c>
      <c r="B1841" s="94" t="s">
        <v>5584</v>
      </c>
      <c r="D1841" s="94" t="s">
        <v>5580</v>
      </c>
    </row>
    <row r="1842" spans="1:4">
      <c r="A1842" s="94" t="s">
        <v>11669</v>
      </c>
      <c r="B1842" s="94" t="s">
        <v>5589</v>
      </c>
      <c r="D1842" s="94" t="s">
        <v>5585</v>
      </c>
    </row>
    <row r="1843" spans="1:4">
      <c r="A1843" s="94" t="s">
        <v>11670</v>
      </c>
      <c r="B1843" s="94" t="s">
        <v>5594</v>
      </c>
      <c r="D1843" s="94" t="s">
        <v>5590</v>
      </c>
    </row>
    <row r="1844" spans="1:4">
      <c r="A1844" s="94" t="s">
        <v>11671</v>
      </c>
      <c r="B1844" s="94" t="s">
        <v>5589</v>
      </c>
      <c r="D1844" s="94" t="s">
        <v>5595</v>
      </c>
    </row>
    <row r="1845" spans="1:4">
      <c r="A1845" s="94" t="s">
        <v>11672</v>
      </c>
      <c r="B1845" s="94" t="s">
        <v>5584</v>
      </c>
      <c r="D1845" s="94" t="s">
        <v>5598</v>
      </c>
    </row>
    <row r="1846" spans="1:4">
      <c r="A1846" s="94" t="s">
        <v>11673</v>
      </c>
      <c r="B1846" s="94" t="s">
        <v>5584</v>
      </c>
      <c r="D1846" s="94" t="s">
        <v>5601</v>
      </c>
    </row>
    <row r="1847" spans="1:4">
      <c r="A1847" s="94" t="s">
        <v>11674</v>
      </c>
      <c r="B1847" s="94" t="s">
        <v>5589</v>
      </c>
      <c r="D1847" s="94" t="s">
        <v>5604</v>
      </c>
    </row>
    <row r="1848" spans="1:4">
      <c r="A1848" s="94" t="s">
        <v>11675</v>
      </c>
      <c r="B1848" s="94" t="s">
        <v>5594</v>
      </c>
      <c r="D1848" s="94" t="s">
        <v>5606</v>
      </c>
    </row>
    <row r="1849" spans="1:4">
      <c r="A1849" s="94" t="s">
        <v>11676</v>
      </c>
      <c r="B1849" s="94" t="s">
        <v>5594</v>
      </c>
      <c r="D1849" s="94" t="s">
        <v>5609</v>
      </c>
    </row>
    <row r="1850" spans="1:4">
      <c r="A1850" s="94" t="s">
        <v>11677</v>
      </c>
      <c r="B1850" s="94" t="s">
        <v>47</v>
      </c>
      <c r="D1850" s="94" t="s">
        <v>37</v>
      </c>
    </row>
    <row r="1851" spans="1:4">
      <c r="A1851" s="94" t="s">
        <v>11678</v>
      </c>
      <c r="B1851" s="94" t="s">
        <v>53</v>
      </c>
      <c r="D1851" s="94" t="s">
        <v>49</v>
      </c>
    </row>
    <row r="1852" spans="1:4">
      <c r="A1852" s="94" t="s">
        <v>11679</v>
      </c>
      <c r="B1852" s="94" t="s">
        <v>58</v>
      </c>
      <c r="D1852" s="94" t="s">
        <v>54</v>
      </c>
    </row>
    <row r="1853" spans="1:4">
      <c r="A1853" s="94" t="s">
        <v>11680</v>
      </c>
      <c r="B1853" s="94" t="s">
        <v>63</v>
      </c>
      <c r="D1853" s="94" t="s">
        <v>59</v>
      </c>
    </row>
    <row r="1854" spans="1:4">
      <c r="A1854" s="94" t="s">
        <v>11681</v>
      </c>
      <c r="B1854" s="94" t="s">
        <v>68</v>
      </c>
      <c r="D1854" s="94" t="s">
        <v>64</v>
      </c>
    </row>
    <row r="1855" spans="1:4">
      <c r="A1855" s="94" t="s">
        <v>11682</v>
      </c>
      <c r="B1855" s="94" t="s">
        <v>73</v>
      </c>
      <c r="D1855" s="94" t="s">
        <v>69</v>
      </c>
    </row>
    <row r="1856" spans="1:4">
      <c r="A1856" s="94" t="s">
        <v>11683</v>
      </c>
      <c r="B1856" s="94" t="s">
        <v>77</v>
      </c>
      <c r="D1856" s="94" t="s">
        <v>11684</v>
      </c>
    </row>
    <row r="1857" spans="1:4">
      <c r="A1857" s="94" t="s">
        <v>11685</v>
      </c>
      <c r="B1857" s="94" t="s">
        <v>82</v>
      </c>
      <c r="D1857" s="94" t="s">
        <v>78</v>
      </c>
    </row>
    <row r="1858" spans="1:4">
      <c r="A1858" s="94" t="s">
        <v>11686</v>
      </c>
      <c r="B1858" s="94" t="s">
        <v>87</v>
      </c>
      <c r="D1858" s="94" t="s">
        <v>83</v>
      </c>
    </row>
    <row r="1859" spans="1:4">
      <c r="A1859" s="94" t="s">
        <v>11687</v>
      </c>
      <c r="B1859" s="94" t="s">
        <v>92</v>
      </c>
      <c r="D1859" s="94" t="s">
        <v>88</v>
      </c>
    </row>
    <row r="1860" spans="1:4">
      <c r="A1860" s="94" t="s">
        <v>11688</v>
      </c>
      <c r="B1860" s="94" t="s">
        <v>97</v>
      </c>
      <c r="D1860" s="94" t="s">
        <v>93</v>
      </c>
    </row>
    <row r="1861" spans="1:4">
      <c r="A1861" s="94" t="s">
        <v>11689</v>
      </c>
      <c r="B1861" s="94" t="s">
        <v>77</v>
      </c>
      <c r="D1861" s="94" t="s">
        <v>98</v>
      </c>
    </row>
    <row r="1862" spans="1:4">
      <c r="A1862" s="94" t="s">
        <v>11690</v>
      </c>
      <c r="B1862" s="94" t="s">
        <v>105</v>
      </c>
      <c r="D1862" s="94" t="s">
        <v>101</v>
      </c>
    </row>
    <row r="1863" spans="1:4">
      <c r="A1863" s="94" t="s">
        <v>11691</v>
      </c>
      <c r="B1863" s="94" t="s">
        <v>110</v>
      </c>
      <c r="D1863" s="94" t="s">
        <v>106</v>
      </c>
    </row>
    <row r="1864" spans="1:4">
      <c r="A1864" s="94" t="s">
        <v>11692</v>
      </c>
      <c r="B1864" s="94" t="s">
        <v>115</v>
      </c>
      <c r="D1864" s="94" t="s">
        <v>111</v>
      </c>
    </row>
    <row r="1865" spans="1:4">
      <c r="A1865" s="94" t="s">
        <v>11693</v>
      </c>
      <c r="B1865" s="94" t="s">
        <v>120</v>
      </c>
      <c r="D1865" s="94" t="s">
        <v>116</v>
      </c>
    </row>
    <row r="1866" spans="1:4">
      <c r="A1866" s="94" t="s">
        <v>11694</v>
      </c>
      <c r="B1866" s="94" t="s">
        <v>125</v>
      </c>
      <c r="D1866" s="94" t="s">
        <v>121</v>
      </c>
    </row>
    <row r="1867" spans="1:4">
      <c r="A1867" s="94" t="s">
        <v>11695</v>
      </c>
      <c r="B1867" s="94" t="s">
        <v>130</v>
      </c>
      <c r="D1867" s="94" t="s">
        <v>126</v>
      </c>
    </row>
    <row r="1868" spans="1:4">
      <c r="A1868" s="94" t="s">
        <v>11696</v>
      </c>
      <c r="B1868" s="94" t="s">
        <v>135</v>
      </c>
      <c r="D1868" s="94" t="s">
        <v>131</v>
      </c>
    </row>
    <row r="1869" spans="1:4">
      <c r="A1869" s="94" t="s">
        <v>11697</v>
      </c>
      <c r="B1869" s="94" t="s">
        <v>140</v>
      </c>
      <c r="D1869" s="94" t="s">
        <v>136</v>
      </c>
    </row>
    <row r="1870" spans="1:4">
      <c r="A1870" s="94" t="s">
        <v>11698</v>
      </c>
      <c r="B1870" s="94" t="s">
        <v>145</v>
      </c>
      <c r="D1870" s="94" t="s">
        <v>141</v>
      </c>
    </row>
    <row r="1871" spans="1:4">
      <c r="A1871" s="94" t="s">
        <v>11699</v>
      </c>
      <c r="B1871" s="94" t="s">
        <v>87</v>
      </c>
      <c r="D1871" s="94" t="s">
        <v>146</v>
      </c>
    </row>
    <row r="1872" spans="1:4">
      <c r="A1872" s="94" t="s">
        <v>11700</v>
      </c>
      <c r="B1872" s="94" t="s">
        <v>153</v>
      </c>
      <c r="D1872" s="94" t="s">
        <v>149</v>
      </c>
    </row>
    <row r="1873" spans="1:4">
      <c r="A1873" s="94" t="s">
        <v>11701</v>
      </c>
      <c r="B1873" s="94" t="s">
        <v>153</v>
      </c>
      <c r="D1873" s="94" t="s">
        <v>154</v>
      </c>
    </row>
    <row r="1874" spans="1:4">
      <c r="A1874" s="94" t="s">
        <v>11702</v>
      </c>
      <c r="B1874" s="94" t="s">
        <v>140</v>
      </c>
      <c r="D1874" s="94" t="s">
        <v>157</v>
      </c>
    </row>
    <row r="1875" spans="1:4">
      <c r="A1875" s="94" t="s">
        <v>11703</v>
      </c>
      <c r="B1875" s="94" t="s">
        <v>164</v>
      </c>
      <c r="D1875" s="94" t="s">
        <v>160</v>
      </c>
    </row>
    <row r="1876" spans="1:4">
      <c r="A1876" s="94" t="s">
        <v>11704</v>
      </c>
      <c r="B1876" s="94" t="s">
        <v>153</v>
      </c>
      <c r="D1876" s="94" t="s">
        <v>165</v>
      </c>
    </row>
    <row r="1877" spans="1:4">
      <c r="A1877" s="94" t="s">
        <v>11705</v>
      </c>
      <c r="B1877" s="94" t="s">
        <v>87</v>
      </c>
      <c r="D1877" s="94" t="s">
        <v>168</v>
      </c>
    </row>
    <row r="1878" spans="1:4">
      <c r="A1878" s="94" t="s">
        <v>11706</v>
      </c>
      <c r="B1878" s="94" t="s">
        <v>115</v>
      </c>
      <c r="D1878" s="94" t="s">
        <v>171</v>
      </c>
    </row>
    <row r="1879" spans="1:4">
      <c r="A1879" s="94" t="s">
        <v>11707</v>
      </c>
      <c r="B1879" s="94" t="s">
        <v>164</v>
      </c>
      <c r="D1879" s="94" t="s">
        <v>174</v>
      </c>
    </row>
    <row r="1880" spans="1:4">
      <c r="A1880" s="94" t="s">
        <v>11708</v>
      </c>
      <c r="B1880" s="94" t="s">
        <v>153</v>
      </c>
      <c r="D1880" s="94" t="s">
        <v>177</v>
      </c>
    </row>
    <row r="1881" spans="1:4">
      <c r="A1881" s="94" t="s">
        <v>11709</v>
      </c>
      <c r="B1881" s="94" t="s">
        <v>184</v>
      </c>
      <c r="D1881" s="94" t="s">
        <v>180</v>
      </c>
    </row>
    <row r="1882" spans="1:4">
      <c r="A1882" s="94" t="s">
        <v>11710</v>
      </c>
      <c r="B1882" s="94" t="s">
        <v>184</v>
      </c>
      <c r="D1882" s="94" t="s">
        <v>185</v>
      </c>
    </row>
    <row r="1883" spans="1:4">
      <c r="A1883" s="94" t="s">
        <v>11711</v>
      </c>
      <c r="B1883" s="94" t="s">
        <v>164</v>
      </c>
      <c r="D1883" s="94" t="s">
        <v>188</v>
      </c>
    </row>
    <row r="1884" spans="1:4">
      <c r="A1884" s="94" t="s">
        <v>11712</v>
      </c>
      <c r="B1884" s="94" t="s">
        <v>195</v>
      </c>
      <c r="D1884" s="94" t="s">
        <v>191</v>
      </c>
    </row>
    <row r="1885" spans="1:4">
      <c r="A1885" s="94" t="s">
        <v>11713</v>
      </c>
      <c r="B1885" s="94" t="s">
        <v>200</v>
      </c>
      <c r="D1885" s="94" t="s">
        <v>196</v>
      </c>
    </row>
    <row r="1886" spans="1:4">
      <c r="A1886" s="94" t="s">
        <v>11714</v>
      </c>
      <c r="B1886" s="94" t="s">
        <v>205</v>
      </c>
      <c r="D1886" s="94" t="s">
        <v>201</v>
      </c>
    </row>
    <row r="1887" spans="1:4">
      <c r="A1887" s="94" t="s">
        <v>11715</v>
      </c>
      <c r="B1887" s="94" t="s">
        <v>210</v>
      </c>
      <c r="D1887" s="94" t="s">
        <v>206</v>
      </c>
    </row>
    <row r="1888" spans="1:4">
      <c r="A1888" s="94" t="s">
        <v>11716</v>
      </c>
      <c r="B1888" s="94" t="s">
        <v>205</v>
      </c>
      <c r="D1888" s="94" t="s">
        <v>211</v>
      </c>
    </row>
    <row r="1889" spans="1:4">
      <c r="A1889" s="94" t="s">
        <v>11717</v>
      </c>
      <c r="B1889" s="94" t="s">
        <v>210</v>
      </c>
      <c r="D1889" s="94" t="s">
        <v>214</v>
      </c>
    </row>
    <row r="1890" spans="1:4">
      <c r="A1890" s="94" t="s">
        <v>11718</v>
      </c>
      <c r="B1890" s="94" t="s">
        <v>115</v>
      </c>
      <c r="D1890" s="94" t="s">
        <v>217</v>
      </c>
    </row>
    <row r="1891" spans="1:4">
      <c r="A1891" s="94" t="s">
        <v>11719</v>
      </c>
      <c r="B1891" s="94" t="s">
        <v>205</v>
      </c>
      <c r="D1891" s="94" t="s">
        <v>220</v>
      </c>
    </row>
    <row r="1892" spans="1:4">
      <c r="A1892" s="94" t="s">
        <v>11720</v>
      </c>
      <c r="B1892" s="94" t="s">
        <v>227</v>
      </c>
      <c r="D1892" s="94" t="s">
        <v>223</v>
      </c>
    </row>
    <row r="1893" spans="1:4">
      <c r="A1893" s="94" t="s">
        <v>11721</v>
      </c>
      <c r="B1893" s="94" t="s">
        <v>130</v>
      </c>
      <c r="D1893" s="94" t="s">
        <v>228</v>
      </c>
    </row>
    <row r="1894" spans="1:4">
      <c r="A1894" s="94" t="s">
        <v>11722</v>
      </c>
      <c r="B1894" s="94" t="s">
        <v>235</v>
      </c>
      <c r="D1894" s="94" t="s">
        <v>231</v>
      </c>
    </row>
    <row r="1895" spans="1:4">
      <c r="A1895" s="94" t="s">
        <v>11723</v>
      </c>
      <c r="B1895" s="94" t="s">
        <v>227</v>
      </c>
      <c r="D1895" s="94" t="s">
        <v>236</v>
      </c>
    </row>
    <row r="1896" spans="1:4">
      <c r="A1896" s="94" t="s">
        <v>11724</v>
      </c>
      <c r="B1896" s="94" t="s">
        <v>251</v>
      </c>
      <c r="D1896" s="94" t="s">
        <v>247</v>
      </c>
    </row>
    <row r="1897" spans="1:4">
      <c r="A1897" s="94" t="s">
        <v>11725</v>
      </c>
      <c r="B1897" s="94" t="s">
        <v>256</v>
      </c>
      <c r="D1897" s="94" t="s">
        <v>252</v>
      </c>
    </row>
    <row r="1898" spans="1:4">
      <c r="A1898" s="94" t="s">
        <v>11726</v>
      </c>
      <c r="B1898" s="94" t="s">
        <v>271</v>
      </c>
      <c r="D1898" s="94" t="s">
        <v>267</v>
      </c>
    </row>
    <row r="1899" spans="1:4">
      <c r="A1899" s="94" t="s">
        <v>11727</v>
      </c>
      <c r="B1899" s="94" t="s">
        <v>276</v>
      </c>
      <c r="D1899" s="94" t="s">
        <v>272</v>
      </c>
    </row>
    <row r="1900" spans="1:4">
      <c r="A1900" s="94" t="s">
        <v>11728</v>
      </c>
      <c r="B1900" s="94" t="s">
        <v>358</v>
      </c>
      <c r="D1900" s="94" t="s">
        <v>353</v>
      </c>
    </row>
    <row r="1901" spans="1:4">
      <c r="A1901" s="94" t="s">
        <v>11729</v>
      </c>
      <c r="B1901" s="94" t="s">
        <v>363</v>
      </c>
      <c r="D1901" s="94" t="s">
        <v>359</v>
      </c>
    </row>
    <row r="1902" spans="1:4">
      <c r="A1902" s="94" t="s">
        <v>11730</v>
      </c>
      <c r="B1902" s="94" t="s">
        <v>644</v>
      </c>
      <c r="D1902" s="94" t="s">
        <v>640</v>
      </c>
    </row>
    <row r="1903" spans="1:4">
      <c r="A1903" s="94" t="s">
        <v>11731</v>
      </c>
      <c r="B1903" s="94" t="s">
        <v>649</v>
      </c>
      <c r="D1903" s="94" t="s">
        <v>645</v>
      </c>
    </row>
    <row r="1904" spans="1:4">
      <c r="A1904" s="94" t="s">
        <v>11732</v>
      </c>
      <c r="B1904" s="94" t="s">
        <v>654</v>
      </c>
      <c r="D1904" s="94" t="s">
        <v>650</v>
      </c>
    </row>
    <row r="1905" spans="1:4">
      <c r="A1905" s="94" t="s">
        <v>11733</v>
      </c>
      <c r="B1905" s="94" t="s">
        <v>674</v>
      </c>
      <c r="D1905" s="94" t="s">
        <v>670</v>
      </c>
    </row>
    <row r="1906" spans="1:4">
      <c r="A1906" s="94" t="s">
        <v>11734</v>
      </c>
      <c r="B1906" s="94" t="s">
        <v>692</v>
      </c>
      <c r="D1906" s="94" t="s">
        <v>688</v>
      </c>
    </row>
    <row r="1907" spans="1:4">
      <c r="A1907" s="94" t="s">
        <v>11735</v>
      </c>
      <c r="B1907" s="94" t="s">
        <v>702</v>
      </c>
      <c r="D1907" s="94" t="s">
        <v>698</v>
      </c>
    </row>
    <row r="1908" spans="1:4">
      <c r="A1908" s="94" t="s">
        <v>11736</v>
      </c>
      <c r="B1908" s="94" t="s">
        <v>719</v>
      </c>
      <c r="D1908" s="94" t="s">
        <v>715</v>
      </c>
    </row>
    <row r="1909" spans="1:4">
      <c r="A1909" s="94" t="s">
        <v>11737</v>
      </c>
      <c r="B1909" s="94" t="s">
        <v>724</v>
      </c>
      <c r="D1909" s="94" t="s">
        <v>720</v>
      </c>
    </row>
    <row r="1910" spans="1:4">
      <c r="A1910" s="94" t="s">
        <v>11738</v>
      </c>
      <c r="B1910" s="94" t="s">
        <v>729</v>
      </c>
      <c r="D1910" s="94" t="s">
        <v>725</v>
      </c>
    </row>
    <row r="1911" spans="1:4">
      <c r="A1911" s="94" t="s">
        <v>11739</v>
      </c>
      <c r="B1911" s="94" t="s">
        <v>734</v>
      </c>
      <c r="D1911" s="94" t="s">
        <v>730</v>
      </c>
    </row>
    <row r="1912" spans="1:4">
      <c r="A1912" s="94" t="s">
        <v>11740</v>
      </c>
      <c r="B1912" s="94" t="s">
        <v>739</v>
      </c>
      <c r="D1912" s="94" t="s">
        <v>735</v>
      </c>
    </row>
    <row r="1913" spans="1:4">
      <c r="A1913" s="94" t="s">
        <v>11741</v>
      </c>
      <c r="B1913" s="94" t="s">
        <v>744</v>
      </c>
      <c r="D1913" s="94" t="s">
        <v>740</v>
      </c>
    </row>
    <row r="1914" spans="1:4">
      <c r="A1914" s="94" t="s">
        <v>11742</v>
      </c>
      <c r="B1914" s="94" t="s">
        <v>749</v>
      </c>
      <c r="D1914" s="94" t="s">
        <v>745</v>
      </c>
    </row>
    <row r="1915" spans="1:4">
      <c r="A1915" s="94" t="s">
        <v>11743</v>
      </c>
      <c r="B1915" s="94" t="s">
        <v>754</v>
      </c>
      <c r="D1915" s="94" t="s">
        <v>750</v>
      </c>
    </row>
    <row r="1916" spans="1:4">
      <c r="A1916" s="94" t="s">
        <v>11744</v>
      </c>
      <c r="B1916" s="94" t="s">
        <v>759</v>
      </c>
      <c r="D1916" s="94" t="s">
        <v>755</v>
      </c>
    </row>
    <row r="1917" spans="1:4">
      <c r="A1917" s="94" t="s">
        <v>11745</v>
      </c>
      <c r="B1917" s="94" t="s">
        <v>764</v>
      </c>
      <c r="D1917" s="94" t="s">
        <v>760</v>
      </c>
    </row>
    <row r="1918" spans="1:4">
      <c r="A1918" s="94" t="s">
        <v>11746</v>
      </c>
      <c r="B1918" s="94" t="s">
        <v>764</v>
      </c>
      <c r="D1918" s="94" t="s">
        <v>765</v>
      </c>
    </row>
    <row r="1919" spans="1:4">
      <c r="A1919" s="94" t="s">
        <v>11747</v>
      </c>
      <c r="B1919" s="94" t="s">
        <v>8128</v>
      </c>
      <c r="D1919" s="94" t="s">
        <v>8127</v>
      </c>
    </row>
    <row r="1920" spans="1:4">
      <c r="A1920" s="94" t="s">
        <v>11748</v>
      </c>
      <c r="B1920" s="94" t="s">
        <v>11749</v>
      </c>
      <c r="D1920" s="94" t="s">
        <v>11750</v>
      </c>
    </row>
    <row r="1921" spans="1:4">
      <c r="A1921" s="94" t="s">
        <v>11751</v>
      </c>
      <c r="B1921" s="94" t="s">
        <v>11752</v>
      </c>
      <c r="D1921" s="94" t="s">
        <v>11753</v>
      </c>
    </row>
    <row r="1922" spans="1:4">
      <c r="A1922" s="94" t="s">
        <v>11754</v>
      </c>
      <c r="B1922" s="94" t="s">
        <v>11755</v>
      </c>
      <c r="D1922" s="94" t="s">
        <v>11756</v>
      </c>
    </row>
    <row r="1923" spans="1:4">
      <c r="A1923" s="94" t="s">
        <v>11757</v>
      </c>
      <c r="B1923" s="94" t="s">
        <v>11758</v>
      </c>
      <c r="D1923" s="94" t="s">
        <v>11759</v>
      </c>
    </row>
    <row r="1924" spans="1:4">
      <c r="A1924" s="94" t="s">
        <v>11760</v>
      </c>
      <c r="B1924" s="94" t="s">
        <v>11761</v>
      </c>
      <c r="D1924" s="94" t="s">
        <v>11762</v>
      </c>
    </row>
    <row r="1925" spans="1:4">
      <c r="A1925" s="94" t="s">
        <v>11763</v>
      </c>
      <c r="B1925" s="94" t="s">
        <v>489</v>
      </c>
      <c r="D1925" s="94" t="s">
        <v>484</v>
      </c>
    </row>
    <row r="1926" spans="1:4">
      <c r="A1926" s="94" t="s">
        <v>11764</v>
      </c>
      <c r="B1926" s="94" t="s">
        <v>494</v>
      </c>
      <c r="D1926" s="94" t="s">
        <v>490</v>
      </c>
    </row>
    <row r="1927" spans="1:4">
      <c r="A1927" s="94" t="s">
        <v>11765</v>
      </c>
      <c r="B1927" s="94" t="s">
        <v>499</v>
      </c>
      <c r="D1927" s="94" t="s">
        <v>495</v>
      </c>
    </row>
    <row r="1928" spans="1:4">
      <c r="A1928" s="94" t="s">
        <v>11766</v>
      </c>
      <c r="B1928" s="94" t="s">
        <v>1252</v>
      </c>
      <c r="D1928" s="94" t="s">
        <v>1249</v>
      </c>
    </row>
    <row r="1929" spans="1:4">
      <c r="A1929" s="94" t="s">
        <v>11767</v>
      </c>
      <c r="B1929" s="94" t="s">
        <v>1254</v>
      </c>
      <c r="D1929" s="94" t="s">
        <v>1253</v>
      </c>
    </row>
    <row r="1930" spans="1:4">
      <c r="A1930" s="94" t="s">
        <v>11768</v>
      </c>
      <c r="B1930" s="94" t="s">
        <v>284</v>
      </c>
      <c r="D1930" s="94" t="s">
        <v>277</v>
      </c>
    </row>
    <row r="1931" spans="1:4">
      <c r="A1931" s="94" t="s">
        <v>11769</v>
      </c>
      <c r="B1931" s="94" t="s">
        <v>288</v>
      </c>
      <c r="D1931" s="94" t="s">
        <v>285</v>
      </c>
    </row>
    <row r="1932" spans="1:4">
      <c r="A1932" s="94" t="s">
        <v>11770</v>
      </c>
      <c r="B1932" s="94" t="s">
        <v>311</v>
      </c>
      <c r="D1932" s="94" t="s">
        <v>308</v>
      </c>
    </row>
    <row r="1933" spans="1:4">
      <c r="A1933" s="94" t="s">
        <v>11771</v>
      </c>
      <c r="B1933" s="94" t="s">
        <v>316</v>
      </c>
      <c r="D1933" s="94" t="s">
        <v>312</v>
      </c>
    </row>
    <row r="1934" spans="1:4">
      <c r="A1934" s="94" t="s">
        <v>11772</v>
      </c>
      <c r="B1934" s="94" t="s">
        <v>320</v>
      </c>
      <c r="D1934" s="94" t="s">
        <v>317</v>
      </c>
    </row>
    <row r="1935" spans="1:4">
      <c r="A1935" s="94" t="s">
        <v>11773</v>
      </c>
      <c r="B1935" s="94" t="s">
        <v>324</v>
      </c>
      <c r="D1935" s="94" t="s">
        <v>321</v>
      </c>
    </row>
    <row r="1936" spans="1:4">
      <c r="A1936" s="94" t="s">
        <v>11774</v>
      </c>
      <c r="B1936" s="94" t="s">
        <v>333</v>
      </c>
      <c r="D1936" s="94" t="s">
        <v>330</v>
      </c>
    </row>
    <row r="1937" spans="1:4">
      <c r="A1937" s="94" t="s">
        <v>11775</v>
      </c>
      <c r="B1937" s="94" t="s">
        <v>337</v>
      </c>
      <c r="D1937" s="94" t="s">
        <v>11776</v>
      </c>
    </row>
    <row r="1938" spans="1:4">
      <c r="A1938" s="94" t="s">
        <v>11777</v>
      </c>
      <c r="B1938" s="94" t="s">
        <v>365</v>
      </c>
      <c r="D1938" s="94" t="s">
        <v>364</v>
      </c>
    </row>
    <row r="1939" spans="1:4">
      <c r="A1939" s="94" t="s">
        <v>11778</v>
      </c>
      <c r="B1939" s="94" t="s">
        <v>1248</v>
      </c>
      <c r="D1939" s="94" t="s">
        <v>1246</v>
      </c>
    </row>
    <row r="1940" spans="1:4">
      <c r="A1940" s="94" t="s">
        <v>11779</v>
      </c>
      <c r="B1940" s="94" t="s">
        <v>2063</v>
      </c>
      <c r="D1940" s="94" t="s">
        <v>2059</v>
      </c>
    </row>
    <row r="1941" spans="1:4">
      <c r="A1941" s="94" t="s">
        <v>11780</v>
      </c>
      <c r="B1941" s="94" t="s">
        <v>2068</v>
      </c>
      <c r="D1941" s="94" t="s">
        <v>2064</v>
      </c>
    </row>
    <row r="1942" spans="1:4">
      <c r="A1942" s="94" t="s">
        <v>11781</v>
      </c>
      <c r="B1942" s="94" t="s">
        <v>4505</v>
      </c>
      <c r="D1942" s="94" t="s">
        <v>4502</v>
      </c>
    </row>
    <row r="1943" spans="1:4">
      <c r="A1943" s="94" t="s">
        <v>11782</v>
      </c>
      <c r="B1943" s="94" t="s">
        <v>4514</v>
      </c>
      <c r="D1943" s="94" t="s">
        <v>4511</v>
      </c>
    </row>
    <row r="1944" spans="1:4">
      <c r="A1944" s="94" t="s">
        <v>11783</v>
      </c>
      <c r="B1944" s="94" t="s">
        <v>4519</v>
      </c>
      <c r="D1944" s="94" t="s">
        <v>4515</v>
      </c>
    </row>
    <row r="1945" spans="1:4">
      <c r="A1945" s="94" t="s">
        <v>11784</v>
      </c>
      <c r="B1945" s="94" t="s">
        <v>4527</v>
      </c>
      <c r="D1945" s="94" t="s">
        <v>4523</v>
      </c>
    </row>
    <row r="1946" spans="1:4">
      <c r="A1946" s="94" t="s">
        <v>11785</v>
      </c>
      <c r="B1946" s="94" t="s">
        <v>459</v>
      </c>
      <c r="D1946" s="94" t="s">
        <v>4528</v>
      </c>
    </row>
    <row r="1947" spans="1:4">
      <c r="A1947" s="94" t="s">
        <v>11786</v>
      </c>
      <c r="B1947" s="94" t="s">
        <v>4535</v>
      </c>
      <c r="D1947" s="94" t="s">
        <v>4531</v>
      </c>
    </row>
    <row r="1948" spans="1:4">
      <c r="A1948" s="94" t="s">
        <v>11787</v>
      </c>
      <c r="B1948" s="94" t="s">
        <v>4540</v>
      </c>
      <c r="D1948" s="94" t="s">
        <v>4536</v>
      </c>
    </row>
    <row r="1949" spans="1:4">
      <c r="A1949" s="94" t="s">
        <v>11788</v>
      </c>
      <c r="B1949" s="94" t="s">
        <v>4545</v>
      </c>
      <c r="D1949" s="94" t="s">
        <v>4541</v>
      </c>
    </row>
    <row r="1950" spans="1:4">
      <c r="A1950" s="94" t="s">
        <v>11789</v>
      </c>
      <c r="B1950" s="94" t="s">
        <v>4550</v>
      </c>
      <c r="D1950" s="94" t="s">
        <v>4546</v>
      </c>
    </row>
    <row r="1951" spans="1:4">
      <c r="A1951" s="94" t="s">
        <v>11790</v>
      </c>
      <c r="B1951" s="94" t="s">
        <v>4554</v>
      </c>
      <c r="D1951" s="94" t="s">
        <v>4551</v>
      </c>
    </row>
    <row r="1952" spans="1:4">
      <c r="A1952" s="94" t="s">
        <v>11791</v>
      </c>
      <c r="B1952" s="94" t="s">
        <v>4559</v>
      </c>
      <c r="D1952" s="94" t="s">
        <v>4555</v>
      </c>
    </row>
    <row r="1953" spans="1:4">
      <c r="A1953" s="94" t="s">
        <v>11792</v>
      </c>
      <c r="B1953" s="94" t="s">
        <v>4564</v>
      </c>
      <c r="D1953" s="94" t="s">
        <v>4560</v>
      </c>
    </row>
    <row r="1954" spans="1:4">
      <c r="A1954" s="94" t="s">
        <v>11793</v>
      </c>
      <c r="B1954" s="94" t="s">
        <v>4569</v>
      </c>
      <c r="D1954" s="94" t="s">
        <v>4565</v>
      </c>
    </row>
    <row r="1955" spans="1:4">
      <c r="A1955" s="94" t="s">
        <v>11794</v>
      </c>
      <c r="B1955" s="94" t="s">
        <v>4574</v>
      </c>
      <c r="D1955" s="94" t="s">
        <v>4570</v>
      </c>
    </row>
    <row r="1956" spans="1:4">
      <c r="A1956" s="94" t="s">
        <v>11795</v>
      </c>
      <c r="B1956" s="94" t="s">
        <v>8142</v>
      </c>
      <c r="D1956" s="94" t="s">
        <v>8141</v>
      </c>
    </row>
    <row r="1957" spans="1:4">
      <c r="A1957" s="94" t="s">
        <v>11796</v>
      </c>
      <c r="B1957" s="94" t="s">
        <v>8046</v>
      </c>
      <c r="D1957" s="94" t="s">
        <v>8045</v>
      </c>
    </row>
    <row r="1958" spans="1:4">
      <c r="A1958" s="94" t="s">
        <v>11797</v>
      </c>
      <c r="B1958" s="94" t="s">
        <v>8051</v>
      </c>
      <c r="D1958" s="94" t="s">
        <v>8050</v>
      </c>
    </row>
    <row r="1959" spans="1:4">
      <c r="A1959" s="94" t="s">
        <v>11798</v>
      </c>
      <c r="B1959" s="94" t="s">
        <v>8051</v>
      </c>
      <c r="D1959" s="94" t="s">
        <v>8052</v>
      </c>
    </row>
    <row r="1960" spans="1:4">
      <c r="A1960" s="94" t="s">
        <v>11799</v>
      </c>
      <c r="B1960" s="94" t="s">
        <v>8053</v>
      </c>
      <c r="D1960" s="94" t="s">
        <v>2095</v>
      </c>
    </row>
    <row r="1961" spans="1:4">
      <c r="A1961" s="94" t="s">
        <v>11800</v>
      </c>
      <c r="B1961" s="94" t="s">
        <v>8055</v>
      </c>
      <c r="D1961" s="94" t="s">
        <v>8054</v>
      </c>
    </row>
    <row r="1962" spans="1:4">
      <c r="A1962" s="94" t="s">
        <v>11801</v>
      </c>
      <c r="B1962" s="94" t="s">
        <v>8051</v>
      </c>
      <c r="D1962" s="94" t="s">
        <v>8056</v>
      </c>
    </row>
    <row r="1963" spans="1:4">
      <c r="A1963" s="94" t="s">
        <v>11802</v>
      </c>
      <c r="B1963" s="94" t="s">
        <v>901</v>
      </c>
      <c r="C1963" s="94" t="s">
        <v>11803</v>
      </c>
      <c r="D1963" s="94" t="s">
        <v>894</v>
      </c>
    </row>
    <row r="1964" spans="1:4">
      <c r="A1964" s="94" t="s">
        <v>11804</v>
      </c>
      <c r="B1964" s="94" t="s">
        <v>906</v>
      </c>
      <c r="C1964" s="94" t="s">
        <v>11805</v>
      </c>
      <c r="D1964" s="94" t="s">
        <v>902</v>
      </c>
    </row>
    <row r="1965" spans="1:4">
      <c r="A1965" s="94" t="s">
        <v>11806</v>
      </c>
      <c r="B1965" s="94" t="s">
        <v>906</v>
      </c>
      <c r="C1965" s="94" t="s">
        <v>11805</v>
      </c>
      <c r="D1965" s="94" t="s">
        <v>907</v>
      </c>
    </row>
    <row r="1966" spans="1:4">
      <c r="A1966" s="94" t="s">
        <v>11807</v>
      </c>
      <c r="B1966" s="94" t="s">
        <v>914</v>
      </c>
      <c r="C1966" s="94" t="s">
        <v>11808</v>
      </c>
      <c r="D1966" s="94" t="s">
        <v>910</v>
      </c>
    </row>
    <row r="1967" spans="1:4">
      <c r="A1967" s="94" t="s">
        <v>11809</v>
      </c>
      <c r="B1967" s="94" t="s">
        <v>914</v>
      </c>
      <c r="C1967" s="94" t="s">
        <v>11808</v>
      </c>
      <c r="D1967" s="94" t="s">
        <v>915</v>
      </c>
    </row>
    <row r="1968" spans="1:4">
      <c r="A1968" s="94" t="s">
        <v>11810</v>
      </c>
      <c r="B1968" s="94" t="s">
        <v>921</v>
      </c>
      <c r="C1968" s="94" t="s">
        <v>11811</v>
      </c>
      <c r="D1968" s="94" t="s">
        <v>917</v>
      </c>
    </row>
    <row r="1969" spans="1:4">
      <c r="A1969" s="94" t="s">
        <v>11812</v>
      </c>
      <c r="B1969" s="94" t="s">
        <v>925</v>
      </c>
      <c r="C1969" s="94" t="s">
        <v>11813</v>
      </c>
      <c r="D1969" s="94" t="s">
        <v>922</v>
      </c>
    </row>
    <row r="1970" spans="1:4">
      <c r="A1970" s="94" t="s">
        <v>11814</v>
      </c>
      <c r="B1970" s="94" t="s">
        <v>930</v>
      </c>
      <c r="C1970" s="94" t="s">
        <v>11815</v>
      </c>
      <c r="D1970" s="94" t="s">
        <v>926</v>
      </c>
    </row>
    <row r="1971" spans="1:4">
      <c r="A1971" s="94" t="s">
        <v>11816</v>
      </c>
      <c r="B1971" s="94" t="s">
        <v>935</v>
      </c>
      <c r="C1971" s="94" t="s">
        <v>11817</v>
      </c>
      <c r="D1971" s="94" t="s">
        <v>931</v>
      </c>
    </row>
    <row r="1972" spans="1:4">
      <c r="A1972" s="94" t="s">
        <v>11818</v>
      </c>
      <c r="B1972" s="94" t="s">
        <v>925</v>
      </c>
      <c r="C1972" s="94" t="s">
        <v>11813</v>
      </c>
      <c r="D1972" s="94" t="s">
        <v>936</v>
      </c>
    </row>
    <row r="1973" spans="1:4">
      <c r="A1973" s="94" t="s">
        <v>11819</v>
      </c>
      <c r="B1973" s="94" t="s">
        <v>943</v>
      </c>
      <c r="C1973" s="94" t="s">
        <v>11820</v>
      </c>
      <c r="D1973" s="94" t="s">
        <v>939</v>
      </c>
    </row>
    <row r="1974" spans="1:4">
      <c r="A1974" s="94" t="s">
        <v>11821</v>
      </c>
      <c r="B1974" s="94" t="s">
        <v>930</v>
      </c>
      <c r="C1974" s="94" t="s">
        <v>11815</v>
      </c>
      <c r="D1974" s="94" t="s">
        <v>944</v>
      </c>
    </row>
    <row r="1975" spans="1:4">
      <c r="A1975" s="94" t="s">
        <v>11822</v>
      </c>
      <c r="B1975" s="94" t="s">
        <v>935</v>
      </c>
      <c r="C1975" s="94" t="s">
        <v>11817</v>
      </c>
      <c r="D1975" s="94" t="s">
        <v>947</v>
      </c>
    </row>
    <row r="1976" spans="1:4">
      <c r="A1976" s="94" t="s">
        <v>11823</v>
      </c>
      <c r="B1976" s="94" t="s">
        <v>921</v>
      </c>
      <c r="C1976" s="94" t="s">
        <v>11811</v>
      </c>
      <c r="D1976" s="94" t="s">
        <v>950</v>
      </c>
    </row>
    <row r="1977" spans="1:4">
      <c r="A1977" s="94" t="s">
        <v>11824</v>
      </c>
      <c r="B1977" s="94" t="s">
        <v>906</v>
      </c>
      <c r="C1977" s="94" t="s">
        <v>11805</v>
      </c>
      <c r="D1977" s="94" t="s">
        <v>953</v>
      </c>
    </row>
    <row r="1978" spans="1:4">
      <c r="A1978" s="94" t="s">
        <v>11825</v>
      </c>
      <c r="B1978" s="94" t="s">
        <v>906</v>
      </c>
      <c r="C1978" s="94" t="s">
        <v>11805</v>
      </c>
      <c r="D1978" s="94" t="s">
        <v>956</v>
      </c>
    </row>
    <row r="1979" spans="1:4">
      <c r="A1979" s="94" t="s">
        <v>11826</v>
      </c>
      <c r="B1979" s="94" t="s">
        <v>962</v>
      </c>
      <c r="C1979" s="94" t="s">
        <v>11827</v>
      </c>
      <c r="D1979" s="94" t="s">
        <v>959</v>
      </c>
    </row>
    <row r="1980" spans="1:4">
      <c r="A1980" s="94" t="s">
        <v>11828</v>
      </c>
      <c r="B1980" s="94" t="s">
        <v>930</v>
      </c>
      <c r="C1980" s="94" t="s">
        <v>11815</v>
      </c>
      <c r="D1980" s="94" t="s">
        <v>963</v>
      </c>
    </row>
    <row r="1981" spans="1:4">
      <c r="A1981" s="94" t="s">
        <v>11829</v>
      </c>
      <c r="B1981" s="94" t="s">
        <v>906</v>
      </c>
      <c r="C1981" s="94" t="s">
        <v>11805</v>
      </c>
      <c r="D1981" s="94" t="s">
        <v>965</v>
      </c>
    </row>
    <row r="1982" spans="1:4">
      <c r="A1982" s="94" t="s">
        <v>11830</v>
      </c>
      <c r="B1982" s="94" t="s">
        <v>972</v>
      </c>
      <c r="C1982" s="94" t="s">
        <v>11831</v>
      </c>
      <c r="D1982" s="94" t="s">
        <v>968</v>
      </c>
    </row>
    <row r="1983" spans="1:4">
      <c r="A1983" s="94" t="s">
        <v>11832</v>
      </c>
      <c r="B1983" s="94" t="s">
        <v>977</v>
      </c>
      <c r="C1983" s="94" t="s">
        <v>11833</v>
      </c>
      <c r="D1983" s="94" t="s">
        <v>973</v>
      </c>
    </row>
    <row r="1984" spans="1:4">
      <c r="A1984" s="94" t="s">
        <v>11834</v>
      </c>
      <c r="B1984" s="94" t="s">
        <v>935</v>
      </c>
      <c r="C1984" s="94" t="s">
        <v>11817</v>
      </c>
      <c r="D1984" s="94" t="s">
        <v>978</v>
      </c>
    </row>
    <row r="1985" spans="1:4">
      <c r="A1985" s="94" t="s">
        <v>11835</v>
      </c>
      <c r="B1985" s="94" t="s">
        <v>985</v>
      </c>
      <c r="C1985" s="94" t="s">
        <v>11836</v>
      </c>
      <c r="D1985" s="94" t="s">
        <v>981</v>
      </c>
    </row>
    <row r="1986" spans="1:4">
      <c r="A1986" s="94" t="s">
        <v>11837</v>
      </c>
      <c r="B1986" s="94" t="s">
        <v>906</v>
      </c>
      <c r="C1986" s="94" t="s">
        <v>11805</v>
      </c>
      <c r="D1986" s="94" t="s">
        <v>986</v>
      </c>
    </row>
    <row r="1987" spans="1:4">
      <c r="A1987" s="94" t="s">
        <v>11838</v>
      </c>
      <c r="B1987" s="94" t="s">
        <v>906</v>
      </c>
      <c r="C1987" s="94" t="s">
        <v>11805</v>
      </c>
      <c r="D1987" s="94" t="s">
        <v>989</v>
      </c>
    </row>
    <row r="1988" spans="1:4">
      <c r="A1988" s="94" t="s">
        <v>11839</v>
      </c>
      <c r="B1988" s="94" t="s">
        <v>995</v>
      </c>
      <c r="C1988" s="94" t="s">
        <v>11840</v>
      </c>
      <c r="D1988" s="94" t="s">
        <v>991</v>
      </c>
    </row>
    <row r="1989" spans="1:4">
      <c r="A1989" s="94" t="s">
        <v>11841</v>
      </c>
      <c r="B1989" s="94" t="s">
        <v>1000</v>
      </c>
      <c r="C1989" s="94" t="s">
        <v>11842</v>
      </c>
      <c r="D1989" s="94" t="s">
        <v>996</v>
      </c>
    </row>
    <row r="1990" spans="1:4">
      <c r="A1990" s="94" t="s">
        <v>11843</v>
      </c>
      <c r="B1990" s="94" t="s">
        <v>906</v>
      </c>
      <c r="C1990" s="94" t="s">
        <v>11805</v>
      </c>
      <c r="D1990" s="94" t="s">
        <v>1001</v>
      </c>
    </row>
    <row r="1991" spans="1:4">
      <c r="A1991" s="94" t="s">
        <v>11844</v>
      </c>
      <c r="B1991" s="94" t="s">
        <v>1007</v>
      </c>
      <c r="C1991" s="94" t="s">
        <v>11845</v>
      </c>
      <c r="D1991" s="94" t="s">
        <v>1003</v>
      </c>
    </row>
    <row r="1992" spans="1:4">
      <c r="A1992" s="94" t="s">
        <v>11846</v>
      </c>
      <c r="B1992" s="94" t="s">
        <v>1012</v>
      </c>
      <c r="C1992" s="94" t="s">
        <v>11847</v>
      </c>
      <c r="D1992" s="94" t="s">
        <v>1008</v>
      </c>
    </row>
    <row r="1993" spans="1:4">
      <c r="A1993" s="94" t="s">
        <v>11848</v>
      </c>
      <c r="B1993" s="94" t="s">
        <v>1017</v>
      </c>
      <c r="C1993" s="94" t="s">
        <v>11849</v>
      </c>
      <c r="D1993" s="94" t="s">
        <v>1013</v>
      </c>
    </row>
    <row r="1994" spans="1:4">
      <c r="A1994" s="94" t="s">
        <v>11850</v>
      </c>
      <c r="B1994" s="94" t="s">
        <v>1022</v>
      </c>
      <c r="C1994" s="94" t="s">
        <v>11851</v>
      </c>
      <c r="D1994" s="94" t="s">
        <v>1018</v>
      </c>
    </row>
    <row r="1995" spans="1:4">
      <c r="A1995" s="94" t="s">
        <v>11852</v>
      </c>
      <c r="B1995" s="94" t="s">
        <v>1027</v>
      </c>
      <c r="C1995" s="94" t="s">
        <v>11853</v>
      </c>
      <c r="D1995" s="94" t="s">
        <v>1023</v>
      </c>
    </row>
    <row r="1996" spans="1:4">
      <c r="A1996" s="94" t="s">
        <v>11854</v>
      </c>
      <c r="B1996" s="94" t="s">
        <v>8049</v>
      </c>
      <c r="C1996" s="94" t="s">
        <v>11855</v>
      </c>
      <c r="D1996" s="94" t="s">
        <v>8047</v>
      </c>
    </row>
    <row r="1997" spans="1:4">
      <c r="A1997" s="94" t="s">
        <v>11856</v>
      </c>
      <c r="B1997" s="94" t="s">
        <v>11857</v>
      </c>
      <c r="D1997" s="94" t="s">
        <v>11858</v>
      </c>
    </row>
    <row r="1998" spans="1:4">
      <c r="A1998" s="94" t="s">
        <v>11859</v>
      </c>
      <c r="B1998" s="94" t="s">
        <v>11860</v>
      </c>
      <c r="D1998" s="94" t="s">
        <v>11861</v>
      </c>
    </row>
    <row r="1999" spans="1:4">
      <c r="A1999" s="94" t="s">
        <v>11862</v>
      </c>
      <c r="B1999" s="94" t="s">
        <v>244</v>
      </c>
      <c r="D1999" s="94" t="s">
        <v>239</v>
      </c>
    </row>
    <row r="2000" spans="1:4">
      <c r="A2000" s="94" t="s">
        <v>11863</v>
      </c>
      <c r="B2000" s="94" t="s">
        <v>246</v>
      </c>
      <c r="D2000" s="94" t="s">
        <v>245</v>
      </c>
    </row>
    <row r="2001" spans="1:4">
      <c r="A2001" s="94" t="s">
        <v>11864</v>
      </c>
      <c r="B2001" s="94" t="s">
        <v>261</v>
      </c>
      <c r="D2001" s="94" t="s">
        <v>257</v>
      </c>
    </row>
    <row r="2002" spans="1:4">
      <c r="A2002" s="94" t="s">
        <v>11865</v>
      </c>
      <c r="B2002" s="94" t="s">
        <v>266</v>
      </c>
      <c r="D2002" s="94" t="s">
        <v>262</v>
      </c>
    </row>
    <row r="2003" spans="1:4">
      <c r="A2003" s="94" t="s">
        <v>11866</v>
      </c>
      <c r="B2003" s="94" t="s">
        <v>302</v>
      </c>
      <c r="D2003" s="94" t="s">
        <v>298</v>
      </c>
    </row>
    <row r="2004" spans="1:4">
      <c r="A2004" s="94" t="s">
        <v>11867</v>
      </c>
      <c r="B2004" s="94" t="s">
        <v>307</v>
      </c>
      <c r="D2004" s="94" t="s">
        <v>303</v>
      </c>
    </row>
    <row r="2005" spans="1:4">
      <c r="A2005" s="94" t="s">
        <v>11868</v>
      </c>
      <c r="B2005" s="94" t="s">
        <v>329</v>
      </c>
      <c r="D2005" s="94" t="s">
        <v>325</v>
      </c>
    </row>
    <row r="2006" spans="1:4">
      <c r="A2006" s="94" t="s">
        <v>11869</v>
      </c>
      <c r="B2006" s="94" t="s">
        <v>342</v>
      </c>
      <c r="D2006" s="94" t="s">
        <v>338</v>
      </c>
    </row>
    <row r="2007" spans="1:4">
      <c r="A2007" s="94" t="s">
        <v>11870</v>
      </c>
      <c r="B2007" s="94" t="s">
        <v>347</v>
      </c>
      <c r="D2007" s="94" t="s">
        <v>343</v>
      </c>
    </row>
    <row r="2008" spans="1:4">
      <c r="A2008" s="94" t="s">
        <v>11871</v>
      </c>
      <c r="B2008" s="94" t="s">
        <v>352</v>
      </c>
      <c r="D2008" s="94" t="s">
        <v>348</v>
      </c>
    </row>
    <row r="2009" spans="1:4">
      <c r="A2009" s="94" t="s">
        <v>11872</v>
      </c>
      <c r="B2009" s="94" t="s">
        <v>370</v>
      </c>
      <c r="D2009" s="94" t="s">
        <v>366</v>
      </c>
    </row>
    <row r="2010" spans="1:4">
      <c r="A2010" s="94" t="s">
        <v>11873</v>
      </c>
      <c r="B2010" s="94" t="s">
        <v>375</v>
      </c>
      <c r="D2010" s="94" t="s">
        <v>371</v>
      </c>
    </row>
    <row r="2011" spans="1:4">
      <c r="A2011" s="94" t="s">
        <v>11874</v>
      </c>
      <c r="B2011" s="94" t="s">
        <v>380</v>
      </c>
      <c r="D2011" s="94" t="s">
        <v>376</v>
      </c>
    </row>
    <row r="2012" spans="1:4">
      <c r="A2012" s="94" t="s">
        <v>11875</v>
      </c>
      <c r="B2012" s="94" t="s">
        <v>385</v>
      </c>
      <c r="D2012" s="94" t="s">
        <v>381</v>
      </c>
    </row>
    <row r="2013" spans="1:4">
      <c r="A2013" s="94" t="s">
        <v>11876</v>
      </c>
      <c r="B2013" s="94" t="s">
        <v>390</v>
      </c>
      <c r="D2013" s="94" t="s">
        <v>386</v>
      </c>
    </row>
    <row r="2014" spans="1:4">
      <c r="A2014" s="94" t="s">
        <v>11877</v>
      </c>
      <c r="B2014" s="94" t="s">
        <v>395</v>
      </c>
      <c r="D2014" s="94" t="s">
        <v>391</v>
      </c>
    </row>
    <row r="2015" spans="1:4">
      <c r="A2015" s="94" t="s">
        <v>11878</v>
      </c>
      <c r="B2015" s="94" t="s">
        <v>400</v>
      </c>
      <c r="D2015" s="94" t="s">
        <v>396</v>
      </c>
    </row>
    <row r="2016" spans="1:4">
      <c r="A2016" s="94" t="s">
        <v>11879</v>
      </c>
      <c r="B2016" s="94" t="s">
        <v>405</v>
      </c>
      <c r="D2016" s="94" t="s">
        <v>401</v>
      </c>
    </row>
    <row r="2017" spans="1:4">
      <c r="A2017" s="94" t="s">
        <v>11880</v>
      </c>
      <c r="B2017" s="94" t="s">
        <v>410</v>
      </c>
      <c r="D2017" s="94" t="s">
        <v>406</v>
      </c>
    </row>
    <row r="2018" spans="1:4">
      <c r="A2018" s="94" t="s">
        <v>11881</v>
      </c>
      <c r="B2018" s="94" t="s">
        <v>415</v>
      </c>
      <c r="D2018" s="94" t="s">
        <v>411</v>
      </c>
    </row>
    <row r="2019" spans="1:4">
      <c r="A2019" s="94" t="s">
        <v>11882</v>
      </c>
      <c r="B2019" s="94" t="s">
        <v>420</v>
      </c>
      <c r="D2019" s="94" t="s">
        <v>416</v>
      </c>
    </row>
    <row r="2020" spans="1:4">
      <c r="A2020" s="94" t="s">
        <v>11883</v>
      </c>
      <c r="B2020" s="94" t="s">
        <v>424</v>
      </c>
      <c r="D2020" s="94" t="s">
        <v>11884</v>
      </c>
    </row>
    <row r="2021" spans="1:4">
      <c r="A2021" s="94" t="s">
        <v>11885</v>
      </c>
      <c r="B2021" s="94" t="s">
        <v>428</v>
      </c>
      <c r="D2021" s="94" t="s">
        <v>425</v>
      </c>
    </row>
    <row r="2022" spans="1:4">
      <c r="A2022" s="94" t="s">
        <v>11886</v>
      </c>
      <c r="B2022" s="94" t="s">
        <v>433</v>
      </c>
      <c r="D2022" s="94" t="s">
        <v>429</v>
      </c>
    </row>
    <row r="2023" spans="1:4">
      <c r="A2023" s="94" t="s">
        <v>11887</v>
      </c>
      <c r="B2023" s="94" t="s">
        <v>342</v>
      </c>
      <c r="D2023" s="94" t="s">
        <v>434</v>
      </c>
    </row>
    <row r="2024" spans="1:4">
      <c r="A2024" s="94" t="s">
        <v>11888</v>
      </c>
      <c r="B2024" s="94" t="s">
        <v>441</v>
      </c>
      <c r="D2024" s="94" t="s">
        <v>437</v>
      </c>
    </row>
    <row r="2025" spans="1:4">
      <c r="A2025" s="94" t="s">
        <v>11889</v>
      </c>
      <c r="B2025" s="94" t="s">
        <v>446</v>
      </c>
      <c r="D2025" s="94" t="s">
        <v>442</v>
      </c>
    </row>
    <row r="2026" spans="1:4">
      <c r="A2026" s="94" t="s">
        <v>11890</v>
      </c>
      <c r="B2026" s="94" t="s">
        <v>337</v>
      </c>
      <c r="D2026" s="94" t="s">
        <v>447</v>
      </c>
    </row>
    <row r="2027" spans="1:4">
      <c r="A2027" s="94" t="s">
        <v>11891</v>
      </c>
      <c r="B2027" s="94" t="s">
        <v>454</v>
      </c>
      <c r="D2027" s="94" t="s">
        <v>450</v>
      </c>
    </row>
    <row r="2028" spans="1:4">
      <c r="A2028" s="94" t="s">
        <v>11892</v>
      </c>
      <c r="B2028" s="94" t="s">
        <v>459</v>
      </c>
      <c r="D2028" s="94" t="s">
        <v>455</v>
      </c>
    </row>
    <row r="2029" spans="1:4">
      <c r="A2029" s="94" t="s">
        <v>11893</v>
      </c>
      <c r="B2029" s="94" t="s">
        <v>463</v>
      </c>
      <c r="D2029" s="94" t="s">
        <v>460</v>
      </c>
    </row>
    <row r="2030" spans="1:4">
      <c r="A2030" s="94" t="s">
        <v>11894</v>
      </c>
      <c r="B2030" s="94" t="s">
        <v>468</v>
      </c>
      <c r="D2030" s="94" t="s">
        <v>464</v>
      </c>
    </row>
    <row r="2031" spans="1:4">
      <c r="A2031" s="94" t="s">
        <v>11895</v>
      </c>
      <c r="B2031" s="94" t="s">
        <v>473</v>
      </c>
      <c r="D2031" s="94" t="s">
        <v>469</v>
      </c>
    </row>
    <row r="2032" spans="1:4">
      <c r="A2032" s="94" t="s">
        <v>11896</v>
      </c>
      <c r="B2032" s="94" t="s">
        <v>478</v>
      </c>
      <c r="D2032" s="94" t="s">
        <v>474</v>
      </c>
    </row>
    <row r="2033" spans="1:4">
      <c r="A2033" s="94" t="s">
        <v>11897</v>
      </c>
      <c r="B2033" s="94" t="s">
        <v>483</v>
      </c>
      <c r="D2033" s="94" t="s">
        <v>479</v>
      </c>
    </row>
    <row r="2034" spans="1:4">
      <c r="A2034" s="94" t="s">
        <v>11898</v>
      </c>
      <c r="B2034" s="94" t="s">
        <v>503</v>
      </c>
      <c r="D2034" s="94" t="s">
        <v>500</v>
      </c>
    </row>
    <row r="2035" spans="1:4">
      <c r="A2035" s="94" t="s">
        <v>11899</v>
      </c>
      <c r="B2035" s="94" t="s">
        <v>508</v>
      </c>
      <c r="D2035" s="94" t="s">
        <v>504</v>
      </c>
    </row>
    <row r="2036" spans="1:4">
      <c r="A2036" s="94" t="s">
        <v>11900</v>
      </c>
      <c r="B2036" s="94" t="s">
        <v>512</v>
      </c>
      <c r="D2036" s="94" t="s">
        <v>509</v>
      </c>
    </row>
    <row r="2037" spans="1:4">
      <c r="A2037" s="94" t="s">
        <v>11901</v>
      </c>
      <c r="B2037" s="94" t="s">
        <v>517</v>
      </c>
      <c r="D2037" s="94" t="s">
        <v>513</v>
      </c>
    </row>
    <row r="2038" spans="1:4">
      <c r="A2038" s="94" t="s">
        <v>11902</v>
      </c>
      <c r="B2038" s="94" t="s">
        <v>522</v>
      </c>
      <c r="D2038" s="94" t="s">
        <v>518</v>
      </c>
    </row>
    <row r="2039" spans="1:4">
      <c r="A2039" s="94" t="s">
        <v>11903</v>
      </c>
      <c r="B2039" s="94" t="s">
        <v>527</v>
      </c>
      <c r="D2039" s="94" t="s">
        <v>523</v>
      </c>
    </row>
    <row r="2040" spans="1:4">
      <c r="A2040" s="94" t="s">
        <v>11904</v>
      </c>
      <c r="B2040" s="94" t="s">
        <v>532</v>
      </c>
      <c r="D2040" s="94" t="s">
        <v>528</v>
      </c>
    </row>
    <row r="2041" spans="1:4">
      <c r="A2041" s="94" t="s">
        <v>11905</v>
      </c>
      <c r="B2041" s="94" t="s">
        <v>537</v>
      </c>
      <c r="D2041" s="94" t="s">
        <v>533</v>
      </c>
    </row>
    <row r="2042" spans="1:4">
      <c r="A2042" s="94" t="s">
        <v>11906</v>
      </c>
      <c r="B2042" s="94" t="s">
        <v>532</v>
      </c>
      <c r="D2042" s="94" t="s">
        <v>538</v>
      </c>
    </row>
    <row r="2043" spans="1:4">
      <c r="A2043" s="94" t="s">
        <v>11907</v>
      </c>
      <c r="B2043" s="94" t="s">
        <v>546</v>
      </c>
      <c r="D2043" s="94" t="s">
        <v>542</v>
      </c>
    </row>
    <row r="2044" spans="1:4">
      <c r="A2044" s="94" t="s">
        <v>11908</v>
      </c>
      <c r="B2044" s="94" t="s">
        <v>551</v>
      </c>
      <c r="D2044" s="94" t="s">
        <v>547</v>
      </c>
    </row>
    <row r="2045" spans="1:4">
      <c r="A2045" s="94" t="s">
        <v>11909</v>
      </c>
      <c r="B2045" s="94" t="s">
        <v>556</v>
      </c>
      <c r="D2045" s="94" t="s">
        <v>552</v>
      </c>
    </row>
    <row r="2046" spans="1:4">
      <c r="A2046" s="94" t="s">
        <v>11910</v>
      </c>
      <c r="B2046" s="94" t="s">
        <v>561</v>
      </c>
      <c r="D2046" s="94" t="s">
        <v>557</v>
      </c>
    </row>
    <row r="2047" spans="1:4">
      <c r="A2047" s="94" t="s">
        <v>11911</v>
      </c>
      <c r="B2047" s="94" t="s">
        <v>566</v>
      </c>
      <c r="D2047" s="94" t="s">
        <v>562</v>
      </c>
    </row>
    <row r="2048" spans="1:4">
      <c r="A2048" s="94" t="s">
        <v>11912</v>
      </c>
      <c r="B2048" s="94" t="s">
        <v>571</v>
      </c>
      <c r="D2048" s="94" t="s">
        <v>11913</v>
      </c>
    </row>
    <row r="2049" spans="1:4">
      <c r="A2049" s="94" t="s">
        <v>11914</v>
      </c>
      <c r="B2049" s="94" t="s">
        <v>576</v>
      </c>
      <c r="D2049" s="94" t="s">
        <v>572</v>
      </c>
    </row>
    <row r="2050" spans="1:4">
      <c r="A2050" s="94" t="s">
        <v>11915</v>
      </c>
      <c r="B2050" s="94" t="s">
        <v>581</v>
      </c>
      <c r="D2050" s="94" t="s">
        <v>577</v>
      </c>
    </row>
    <row r="2051" spans="1:4">
      <c r="A2051" s="94" t="s">
        <v>11916</v>
      </c>
      <c r="B2051" s="94" t="s">
        <v>586</v>
      </c>
      <c r="D2051" s="94" t="s">
        <v>582</v>
      </c>
    </row>
    <row r="2052" spans="1:4">
      <c r="A2052" s="94" t="s">
        <v>11917</v>
      </c>
      <c r="B2052" s="94" t="s">
        <v>576</v>
      </c>
      <c r="D2052" s="94" t="s">
        <v>587</v>
      </c>
    </row>
    <row r="2053" spans="1:4">
      <c r="A2053" s="94" t="s">
        <v>11918</v>
      </c>
      <c r="B2053" s="94" t="s">
        <v>594</v>
      </c>
      <c r="D2053" s="94" t="s">
        <v>590</v>
      </c>
    </row>
    <row r="2054" spans="1:4">
      <c r="A2054" s="94" t="s">
        <v>11919</v>
      </c>
      <c r="B2054" s="94" t="s">
        <v>599</v>
      </c>
      <c r="D2054" s="94" t="s">
        <v>595</v>
      </c>
    </row>
    <row r="2055" spans="1:4">
      <c r="A2055" s="94" t="s">
        <v>11920</v>
      </c>
      <c r="B2055" s="94" t="s">
        <v>604</v>
      </c>
      <c r="D2055" s="94" t="s">
        <v>600</v>
      </c>
    </row>
    <row r="2056" spans="1:4">
      <c r="A2056" s="94" t="s">
        <v>11921</v>
      </c>
      <c r="B2056" s="94" t="s">
        <v>609</v>
      </c>
      <c r="D2056" s="94" t="s">
        <v>605</v>
      </c>
    </row>
    <row r="2057" spans="1:4">
      <c r="A2057" s="94" t="s">
        <v>11922</v>
      </c>
      <c r="B2057" s="94" t="s">
        <v>614</v>
      </c>
      <c r="D2057" s="94" t="s">
        <v>610</v>
      </c>
    </row>
    <row r="2058" spans="1:4">
      <c r="A2058" s="94" t="s">
        <v>11923</v>
      </c>
      <c r="B2058" s="94" t="s">
        <v>619</v>
      </c>
      <c r="D2058" s="94" t="s">
        <v>615</v>
      </c>
    </row>
    <row r="2059" spans="1:4">
      <c r="A2059" s="94" t="s">
        <v>11924</v>
      </c>
      <c r="B2059" s="94" t="s">
        <v>624</v>
      </c>
      <c r="D2059" s="94" t="s">
        <v>620</v>
      </c>
    </row>
    <row r="2060" spans="1:4">
      <c r="A2060" s="94" t="s">
        <v>11925</v>
      </c>
      <c r="B2060" s="94" t="s">
        <v>629</v>
      </c>
      <c r="D2060" s="94" t="s">
        <v>625</v>
      </c>
    </row>
    <row r="2061" spans="1:4">
      <c r="A2061" s="94" t="s">
        <v>11926</v>
      </c>
      <c r="B2061" s="94" t="s">
        <v>634</v>
      </c>
      <c r="D2061" s="94" t="s">
        <v>630</v>
      </c>
    </row>
    <row r="2062" spans="1:4">
      <c r="A2062" s="94" t="s">
        <v>11927</v>
      </c>
      <c r="B2062" s="94" t="s">
        <v>639</v>
      </c>
      <c r="D2062" s="94" t="s">
        <v>635</v>
      </c>
    </row>
    <row r="2063" spans="1:4">
      <c r="A2063" s="94" t="s">
        <v>11928</v>
      </c>
      <c r="B2063" s="94" t="s">
        <v>659</v>
      </c>
      <c r="D2063" s="94" t="s">
        <v>655</v>
      </c>
    </row>
    <row r="2064" spans="1:4">
      <c r="A2064" s="94" t="s">
        <v>11929</v>
      </c>
      <c r="B2064" s="94" t="s">
        <v>664</v>
      </c>
      <c r="D2064" s="94" t="s">
        <v>660</v>
      </c>
    </row>
    <row r="2065" spans="1:4">
      <c r="A2065" s="94" t="s">
        <v>11930</v>
      </c>
      <c r="B2065" s="94" t="s">
        <v>669</v>
      </c>
      <c r="D2065" s="94" t="s">
        <v>665</v>
      </c>
    </row>
    <row r="2066" spans="1:4">
      <c r="A2066" s="94" t="s">
        <v>11931</v>
      </c>
      <c r="B2066" s="94" t="s">
        <v>47</v>
      </c>
      <c r="D2066" s="94" t="s">
        <v>675</v>
      </c>
    </row>
    <row r="2067" spans="1:4">
      <c r="A2067" s="94" t="s">
        <v>11932</v>
      </c>
      <c r="B2067" s="94" t="s">
        <v>682</v>
      </c>
      <c r="D2067" s="94" t="s">
        <v>678</v>
      </c>
    </row>
    <row r="2068" spans="1:4">
      <c r="A2068" s="94" t="s">
        <v>11933</v>
      </c>
      <c r="B2068" s="94" t="s">
        <v>687</v>
      </c>
      <c r="D2068" s="94" t="s">
        <v>683</v>
      </c>
    </row>
    <row r="2069" spans="1:4">
      <c r="A2069" s="94" t="s">
        <v>11934</v>
      </c>
      <c r="B2069" s="94" t="s">
        <v>697</v>
      </c>
      <c r="D2069" s="94" t="s">
        <v>693</v>
      </c>
    </row>
    <row r="2070" spans="1:4">
      <c r="A2070" s="94" t="s">
        <v>11935</v>
      </c>
      <c r="B2070" s="94" t="s">
        <v>337</v>
      </c>
      <c r="D2070" s="94" t="s">
        <v>703</v>
      </c>
    </row>
    <row r="2071" spans="1:4">
      <c r="A2071" s="94" t="s">
        <v>11936</v>
      </c>
      <c r="B2071" s="94" t="s">
        <v>342</v>
      </c>
      <c r="D2071" s="94" t="s">
        <v>707</v>
      </c>
    </row>
    <row r="2072" spans="1:4">
      <c r="A2072" s="94" t="s">
        <v>11937</v>
      </c>
      <c r="B2072" s="94" t="s">
        <v>714</v>
      </c>
      <c r="D2072" s="94" t="s">
        <v>710</v>
      </c>
    </row>
    <row r="2073" spans="1:4">
      <c r="A2073" s="94" t="s">
        <v>11938</v>
      </c>
      <c r="B2073" s="94" t="s">
        <v>811</v>
      </c>
      <c r="D2073" s="94" t="s">
        <v>807</v>
      </c>
    </row>
    <row r="2074" spans="1:4">
      <c r="A2074" s="94" t="s">
        <v>11939</v>
      </c>
      <c r="B2074" s="94" t="s">
        <v>826</v>
      </c>
      <c r="D2074" s="94" t="s">
        <v>822</v>
      </c>
    </row>
    <row r="2075" spans="1:4">
      <c r="A2075" s="94" t="s">
        <v>11940</v>
      </c>
      <c r="B2075" s="94" t="s">
        <v>844</v>
      </c>
      <c r="D2075" s="94" t="s">
        <v>840</v>
      </c>
    </row>
    <row r="2076" spans="1:4">
      <c r="A2076" s="94" t="s">
        <v>11941</v>
      </c>
      <c r="B2076" s="94" t="s">
        <v>886</v>
      </c>
      <c r="D2076" s="94" t="s">
        <v>882</v>
      </c>
    </row>
    <row r="2077" spans="1:4">
      <c r="A2077" s="94" t="s">
        <v>11942</v>
      </c>
      <c r="B2077" s="94" t="s">
        <v>891</v>
      </c>
      <c r="D2077" s="94" t="s">
        <v>887</v>
      </c>
    </row>
    <row r="2078" spans="1:4">
      <c r="A2078" s="94" t="s">
        <v>11943</v>
      </c>
      <c r="B2078" s="94" t="s">
        <v>891</v>
      </c>
      <c r="D2078" s="94" t="s">
        <v>892</v>
      </c>
    </row>
    <row r="2079" spans="1:4">
      <c r="A2079" s="94" t="s">
        <v>11944</v>
      </c>
      <c r="B2079" s="94" t="s">
        <v>1032</v>
      </c>
      <c r="D2079" s="94" t="s">
        <v>1028</v>
      </c>
    </row>
    <row r="2080" spans="1:4">
      <c r="A2080" s="94" t="s">
        <v>11945</v>
      </c>
      <c r="B2080" s="94" t="s">
        <v>1037</v>
      </c>
      <c r="D2080" s="94" t="s">
        <v>1033</v>
      </c>
    </row>
    <row r="2081" spans="1:4">
      <c r="A2081" s="94" t="s">
        <v>11946</v>
      </c>
      <c r="B2081" s="94" t="s">
        <v>1042</v>
      </c>
      <c r="D2081" s="94" t="s">
        <v>1038</v>
      </c>
    </row>
    <row r="2082" spans="1:4">
      <c r="A2082" s="94" t="s">
        <v>11947</v>
      </c>
      <c r="B2082" s="94" t="s">
        <v>714</v>
      </c>
      <c r="D2082" s="94" t="s">
        <v>1043</v>
      </c>
    </row>
    <row r="2083" spans="1:4">
      <c r="A2083" s="94" t="s">
        <v>11948</v>
      </c>
      <c r="B2083" s="94" t="s">
        <v>1051</v>
      </c>
      <c r="D2083" s="94" t="s">
        <v>1047</v>
      </c>
    </row>
    <row r="2084" spans="1:4">
      <c r="A2084" s="94" t="s">
        <v>11949</v>
      </c>
      <c r="B2084" s="94" t="s">
        <v>1056</v>
      </c>
      <c r="D2084" s="94" t="s">
        <v>1052</v>
      </c>
    </row>
    <row r="2085" spans="1:4">
      <c r="A2085" s="94" t="s">
        <v>11950</v>
      </c>
      <c r="B2085" s="94" t="s">
        <v>1061</v>
      </c>
      <c r="D2085" s="94" t="s">
        <v>1057</v>
      </c>
    </row>
    <row r="2086" spans="1:4">
      <c r="A2086" s="94" t="s">
        <v>11951</v>
      </c>
      <c r="B2086" s="94" t="s">
        <v>1066</v>
      </c>
      <c r="D2086" s="94" t="s">
        <v>1062</v>
      </c>
    </row>
    <row r="2087" spans="1:4">
      <c r="A2087" s="94" t="s">
        <v>11952</v>
      </c>
      <c r="B2087" s="94" t="s">
        <v>1071</v>
      </c>
      <c r="D2087" s="94" t="s">
        <v>1067</v>
      </c>
    </row>
    <row r="2088" spans="1:4">
      <c r="A2088" s="94" t="s">
        <v>11953</v>
      </c>
      <c r="B2088" s="94" t="s">
        <v>1076</v>
      </c>
      <c r="D2088" s="94" t="s">
        <v>1072</v>
      </c>
    </row>
    <row r="2089" spans="1:4">
      <c r="A2089" s="94" t="s">
        <v>11954</v>
      </c>
      <c r="B2089" s="94" t="s">
        <v>1082</v>
      </c>
      <c r="D2089" s="94" t="s">
        <v>1078</v>
      </c>
    </row>
    <row r="2090" spans="1:4">
      <c r="A2090" s="94" t="s">
        <v>11955</v>
      </c>
      <c r="B2090" s="94" t="s">
        <v>1087</v>
      </c>
      <c r="D2090" s="94" t="s">
        <v>1083</v>
      </c>
    </row>
    <row r="2091" spans="1:4">
      <c r="A2091" s="94" t="s">
        <v>11956</v>
      </c>
      <c r="B2091" s="94" t="s">
        <v>1092</v>
      </c>
      <c r="D2091" s="94" t="s">
        <v>1088</v>
      </c>
    </row>
    <row r="2092" spans="1:4">
      <c r="A2092" s="94" t="s">
        <v>11957</v>
      </c>
      <c r="B2092" s="94" t="s">
        <v>1097</v>
      </c>
      <c r="D2092" s="94" t="s">
        <v>1093</v>
      </c>
    </row>
    <row r="2093" spans="1:4">
      <c r="A2093" s="94" t="s">
        <v>11958</v>
      </c>
      <c r="B2093" s="94" t="s">
        <v>1102</v>
      </c>
      <c r="D2093" s="94" t="s">
        <v>1098</v>
      </c>
    </row>
    <row r="2094" spans="1:4">
      <c r="A2094" s="94" t="s">
        <v>11959</v>
      </c>
      <c r="B2094" s="94" t="s">
        <v>1107</v>
      </c>
      <c r="D2094" s="94" t="s">
        <v>1103</v>
      </c>
    </row>
    <row r="2095" spans="1:4">
      <c r="A2095" s="94" t="s">
        <v>11960</v>
      </c>
      <c r="B2095" s="94" t="s">
        <v>1112</v>
      </c>
      <c r="D2095" s="94" t="s">
        <v>1108</v>
      </c>
    </row>
    <row r="2096" spans="1:4">
      <c r="A2096" s="94" t="s">
        <v>11961</v>
      </c>
      <c r="B2096" s="94" t="s">
        <v>1117</v>
      </c>
      <c r="D2096" s="94" t="s">
        <v>1113</v>
      </c>
    </row>
    <row r="2097" spans="1:4">
      <c r="A2097" s="94" t="s">
        <v>11962</v>
      </c>
      <c r="B2097" s="94" t="s">
        <v>1122</v>
      </c>
      <c r="D2097" s="94" t="s">
        <v>1118</v>
      </c>
    </row>
    <row r="2098" spans="1:4">
      <c r="A2098" s="94" t="s">
        <v>11963</v>
      </c>
      <c r="B2098" s="94" t="s">
        <v>1127</v>
      </c>
      <c r="D2098" s="94" t="s">
        <v>1123</v>
      </c>
    </row>
    <row r="2099" spans="1:4">
      <c r="A2099" s="94" t="s">
        <v>11964</v>
      </c>
      <c r="B2099" s="94" t="s">
        <v>1097</v>
      </c>
      <c r="D2099" s="94" t="s">
        <v>1128</v>
      </c>
    </row>
    <row r="2100" spans="1:4">
      <c r="A2100" s="94" t="s">
        <v>11965</v>
      </c>
      <c r="B2100" s="94" t="s">
        <v>1135</v>
      </c>
      <c r="D2100" s="94" t="s">
        <v>1131</v>
      </c>
    </row>
    <row r="2101" spans="1:4">
      <c r="A2101" s="94" t="s">
        <v>11966</v>
      </c>
      <c r="B2101" s="94" t="s">
        <v>1140</v>
      </c>
      <c r="D2101" s="94" t="s">
        <v>1136</v>
      </c>
    </row>
    <row r="2102" spans="1:4">
      <c r="A2102" s="94" t="s">
        <v>11967</v>
      </c>
      <c r="B2102" s="94" t="s">
        <v>1145</v>
      </c>
      <c r="D2102" s="94" t="s">
        <v>1141</v>
      </c>
    </row>
    <row r="2103" spans="1:4">
      <c r="A2103" s="94" t="s">
        <v>11968</v>
      </c>
      <c r="B2103" s="94" t="s">
        <v>1150</v>
      </c>
      <c r="D2103" s="94" t="s">
        <v>1146</v>
      </c>
    </row>
    <row r="2104" spans="1:4">
      <c r="A2104" s="94" t="s">
        <v>11969</v>
      </c>
      <c r="B2104" s="94" t="s">
        <v>1155</v>
      </c>
      <c r="D2104" s="94" t="s">
        <v>1151</v>
      </c>
    </row>
    <row r="2105" spans="1:4">
      <c r="A2105" s="94" t="s">
        <v>11970</v>
      </c>
      <c r="B2105" s="94" t="s">
        <v>1160</v>
      </c>
      <c r="D2105" s="94" t="s">
        <v>1156</v>
      </c>
    </row>
    <row r="2106" spans="1:4">
      <c r="A2106" s="94" t="s">
        <v>11971</v>
      </c>
      <c r="B2106" s="94" t="s">
        <v>1165</v>
      </c>
      <c r="D2106" s="94" t="s">
        <v>1161</v>
      </c>
    </row>
    <row r="2107" spans="1:4">
      <c r="A2107" s="94" t="s">
        <v>11972</v>
      </c>
      <c r="B2107" s="94" t="s">
        <v>714</v>
      </c>
      <c r="D2107" s="94" t="s">
        <v>1166</v>
      </c>
    </row>
    <row r="2108" spans="1:4">
      <c r="A2108" s="94" t="s">
        <v>11973</v>
      </c>
      <c r="B2108" s="94" t="s">
        <v>1172</v>
      </c>
      <c r="D2108" s="94" t="s">
        <v>1169</v>
      </c>
    </row>
    <row r="2109" spans="1:4">
      <c r="A2109" s="94" t="s">
        <v>11974</v>
      </c>
      <c r="B2109" s="94" t="s">
        <v>1176</v>
      </c>
      <c r="D2109" s="94" t="s">
        <v>1173</v>
      </c>
    </row>
    <row r="2110" spans="1:4">
      <c r="A2110" s="94" t="s">
        <v>11975</v>
      </c>
      <c r="B2110" s="94" t="s">
        <v>1180</v>
      </c>
      <c r="D2110" s="94" t="s">
        <v>1177</v>
      </c>
    </row>
    <row r="2111" spans="1:4">
      <c r="A2111" s="94" t="s">
        <v>11976</v>
      </c>
      <c r="B2111" s="94" t="s">
        <v>1185</v>
      </c>
      <c r="D2111" s="94" t="s">
        <v>1181</v>
      </c>
    </row>
    <row r="2112" spans="1:4">
      <c r="A2112" s="94" t="s">
        <v>11977</v>
      </c>
      <c r="B2112" s="94" t="s">
        <v>1190</v>
      </c>
      <c r="D2112" s="94" t="s">
        <v>1186</v>
      </c>
    </row>
    <row r="2113" spans="1:4">
      <c r="A2113" s="94" t="s">
        <v>11978</v>
      </c>
      <c r="B2113" s="94" t="s">
        <v>1195</v>
      </c>
      <c r="D2113" s="94" t="s">
        <v>1191</v>
      </c>
    </row>
    <row r="2114" spans="1:4">
      <c r="A2114" s="94" t="s">
        <v>11979</v>
      </c>
      <c r="B2114" s="94" t="s">
        <v>1200</v>
      </c>
      <c r="D2114" s="94" t="s">
        <v>1196</v>
      </c>
    </row>
    <row r="2115" spans="1:4">
      <c r="A2115" s="94" t="s">
        <v>11980</v>
      </c>
      <c r="B2115" s="94" t="s">
        <v>1205</v>
      </c>
      <c r="D2115" s="94" t="s">
        <v>1201</v>
      </c>
    </row>
    <row r="2116" spans="1:4">
      <c r="A2116" s="94" t="s">
        <v>11981</v>
      </c>
      <c r="B2116" s="94" t="s">
        <v>1210</v>
      </c>
      <c r="D2116" s="94" t="s">
        <v>1206</v>
      </c>
    </row>
    <row r="2117" spans="1:4">
      <c r="A2117" s="94" t="s">
        <v>11982</v>
      </c>
      <c r="B2117" s="94" t="s">
        <v>1215</v>
      </c>
      <c r="D2117" s="94" t="s">
        <v>1211</v>
      </c>
    </row>
    <row r="2118" spans="1:4">
      <c r="A2118" s="94" t="s">
        <v>11983</v>
      </c>
      <c r="B2118" s="94" t="s">
        <v>1220</v>
      </c>
      <c r="D2118" s="94" t="s">
        <v>1216</v>
      </c>
    </row>
    <row r="2119" spans="1:4">
      <c r="A2119" s="94" t="s">
        <v>11984</v>
      </c>
      <c r="B2119" s="94" t="s">
        <v>1225</v>
      </c>
      <c r="D2119" s="94" t="s">
        <v>1221</v>
      </c>
    </row>
    <row r="2120" spans="1:4">
      <c r="A2120" s="94" t="s">
        <v>11985</v>
      </c>
      <c r="B2120" s="94" t="s">
        <v>1230</v>
      </c>
      <c r="D2120" s="94" t="s">
        <v>1226</v>
      </c>
    </row>
    <row r="2121" spans="1:4">
      <c r="A2121" s="94" t="s">
        <v>11986</v>
      </c>
      <c r="B2121" s="94" t="s">
        <v>1235</v>
      </c>
      <c r="D2121" s="94" t="s">
        <v>1231</v>
      </c>
    </row>
    <row r="2122" spans="1:4">
      <c r="A2122" s="94" t="s">
        <v>11987</v>
      </c>
      <c r="B2122" s="94" t="s">
        <v>1240</v>
      </c>
      <c r="D2122" s="94" t="s">
        <v>1236</v>
      </c>
    </row>
    <row r="2123" spans="1:4">
      <c r="A2123" s="94" t="s">
        <v>11988</v>
      </c>
      <c r="B2123" s="94" t="s">
        <v>1245</v>
      </c>
      <c r="D2123" s="94" t="s">
        <v>1241</v>
      </c>
    </row>
    <row r="2124" spans="1:4">
      <c r="A2124" s="94" t="s">
        <v>11989</v>
      </c>
      <c r="B2124" s="94" t="s">
        <v>3586</v>
      </c>
      <c r="D2124" s="94" t="s">
        <v>3582</v>
      </c>
    </row>
    <row r="2125" spans="1:4">
      <c r="A2125" s="94" t="s">
        <v>11990</v>
      </c>
      <c r="B2125" s="94" t="s">
        <v>3591</v>
      </c>
      <c r="D2125" s="94" t="s">
        <v>3587</v>
      </c>
    </row>
    <row r="2126" spans="1:4">
      <c r="A2126" s="94" t="s">
        <v>11991</v>
      </c>
      <c r="B2126" s="94" t="s">
        <v>3596</v>
      </c>
      <c r="D2126" s="94" t="s">
        <v>3592</v>
      </c>
    </row>
    <row r="2127" spans="1:4">
      <c r="A2127" s="94" t="s">
        <v>11992</v>
      </c>
      <c r="B2127" s="94" t="s">
        <v>3601</v>
      </c>
      <c r="D2127" s="94" t="s">
        <v>3597</v>
      </c>
    </row>
    <row r="2128" spans="1:4">
      <c r="A2128" s="94" t="s">
        <v>11993</v>
      </c>
      <c r="B2128" s="94" t="s">
        <v>3606</v>
      </c>
      <c r="D2128" s="94" t="s">
        <v>3602</v>
      </c>
    </row>
    <row r="2129" spans="1:4">
      <c r="A2129" s="94" t="s">
        <v>11994</v>
      </c>
      <c r="B2129" s="94" t="s">
        <v>3610</v>
      </c>
      <c r="D2129" s="94" t="s">
        <v>3607</v>
      </c>
    </row>
    <row r="2130" spans="1:4">
      <c r="A2130" s="94" t="s">
        <v>11995</v>
      </c>
      <c r="B2130" s="94" t="s">
        <v>3614</v>
      </c>
      <c r="D2130" s="94" t="s">
        <v>3611</v>
      </c>
    </row>
    <row r="2131" spans="1:4">
      <c r="A2131" s="94" t="s">
        <v>11996</v>
      </c>
      <c r="B2131" s="94" t="s">
        <v>3618</v>
      </c>
      <c r="D2131" s="94" t="s">
        <v>3615</v>
      </c>
    </row>
    <row r="2132" spans="1:4">
      <c r="A2132" s="94" t="s">
        <v>11997</v>
      </c>
      <c r="B2132" s="94" t="s">
        <v>3622</v>
      </c>
      <c r="D2132" s="94" t="s">
        <v>3619</v>
      </c>
    </row>
    <row r="2133" spans="1:4">
      <c r="A2133" s="94" t="s">
        <v>11998</v>
      </c>
      <c r="B2133" s="94" t="s">
        <v>4579</v>
      </c>
      <c r="D2133" s="94" t="s">
        <v>4575</v>
      </c>
    </row>
    <row r="2134" spans="1:4">
      <c r="A2134" s="94" t="s">
        <v>11999</v>
      </c>
      <c r="B2134" s="94" t="s">
        <v>4584</v>
      </c>
      <c r="D2134" s="94" t="s">
        <v>4580</v>
      </c>
    </row>
    <row r="2135" spans="1:4">
      <c r="A2135" s="94" t="s">
        <v>12000</v>
      </c>
      <c r="B2135" s="94" t="s">
        <v>337</v>
      </c>
      <c r="D2135" s="94" t="s">
        <v>4585</v>
      </c>
    </row>
    <row r="2136" spans="1:4">
      <c r="A2136" s="94" t="s">
        <v>12001</v>
      </c>
      <c r="B2136" s="94" t="s">
        <v>4593</v>
      </c>
      <c r="D2136" s="94" t="s">
        <v>4589</v>
      </c>
    </row>
    <row r="2137" spans="1:4">
      <c r="A2137" s="94" t="s">
        <v>12002</v>
      </c>
      <c r="B2137" s="94" t="s">
        <v>4598</v>
      </c>
      <c r="D2137" s="94" t="s">
        <v>4594</v>
      </c>
    </row>
    <row r="2138" spans="1:4">
      <c r="A2138" s="94" t="s">
        <v>12003</v>
      </c>
      <c r="B2138" s="94" t="s">
        <v>4603</v>
      </c>
      <c r="D2138" s="94" t="s">
        <v>4599</v>
      </c>
    </row>
    <row r="2139" spans="1:4">
      <c r="A2139" s="94" t="s">
        <v>12004</v>
      </c>
      <c r="B2139" s="94" t="s">
        <v>4608</v>
      </c>
      <c r="D2139" s="94" t="s">
        <v>4604</v>
      </c>
    </row>
    <row r="2140" spans="1:4">
      <c r="A2140" s="94" t="s">
        <v>12005</v>
      </c>
      <c r="B2140" s="94" t="s">
        <v>4613</v>
      </c>
      <c r="D2140" s="94" t="s">
        <v>4609</v>
      </c>
    </row>
    <row r="2141" spans="1:4">
      <c r="A2141" s="94" t="s">
        <v>12006</v>
      </c>
      <c r="B2141" s="94" t="s">
        <v>4618</v>
      </c>
      <c r="D2141" s="94" t="s">
        <v>4614</v>
      </c>
    </row>
    <row r="2142" spans="1:4">
      <c r="A2142" s="94" t="s">
        <v>12007</v>
      </c>
      <c r="B2142" s="94" t="s">
        <v>4623</v>
      </c>
      <c r="D2142" s="94" t="s">
        <v>4619</v>
      </c>
    </row>
    <row r="2143" spans="1:4">
      <c r="A2143" s="94" t="s">
        <v>12008</v>
      </c>
      <c r="B2143" s="94" t="s">
        <v>4628</v>
      </c>
      <c r="D2143" s="94" t="s">
        <v>4624</v>
      </c>
    </row>
    <row r="2144" spans="1:4">
      <c r="A2144" s="94" t="s">
        <v>12009</v>
      </c>
      <c r="B2144" s="94" t="s">
        <v>4633</v>
      </c>
      <c r="D2144" s="94" t="s">
        <v>4629</v>
      </c>
    </row>
    <row r="2145" spans="1:4">
      <c r="A2145" s="94" t="s">
        <v>12010</v>
      </c>
      <c r="B2145" s="94" t="s">
        <v>4638</v>
      </c>
      <c r="D2145" s="94" t="s">
        <v>4634</v>
      </c>
    </row>
    <row r="2146" spans="1:4">
      <c r="A2146" s="94" t="s">
        <v>12011</v>
      </c>
      <c r="B2146" s="94" t="s">
        <v>4643</v>
      </c>
      <c r="D2146" s="94" t="s">
        <v>4639</v>
      </c>
    </row>
    <row r="2147" spans="1:4">
      <c r="A2147" s="94" t="s">
        <v>12012</v>
      </c>
      <c r="B2147" s="94" t="s">
        <v>4648</v>
      </c>
      <c r="D2147" s="94" t="s">
        <v>4644</v>
      </c>
    </row>
    <row r="2148" spans="1:4">
      <c r="A2148" s="94" t="s">
        <v>12013</v>
      </c>
      <c r="B2148" s="94" t="s">
        <v>4653</v>
      </c>
      <c r="D2148" s="94" t="s">
        <v>4649</v>
      </c>
    </row>
    <row r="2149" spans="1:4">
      <c r="A2149" s="94" t="s">
        <v>12014</v>
      </c>
      <c r="B2149" s="94" t="s">
        <v>4658</v>
      </c>
      <c r="D2149" s="94" t="s">
        <v>4654</v>
      </c>
    </row>
    <row r="2150" spans="1:4">
      <c r="A2150" s="94" t="s">
        <v>12015</v>
      </c>
      <c r="B2150" s="94" t="s">
        <v>4663</v>
      </c>
      <c r="D2150" s="94" t="s">
        <v>4659</v>
      </c>
    </row>
    <row r="2151" spans="1:4">
      <c r="A2151" s="94" t="s">
        <v>12016</v>
      </c>
      <c r="B2151" s="94" t="s">
        <v>4668</v>
      </c>
      <c r="D2151" s="94" t="s">
        <v>4664</v>
      </c>
    </row>
    <row r="2152" spans="1:4">
      <c r="A2152" s="94" t="s">
        <v>12017</v>
      </c>
      <c r="B2152" s="94" t="s">
        <v>4673</v>
      </c>
      <c r="D2152" s="94" t="s">
        <v>4669</v>
      </c>
    </row>
    <row r="2153" spans="1:4">
      <c r="A2153" s="94" t="s">
        <v>12018</v>
      </c>
      <c r="B2153" s="94" t="s">
        <v>4678</v>
      </c>
      <c r="D2153" s="94" t="s">
        <v>4674</v>
      </c>
    </row>
    <row r="2154" spans="1:4">
      <c r="A2154" s="94" t="s">
        <v>12019</v>
      </c>
      <c r="B2154" s="94" t="s">
        <v>4683</v>
      </c>
      <c r="D2154" s="94" t="s">
        <v>4679</v>
      </c>
    </row>
    <row r="2155" spans="1:4">
      <c r="A2155" s="94" t="s">
        <v>12020</v>
      </c>
      <c r="B2155" s="94" t="s">
        <v>4688</v>
      </c>
      <c r="D2155" s="94" t="s">
        <v>4684</v>
      </c>
    </row>
    <row r="2156" spans="1:4">
      <c r="A2156" s="94" t="s">
        <v>12021</v>
      </c>
      <c r="B2156" s="94" t="s">
        <v>4693</v>
      </c>
      <c r="D2156" s="94" t="s">
        <v>4689</v>
      </c>
    </row>
    <row r="2157" spans="1:4">
      <c r="A2157" s="94" t="s">
        <v>12022</v>
      </c>
      <c r="B2157" s="94" t="s">
        <v>4698</v>
      </c>
      <c r="D2157" s="94" t="s">
        <v>4694</v>
      </c>
    </row>
    <row r="2158" spans="1:4">
      <c r="A2158" s="94" t="s">
        <v>12023</v>
      </c>
      <c r="B2158" s="94" t="s">
        <v>4703</v>
      </c>
      <c r="D2158" s="94" t="s">
        <v>4699</v>
      </c>
    </row>
    <row r="2159" spans="1:4">
      <c r="A2159" s="94" t="s">
        <v>12024</v>
      </c>
      <c r="B2159" s="94" t="s">
        <v>4708</v>
      </c>
      <c r="D2159" s="94" t="s">
        <v>4704</v>
      </c>
    </row>
    <row r="2160" spans="1:4">
      <c r="A2160" s="94" t="s">
        <v>12025</v>
      </c>
      <c r="B2160" s="94" t="s">
        <v>4713</v>
      </c>
      <c r="D2160" s="94" t="s">
        <v>4709</v>
      </c>
    </row>
    <row r="2161" spans="1:4">
      <c r="A2161" s="94" t="s">
        <v>12026</v>
      </c>
      <c r="B2161" s="94" t="s">
        <v>4718</v>
      </c>
      <c r="D2161" s="94" t="s">
        <v>4714</v>
      </c>
    </row>
    <row r="2162" spans="1:4">
      <c r="A2162" s="94" t="s">
        <v>12027</v>
      </c>
      <c r="B2162" s="94" t="s">
        <v>4723</v>
      </c>
      <c r="D2162" s="94" t="s">
        <v>4719</v>
      </c>
    </row>
    <row r="2163" spans="1:4">
      <c r="A2163" s="94" t="s">
        <v>12028</v>
      </c>
      <c r="B2163" s="94" t="s">
        <v>4728</v>
      </c>
      <c r="D2163" s="94" t="s">
        <v>4724</v>
      </c>
    </row>
    <row r="2164" spans="1:4">
      <c r="A2164" s="94" t="s">
        <v>12029</v>
      </c>
      <c r="B2164" s="94" t="s">
        <v>4733</v>
      </c>
      <c r="D2164" s="94" t="s">
        <v>4729</v>
      </c>
    </row>
    <row r="2165" spans="1:4">
      <c r="A2165" s="94" t="s">
        <v>12030</v>
      </c>
      <c r="B2165" s="94" t="s">
        <v>4738</v>
      </c>
      <c r="D2165" s="94" t="s">
        <v>4734</v>
      </c>
    </row>
    <row r="2166" spans="1:4">
      <c r="A2166" s="94" t="s">
        <v>12031</v>
      </c>
      <c r="B2166" s="94" t="s">
        <v>4743</v>
      </c>
      <c r="D2166" s="94" t="s">
        <v>4739</v>
      </c>
    </row>
    <row r="2167" spans="1:4">
      <c r="A2167" s="94" t="s">
        <v>12032</v>
      </c>
      <c r="B2167" s="94" t="s">
        <v>4748</v>
      </c>
      <c r="D2167" s="94" t="s">
        <v>4744</v>
      </c>
    </row>
    <row r="2168" spans="1:4">
      <c r="A2168" s="94" t="s">
        <v>12033</v>
      </c>
      <c r="B2168" s="94" t="s">
        <v>4753</v>
      </c>
      <c r="D2168" s="94" t="s">
        <v>4749</v>
      </c>
    </row>
    <row r="2169" spans="1:4">
      <c r="A2169" s="94" t="s">
        <v>12034</v>
      </c>
      <c r="B2169" s="94" t="s">
        <v>4758</v>
      </c>
      <c r="D2169" s="94" t="s">
        <v>4754</v>
      </c>
    </row>
    <row r="2170" spans="1:4">
      <c r="A2170" s="94" t="s">
        <v>12035</v>
      </c>
      <c r="B2170" s="94" t="s">
        <v>4763</v>
      </c>
      <c r="D2170" s="94" t="s">
        <v>4759</v>
      </c>
    </row>
    <row r="2171" spans="1:4">
      <c r="A2171" s="94" t="s">
        <v>12036</v>
      </c>
      <c r="B2171" s="94" t="s">
        <v>4768</v>
      </c>
      <c r="D2171" s="94" t="s">
        <v>4764</v>
      </c>
    </row>
    <row r="2172" spans="1:4">
      <c r="A2172" s="94" t="s">
        <v>12037</v>
      </c>
      <c r="B2172" s="94" t="s">
        <v>4773</v>
      </c>
      <c r="D2172" s="94" t="s">
        <v>4769</v>
      </c>
    </row>
    <row r="2173" spans="1:4">
      <c r="A2173" s="94" t="s">
        <v>12038</v>
      </c>
      <c r="B2173" s="94" t="s">
        <v>4777</v>
      </c>
      <c r="D2173" s="94" t="s">
        <v>4774</v>
      </c>
    </row>
    <row r="2174" spans="1:4">
      <c r="A2174" s="94" t="s">
        <v>12039</v>
      </c>
      <c r="B2174" s="94" t="s">
        <v>4782</v>
      </c>
      <c r="D2174" s="94" t="s">
        <v>4778</v>
      </c>
    </row>
    <row r="2175" spans="1:4">
      <c r="A2175" s="94" t="s">
        <v>12040</v>
      </c>
      <c r="B2175" s="94" t="s">
        <v>4787</v>
      </c>
      <c r="D2175" s="94" t="s">
        <v>4783</v>
      </c>
    </row>
    <row r="2176" spans="1:4">
      <c r="A2176" s="94" t="s">
        <v>12041</v>
      </c>
      <c r="B2176" s="94" t="s">
        <v>4792</v>
      </c>
      <c r="D2176" s="94" t="s">
        <v>4788</v>
      </c>
    </row>
    <row r="2177" spans="1:4">
      <c r="A2177" s="94" t="s">
        <v>12042</v>
      </c>
      <c r="B2177" s="94" t="s">
        <v>4797</v>
      </c>
      <c r="D2177" s="94" t="s">
        <v>4793</v>
      </c>
    </row>
    <row r="2178" spans="1:4">
      <c r="A2178" s="94" t="s">
        <v>12043</v>
      </c>
      <c r="B2178" s="94" t="s">
        <v>4802</v>
      </c>
      <c r="D2178" s="94" t="s">
        <v>4798</v>
      </c>
    </row>
    <row r="2179" spans="1:4">
      <c r="A2179" s="94" t="s">
        <v>12044</v>
      </c>
      <c r="B2179" s="94" t="s">
        <v>4807</v>
      </c>
      <c r="D2179" s="94" t="s">
        <v>5926</v>
      </c>
    </row>
    <row r="2180" spans="1:4">
      <c r="A2180" s="94" t="s">
        <v>12045</v>
      </c>
      <c r="B2180" s="94" t="s">
        <v>4812</v>
      </c>
      <c r="D2180" s="94" t="s">
        <v>4808</v>
      </c>
    </row>
    <row r="2181" spans="1:4">
      <c r="A2181" s="94" t="s">
        <v>12046</v>
      </c>
      <c r="B2181" s="94" t="s">
        <v>5885</v>
      </c>
      <c r="D2181" s="94" t="s">
        <v>5881</v>
      </c>
    </row>
    <row r="2182" spans="1:4">
      <c r="A2182" s="94" t="s">
        <v>12047</v>
      </c>
      <c r="B2182" s="94" t="s">
        <v>5890</v>
      </c>
      <c r="D2182" s="94" t="s">
        <v>5886</v>
      </c>
    </row>
    <row r="2183" spans="1:4">
      <c r="A2183" s="94" t="s">
        <v>12048</v>
      </c>
      <c r="B2183" s="94" t="s">
        <v>5895</v>
      </c>
      <c r="D2183" s="94" t="s">
        <v>5891</v>
      </c>
    </row>
    <row r="2184" spans="1:4">
      <c r="A2184" s="94" t="s">
        <v>12049</v>
      </c>
      <c r="B2184" s="94" t="s">
        <v>5900</v>
      </c>
      <c r="D2184" s="94" t="s">
        <v>5896</v>
      </c>
    </row>
    <row r="2185" spans="1:4">
      <c r="A2185" s="94" t="s">
        <v>12050</v>
      </c>
      <c r="B2185" s="94" t="s">
        <v>5905</v>
      </c>
      <c r="D2185" s="94" t="s">
        <v>5901</v>
      </c>
    </row>
    <row r="2186" spans="1:4">
      <c r="A2186" s="94" t="s">
        <v>12051</v>
      </c>
      <c r="B2186" s="94" t="s">
        <v>5910</v>
      </c>
      <c r="D2186" s="94" t="s">
        <v>5906</v>
      </c>
    </row>
    <row r="2187" spans="1:4">
      <c r="A2187" s="94" t="s">
        <v>12052</v>
      </c>
      <c r="B2187" s="94" t="s">
        <v>5915</v>
      </c>
      <c r="D2187" s="94" t="s">
        <v>5911</v>
      </c>
    </row>
    <row r="2188" spans="1:4">
      <c r="A2188" s="94" t="s">
        <v>12053</v>
      </c>
      <c r="B2188" s="94" t="s">
        <v>5920</v>
      </c>
      <c r="D2188" s="94" t="s">
        <v>5916</v>
      </c>
    </row>
    <row r="2189" spans="1:4">
      <c r="A2189" s="94" t="s">
        <v>12054</v>
      </c>
      <c r="B2189" s="94" t="s">
        <v>5925</v>
      </c>
      <c r="D2189" s="94" t="s">
        <v>5921</v>
      </c>
    </row>
    <row r="2190" spans="1:4">
      <c r="A2190" s="94" t="s">
        <v>12055</v>
      </c>
      <c r="B2190" s="94" t="s">
        <v>5930</v>
      </c>
      <c r="D2190" s="94" t="s">
        <v>5926</v>
      </c>
    </row>
    <row r="2191" spans="1:4">
      <c r="A2191" s="94" t="s">
        <v>12056</v>
      </c>
      <c r="B2191" s="94" t="s">
        <v>5935</v>
      </c>
      <c r="D2191" s="94" t="s">
        <v>5931</v>
      </c>
    </row>
    <row r="2192" spans="1:4">
      <c r="A2192" s="94" t="s">
        <v>12057</v>
      </c>
      <c r="B2192" s="94" t="s">
        <v>5940</v>
      </c>
      <c r="D2192" s="94" t="s">
        <v>5936</v>
      </c>
    </row>
    <row r="2193" spans="1:4">
      <c r="A2193" s="94" t="s">
        <v>12058</v>
      </c>
      <c r="B2193" s="94" t="s">
        <v>5945</v>
      </c>
      <c r="D2193" s="94" t="s">
        <v>5941</v>
      </c>
    </row>
    <row r="2194" spans="1:4">
      <c r="A2194" s="94" t="s">
        <v>12059</v>
      </c>
      <c r="B2194" s="94" t="s">
        <v>5950</v>
      </c>
      <c r="D2194" s="94" t="s">
        <v>5946</v>
      </c>
    </row>
    <row r="2195" spans="1:4">
      <c r="A2195" s="94" t="s">
        <v>12060</v>
      </c>
      <c r="B2195" s="94" t="s">
        <v>6760</v>
      </c>
      <c r="D2195" s="94" t="s">
        <v>6756</v>
      </c>
    </row>
    <row r="2196" spans="1:4">
      <c r="A2196" s="94" t="s">
        <v>12061</v>
      </c>
      <c r="B2196" s="94" t="s">
        <v>6765</v>
      </c>
      <c r="D2196" s="94" t="s">
        <v>6761</v>
      </c>
    </row>
    <row r="2197" spans="1:4">
      <c r="A2197" s="94" t="s">
        <v>12062</v>
      </c>
      <c r="B2197" s="94" t="s">
        <v>6770</v>
      </c>
      <c r="D2197" s="94" t="s">
        <v>6766</v>
      </c>
    </row>
    <row r="2198" spans="1:4">
      <c r="A2198" s="94" t="s">
        <v>12063</v>
      </c>
      <c r="B2198" s="94" t="s">
        <v>6775</v>
      </c>
      <c r="D2198" s="94" t="s">
        <v>6771</v>
      </c>
    </row>
    <row r="2199" spans="1:4">
      <c r="A2199" s="94" t="s">
        <v>12064</v>
      </c>
      <c r="B2199" s="94" t="s">
        <v>6780</v>
      </c>
      <c r="D2199" s="94" t="s">
        <v>6776</v>
      </c>
    </row>
    <row r="2200" spans="1:4">
      <c r="A2200" s="94" t="s">
        <v>12065</v>
      </c>
      <c r="B2200" s="94" t="s">
        <v>6785</v>
      </c>
      <c r="D2200" s="94" t="s">
        <v>6781</v>
      </c>
    </row>
    <row r="2201" spans="1:4">
      <c r="A2201" s="94" t="s">
        <v>12066</v>
      </c>
      <c r="B2201" s="94" t="s">
        <v>6790</v>
      </c>
      <c r="D2201" s="94" t="s">
        <v>12067</v>
      </c>
    </row>
    <row r="2202" spans="1:4">
      <c r="A2202" s="94" t="s">
        <v>12068</v>
      </c>
      <c r="B2202" s="94" t="s">
        <v>6795</v>
      </c>
      <c r="D2202" s="94" t="s">
        <v>6791</v>
      </c>
    </row>
    <row r="2203" spans="1:4">
      <c r="A2203" s="94" t="s">
        <v>12069</v>
      </c>
      <c r="B2203" s="94" t="s">
        <v>6800</v>
      </c>
      <c r="D2203" s="94" t="s">
        <v>6796</v>
      </c>
    </row>
    <row r="2204" spans="1:4">
      <c r="A2204" s="94" t="s">
        <v>12070</v>
      </c>
      <c r="B2204" s="94" t="s">
        <v>6805</v>
      </c>
      <c r="D2204" s="94" t="s">
        <v>6801</v>
      </c>
    </row>
    <row r="2205" spans="1:4">
      <c r="A2205" s="94" t="s">
        <v>12071</v>
      </c>
      <c r="B2205" s="94" t="s">
        <v>6810</v>
      </c>
      <c r="D2205" s="94" t="s">
        <v>6806</v>
      </c>
    </row>
    <row r="2206" spans="1:4">
      <c r="A2206" s="94" t="s">
        <v>12072</v>
      </c>
      <c r="B2206" s="94" t="s">
        <v>6814</v>
      </c>
      <c r="D2206" s="94" t="s">
        <v>6811</v>
      </c>
    </row>
    <row r="2207" spans="1:4">
      <c r="A2207" s="94" t="s">
        <v>12073</v>
      </c>
      <c r="B2207" s="94" t="s">
        <v>6819</v>
      </c>
      <c r="D2207" s="94" t="s">
        <v>6815</v>
      </c>
    </row>
    <row r="2208" spans="1:4">
      <c r="A2208" s="94" t="s">
        <v>12074</v>
      </c>
      <c r="B2208" s="94" t="s">
        <v>6824</v>
      </c>
      <c r="D2208" s="94" t="s">
        <v>6820</v>
      </c>
    </row>
    <row r="2209" spans="1:4">
      <c r="A2209" s="94" t="s">
        <v>12075</v>
      </c>
      <c r="B2209" s="94" t="s">
        <v>6829</v>
      </c>
      <c r="D2209" s="94" t="s">
        <v>6825</v>
      </c>
    </row>
    <row r="2210" spans="1:4">
      <c r="A2210" s="94" t="s">
        <v>12076</v>
      </c>
      <c r="B2210" s="94" t="s">
        <v>6834</v>
      </c>
      <c r="D2210" s="94" t="s">
        <v>6830</v>
      </c>
    </row>
    <row r="2211" spans="1:4">
      <c r="A2211" s="94" t="s">
        <v>12077</v>
      </c>
      <c r="B2211" s="94" t="s">
        <v>6834</v>
      </c>
      <c r="D2211" s="94" t="s">
        <v>6835</v>
      </c>
    </row>
    <row r="2212" spans="1:4">
      <c r="A2212" s="94" t="s">
        <v>12078</v>
      </c>
      <c r="B2212" s="94" t="s">
        <v>6834</v>
      </c>
      <c r="D2212" s="94" t="s">
        <v>6837</v>
      </c>
    </row>
    <row r="2213" spans="1:4">
      <c r="A2213" s="94" t="s">
        <v>12079</v>
      </c>
      <c r="B2213" s="94" t="s">
        <v>6844</v>
      </c>
      <c r="D2213" s="94" t="s">
        <v>6840</v>
      </c>
    </row>
    <row r="2214" spans="1:4">
      <c r="A2214" s="94" t="s">
        <v>12080</v>
      </c>
      <c r="B2214" s="94" t="s">
        <v>6849</v>
      </c>
      <c r="D2214" s="94" t="s">
        <v>6845</v>
      </c>
    </row>
    <row r="2215" spans="1:4">
      <c r="A2215" s="94" t="s">
        <v>12081</v>
      </c>
      <c r="B2215" s="94" t="s">
        <v>6854</v>
      </c>
      <c r="D2215" s="94" t="s">
        <v>6850</v>
      </c>
    </row>
    <row r="2216" spans="1:4">
      <c r="A2216" s="94" t="s">
        <v>12082</v>
      </c>
      <c r="B2216" s="94" t="s">
        <v>6858</v>
      </c>
      <c r="D2216" s="94" t="s">
        <v>6855</v>
      </c>
    </row>
    <row r="2217" spans="1:4">
      <c r="A2217" s="94" t="s">
        <v>12083</v>
      </c>
      <c r="B2217" s="94" t="s">
        <v>6863</v>
      </c>
      <c r="D2217" s="94" t="s">
        <v>6859</v>
      </c>
    </row>
    <row r="2218" spans="1:4">
      <c r="A2218" s="94" t="s">
        <v>12084</v>
      </c>
      <c r="B2218" s="94" t="s">
        <v>7474</v>
      </c>
      <c r="D2218" s="94" t="s">
        <v>7470</v>
      </c>
    </row>
    <row r="2219" spans="1:4">
      <c r="A2219" s="94" t="s">
        <v>12085</v>
      </c>
      <c r="B2219" s="94" t="s">
        <v>7479</v>
      </c>
      <c r="D2219" s="94" t="s">
        <v>7475</v>
      </c>
    </row>
    <row r="2220" spans="1:4">
      <c r="A2220" s="94" t="s">
        <v>12086</v>
      </c>
      <c r="B2220" s="94" t="s">
        <v>6800</v>
      </c>
      <c r="D2220" s="94" t="s">
        <v>7480</v>
      </c>
    </row>
    <row r="2221" spans="1:4">
      <c r="A2221" s="94" t="s">
        <v>12087</v>
      </c>
      <c r="B2221" s="94" t="s">
        <v>4807</v>
      </c>
      <c r="D2221" s="94" t="s">
        <v>7483</v>
      </c>
    </row>
    <row r="2222" spans="1:4">
      <c r="A2222" s="94" t="s">
        <v>12088</v>
      </c>
      <c r="B2222" s="94" t="s">
        <v>7490</v>
      </c>
      <c r="D2222" s="94" t="s">
        <v>7486</v>
      </c>
    </row>
    <row r="2223" spans="1:4">
      <c r="A2223" s="94" t="s">
        <v>12089</v>
      </c>
      <c r="B2223" s="94" t="s">
        <v>7664</v>
      </c>
      <c r="D2223" s="94" t="s">
        <v>12090</v>
      </c>
    </row>
    <row r="2224" spans="1:4">
      <c r="A2224" s="94" t="s">
        <v>12091</v>
      </c>
      <c r="B2224" s="94" t="s">
        <v>7664</v>
      </c>
      <c r="D2224" s="94" t="s">
        <v>12092</v>
      </c>
    </row>
    <row r="2225" spans="1:4">
      <c r="A2225" s="94" t="s">
        <v>12093</v>
      </c>
      <c r="B2225" s="94" t="s">
        <v>7664</v>
      </c>
      <c r="D2225" s="94" t="s">
        <v>7668</v>
      </c>
    </row>
    <row r="2226" spans="1:4">
      <c r="A2226" s="94" t="s">
        <v>12094</v>
      </c>
      <c r="B2226" s="94" t="s">
        <v>7673</v>
      </c>
      <c r="D2226" s="94" t="s">
        <v>7670</v>
      </c>
    </row>
    <row r="2227" spans="1:4">
      <c r="A2227" s="94" t="s">
        <v>12095</v>
      </c>
      <c r="B2227" s="94" t="s">
        <v>7772</v>
      </c>
      <c r="D2227" s="94" t="s">
        <v>7768</v>
      </c>
    </row>
    <row r="2228" spans="1:4">
      <c r="A2228" s="94" t="s">
        <v>12096</v>
      </c>
      <c r="B2228" s="94" t="s">
        <v>7772</v>
      </c>
      <c r="D2228" s="94" t="s">
        <v>7773</v>
      </c>
    </row>
    <row r="2229" spans="1:4">
      <c r="A2229" s="94" t="s">
        <v>12097</v>
      </c>
      <c r="B2229" s="94" t="s">
        <v>532</v>
      </c>
      <c r="D2229" s="94" t="s">
        <v>7775</v>
      </c>
    </row>
    <row r="2230" spans="1:4">
      <c r="A2230" s="94" t="s">
        <v>12098</v>
      </c>
      <c r="B2230" s="94" t="s">
        <v>8124</v>
      </c>
      <c r="D2230" s="94" t="s">
        <v>8123</v>
      </c>
    </row>
    <row r="2231" spans="1:4">
      <c r="A2231" s="94" t="s">
        <v>12099</v>
      </c>
      <c r="B2231" s="94" t="s">
        <v>8126</v>
      </c>
      <c r="D2231" s="94" t="s">
        <v>8125</v>
      </c>
    </row>
    <row r="2232" spans="1:4">
      <c r="A2232" s="94" t="s">
        <v>12100</v>
      </c>
      <c r="B2232" s="94" t="s">
        <v>8130</v>
      </c>
      <c r="D2232" s="94" t="s">
        <v>8129</v>
      </c>
    </row>
    <row r="2233" spans="1:4">
      <c r="A2233" s="94" t="s">
        <v>12101</v>
      </c>
      <c r="B2233" s="94" t="s">
        <v>8132</v>
      </c>
      <c r="D2233" s="94" t="s">
        <v>8131</v>
      </c>
    </row>
    <row r="2234" spans="1:4">
      <c r="A2234" s="94" t="s">
        <v>12102</v>
      </c>
      <c r="B2234" s="94" t="s">
        <v>8134</v>
      </c>
      <c r="D2234" s="94" t="s">
        <v>8133</v>
      </c>
    </row>
    <row r="2235" spans="1:4">
      <c r="A2235" s="94" t="s">
        <v>12103</v>
      </c>
      <c r="B2235" s="94" t="s">
        <v>8136</v>
      </c>
      <c r="D2235" s="94" t="s">
        <v>8135</v>
      </c>
    </row>
    <row r="2236" spans="1:4">
      <c r="A2236" s="94" t="s">
        <v>12104</v>
      </c>
      <c r="B2236" s="94" t="s">
        <v>7673</v>
      </c>
      <c r="D2236" s="94" t="s">
        <v>8137</v>
      </c>
    </row>
    <row r="2237" spans="1:4">
      <c r="A2237" s="94" t="s">
        <v>12105</v>
      </c>
      <c r="B2237" s="94" t="s">
        <v>8139</v>
      </c>
      <c r="D2237" s="94" t="s">
        <v>8138</v>
      </c>
    </row>
    <row r="2238" spans="1:4">
      <c r="A2238" s="94" t="s">
        <v>12106</v>
      </c>
      <c r="B2238" s="94" t="s">
        <v>337</v>
      </c>
      <c r="D2238" s="94" t="s">
        <v>8140</v>
      </c>
    </row>
    <row r="2239" spans="1:4">
      <c r="A2239" s="94" t="s">
        <v>12107</v>
      </c>
      <c r="B2239" s="94" t="s">
        <v>8162</v>
      </c>
      <c r="D2239" s="94" t="s">
        <v>8161</v>
      </c>
    </row>
    <row r="2240" spans="1:4">
      <c r="A2240" s="94" t="s">
        <v>12108</v>
      </c>
      <c r="B2240" s="94" t="s">
        <v>8164</v>
      </c>
      <c r="D2240" s="94" t="s">
        <v>12109</v>
      </c>
    </row>
    <row r="2241" spans="1:4">
      <c r="A2241" s="94" t="s">
        <v>12110</v>
      </c>
      <c r="B2241" s="94" t="s">
        <v>8166</v>
      </c>
      <c r="D2241" s="94" t="s">
        <v>12111</v>
      </c>
    </row>
    <row r="2242" spans="1:4">
      <c r="A2242" s="94" t="s">
        <v>12112</v>
      </c>
      <c r="B2242" s="94" t="s">
        <v>3591</v>
      </c>
      <c r="D2242" s="94" t="s">
        <v>8167</v>
      </c>
    </row>
    <row r="2243" spans="1:4">
      <c r="A2243" s="94" t="s">
        <v>12113</v>
      </c>
      <c r="B2243" s="94" t="s">
        <v>1145</v>
      </c>
      <c r="D2243" s="94" t="s">
        <v>8168</v>
      </c>
    </row>
    <row r="2244" spans="1:4">
      <c r="A2244" s="94" t="s">
        <v>12114</v>
      </c>
      <c r="B2244" s="94" t="s">
        <v>8170</v>
      </c>
      <c r="D2244" s="94" t="s">
        <v>8169</v>
      </c>
    </row>
    <row r="2245" spans="1:4">
      <c r="A2245" s="94" t="s">
        <v>12115</v>
      </c>
      <c r="B2245" s="94" t="s">
        <v>8172</v>
      </c>
      <c r="D2245" s="94" t="s">
        <v>8171</v>
      </c>
    </row>
    <row r="2246" spans="1:4">
      <c r="A2246" s="94" t="s">
        <v>12116</v>
      </c>
      <c r="B2246" s="94" t="s">
        <v>12117</v>
      </c>
      <c r="D2246" s="94" t="s">
        <v>12118</v>
      </c>
    </row>
    <row r="2247" spans="1:4">
      <c r="A2247" s="94" t="s">
        <v>12119</v>
      </c>
      <c r="B2247" s="94" t="s">
        <v>12120</v>
      </c>
      <c r="D2247" s="94" t="s">
        <v>12118</v>
      </c>
    </row>
    <row r="2248" spans="1:4">
      <c r="A2248" s="94" t="s">
        <v>12121</v>
      </c>
      <c r="B2248" s="94" t="s">
        <v>12122</v>
      </c>
      <c r="D2248" s="94" t="s">
        <v>411</v>
      </c>
    </row>
    <row r="2249" spans="1:4">
      <c r="A2249" s="94" t="s">
        <v>12123</v>
      </c>
      <c r="B2249" s="94" t="s">
        <v>12124</v>
      </c>
      <c r="D2249" s="94" t="s">
        <v>12125</v>
      </c>
    </row>
    <row r="2250" spans="1:4">
      <c r="A2250" s="94" t="s">
        <v>12126</v>
      </c>
      <c r="B2250" s="94" t="s">
        <v>12127</v>
      </c>
      <c r="D2250" s="94" t="s">
        <v>12128</v>
      </c>
    </row>
    <row r="2251" spans="1:4">
      <c r="A2251" s="94" t="s">
        <v>12129</v>
      </c>
      <c r="B2251" s="94" t="s">
        <v>4545</v>
      </c>
      <c r="D2251" s="94" t="s">
        <v>12130</v>
      </c>
    </row>
    <row r="2252" spans="1:4">
      <c r="A2252" s="94" t="s">
        <v>12131</v>
      </c>
      <c r="B2252" s="94" t="s">
        <v>12132</v>
      </c>
      <c r="D2252" s="94" t="s">
        <v>1033</v>
      </c>
    </row>
    <row r="2253" spans="1:4">
      <c r="A2253" s="94" t="s">
        <v>12133</v>
      </c>
      <c r="B2253" s="94" t="s">
        <v>12134</v>
      </c>
      <c r="D2253" s="94" t="s">
        <v>4378</v>
      </c>
    </row>
    <row r="2254" spans="1:4">
      <c r="A2254" s="94" t="s">
        <v>12135</v>
      </c>
      <c r="B2254" s="94" t="s">
        <v>12136</v>
      </c>
      <c r="D2254" s="94" t="s">
        <v>12137</v>
      </c>
    </row>
    <row r="2255" spans="1:4">
      <c r="A2255" s="94" t="s">
        <v>12138</v>
      </c>
      <c r="B2255" s="94" t="s">
        <v>12139</v>
      </c>
      <c r="D2255" s="94" t="s">
        <v>12140</v>
      </c>
    </row>
    <row r="2256" spans="1:4">
      <c r="A2256" s="94" t="s">
        <v>12141</v>
      </c>
      <c r="B2256" s="94" t="s">
        <v>12142</v>
      </c>
      <c r="D2256" s="94" t="s">
        <v>12143</v>
      </c>
    </row>
    <row r="2257" spans="1:4">
      <c r="A2257" s="94" t="s">
        <v>12144</v>
      </c>
      <c r="B2257" s="94" t="s">
        <v>12145</v>
      </c>
      <c r="D2257" s="94" t="s">
        <v>12146</v>
      </c>
    </row>
    <row r="2258" spans="1:4">
      <c r="A2258" s="94" t="s">
        <v>12147</v>
      </c>
      <c r="B2258" s="94" t="s">
        <v>12148</v>
      </c>
      <c r="D2258" s="94" t="s">
        <v>12149</v>
      </c>
    </row>
    <row r="2259" spans="1:4">
      <c r="A2259" s="94" t="s">
        <v>12150</v>
      </c>
      <c r="B2259" s="94" t="s">
        <v>12151</v>
      </c>
      <c r="D2259" s="94" t="s">
        <v>12152</v>
      </c>
    </row>
    <row r="2260" spans="1:4">
      <c r="A2260" s="94" t="s">
        <v>12153</v>
      </c>
      <c r="B2260" s="94" t="s">
        <v>12154</v>
      </c>
      <c r="D2260" s="94" t="s">
        <v>4249</v>
      </c>
    </row>
    <row r="2261" spans="1:4">
      <c r="A2261" s="94" t="s">
        <v>12155</v>
      </c>
      <c r="B2261" s="94" t="s">
        <v>4377</v>
      </c>
      <c r="D2261" s="94" t="s">
        <v>4374</v>
      </c>
    </row>
    <row r="2262" spans="1:4">
      <c r="A2262" s="94" t="s">
        <v>12156</v>
      </c>
      <c r="B2262" s="94" t="s">
        <v>774</v>
      </c>
      <c r="D2262" s="94" t="s">
        <v>768</v>
      </c>
    </row>
    <row r="2263" spans="1:4">
      <c r="A2263" s="94" t="s">
        <v>12157</v>
      </c>
      <c r="B2263" s="94" t="s">
        <v>791</v>
      </c>
      <c r="D2263" s="94" t="s">
        <v>787</v>
      </c>
    </row>
    <row r="2264" spans="1:4">
      <c r="A2264" s="94" t="s">
        <v>12158</v>
      </c>
      <c r="B2264" s="94" t="s">
        <v>796</v>
      </c>
      <c r="D2264" s="94" t="s">
        <v>792</v>
      </c>
    </row>
    <row r="2265" spans="1:4">
      <c r="A2265" s="94" t="s">
        <v>12159</v>
      </c>
      <c r="B2265" s="94" t="s">
        <v>801</v>
      </c>
      <c r="D2265" s="94" t="s">
        <v>797</v>
      </c>
    </row>
    <row r="2266" spans="1:4">
      <c r="A2266" s="94" t="s">
        <v>12160</v>
      </c>
      <c r="B2266" s="94" t="s">
        <v>816</v>
      </c>
      <c r="D2266" s="94" t="s">
        <v>812</v>
      </c>
    </row>
    <row r="2267" spans="1:4">
      <c r="A2267" s="94" t="s">
        <v>12161</v>
      </c>
      <c r="B2267" s="94" t="s">
        <v>821</v>
      </c>
      <c r="D2267" s="94" t="s">
        <v>817</v>
      </c>
    </row>
    <row r="2268" spans="1:4">
      <c r="A2268" s="94" t="s">
        <v>12162</v>
      </c>
      <c r="B2268" s="94" t="s">
        <v>830</v>
      </c>
      <c r="D2268" s="94" t="s">
        <v>827</v>
      </c>
    </row>
    <row r="2269" spans="1:4">
      <c r="A2269" s="94" t="s">
        <v>12163</v>
      </c>
      <c r="B2269" s="94" t="s">
        <v>834</v>
      </c>
      <c r="D2269" s="94" t="s">
        <v>831</v>
      </c>
    </row>
    <row r="2270" spans="1:4">
      <c r="A2270" s="94" t="s">
        <v>12164</v>
      </c>
      <c r="B2270" s="94" t="s">
        <v>839</v>
      </c>
      <c r="D2270" s="94" t="s">
        <v>835</v>
      </c>
    </row>
    <row r="2271" spans="1:4">
      <c r="A2271" s="94" t="s">
        <v>12165</v>
      </c>
      <c r="B2271" s="94" t="s">
        <v>849</v>
      </c>
      <c r="D2271" s="94" t="s">
        <v>845</v>
      </c>
    </row>
    <row r="2272" spans="1:4">
      <c r="A2272" s="94" t="s">
        <v>12166</v>
      </c>
      <c r="B2272" s="94" t="s">
        <v>853</v>
      </c>
      <c r="D2272" s="94" t="s">
        <v>850</v>
      </c>
    </row>
    <row r="2273" spans="1:4">
      <c r="A2273" s="94" t="s">
        <v>12167</v>
      </c>
      <c r="B2273" s="94" t="s">
        <v>857</v>
      </c>
      <c r="D2273" s="94" t="s">
        <v>854</v>
      </c>
    </row>
    <row r="2274" spans="1:4">
      <c r="A2274" s="94" t="s">
        <v>12168</v>
      </c>
      <c r="B2274" s="94" t="s">
        <v>862</v>
      </c>
      <c r="D2274" s="94" t="s">
        <v>858</v>
      </c>
    </row>
    <row r="2275" spans="1:4">
      <c r="A2275" s="94" t="s">
        <v>12169</v>
      </c>
      <c r="B2275" s="94" t="s">
        <v>853</v>
      </c>
      <c r="D2275" s="94" t="s">
        <v>863</v>
      </c>
    </row>
    <row r="2276" spans="1:4">
      <c r="A2276" s="94" t="s">
        <v>12170</v>
      </c>
      <c r="B2276" s="94" t="s">
        <v>857</v>
      </c>
      <c r="D2276" s="94" t="s">
        <v>865</v>
      </c>
    </row>
    <row r="2277" spans="1:4">
      <c r="A2277" s="94" t="s">
        <v>12171</v>
      </c>
      <c r="B2277" s="94" t="s">
        <v>871</v>
      </c>
      <c r="D2277" s="94" t="s">
        <v>867</v>
      </c>
    </row>
    <row r="2278" spans="1:4">
      <c r="A2278" s="94" t="s">
        <v>12172</v>
      </c>
      <c r="B2278" s="94" t="s">
        <v>876</v>
      </c>
      <c r="D2278" s="94" t="s">
        <v>872</v>
      </c>
    </row>
    <row r="2279" spans="1:4">
      <c r="A2279" s="94" t="s">
        <v>12173</v>
      </c>
      <c r="B2279" s="94" t="s">
        <v>881</v>
      </c>
      <c r="D2279" s="94" t="s">
        <v>877</v>
      </c>
    </row>
    <row r="2280" spans="1:4">
      <c r="A2280" s="94" t="s">
        <v>12174</v>
      </c>
      <c r="B2280" s="94" t="s">
        <v>806</v>
      </c>
      <c r="D2280" s="94" t="s">
        <v>802</v>
      </c>
    </row>
    <row r="2281" spans="1:4">
      <c r="A2281" s="94" t="s">
        <v>12175</v>
      </c>
      <c r="B2281" s="94" t="s">
        <v>7934</v>
      </c>
      <c r="D2281" s="94" t="s">
        <v>7927</v>
      </c>
    </row>
    <row r="2282" spans="1:4">
      <c r="A2282" s="94" t="s">
        <v>12176</v>
      </c>
      <c r="B2282" s="94" t="s">
        <v>7934</v>
      </c>
      <c r="D2282" s="94" t="s">
        <v>7935</v>
      </c>
    </row>
    <row r="2283" spans="1:4">
      <c r="A2283" s="94" t="s">
        <v>12177</v>
      </c>
      <c r="B2283" s="94" t="s">
        <v>7934</v>
      </c>
      <c r="D2283" s="94" t="s">
        <v>7938</v>
      </c>
    </row>
    <row r="2284" spans="1:4">
      <c r="A2284" s="94" t="s">
        <v>12178</v>
      </c>
      <c r="B2284" s="94" t="s">
        <v>7934</v>
      </c>
      <c r="D2284" s="94" t="s">
        <v>7966</v>
      </c>
    </row>
    <row r="2285" spans="1:4">
      <c r="A2285" s="94" t="s">
        <v>12179</v>
      </c>
      <c r="B2285" s="94" t="s">
        <v>7934</v>
      </c>
      <c r="D2285" s="94" t="s">
        <v>7969</v>
      </c>
    </row>
    <row r="2286" spans="1:4">
      <c r="A2286" s="94" t="s">
        <v>12180</v>
      </c>
      <c r="B2286" s="94" t="s">
        <v>7975</v>
      </c>
      <c r="D2286" s="94" t="s">
        <v>7971</v>
      </c>
    </row>
    <row r="2287" spans="1:4">
      <c r="A2287" s="94" t="s">
        <v>12181</v>
      </c>
      <c r="B2287" s="94" t="s">
        <v>7934</v>
      </c>
      <c r="D2287" s="94" t="s">
        <v>12182</v>
      </c>
    </row>
    <row r="2288" spans="1:4">
      <c r="A2288" s="94" t="s">
        <v>12183</v>
      </c>
      <c r="B2288" s="94" t="s">
        <v>7957</v>
      </c>
      <c r="D2288" s="94" t="s">
        <v>8035</v>
      </c>
    </row>
    <row r="2289" spans="1:4">
      <c r="A2289" s="94" t="s">
        <v>12184</v>
      </c>
      <c r="B2289" s="94" t="s">
        <v>7947</v>
      </c>
      <c r="D2289" s="94" t="s">
        <v>7941</v>
      </c>
    </row>
    <row r="2290" spans="1:4">
      <c r="A2290" s="94" t="s">
        <v>12185</v>
      </c>
      <c r="B2290" s="94" t="s">
        <v>7952</v>
      </c>
      <c r="D2290" s="94" t="s">
        <v>7948</v>
      </c>
    </row>
    <row r="2291" spans="1:4">
      <c r="A2291" s="94" t="s">
        <v>12186</v>
      </c>
      <c r="B2291" s="94" t="s">
        <v>7957</v>
      </c>
      <c r="D2291" s="94" t="s">
        <v>7953</v>
      </c>
    </row>
    <row r="2292" spans="1:4">
      <c r="A2292" s="94" t="s">
        <v>12187</v>
      </c>
      <c r="B2292" s="94" t="s">
        <v>7962</v>
      </c>
      <c r="D2292" s="94" t="s">
        <v>7958</v>
      </c>
    </row>
    <row r="2293" spans="1:4">
      <c r="A2293" s="94" t="s">
        <v>12188</v>
      </c>
      <c r="B2293" s="94" t="s">
        <v>7952</v>
      </c>
      <c r="D2293" s="94" t="s">
        <v>7963</v>
      </c>
    </row>
    <row r="2294" spans="1:4">
      <c r="A2294" s="94" t="s">
        <v>12189</v>
      </c>
      <c r="B2294" s="94" t="s">
        <v>7982</v>
      </c>
      <c r="D2294" s="94" t="s">
        <v>7979</v>
      </c>
    </row>
    <row r="2295" spans="1:4">
      <c r="A2295" s="94" t="s">
        <v>12190</v>
      </c>
      <c r="B2295" s="94" t="s">
        <v>7987</v>
      </c>
      <c r="D2295" s="94" t="s">
        <v>7983</v>
      </c>
    </row>
    <row r="2296" spans="1:4">
      <c r="A2296" s="94" t="s">
        <v>12191</v>
      </c>
      <c r="B2296" s="94" t="s">
        <v>7992</v>
      </c>
      <c r="D2296" s="94" t="s">
        <v>7988</v>
      </c>
    </row>
    <row r="2297" spans="1:4">
      <c r="A2297" s="94" t="s">
        <v>12192</v>
      </c>
      <c r="B2297" s="94" t="s">
        <v>7996</v>
      </c>
      <c r="D2297" s="94" t="s">
        <v>7993</v>
      </c>
    </row>
    <row r="2298" spans="1:4">
      <c r="A2298" s="94" t="s">
        <v>12193</v>
      </c>
      <c r="B2298" s="94" t="s">
        <v>7952</v>
      </c>
      <c r="D2298" s="94" t="s">
        <v>7997</v>
      </c>
    </row>
    <row r="2299" spans="1:4">
      <c r="A2299" s="94" t="s">
        <v>12194</v>
      </c>
      <c r="B2299" s="94" t="s">
        <v>8002</v>
      </c>
      <c r="D2299" s="94" t="s">
        <v>7999</v>
      </c>
    </row>
    <row r="2300" spans="1:4">
      <c r="A2300" s="94" t="s">
        <v>12195</v>
      </c>
      <c r="B2300" s="94" t="s">
        <v>3632</v>
      </c>
      <c r="D2300" s="94" t="s">
        <v>3623</v>
      </c>
    </row>
    <row r="2301" spans="1:4">
      <c r="A2301" s="94" t="s">
        <v>12196</v>
      </c>
      <c r="B2301" s="94" t="s">
        <v>3638</v>
      </c>
      <c r="D2301" s="94" t="s">
        <v>3634</v>
      </c>
    </row>
    <row r="2302" spans="1:4">
      <c r="A2302" s="94" t="s">
        <v>12197</v>
      </c>
      <c r="B2302" s="94" t="s">
        <v>3649</v>
      </c>
      <c r="D2302" s="94" t="s">
        <v>3646</v>
      </c>
    </row>
    <row r="2303" spans="1:4">
      <c r="A2303" s="94" t="s">
        <v>12198</v>
      </c>
      <c r="B2303" s="94" t="s">
        <v>3655</v>
      </c>
      <c r="D2303" s="94" t="s">
        <v>3651</v>
      </c>
    </row>
    <row r="2304" spans="1:4">
      <c r="A2304" s="94" t="s">
        <v>12199</v>
      </c>
      <c r="B2304" s="94" t="s">
        <v>3660</v>
      </c>
      <c r="D2304" s="94" t="s">
        <v>3656</v>
      </c>
    </row>
    <row r="2305" spans="1:4">
      <c r="A2305" s="94" t="s">
        <v>12200</v>
      </c>
      <c r="B2305" s="94" t="s">
        <v>3665</v>
      </c>
      <c r="D2305" s="94" t="s">
        <v>3661</v>
      </c>
    </row>
    <row r="2306" spans="1:4">
      <c r="A2306" s="94" t="s">
        <v>12201</v>
      </c>
      <c r="B2306" s="94" t="s">
        <v>3670</v>
      </c>
      <c r="D2306" s="94" t="s">
        <v>3666</v>
      </c>
    </row>
    <row r="2307" spans="1:4">
      <c r="A2307" s="94" t="s">
        <v>12202</v>
      </c>
      <c r="B2307" s="94" t="s">
        <v>3675</v>
      </c>
      <c r="D2307" s="94" t="s">
        <v>3671</v>
      </c>
    </row>
    <row r="2308" spans="1:4">
      <c r="A2308" s="94" t="s">
        <v>12203</v>
      </c>
      <c r="B2308" s="94" t="s">
        <v>3680</v>
      </c>
      <c r="D2308" s="94" t="s">
        <v>3676</v>
      </c>
    </row>
    <row r="2309" spans="1:4">
      <c r="A2309" s="94" t="s">
        <v>12204</v>
      </c>
      <c r="B2309" s="94" t="s">
        <v>3670</v>
      </c>
      <c r="D2309" s="94" t="s">
        <v>3681</v>
      </c>
    </row>
    <row r="2310" spans="1:4">
      <c r="A2310" s="94" t="s">
        <v>12205</v>
      </c>
      <c r="B2310" s="94" t="s">
        <v>3689</v>
      </c>
      <c r="D2310" s="94" t="s">
        <v>3685</v>
      </c>
    </row>
    <row r="2311" spans="1:4">
      <c r="A2311" s="94" t="s">
        <v>12206</v>
      </c>
      <c r="B2311" s="94" t="s">
        <v>3694</v>
      </c>
      <c r="D2311" s="94" t="s">
        <v>3690</v>
      </c>
    </row>
    <row r="2312" spans="1:4">
      <c r="A2312" s="94" t="s">
        <v>12207</v>
      </c>
      <c r="B2312" s="94" t="s">
        <v>3699</v>
      </c>
      <c r="D2312" s="94" t="s">
        <v>3695</v>
      </c>
    </row>
    <row r="2313" spans="1:4">
      <c r="A2313" s="94" t="s">
        <v>12208</v>
      </c>
      <c r="B2313" s="94" t="s">
        <v>3704</v>
      </c>
      <c r="D2313" s="94" t="s">
        <v>3700</v>
      </c>
    </row>
    <row r="2314" spans="1:4">
      <c r="A2314" s="94" t="s">
        <v>12209</v>
      </c>
      <c r="B2314" s="94" t="s">
        <v>3709</v>
      </c>
      <c r="D2314" s="94" t="s">
        <v>3705</v>
      </c>
    </row>
    <row r="2315" spans="1:4">
      <c r="A2315" s="94" t="s">
        <v>12210</v>
      </c>
      <c r="B2315" s="94" t="s">
        <v>3714</v>
      </c>
      <c r="D2315" s="94" t="s">
        <v>3710</v>
      </c>
    </row>
    <row r="2316" spans="1:4">
      <c r="A2316" s="94" t="s">
        <v>12211</v>
      </c>
      <c r="B2316" s="94" t="s">
        <v>3709</v>
      </c>
      <c r="D2316" s="94" t="s">
        <v>3715</v>
      </c>
    </row>
    <row r="2317" spans="1:4">
      <c r="A2317" s="94" t="s">
        <v>12212</v>
      </c>
      <c r="B2317" s="94" t="s">
        <v>3723</v>
      </c>
      <c r="D2317" s="94" t="s">
        <v>3719</v>
      </c>
    </row>
    <row r="2318" spans="1:4">
      <c r="A2318" s="94" t="s">
        <v>12213</v>
      </c>
      <c r="B2318" s="94" t="s">
        <v>3728</v>
      </c>
      <c r="D2318" s="94" t="s">
        <v>3724</v>
      </c>
    </row>
    <row r="2319" spans="1:4">
      <c r="A2319" s="94" t="s">
        <v>12214</v>
      </c>
      <c r="B2319" s="94" t="s">
        <v>3689</v>
      </c>
      <c r="D2319" s="94" t="s">
        <v>3729</v>
      </c>
    </row>
    <row r="2320" spans="1:4">
      <c r="A2320" s="94" t="s">
        <v>12215</v>
      </c>
      <c r="B2320" s="94" t="s">
        <v>3737</v>
      </c>
      <c r="D2320" s="94" t="s">
        <v>3733</v>
      </c>
    </row>
    <row r="2321" spans="1:4">
      <c r="A2321" s="94" t="s">
        <v>12216</v>
      </c>
      <c r="B2321" s="94" t="s">
        <v>3742</v>
      </c>
      <c r="D2321" s="94" t="s">
        <v>3738</v>
      </c>
    </row>
    <row r="2322" spans="1:4">
      <c r="A2322" s="94" t="s">
        <v>12217</v>
      </c>
      <c r="B2322" s="94" t="s">
        <v>3747</v>
      </c>
      <c r="D2322" s="94" t="s">
        <v>3743</v>
      </c>
    </row>
    <row r="2323" spans="1:4">
      <c r="A2323" s="94" t="s">
        <v>12218</v>
      </c>
      <c r="B2323" s="94" t="s">
        <v>3752</v>
      </c>
      <c r="D2323" s="94" t="s">
        <v>3748</v>
      </c>
    </row>
    <row r="2324" spans="1:4">
      <c r="A2324" s="94" t="s">
        <v>12219</v>
      </c>
      <c r="B2324" s="94" t="s">
        <v>3757</v>
      </c>
      <c r="D2324" s="94" t="s">
        <v>3753</v>
      </c>
    </row>
    <row r="2325" spans="1:4">
      <c r="A2325" s="94" t="s">
        <v>12220</v>
      </c>
      <c r="B2325" s="94" t="s">
        <v>3762</v>
      </c>
      <c r="D2325" s="94" t="s">
        <v>3758</v>
      </c>
    </row>
    <row r="2326" spans="1:4">
      <c r="A2326" s="94" t="s">
        <v>12221</v>
      </c>
      <c r="B2326" s="94" t="s">
        <v>3767</v>
      </c>
      <c r="D2326" s="94" t="s">
        <v>3763</v>
      </c>
    </row>
    <row r="2327" spans="1:4">
      <c r="A2327" s="94" t="s">
        <v>12222</v>
      </c>
      <c r="B2327" s="94" t="s">
        <v>3772</v>
      </c>
      <c r="D2327" s="94" t="s">
        <v>3768</v>
      </c>
    </row>
    <row r="2328" spans="1:4">
      <c r="A2328" s="94" t="s">
        <v>12223</v>
      </c>
      <c r="B2328" s="94" t="s">
        <v>3777</v>
      </c>
      <c r="D2328" s="94" t="s">
        <v>3773</v>
      </c>
    </row>
    <row r="2329" spans="1:4">
      <c r="A2329" s="94" t="s">
        <v>12224</v>
      </c>
      <c r="B2329" s="94" t="s">
        <v>3782</v>
      </c>
      <c r="D2329" s="94" t="s">
        <v>3778</v>
      </c>
    </row>
    <row r="2330" spans="1:4">
      <c r="A2330" s="94" t="s">
        <v>12225</v>
      </c>
      <c r="B2330" s="94" t="s">
        <v>3787</v>
      </c>
      <c r="D2330" s="94" t="s">
        <v>3783</v>
      </c>
    </row>
    <row r="2331" spans="1:4">
      <c r="A2331" s="94" t="s">
        <v>12226</v>
      </c>
      <c r="B2331" s="94" t="s">
        <v>3792</v>
      </c>
      <c r="D2331" s="94" t="s">
        <v>3788</v>
      </c>
    </row>
    <row r="2332" spans="1:4">
      <c r="A2332" s="94" t="s">
        <v>12227</v>
      </c>
      <c r="B2332" s="94" t="s">
        <v>3798</v>
      </c>
      <c r="D2332" s="94" t="s">
        <v>3793</v>
      </c>
    </row>
    <row r="2333" spans="1:4">
      <c r="A2333" s="94" t="s">
        <v>12228</v>
      </c>
      <c r="B2333" s="94" t="s">
        <v>3803</v>
      </c>
      <c r="D2333" s="94" t="s">
        <v>3799</v>
      </c>
    </row>
    <row r="2334" spans="1:4">
      <c r="A2334" s="94" t="s">
        <v>12229</v>
      </c>
      <c r="B2334" s="94" t="s">
        <v>3808</v>
      </c>
      <c r="D2334" s="94" t="s">
        <v>3804</v>
      </c>
    </row>
    <row r="2335" spans="1:4">
      <c r="A2335" s="94" t="s">
        <v>12230</v>
      </c>
      <c r="B2335" s="94" t="s">
        <v>3813</v>
      </c>
      <c r="D2335" s="94" t="s">
        <v>3809</v>
      </c>
    </row>
    <row r="2336" spans="1:4">
      <c r="A2336" s="94" t="s">
        <v>12231</v>
      </c>
      <c r="B2336" s="94" t="s">
        <v>4510</v>
      </c>
      <c r="D2336" s="94" t="s">
        <v>4506</v>
      </c>
    </row>
    <row r="2337" spans="1:4">
      <c r="A2337" s="94" t="s">
        <v>12232</v>
      </c>
      <c r="B2337" s="94" t="s">
        <v>3818</v>
      </c>
      <c r="D2337" s="94" t="s">
        <v>3814</v>
      </c>
    </row>
    <row r="2338" spans="1:4">
      <c r="A2338" s="94" t="s">
        <v>12233</v>
      </c>
      <c r="B2338" s="94" t="s">
        <v>3823</v>
      </c>
      <c r="D2338" s="94" t="s">
        <v>3819</v>
      </c>
    </row>
    <row r="2339" spans="1:4">
      <c r="A2339" s="94" t="s">
        <v>12234</v>
      </c>
      <c r="B2339" s="94" t="s">
        <v>3828</v>
      </c>
      <c r="D2339" s="94" t="s">
        <v>3824</v>
      </c>
    </row>
    <row r="2340" spans="1:4">
      <c r="A2340" s="94" t="s">
        <v>12235</v>
      </c>
      <c r="B2340" s="94" t="s">
        <v>3833</v>
      </c>
      <c r="D2340" s="94" t="s">
        <v>3829</v>
      </c>
    </row>
    <row r="2341" spans="1:4">
      <c r="A2341" s="94" t="s">
        <v>12236</v>
      </c>
      <c r="B2341" s="94" t="s">
        <v>3838</v>
      </c>
      <c r="D2341" s="94" t="s">
        <v>3834</v>
      </c>
    </row>
    <row r="2342" spans="1:4">
      <c r="A2342" s="94" t="s">
        <v>12237</v>
      </c>
      <c r="B2342" s="94" t="s">
        <v>3813</v>
      </c>
      <c r="D2342" s="94" t="s">
        <v>3839</v>
      </c>
    </row>
    <row r="2343" spans="1:4">
      <c r="A2343" s="94" t="s">
        <v>12238</v>
      </c>
      <c r="B2343" s="94" t="s">
        <v>3847</v>
      </c>
      <c r="D2343" s="94" t="s">
        <v>3843</v>
      </c>
    </row>
    <row r="2344" spans="1:4">
      <c r="A2344" s="94" t="s">
        <v>12239</v>
      </c>
      <c r="B2344" s="94" t="s">
        <v>3852</v>
      </c>
      <c r="D2344" s="94" t="s">
        <v>3848</v>
      </c>
    </row>
    <row r="2345" spans="1:4">
      <c r="A2345" s="94" t="s">
        <v>12240</v>
      </c>
      <c r="B2345" s="94" t="s">
        <v>3857</v>
      </c>
      <c r="D2345" s="94" t="s">
        <v>3853</v>
      </c>
    </row>
    <row r="2346" spans="1:4">
      <c r="A2346" s="94" t="s">
        <v>12241</v>
      </c>
      <c r="B2346" s="94" t="s">
        <v>3862</v>
      </c>
      <c r="D2346" s="94" t="s">
        <v>3858</v>
      </c>
    </row>
    <row r="2347" spans="1:4">
      <c r="A2347" s="94" t="s">
        <v>12242</v>
      </c>
      <c r="B2347" s="94" t="s">
        <v>3867</v>
      </c>
      <c r="D2347" s="94" t="s">
        <v>3863</v>
      </c>
    </row>
    <row r="2348" spans="1:4">
      <c r="A2348" s="94" t="s">
        <v>12243</v>
      </c>
      <c r="B2348" s="94" t="s">
        <v>3872</v>
      </c>
      <c r="D2348" s="94" t="s">
        <v>3868</v>
      </c>
    </row>
    <row r="2349" spans="1:4">
      <c r="A2349" s="94" t="s">
        <v>12244</v>
      </c>
      <c r="B2349" s="94" t="s">
        <v>3877</v>
      </c>
      <c r="D2349" s="94" t="s">
        <v>3873</v>
      </c>
    </row>
    <row r="2350" spans="1:4">
      <c r="A2350" s="94" t="s">
        <v>12245</v>
      </c>
      <c r="B2350" s="94" t="s">
        <v>3882</v>
      </c>
      <c r="D2350" s="94" t="s">
        <v>3878</v>
      </c>
    </row>
    <row r="2351" spans="1:4">
      <c r="A2351" s="94" t="s">
        <v>12246</v>
      </c>
      <c r="B2351" s="94" t="s">
        <v>3887</v>
      </c>
      <c r="D2351" s="94" t="s">
        <v>3883</v>
      </c>
    </row>
    <row r="2352" spans="1:4">
      <c r="A2352" s="94" t="s">
        <v>12247</v>
      </c>
      <c r="B2352" s="94" t="s">
        <v>3892</v>
      </c>
      <c r="D2352" s="94" t="s">
        <v>3888</v>
      </c>
    </row>
    <row r="2353" spans="1:4">
      <c r="A2353" s="94" t="s">
        <v>12248</v>
      </c>
      <c r="B2353" s="94" t="s">
        <v>3897</v>
      </c>
      <c r="D2353" s="94" t="s">
        <v>3893</v>
      </c>
    </row>
    <row r="2354" spans="1:4">
      <c r="A2354" s="94" t="s">
        <v>12249</v>
      </c>
      <c r="B2354" s="94" t="s">
        <v>3902</v>
      </c>
      <c r="D2354" s="94" t="s">
        <v>3898</v>
      </c>
    </row>
    <row r="2355" spans="1:4">
      <c r="A2355" s="94" t="s">
        <v>12250</v>
      </c>
      <c r="B2355" s="94" t="s">
        <v>3907</v>
      </c>
      <c r="D2355" s="94" t="s">
        <v>3903</v>
      </c>
    </row>
    <row r="2356" spans="1:4">
      <c r="A2356" s="94" t="s">
        <v>12251</v>
      </c>
      <c r="B2356" s="94" t="s">
        <v>3912</v>
      </c>
      <c r="D2356" s="94" t="s">
        <v>3908</v>
      </c>
    </row>
    <row r="2357" spans="1:4">
      <c r="A2357" s="94" t="s">
        <v>12252</v>
      </c>
      <c r="B2357" s="94" t="s">
        <v>3917</v>
      </c>
      <c r="D2357" s="94" t="s">
        <v>3913</v>
      </c>
    </row>
    <row r="2358" spans="1:4">
      <c r="A2358" s="94" t="s">
        <v>12253</v>
      </c>
      <c r="B2358" s="94" t="s">
        <v>3923</v>
      </c>
      <c r="D2358" s="94" t="s">
        <v>3918</v>
      </c>
    </row>
    <row r="2359" spans="1:4">
      <c r="A2359" s="94" t="s">
        <v>12254</v>
      </c>
      <c r="B2359" s="94" t="s">
        <v>3928</v>
      </c>
      <c r="D2359" s="94" t="s">
        <v>3924</v>
      </c>
    </row>
    <row r="2360" spans="1:4">
      <c r="A2360" s="94" t="s">
        <v>12255</v>
      </c>
      <c r="B2360" s="94" t="s">
        <v>3933</v>
      </c>
      <c r="D2360" s="94" t="s">
        <v>3929</v>
      </c>
    </row>
    <row r="2361" spans="1:4">
      <c r="A2361" s="94" t="s">
        <v>12256</v>
      </c>
      <c r="B2361" s="94" t="s">
        <v>3928</v>
      </c>
      <c r="D2361" s="94" t="s">
        <v>3934</v>
      </c>
    </row>
    <row r="2362" spans="1:4">
      <c r="A2362" s="94" t="s">
        <v>12257</v>
      </c>
      <c r="B2362" s="94" t="s">
        <v>3694</v>
      </c>
      <c r="D2362" s="94" t="s">
        <v>3938</v>
      </c>
    </row>
    <row r="2363" spans="1:4">
      <c r="A2363" s="94" t="s">
        <v>12258</v>
      </c>
      <c r="B2363" s="94" t="s">
        <v>3946</v>
      </c>
      <c r="D2363" s="94" t="s">
        <v>3942</v>
      </c>
    </row>
    <row r="2364" spans="1:4">
      <c r="A2364" s="94" t="s">
        <v>12259</v>
      </c>
      <c r="B2364" s="94" t="s">
        <v>3951</v>
      </c>
      <c r="D2364" s="94" t="s">
        <v>3947</v>
      </c>
    </row>
    <row r="2365" spans="1:4">
      <c r="A2365" s="94" t="s">
        <v>12260</v>
      </c>
      <c r="B2365" s="94" t="s">
        <v>3956</v>
      </c>
      <c r="D2365" s="94" t="s">
        <v>3952</v>
      </c>
    </row>
    <row r="2366" spans="1:4">
      <c r="A2366" s="94" t="s">
        <v>12261</v>
      </c>
      <c r="B2366" s="94" t="s">
        <v>3961</v>
      </c>
      <c r="D2366" s="94" t="s">
        <v>3957</v>
      </c>
    </row>
    <row r="2367" spans="1:4">
      <c r="A2367" s="94" t="s">
        <v>12262</v>
      </c>
      <c r="B2367" s="94" t="s">
        <v>3966</v>
      </c>
      <c r="D2367" s="94" t="s">
        <v>3962</v>
      </c>
    </row>
    <row r="2368" spans="1:4">
      <c r="A2368" s="94" t="s">
        <v>12263</v>
      </c>
      <c r="B2368" s="94" t="s">
        <v>3971</v>
      </c>
      <c r="D2368" s="94" t="s">
        <v>3967</v>
      </c>
    </row>
    <row r="2369" spans="1:4">
      <c r="A2369" s="94" t="s">
        <v>12264</v>
      </c>
      <c r="B2369" s="94" t="s">
        <v>3976</v>
      </c>
      <c r="D2369" s="94" t="s">
        <v>3972</v>
      </c>
    </row>
    <row r="2370" spans="1:4">
      <c r="A2370" s="94" t="s">
        <v>12265</v>
      </c>
      <c r="B2370" s="94" t="s">
        <v>3956</v>
      </c>
      <c r="D2370" s="94" t="s">
        <v>3977</v>
      </c>
    </row>
    <row r="2371" spans="1:4">
      <c r="A2371" s="94" t="s">
        <v>12266</v>
      </c>
      <c r="B2371" s="94" t="s">
        <v>3714</v>
      </c>
      <c r="D2371" s="94" t="s">
        <v>3981</v>
      </c>
    </row>
    <row r="2372" spans="1:4">
      <c r="A2372" s="94" t="s">
        <v>12267</v>
      </c>
      <c r="B2372" s="94" t="s">
        <v>3989</v>
      </c>
      <c r="D2372" s="94" t="s">
        <v>3985</v>
      </c>
    </row>
    <row r="2373" spans="1:4">
      <c r="A2373" s="94" t="s">
        <v>12268</v>
      </c>
      <c r="B2373" s="94" t="s">
        <v>3994</v>
      </c>
      <c r="D2373" s="94" t="s">
        <v>3990</v>
      </c>
    </row>
    <row r="2374" spans="1:4">
      <c r="A2374" s="94" t="s">
        <v>12269</v>
      </c>
      <c r="B2374" s="94" t="s">
        <v>3999</v>
      </c>
      <c r="D2374" s="94" t="s">
        <v>3995</v>
      </c>
    </row>
    <row r="2375" spans="1:4">
      <c r="A2375" s="94" t="s">
        <v>12270</v>
      </c>
      <c r="B2375" s="94" t="s">
        <v>3951</v>
      </c>
      <c r="D2375" s="94" t="s">
        <v>4000</v>
      </c>
    </row>
    <row r="2376" spans="1:4">
      <c r="A2376" s="94" t="s">
        <v>12271</v>
      </c>
      <c r="B2376" s="94" t="s">
        <v>4008</v>
      </c>
      <c r="D2376" s="94" t="s">
        <v>4004</v>
      </c>
    </row>
    <row r="2377" spans="1:4">
      <c r="A2377" s="94" t="s">
        <v>12272</v>
      </c>
      <c r="B2377" s="94" t="s">
        <v>4013</v>
      </c>
      <c r="D2377" s="94" t="s">
        <v>4009</v>
      </c>
    </row>
    <row r="2378" spans="1:4">
      <c r="A2378" s="94" t="s">
        <v>12273</v>
      </c>
      <c r="B2378" s="94" t="s">
        <v>4018</v>
      </c>
      <c r="D2378" s="94" t="s">
        <v>4014</v>
      </c>
    </row>
    <row r="2379" spans="1:4">
      <c r="A2379" s="94" t="s">
        <v>12274</v>
      </c>
      <c r="B2379" s="94" t="s">
        <v>4008</v>
      </c>
      <c r="D2379" s="94" t="s">
        <v>4019</v>
      </c>
    </row>
    <row r="2380" spans="1:4">
      <c r="A2380" s="94" t="s">
        <v>12275</v>
      </c>
      <c r="B2380" s="94" t="s">
        <v>4027</v>
      </c>
      <c r="D2380" s="94" t="s">
        <v>4023</v>
      </c>
    </row>
    <row r="2381" spans="1:4">
      <c r="A2381" s="94" t="s">
        <v>12276</v>
      </c>
      <c r="B2381" s="94" t="s">
        <v>4032</v>
      </c>
      <c r="D2381" s="94" t="s">
        <v>4028</v>
      </c>
    </row>
    <row r="2382" spans="1:4">
      <c r="A2382" s="94" t="s">
        <v>12277</v>
      </c>
      <c r="B2382" s="94" t="s">
        <v>4043</v>
      </c>
      <c r="D2382" s="94" t="s">
        <v>4520</v>
      </c>
    </row>
    <row r="2383" spans="1:4">
      <c r="A2383" s="94" t="s">
        <v>12278</v>
      </c>
      <c r="B2383" s="94" t="s">
        <v>4038</v>
      </c>
      <c r="D2383" s="94" t="s">
        <v>4033</v>
      </c>
    </row>
    <row r="2384" spans="1:4">
      <c r="A2384" s="94" t="s">
        <v>12279</v>
      </c>
      <c r="B2384" s="94" t="s">
        <v>4043</v>
      </c>
      <c r="D2384" s="94" t="s">
        <v>4039</v>
      </c>
    </row>
    <row r="2385" spans="1:4">
      <c r="A2385" s="94" t="s">
        <v>12280</v>
      </c>
      <c r="B2385" s="94" t="s">
        <v>4048</v>
      </c>
      <c r="D2385" s="94" t="s">
        <v>4044</v>
      </c>
    </row>
    <row r="2386" spans="1:4">
      <c r="A2386" s="94" t="s">
        <v>12281</v>
      </c>
      <c r="B2386" s="94" t="s">
        <v>4043</v>
      </c>
      <c r="D2386" s="94" t="s">
        <v>4049</v>
      </c>
    </row>
    <row r="2387" spans="1:4">
      <c r="A2387" s="94" t="s">
        <v>12282</v>
      </c>
      <c r="B2387" s="94" t="s">
        <v>4043</v>
      </c>
      <c r="D2387" s="94" t="s">
        <v>4053</v>
      </c>
    </row>
    <row r="2388" spans="1:4">
      <c r="A2388" s="94" t="s">
        <v>12283</v>
      </c>
      <c r="B2388" s="94" t="s">
        <v>4061</v>
      </c>
      <c r="D2388" s="94" t="s">
        <v>4057</v>
      </c>
    </row>
    <row r="2389" spans="1:4">
      <c r="A2389" s="94" t="s">
        <v>12284</v>
      </c>
      <c r="B2389" s="94" t="s">
        <v>4066</v>
      </c>
      <c r="D2389" s="94" t="s">
        <v>4062</v>
      </c>
    </row>
    <row r="2390" spans="1:4">
      <c r="A2390" s="94" t="s">
        <v>12285</v>
      </c>
      <c r="B2390" s="94" t="s">
        <v>4071</v>
      </c>
      <c r="D2390" s="94" t="s">
        <v>4067</v>
      </c>
    </row>
    <row r="2391" spans="1:4">
      <c r="A2391" s="94" t="s">
        <v>12286</v>
      </c>
      <c r="B2391" s="94" t="s">
        <v>4061</v>
      </c>
      <c r="D2391" s="94" t="s">
        <v>4072</v>
      </c>
    </row>
    <row r="2392" spans="1:4">
      <c r="A2392" s="94" t="s">
        <v>12287</v>
      </c>
      <c r="B2392" s="94" t="s">
        <v>4080</v>
      </c>
      <c r="D2392" s="94" t="s">
        <v>4076</v>
      </c>
    </row>
    <row r="2393" spans="1:4">
      <c r="A2393" s="94" t="s">
        <v>12288</v>
      </c>
      <c r="B2393" s="94" t="s">
        <v>4085</v>
      </c>
      <c r="D2393" s="94" t="s">
        <v>4081</v>
      </c>
    </row>
    <row r="2394" spans="1:4">
      <c r="A2394" s="94" t="s">
        <v>12289</v>
      </c>
      <c r="B2394" s="94" t="s">
        <v>4038</v>
      </c>
      <c r="D2394" s="94" t="s">
        <v>4086</v>
      </c>
    </row>
    <row r="2395" spans="1:4">
      <c r="A2395" s="94" t="s">
        <v>12290</v>
      </c>
      <c r="B2395" s="94" t="s">
        <v>4085</v>
      </c>
      <c r="D2395" s="94" t="s">
        <v>4090</v>
      </c>
    </row>
    <row r="2396" spans="1:4">
      <c r="A2396" s="94" t="s">
        <v>12291</v>
      </c>
      <c r="B2396" s="94" t="s">
        <v>4085</v>
      </c>
      <c r="D2396" s="94" t="s">
        <v>4094</v>
      </c>
    </row>
    <row r="2397" spans="1:4">
      <c r="A2397" s="94" t="s">
        <v>12292</v>
      </c>
      <c r="B2397" s="94" t="s">
        <v>4102</v>
      </c>
      <c r="D2397" s="94" t="s">
        <v>4098</v>
      </c>
    </row>
    <row r="2398" spans="1:4">
      <c r="A2398" s="94" t="s">
        <v>12293</v>
      </c>
      <c r="B2398" s="94" t="s">
        <v>3645</v>
      </c>
      <c r="D2398" s="94" t="s">
        <v>3639</v>
      </c>
    </row>
    <row r="2399" spans="1:4">
      <c r="A2399" s="94" t="s">
        <v>12294</v>
      </c>
      <c r="B2399" s="94" t="s">
        <v>4108</v>
      </c>
      <c r="D2399" s="94" t="s">
        <v>4103</v>
      </c>
    </row>
    <row r="2400" spans="1:4">
      <c r="A2400" s="94" t="s">
        <v>12295</v>
      </c>
      <c r="B2400" s="94" t="s">
        <v>4113</v>
      </c>
      <c r="D2400" s="94" t="s">
        <v>4109</v>
      </c>
    </row>
    <row r="2401" spans="1:4">
      <c r="A2401" s="94" t="s">
        <v>12296</v>
      </c>
      <c r="B2401" s="94" t="s">
        <v>4118</v>
      </c>
      <c r="D2401" s="94" t="s">
        <v>4114</v>
      </c>
    </row>
    <row r="2402" spans="1:4">
      <c r="A2402" s="94" t="s">
        <v>12297</v>
      </c>
      <c r="B2402" s="94" t="s">
        <v>4123</v>
      </c>
      <c r="D2402" s="94" t="s">
        <v>4119</v>
      </c>
    </row>
    <row r="2403" spans="1:4">
      <c r="A2403" s="94" t="s">
        <v>12298</v>
      </c>
      <c r="B2403" s="94" t="s">
        <v>4128</v>
      </c>
      <c r="D2403" s="94" t="s">
        <v>4124</v>
      </c>
    </row>
    <row r="2404" spans="1:4">
      <c r="A2404" s="94" t="s">
        <v>12299</v>
      </c>
      <c r="B2404" s="94" t="s">
        <v>4133</v>
      </c>
      <c r="D2404" s="94" t="s">
        <v>4129</v>
      </c>
    </row>
    <row r="2405" spans="1:4">
      <c r="A2405" s="94" t="s">
        <v>12300</v>
      </c>
      <c r="B2405" s="94" t="s">
        <v>4138</v>
      </c>
      <c r="D2405" s="94" t="s">
        <v>4134</v>
      </c>
    </row>
    <row r="2406" spans="1:4">
      <c r="A2406" s="94" t="s">
        <v>12301</v>
      </c>
      <c r="B2406" s="94" t="s">
        <v>4143</v>
      </c>
      <c r="D2406" s="94" t="s">
        <v>4139</v>
      </c>
    </row>
    <row r="2407" spans="1:4">
      <c r="A2407" s="94" t="s">
        <v>12302</v>
      </c>
      <c r="B2407" s="94" t="s">
        <v>4148</v>
      </c>
      <c r="D2407" s="94" t="s">
        <v>4144</v>
      </c>
    </row>
    <row r="2408" spans="1:4">
      <c r="A2408" s="94" t="s">
        <v>12303</v>
      </c>
      <c r="B2408" s="94" t="s">
        <v>4153</v>
      </c>
      <c r="D2408" s="94" t="s">
        <v>4149</v>
      </c>
    </row>
    <row r="2409" spans="1:4">
      <c r="A2409" s="94" t="s">
        <v>12304</v>
      </c>
      <c r="B2409" s="94" t="s">
        <v>4158</v>
      </c>
      <c r="D2409" s="94" t="s">
        <v>4154</v>
      </c>
    </row>
    <row r="2410" spans="1:4">
      <c r="A2410" s="94" t="s">
        <v>12305</v>
      </c>
      <c r="B2410" s="94" t="s">
        <v>4163</v>
      </c>
      <c r="D2410" s="94" t="s">
        <v>4159</v>
      </c>
    </row>
    <row r="2411" spans="1:4">
      <c r="A2411" s="94" t="s">
        <v>12306</v>
      </c>
      <c r="B2411" s="94" t="s">
        <v>4168</v>
      </c>
      <c r="D2411" s="94" t="s">
        <v>4164</v>
      </c>
    </row>
    <row r="2412" spans="1:4">
      <c r="A2412" s="94" t="s">
        <v>12307</v>
      </c>
      <c r="B2412" s="94" t="s">
        <v>4173</v>
      </c>
      <c r="D2412" s="94" t="s">
        <v>4169</v>
      </c>
    </row>
    <row r="2413" spans="1:4">
      <c r="A2413" s="94" t="s">
        <v>12308</v>
      </c>
      <c r="B2413" s="94" t="s">
        <v>4178</v>
      </c>
      <c r="D2413" s="94" t="s">
        <v>4174</v>
      </c>
    </row>
    <row r="2414" spans="1:4">
      <c r="A2414" s="94" t="s">
        <v>12309</v>
      </c>
      <c r="B2414" s="94" t="s">
        <v>4183</v>
      </c>
      <c r="D2414" s="94" t="s">
        <v>4179</v>
      </c>
    </row>
    <row r="2415" spans="1:4">
      <c r="A2415" s="94" t="s">
        <v>12310</v>
      </c>
      <c r="B2415" s="94" t="s">
        <v>4188</v>
      </c>
      <c r="D2415" s="94" t="s">
        <v>4184</v>
      </c>
    </row>
    <row r="2416" spans="1:4">
      <c r="A2416" s="94" t="s">
        <v>12311</v>
      </c>
      <c r="B2416" s="94" t="s">
        <v>4193</v>
      </c>
      <c r="D2416" s="94" t="s">
        <v>4189</v>
      </c>
    </row>
    <row r="2417" spans="1:4">
      <c r="A2417" s="94" t="s">
        <v>12312</v>
      </c>
      <c r="B2417" s="94" t="s">
        <v>4198</v>
      </c>
      <c r="D2417" s="94" t="s">
        <v>4194</v>
      </c>
    </row>
    <row r="2418" spans="1:4">
      <c r="A2418" s="94" t="s">
        <v>12313</v>
      </c>
      <c r="B2418" s="94" t="s">
        <v>4203</v>
      </c>
      <c r="D2418" s="94" t="s">
        <v>4199</v>
      </c>
    </row>
    <row r="2419" spans="1:4">
      <c r="A2419" s="94" t="s">
        <v>12314</v>
      </c>
      <c r="B2419" s="94" t="s">
        <v>4208</v>
      </c>
      <c r="D2419" s="94" t="s">
        <v>4204</v>
      </c>
    </row>
    <row r="2420" spans="1:4">
      <c r="A2420" s="94" t="s">
        <v>12315</v>
      </c>
      <c r="B2420" s="94" t="s">
        <v>4213</v>
      </c>
      <c r="D2420" s="94" t="s">
        <v>4209</v>
      </c>
    </row>
    <row r="2421" spans="1:4">
      <c r="A2421" s="94" t="s">
        <v>12316</v>
      </c>
      <c r="B2421" s="94" t="s">
        <v>4218</v>
      </c>
      <c r="D2421" s="94" t="s">
        <v>4214</v>
      </c>
    </row>
    <row r="2422" spans="1:4">
      <c r="A2422" s="94" t="s">
        <v>12317</v>
      </c>
      <c r="B2422" s="94" t="s">
        <v>4223</v>
      </c>
      <c r="D2422" s="94" t="s">
        <v>4219</v>
      </c>
    </row>
    <row r="2423" spans="1:4">
      <c r="A2423" s="94" t="s">
        <v>12318</v>
      </c>
      <c r="B2423" s="94" t="s">
        <v>4228</v>
      </c>
      <c r="D2423" s="94" t="s">
        <v>4224</v>
      </c>
    </row>
    <row r="2424" spans="1:4">
      <c r="A2424" s="94" t="s">
        <v>12319</v>
      </c>
      <c r="B2424" s="94" t="s">
        <v>4233</v>
      </c>
      <c r="D2424" s="94" t="s">
        <v>4229</v>
      </c>
    </row>
    <row r="2425" spans="1:4">
      <c r="A2425" s="94" t="s">
        <v>12320</v>
      </c>
      <c r="B2425" s="94" t="s">
        <v>4238</v>
      </c>
      <c r="D2425" s="94" t="s">
        <v>4234</v>
      </c>
    </row>
    <row r="2426" spans="1:4">
      <c r="A2426" s="94" t="s">
        <v>12321</v>
      </c>
      <c r="B2426" s="94" t="s">
        <v>4243</v>
      </c>
      <c r="D2426" s="94" t="s">
        <v>4239</v>
      </c>
    </row>
    <row r="2427" spans="1:4">
      <c r="A2427" s="94" t="s">
        <v>12322</v>
      </c>
      <c r="B2427" s="94" t="s">
        <v>4248</v>
      </c>
      <c r="D2427" s="94" t="s">
        <v>4244</v>
      </c>
    </row>
    <row r="2428" spans="1:4">
      <c r="A2428" s="94" t="s">
        <v>12323</v>
      </c>
      <c r="B2428" s="94" t="s">
        <v>4254</v>
      </c>
      <c r="D2428" s="94" t="s">
        <v>4249</v>
      </c>
    </row>
    <row r="2429" spans="1:4">
      <c r="A2429" s="94" t="s">
        <v>12324</v>
      </c>
      <c r="B2429" s="94" t="s">
        <v>4258</v>
      </c>
      <c r="D2429" s="94" t="s">
        <v>4255</v>
      </c>
    </row>
    <row r="2430" spans="1:4">
      <c r="A2430" s="94" t="s">
        <v>12325</v>
      </c>
      <c r="B2430" s="94" t="s">
        <v>4263</v>
      </c>
      <c r="D2430" s="94" t="s">
        <v>4259</v>
      </c>
    </row>
    <row r="2431" spans="1:4">
      <c r="A2431" s="94" t="s">
        <v>12326</v>
      </c>
      <c r="B2431" s="94" t="s">
        <v>4263</v>
      </c>
      <c r="D2431" s="94" t="s">
        <v>4264</v>
      </c>
    </row>
    <row r="2432" spans="1:4">
      <c r="A2432" s="94" t="s">
        <v>12327</v>
      </c>
      <c r="B2432" s="94" t="s">
        <v>4272</v>
      </c>
      <c r="D2432" s="94" t="s">
        <v>4268</v>
      </c>
    </row>
    <row r="2433" spans="1:4">
      <c r="A2433" s="94" t="s">
        <v>12328</v>
      </c>
      <c r="B2433" s="94" t="s">
        <v>4277</v>
      </c>
      <c r="D2433" s="94" t="s">
        <v>4273</v>
      </c>
    </row>
    <row r="2434" spans="1:4">
      <c r="A2434" s="94" t="s">
        <v>12329</v>
      </c>
      <c r="B2434" s="94" t="s">
        <v>4282</v>
      </c>
      <c r="D2434" s="94" t="s">
        <v>4278</v>
      </c>
    </row>
    <row r="2435" spans="1:4">
      <c r="A2435" s="94" t="s">
        <v>12330</v>
      </c>
      <c r="B2435" s="94" t="s">
        <v>4287</v>
      </c>
      <c r="D2435" s="94" t="s">
        <v>4283</v>
      </c>
    </row>
    <row r="2436" spans="1:4">
      <c r="A2436" s="94" t="s">
        <v>12331</v>
      </c>
      <c r="B2436" s="94" t="s">
        <v>4292</v>
      </c>
      <c r="D2436" s="94" t="s">
        <v>4288</v>
      </c>
    </row>
    <row r="2437" spans="1:4">
      <c r="A2437" s="94" t="s">
        <v>12332</v>
      </c>
      <c r="B2437" s="94" t="s">
        <v>4297</v>
      </c>
      <c r="D2437" s="94" t="s">
        <v>4293</v>
      </c>
    </row>
    <row r="2438" spans="1:4">
      <c r="A2438" s="94" t="s">
        <v>12333</v>
      </c>
      <c r="B2438" s="94" t="s">
        <v>4302</v>
      </c>
      <c r="D2438" s="94" t="s">
        <v>4298</v>
      </c>
    </row>
    <row r="2439" spans="1:4">
      <c r="A2439" s="94" t="s">
        <v>12334</v>
      </c>
      <c r="B2439" s="94" t="s">
        <v>4307</v>
      </c>
      <c r="D2439" s="94" t="s">
        <v>4303</v>
      </c>
    </row>
    <row r="2440" spans="1:4">
      <c r="A2440" s="94" t="s">
        <v>12335</v>
      </c>
      <c r="B2440" s="94" t="s">
        <v>4312</v>
      </c>
      <c r="D2440" s="94" t="s">
        <v>4308</v>
      </c>
    </row>
    <row r="2441" spans="1:4">
      <c r="A2441" s="94" t="s">
        <v>12336</v>
      </c>
      <c r="B2441" s="94" t="s">
        <v>4317</v>
      </c>
      <c r="D2441" s="94" t="s">
        <v>4313</v>
      </c>
    </row>
    <row r="2442" spans="1:4">
      <c r="A2442" s="94" t="s">
        <v>12337</v>
      </c>
      <c r="B2442" s="94" t="s">
        <v>4322</v>
      </c>
      <c r="D2442" s="94" t="s">
        <v>4318</v>
      </c>
    </row>
    <row r="2443" spans="1:4">
      <c r="A2443" s="94" t="s">
        <v>12338</v>
      </c>
      <c r="B2443" s="94" t="s">
        <v>4327</v>
      </c>
      <c r="D2443" s="94" t="s">
        <v>4323</v>
      </c>
    </row>
    <row r="2444" spans="1:4">
      <c r="A2444" s="94" t="s">
        <v>12339</v>
      </c>
      <c r="B2444" s="94" t="s">
        <v>4332</v>
      </c>
      <c r="D2444" s="94" t="s">
        <v>4328</v>
      </c>
    </row>
    <row r="2445" spans="1:4">
      <c r="A2445" s="94" t="s">
        <v>12340</v>
      </c>
      <c r="B2445" s="94" t="s">
        <v>4337</v>
      </c>
      <c r="D2445" s="94" t="s">
        <v>4333</v>
      </c>
    </row>
    <row r="2446" spans="1:4">
      <c r="A2446" s="94" t="s">
        <v>12341</v>
      </c>
      <c r="B2446" s="94" t="s">
        <v>4342</v>
      </c>
      <c r="D2446" s="94" t="s">
        <v>4338</v>
      </c>
    </row>
    <row r="2447" spans="1:4">
      <c r="A2447" s="94" t="s">
        <v>12342</v>
      </c>
      <c r="B2447" s="94" t="s">
        <v>4347</v>
      </c>
      <c r="D2447" s="94" t="s">
        <v>4343</v>
      </c>
    </row>
    <row r="2448" spans="1:4">
      <c r="A2448" s="94" t="s">
        <v>12343</v>
      </c>
      <c r="B2448" s="94" t="s">
        <v>4352</v>
      </c>
      <c r="D2448" s="94" t="s">
        <v>4348</v>
      </c>
    </row>
    <row r="2449" spans="1:4">
      <c r="A2449" s="94" t="s">
        <v>12344</v>
      </c>
      <c r="B2449" s="94" t="s">
        <v>4357</v>
      </c>
      <c r="D2449" s="94" t="s">
        <v>4353</v>
      </c>
    </row>
    <row r="2450" spans="1:4">
      <c r="A2450" s="94" t="s">
        <v>12345</v>
      </c>
      <c r="B2450" s="94" t="s">
        <v>4362</v>
      </c>
      <c r="D2450" s="94" t="s">
        <v>4358</v>
      </c>
    </row>
    <row r="2451" spans="1:4">
      <c r="A2451" s="94" t="s">
        <v>12346</v>
      </c>
      <c r="B2451" s="94" t="s">
        <v>4367</v>
      </c>
      <c r="D2451" s="94" t="s">
        <v>4363</v>
      </c>
    </row>
    <row r="2452" spans="1:4">
      <c r="A2452" s="94" t="s">
        <v>12347</v>
      </c>
      <c r="B2452" s="94" t="s">
        <v>4373</v>
      </c>
      <c r="D2452" s="94" t="s">
        <v>4368</v>
      </c>
    </row>
    <row r="2453" spans="1:4">
      <c r="A2453" s="94" t="s">
        <v>12348</v>
      </c>
      <c r="B2453" s="94" t="s">
        <v>4377</v>
      </c>
      <c r="D2453" s="94" t="s">
        <v>4374</v>
      </c>
    </row>
    <row r="2454" spans="1:4">
      <c r="A2454" s="94" t="s">
        <v>12349</v>
      </c>
      <c r="B2454" s="94" t="s">
        <v>4381</v>
      </c>
      <c r="D2454" s="94" t="s">
        <v>4378</v>
      </c>
    </row>
    <row r="2455" spans="1:4">
      <c r="A2455" s="94" t="s">
        <v>12350</v>
      </c>
      <c r="B2455" s="94" t="s">
        <v>4386</v>
      </c>
      <c r="D2455" s="94" t="s">
        <v>4382</v>
      </c>
    </row>
    <row r="2456" spans="1:4">
      <c r="A2456" s="94" t="s">
        <v>12351</v>
      </c>
      <c r="B2456" s="94" t="s">
        <v>4391</v>
      </c>
      <c r="D2456" s="94" t="s">
        <v>4387</v>
      </c>
    </row>
    <row r="2457" spans="1:4">
      <c r="A2457" s="94" t="s">
        <v>12352</v>
      </c>
      <c r="B2457" s="94" t="s">
        <v>4397</v>
      </c>
      <c r="D2457" s="94" t="s">
        <v>4392</v>
      </c>
    </row>
    <row r="2458" spans="1:4">
      <c r="A2458" s="94" t="s">
        <v>12353</v>
      </c>
      <c r="B2458" s="94" t="s">
        <v>4402</v>
      </c>
      <c r="D2458" s="94" t="s">
        <v>4398</v>
      </c>
    </row>
    <row r="2459" spans="1:4">
      <c r="A2459" s="94" t="s">
        <v>12354</v>
      </c>
      <c r="B2459" s="94" t="s">
        <v>4407</v>
      </c>
      <c r="D2459" s="94" t="s">
        <v>4403</v>
      </c>
    </row>
    <row r="2460" spans="1:4">
      <c r="A2460" s="94" t="s">
        <v>12355</v>
      </c>
      <c r="B2460" s="94" t="s">
        <v>4412</v>
      </c>
      <c r="D2460" s="94" t="s">
        <v>4408</v>
      </c>
    </row>
    <row r="2461" spans="1:4">
      <c r="A2461" s="94" t="s">
        <v>12356</v>
      </c>
      <c r="B2461" s="94" t="s">
        <v>4417</v>
      </c>
      <c r="D2461" s="94" t="s">
        <v>4413</v>
      </c>
    </row>
    <row r="2462" spans="1:4">
      <c r="A2462" s="94" t="s">
        <v>12357</v>
      </c>
      <c r="B2462" s="94" t="s">
        <v>4422</v>
      </c>
      <c r="D2462" s="94" t="s">
        <v>4418</v>
      </c>
    </row>
    <row r="2463" spans="1:4">
      <c r="A2463" s="94" t="s">
        <v>12358</v>
      </c>
      <c r="B2463" s="94" t="s">
        <v>4427</v>
      </c>
      <c r="D2463" s="94" t="s">
        <v>4423</v>
      </c>
    </row>
    <row r="2464" spans="1:4">
      <c r="A2464" s="94" t="s">
        <v>12359</v>
      </c>
      <c r="B2464" s="94" t="s">
        <v>4432</v>
      </c>
      <c r="D2464" s="94" t="s">
        <v>4428</v>
      </c>
    </row>
    <row r="2465" spans="1:4">
      <c r="A2465" s="94" t="s">
        <v>12360</v>
      </c>
      <c r="B2465" s="94" t="s">
        <v>4437</v>
      </c>
      <c r="D2465" s="94" t="s">
        <v>4433</v>
      </c>
    </row>
    <row r="2466" spans="1:4">
      <c r="A2466" s="94" t="s">
        <v>12361</v>
      </c>
      <c r="B2466" s="94" t="s">
        <v>4442</v>
      </c>
      <c r="D2466" s="94" t="s">
        <v>4438</v>
      </c>
    </row>
    <row r="2467" spans="1:4">
      <c r="A2467" s="94" t="s">
        <v>12362</v>
      </c>
      <c r="B2467" s="94" t="s">
        <v>4447</v>
      </c>
      <c r="D2467" s="94" t="s">
        <v>4443</v>
      </c>
    </row>
    <row r="2468" spans="1:4">
      <c r="A2468" s="94" t="s">
        <v>12363</v>
      </c>
      <c r="B2468" s="94" t="s">
        <v>4452</v>
      </c>
      <c r="D2468" s="94" t="s">
        <v>4448</v>
      </c>
    </row>
    <row r="2469" spans="1:4">
      <c r="A2469" s="94" t="s">
        <v>12364</v>
      </c>
      <c r="B2469" s="94" t="s">
        <v>4457</v>
      </c>
      <c r="D2469" s="94" t="s">
        <v>4453</v>
      </c>
    </row>
    <row r="2470" spans="1:4">
      <c r="A2470" s="94" t="s">
        <v>12365</v>
      </c>
      <c r="B2470" s="94" t="s">
        <v>4462</v>
      </c>
      <c r="D2470" s="94" t="s">
        <v>4458</v>
      </c>
    </row>
    <row r="2471" spans="1:4">
      <c r="A2471" s="94" t="s">
        <v>12366</v>
      </c>
      <c r="B2471" s="94" t="s">
        <v>4467</v>
      </c>
      <c r="D2471" s="94" t="s">
        <v>4463</v>
      </c>
    </row>
    <row r="2472" spans="1:4">
      <c r="A2472" s="94" t="s">
        <v>12367</v>
      </c>
      <c r="B2472" s="94" t="s">
        <v>4471</v>
      </c>
      <c r="D2472" s="94" t="s">
        <v>4468</v>
      </c>
    </row>
    <row r="2473" spans="1:4">
      <c r="A2473" s="94" t="s">
        <v>12368</v>
      </c>
      <c r="B2473" s="94" t="s">
        <v>4476</v>
      </c>
      <c r="D2473" s="94" t="s">
        <v>4472</v>
      </c>
    </row>
    <row r="2474" spans="1:4">
      <c r="A2474" s="94" t="s">
        <v>12369</v>
      </c>
      <c r="B2474" s="94" t="s">
        <v>4481</v>
      </c>
      <c r="D2474" s="94" t="s">
        <v>4477</v>
      </c>
    </row>
    <row r="2475" spans="1:4">
      <c r="A2475" s="94" t="s">
        <v>12370</v>
      </c>
      <c r="B2475" s="94" t="s">
        <v>4486</v>
      </c>
      <c r="D2475" s="94" t="s">
        <v>4482</v>
      </c>
    </row>
    <row r="2476" spans="1:4">
      <c r="A2476" s="94" t="s">
        <v>12371</v>
      </c>
      <c r="B2476" s="94" t="s">
        <v>4491</v>
      </c>
      <c r="D2476" s="94" t="s">
        <v>4487</v>
      </c>
    </row>
    <row r="2477" spans="1:4">
      <c r="A2477" s="94" t="s">
        <v>12372</v>
      </c>
      <c r="B2477" s="94" t="s">
        <v>4496</v>
      </c>
      <c r="D2477" s="94" t="s">
        <v>4492</v>
      </c>
    </row>
    <row r="2478" spans="1:4">
      <c r="A2478" s="94" t="s">
        <v>12373</v>
      </c>
      <c r="B2478" s="94" t="s">
        <v>4501</v>
      </c>
      <c r="D2478" s="94" t="s">
        <v>4497</v>
      </c>
    </row>
    <row r="2479" spans="1:4">
      <c r="A2479" s="94" t="s">
        <v>12374</v>
      </c>
      <c r="B2479" s="94" t="s">
        <v>3576</v>
      </c>
      <c r="D2479" s="94" t="s">
        <v>3568</v>
      </c>
    </row>
    <row r="2480" spans="1:4">
      <c r="A2480" s="94" t="s">
        <v>12375</v>
      </c>
      <c r="B2480" s="94" t="s">
        <v>3581</v>
      </c>
      <c r="D2480" s="94" t="s">
        <v>3577</v>
      </c>
    </row>
    <row r="2481" spans="1:4">
      <c r="A2481" s="94" t="s">
        <v>12376</v>
      </c>
      <c r="B2481" s="94" t="s">
        <v>3449</v>
      </c>
      <c r="D2481" s="94" t="s">
        <v>3441</v>
      </c>
    </row>
    <row r="2482" spans="1:4">
      <c r="A2482" s="94" t="s">
        <v>12377</v>
      </c>
      <c r="B2482" s="94" t="s">
        <v>3454</v>
      </c>
      <c r="D2482" s="94" t="s">
        <v>3450</v>
      </c>
    </row>
    <row r="2483" spans="1:4">
      <c r="A2483" s="94" t="s">
        <v>12378</v>
      </c>
      <c r="B2483" s="94" t="s">
        <v>3459</v>
      </c>
      <c r="D2483" s="94" t="s">
        <v>3455</v>
      </c>
    </row>
    <row r="2484" spans="1:4">
      <c r="A2484" s="94" t="s">
        <v>12379</v>
      </c>
      <c r="B2484" s="94" t="s">
        <v>3464</v>
      </c>
      <c r="D2484" s="94" t="s">
        <v>3460</v>
      </c>
    </row>
    <row r="2485" spans="1:4">
      <c r="A2485" s="94" t="s">
        <v>12380</v>
      </c>
      <c r="B2485" s="94" t="s">
        <v>3454</v>
      </c>
      <c r="D2485" s="94" t="s">
        <v>3465</v>
      </c>
    </row>
    <row r="2486" spans="1:4">
      <c r="A2486" s="94" t="s">
        <v>12381</v>
      </c>
      <c r="B2486" s="94" t="s">
        <v>3473</v>
      </c>
      <c r="D2486" s="94" t="s">
        <v>3469</v>
      </c>
    </row>
    <row r="2487" spans="1:4">
      <c r="A2487" s="94" t="s">
        <v>12382</v>
      </c>
      <c r="B2487" s="94" t="s">
        <v>3478</v>
      </c>
      <c r="D2487" s="94" t="s">
        <v>3474</v>
      </c>
    </row>
    <row r="2488" spans="1:4">
      <c r="A2488" s="94" t="s">
        <v>12383</v>
      </c>
      <c r="B2488" s="94" t="s">
        <v>3483</v>
      </c>
      <c r="D2488" s="94" t="s">
        <v>3479</v>
      </c>
    </row>
    <row r="2489" spans="1:4">
      <c r="A2489" s="94" t="s">
        <v>12384</v>
      </c>
      <c r="B2489" s="94" t="s">
        <v>3488</v>
      </c>
      <c r="D2489" s="94" t="s">
        <v>3484</v>
      </c>
    </row>
    <row r="2490" spans="1:4">
      <c r="A2490" s="94" t="s">
        <v>12385</v>
      </c>
      <c r="B2490" s="94" t="s">
        <v>3493</v>
      </c>
      <c r="D2490" s="94" t="s">
        <v>3489</v>
      </c>
    </row>
    <row r="2491" spans="1:4">
      <c r="A2491" s="94" t="s">
        <v>12386</v>
      </c>
      <c r="B2491" s="94" t="s">
        <v>3498</v>
      </c>
      <c r="D2491" s="94" t="s">
        <v>3494</v>
      </c>
    </row>
    <row r="2492" spans="1:4">
      <c r="A2492" s="94" t="s">
        <v>12387</v>
      </c>
      <c r="B2492" s="94" t="s">
        <v>3503</v>
      </c>
      <c r="D2492" s="94" t="s">
        <v>3499</v>
      </c>
    </row>
    <row r="2493" spans="1:4">
      <c r="A2493" s="94" t="s">
        <v>12388</v>
      </c>
      <c r="B2493" s="94" t="s">
        <v>3508</v>
      </c>
      <c r="D2493" s="94" t="s">
        <v>3504</v>
      </c>
    </row>
    <row r="2494" spans="1:4">
      <c r="A2494" s="94" t="s">
        <v>12389</v>
      </c>
      <c r="B2494" s="94" t="s">
        <v>3513</v>
      </c>
      <c r="D2494" s="94" t="s">
        <v>3509</v>
      </c>
    </row>
    <row r="2495" spans="1:4">
      <c r="A2495" s="94" t="s">
        <v>12390</v>
      </c>
      <c r="B2495" s="94" t="s">
        <v>3518</v>
      </c>
      <c r="D2495" s="94" t="s">
        <v>3514</v>
      </c>
    </row>
    <row r="2496" spans="1:4">
      <c r="A2496" s="94" t="s">
        <v>12391</v>
      </c>
      <c r="B2496" s="94" t="s">
        <v>3523</v>
      </c>
      <c r="D2496" s="94" t="s">
        <v>3519</v>
      </c>
    </row>
    <row r="2497" spans="1:4">
      <c r="A2497" s="94" t="s">
        <v>12392</v>
      </c>
      <c r="B2497" s="94" t="s">
        <v>3528</v>
      </c>
      <c r="D2497" s="94" t="s">
        <v>3524</v>
      </c>
    </row>
    <row r="2498" spans="1:4">
      <c r="A2498" s="94" t="s">
        <v>12393</v>
      </c>
      <c r="B2498" s="94" t="s">
        <v>3533</v>
      </c>
      <c r="D2498" s="94" t="s">
        <v>3529</v>
      </c>
    </row>
    <row r="2499" spans="1:4">
      <c r="A2499" s="94" t="s">
        <v>12394</v>
      </c>
      <c r="B2499" s="94" t="s">
        <v>3538</v>
      </c>
      <c r="D2499" s="94" t="s">
        <v>3534</v>
      </c>
    </row>
    <row r="2500" spans="1:4">
      <c r="A2500" s="94" t="s">
        <v>12395</v>
      </c>
      <c r="B2500" s="94" t="s">
        <v>3543</v>
      </c>
      <c r="D2500" s="94" t="s">
        <v>3539</v>
      </c>
    </row>
    <row r="2501" spans="1:4">
      <c r="A2501" s="94" t="s">
        <v>12396</v>
      </c>
      <c r="B2501" s="94" t="s">
        <v>3548</v>
      </c>
      <c r="D2501" s="94" t="s">
        <v>3544</v>
      </c>
    </row>
    <row r="2502" spans="1:4">
      <c r="A2502" s="94" t="s">
        <v>12397</v>
      </c>
      <c r="B2502" s="94" t="s">
        <v>3553</v>
      </c>
      <c r="D2502" s="94" t="s">
        <v>3549</v>
      </c>
    </row>
    <row r="2503" spans="1:4">
      <c r="A2503" s="94" t="s">
        <v>12398</v>
      </c>
      <c r="B2503" s="94" t="s">
        <v>3558</v>
      </c>
      <c r="D2503" s="94" t="s">
        <v>3554</v>
      </c>
    </row>
    <row r="2504" spans="1:4">
      <c r="A2504" s="94" t="s">
        <v>12399</v>
      </c>
      <c r="B2504" s="94" t="s">
        <v>3562</v>
      </c>
      <c r="D2504" s="94" t="s">
        <v>3559</v>
      </c>
    </row>
    <row r="2505" spans="1:4">
      <c r="A2505" s="94" t="s">
        <v>12400</v>
      </c>
      <c r="B2505" s="94" t="s">
        <v>3567</v>
      </c>
      <c r="D2505" s="94" t="s">
        <v>3563</v>
      </c>
    </row>
    <row r="2506" spans="1:4">
      <c r="A2506" s="94" t="s">
        <v>12401</v>
      </c>
      <c r="B2506" s="94" t="s">
        <v>3356</v>
      </c>
      <c r="D2506" s="94" t="s">
        <v>3346</v>
      </c>
    </row>
    <row r="2507" spans="1:4">
      <c r="A2507" s="94" t="s">
        <v>12402</v>
      </c>
      <c r="B2507" s="94" t="s">
        <v>3362</v>
      </c>
      <c r="D2507" s="94" t="s">
        <v>3358</v>
      </c>
    </row>
    <row r="2508" spans="1:4">
      <c r="A2508" s="94" t="s">
        <v>12403</v>
      </c>
      <c r="B2508" s="94" t="s">
        <v>3367</v>
      </c>
      <c r="D2508" s="94" t="s">
        <v>3363</v>
      </c>
    </row>
    <row r="2509" spans="1:4">
      <c r="A2509" s="94" t="s">
        <v>12404</v>
      </c>
      <c r="B2509" s="94" t="s">
        <v>3372</v>
      </c>
      <c r="D2509" s="94" t="s">
        <v>3368</v>
      </c>
    </row>
    <row r="2510" spans="1:4">
      <c r="A2510" s="94" t="s">
        <v>12405</v>
      </c>
      <c r="B2510" s="94" t="s">
        <v>3377</v>
      </c>
      <c r="D2510" s="94" t="s">
        <v>3373</v>
      </c>
    </row>
    <row r="2511" spans="1:4">
      <c r="A2511" s="94" t="s">
        <v>12406</v>
      </c>
      <c r="B2511" s="94" t="s">
        <v>3382</v>
      </c>
      <c r="D2511" s="94" t="s">
        <v>3378</v>
      </c>
    </row>
    <row r="2512" spans="1:4">
      <c r="A2512" s="94" t="s">
        <v>12407</v>
      </c>
      <c r="B2512" s="94" t="s">
        <v>3387</v>
      </c>
      <c r="D2512" s="94" t="s">
        <v>3383</v>
      </c>
    </row>
    <row r="2513" spans="1:4">
      <c r="A2513" s="94" t="s">
        <v>12408</v>
      </c>
      <c r="B2513" s="94" t="s">
        <v>3392</v>
      </c>
      <c r="D2513" s="94" t="s">
        <v>3388</v>
      </c>
    </row>
    <row r="2514" spans="1:4">
      <c r="A2514" s="94" t="s">
        <v>12409</v>
      </c>
      <c r="B2514" s="94" t="s">
        <v>3397</v>
      </c>
      <c r="D2514" s="94" t="s">
        <v>3393</v>
      </c>
    </row>
    <row r="2515" spans="1:4">
      <c r="A2515" s="94" t="s">
        <v>12410</v>
      </c>
      <c r="B2515" s="94" t="s">
        <v>3401</v>
      </c>
      <c r="D2515" s="94" t="s">
        <v>3398</v>
      </c>
    </row>
    <row r="2516" spans="1:4">
      <c r="A2516" s="94" t="s">
        <v>12411</v>
      </c>
      <c r="B2516" s="94" t="s">
        <v>3406</v>
      </c>
      <c r="D2516" s="94" t="s">
        <v>3402</v>
      </c>
    </row>
    <row r="2517" spans="1:4">
      <c r="A2517" s="94" t="s">
        <v>12412</v>
      </c>
      <c r="B2517" s="94" t="s">
        <v>3411</v>
      </c>
      <c r="D2517" s="94" t="s">
        <v>3407</v>
      </c>
    </row>
    <row r="2518" spans="1:4">
      <c r="A2518" s="94" t="s">
        <v>12413</v>
      </c>
      <c r="B2518" s="94" t="s">
        <v>3416</v>
      </c>
      <c r="D2518" s="94" t="s">
        <v>3412</v>
      </c>
    </row>
    <row r="2519" spans="1:4">
      <c r="A2519" s="94" t="s">
        <v>12414</v>
      </c>
      <c r="B2519" s="94" t="s">
        <v>3421</v>
      </c>
      <c r="D2519" s="94" t="s">
        <v>3417</v>
      </c>
    </row>
    <row r="2520" spans="1:4">
      <c r="A2520" s="94" t="s">
        <v>12415</v>
      </c>
      <c r="B2520" s="94" t="s">
        <v>3426</v>
      </c>
      <c r="D2520" s="94" t="s">
        <v>3422</v>
      </c>
    </row>
    <row r="2521" spans="1:4">
      <c r="A2521" s="94" t="s">
        <v>12416</v>
      </c>
      <c r="B2521" s="94" t="s">
        <v>3431</v>
      </c>
      <c r="D2521" s="94" t="s">
        <v>3427</v>
      </c>
    </row>
    <row r="2522" spans="1:4">
      <c r="A2522" s="94" t="s">
        <v>12417</v>
      </c>
      <c r="B2522" s="94" t="s">
        <v>3426</v>
      </c>
      <c r="D2522" s="94" t="s">
        <v>3432</v>
      </c>
    </row>
    <row r="2523" spans="1:4">
      <c r="A2523" s="94" t="s">
        <v>12418</v>
      </c>
      <c r="B2523" s="94" t="s">
        <v>3440</v>
      </c>
      <c r="D2523" s="94" t="s">
        <v>3436</v>
      </c>
    </row>
    <row r="2524" spans="1:4">
      <c r="A2524" s="94" t="s">
        <v>12419</v>
      </c>
      <c r="B2524" s="94" t="s">
        <v>12420</v>
      </c>
    </row>
    <row r="2525" spans="1:4">
      <c r="A2525" s="94" t="s">
        <v>12421</v>
      </c>
      <c r="B2525" s="94" t="s">
        <v>12422</v>
      </c>
      <c r="D2525" s="94" t="s">
        <v>12423</v>
      </c>
    </row>
    <row r="2526" spans="1:4">
      <c r="A2526" s="94" t="s">
        <v>12424</v>
      </c>
      <c r="B2526" s="94" t="s">
        <v>12425</v>
      </c>
      <c r="D2526" s="94" t="s">
        <v>12426</v>
      </c>
    </row>
    <row r="2527" spans="1:4">
      <c r="A2527" s="94" t="s">
        <v>12427</v>
      </c>
      <c r="B2527" s="94" t="s">
        <v>12428</v>
      </c>
      <c r="D2527" s="94" t="s">
        <v>12429</v>
      </c>
    </row>
    <row r="2528" spans="1:4">
      <c r="A2528" s="94" t="s">
        <v>12430</v>
      </c>
      <c r="B2528" s="94" t="s">
        <v>7772</v>
      </c>
      <c r="D2528" s="94" t="s">
        <v>7778</v>
      </c>
    </row>
    <row r="2529" spans="1:4">
      <c r="A2529" s="94" t="s">
        <v>12431</v>
      </c>
      <c r="B2529" s="94" t="s">
        <v>7786</v>
      </c>
      <c r="D2529" s="94" t="s">
        <v>7782</v>
      </c>
    </row>
    <row r="2530" spans="1:4">
      <c r="A2530" s="94" t="s">
        <v>12432</v>
      </c>
      <c r="B2530" s="94" t="s">
        <v>7791</v>
      </c>
      <c r="D2530" s="94" t="s">
        <v>7787</v>
      </c>
    </row>
    <row r="2531" spans="1:4">
      <c r="A2531" s="94" t="s">
        <v>12433</v>
      </c>
      <c r="B2531" s="94" t="s">
        <v>7796</v>
      </c>
      <c r="D2531" s="94" t="s">
        <v>7792</v>
      </c>
    </row>
    <row r="2532" spans="1:4">
      <c r="A2532" s="94" t="s">
        <v>12434</v>
      </c>
      <c r="B2532" s="94" t="s">
        <v>7801</v>
      </c>
      <c r="D2532" s="94" t="s">
        <v>7797</v>
      </c>
    </row>
    <row r="2533" spans="1:4">
      <c r="A2533" s="94" t="s">
        <v>12435</v>
      </c>
      <c r="B2533" s="94" t="s">
        <v>7806</v>
      </c>
      <c r="D2533" s="94" t="s">
        <v>7802</v>
      </c>
    </row>
    <row r="2534" spans="1:4">
      <c r="A2534" s="94" t="s">
        <v>12436</v>
      </c>
      <c r="B2534" s="94" t="s">
        <v>7811</v>
      </c>
      <c r="D2534" s="94" t="s">
        <v>7807</v>
      </c>
    </row>
    <row r="2535" spans="1:4">
      <c r="A2535" s="94" t="s">
        <v>12437</v>
      </c>
      <c r="B2535" s="94" t="s">
        <v>7816</v>
      </c>
      <c r="D2535" s="94" t="s">
        <v>7812</v>
      </c>
    </row>
    <row r="2536" spans="1:4">
      <c r="A2536" s="94" t="s">
        <v>12438</v>
      </c>
      <c r="B2536" s="94" t="s">
        <v>7821</v>
      </c>
      <c r="D2536" s="94" t="s">
        <v>7817</v>
      </c>
    </row>
    <row r="2537" spans="1:4">
      <c r="A2537" s="94" t="s">
        <v>12439</v>
      </c>
      <c r="B2537" s="94" t="s">
        <v>7826</v>
      </c>
      <c r="D2537" s="94" t="s">
        <v>7822</v>
      </c>
    </row>
    <row r="2538" spans="1:4">
      <c r="A2538" s="94" t="s">
        <v>12440</v>
      </c>
      <c r="B2538" s="94" t="s">
        <v>7831</v>
      </c>
      <c r="D2538" s="94" t="s">
        <v>7827</v>
      </c>
    </row>
    <row r="2539" spans="1:4">
      <c r="A2539" s="94" t="s">
        <v>12441</v>
      </c>
      <c r="B2539" s="94" t="s">
        <v>7836</v>
      </c>
      <c r="D2539" s="94" t="s">
        <v>7832</v>
      </c>
    </row>
    <row r="2540" spans="1:4">
      <c r="A2540" s="94" t="s">
        <v>12442</v>
      </c>
      <c r="B2540" s="94" t="s">
        <v>7841</v>
      </c>
      <c r="D2540" s="94" t="s">
        <v>7837</v>
      </c>
    </row>
    <row r="2541" spans="1:4">
      <c r="A2541" s="94" t="s">
        <v>12443</v>
      </c>
      <c r="B2541" s="94" t="s">
        <v>7846</v>
      </c>
      <c r="D2541" s="94" t="s">
        <v>7842</v>
      </c>
    </row>
    <row r="2542" spans="1:4">
      <c r="A2542" s="94" t="s">
        <v>12444</v>
      </c>
      <c r="B2542" s="94" t="s">
        <v>7851</v>
      </c>
      <c r="D2542" s="94" t="s">
        <v>7847</v>
      </c>
    </row>
    <row r="2543" spans="1:4">
      <c r="A2543" s="94" t="s">
        <v>12445</v>
      </c>
      <c r="B2543" s="94" t="s">
        <v>7856</v>
      </c>
      <c r="D2543" s="94" t="s">
        <v>7852</v>
      </c>
    </row>
    <row r="2544" spans="1:4">
      <c r="A2544" s="94" t="s">
        <v>12446</v>
      </c>
      <c r="B2544" s="94" t="s">
        <v>7861</v>
      </c>
      <c r="D2544" s="94" t="s">
        <v>7857</v>
      </c>
    </row>
    <row r="2545" spans="1:4">
      <c r="A2545" s="94" t="s">
        <v>12447</v>
      </c>
      <c r="B2545" s="94" t="s">
        <v>7866</v>
      </c>
      <c r="D2545" s="94" t="s">
        <v>7862</v>
      </c>
    </row>
    <row r="2546" spans="1:4">
      <c r="A2546" s="94" t="s">
        <v>12448</v>
      </c>
      <c r="B2546" s="94" t="s">
        <v>7871</v>
      </c>
      <c r="D2546" s="94" t="s">
        <v>7867</v>
      </c>
    </row>
    <row r="2547" spans="1:4">
      <c r="A2547" s="94" t="s">
        <v>12449</v>
      </c>
      <c r="B2547" s="94" t="s">
        <v>7876</v>
      </c>
      <c r="D2547" s="94" t="s">
        <v>7872</v>
      </c>
    </row>
    <row r="2548" spans="1:4">
      <c r="A2548" s="94" t="s">
        <v>12450</v>
      </c>
      <c r="B2548" s="94" t="s">
        <v>7881</v>
      </c>
      <c r="D2548" s="94" t="s">
        <v>7877</v>
      </c>
    </row>
    <row r="2549" spans="1:4">
      <c r="A2549" s="94" t="s">
        <v>12451</v>
      </c>
      <c r="B2549" s="94" t="s">
        <v>7886</v>
      </c>
      <c r="D2549" s="94" t="s">
        <v>7882</v>
      </c>
    </row>
    <row r="2550" spans="1:4">
      <c r="A2550" s="94" t="s">
        <v>12452</v>
      </c>
      <c r="B2550" s="94" t="s">
        <v>7891</v>
      </c>
      <c r="D2550" s="94" t="s">
        <v>7887</v>
      </c>
    </row>
    <row r="2551" spans="1:4">
      <c r="A2551" s="94" t="s">
        <v>12453</v>
      </c>
      <c r="B2551" s="94" t="s">
        <v>7896</v>
      </c>
      <c r="D2551" s="94" t="s">
        <v>7892</v>
      </c>
    </row>
    <row r="2552" spans="1:4">
      <c r="A2552" s="94" t="s">
        <v>12454</v>
      </c>
      <c r="B2552" s="94" t="s">
        <v>7901</v>
      </c>
      <c r="D2552" s="94" t="s">
        <v>7897</v>
      </c>
    </row>
    <row r="2553" spans="1:4">
      <c r="A2553" s="94" t="s">
        <v>12455</v>
      </c>
      <c r="B2553" s="94" t="s">
        <v>7906</v>
      </c>
      <c r="D2553" s="94" t="s">
        <v>7902</v>
      </c>
    </row>
    <row r="2554" spans="1:4">
      <c r="A2554" s="94" t="s">
        <v>12456</v>
      </c>
      <c r="B2554" s="94" t="s">
        <v>7911</v>
      </c>
      <c r="D2554" s="94" t="s">
        <v>7907</v>
      </c>
    </row>
    <row r="2555" spans="1:4">
      <c r="A2555" s="94" t="s">
        <v>12457</v>
      </c>
      <c r="B2555" s="94" t="s">
        <v>7916</v>
      </c>
      <c r="D2555" s="94" t="s">
        <v>7912</v>
      </c>
    </row>
    <row r="2556" spans="1:4">
      <c r="A2556" s="94" t="s">
        <v>12458</v>
      </c>
      <c r="B2556" s="94" t="s">
        <v>7921</v>
      </c>
      <c r="D2556" s="94" t="s">
        <v>7917</v>
      </c>
    </row>
    <row r="2557" spans="1:4">
      <c r="A2557" s="94" t="s">
        <v>12459</v>
      </c>
      <c r="B2557" s="94" t="s">
        <v>7926</v>
      </c>
      <c r="D2557" s="94" t="s">
        <v>7922</v>
      </c>
    </row>
    <row r="2558" spans="1:4">
      <c r="A2558" s="94" t="s">
        <v>12460</v>
      </c>
      <c r="D2558" s="94" t="s">
        <v>12461</v>
      </c>
    </row>
    <row r="2559" spans="1:4">
      <c r="A2559" s="94" t="s">
        <v>12462</v>
      </c>
      <c r="D2559" s="94" t="s">
        <v>12463</v>
      </c>
    </row>
    <row r="2560" spans="1:4">
      <c r="A2560" s="94" t="s">
        <v>12464</v>
      </c>
      <c r="D2560" s="94" t="s">
        <v>12465</v>
      </c>
    </row>
    <row r="2561" spans="1:4">
      <c r="A2561" s="94" t="s">
        <v>12466</v>
      </c>
      <c r="D2561" s="94" t="s">
        <v>12467</v>
      </c>
    </row>
    <row r="2562" spans="1:4">
      <c r="A2562" s="94" t="s">
        <v>12468</v>
      </c>
      <c r="D2562" s="94" t="s">
        <v>12469</v>
      </c>
    </row>
    <row r="2563" spans="1:4">
      <c r="A2563" s="94" t="s">
        <v>12470</v>
      </c>
      <c r="D2563" s="94" t="s">
        <v>12471</v>
      </c>
    </row>
    <row r="2564" spans="1:4">
      <c r="A2564" s="94" t="s">
        <v>12472</v>
      </c>
      <c r="D2564" s="94" t="s">
        <v>12473</v>
      </c>
    </row>
    <row r="2565" spans="1:4">
      <c r="A2565" s="94" t="s">
        <v>12474</v>
      </c>
      <c r="D2565" s="94" t="s">
        <v>12475</v>
      </c>
    </row>
    <row r="2566" spans="1:4">
      <c r="A2566" s="94" t="s">
        <v>12476</v>
      </c>
      <c r="D2566" s="94" t="s">
        <v>12477</v>
      </c>
    </row>
    <row r="2567" spans="1:4">
      <c r="A2567" s="94" t="s">
        <v>12478</v>
      </c>
      <c r="D2567" s="94" t="s">
        <v>12479</v>
      </c>
    </row>
    <row r="2568" spans="1:4">
      <c r="A2568" s="94" t="s">
        <v>12480</v>
      </c>
      <c r="D2568" s="94" t="s">
        <v>12481</v>
      </c>
    </row>
    <row r="2569" spans="1:4">
      <c r="A2569" s="94" t="s">
        <v>12482</v>
      </c>
      <c r="D2569" s="94" t="s">
        <v>12483</v>
      </c>
    </row>
    <row r="2570" spans="1:4">
      <c r="A2570" s="94" t="s">
        <v>12484</v>
      </c>
      <c r="D2570" s="94" t="s">
        <v>12485</v>
      </c>
    </row>
    <row r="2571" spans="1:4">
      <c r="A2571" s="94" t="s">
        <v>12486</v>
      </c>
      <c r="D2571" s="94" t="s">
        <v>12487</v>
      </c>
    </row>
    <row r="2572" spans="1:4">
      <c r="A2572" s="94" t="s">
        <v>12488</v>
      </c>
      <c r="D2572" s="94" t="s">
        <v>12489</v>
      </c>
    </row>
    <row r="2573" spans="1:4">
      <c r="A2573" s="94" t="s">
        <v>12490</v>
      </c>
      <c r="D2573" s="94" t="s">
        <v>12491</v>
      </c>
    </row>
    <row r="2574" spans="1:4">
      <c r="A2574" s="94" t="s">
        <v>12492</v>
      </c>
      <c r="D2574" s="94" t="s">
        <v>12493</v>
      </c>
    </row>
    <row r="2575" spans="1:4">
      <c r="A2575" s="94" t="s">
        <v>12494</v>
      </c>
      <c r="D2575" s="94" t="s">
        <v>12495</v>
      </c>
    </row>
    <row r="2576" spans="1:4">
      <c r="A2576" s="94" t="s">
        <v>12496</v>
      </c>
      <c r="D2576" s="94" t="s">
        <v>12497</v>
      </c>
    </row>
    <row r="2577" spans="1:4">
      <c r="A2577" s="94" t="s">
        <v>12498</v>
      </c>
      <c r="D2577" s="94" t="s">
        <v>12497</v>
      </c>
    </row>
    <row r="2578" spans="1:4">
      <c r="A2578" s="94" t="s">
        <v>12499</v>
      </c>
      <c r="D2578" s="94" t="s">
        <v>12497</v>
      </c>
    </row>
    <row r="2579" spans="1:4">
      <c r="A2579" s="94" t="s">
        <v>12500</v>
      </c>
      <c r="D2579" s="94" t="s">
        <v>12501</v>
      </c>
    </row>
    <row r="2580" spans="1:4">
      <c r="A2580" s="94" t="s">
        <v>12502</v>
      </c>
      <c r="D2580" s="94" t="s">
        <v>12503</v>
      </c>
    </row>
    <row r="2581" spans="1:4">
      <c r="A2581" s="94" t="s">
        <v>12504</v>
      </c>
      <c r="D2581" s="94" t="s">
        <v>12505</v>
      </c>
    </row>
    <row r="2582" spans="1:4">
      <c r="A2582" s="94" t="s">
        <v>12506</v>
      </c>
      <c r="D2582" s="94" t="s">
        <v>12507</v>
      </c>
    </row>
    <row r="2583" spans="1:4">
      <c r="A2583" s="94" t="s">
        <v>12508</v>
      </c>
      <c r="D2583" s="94" t="s">
        <v>12509</v>
      </c>
    </row>
    <row r="2584" spans="1:4">
      <c r="A2584" s="94" t="s">
        <v>12510</v>
      </c>
      <c r="D2584" s="94" t="s">
        <v>12509</v>
      </c>
    </row>
    <row r="2585" spans="1:4">
      <c r="A2585" s="94" t="s">
        <v>12511</v>
      </c>
      <c r="D2585" s="94" t="s">
        <v>12509</v>
      </c>
    </row>
    <row r="2586" spans="1:4">
      <c r="A2586" s="94" t="s">
        <v>12512</v>
      </c>
      <c r="D2586" s="94" t="s">
        <v>12509</v>
      </c>
    </row>
    <row r="2587" spans="1:4">
      <c r="A2587" s="94" t="s">
        <v>12513</v>
      </c>
      <c r="D2587" s="94" t="s">
        <v>12509</v>
      </c>
    </row>
    <row r="2588" spans="1:4">
      <c r="A2588" s="94" t="s">
        <v>12514</v>
      </c>
      <c r="D2588" s="94" t="s">
        <v>12515</v>
      </c>
    </row>
    <row r="2589" spans="1:4">
      <c r="A2589" s="94" t="s">
        <v>12516</v>
      </c>
      <c r="D2589" s="94" t="s">
        <v>12515</v>
      </c>
    </row>
    <row r="2590" spans="1:4">
      <c r="A2590" s="94" t="s">
        <v>12517</v>
      </c>
      <c r="D2590" s="94" t="s">
        <v>12518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4C1130"/>
    <outlinePr summaryBelow="0" summaryRight="0"/>
  </sheetPr>
  <dimension ref="A1:AI892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4.85546875" customWidth="1"/>
    <col min="2" max="2" width="12.140625" customWidth="1"/>
    <col min="3" max="3" width="132.42578125" customWidth="1"/>
    <col min="4" max="4" width="45" customWidth="1"/>
    <col min="5" max="5" width="45.5703125" customWidth="1"/>
    <col min="6" max="6" width="29" customWidth="1"/>
    <col min="7" max="7" width="5.42578125" customWidth="1"/>
    <col min="8" max="8" width="28.85546875" customWidth="1"/>
    <col min="9" max="9" width="5.28515625" customWidth="1"/>
    <col min="10" max="10" width="29.28515625" customWidth="1"/>
    <col min="11" max="11" width="5.42578125" customWidth="1"/>
    <col min="12" max="12" width="27.7109375" customWidth="1"/>
    <col min="13" max="13" width="5.28515625" customWidth="1"/>
    <col min="14" max="14" width="26.28515625" customWidth="1"/>
    <col min="15" max="15" width="4.7109375" customWidth="1"/>
    <col min="16" max="16" width="29.28515625" customWidth="1"/>
    <col min="17" max="17" width="6.28515625" customWidth="1"/>
    <col min="18" max="18" width="28.140625" customWidth="1"/>
    <col min="19" max="19" width="5.42578125" customWidth="1"/>
    <col min="20" max="20" width="28.5703125" customWidth="1"/>
    <col min="21" max="21" width="5.5703125" customWidth="1"/>
    <col min="22" max="22" width="28.5703125" customWidth="1"/>
    <col min="23" max="23" width="5.42578125" customWidth="1"/>
    <col min="24" max="24" width="30.42578125" customWidth="1"/>
    <col min="25" max="25" width="6.42578125" customWidth="1"/>
    <col min="26" max="26" width="28.28515625" customWidth="1"/>
    <col min="27" max="27" width="5.5703125" customWidth="1"/>
    <col min="28" max="28" width="30.28515625" customWidth="1"/>
    <col min="29" max="29" width="6.28515625" customWidth="1"/>
    <col min="31" max="31" width="19.42578125" customWidth="1"/>
    <col min="32" max="32" width="18.140625" customWidth="1"/>
    <col min="34" max="34" width="27.7109375" customWidth="1"/>
  </cols>
  <sheetData>
    <row r="1" spans="1:35" ht="12.75">
      <c r="A1" s="96" t="s">
        <v>0</v>
      </c>
      <c r="B1" s="97" t="s">
        <v>12519</v>
      </c>
      <c r="C1" s="98" t="s">
        <v>1</v>
      </c>
      <c r="D1" s="99" t="s">
        <v>8173</v>
      </c>
      <c r="E1" s="100" t="s">
        <v>12520</v>
      </c>
      <c r="F1" s="101" t="s">
        <v>12521</v>
      </c>
      <c r="G1" s="102"/>
      <c r="H1" s="103" t="s">
        <v>12522</v>
      </c>
      <c r="I1" s="104"/>
      <c r="J1" s="105" t="s">
        <v>12523</v>
      </c>
      <c r="K1" s="106"/>
      <c r="L1" s="107" t="s">
        <v>12524</v>
      </c>
      <c r="M1" s="108"/>
      <c r="N1" s="107" t="s">
        <v>12525</v>
      </c>
      <c r="O1" s="108"/>
      <c r="P1" s="109" t="s">
        <v>12526</v>
      </c>
      <c r="Q1" s="110"/>
      <c r="R1" s="111" t="s">
        <v>12527</v>
      </c>
      <c r="S1" s="112"/>
      <c r="T1" s="113" t="s">
        <v>12528</v>
      </c>
      <c r="U1" s="114"/>
      <c r="V1" s="115" t="s">
        <v>12529</v>
      </c>
      <c r="W1" s="116"/>
      <c r="X1" s="117" t="s">
        <v>12530</v>
      </c>
      <c r="Y1" s="118"/>
      <c r="Z1" s="101" t="s">
        <v>12531</v>
      </c>
      <c r="AA1" s="102"/>
      <c r="AB1" s="103" t="s">
        <v>12532</v>
      </c>
      <c r="AC1" s="104"/>
      <c r="AD1" s="98" t="s">
        <v>12</v>
      </c>
      <c r="AE1" s="98" t="s">
        <v>12533</v>
      </c>
      <c r="AF1" s="98" t="s">
        <v>12534</v>
      </c>
      <c r="AG1" s="96" t="s">
        <v>12535</v>
      </c>
      <c r="AH1" s="119" t="s">
        <v>12536</v>
      </c>
      <c r="AI1" s="96" t="s">
        <v>12537</v>
      </c>
    </row>
    <row r="2" spans="1:35" ht="12.75" hidden="1">
      <c r="A2" s="120"/>
      <c r="B2" s="121"/>
      <c r="C2" s="1"/>
      <c r="D2" s="122"/>
      <c r="E2" s="123"/>
      <c r="F2" s="124"/>
      <c r="G2" s="125"/>
      <c r="H2" s="126"/>
      <c r="I2" s="127"/>
      <c r="J2" s="128"/>
      <c r="K2" s="129"/>
      <c r="L2" s="130"/>
      <c r="M2" s="131"/>
      <c r="N2" s="130"/>
      <c r="O2" s="131"/>
      <c r="P2" s="132"/>
      <c r="Q2" s="133"/>
      <c r="R2" s="134"/>
      <c r="S2" s="135"/>
      <c r="T2" s="136"/>
      <c r="U2" s="137"/>
      <c r="V2" s="138"/>
      <c r="W2" s="139"/>
      <c r="X2" s="140"/>
      <c r="Y2" s="141"/>
      <c r="Z2" s="124"/>
      <c r="AA2" s="125"/>
      <c r="AB2" s="126"/>
      <c r="AC2" s="127"/>
      <c r="AD2" s="1"/>
      <c r="AE2" s="1"/>
      <c r="AF2" s="1"/>
      <c r="AG2" s="120"/>
      <c r="AH2" s="142"/>
      <c r="AI2" s="120"/>
    </row>
    <row r="3" spans="1:35" ht="25.5" hidden="1">
      <c r="A3" s="143"/>
      <c r="B3" s="144"/>
      <c r="C3" s="145"/>
      <c r="D3" s="146"/>
      <c r="E3" s="147"/>
      <c r="F3" s="148" t="s">
        <v>0</v>
      </c>
      <c r="G3" s="148" t="s">
        <v>12538</v>
      </c>
      <c r="H3" s="149" t="s">
        <v>0</v>
      </c>
      <c r="I3" s="149" t="s">
        <v>12538</v>
      </c>
      <c r="J3" s="150" t="s">
        <v>0</v>
      </c>
      <c r="K3" s="150" t="s">
        <v>12538</v>
      </c>
      <c r="L3" s="151" t="s">
        <v>0</v>
      </c>
      <c r="M3" s="151" t="s">
        <v>12538</v>
      </c>
      <c r="N3" s="151" t="s">
        <v>0</v>
      </c>
      <c r="O3" s="151" t="s">
        <v>12538</v>
      </c>
      <c r="P3" s="152" t="s">
        <v>0</v>
      </c>
      <c r="Q3" s="152" t="s">
        <v>12538</v>
      </c>
      <c r="R3" s="153" t="s">
        <v>0</v>
      </c>
      <c r="S3" s="153" t="s">
        <v>12538</v>
      </c>
      <c r="T3" s="154" t="s">
        <v>0</v>
      </c>
      <c r="U3" s="154" t="s">
        <v>12538</v>
      </c>
      <c r="V3" s="155" t="s">
        <v>0</v>
      </c>
      <c r="W3" s="155" t="s">
        <v>12538</v>
      </c>
      <c r="X3" s="156" t="s">
        <v>0</v>
      </c>
      <c r="Y3" s="156" t="s">
        <v>12538</v>
      </c>
      <c r="Z3" s="148" t="s">
        <v>0</v>
      </c>
      <c r="AA3" s="148" t="s">
        <v>12538</v>
      </c>
      <c r="AB3" s="149" t="s">
        <v>0</v>
      </c>
      <c r="AC3" s="149" t="s">
        <v>12538</v>
      </c>
      <c r="AD3" s="145"/>
      <c r="AE3" s="145"/>
      <c r="AF3" s="145"/>
      <c r="AG3" s="143"/>
      <c r="AH3" s="157"/>
      <c r="AI3" s="143"/>
    </row>
    <row r="4" spans="1:35" ht="12.75">
      <c r="A4" s="158" t="s">
        <v>1392</v>
      </c>
      <c r="B4" s="159">
        <v>1</v>
      </c>
      <c r="C4" s="5" t="s">
        <v>1393</v>
      </c>
      <c r="D4" s="160" t="s">
        <v>1394</v>
      </c>
      <c r="E4" s="57" t="s">
        <v>1394</v>
      </c>
      <c r="F4" s="161" t="s">
        <v>557</v>
      </c>
      <c r="G4" s="161">
        <v>13</v>
      </c>
      <c r="H4" s="162" t="s">
        <v>4585</v>
      </c>
      <c r="I4" s="162">
        <v>1</v>
      </c>
      <c r="J4" s="163" t="s">
        <v>8133</v>
      </c>
      <c r="K4" s="163">
        <v>1</v>
      </c>
      <c r="L4" s="164" t="s">
        <v>4580</v>
      </c>
      <c r="M4" s="164">
        <v>1</v>
      </c>
      <c r="N4" s="164" t="s">
        <v>40</v>
      </c>
      <c r="O4" s="165"/>
      <c r="P4" s="166" t="s">
        <v>40</v>
      </c>
      <c r="Q4" s="166"/>
      <c r="R4" s="167" t="s">
        <v>40</v>
      </c>
      <c r="S4" s="167"/>
      <c r="T4" s="168" t="s">
        <v>40</v>
      </c>
      <c r="U4" s="168"/>
      <c r="V4" s="169" t="s">
        <v>40</v>
      </c>
      <c r="W4" s="169"/>
      <c r="X4" s="5" t="s">
        <v>40</v>
      </c>
      <c r="Y4" s="5"/>
      <c r="Z4" s="161" t="s">
        <v>40</v>
      </c>
      <c r="AA4" s="161"/>
      <c r="AB4" s="162" t="s">
        <v>40</v>
      </c>
      <c r="AC4" s="162"/>
      <c r="AD4" s="18">
        <v>20</v>
      </c>
      <c r="AE4" s="18" t="s">
        <v>12539</v>
      </c>
      <c r="AF4" s="18" t="s">
        <v>12540</v>
      </c>
      <c r="AG4" s="170" t="b">
        <v>1</v>
      </c>
      <c r="AH4" s="170" t="b">
        <v>1</v>
      </c>
      <c r="AI4" s="170" t="str">
        <f ca="1">IFERROR(VLOOKUP(F4,Cennik!$A$4:$B892, 2, FALSE()) * G4 + VLOOKUP(H4,Cennik!$A$4:$B892, 2, FALSE()) * I4 + VLOOKUP(J4,Cennik!$A$4:$B892, 2, FALSE()) * K4 + VLOOKUP(L4,Cennik!$A$4:$B892, 2, FALSE()) * M4 + VLOOKUP(N4,Cennik!$A$4:$B892, 2, FALSE()) * O4 + VLOOKUP(P4,Cennik!$A$4:$B892, 2, FALSE()) * Q4 + VLOOKUP(R4,Cennik!$A$4:$B892, 2, FALSE()) * S4 + VLOOKUP(T4,Cennik!$A$4:$B892, 2, FALSE()) * U4 + VLOOKUP(V4,Cennik!$A$4:$B892, 2, FALSE()) * W4 + VLOOKUP(X4,Cennik!$A$4:$B892, 2, FALSE()) * Y4 + VLOOKUP(Z4,Cennik!$A$4:$B892, 2, FALSE()) * AA4 + VLOOKUP(AB4,Cennik!$A$4:$B892, 2, FALSE() * AC4),"Brak wartości")</f>
        <v>Brak wartości</v>
      </c>
    </row>
    <row r="5" spans="1:35" ht="12.75">
      <c r="A5" s="158" t="s">
        <v>1395</v>
      </c>
      <c r="B5" s="159">
        <v>1</v>
      </c>
      <c r="C5" s="5" t="s">
        <v>1396</v>
      </c>
      <c r="D5" s="160" t="s">
        <v>1397</v>
      </c>
      <c r="E5" s="57" t="s">
        <v>1397</v>
      </c>
      <c r="F5" s="161" t="s">
        <v>557</v>
      </c>
      <c r="G5" s="161">
        <v>10</v>
      </c>
      <c r="H5" s="162" t="s">
        <v>8133</v>
      </c>
      <c r="I5" s="162">
        <v>1</v>
      </c>
      <c r="J5" s="163" t="s">
        <v>4585</v>
      </c>
      <c r="K5" s="163">
        <v>2</v>
      </c>
      <c r="L5" s="164" t="s">
        <v>4580</v>
      </c>
      <c r="M5" s="164">
        <v>1</v>
      </c>
      <c r="N5" s="164" t="s">
        <v>40</v>
      </c>
      <c r="O5" s="165"/>
      <c r="P5" s="166" t="s">
        <v>40</v>
      </c>
      <c r="Q5" s="166"/>
      <c r="R5" s="167" t="s">
        <v>40</v>
      </c>
      <c r="S5" s="167"/>
      <c r="T5" s="168" t="s">
        <v>40</v>
      </c>
      <c r="U5" s="168"/>
      <c r="V5" s="169" t="s">
        <v>40</v>
      </c>
      <c r="W5" s="169"/>
      <c r="X5" s="5" t="s">
        <v>40</v>
      </c>
      <c r="Y5" s="5"/>
      <c r="Z5" s="161" t="s">
        <v>40</v>
      </c>
      <c r="AA5" s="161"/>
      <c r="AB5" s="162" t="s">
        <v>40</v>
      </c>
      <c r="AC5" s="162"/>
      <c r="AD5" s="18">
        <v>10</v>
      </c>
      <c r="AE5" s="18" t="s">
        <v>12539</v>
      </c>
      <c r="AF5" s="18" t="s">
        <v>12540</v>
      </c>
      <c r="AG5" s="170" t="b">
        <v>1</v>
      </c>
      <c r="AH5" s="170" t="b">
        <v>1</v>
      </c>
      <c r="AI5" s="170" t="str">
        <f ca="1">IFERROR(VLOOKUP(F5,Cennik!$A$4:$B892, 2, FALSE()) * G5 + VLOOKUP(H5,Cennik!$A$4:$B892, 2, FALSE()) * I5 + VLOOKUP(J5,Cennik!$A$4:$B892, 2, FALSE()) * K5 + VLOOKUP(L5,Cennik!$A$4:$B892, 2, FALSE()) * M5 + VLOOKUP(N5,Cennik!$A$4:$B892, 2, FALSE()) * O5 + VLOOKUP(P5,Cennik!$A$4:$B892, 2, FALSE()) * Q5 + VLOOKUP(R5,Cennik!$A$4:$B892, 2, FALSE()) * S5 + VLOOKUP(T5,Cennik!$A$4:$B892, 2, FALSE()) * U5 + VLOOKUP(V5,Cennik!$A$4:$B892, 2, FALSE()) * W5 + VLOOKUP(X5,Cennik!$A$4:$B892, 2, FALSE()) * Y5 + VLOOKUP(Z5,Cennik!$A$4:$B892, 2, FALSE()) * AA5 + VLOOKUP(AB5,Cennik!$A$4:$B892, 2, FALSE() * AC5),"Brak wartości")</f>
        <v>Brak wartości</v>
      </c>
    </row>
    <row r="6" spans="1:35" ht="12.75">
      <c r="A6" s="158" t="s">
        <v>1398</v>
      </c>
      <c r="B6" s="159">
        <v>1</v>
      </c>
      <c r="C6" s="5" t="s">
        <v>1398</v>
      </c>
      <c r="D6" s="160" t="s">
        <v>1399</v>
      </c>
      <c r="E6" s="57" t="s">
        <v>1399</v>
      </c>
      <c r="F6" s="161" t="s">
        <v>557</v>
      </c>
      <c r="G6" s="161">
        <v>20</v>
      </c>
      <c r="H6" s="162" t="s">
        <v>8133</v>
      </c>
      <c r="I6" s="162">
        <v>1</v>
      </c>
      <c r="J6" s="163" t="s">
        <v>4585</v>
      </c>
      <c r="K6" s="163">
        <v>2</v>
      </c>
      <c r="L6" s="164" t="s">
        <v>4580</v>
      </c>
      <c r="M6" s="164">
        <v>1</v>
      </c>
      <c r="N6" s="164" t="s">
        <v>40</v>
      </c>
      <c r="O6" s="165"/>
      <c r="P6" s="166" t="s">
        <v>40</v>
      </c>
      <c r="Q6" s="166"/>
      <c r="R6" s="167" t="s">
        <v>40</v>
      </c>
      <c r="S6" s="167"/>
      <c r="T6" s="168" t="s">
        <v>40</v>
      </c>
      <c r="U6" s="168"/>
      <c r="V6" s="169" t="s">
        <v>40</v>
      </c>
      <c r="W6" s="169"/>
      <c r="X6" s="5" t="s">
        <v>40</v>
      </c>
      <c r="Y6" s="5"/>
      <c r="Z6" s="161" t="s">
        <v>40</v>
      </c>
      <c r="AA6" s="161"/>
      <c r="AB6" s="162" t="s">
        <v>40</v>
      </c>
      <c r="AC6" s="162"/>
      <c r="AD6" s="18">
        <v>30</v>
      </c>
      <c r="AE6" s="18" t="s">
        <v>12539</v>
      </c>
      <c r="AF6" s="18" t="s">
        <v>12540</v>
      </c>
      <c r="AG6" s="170" t="b">
        <v>1</v>
      </c>
      <c r="AH6" s="170" t="b">
        <v>1</v>
      </c>
      <c r="AI6" s="170" t="str">
        <f ca="1">IFERROR(VLOOKUP(F6,Cennik!$A$4:$B892, 2, FALSE()) * G6 + VLOOKUP(H6,Cennik!$A$4:$B892, 2, FALSE()) * I6 + VLOOKUP(J6,Cennik!$A$4:$B892, 2, FALSE()) * K6 + VLOOKUP(L6,Cennik!$A$4:$B892, 2, FALSE()) * M6 + VLOOKUP(N6,Cennik!$A$4:$B892, 2, FALSE()) * O6 + VLOOKUP(P6,Cennik!$A$4:$B892, 2, FALSE()) * Q6 + VLOOKUP(R6,Cennik!$A$4:$B892, 2, FALSE()) * S6 + VLOOKUP(T6,Cennik!$A$4:$B892, 2, FALSE()) * U6 + VLOOKUP(V6,Cennik!$A$4:$B892, 2, FALSE()) * W6 + VLOOKUP(X6,Cennik!$A$4:$B892, 2, FALSE()) * Y6 + VLOOKUP(Z6,Cennik!$A$4:$B892, 2, FALSE()) * AA6 + VLOOKUP(AB6,Cennik!$A$4:$B892, 2, FALSE() * AC6),"Brak wartości")</f>
        <v>Brak wartości</v>
      </c>
    </row>
    <row r="7" spans="1:35" ht="12.75">
      <c r="A7" s="158" t="s">
        <v>1400</v>
      </c>
      <c r="B7" s="159">
        <v>1</v>
      </c>
      <c r="C7" s="5" t="s">
        <v>1401</v>
      </c>
      <c r="D7" s="171" t="s">
        <v>1402</v>
      </c>
      <c r="E7" s="57" t="s">
        <v>1402</v>
      </c>
      <c r="F7" s="161" t="s">
        <v>557</v>
      </c>
      <c r="G7" s="161">
        <v>10</v>
      </c>
      <c r="H7" s="162" t="s">
        <v>4585</v>
      </c>
      <c r="I7" s="162">
        <v>2</v>
      </c>
      <c r="J7" s="163" t="s">
        <v>4679</v>
      </c>
      <c r="K7" s="163">
        <v>1</v>
      </c>
      <c r="L7" s="164" t="s">
        <v>8133</v>
      </c>
      <c r="M7" s="164">
        <v>1</v>
      </c>
      <c r="N7" s="164" t="s">
        <v>40</v>
      </c>
      <c r="O7" s="165"/>
      <c r="P7" s="166" t="s">
        <v>40</v>
      </c>
      <c r="Q7" s="166"/>
      <c r="R7" s="167" t="s">
        <v>40</v>
      </c>
      <c r="S7" s="167"/>
      <c r="T7" s="168" t="s">
        <v>40</v>
      </c>
      <c r="U7" s="168"/>
      <c r="V7" s="169" t="s">
        <v>40</v>
      </c>
      <c r="W7" s="169"/>
      <c r="X7" s="5" t="s">
        <v>40</v>
      </c>
      <c r="Y7" s="5"/>
      <c r="Z7" s="161" t="s">
        <v>40</v>
      </c>
      <c r="AA7" s="161"/>
      <c r="AB7" s="162" t="s">
        <v>40</v>
      </c>
      <c r="AC7" s="162"/>
      <c r="AD7" s="18">
        <v>15</v>
      </c>
      <c r="AE7" s="18" t="s">
        <v>12539</v>
      </c>
      <c r="AF7" s="18" t="s">
        <v>12540</v>
      </c>
      <c r="AG7" s="170" t="b">
        <v>1</v>
      </c>
      <c r="AH7" s="170" t="b">
        <v>1</v>
      </c>
      <c r="AI7" s="170" t="str">
        <f ca="1">IFERROR(VLOOKUP(F7,Cennik!$A$4:$B892, 2, FALSE()) * G7 + VLOOKUP(H7,Cennik!$A$4:$B892, 2, FALSE()) * I7 + VLOOKUP(J7,Cennik!$A$4:$B892, 2, FALSE()) * K7 + VLOOKUP(L7,Cennik!$A$4:$B892, 2, FALSE()) * M7 + VLOOKUP(N7,Cennik!$A$4:$B892, 2, FALSE()) * O7 + VLOOKUP(P7,Cennik!$A$4:$B892, 2, FALSE()) * Q7 + VLOOKUP(R7,Cennik!$A$4:$B892, 2, FALSE()) * S7 + VLOOKUP(T7,Cennik!$A$4:$B892, 2, FALSE()) * U7 + VLOOKUP(V7,Cennik!$A$4:$B892, 2, FALSE()) * W7 + VLOOKUP(X7,Cennik!$A$4:$B892, 2, FALSE()) * Y7 + VLOOKUP(Z7,Cennik!$A$4:$B892, 2, FALSE()) * AA7 + VLOOKUP(AB7,Cennik!$A$4:$B892, 2, FALSE() * AC7),"Brak wartości")</f>
        <v>Brak wartości</v>
      </c>
    </row>
    <row r="8" spans="1:35" ht="12.75">
      <c r="A8" s="158" t="s">
        <v>1403</v>
      </c>
      <c r="B8" s="159">
        <v>1</v>
      </c>
      <c r="C8" s="5" t="s">
        <v>1403</v>
      </c>
      <c r="D8" s="59" t="s">
        <v>1404</v>
      </c>
      <c r="E8" s="57" t="s">
        <v>1405</v>
      </c>
      <c r="F8" s="161" t="s">
        <v>557</v>
      </c>
      <c r="G8" s="161">
        <v>5</v>
      </c>
      <c r="H8" s="162" t="s">
        <v>8133</v>
      </c>
      <c r="I8" s="162">
        <v>1</v>
      </c>
      <c r="J8" s="163" t="s">
        <v>40</v>
      </c>
      <c r="K8" s="163"/>
      <c r="L8" s="164" t="s">
        <v>40</v>
      </c>
      <c r="M8" s="164"/>
      <c r="N8" s="164" t="s">
        <v>40</v>
      </c>
      <c r="O8" s="165"/>
      <c r="P8" s="166" t="s">
        <v>40</v>
      </c>
      <c r="Q8" s="166"/>
      <c r="R8" s="167" t="s">
        <v>40</v>
      </c>
      <c r="S8" s="167"/>
      <c r="T8" s="168" t="s">
        <v>40</v>
      </c>
      <c r="U8" s="168"/>
      <c r="V8" s="169" t="s">
        <v>40</v>
      </c>
      <c r="W8" s="169"/>
      <c r="X8" s="5" t="s">
        <v>40</v>
      </c>
      <c r="Y8" s="5"/>
      <c r="Z8" s="161" t="s">
        <v>40</v>
      </c>
      <c r="AA8" s="161"/>
      <c r="AB8" s="162" t="s">
        <v>40</v>
      </c>
      <c r="AC8" s="162"/>
      <c r="AD8" s="33">
        <v>10</v>
      </c>
      <c r="AE8" s="18" t="s">
        <v>12539</v>
      </c>
      <c r="AF8" s="18" t="s">
        <v>12540</v>
      </c>
      <c r="AG8" s="170" t="b">
        <v>1</v>
      </c>
      <c r="AH8" s="170" t="b">
        <v>1</v>
      </c>
      <c r="AI8" s="170" t="str">
        <f>IFERROR(VLOOKUP(F8,Cennik!$A$4:$B892, 2, FALSE()) * G8 + VLOOKUP(H8,Cennik!$A$4:$B892, 2, FALSE()) * I8 + VLOOKUP(J8,Cennik!$A$4:$B892, 2, FALSE()) * K8 + VLOOKUP(L8,Cennik!$A$4:$B892, 2, FALSE()) * M8 + VLOOKUP(N8,Cennik!$A$4:$B892, 2, FALSE()) * O8 + VLOOKUP(P8,Cennik!$A$4:$B892, 2, FALSE()) * Q8 + VLOOKUP(R8,Cennik!$A$4:$B892, 2, FALSE()) * S8 + VLOOKUP(T8,Cennik!$A$4:$B892, 2, FALSE()) * U8 + VLOOKUP(V8,Cennik!$A$4:$B892, 2, FALSE()) * W8 + VLOOKUP(X8,Cennik!$A$4:$B892, 2, FALSE()) * Y8 + VLOOKUP(Z8,Cennik!$A$4:$B892, 2, FALSE()) * AA8 + VLOOKUP(AB8,Cennik!$A$4:$B892, 2, FALSE() * AC8),"Brak wartości")</f>
        <v>Brak wartości</v>
      </c>
    </row>
    <row r="9" spans="1:35" ht="12.75">
      <c r="A9" s="158" t="s">
        <v>1406</v>
      </c>
      <c r="B9" s="159">
        <v>2</v>
      </c>
      <c r="C9" s="5" t="s">
        <v>1380</v>
      </c>
      <c r="D9" s="59" t="s">
        <v>1407</v>
      </c>
      <c r="E9" s="57" t="s">
        <v>1407</v>
      </c>
      <c r="F9" s="161" t="s">
        <v>513</v>
      </c>
      <c r="G9" s="161">
        <v>1</v>
      </c>
      <c r="H9" s="162" t="s">
        <v>562</v>
      </c>
      <c r="I9" s="162">
        <v>4</v>
      </c>
      <c r="J9" s="163" t="s">
        <v>4585</v>
      </c>
      <c r="K9" s="163">
        <v>2</v>
      </c>
      <c r="L9" s="164" t="s">
        <v>8133</v>
      </c>
      <c r="M9" s="164">
        <v>1</v>
      </c>
      <c r="N9" s="164" t="s">
        <v>460</v>
      </c>
      <c r="O9" s="165">
        <v>1</v>
      </c>
      <c r="P9" s="166" t="s">
        <v>4580</v>
      </c>
      <c r="Q9" s="166">
        <v>1</v>
      </c>
      <c r="R9" s="167" t="s">
        <v>40</v>
      </c>
      <c r="S9" s="167"/>
      <c r="T9" s="168" t="s">
        <v>40</v>
      </c>
      <c r="U9" s="168"/>
      <c r="V9" s="169" t="s">
        <v>40</v>
      </c>
      <c r="W9" s="169"/>
      <c r="X9" s="5" t="s">
        <v>40</v>
      </c>
      <c r="Y9" s="5"/>
      <c r="Z9" s="161" t="s">
        <v>40</v>
      </c>
      <c r="AA9" s="161"/>
      <c r="AB9" s="162" t="s">
        <v>40</v>
      </c>
      <c r="AC9" s="162"/>
      <c r="AD9" s="33">
        <v>25</v>
      </c>
      <c r="AE9" s="18" t="s">
        <v>12539</v>
      </c>
      <c r="AF9" s="18" t="s">
        <v>12540</v>
      </c>
      <c r="AG9" s="170" t="b">
        <v>1</v>
      </c>
      <c r="AH9" s="170" t="b">
        <v>1</v>
      </c>
      <c r="AI9" s="170" t="str">
        <f ca="1">IFERROR(VLOOKUP(F9,Cennik!$A$4:$B892, 2, FALSE()) * G9 + VLOOKUP(H9,Cennik!$A$4:$B892, 2, FALSE()) * I9 + VLOOKUP(J9,Cennik!$A$4:$B892, 2, FALSE()) * K9 + VLOOKUP(L9,Cennik!$A$4:$B892, 2, FALSE()) * M9 + VLOOKUP(N9,Cennik!$A$4:$B892, 2, FALSE()) * O9 + VLOOKUP(P9,Cennik!$A$4:$B892, 2, FALSE()) * Q9 + VLOOKUP(R9,Cennik!$A$4:$B892, 2, FALSE()) * S9 + VLOOKUP(T9,Cennik!$A$4:$B892, 2, FALSE()) * U9 + VLOOKUP(V9,Cennik!$A$4:$B892, 2, FALSE()) * W9 + VLOOKUP(X9,Cennik!$A$4:$B892, 2, FALSE()) * Y9 + VLOOKUP(Z9,Cennik!$A$4:$B892, 2, FALSE()) * AA9 + VLOOKUP(AB9,Cennik!$A$4:$B892, 2, FALSE() * AC9),"Brak wartości")</f>
        <v>Brak wartości</v>
      </c>
    </row>
    <row r="10" spans="1:35" ht="12.75">
      <c r="A10" s="158" t="s">
        <v>1408</v>
      </c>
      <c r="B10" s="159">
        <v>2</v>
      </c>
      <c r="C10" s="5" t="s">
        <v>1409</v>
      </c>
      <c r="D10" s="160" t="s">
        <v>1410</v>
      </c>
      <c r="E10" s="57" t="s">
        <v>1410</v>
      </c>
      <c r="F10" s="161" t="s">
        <v>513</v>
      </c>
      <c r="G10" s="161">
        <v>2</v>
      </c>
      <c r="H10" s="162" t="s">
        <v>562</v>
      </c>
      <c r="I10" s="162">
        <v>6</v>
      </c>
      <c r="J10" s="163" t="s">
        <v>4585</v>
      </c>
      <c r="K10" s="163">
        <v>3</v>
      </c>
      <c r="L10" s="164" t="s">
        <v>8133</v>
      </c>
      <c r="M10" s="164">
        <v>2</v>
      </c>
      <c r="N10" s="164" t="s">
        <v>460</v>
      </c>
      <c r="O10" s="165">
        <v>2</v>
      </c>
      <c r="P10" s="166" t="s">
        <v>4580</v>
      </c>
      <c r="Q10" s="166">
        <v>1</v>
      </c>
      <c r="R10" s="167" t="s">
        <v>40</v>
      </c>
      <c r="S10" s="167"/>
      <c r="T10" s="168" t="s">
        <v>40</v>
      </c>
      <c r="U10" s="168"/>
      <c r="V10" s="169" t="s">
        <v>40</v>
      </c>
      <c r="W10" s="169"/>
      <c r="X10" s="5" t="s">
        <v>40</v>
      </c>
      <c r="Y10" s="5"/>
      <c r="Z10" s="161" t="s">
        <v>40</v>
      </c>
      <c r="AA10" s="161"/>
      <c r="AB10" s="162" t="s">
        <v>40</v>
      </c>
      <c r="AC10" s="162"/>
      <c r="AD10" s="18">
        <v>40</v>
      </c>
      <c r="AE10" s="18" t="s">
        <v>12539</v>
      </c>
      <c r="AF10" s="18" t="s">
        <v>12540</v>
      </c>
      <c r="AG10" s="170" t="b">
        <v>1</v>
      </c>
      <c r="AH10" s="170" t="b">
        <v>1</v>
      </c>
      <c r="AI10" s="170" t="str">
        <f ca="1">IFERROR(VLOOKUP(F10,Cennik!$A$4:$B892, 2, FALSE()) * G10 + VLOOKUP(H10,Cennik!$A$4:$B892, 2, FALSE()) * I10 + VLOOKUP(J10,Cennik!$A$4:$B892, 2, FALSE()) * K10 + VLOOKUP(L10,Cennik!$A$4:$B892, 2, FALSE()) * M10 + VLOOKUP(N10,Cennik!$A$4:$B892, 2, FALSE()) * O10 + VLOOKUP(P10,Cennik!$A$4:$B892, 2, FALSE()) * Q10 + VLOOKUP(R10,Cennik!$A$4:$B892, 2, FALSE()) * S10 + VLOOKUP(T10,Cennik!$A$4:$B892, 2, FALSE()) * U10 + VLOOKUP(V10,Cennik!$A$4:$B892, 2, FALSE()) * W10 + VLOOKUP(X10,Cennik!$A$4:$B892, 2, FALSE()) * Y10 + VLOOKUP(Z10,Cennik!$A$4:$B892, 2, FALSE()) * AA10 + VLOOKUP(AB10,Cennik!$A$4:$B892, 2, FALSE() * AC10),"Brak wartości")</f>
        <v>Brak wartości</v>
      </c>
    </row>
    <row r="11" spans="1:35" ht="12.75">
      <c r="A11" s="158" t="s">
        <v>1411</v>
      </c>
      <c r="B11" s="159">
        <v>3</v>
      </c>
      <c r="C11" s="5" t="s">
        <v>1409</v>
      </c>
      <c r="D11" s="59" t="s">
        <v>1412</v>
      </c>
      <c r="E11" s="57" t="s">
        <v>1413</v>
      </c>
      <c r="F11" s="161" t="s">
        <v>518</v>
      </c>
      <c r="G11" s="161">
        <v>2</v>
      </c>
      <c r="H11" s="162" t="s">
        <v>557</v>
      </c>
      <c r="I11" s="162">
        <v>8</v>
      </c>
      <c r="J11" s="163" t="s">
        <v>567</v>
      </c>
      <c r="K11" s="163">
        <v>4</v>
      </c>
      <c r="L11" s="164" t="s">
        <v>4585</v>
      </c>
      <c r="M11" s="164">
        <v>3</v>
      </c>
      <c r="N11" s="164" t="s">
        <v>8133</v>
      </c>
      <c r="O11" s="165">
        <v>2</v>
      </c>
      <c r="P11" s="166" t="s">
        <v>464</v>
      </c>
      <c r="Q11" s="166">
        <v>1</v>
      </c>
      <c r="R11" s="167" t="s">
        <v>4580</v>
      </c>
      <c r="S11" s="167">
        <v>2</v>
      </c>
      <c r="T11" s="168" t="s">
        <v>40</v>
      </c>
      <c r="U11" s="168"/>
      <c r="V11" s="169" t="s">
        <v>40</v>
      </c>
      <c r="W11" s="169"/>
      <c r="X11" s="5" t="s">
        <v>40</v>
      </c>
      <c r="Y11" s="5"/>
      <c r="Z11" s="161" t="s">
        <v>40</v>
      </c>
      <c r="AA11" s="161"/>
      <c r="AB11" s="162" t="s">
        <v>40</v>
      </c>
      <c r="AC11" s="162"/>
      <c r="AD11" s="59">
        <v>35</v>
      </c>
      <c r="AE11" s="18" t="s">
        <v>12539</v>
      </c>
      <c r="AF11" s="18" t="s">
        <v>12540</v>
      </c>
      <c r="AG11" s="170" t="b">
        <v>1</v>
      </c>
      <c r="AH11" s="170" t="b">
        <v>1</v>
      </c>
      <c r="AI11" s="170" t="str">
        <f ca="1">IFERROR(VLOOKUP(F11,Cennik!$A$4:$B892, 2, FALSE()) * G11 + VLOOKUP(H11,Cennik!$A$4:$B892, 2, FALSE()) * I11 + VLOOKUP(J11,Cennik!$A$4:$B892, 2, FALSE()) * K11 + VLOOKUP(L11,Cennik!$A$4:$B892, 2, FALSE()) * M11 + VLOOKUP(N11,Cennik!$A$4:$B892, 2, FALSE()) * O11 + VLOOKUP(P11,Cennik!$A$4:$B892, 2, FALSE()) * Q11 + VLOOKUP(R11,Cennik!$A$4:$B892, 2, FALSE()) * S11 + VLOOKUP(T11,Cennik!$A$4:$B892, 2, FALSE()) * U11 + VLOOKUP(V11,Cennik!$A$4:$B892, 2, FALSE()) * W11 + VLOOKUP(X11,Cennik!$A$4:$B892, 2, FALSE()) * Y11 + VLOOKUP(Z11,Cennik!$A$4:$B892, 2, FALSE()) * AA11 + VLOOKUP(AB11,Cennik!$A$4:$B892, 2, FALSE() * AC11),"Brak wartości")</f>
        <v>Brak wartości</v>
      </c>
    </row>
    <row r="12" spans="1:35" ht="12.75">
      <c r="A12" s="158" t="s">
        <v>1414</v>
      </c>
      <c r="B12" s="159">
        <v>3</v>
      </c>
      <c r="C12" s="5" t="s">
        <v>1415</v>
      </c>
      <c r="D12" s="59" t="s">
        <v>1416</v>
      </c>
      <c r="E12" s="57" t="s">
        <v>1416</v>
      </c>
      <c r="F12" s="161" t="s">
        <v>518</v>
      </c>
      <c r="G12" s="161">
        <v>4</v>
      </c>
      <c r="H12" s="162" t="s">
        <v>557</v>
      </c>
      <c r="I12" s="162">
        <v>12</v>
      </c>
      <c r="J12" s="163" t="s">
        <v>567</v>
      </c>
      <c r="K12" s="163">
        <v>6</v>
      </c>
      <c r="L12" s="164" t="s">
        <v>4585</v>
      </c>
      <c r="M12" s="164">
        <v>4</v>
      </c>
      <c r="N12" s="164" t="s">
        <v>8133</v>
      </c>
      <c r="O12" s="165">
        <v>2</v>
      </c>
      <c r="P12" s="166" t="s">
        <v>464</v>
      </c>
      <c r="Q12" s="166">
        <v>1</v>
      </c>
      <c r="R12" s="167" t="s">
        <v>4580</v>
      </c>
      <c r="S12" s="167">
        <v>2</v>
      </c>
      <c r="T12" s="168" t="s">
        <v>40</v>
      </c>
      <c r="U12" s="168"/>
      <c r="V12" s="169" t="s">
        <v>40</v>
      </c>
      <c r="W12" s="169"/>
      <c r="X12" s="5" t="s">
        <v>40</v>
      </c>
      <c r="Y12" s="5"/>
      <c r="Z12" s="161" t="s">
        <v>40</v>
      </c>
      <c r="AA12" s="161"/>
      <c r="AB12" s="162" t="s">
        <v>40</v>
      </c>
      <c r="AC12" s="162"/>
      <c r="AD12" s="5">
        <v>50</v>
      </c>
      <c r="AE12" s="18" t="s">
        <v>12539</v>
      </c>
      <c r="AF12" s="18" t="s">
        <v>12540</v>
      </c>
      <c r="AG12" s="170" t="b">
        <v>1</v>
      </c>
      <c r="AH12" s="170" t="b">
        <v>1</v>
      </c>
      <c r="AI12" s="170" t="str">
        <f ca="1">IFERROR(VLOOKUP(F12,Cennik!$A$4:$B892, 2, FALSE()) * G12 + VLOOKUP(H12,Cennik!$A$4:$B892, 2, FALSE()) * I12 + VLOOKUP(J12,Cennik!$A$4:$B892, 2, FALSE()) * K12 + VLOOKUP(L12,Cennik!$A$4:$B892, 2, FALSE()) * M12 + VLOOKUP(N12,Cennik!$A$4:$B892, 2, FALSE()) * O12 + VLOOKUP(P12,Cennik!$A$4:$B892, 2, FALSE()) * Q12 + VLOOKUP(R12,Cennik!$A$4:$B892, 2, FALSE()) * S12 + VLOOKUP(T12,Cennik!$A$4:$B892, 2, FALSE()) * U12 + VLOOKUP(V12,Cennik!$A$4:$B892, 2, FALSE()) * W12 + VLOOKUP(X12,Cennik!$A$4:$B892, 2, FALSE()) * Y12 + VLOOKUP(Z12,Cennik!$A$4:$B892, 2, FALSE()) * AA12 + VLOOKUP(AB12,Cennik!$A$4:$B892, 2, FALSE() * AC12),"Brak wartości")</f>
        <v>Brak wartości</v>
      </c>
    </row>
    <row r="13" spans="1:35" ht="12.75">
      <c r="A13" s="158" t="s">
        <v>1417</v>
      </c>
      <c r="B13" s="159">
        <v>4</v>
      </c>
      <c r="C13" s="5" t="s">
        <v>1417</v>
      </c>
      <c r="D13" s="160" t="s">
        <v>1418</v>
      </c>
      <c r="E13" s="57" t="s">
        <v>1418</v>
      </c>
      <c r="F13" s="161" t="s">
        <v>518</v>
      </c>
      <c r="G13" s="161">
        <v>5</v>
      </c>
      <c r="H13" s="162" t="s">
        <v>567</v>
      </c>
      <c r="I13" s="162">
        <v>8</v>
      </c>
      <c r="J13" s="163" t="s">
        <v>4585</v>
      </c>
      <c r="K13" s="163">
        <v>8</v>
      </c>
      <c r="L13" s="164" t="s">
        <v>8133</v>
      </c>
      <c r="M13" s="164">
        <v>3</v>
      </c>
      <c r="N13" s="164" t="s">
        <v>464</v>
      </c>
      <c r="O13" s="165">
        <v>1</v>
      </c>
      <c r="P13" s="166" t="s">
        <v>4679</v>
      </c>
      <c r="Q13" s="166">
        <v>5</v>
      </c>
      <c r="R13" s="167" t="s">
        <v>4580</v>
      </c>
      <c r="S13" s="167">
        <v>3</v>
      </c>
      <c r="T13" s="168" t="s">
        <v>40</v>
      </c>
      <c r="U13" s="168"/>
      <c r="V13" s="169" t="s">
        <v>40</v>
      </c>
      <c r="W13" s="169"/>
      <c r="X13" s="5" t="s">
        <v>40</v>
      </c>
      <c r="Y13" s="5"/>
      <c r="Z13" s="161" t="s">
        <v>40</v>
      </c>
      <c r="AA13" s="161"/>
      <c r="AB13" s="162" t="s">
        <v>40</v>
      </c>
      <c r="AC13" s="162"/>
      <c r="AD13" s="18">
        <v>60</v>
      </c>
      <c r="AE13" s="18" t="s">
        <v>12539</v>
      </c>
      <c r="AF13" s="18" t="s">
        <v>12540</v>
      </c>
      <c r="AG13" s="170" t="b">
        <v>1</v>
      </c>
      <c r="AH13" s="170" t="b">
        <v>1</v>
      </c>
      <c r="AI13" s="170" t="str">
        <f ca="1">IFERROR(VLOOKUP(F13,Cennik!$A$4:$B892, 2, FALSE()) * G13 + VLOOKUP(H13,Cennik!$A$4:$B892, 2, FALSE()) * I13 + VLOOKUP(J13,Cennik!$A$4:$B892, 2, FALSE()) * K13 + VLOOKUP(L13,Cennik!$A$4:$B892, 2, FALSE()) * M13 + VLOOKUP(N13,Cennik!$A$4:$B892, 2, FALSE()) * O13 + VLOOKUP(P13,Cennik!$A$4:$B892, 2, FALSE()) * Q13 + VLOOKUP(R13,Cennik!$A$4:$B892, 2, FALSE()) * S13 + VLOOKUP(T13,Cennik!$A$4:$B892, 2, FALSE()) * U13 + VLOOKUP(V13,Cennik!$A$4:$B892, 2, FALSE()) * W13 + VLOOKUP(X13,Cennik!$A$4:$B892, 2, FALSE()) * Y13 + VLOOKUP(Z13,Cennik!$A$4:$B892, 2, FALSE()) * AA13 + VLOOKUP(AB13,Cennik!$A$4:$B892, 2, FALSE() * AC13),"Brak wartości")</f>
        <v>Brak wartości</v>
      </c>
    </row>
    <row r="14" spans="1:35" ht="12.75">
      <c r="A14" s="158" t="s">
        <v>1419</v>
      </c>
      <c r="B14" s="159">
        <v>4</v>
      </c>
      <c r="C14" s="5" t="s">
        <v>1417</v>
      </c>
      <c r="D14" s="171" t="s">
        <v>1420</v>
      </c>
      <c r="E14" s="57" t="s">
        <v>1421</v>
      </c>
      <c r="F14" s="161" t="s">
        <v>518</v>
      </c>
      <c r="G14" s="161">
        <v>6</v>
      </c>
      <c r="H14" s="162" t="s">
        <v>567</v>
      </c>
      <c r="I14" s="162">
        <v>12</v>
      </c>
      <c r="J14" s="163" t="s">
        <v>4585</v>
      </c>
      <c r="K14" s="163">
        <v>8</v>
      </c>
      <c r="L14" s="164" t="s">
        <v>8133</v>
      </c>
      <c r="M14" s="164">
        <v>4</v>
      </c>
      <c r="N14" s="164" t="s">
        <v>464</v>
      </c>
      <c r="O14" s="165">
        <v>1</v>
      </c>
      <c r="P14" s="166" t="s">
        <v>4739</v>
      </c>
      <c r="Q14" s="166">
        <v>10</v>
      </c>
      <c r="R14" s="167" t="s">
        <v>4679</v>
      </c>
      <c r="S14" s="167">
        <v>5</v>
      </c>
      <c r="T14" s="168" t="s">
        <v>4580</v>
      </c>
      <c r="U14" s="168">
        <v>3</v>
      </c>
      <c r="V14" s="169" t="s">
        <v>40</v>
      </c>
      <c r="W14" s="169"/>
      <c r="X14" s="5" t="s">
        <v>40</v>
      </c>
      <c r="Y14" s="5"/>
      <c r="Z14" s="161" t="s">
        <v>40</v>
      </c>
      <c r="AA14" s="161"/>
      <c r="AB14" s="162" t="s">
        <v>40</v>
      </c>
      <c r="AC14" s="162"/>
      <c r="AD14" s="18">
        <v>60</v>
      </c>
      <c r="AE14" s="18" t="s">
        <v>12539</v>
      </c>
      <c r="AF14" s="18" t="s">
        <v>12540</v>
      </c>
      <c r="AG14" s="170" t="b">
        <v>1</v>
      </c>
      <c r="AH14" s="170" t="b">
        <v>1</v>
      </c>
      <c r="AI14" s="170" t="str">
        <f ca="1">IFERROR(VLOOKUP(F14,Cennik!$A$4:$B892, 2, FALSE()) * G14 + VLOOKUP(H14,Cennik!$A$4:$B892, 2, FALSE()) * I14 + VLOOKUP(J14,Cennik!$A$4:$B892, 2, FALSE()) * K14 + VLOOKUP(L14,Cennik!$A$4:$B892, 2, FALSE()) * M14 + VLOOKUP(N14,Cennik!$A$4:$B892, 2, FALSE()) * O14 + VLOOKUP(P14,Cennik!$A$4:$B892, 2, FALSE()) * Q14 + VLOOKUP(R14,Cennik!$A$4:$B892, 2, FALSE()) * S14 + VLOOKUP(T14,Cennik!$A$4:$B892, 2, FALSE()) * U14 + VLOOKUP(V14,Cennik!$A$4:$B892, 2, FALSE()) * W14 + VLOOKUP(X14,Cennik!$A$4:$B892, 2, FALSE()) * Y14 + VLOOKUP(Z14,Cennik!$A$4:$B892, 2, FALSE()) * AA14 + VLOOKUP(AB14,Cennik!$A$4:$B892, 2, FALSE() * AC14),"Brak wartości")</f>
        <v>Brak wartości</v>
      </c>
    </row>
    <row r="15" spans="1:35" ht="12.75">
      <c r="A15" s="158" t="s">
        <v>1422</v>
      </c>
      <c r="B15" s="159">
        <v>5</v>
      </c>
      <c r="C15" s="5" t="s">
        <v>1426</v>
      </c>
      <c r="D15" s="171" t="s">
        <v>1423</v>
      </c>
      <c r="E15" s="57" t="s">
        <v>1424</v>
      </c>
      <c r="F15" s="161" t="s">
        <v>40</v>
      </c>
      <c r="G15" s="161"/>
      <c r="H15" s="162" t="s">
        <v>40</v>
      </c>
      <c r="I15" s="162"/>
      <c r="J15" s="163" t="s">
        <v>40</v>
      </c>
      <c r="K15" s="163"/>
      <c r="L15" s="164" t="s">
        <v>40</v>
      </c>
      <c r="M15" s="164"/>
      <c r="N15" s="164" t="s">
        <v>40</v>
      </c>
      <c r="O15" s="165"/>
      <c r="P15" s="166" t="s">
        <v>40</v>
      </c>
      <c r="Q15" s="166"/>
      <c r="R15" s="167" t="s">
        <v>40</v>
      </c>
      <c r="S15" s="167"/>
      <c r="T15" s="168" t="s">
        <v>40</v>
      </c>
      <c r="U15" s="168"/>
      <c r="V15" s="169" t="s">
        <v>40</v>
      </c>
      <c r="W15" s="169"/>
      <c r="X15" s="5" t="s">
        <v>40</v>
      </c>
      <c r="Y15" s="5"/>
      <c r="Z15" s="161" t="s">
        <v>40</v>
      </c>
      <c r="AA15" s="161"/>
      <c r="AB15" s="162" t="s">
        <v>40</v>
      </c>
      <c r="AC15" s="162"/>
      <c r="AD15" s="18">
        <v>80</v>
      </c>
      <c r="AE15" s="18" t="s">
        <v>12539</v>
      </c>
      <c r="AF15" s="18" t="s">
        <v>12540</v>
      </c>
      <c r="AG15" s="170" t="b">
        <v>0</v>
      </c>
      <c r="AH15" s="170" t="b">
        <v>0</v>
      </c>
      <c r="AI15" s="170">
        <v>2000</v>
      </c>
    </row>
    <row r="16" spans="1:35" ht="12.75">
      <c r="A16" s="158" t="s">
        <v>1425</v>
      </c>
      <c r="B16" s="159">
        <v>5</v>
      </c>
      <c r="C16" s="5" t="s">
        <v>1426</v>
      </c>
      <c r="D16" s="171" t="s">
        <v>1427</v>
      </c>
      <c r="E16" s="57" t="s">
        <v>1428</v>
      </c>
      <c r="F16" s="161" t="s">
        <v>518</v>
      </c>
      <c r="G16" s="161">
        <v>8</v>
      </c>
      <c r="H16" s="162" t="s">
        <v>4585</v>
      </c>
      <c r="I16" s="162">
        <v>5</v>
      </c>
      <c r="J16" s="163" t="s">
        <v>8133</v>
      </c>
      <c r="K16" s="163">
        <v>5</v>
      </c>
      <c r="L16" s="164" t="s">
        <v>4694</v>
      </c>
      <c r="M16" s="164">
        <v>4</v>
      </c>
      <c r="N16" s="164" t="s">
        <v>364</v>
      </c>
      <c r="O16" s="165">
        <v>1000</v>
      </c>
      <c r="P16" s="166" t="s">
        <v>4580</v>
      </c>
      <c r="Q16" s="166">
        <v>4</v>
      </c>
      <c r="R16" s="167" t="s">
        <v>40</v>
      </c>
      <c r="S16" s="167"/>
      <c r="T16" s="168" t="s">
        <v>40</v>
      </c>
      <c r="U16" s="168"/>
      <c r="V16" s="169" t="s">
        <v>40</v>
      </c>
      <c r="W16" s="169"/>
      <c r="X16" s="5" t="s">
        <v>40</v>
      </c>
      <c r="Y16" s="5"/>
      <c r="Z16" s="161" t="s">
        <v>40</v>
      </c>
      <c r="AA16" s="161"/>
      <c r="AB16" s="162" t="s">
        <v>40</v>
      </c>
      <c r="AC16" s="162"/>
      <c r="AD16" s="18">
        <v>80</v>
      </c>
      <c r="AE16" s="18" t="s">
        <v>12539</v>
      </c>
      <c r="AF16" s="18" t="s">
        <v>12540</v>
      </c>
      <c r="AG16" s="170" t="b">
        <v>1</v>
      </c>
      <c r="AH16" s="170" t="b">
        <v>1</v>
      </c>
      <c r="AI16" s="170" t="str">
        <f ca="1">IFERROR(VLOOKUP(F16,Cennik!$A$4:$B892, 2, FALSE()) * G16 + VLOOKUP(H16,Cennik!$A$4:$B892, 2, FALSE()) * I16 + VLOOKUP(J16,Cennik!$A$4:$B892, 2, FALSE()) * K16 + VLOOKUP(L16,Cennik!$A$4:$B892, 2, FALSE()) * M16 + VLOOKUP(N16,Cennik!$A$4:$B892, 2, FALSE()) * O16 + VLOOKUP(P16,Cennik!$A$4:$B892, 2, FALSE()) * Q16 + VLOOKUP(R16,Cennik!$A$4:$B892, 2, FALSE()) * S16 + VLOOKUP(T16,Cennik!$A$4:$B892, 2, FALSE()) * U16 + VLOOKUP(V16,Cennik!$A$4:$B892, 2, FALSE()) * W16 + VLOOKUP(X16,Cennik!$A$4:$B892, 2, FALSE()) * Y16 + VLOOKUP(Z16,Cennik!$A$4:$B892, 2, FALSE()) * AA16 + VLOOKUP(AB16,Cennik!$A$4:$B892, 2, FALSE() * AC16),"Brak wartości")</f>
        <v>Brak wartości</v>
      </c>
    </row>
    <row r="17" spans="1:35" ht="12.75" hidden="1">
      <c r="A17" s="172"/>
      <c r="B17" s="159"/>
      <c r="C17" s="173"/>
      <c r="D17" s="11"/>
      <c r="E17" s="18"/>
      <c r="F17" s="161" t="s">
        <v>40</v>
      </c>
      <c r="G17" s="161"/>
      <c r="H17" s="162" t="s">
        <v>40</v>
      </c>
      <c r="I17" s="162"/>
      <c r="J17" s="163" t="s">
        <v>40</v>
      </c>
      <c r="K17" s="163"/>
      <c r="L17" s="164" t="s">
        <v>40</v>
      </c>
      <c r="M17" s="164"/>
      <c r="N17" s="164" t="s">
        <v>40</v>
      </c>
      <c r="O17" s="165"/>
      <c r="P17" s="166" t="s">
        <v>40</v>
      </c>
      <c r="Q17" s="166"/>
      <c r="R17" s="167" t="s">
        <v>40</v>
      </c>
      <c r="S17" s="167"/>
      <c r="T17" s="168" t="s">
        <v>40</v>
      </c>
      <c r="U17" s="168"/>
      <c r="V17" s="169" t="s">
        <v>40</v>
      </c>
      <c r="W17" s="169"/>
      <c r="X17" s="5" t="s">
        <v>40</v>
      </c>
      <c r="Y17" s="5"/>
      <c r="Z17" s="161" t="s">
        <v>40</v>
      </c>
      <c r="AA17" s="161"/>
      <c r="AB17" s="162" t="s">
        <v>40</v>
      </c>
      <c r="AC17" s="162"/>
      <c r="AD17" s="18"/>
      <c r="AE17" s="18"/>
      <c r="AF17" s="18"/>
      <c r="AG17" s="170"/>
      <c r="AH17" s="170"/>
      <c r="AI17" s="170"/>
    </row>
    <row r="18" spans="1:35" ht="16.5" hidden="1">
      <c r="A18" s="174"/>
      <c r="B18" s="175"/>
      <c r="C18" s="175"/>
      <c r="D18" s="175"/>
      <c r="E18" s="175"/>
      <c r="F18" s="161" t="s">
        <v>40</v>
      </c>
      <c r="G18" s="161"/>
      <c r="H18" s="162" t="s">
        <v>40</v>
      </c>
      <c r="I18" s="162"/>
      <c r="J18" s="163" t="s">
        <v>40</v>
      </c>
      <c r="K18" s="163"/>
      <c r="L18" s="164" t="s">
        <v>40</v>
      </c>
      <c r="M18" s="164"/>
      <c r="N18" s="164" t="s">
        <v>40</v>
      </c>
      <c r="O18" s="165"/>
      <c r="P18" s="166" t="s">
        <v>40</v>
      </c>
      <c r="Q18" s="166"/>
      <c r="R18" s="167" t="s">
        <v>40</v>
      </c>
      <c r="S18" s="167"/>
      <c r="T18" s="168" t="s">
        <v>40</v>
      </c>
      <c r="U18" s="168"/>
      <c r="V18" s="169" t="s">
        <v>40</v>
      </c>
      <c r="W18" s="169"/>
      <c r="X18" s="5" t="s">
        <v>40</v>
      </c>
      <c r="Y18" s="5"/>
      <c r="Z18" s="161" t="s">
        <v>40</v>
      </c>
      <c r="AA18" s="161"/>
      <c r="AB18" s="162" t="s">
        <v>40</v>
      </c>
      <c r="AC18" s="162"/>
      <c r="AD18" s="175"/>
      <c r="AE18" s="175"/>
      <c r="AF18" s="175"/>
      <c r="AG18" s="175"/>
      <c r="AH18" s="175"/>
      <c r="AI18" s="176"/>
    </row>
    <row r="19" spans="1:35" ht="12.75" hidden="1">
      <c r="A19" s="172"/>
      <c r="B19" s="177"/>
      <c r="C19" s="5"/>
      <c r="D19" s="88"/>
      <c r="E19" s="5"/>
      <c r="F19" s="161" t="s">
        <v>40</v>
      </c>
      <c r="G19" s="161"/>
      <c r="H19" s="162" t="s">
        <v>40</v>
      </c>
      <c r="I19" s="162"/>
      <c r="J19" s="163" t="s">
        <v>40</v>
      </c>
      <c r="K19" s="163"/>
      <c r="L19" s="164" t="s">
        <v>40</v>
      </c>
      <c r="M19" s="164"/>
      <c r="N19" s="164" t="s">
        <v>40</v>
      </c>
      <c r="O19" s="165"/>
      <c r="P19" s="166" t="s">
        <v>40</v>
      </c>
      <c r="Q19" s="166"/>
      <c r="R19" s="167" t="s">
        <v>40</v>
      </c>
      <c r="S19" s="167"/>
      <c r="T19" s="168" t="s">
        <v>40</v>
      </c>
      <c r="U19" s="168"/>
      <c r="V19" s="169" t="s">
        <v>40</v>
      </c>
      <c r="W19" s="169"/>
      <c r="X19" s="5" t="s">
        <v>40</v>
      </c>
      <c r="Y19" s="5"/>
      <c r="Z19" s="161" t="s">
        <v>40</v>
      </c>
      <c r="AA19" s="161"/>
      <c r="AB19" s="162" t="s">
        <v>40</v>
      </c>
      <c r="AC19" s="162"/>
      <c r="AD19" s="5"/>
      <c r="AE19" s="5"/>
      <c r="AF19" s="5"/>
      <c r="AG19" s="170"/>
      <c r="AH19" s="170"/>
      <c r="AI19" s="170"/>
    </row>
    <row r="20" spans="1:35" ht="12.75">
      <c r="A20" s="158" t="s">
        <v>2264</v>
      </c>
      <c r="B20" s="177">
        <v>1</v>
      </c>
      <c r="C20" s="5" t="s">
        <v>2265</v>
      </c>
      <c r="D20" s="178" t="s">
        <v>2266</v>
      </c>
      <c r="E20" s="12" t="s">
        <v>2266</v>
      </c>
      <c r="F20" s="161" t="s">
        <v>557</v>
      </c>
      <c r="G20" s="161">
        <v>5</v>
      </c>
      <c r="H20" s="162" t="s">
        <v>4585</v>
      </c>
      <c r="I20" s="162">
        <v>1</v>
      </c>
      <c r="J20" s="163" t="s">
        <v>8133</v>
      </c>
      <c r="K20" s="163">
        <v>1</v>
      </c>
      <c r="L20" s="164" t="s">
        <v>40</v>
      </c>
      <c r="M20" s="164"/>
      <c r="N20" s="164" t="s">
        <v>40</v>
      </c>
      <c r="O20" s="165"/>
      <c r="P20" s="166" t="s">
        <v>40</v>
      </c>
      <c r="Q20" s="166"/>
      <c r="R20" s="167" t="s">
        <v>40</v>
      </c>
      <c r="S20" s="167"/>
      <c r="T20" s="168" t="s">
        <v>40</v>
      </c>
      <c r="U20" s="168"/>
      <c r="V20" s="169" t="s">
        <v>40</v>
      </c>
      <c r="W20" s="169"/>
      <c r="X20" s="5" t="s">
        <v>40</v>
      </c>
      <c r="Y20" s="5"/>
      <c r="Z20" s="161" t="s">
        <v>40</v>
      </c>
      <c r="AA20" s="161"/>
      <c r="AB20" s="162" t="s">
        <v>40</v>
      </c>
      <c r="AC20" s="162"/>
      <c r="AD20" s="5">
        <v>5</v>
      </c>
      <c r="AE20" s="5" t="s">
        <v>12541</v>
      </c>
      <c r="AF20" s="5" t="s">
        <v>12542</v>
      </c>
      <c r="AG20" s="170" t="b">
        <v>1</v>
      </c>
      <c r="AH20" s="170" t="b">
        <v>1</v>
      </c>
      <c r="AI20" s="170" t="str">
        <f ca="1">IFERROR(VLOOKUP(F20,Cennik!$A$4:$B892, 2, FALSE()) * G20 + VLOOKUP(H20,Cennik!$A$4:$B892, 2, FALSE()) * I20 + VLOOKUP(J20,Cennik!$A$4:$B892, 2, FALSE()) * K20 + VLOOKUP(L20,Cennik!$A$4:$B892, 2, FALSE()) * M20 + VLOOKUP(N20,Cennik!$A$4:$B892, 2, FALSE()) * O20 + VLOOKUP(P20,Cennik!$A$4:$B892, 2, FALSE()) * Q20 + VLOOKUP(R20,Cennik!$A$4:$B892, 2, FALSE()) * S20 + VLOOKUP(T20,Cennik!$A$4:$B892, 2, FALSE()) * U20 + VLOOKUP(V20,Cennik!$A$4:$B892, 2, FALSE()) * W20 + VLOOKUP(X20,Cennik!$A$4:$B892, 2, FALSE()) * Y20 + VLOOKUP(Z20,Cennik!$A$4:$B892, 2, FALSE()) * AA20 + VLOOKUP(AB20,Cennik!$A$4:$B892, 2, FALSE() * AC20),"Brak wartości")</f>
        <v>Brak wartości</v>
      </c>
    </row>
    <row r="21" spans="1:35" ht="12.75">
      <c r="A21" s="158" t="s">
        <v>2267</v>
      </c>
      <c r="B21" s="177">
        <v>1</v>
      </c>
      <c r="C21" s="5" t="s">
        <v>2265</v>
      </c>
      <c r="D21" s="178" t="s">
        <v>2268</v>
      </c>
      <c r="E21" s="12" t="s">
        <v>2268</v>
      </c>
      <c r="F21" s="161" t="s">
        <v>557</v>
      </c>
      <c r="G21" s="161">
        <v>5</v>
      </c>
      <c r="H21" s="162" t="s">
        <v>4585</v>
      </c>
      <c r="I21" s="162">
        <v>1</v>
      </c>
      <c r="J21" s="163" t="s">
        <v>8133</v>
      </c>
      <c r="K21" s="163">
        <v>1</v>
      </c>
      <c r="L21" s="164" t="s">
        <v>40</v>
      </c>
      <c r="M21" s="164"/>
      <c r="N21" s="164" t="s">
        <v>40</v>
      </c>
      <c r="O21" s="165"/>
      <c r="P21" s="166" t="s">
        <v>40</v>
      </c>
      <c r="Q21" s="166"/>
      <c r="R21" s="167" t="s">
        <v>40</v>
      </c>
      <c r="S21" s="167"/>
      <c r="T21" s="168" t="s">
        <v>40</v>
      </c>
      <c r="U21" s="168"/>
      <c r="V21" s="169" t="s">
        <v>40</v>
      </c>
      <c r="W21" s="169"/>
      <c r="X21" s="5" t="s">
        <v>40</v>
      </c>
      <c r="Y21" s="5"/>
      <c r="Z21" s="161" t="s">
        <v>40</v>
      </c>
      <c r="AA21" s="161"/>
      <c r="AB21" s="162" t="s">
        <v>40</v>
      </c>
      <c r="AC21" s="162"/>
      <c r="AD21" s="5">
        <v>5</v>
      </c>
      <c r="AE21" s="5" t="s">
        <v>12541</v>
      </c>
      <c r="AF21" s="5" t="s">
        <v>12542</v>
      </c>
      <c r="AG21" s="170" t="b">
        <v>1</v>
      </c>
      <c r="AH21" s="170" t="b">
        <v>1</v>
      </c>
      <c r="AI21" s="170" t="str">
        <f ca="1">IFERROR(VLOOKUP(F21,Cennik!$A$4:$B892, 2, FALSE()) * G21 + VLOOKUP(H21,Cennik!$A$4:$B892, 2, FALSE()) * I21 + VLOOKUP(J21,Cennik!$A$4:$B892, 2, FALSE()) * K21 + VLOOKUP(L21,Cennik!$A$4:$B892, 2, FALSE()) * M21 + VLOOKUP(N21,Cennik!$A$4:$B892, 2, FALSE()) * O21 + VLOOKUP(P21,Cennik!$A$4:$B892, 2, FALSE()) * Q21 + VLOOKUP(R21,Cennik!$A$4:$B892, 2, FALSE()) * S21 + VLOOKUP(T21,Cennik!$A$4:$B892, 2, FALSE()) * U21 + VLOOKUP(V21,Cennik!$A$4:$B892, 2, FALSE()) * W21 + VLOOKUP(X21,Cennik!$A$4:$B892, 2, FALSE()) * Y21 + VLOOKUP(Z21,Cennik!$A$4:$B892, 2, FALSE()) * AA21 + VLOOKUP(AB21,Cennik!$A$4:$B892, 2, FALSE() * AC21),"Brak wartości")</f>
        <v>Brak wartości</v>
      </c>
    </row>
    <row r="22" spans="1:35" ht="12.75">
      <c r="A22" s="158" t="s">
        <v>2269</v>
      </c>
      <c r="B22" s="177">
        <v>1</v>
      </c>
      <c r="C22" s="5" t="s">
        <v>2265</v>
      </c>
      <c r="D22" s="178" t="s">
        <v>2270</v>
      </c>
      <c r="E22" s="12" t="s">
        <v>2270</v>
      </c>
      <c r="F22" s="161" t="s">
        <v>557</v>
      </c>
      <c r="G22" s="161">
        <v>10</v>
      </c>
      <c r="H22" s="162" t="s">
        <v>4585</v>
      </c>
      <c r="I22" s="162">
        <v>1</v>
      </c>
      <c r="J22" s="163" t="s">
        <v>8133</v>
      </c>
      <c r="K22" s="163">
        <v>1</v>
      </c>
      <c r="L22" s="164" t="s">
        <v>40</v>
      </c>
      <c r="M22" s="164"/>
      <c r="N22" s="164" t="s">
        <v>40</v>
      </c>
      <c r="O22" s="165"/>
      <c r="P22" s="166" t="s">
        <v>40</v>
      </c>
      <c r="Q22" s="166"/>
      <c r="R22" s="167" t="s">
        <v>40</v>
      </c>
      <c r="S22" s="167"/>
      <c r="T22" s="168" t="s">
        <v>40</v>
      </c>
      <c r="U22" s="168"/>
      <c r="V22" s="169" t="s">
        <v>40</v>
      </c>
      <c r="W22" s="169"/>
      <c r="X22" s="5" t="s">
        <v>40</v>
      </c>
      <c r="Y22" s="5"/>
      <c r="Z22" s="161" t="s">
        <v>40</v>
      </c>
      <c r="AA22" s="161"/>
      <c r="AB22" s="162" t="s">
        <v>40</v>
      </c>
      <c r="AC22" s="162"/>
      <c r="AD22" s="5">
        <v>5</v>
      </c>
      <c r="AE22" s="5" t="s">
        <v>12541</v>
      </c>
      <c r="AF22" s="5" t="s">
        <v>12542</v>
      </c>
      <c r="AG22" s="170" t="b">
        <v>1</v>
      </c>
      <c r="AH22" s="170" t="b">
        <v>1</v>
      </c>
      <c r="AI22" s="170" t="str">
        <f ca="1">IFERROR(VLOOKUP(F22,Cennik!$A$4:$B892, 2, FALSE()) * G22 + VLOOKUP(H22,Cennik!$A$4:$B892, 2, FALSE()) * I22 + VLOOKUP(J22,Cennik!$A$4:$B892, 2, FALSE()) * K22 + VLOOKUP(L22,Cennik!$A$4:$B892, 2, FALSE()) * M22 + VLOOKUP(N22,Cennik!$A$4:$B892, 2, FALSE()) * O22 + VLOOKUP(P22,Cennik!$A$4:$B892, 2, FALSE()) * Q22 + VLOOKUP(R22,Cennik!$A$4:$B892, 2, FALSE()) * S22 + VLOOKUP(T22,Cennik!$A$4:$B892, 2, FALSE()) * U22 + VLOOKUP(V22,Cennik!$A$4:$B892, 2, FALSE()) * W22 + VLOOKUP(X22,Cennik!$A$4:$B892, 2, FALSE()) * Y22 + VLOOKUP(Z22,Cennik!$A$4:$B892, 2, FALSE()) * AA22 + VLOOKUP(AB22,Cennik!$A$4:$B892, 2, FALSE() * AC22),"Brak wartości")</f>
        <v>Brak wartości</v>
      </c>
    </row>
    <row r="23" spans="1:35" ht="12.75">
      <c r="A23" s="158" t="s">
        <v>2271</v>
      </c>
      <c r="B23" s="177">
        <v>1</v>
      </c>
      <c r="C23" s="5" t="s">
        <v>2265</v>
      </c>
      <c r="D23" s="171" t="s">
        <v>2272</v>
      </c>
      <c r="E23" s="12" t="s">
        <v>2272</v>
      </c>
      <c r="F23" s="161" t="s">
        <v>557</v>
      </c>
      <c r="G23" s="161">
        <v>10</v>
      </c>
      <c r="H23" s="162" t="s">
        <v>4585</v>
      </c>
      <c r="I23" s="162">
        <v>1</v>
      </c>
      <c r="J23" s="163" t="s">
        <v>8133</v>
      </c>
      <c r="K23" s="163">
        <v>1</v>
      </c>
      <c r="L23" s="164" t="s">
        <v>40</v>
      </c>
      <c r="M23" s="164"/>
      <c r="N23" s="164" t="s">
        <v>40</v>
      </c>
      <c r="O23" s="165"/>
      <c r="P23" s="166" t="s">
        <v>40</v>
      </c>
      <c r="Q23" s="166"/>
      <c r="R23" s="167" t="s">
        <v>40</v>
      </c>
      <c r="S23" s="167"/>
      <c r="T23" s="168" t="s">
        <v>40</v>
      </c>
      <c r="U23" s="168"/>
      <c r="V23" s="169" t="s">
        <v>40</v>
      </c>
      <c r="W23" s="169"/>
      <c r="X23" s="5" t="s">
        <v>40</v>
      </c>
      <c r="Y23" s="5"/>
      <c r="Z23" s="161" t="s">
        <v>40</v>
      </c>
      <c r="AA23" s="161"/>
      <c r="AB23" s="162" t="s">
        <v>40</v>
      </c>
      <c r="AC23" s="162"/>
      <c r="AD23" s="18">
        <v>5</v>
      </c>
      <c r="AE23" s="5" t="s">
        <v>12541</v>
      </c>
      <c r="AF23" s="5" t="s">
        <v>12542</v>
      </c>
      <c r="AG23" s="170" t="b">
        <v>1</v>
      </c>
      <c r="AH23" s="170" t="b">
        <v>1</v>
      </c>
      <c r="AI23" s="170" t="str">
        <f ca="1">IFERROR(VLOOKUP(F23,Cennik!$A$4:$B892, 2, FALSE()) * G23 + VLOOKUP(H23,Cennik!$A$4:$B892, 2, FALSE()) * I23 + VLOOKUP(J23,Cennik!$A$4:$B892, 2, FALSE()) * K23 + VLOOKUP(L23,Cennik!$A$4:$B892, 2, FALSE()) * M23 + VLOOKUP(N23,Cennik!$A$4:$B892, 2, FALSE()) * O23 + VLOOKUP(P23,Cennik!$A$4:$B892, 2, FALSE()) * Q23 + VLOOKUP(R23,Cennik!$A$4:$B892, 2, FALSE()) * S23 + VLOOKUP(T23,Cennik!$A$4:$B892, 2, FALSE()) * U23 + VLOOKUP(V23,Cennik!$A$4:$B892, 2, FALSE()) * W23 + VLOOKUP(X23,Cennik!$A$4:$B892, 2, FALSE()) * Y23 + VLOOKUP(Z23,Cennik!$A$4:$B892, 2, FALSE()) * AA23 + VLOOKUP(AB23,Cennik!$A$4:$B892, 2, FALSE() * AC23),"Brak wartości")</f>
        <v>Brak wartości</v>
      </c>
    </row>
    <row r="24" spans="1:35" ht="12.75">
      <c r="A24" s="158" t="s">
        <v>2273</v>
      </c>
      <c r="B24" s="177">
        <v>1</v>
      </c>
      <c r="C24" s="5" t="s">
        <v>2274</v>
      </c>
      <c r="D24" s="171" t="s">
        <v>2275</v>
      </c>
      <c r="E24" s="12" t="s">
        <v>2275</v>
      </c>
      <c r="F24" s="161" t="s">
        <v>557</v>
      </c>
      <c r="G24" s="161">
        <v>10</v>
      </c>
      <c r="H24" s="162" t="s">
        <v>4585</v>
      </c>
      <c r="I24" s="162">
        <v>1</v>
      </c>
      <c r="J24" s="163" t="s">
        <v>8133</v>
      </c>
      <c r="K24" s="163">
        <v>1</v>
      </c>
      <c r="L24" s="164" t="s">
        <v>40</v>
      </c>
      <c r="M24" s="164"/>
      <c r="N24" s="164" t="s">
        <v>40</v>
      </c>
      <c r="O24" s="165"/>
      <c r="P24" s="166" t="s">
        <v>40</v>
      </c>
      <c r="Q24" s="166"/>
      <c r="R24" s="167" t="s">
        <v>40</v>
      </c>
      <c r="S24" s="167"/>
      <c r="T24" s="168" t="s">
        <v>40</v>
      </c>
      <c r="U24" s="168"/>
      <c r="V24" s="169" t="s">
        <v>40</v>
      </c>
      <c r="W24" s="169"/>
      <c r="X24" s="5" t="s">
        <v>40</v>
      </c>
      <c r="Y24" s="5"/>
      <c r="Z24" s="161" t="s">
        <v>40</v>
      </c>
      <c r="AA24" s="161"/>
      <c r="AB24" s="162" t="s">
        <v>40</v>
      </c>
      <c r="AC24" s="162"/>
      <c r="AD24" s="18">
        <v>5</v>
      </c>
      <c r="AE24" s="5" t="s">
        <v>12541</v>
      </c>
      <c r="AF24" s="5" t="s">
        <v>12542</v>
      </c>
      <c r="AG24" s="170" t="b">
        <v>1</v>
      </c>
      <c r="AH24" s="170" t="b">
        <v>1</v>
      </c>
      <c r="AI24" s="170" t="str">
        <f ca="1">IFERROR(VLOOKUP(F24,Cennik!$A$4:$B892, 2, FALSE()) * G24 + VLOOKUP(H24,Cennik!$A$4:$B892, 2, FALSE()) * I24 + VLOOKUP(J24,Cennik!$A$4:$B892, 2, FALSE()) * K24 + VLOOKUP(L24,Cennik!$A$4:$B892, 2, FALSE()) * M24 + VLOOKUP(N24,Cennik!$A$4:$B892, 2, FALSE()) * O24 + VLOOKUP(P24,Cennik!$A$4:$B892, 2, FALSE()) * Q24 + VLOOKUP(R24,Cennik!$A$4:$B892, 2, FALSE()) * S24 + VLOOKUP(T24,Cennik!$A$4:$B892, 2, FALSE()) * U24 + VLOOKUP(V24,Cennik!$A$4:$B892, 2, FALSE()) * W24 + VLOOKUP(X24,Cennik!$A$4:$B892, 2, FALSE()) * Y24 + VLOOKUP(Z24,Cennik!$A$4:$B892, 2, FALSE()) * AA24 + VLOOKUP(AB24,Cennik!$A$4:$B892, 2, FALSE() * AC24),"Brak wartości")</f>
        <v>Brak wartości</v>
      </c>
    </row>
    <row r="25" spans="1:35" ht="12.75">
      <c r="A25" s="158" t="s">
        <v>2276</v>
      </c>
      <c r="B25" s="177">
        <v>2</v>
      </c>
      <c r="C25" s="5" t="s">
        <v>2277</v>
      </c>
      <c r="D25" s="179" t="s">
        <v>2278</v>
      </c>
      <c r="E25" s="12" t="s">
        <v>2278</v>
      </c>
      <c r="F25" s="161" t="s">
        <v>562</v>
      </c>
      <c r="G25" s="161">
        <v>10</v>
      </c>
      <c r="H25" s="162" t="s">
        <v>557</v>
      </c>
      <c r="I25" s="162">
        <v>6</v>
      </c>
      <c r="J25" s="163" t="s">
        <v>4585</v>
      </c>
      <c r="K25" s="163">
        <v>2</v>
      </c>
      <c r="L25" s="164" t="s">
        <v>8133</v>
      </c>
      <c r="M25" s="164">
        <v>1</v>
      </c>
      <c r="N25" s="164" t="s">
        <v>40</v>
      </c>
      <c r="O25" s="165"/>
      <c r="P25" s="166" t="s">
        <v>40</v>
      </c>
      <c r="Q25" s="166"/>
      <c r="R25" s="167" t="s">
        <v>40</v>
      </c>
      <c r="S25" s="167"/>
      <c r="T25" s="168" t="s">
        <v>40</v>
      </c>
      <c r="U25" s="168"/>
      <c r="V25" s="169" t="s">
        <v>40</v>
      </c>
      <c r="W25" s="169"/>
      <c r="X25" s="5" t="s">
        <v>40</v>
      </c>
      <c r="Y25" s="5"/>
      <c r="Z25" s="161" t="s">
        <v>40</v>
      </c>
      <c r="AA25" s="161"/>
      <c r="AB25" s="162" t="s">
        <v>40</v>
      </c>
      <c r="AC25" s="162"/>
      <c r="AD25" s="18">
        <v>15</v>
      </c>
      <c r="AE25" s="5" t="s">
        <v>12541</v>
      </c>
      <c r="AF25" s="5" t="s">
        <v>12542</v>
      </c>
      <c r="AG25" s="170" t="b">
        <v>1</v>
      </c>
      <c r="AH25" s="170" t="b">
        <v>1</v>
      </c>
      <c r="AI25" s="170" t="str">
        <f ca="1">IFERROR(VLOOKUP(F25,Cennik!$A$4:$B892, 2, FALSE()) * G25 + VLOOKUP(H25,Cennik!$A$4:$B892, 2, FALSE()) * I25 + VLOOKUP(J25,Cennik!$A$4:$B892, 2, FALSE()) * K25 + VLOOKUP(L25,Cennik!$A$4:$B892, 2, FALSE()) * M25 + VLOOKUP(N25,Cennik!$A$4:$B892, 2, FALSE()) * O25 + VLOOKUP(P25,Cennik!$A$4:$B892, 2, FALSE()) * Q25 + VLOOKUP(R25,Cennik!$A$4:$B892, 2, FALSE()) * S25 + VLOOKUP(T25,Cennik!$A$4:$B892, 2, FALSE()) * U25 + VLOOKUP(V25,Cennik!$A$4:$B892, 2, FALSE()) * W25 + VLOOKUP(X25,Cennik!$A$4:$B892, 2, FALSE()) * Y25 + VLOOKUP(Z25,Cennik!$A$4:$B892, 2, FALSE()) * AA25 + VLOOKUP(AB25,Cennik!$A$4:$B892, 2, FALSE() * AC25),"Brak wartości")</f>
        <v>Brak wartości</v>
      </c>
    </row>
    <row r="26" spans="1:35" ht="12.75">
      <c r="A26" s="158" t="s">
        <v>2279</v>
      </c>
      <c r="B26" s="177">
        <v>2</v>
      </c>
      <c r="C26" s="5" t="s">
        <v>2277</v>
      </c>
      <c r="D26" s="179" t="s">
        <v>2280</v>
      </c>
      <c r="E26" s="12" t="s">
        <v>2280</v>
      </c>
      <c r="F26" s="161" t="s">
        <v>562</v>
      </c>
      <c r="G26" s="161">
        <v>10</v>
      </c>
      <c r="H26" s="162" t="s">
        <v>557</v>
      </c>
      <c r="I26" s="162">
        <v>6</v>
      </c>
      <c r="J26" s="163" t="s">
        <v>4585</v>
      </c>
      <c r="K26" s="163">
        <v>2</v>
      </c>
      <c r="L26" s="164" t="s">
        <v>8133</v>
      </c>
      <c r="M26" s="164">
        <v>1</v>
      </c>
      <c r="N26" s="164" t="s">
        <v>40</v>
      </c>
      <c r="O26" s="165"/>
      <c r="P26" s="166" t="s">
        <v>40</v>
      </c>
      <c r="Q26" s="166"/>
      <c r="R26" s="167" t="s">
        <v>40</v>
      </c>
      <c r="S26" s="167"/>
      <c r="T26" s="168" t="s">
        <v>40</v>
      </c>
      <c r="U26" s="168"/>
      <c r="V26" s="169" t="s">
        <v>40</v>
      </c>
      <c r="W26" s="169"/>
      <c r="X26" s="5" t="s">
        <v>40</v>
      </c>
      <c r="Y26" s="5"/>
      <c r="Z26" s="161" t="s">
        <v>40</v>
      </c>
      <c r="AA26" s="161"/>
      <c r="AB26" s="162" t="s">
        <v>40</v>
      </c>
      <c r="AC26" s="162"/>
      <c r="AD26" s="18">
        <v>15</v>
      </c>
      <c r="AE26" s="5" t="s">
        <v>12541</v>
      </c>
      <c r="AF26" s="5" t="s">
        <v>12542</v>
      </c>
      <c r="AG26" s="170" t="b">
        <v>1</v>
      </c>
      <c r="AH26" s="170" t="b">
        <v>1</v>
      </c>
      <c r="AI26" s="170" t="str">
        <f ca="1">IFERROR(VLOOKUP(F26,Cennik!$A$4:$B892, 2, FALSE()) * G26 + VLOOKUP(H26,Cennik!$A$4:$B892, 2, FALSE()) * I26 + VLOOKUP(J26,Cennik!$A$4:$B892, 2, FALSE()) * K26 + VLOOKUP(L26,Cennik!$A$4:$B892, 2, FALSE()) * M26 + VLOOKUP(N26,Cennik!$A$4:$B892, 2, FALSE()) * O26 + VLOOKUP(P26,Cennik!$A$4:$B892, 2, FALSE()) * Q26 + VLOOKUP(R26,Cennik!$A$4:$B892, 2, FALSE()) * S26 + VLOOKUP(T26,Cennik!$A$4:$B892, 2, FALSE()) * U26 + VLOOKUP(V26,Cennik!$A$4:$B892, 2, FALSE()) * W26 + VLOOKUP(X26,Cennik!$A$4:$B892, 2, FALSE()) * Y26 + VLOOKUP(Z26,Cennik!$A$4:$B892, 2, FALSE()) * AA26 + VLOOKUP(AB26,Cennik!$A$4:$B892, 2, FALSE() * AC26),"Brak wartości")</f>
        <v>Brak wartości</v>
      </c>
    </row>
    <row r="27" spans="1:35" ht="12.75">
      <c r="A27" s="158" t="s">
        <v>2281</v>
      </c>
      <c r="B27" s="177">
        <v>2</v>
      </c>
      <c r="C27" s="5" t="s">
        <v>2277</v>
      </c>
      <c r="D27" s="179" t="s">
        <v>2282</v>
      </c>
      <c r="E27" s="12" t="s">
        <v>2282</v>
      </c>
      <c r="F27" s="161" t="s">
        <v>562</v>
      </c>
      <c r="G27" s="161">
        <v>10</v>
      </c>
      <c r="H27" s="162" t="s">
        <v>557</v>
      </c>
      <c r="I27" s="162">
        <v>6</v>
      </c>
      <c r="J27" s="163" t="s">
        <v>4585</v>
      </c>
      <c r="K27" s="163">
        <v>2</v>
      </c>
      <c r="L27" s="164" t="s">
        <v>8133</v>
      </c>
      <c r="M27" s="164">
        <v>1</v>
      </c>
      <c r="N27" s="164" t="s">
        <v>40</v>
      </c>
      <c r="O27" s="165"/>
      <c r="P27" s="166" t="s">
        <v>40</v>
      </c>
      <c r="Q27" s="166"/>
      <c r="R27" s="167" t="s">
        <v>40</v>
      </c>
      <c r="S27" s="167"/>
      <c r="T27" s="168" t="s">
        <v>40</v>
      </c>
      <c r="U27" s="168"/>
      <c r="V27" s="169" t="s">
        <v>40</v>
      </c>
      <c r="W27" s="169"/>
      <c r="X27" s="5" t="s">
        <v>40</v>
      </c>
      <c r="Y27" s="5"/>
      <c r="Z27" s="161" t="s">
        <v>40</v>
      </c>
      <c r="AA27" s="161"/>
      <c r="AB27" s="162" t="s">
        <v>40</v>
      </c>
      <c r="AC27" s="162"/>
      <c r="AD27" s="18">
        <v>15</v>
      </c>
      <c r="AE27" s="5" t="s">
        <v>12541</v>
      </c>
      <c r="AF27" s="5" t="s">
        <v>12542</v>
      </c>
      <c r="AG27" s="170" t="b">
        <v>1</v>
      </c>
      <c r="AH27" s="170" t="b">
        <v>1</v>
      </c>
      <c r="AI27" s="170" t="str">
        <f ca="1">IFERROR(VLOOKUP(F27,Cennik!$A$4:$B892, 2, FALSE()) * G27 + VLOOKUP(H27,Cennik!$A$4:$B892, 2, FALSE()) * I27 + VLOOKUP(J27,Cennik!$A$4:$B892, 2, FALSE()) * K27 + VLOOKUP(L27,Cennik!$A$4:$B892, 2, FALSE()) * M27 + VLOOKUP(N27,Cennik!$A$4:$B892, 2, FALSE()) * O27 + VLOOKUP(P27,Cennik!$A$4:$B892, 2, FALSE()) * Q27 + VLOOKUP(R27,Cennik!$A$4:$B892, 2, FALSE()) * S27 + VLOOKUP(T27,Cennik!$A$4:$B892, 2, FALSE()) * U27 + VLOOKUP(V27,Cennik!$A$4:$B892, 2, FALSE()) * W27 + VLOOKUP(X27,Cennik!$A$4:$B892, 2, FALSE()) * Y27 + VLOOKUP(Z27,Cennik!$A$4:$B892, 2, FALSE()) * AA27 + VLOOKUP(AB27,Cennik!$A$4:$B892, 2, FALSE() * AC27),"Brak wartości")</f>
        <v>Brak wartości</v>
      </c>
    </row>
    <row r="28" spans="1:35" ht="12.75">
      <c r="A28" s="158" t="s">
        <v>2283</v>
      </c>
      <c r="B28" s="177">
        <v>2</v>
      </c>
      <c r="C28" s="5" t="s">
        <v>2277</v>
      </c>
      <c r="D28" s="179" t="s">
        <v>2284</v>
      </c>
      <c r="E28" s="12" t="s">
        <v>2284</v>
      </c>
      <c r="F28" s="161" t="s">
        <v>562</v>
      </c>
      <c r="G28" s="161">
        <v>10</v>
      </c>
      <c r="H28" s="162" t="s">
        <v>557</v>
      </c>
      <c r="I28" s="162">
        <v>6</v>
      </c>
      <c r="J28" s="163" t="s">
        <v>4585</v>
      </c>
      <c r="K28" s="163">
        <v>2</v>
      </c>
      <c r="L28" s="164" t="s">
        <v>8133</v>
      </c>
      <c r="M28" s="164">
        <v>1</v>
      </c>
      <c r="N28" s="164" t="s">
        <v>40</v>
      </c>
      <c r="O28" s="165"/>
      <c r="P28" s="166" t="s">
        <v>40</v>
      </c>
      <c r="Q28" s="166"/>
      <c r="R28" s="167" t="s">
        <v>40</v>
      </c>
      <c r="S28" s="167"/>
      <c r="T28" s="168" t="s">
        <v>40</v>
      </c>
      <c r="U28" s="168"/>
      <c r="V28" s="169" t="s">
        <v>40</v>
      </c>
      <c r="W28" s="169"/>
      <c r="X28" s="5" t="s">
        <v>40</v>
      </c>
      <c r="Y28" s="5"/>
      <c r="Z28" s="161" t="s">
        <v>40</v>
      </c>
      <c r="AA28" s="161"/>
      <c r="AB28" s="162" t="s">
        <v>40</v>
      </c>
      <c r="AC28" s="162"/>
      <c r="AD28" s="18">
        <v>15</v>
      </c>
      <c r="AE28" s="5" t="s">
        <v>12541</v>
      </c>
      <c r="AF28" s="5" t="s">
        <v>12542</v>
      </c>
      <c r="AG28" s="170" t="b">
        <v>1</v>
      </c>
      <c r="AH28" s="170" t="b">
        <v>1</v>
      </c>
      <c r="AI28" s="170" t="str">
        <f ca="1">IFERROR(VLOOKUP(F28,Cennik!$A$4:$B892, 2, FALSE()) * G28 + VLOOKUP(H28,Cennik!$A$4:$B892, 2, FALSE()) * I28 + VLOOKUP(J28,Cennik!$A$4:$B892, 2, FALSE()) * K28 + VLOOKUP(L28,Cennik!$A$4:$B892, 2, FALSE()) * M28 + VLOOKUP(N28,Cennik!$A$4:$B892, 2, FALSE()) * O28 + VLOOKUP(P28,Cennik!$A$4:$B892, 2, FALSE()) * Q28 + VLOOKUP(R28,Cennik!$A$4:$B892, 2, FALSE()) * S28 + VLOOKUP(T28,Cennik!$A$4:$B892, 2, FALSE()) * U28 + VLOOKUP(V28,Cennik!$A$4:$B892, 2, FALSE()) * W28 + VLOOKUP(X28,Cennik!$A$4:$B892, 2, FALSE()) * Y28 + VLOOKUP(Z28,Cennik!$A$4:$B892, 2, FALSE()) * AA28 + VLOOKUP(AB28,Cennik!$A$4:$B892, 2, FALSE() * AC28),"Brak wartości")</f>
        <v>Brak wartości</v>
      </c>
    </row>
    <row r="29" spans="1:35" ht="12.75">
      <c r="A29" s="158" t="s">
        <v>2285</v>
      </c>
      <c r="B29" s="177">
        <v>2</v>
      </c>
      <c r="C29" s="5" t="s">
        <v>2277</v>
      </c>
      <c r="D29" s="179" t="s">
        <v>2286</v>
      </c>
      <c r="E29" s="12" t="s">
        <v>2286</v>
      </c>
      <c r="F29" s="161" t="s">
        <v>562</v>
      </c>
      <c r="G29" s="161">
        <v>10</v>
      </c>
      <c r="H29" s="162" t="s">
        <v>557</v>
      </c>
      <c r="I29" s="162">
        <v>6</v>
      </c>
      <c r="J29" s="163" t="s">
        <v>4585</v>
      </c>
      <c r="K29" s="163">
        <v>2</v>
      </c>
      <c r="L29" s="164" t="s">
        <v>8133</v>
      </c>
      <c r="M29" s="164">
        <v>1</v>
      </c>
      <c r="N29" s="164" t="s">
        <v>40</v>
      </c>
      <c r="O29" s="165"/>
      <c r="P29" s="166" t="s">
        <v>40</v>
      </c>
      <c r="Q29" s="166"/>
      <c r="R29" s="167" t="s">
        <v>40</v>
      </c>
      <c r="S29" s="167"/>
      <c r="T29" s="168" t="s">
        <v>40</v>
      </c>
      <c r="U29" s="168"/>
      <c r="V29" s="169" t="s">
        <v>40</v>
      </c>
      <c r="W29" s="169"/>
      <c r="X29" s="5" t="s">
        <v>40</v>
      </c>
      <c r="Y29" s="5"/>
      <c r="Z29" s="161" t="s">
        <v>40</v>
      </c>
      <c r="AA29" s="161"/>
      <c r="AB29" s="162" t="s">
        <v>40</v>
      </c>
      <c r="AC29" s="162"/>
      <c r="AD29" s="18">
        <v>15</v>
      </c>
      <c r="AE29" s="5" t="s">
        <v>12541</v>
      </c>
      <c r="AF29" s="5" t="s">
        <v>12542</v>
      </c>
      <c r="AG29" s="170" t="b">
        <v>1</v>
      </c>
      <c r="AH29" s="170" t="b">
        <v>1</v>
      </c>
      <c r="AI29" s="170" t="str">
        <f ca="1">IFERROR(VLOOKUP(F29,Cennik!$A$4:$B892, 2, FALSE()) * G29 + VLOOKUP(H29,Cennik!$A$4:$B892, 2, FALSE()) * I29 + VLOOKUP(J29,Cennik!$A$4:$B892, 2, FALSE()) * K29 + VLOOKUP(L29,Cennik!$A$4:$B892, 2, FALSE()) * M29 + VLOOKUP(N29,Cennik!$A$4:$B892, 2, FALSE()) * O29 + VLOOKUP(P29,Cennik!$A$4:$B892, 2, FALSE()) * Q29 + VLOOKUP(R29,Cennik!$A$4:$B892, 2, FALSE()) * S29 + VLOOKUP(T29,Cennik!$A$4:$B892, 2, FALSE()) * U29 + VLOOKUP(V29,Cennik!$A$4:$B892, 2, FALSE()) * W29 + VLOOKUP(X29,Cennik!$A$4:$B892, 2, FALSE()) * Y29 + VLOOKUP(Z29,Cennik!$A$4:$B892, 2, FALSE()) * AA29 + VLOOKUP(AB29,Cennik!$A$4:$B892, 2, FALSE() * AC29),"Brak wartości")</f>
        <v>Brak wartości</v>
      </c>
    </row>
    <row r="30" spans="1:35" ht="12.75">
      <c r="A30" s="158" t="s">
        <v>2287</v>
      </c>
      <c r="B30" s="177">
        <v>2</v>
      </c>
      <c r="C30" s="5" t="s">
        <v>2288</v>
      </c>
      <c r="D30" s="171" t="s">
        <v>2289</v>
      </c>
      <c r="E30" s="12" t="s">
        <v>2289</v>
      </c>
      <c r="F30" s="161" t="s">
        <v>562</v>
      </c>
      <c r="G30" s="161">
        <v>10</v>
      </c>
      <c r="H30" s="162" t="s">
        <v>557</v>
      </c>
      <c r="I30" s="162">
        <v>6</v>
      </c>
      <c r="J30" s="163" t="s">
        <v>4585</v>
      </c>
      <c r="K30" s="163">
        <v>2</v>
      </c>
      <c r="L30" s="164" t="s">
        <v>8133</v>
      </c>
      <c r="M30" s="164">
        <v>1</v>
      </c>
      <c r="N30" s="164" t="s">
        <v>40</v>
      </c>
      <c r="O30" s="165"/>
      <c r="P30" s="166" t="s">
        <v>40</v>
      </c>
      <c r="Q30" s="166"/>
      <c r="R30" s="167" t="s">
        <v>40</v>
      </c>
      <c r="S30" s="167"/>
      <c r="T30" s="168" t="s">
        <v>40</v>
      </c>
      <c r="U30" s="168"/>
      <c r="V30" s="169" t="s">
        <v>40</v>
      </c>
      <c r="W30" s="169"/>
      <c r="X30" s="5" t="s">
        <v>40</v>
      </c>
      <c r="Y30" s="5"/>
      <c r="Z30" s="161" t="s">
        <v>40</v>
      </c>
      <c r="AA30" s="161"/>
      <c r="AB30" s="162" t="s">
        <v>40</v>
      </c>
      <c r="AC30" s="162"/>
      <c r="AD30" s="18">
        <v>15</v>
      </c>
      <c r="AE30" s="5" t="s">
        <v>12541</v>
      </c>
      <c r="AF30" s="5" t="s">
        <v>12542</v>
      </c>
      <c r="AG30" s="170" t="b">
        <v>1</v>
      </c>
      <c r="AH30" s="170" t="b">
        <v>1</v>
      </c>
      <c r="AI30" s="170" t="str">
        <f ca="1">IFERROR(VLOOKUP(F30,Cennik!$A$4:$B892, 2, FALSE()) * G30 + VLOOKUP(H30,Cennik!$A$4:$B892, 2, FALSE()) * I30 + VLOOKUP(J30,Cennik!$A$4:$B892, 2, FALSE()) * K30 + VLOOKUP(L30,Cennik!$A$4:$B892, 2, FALSE()) * M30 + VLOOKUP(N30,Cennik!$A$4:$B892, 2, FALSE()) * O30 + VLOOKUP(P30,Cennik!$A$4:$B892, 2, FALSE()) * Q30 + VLOOKUP(R30,Cennik!$A$4:$B892, 2, FALSE()) * S30 + VLOOKUP(T30,Cennik!$A$4:$B892, 2, FALSE()) * U30 + VLOOKUP(V30,Cennik!$A$4:$B892, 2, FALSE()) * W30 + VLOOKUP(X30,Cennik!$A$4:$B892, 2, FALSE()) * Y30 + VLOOKUP(Z30,Cennik!$A$4:$B892, 2, FALSE()) * AA30 + VLOOKUP(AB30,Cennik!$A$4:$B892, 2, FALSE() * AC30),"Brak wartości")</f>
        <v>Brak wartości</v>
      </c>
    </row>
    <row r="31" spans="1:35" ht="12.75">
      <c r="A31" s="158" t="s">
        <v>2290</v>
      </c>
      <c r="B31" s="177">
        <v>2</v>
      </c>
      <c r="C31" s="5" t="s">
        <v>2291</v>
      </c>
      <c r="D31" s="171" t="s">
        <v>2292</v>
      </c>
      <c r="E31" s="12" t="s">
        <v>2292</v>
      </c>
      <c r="F31" s="161" t="s">
        <v>562</v>
      </c>
      <c r="G31" s="161">
        <v>10</v>
      </c>
      <c r="H31" s="162" t="s">
        <v>557</v>
      </c>
      <c r="I31" s="162">
        <v>6</v>
      </c>
      <c r="J31" s="163" t="s">
        <v>4585</v>
      </c>
      <c r="K31" s="163">
        <v>2</v>
      </c>
      <c r="L31" s="164" t="s">
        <v>8133</v>
      </c>
      <c r="M31" s="164">
        <v>1</v>
      </c>
      <c r="N31" s="164" t="s">
        <v>40</v>
      </c>
      <c r="O31" s="165"/>
      <c r="P31" s="166" t="s">
        <v>40</v>
      </c>
      <c r="Q31" s="166"/>
      <c r="R31" s="167" t="s">
        <v>40</v>
      </c>
      <c r="S31" s="167"/>
      <c r="T31" s="168" t="s">
        <v>40</v>
      </c>
      <c r="U31" s="168"/>
      <c r="V31" s="169" t="s">
        <v>40</v>
      </c>
      <c r="W31" s="169"/>
      <c r="X31" s="5" t="s">
        <v>40</v>
      </c>
      <c r="Y31" s="5"/>
      <c r="Z31" s="161" t="s">
        <v>40</v>
      </c>
      <c r="AA31" s="161"/>
      <c r="AB31" s="162" t="s">
        <v>40</v>
      </c>
      <c r="AC31" s="162"/>
      <c r="AD31" s="18">
        <v>15</v>
      </c>
      <c r="AE31" s="5" t="s">
        <v>12541</v>
      </c>
      <c r="AF31" s="5" t="s">
        <v>12542</v>
      </c>
      <c r="AG31" s="170" t="b">
        <v>1</v>
      </c>
      <c r="AH31" s="170" t="b">
        <v>1</v>
      </c>
      <c r="AI31" s="170" t="str">
        <f ca="1">IFERROR(VLOOKUP(F31,Cennik!$A$4:$B892, 2, FALSE()) * G31 + VLOOKUP(H31,Cennik!$A$4:$B892, 2, FALSE()) * I31 + VLOOKUP(J31,Cennik!$A$4:$B892, 2, FALSE()) * K31 + VLOOKUP(L31,Cennik!$A$4:$B892, 2, FALSE()) * M31 + VLOOKUP(N31,Cennik!$A$4:$B892, 2, FALSE()) * O31 + VLOOKUP(P31,Cennik!$A$4:$B892, 2, FALSE()) * Q31 + VLOOKUP(R31,Cennik!$A$4:$B892, 2, FALSE()) * S31 + VLOOKUP(T31,Cennik!$A$4:$B892, 2, FALSE()) * U31 + VLOOKUP(V31,Cennik!$A$4:$B892, 2, FALSE()) * W31 + VLOOKUP(X31,Cennik!$A$4:$B892, 2, FALSE()) * Y31 + VLOOKUP(Z31,Cennik!$A$4:$B892, 2, FALSE()) * AA31 + VLOOKUP(AB31,Cennik!$A$4:$B892, 2, FALSE() * AC31),"Brak wartości")</f>
        <v>Brak wartości</v>
      </c>
    </row>
    <row r="32" spans="1:35" ht="12.75">
      <c r="A32" s="158" t="s">
        <v>2293</v>
      </c>
      <c r="B32" s="177">
        <v>2</v>
      </c>
      <c r="C32" s="5" t="s">
        <v>2291</v>
      </c>
      <c r="D32" s="171" t="s">
        <v>2294</v>
      </c>
      <c r="E32" s="12" t="s">
        <v>2294</v>
      </c>
      <c r="F32" s="161" t="s">
        <v>562</v>
      </c>
      <c r="G32" s="161">
        <v>10</v>
      </c>
      <c r="H32" s="162" t="s">
        <v>557</v>
      </c>
      <c r="I32" s="162">
        <v>6</v>
      </c>
      <c r="J32" s="163" t="s">
        <v>4585</v>
      </c>
      <c r="K32" s="163">
        <v>2</v>
      </c>
      <c r="L32" s="164" t="s">
        <v>8133</v>
      </c>
      <c r="M32" s="164">
        <v>1</v>
      </c>
      <c r="N32" s="164" t="s">
        <v>40</v>
      </c>
      <c r="O32" s="165"/>
      <c r="P32" s="166" t="s">
        <v>40</v>
      </c>
      <c r="Q32" s="166"/>
      <c r="R32" s="167" t="s">
        <v>40</v>
      </c>
      <c r="S32" s="167"/>
      <c r="T32" s="168" t="s">
        <v>40</v>
      </c>
      <c r="U32" s="168"/>
      <c r="V32" s="169" t="s">
        <v>40</v>
      </c>
      <c r="W32" s="169"/>
      <c r="X32" s="5" t="s">
        <v>40</v>
      </c>
      <c r="Y32" s="5"/>
      <c r="Z32" s="161" t="s">
        <v>40</v>
      </c>
      <c r="AA32" s="161"/>
      <c r="AB32" s="162" t="s">
        <v>40</v>
      </c>
      <c r="AC32" s="162"/>
      <c r="AD32" s="18">
        <v>15</v>
      </c>
      <c r="AE32" s="5" t="s">
        <v>12541</v>
      </c>
      <c r="AF32" s="5" t="s">
        <v>12542</v>
      </c>
      <c r="AG32" s="170" t="b">
        <v>1</v>
      </c>
      <c r="AH32" s="170" t="b">
        <v>1</v>
      </c>
      <c r="AI32" s="170" t="str">
        <f ca="1">IFERROR(VLOOKUP(F32,Cennik!$A$4:$B892, 2, FALSE()) * G32 + VLOOKUP(H32,Cennik!$A$4:$B892, 2, FALSE()) * I32 + VLOOKUP(J32,Cennik!$A$4:$B892, 2, FALSE()) * K32 + VLOOKUP(L32,Cennik!$A$4:$B892, 2, FALSE()) * M32 + VLOOKUP(N32,Cennik!$A$4:$B892, 2, FALSE()) * O32 + VLOOKUP(P32,Cennik!$A$4:$B892, 2, FALSE()) * Q32 + VLOOKUP(R32,Cennik!$A$4:$B892, 2, FALSE()) * S32 + VLOOKUP(T32,Cennik!$A$4:$B892, 2, FALSE()) * U32 + VLOOKUP(V32,Cennik!$A$4:$B892, 2, FALSE()) * W32 + VLOOKUP(X32,Cennik!$A$4:$B892, 2, FALSE()) * Y32 + VLOOKUP(Z32,Cennik!$A$4:$B892, 2, FALSE()) * AA32 + VLOOKUP(AB32,Cennik!$A$4:$B892, 2, FALSE() * AC32),"Brak wartości")</f>
        <v>Brak wartości</v>
      </c>
    </row>
    <row r="33" spans="1:35" ht="12.75">
      <c r="A33" s="158" t="s">
        <v>2295</v>
      </c>
      <c r="B33" s="177">
        <v>3</v>
      </c>
      <c r="C33" s="5" t="s">
        <v>2296</v>
      </c>
      <c r="D33" s="179" t="s">
        <v>2297</v>
      </c>
      <c r="E33" s="12" t="s">
        <v>2297</v>
      </c>
      <c r="F33" s="161" t="s">
        <v>567</v>
      </c>
      <c r="G33" s="161">
        <v>10</v>
      </c>
      <c r="H33" s="162" t="s">
        <v>513</v>
      </c>
      <c r="I33" s="162">
        <v>2</v>
      </c>
      <c r="J33" s="163" t="s">
        <v>4585</v>
      </c>
      <c r="K33" s="163">
        <v>3</v>
      </c>
      <c r="L33" s="164" t="s">
        <v>8133</v>
      </c>
      <c r="M33" s="164">
        <v>1</v>
      </c>
      <c r="N33" s="164" t="s">
        <v>40</v>
      </c>
      <c r="O33" s="180"/>
      <c r="P33" s="166" t="s">
        <v>40</v>
      </c>
      <c r="Q33" s="181"/>
      <c r="R33" s="167" t="s">
        <v>40</v>
      </c>
      <c r="S33" s="182"/>
      <c r="T33" s="168" t="s">
        <v>40</v>
      </c>
      <c r="U33" s="168"/>
      <c r="V33" s="169" t="s">
        <v>40</v>
      </c>
      <c r="W33" s="169"/>
      <c r="X33" s="5" t="s">
        <v>40</v>
      </c>
      <c r="Y33" s="5"/>
      <c r="Z33" s="161" t="s">
        <v>40</v>
      </c>
      <c r="AA33" s="161"/>
      <c r="AB33" s="162" t="s">
        <v>40</v>
      </c>
      <c r="AC33" s="162"/>
      <c r="AD33" s="18">
        <v>25</v>
      </c>
      <c r="AE33" s="5" t="s">
        <v>12541</v>
      </c>
      <c r="AF33" s="5" t="s">
        <v>12542</v>
      </c>
      <c r="AG33" s="170" t="b">
        <v>1</v>
      </c>
      <c r="AH33" s="170" t="b">
        <v>1</v>
      </c>
      <c r="AI33" s="170" t="str">
        <f ca="1">IFERROR(VLOOKUP(F33,Cennik!$A$4:$B892, 2, FALSE()) * G33 + VLOOKUP(H33,Cennik!$A$4:$B892, 2, FALSE()) * I33 + VLOOKUP(J33,Cennik!$A$4:$B892, 2, FALSE()) * K33 + VLOOKUP(L33,Cennik!$A$4:$B892, 2, FALSE()) * M33 + VLOOKUP(N33,Cennik!$A$4:$B892, 2, FALSE()) * O33 + VLOOKUP(P33,Cennik!$A$4:$B892, 2, FALSE()) * Q33 + VLOOKUP(R33,Cennik!$A$4:$B892, 2, FALSE()) * S33 + VLOOKUP(T33,Cennik!$A$4:$B892, 2, FALSE()) * U33 + VLOOKUP(V33,Cennik!$A$4:$B892, 2, FALSE()) * W33 + VLOOKUP(X33,Cennik!$A$4:$B892, 2, FALSE()) * Y33 + VLOOKUP(Z33,Cennik!$A$4:$B892, 2, FALSE()) * AA33 + VLOOKUP(AB33,Cennik!$A$4:$B892, 2, FALSE() * AC33),"Brak wartości")</f>
        <v>Brak wartości</v>
      </c>
    </row>
    <row r="34" spans="1:35" ht="12.75">
      <c r="A34" s="158" t="s">
        <v>2298</v>
      </c>
      <c r="B34" s="177">
        <v>3</v>
      </c>
      <c r="C34" s="5" t="s">
        <v>2296</v>
      </c>
      <c r="D34" s="179" t="s">
        <v>2299</v>
      </c>
      <c r="E34" s="12" t="s">
        <v>2299</v>
      </c>
      <c r="F34" s="161" t="s">
        <v>567</v>
      </c>
      <c r="G34" s="161">
        <v>10</v>
      </c>
      <c r="H34" s="162" t="s">
        <v>513</v>
      </c>
      <c r="I34" s="162">
        <v>2</v>
      </c>
      <c r="J34" s="163" t="s">
        <v>4585</v>
      </c>
      <c r="K34" s="163">
        <v>3</v>
      </c>
      <c r="L34" s="164" t="s">
        <v>8133</v>
      </c>
      <c r="M34" s="164">
        <v>1</v>
      </c>
      <c r="N34" s="164" t="s">
        <v>40</v>
      </c>
      <c r="O34" s="180"/>
      <c r="P34" s="166" t="s">
        <v>40</v>
      </c>
      <c r="Q34" s="181"/>
      <c r="R34" s="167" t="s">
        <v>40</v>
      </c>
      <c r="S34" s="182"/>
      <c r="T34" s="168" t="s">
        <v>40</v>
      </c>
      <c r="U34" s="168"/>
      <c r="V34" s="169" t="s">
        <v>40</v>
      </c>
      <c r="W34" s="169"/>
      <c r="X34" s="5" t="s">
        <v>40</v>
      </c>
      <c r="Y34" s="5"/>
      <c r="Z34" s="161" t="s">
        <v>40</v>
      </c>
      <c r="AA34" s="161"/>
      <c r="AB34" s="162" t="s">
        <v>40</v>
      </c>
      <c r="AC34" s="162"/>
      <c r="AD34" s="18">
        <v>25</v>
      </c>
      <c r="AE34" s="5" t="s">
        <v>12541</v>
      </c>
      <c r="AF34" s="5" t="s">
        <v>12542</v>
      </c>
      <c r="AG34" s="170" t="b">
        <v>1</v>
      </c>
      <c r="AH34" s="170" t="b">
        <v>1</v>
      </c>
      <c r="AI34" s="170" t="str">
        <f ca="1">IFERROR(VLOOKUP(F34,Cennik!$A$4:$B892, 2, FALSE()) * G34 + VLOOKUP(H34,Cennik!$A$4:$B892, 2, FALSE()) * I34 + VLOOKUP(J34,Cennik!$A$4:$B892, 2, FALSE()) * K34 + VLOOKUP(L34,Cennik!$A$4:$B892, 2, FALSE()) * M34 + VLOOKUP(N34,Cennik!$A$4:$B892, 2, FALSE()) * O34 + VLOOKUP(P34,Cennik!$A$4:$B892, 2, FALSE()) * Q34 + VLOOKUP(R34,Cennik!$A$4:$B892, 2, FALSE()) * S34 + VLOOKUP(T34,Cennik!$A$4:$B892, 2, FALSE()) * U34 + VLOOKUP(V34,Cennik!$A$4:$B892, 2, FALSE()) * W34 + VLOOKUP(X34,Cennik!$A$4:$B892, 2, FALSE()) * Y34 + VLOOKUP(Z34,Cennik!$A$4:$B892, 2, FALSE()) * AA34 + VLOOKUP(AB34,Cennik!$A$4:$B892, 2, FALSE() * AC34),"Brak wartości")</f>
        <v>Brak wartości</v>
      </c>
    </row>
    <row r="35" spans="1:35" ht="12.75">
      <c r="A35" s="158" t="s">
        <v>2300</v>
      </c>
      <c r="B35" s="177">
        <v>3</v>
      </c>
      <c r="C35" s="5" t="s">
        <v>2296</v>
      </c>
      <c r="D35" s="179" t="s">
        <v>2301</v>
      </c>
      <c r="E35" s="12" t="s">
        <v>2301</v>
      </c>
      <c r="F35" s="161" t="s">
        <v>567</v>
      </c>
      <c r="G35" s="161">
        <v>10</v>
      </c>
      <c r="H35" s="162" t="s">
        <v>513</v>
      </c>
      <c r="I35" s="162">
        <v>2</v>
      </c>
      <c r="J35" s="163" t="s">
        <v>4585</v>
      </c>
      <c r="K35" s="163">
        <v>3</v>
      </c>
      <c r="L35" s="164" t="s">
        <v>8133</v>
      </c>
      <c r="M35" s="164">
        <v>1</v>
      </c>
      <c r="N35" s="164" t="s">
        <v>40</v>
      </c>
      <c r="O35" s="180"/>
      <c r="P35" s="166" t="s">
        <v>40</v>
      </c>
      <c r="Q35" s="181"/>
      <c r="R35" s="167" t="s">
        <v>40</v>
      </c>
      <c r="S35" s="182"/>
      <c r="T35" s="168" t="s">
        <v>40</v>
      </c>
      <c r="U35" s="168"/>
      <c r="V35" s="169" t="s">
        <v>40</v>
      </c>
      <c r="W35" s="169"/>
      <c r="X35" s="5" t="s">
        <v>40</v>
      </c>
      <c r="Y35" s="5"/>
      <c r="Z35" s="161" t="s">
        <v>40</v>
      </c>
      <c r="AA35" s="161"/>
      <c r="AB35" s="162" t="s">
        <v>40</v>
      </c>
      <c r="AC35" s="162"/>
      <c r="AD35" s="18">
        <v>25</v>
      </c>
      <c r="AE35" s="5" t="s">
        <v>12541</v>
      </c>
      <c r="AF35" s="5" t="s">
        <v>12542</v>
      </c>
      <c r="AG35" s="170" t="b">
        <v>1</v>
      </c>
      <c r="AH35" s="170" t="b">
        <v>1</v>
      </c>
      <c r="AI35" s="170" t="str">
        <f ca="1">IFERROR(VLOOKUP(F35,Cennik!$A$4:$B892, 2, FALSE()) * G35 + VLOOKUP(H35,Cennik!$A$4:$B892, 2, FALSE()) * I35 + VLOOKUP(J35,Cennik!$A$4:$B892, 2, FALSE()) * K35 + VLOOKUP(L35,Cennik!$A$4:$B892, 2, FALSE()) * M35 + VLOOKUP(N35,Cennik!$A$4:$B892, 2, FALSE()) * O35 + VLOOKUP(P35,Cennik!$A$4:$B892, 2, FALSE()) * Q35 + VLOOKUP(R35,Cennik!$A$4:$B892, 2, FALSE()) * S35 + VLOOKUP(T35,Cennik!$A$4:$B892, 2, FALSE()) * U35 + VLOOKUP(V35,Cennik!$A$4:$B892, 2, FALSE()) * W35 + VLOOKUP(X35,Cennik!$A$4:$B892, 2, FALSE()) * Y35 + VLOOKUP(Z35,Cennik!$A$4:$B892, 2, FALSE()) * AA35 + VLOOKUP(AB35,Cennik!$A$4:$B892, 2, FALSE() * AC35),"Brak wartości")</f>
        <v>Brak wartości</v>
      </c>
    </row>
    <row r="36" spans="1:35" ht="12.75">
      <c r="A36" s="158" t="s">
        <v>2302</v>
      </c>
      <c r="B36" s="177">
        <v>3</v>
      </c>
      <c r="C36" s="5" t="s">
        <v>2296</v>
      </c>
      <c r="D36" s="179" t="s">
        <v>2303</v>
      </c>
      <c r="E36" s="12" t="s">
        <v>2303</v>
      </c>
      <c r="F36" s="161" t="s">
        <v>567</v>
      </c>
      <c r="G36" s="161">
        <v>10</v>
      </c>
      <c r="H36" s="162" t="s">
        <v>513</v>
      </c>
      <c r="I36" s="162">
        <v>2</v>
      </c>
      <c r="J36" s="163" t="s">
        <v>4585</v>
      </c>
      <c r="K36" s="163">
        <v>3</v>
      </c>
      <c r="L36" s="164" t="s">
        <v>8133</v>
      </c>
      <c r="M36" s="164">
        <v>1</v>
      </c>
      <c r="N36" s="164" t="s">
        <v>40</v>
      </c>
      <c r="O36" s="180"/>
      <c r="P36" s="166" t="s">
        <v>40</v>
      </c>
      <c r="Q36" s="181"/>
      <c r="R36" s="167" t="s">
        <v>40</v>
      </c>
      <c r="S36" s="182"/>
      <c r="T36" s="168" t="s">
        <v>40</v>
      </c>
      <c r="U36" s="168"/>
      <c r="V36" s="169" t="s">
        <v>40</v>
      </c>
      <c r="W36" s="169"/>
      <c r="X36" s="5" t="s">
        <v>40</v>
      </c>
      <c r="Y36" s="5"/>
      <c r="Z36" s="161" t="s">
        <v>40</v>
      </c>
      <c r="AA36" s="161"/>
      <c r="AB36" s="162" t="s">
        <v>40</v>
      </c>
      <c r="AC36" s="162"/>
      <c r="AD36" s="18">
        <v>25</v>
      </c>
      <c r="AE36" s="5" t="s">
        <v>12541</v>
      </c>
      <c r="AF36" s="5" t="s">
        <v>12542</v>
      </c>
      <c r="AG36" s="170" t="b">
        <v>1</v>
      </c>
      <c r="AH36" s="170" t="b">
        <v>1</v>
      </c>
      <c r="AI36" s="170" t="str">
        <f ca="1">IFERROR(VLOOKUP(F36,Cennik!$A$4:$B892, 2, FALSE()) * G36 + VLOOKUP(H36,Cennik!$A$4:$B892, 2, FALSE()) * I36 + VLOOKUP(J36,Cennik!$A$4:$B892, 2, FALSE()) * K36 + VLOOKUP(L36,Cennik!$A$4:$B892, 2, FALSE()) * M36 + VLOOKUP(N36,Cennik!$A$4:$B892, 2, FALSE()) * O36 + VLOOKUP(P36,Cennik!$A$4:$B892, 2, FALSE()) * Q36 + VLOOKUP(R36,Cennik!$A$4:$B892, 2, FALSE()) * S36 + VLOOKUP(T36,Cennik!$A$4:$B892, 2, FALSE()) * U36 + VLOOKUP(V36,Cennik!$A$4:$B892, 2, FALSE()) * W36 + VLOOKUP(X36,Cennik!$A$4:$B892, 2, FALSE()) * Y36 + VLOOKUP(Z36,Cennik!$A$4:$B892, 2, FALSE()) * AA36 + VLOOKUP(AB36,Cennik!$A$4:$B892, 2, FALSE() * AC36),"Brak wartości")</f>
        <v>Brak wartości</v>
      </c>
    </row>
    <row r="37" spans="1:35" ht="12.75">
      <c r="A37" s="158" t="s">
        <v>2304</v>
      </c>
      <c r="B37" s="177">
        <v>3</v>
      </c>
      <c r="C37" s="5" t="s">
        <v>2296</v>
      </c>
      <c r="D37" s="179" t="s">
        <v>2305</v>
      </c>
      <c r="E37" s="12" t="s">
        <v>2305</v>
      </c>
      <c r="F37" s="161" t="s">
        <v>567</v>
      </c>
      <c r="G37" s="161">
        <v>10</v>
      </c>
      <c r="H37" s="162" t="s">
        <v>513</v>
      </c>
      <c r="I37" s="162">
        <v>2</v>
      </c>
      <c r="J37" s="163" t="s">
        <v>4585</v>
      </c>
      <c r="K37" s="163">
        <v>3</v>
      </c>
      <c r="L37" s="164" t="s">
        <v>8133</v>
      </c>
      <c r="M37" s="164">
        <v>1</v>
      </c>
      <c r="N37" s="164" t="s">
        <v>40</v>
      </c>
      <c r="O37" s="180"/>
      <c r="P37" s="166" t="s">
        <v>40</v>
      </c>
      <c r="Q37" s="181"/>
      <c r="R37" s="167" t="s">
        <v>40</v>
      </c>
      <c r="S37" s="182"/>
      <c r="T37" s="168" t="s">
        <v>40</v>
      </c>
      <c r="U37" s="168"/>
      <c r="V37" s="169" t="s">
        <v>40</v>
      </c>
      <c r="W37" s="169"/>
      <c r="X37" s="5" t="s">
        <v>40</v>
      </c>
      <c r="Y37" s="5"/>
      <c r="Z37" s="161" t="s">
        <v>40</v>
      </c>
      <c r="AA37" s="161"/>
      <c r="AB37" s="162" t="s">
        <v>40</v>
      </c>
      <c r="AC37" s="162"/>
      <c r="AD37" s="18">
        <v>25</v>
      </c>
      <c r="AE37" s="5" t="s">
        <v>12541</v>
      </c>
      <c r="AF37" s="5" t="s">
        <v>12542</v>
      </c>
      <c r="AG37" s="170" t="b">
        <v>1</v>
      </c>
      <c r="AH37" s="170" t="b">
        <v>1</v>
      </c>
      <c r="AI37" s="170" t="str">
        <f ca="1">IFERROR(VLOOKUP(F37,Cennik!$A$4:$B892, 2, FALSE()) * G37 + VLOOKUP(H37,Cennik!$A$4:$B892, 2, FALSE()) * I37 + VLOOKUP(J37,Cennik!$A$4:$B892, 2, FALSE()) * K37 + VLOOKUP(L37,Cennik!$A$4:$B892, 2, FALSE()) * M37 + VLOOKUP(N37,Cennik!$A$4:$B892, 2, FALSE()) * O37 + VLOOKUP(P37,Cennik!$A$4:$B892, 2, FALSE()) * Q37 + VLOOKUP(R37,Cennik!$A$4:$B892, 2, FALSE()) * S37 + VLOOKUP(T37,Cennik!$A$4:$B892, 2, FALSE()) * U37 + VLOOKUP(V37,Cennik!$A$4:$B892, 2, FALSE()) * W37 + VLOOKUP(X37,Cennik!$A$4:$B892, 2, FALSE()) * Y37 + VLOOKUP(Z37,Cennik!$A$4:$B892, 2, FALSE()) * AA37 + VLOOKUP(AB37,Cennik!$A$4:$B892, 2, FALSE() * AC37),"Brak wartości")</f>
        <v>Brak wartości</v>
      </c>
    </row>
    <row r="38" spans="1:35" ht="12.75">
      <c r="A38" s="158" t="s">
        <v>2306</v>
      </c>
      <c r="B38" s="177">
        <v>3</v>
      </c>
      <c r="C38" s="5" t="s">
        <v>2307</v>
      </c>
      <c r="D38" s="160" t="s">
        <v>2308</v>
      </c>
      <c r="E38" s="12" t="s">
        <v>2308</v>
      </c>
      <c r="F38" s="161" t="s">
        <v>567</v>
      </c>
      <c r="G38" s="161">
        <v>10</v>
      </c>
      <c r="H38" s="162" t="s">
        <v>513</v>
      </c>
      <c r="I38" s="162">
        <v>2</v>
      </c>
      <c r="J38" s="163" t="s">
        <v>4585</v>
      </c>
      <c r="K38" s="163">
        <v>3</v>
      </c>
      <c r="L38" s="164" t="s">
        <v>8133</v>
      </c>
      <c r="M38" s="164">
        <v>1</v>
      </c>
      <c r="N38" s="164" t="s">
        <v>40</v>
      </c>
      <c r="O38" s="180"/>
      <c r="P38" s="166" t="s">
        <v>40</v>
      </c>
      <c r="Q38" s="181"/>
      <c r="R38" s="167" t="s">
        <v>40</v>
      </c>
      <c r="S38" s="182"/>
      <c r="T38" s="168" t="s">
        <v>40</v>
      </c>
      <c r="U38" s="168"/>
      <c r="V38" s="169" t="s">
        <v>40</v>
      </c>
      <c r="W38" s="169"/>
      <c r="X38" s="5" t="s">
        <v>40</v>
      </c>
      <c r="Y38" s="5"/>
      <c r="Z38" s="161" t="s">
        <v>40</v>
      </c>
      <c r="AA38" s="161"/>
      <c r="AB38" s="162" t="s">
        <v>40</v>
      </c>
      <c r="AC38" s="162"/>
      <c r="AD38" s="18">
        <v>25</v>
      </c>
      <c r="AE38" s="5" t="s">
        <v>12541</v>
      </c>
      <c r="AF38" s="5" t="s">
        <v>12542</v>
      </c>
      <c r="AG38" s="170" t="b">
        <v>1</v>
      </c>
      <c r="AH38" s="170" t="b">
        <v>1</v>
      </c>
      <c r="AI38" s="170" t="str">
        <f ca="1">IFERROR(VLOOKUP(F38,Cennik!$A$4:$B892, 2, FALSE()) * G38 + VLOOKUP(H38,Cennik!$A$4:$B892, 2, FALSE()) * I38 + VLOOKUP(J38,Cennik!$A$4:$B892, 2, FALSE()) * K38 + VLOOKUP(L38,Cennik!$A$4:$B892, 2, FALSE()) * M38 + VLOOKUP(N38,Cennik!$A$4:$B892, 2, FALSE()) * O38 + VLOOKUP(P38,Cennik!$A$4:$B892, 2, FALSE()) * Q38 + VLOOKUP(R38,Cennik!$A$4:$B892, 2, FALSE()) * S38 + VLOOKUP(T38,Cennik!$A$4:$B892, 2, FALSE()) * U38 + VLOOKUP(V38,Cennik!$A$4:$B892, 2, FALSE()) * W38 + VLOOKUP(X38,Cennik!$A$4:$B892, 2, FALSE()) * Y38 + VLOOKUP(Z38,Cennik!$A$4:$B892, 2, FALSE()) * AA38 + VLOOKUP(AB38,Cennik!$A$4:$B892, 2, FALSE() * AC38),"Brak wartości")</f>
        <v>Brak wartości</v>
      </c>
    </row>
    <row r="39" spans="1:35" ht="12.75">
      <c r="A39" s="158" t="s">
        <v>2309</v>
      </c>
      <c r="B39" s="177">
        <v>3</v>
      </c>
      <c r="C39" s="5" t="s">
        <v>2310</v>
      </c>
      <c r="D39" s="171" t="s">
        <v>2311</v>
      </c>
      <c r="E39" s="12" t="s">
        <v>2311</v>
      </c>
      <c r="F39" s="161" t="s">
        <v>567</v>
      </c>
      <c r="G39" s="161">
        <v>10</v>
      </c>
      <c r="H39" s="162" t="s">
        <v>513</v>
      </c>
      <c r="I39" s="162">
        <v>2</v>
      </c>
      <c r="J39" s="163" t="s">
        <v>4585</v>
      </c>
      <c r="K39" s="163">
        <v>3</v>
      </c>
      <c r="L39" s="164" t="s">
        <v>8133</v>
      </c>
      <c r="M39" s="164">
        <v>1</v>
      </c>
      <c r="N39" s="164" t="s">
        <v>40</v>
      </c>
      <c r="O39" s="180"/>
      <c r="P39" s="166" t="s">
        <v>40</v>
      </c>
      <c r="Q39" s="181"/>
      <c r="R39" s="167" t="s">
        <v>40</v>
      </c>
      <c r="S39" s="182"/>
      <c r="T39" s="168" t="s">
        <v>40</v>
      </c>
      <c r="U39" s="168"/>
      <c r="V39" s="169" t="s">
        <v>40</v>
      </c>
      <c r="W39" s="169"/>
      <c r="X39" s="5" t="s">
        <v>40</v>
      </c>
      <c r="Y39" s="5"/>
      <c r="Z39" s="161" t="s">
        <v>40</v>
      </c>
      <c r="AA39" s="161"/>
      <c r="AB39" s="162" t="s">
        <v>40</v>
      </c>
      <c r="AC39" s="162"/>
      <c r="AD39" s="18">
        <v>25</v>
      </c>
      <c r="AE39" s="5" t="s">
        <v>12541</v>
      </c>
      <c r="AF39" s="5" t="s">
        <v>12542</v>
      </c>
      <c r="AG39" s="170" t="b">
        <v>1</v>
      </c>
      <c r="AH39" s="170" t="b">
        <v>1</v>
      </c>
      <c r="AI39" s="170" t="str">
        <f ca="1">IFERROR(VLOOKUP(F39,Cennik!$A$4:$B892, 2, FALSE()) * G39 + VLOOKUP(H39,Cennik!$A$4:$B892, 2, FALSE()) * I39 + VLOOKUP(J39,Cennik!$A$4:$B892, 2, FALSE()) * K39 + VLOOKUP(L39,Cennik!$A$4:$B892, 2, FALSE()) * M39 + VLOOKUP(N39,Cennik!$A$4:$B892, 2, FALSE()) * O39 + VLOOKUP(P39,Cennik!$A$4:$B892, 2, FALSE()) * Q39 + VLOOKUP(R39,Cennik!$A$4:$B892, 2, FALSE()) * S39 + VLOOKUP(T39,Cennik!$A$4:$B892, 2, FALSE()) * U39 + VLOOKUP(V39,Cennik!$A$4:$B892, 2, FALSE()) * W39 + VLOOKUP(X39,Cennik!$A$4:$B892, 2, FALSE()) * Y39 + VLOOKUP(Z39,Cennik!$A$4:$B892, 2, FALSE()) * AA39 + VLOOKUP(AB39,Cennik!$A$4:$B892, 2, FALSE() * AC39),"Brak wartości")</f>
        <v>Brak wartości</v>
      </c>
    </row>
    <row r="40" spans="1:35" ht="12.75">
      <c r="A40" s="158" t="s">
        <v>2312</v>
      </c>
      <c r="B40" s="177">
        <v>4</v>
      </c>
      <c r="C40" s="5" t="s">
        <v>2313</v>
      </c>
      <c r="D40" s="179" t="s">
        <v>2314</v>
      </c>
      <c r="E40" s="12" t="s">
        <v>2314</v>
      </c>
      <c r="F40" s="161" t="s">
        <v>567</v>
      </c>
      <c r="G40" s="161">
        <v>15</v>
      </c>
      <c r="H40" s="162" t="s">
        <v>513</v>
      </c>
      <c r="I40" s="162">
        <v>3</v>
      </c>
      <c r="J40" s="163" t="s">
        <v>4585</v>
      </c>
      <c r="K40" s="163">
        <v>3</v>
      </c>
      <c r="L40" s="164" t="s">
        <v>8133</v>
      </c>
      <c r="M40" s="164">
        <v>1</v>
      </c>
      <c r="N40" s="164" t="s">
        <v>4739</v>
      </c>
      <c r="O40" s="165">
        <v>3</v>
      </c>
      <c r="P40" s="166" t="s">
        <v>40</v>
      </c>
      <c r="Q40" s="181"/>
      <c r="R40" s="167" t="s">
        <v>40</v>
      </c>
      <c r="S40" s="182"/>
      <c r="T40" s="168" t="s">
        <v>40</v>
      </c>
      <c r="U40" s="168"/>
      <c r="V40" s="169" t="s">
        <v>40</v>
      </c>
      <c r="W40" s="169"/>
      <c r="X40" s="5" t="s">
        <v>40</v>
      </c>
      <c r="Y40" s="5"/>
      <c r="Z40" s="161" t="s">
        <v>40</v>
      </c>
      <c r="AA40" s="161"/>
      <c r="AB40" s="162" t="s">
        <v>40</v>
      </c>
      <c r="AC40" s="162"/>
      <c r="AD40" s="18">
        <v>50</v>
      </c>
      <c r="AE40" s="5" t="s">
        <v>12541</v>
      </c>
      <c r="AF40" s="5" t="s">
        <v>12542</v>
      </c>
      <c r="AG40" s="170" t="b">
        <v>1</v>
      </c>
      <c r="AH40" s="170" t="b">
        <v>1</v>
      </c>
      <c r="AI40" s="170" t="str">
        <f ca="1">IFERROR(VLOOKUP(F40,Cennik!$A$4:$B892, 2, FALSE()) * G40 + VLOOKUP(H40,Cennik!$A$4:$B892, 2, FALSE()) * I40 + VLOOKUP(J40,Cennik!$A$4:$B892, 2, FALSE()) * K40 + VLOOKUP(L40,Cennik!$A$4:$B892, 2, FALSE()) * M40 + VLOOKUP(N40,Cennik!$A$4:$B892, 2, FALSE()) * O40 + VLOOKUP(P40,Cennik!$A$4:$B892, 2, FALSE()) * Q40 + VLOOKUP(R40,Cennik!$A$4:$B892, 2, FALSE()) * S40 + VLOOKUP(T40,Cennik!$A$4:$B892, 2, FALSE()) * U40 + VLOOKUP(V40,Cennik!$A$4:$B892, 2, FALSE()) * W40 + VLOOKUP(X40,Cennik!$A$4:$B892, 2, FALSE()) * Y40 + VLOOKUP(Z40,Cennik!$A$4:$B892, 2, FALSE()) * AA40 + VLOOKUP(AB40,Cennik!$A$4:$B892, 2, FALSE() * AC40),"Brak wartości")</f>
        <v>Brak wartości</v>
      </c>
    </row>
    <row r="41" spans="1:35" ht="12.75">
      <c r="A41" s="158" t="s">
        <v>2315</v>
      </c>
      <c r="B41" s="177">
        <v>4</v>
      </c>
      <c r="C41" s="5" t="s">
        <v>2313</v>
      </c>
      <c r="D41" s="179" t="s">
        <v>2316</v>
      </c>
      <c r="E41" s="12" t="s">
        <v>2316</v>
      </c>
      <c r="F41" s="161" t="s">
        <v>567</v>
      </c>
      <c r="G41" s="161">
        <v>15</v>
      </c>
      <c r="H41" s="162" t="s">
        <v>513</v>
      </c>
      <c r="I41" s="162">
        <v>3</v>
      </c>
      <c r="J41" s="163" t="s">
        <v>4585</v>
      </c>
      <c r="K41" s="163">
        <v>3</v>
      </c>
      <c r="L41" s="164" t="s">
        <v>8133</v>
      </c>
      <c r="M41" s="164">
        <v>1</v>
      </c>
      <c r="N41" s="164" t="s">
        <v>4739</v>
      </c>
      <c r="O41" s="165">
        <v>3</v>
      </c>
      <c r="P41" s="166" t="s">
        <v>40</v>
      </c>
      <c r="Q41" s="181"/>
      <c r="R41" s="167" t="s">
        <v>40</v>
      </c>
      <c r="S41" s="182"/>
      <c r="T41" s="168" t="s">
        <v>40</v>
      </c>
      <c r="U41" s="168"/>
      <c r="V41" s="169" t="s">
        <v>40</v>
      </c>
      <c r="W41" s="169"/>
      <c r="X41" s="5" t="s">
        <v>40</v>
      </c>
      <c r="Y41" s="5"/>
      <c r="Z41" s="161" t="s">
        <v>40</v>
      </c>
      <c r="AA41" s="161"/>
      <c r="AB41" s="162" t="s">
        <v>40</v>
      </c>
      <c r="AC41" s="162"/>
      <c r="AD41" s="18">
        <v>50</v>
      </c>
      <c r="AE41" s="5" t="s">
        <v>12541</v>
      </c>
      <c r="AF41" s="5" t="s">
        <v>12542</v>
      </c>
      <c r="AG41" s="170" t="b">
        <v>1</v>
      </c>
      <c r="AH41" s="170" t="b">
        <v>1</v>
      </c>
      <c r="AI41" s="170" t="str">
        <f ca="1">IFERROR(VLOOKUP(F41,Cennik!$A$4:$B892, 2, FALSE()) * G41 + VLOOKUP(H41,Cennik!$A$4:$B892, 2, FALSE()) * I41 + VLOOKUP(J41,Cennik!$A$4:$B892, 2, FALSE()) * K41 + VLOOKUP(L41,Cennik!$A$4:$B892, 2, FALSE()) * M41 + VLOOKUP(N41,Cennik!$A$4:$B892, 2, FALSE()) * O41 + VLOOKUP(P41,Cennik!$A$4:$B892, 2, FALSE()) * Q41 + VLOOKUP(R41,Cennik!$A$4:$B892, 2, FALSE()) * S41 + VLOOKUP(T41,Cennik!$A$4:$B892, 2, FALSE()) * U41 + VLOOKUP(V41,Cennik!$A$4:$B892, 2, FALSE()) * W41 + VLOOKUP(X41,Cennik!$A$4:$B892, 2, FALSE()) * Y41 + VLOOKUP(Z41,Cennik!$A$4:$B892, 2, FALSE()) * AA41 + VLOOKUP(AB41,Cennik!$A$4:$B892, 2, FALSE() * AC41),"Brak wartości")</f>
        <v>Brak wartości</v>
      </c>
    </row>
    <row r="42" spans="1:35" ht="12.75">
      <c r="A42" s="158" t="s">
        <v>2317</v>
      </c>
      <c r="B42" s="177">
        <v>4</v>
      </c>
      <c r="C42" s="5" t="s">
        <v>2313</v>
      </c>
      <c r="D42" s="179" t="s">
        <v>2318</v>
      </c>
      <c r="E42" s="12" t="s">
        <v>2318</v>
      </c>
      <c r="F42" s="161" t="s">
        <v>567</v>
      </c>
      <c r="G42" s="161">
        <v>15</v>
      </c>
      <c r="H42" s="162" t="s">
        <v>513</v>
      </c>
      <c r="I42" s="162">
        <v>3</v>
      </c>
      <c r="J42" s="163" t="s">
        <v>4585</v>
      </c>
      <c r="K42" s="163">
        <v>3</v>
      </c>
      <c r="L42" s="164" t="s">
        <v>8133</v>
      </c>
      <c r="M42" s="164">
        <v>1</v>
      </c>
      <c r="N42" s="164" t="s">
        <v>4739</v>
      </c>
      <c r="O42" s="165">
        <v>3</v>
      </c>
      <c r="P42" s="166" t="s">
        <v>40</v>
      </c>
      <c r="Q42" s="181"/>
      <c r="R42" s="167" t="s">
        <v>40</v>
      </c>
      <c r="S42" s="182"/>
      <c r="T42" s="168" t="s">
        <v>40</v>
      </c>
      <c r="U42" s="168"/>
      <c r="V42" s="169" t="s">
        <v>40</v>
      </c>
      <c r="W42" s="169"/>
      <c r="X42" s="5" t="s">
        <v>40</v>
      </c>
      <c r="Y42" s="5"/>
      <c r="Z42" s="161" t="s">
        <v>40</v>
      </c>
      <c r="AA42" s="161"/>
      <c r="AB42" s="162" t="s">
        <v>40</v>
      </c>
      <c r="AC42" s="162"/>
      <c r="AD42" s="18">
        <v>50</v>
      </c>
      <c r="AE42" s="5" t="s">
        <v>12541</v>
      </c>
      <c r="AF42" s="5" t="s">
        <v>12542</v>
      </c>
      <c r="AG42" s="170" t="b">
        <v>1</v>
      </c>
      <c r="AH42" s="170" t="b">
        <v>1</v>
      </c>
      <c r="AI42" s="170" t="str">
        <f ca="1">IFERROR(VLOOKUP(F42,Cennik!$A$4:$B892, 2, FALSE()) * G42 + VLOOKUP(H42,Cennik!$A$4:$B892, 2, FALSE()) * I42 + VLOOKUP(J42,Cennik!$A$4:$B892, 2, FALSE()) * K42 + VLOOKUP(L42,Cennik!$A$4:$B892, 2, FALSE()) * M42 + VLOOKUP(N42,Cennik!$A$4:$B892, 2, FALSE()) * O42 + VLOOKUP(P42,Cennik!$A$4:$B892, 2, FALSE()) * Q42 + VLOOKUP(R42,Cennik!$A$4:$B892, 2, FALSE()) * S42 + VLOOKUP(T42,Cennik!$A$4:$B892, 2, FALSE()) * U42 + VLOOKUP(V42,Cennik!$A$4:$B892, 2, FALSE()) * W42 + VLOOKUP(X42,Cennik!$A$4:$B892, 2, FALSE()) * Y42 + VLOOKUP(Z42,Cennik!$A$4:$B892, 2, FALSE()) * AA42 + VLOOKUP(AB42,Cennik!$A$4:$B892, 2, FALSE() * AC42),"Brak wartości")</f>
        <v>Brak wartości</v>
      </c>
    </row>
    <row r="43" spans="1:35" ht="12.75">
      <c r="A43" s="158" t="s">
        <v>2319</v>
      </c>
      <c r="B43" s="177">
        <v>4</v>
      </c>
      <c r="C43" s="5" t="s">
        <v>2313</v>
      </c>
      <c r="D43" s="179" t="s">
        <v>2320</v>
      </c>
      <c r="E43" s="12" t="s">
        <v>2320</v>
      </c>
      <c r="F43" s="161" t="s">
        <v>567</v>
      </c>
      <c r="G43" s="161">
        <v>15</v>
      </c>
      <c r="H43" s="162" t="s">
        <v>513</v>
      </c>
      <c r="I43" s="162">
        <v>3</v>
      </c>
      <c r="J43" s="163" t="s">
        <v>4585</v>
      </c>
      <c r="K43" s="163">
        <v>3</v>
      </c>
      <c r="L43" s="164" t="s">
        <v>8133</v>
      </c>
      <c r="M43" s="164">
        <v>1</v>
      </c>
      <c r="N43" s="164" t="s">
        <v>4739</v>
      </c>
      <c r="O43" s="165">
        <v>3</v>
      </c>
      <c r="P43" s="166" t="s">
        <v>40</v>
      </c>
      <c r="Q43" s="181"/>
      <c r="R43" s="167" t="s">
        <v>40</v>
      </c>
      <c r="S43" s="182"/>
      <c r="T43" s="168" t="s">
        <v>40</v>
      </c>
      <c r="U43" s="168"/>
      <c r="V43" s="169" t="s">
        <v>40</v>
      </c>
      <c r="W43" s="169"/>
      <c r="X43" s="5" t="s">
        <v>40</v>
      </c>
      <c r="Y43" s="5"/>
      <c r="Z43" s="161" t="s">
        <v>40</v>
      </c>
      <c r="AA43" s="161"/>
      <c r="AB43" s="162" t="s">
        <v>40</v>
      </c>
      <c r="AC43" s="162"/>
      <c r="AD43" s="18">
        <v>50</v>
      </c>
      <c r="AE43" s="5" t="s">
        <v>12541</v>
      </c>
      <c r="AF43" s="5" t="s">
        <v>12542</v>
      </c>
      <c r="AG43" s="170" t="b">
        <v>1</v>
      </c>
      <c r="AH43" s="170" t="b">
        <v>1</v>
      </c>
      <c r="AI43" s="170" t="str">
        <f ca="1">IFERROR(VLOOKUP(F43,Cennik!$A$4:$B892, 2, FALSE()) * G43 + VLOOKUP(H43,Cennik!$A$4:$B892, 2, FALSE()) * I43 + VLOOKUP(J43,Cennik!$A$4:$B892, 2, FALSE()) * K43 + VLOOKUP(L43,Cennik!$A$4:$B892, 2, FALSE()) * M43 + VLOOKUP(N43,Cennik!$A$4:$B892, 2, FALSE()) * O43 + VLOOKUP(P43,Cennik!$A$4:$B892, 2, FALSE()) * Q43 + VLOOKUP(R43,Cennik!$A$4:$B892, 2, FALSE()) * S43 + VLOOKUP(T43,Cennik!$A$4:$B892, 2, FALSE()) * U43 + VLOOKUP(V43,Cennik!$A$4:$B892, 2, FALSE()) * W43 + VLOOKUP(X43,Cennik!$A$4:$B892, 2, FALSE()) * Y43 + VLOOKUP(Z43,Cennik!$A$4:$B892, 2, FALSE()) * AA43 + VLOOKUP(AB43,Cennik!$A$4:$B892, 2, FALSE() * AC43),"Brak wartości")</f>
        <v>Brak wartości</v>
      </c>
    </row>
    <row r="44" spans="1:35" ht="12.75">
      <c r="A44" s="158" t="s">
        <v>2321</v>
      </c>
      <c r="B44" s="177">
        <v>4</v>
      </c>
      <c r="C44" s="5" t="s">
        <v>2313</v>
      </c>
      <c r="D44" s="179" t="s">
        <v>2322</v>
      </c>
      <c r="E44" s="12" t="s">
        <v>2322</v>
      </c>
      <c r="F44" s="161" t="s">
        <v>567</v>
      </c>
      <c r="G44" s="161">
        <v>15</v>
      </c>
      <c r="H44" s="162" t="s">
        <v>513</v>
      </c>
      <c r="I44" s="162">
        <v>3</v>
      </c>
      <c r="J44" s="163" t="s">
        <v>4585</v>
      </c>
      <c r="K44" s="163">
        <v>3</v>
      </c>
      <c r="L44" s="164" t="s">
        <v>8133</v>
      </c>
      <c r="M44" s="164">
        <v>1</v>
      </c>
      <c r="N44" s="164" t="s">
        <v>4739</v>
      </c>
      <c r="O44" s="165">
        <v>3</v>
      </c>
      <c r="P44" s="166" t="s">
        <v>40</v>
      </c>
      <c r="Q44" s="181"/>
      <c r="R44" s="167" t="s">
        <v>40</v>
      </c>
      <c r="S44" s="182"/>
      <c r="T44" s="168" t="s">
        <v>40</v>
      </c>
      <c r="U44" s="168"/>
      <c r="V44" s="169" t="s">
        <v>40</v>
      </c>
      <c r="W44" s="169"/>
      <c r="X44" s="5" t="s">
        <v>40</v>
      </c>
      <c r="Y44" s="5"/>
      <c r="Z44" s="161" t="s">
        <v>40</v>
      </c>
      <c r="AA44" s="161"/>
      <c r="AB44" s="162" t="s">
        <v>40</v>
      </c>
      <c r="AC44" s="162"/>
      <c r="AD44" s="18">
        <v>50</v>
      </c>
      <c r="AE44" s="5" t="s">
        <v>12541</v>
      </c>
      <c r="AF44" s="5" t="s">
        <v>12542</v>
      </c>
      <c r="AG44" s="170" t="b">
        <v>1</v>
      </c>
      <c r="AH44" s="170" t="b">
        <v>1</v>
      </c>
      <c r="AI44" s="170" t="str">
        <f ca="1">IFERROR(VLOOKUP(F44,Cennik!$A$4:$B892, 2, FALSE()) * G44 + VLOOKUP(H44,Cennik!$A$4:$B892, 2, FALSE()) * I44 + VLOOKUP(J44,Cennik!$A$4:$B892, 2, FALSE()) * K44 + VLOOKUP(L44,Cennik!$A$4:$B892, 2, FALSE()) * M44 + VLOOKUP(N44,Cennik!$A$4:$B892, 2, FALSE()) * O44 + VLOOKUP(P44,Cennik!$A$4:$B892, 2, FALSE()) * Q44 + VLOOKUP(R44,Cennik!$A$4:$B892, 2, FALSE()) * S44 + VLOOKUP(T44,Cennik!$A$4:$B892, 2, FALSE()) * U44 + VLOOKUP(V44,Cennik!$A$4:$B892, 2, FALSE()) * W44 + VLOOKUP(X44,Cennik!$A$4:$B892, 2, FALSE()) * Y44 + VLOOKUP(Z44,Cennik!$A$4:$B892, 2, FALSE()) * AA44 + VLOOKUP(AB44,Cennik!$A$4:$B892, 2, FALSE() * AC44),"Brak wartości")</f>
        <v>Brak wartości</v>
      </c>
    </row>
    <row r="45" spans="1:35" ht="12.75">
      <c r="A45" s="158" t="s">
        <v>2323</v>
      </c>
      <c r="B45" s="177">
        <v>4</v>
      </c>
      <c r="C45" s="5" t="s">
        <v>2313</v>
      </c>
      <c r="D45" s="160" t="s">
        <v>2324</v>
      </c>
      <c r="E45" s="12" t="s">
        <v>2324</v>
      </c>
      <c r="F45" s="161" t="s">
        <v>567</v>
      </c>
      <c r="G45" s="161">
        <v>15</v>
      </c>
      <c r="H45" s="162" t="s">
        <v>513</v>
      </c>
      <c r="I45" s="162">
        <v>3</v>
      </c>
      <c r="J45" s="163" t="s">
        <v>4585</v>
      </c>
      <c r="K45" s="163">
        <v>3</v>
      </c>
      <c r="L45" s="164" t="s">
        <v>8133</v>
      </c>
      <c r="M45" s="164">
        <v>1</v>
      </c>
      <c r="N45" s="164" t="s">
        <v>4739</v>
      </c>
      <c r="O45" s="165">
        <v>3</v>
      </c>
      <c r="P45" s="166" t="s">
        <v>40</v>
      </c>
      <c r="Q45" s="181"/>
      <c r="R45" s="167" t="s">
        <v>40</v>
      </c>
      <c r="S45" s="182"/>
      <c r="T45" s="168" t="s">
        <v>40</v>
      </c>
      <c r="U45" s="168"/>
      <c r="V45" s="169" t="s">
        <v>40</v>
      </c>
      <c r="W45" s="169"/>
      <c r="X45" s="5" t="s">
        <v>40</v>
      </c>
      <c r="Y45" s="5"/>
      <c r="Z45" s="161" t="s">
        <v>40</v>
      </c>
      <c r="AA45" s="161"/>
      <c r="AB45" s="162" t="s">
        <v>40</v>
      </c>
      <c r="AC45" s="162"/>
      <c r="AD45" s="18">
        <v>50</v>
      </c>
      <c r="AE45" s="5" t="s">
        <v>12541</v>
      </c>
      <c r="AF45" s="5" t="s">
        <v>12542</v>
      </c>
      <c r="AG45" s="170" t="b">
        <v>1</v>
      </c>
      <c r="AH45" s="170" t="b">
        <v>1</v>
      </c>
      <c r="AI45" s="170" t="str">
        <f ca="1">IFERROR(VLOOKUP(F45,Cennik!$A$4:$B892, 2, FALSE()) * G45 + VLOOKUP(H45,Cennik!$A$4:$B892, 2, FALSE()) * I45 + VLOOKUP(J45,Cennik!$A$4:$B892, 2, FALSE()) * K45 + VLOOKUP(L45,Cennik!$A$4:$B892, 2, FALSE()) * M45 + VLOOKUP(N45,Cennik!$A$4:$B892, 2, FALSE()) * O45 + VLOOKUP(P45,Cennik!$A$4:$B892, 2, FALSE()) * Q45 + VLOOKUP(R45,Cennik!$A$4:$B892, 2, FALSE()) * S45 + VLOOKUP(T45,Cennik!$A$4:$B892, 2, FALSE()) * U45 + VLOOKUP(V45,Cennik!$A$4:$B892, 2, FALSE()) * W45 + VLOOKUP(X45,Cennik!$A$4:$B892, 2, FALSE()) * Y45 + VLOOKUP(Z45,Cennik!$A$4:$B892, 2, FALSE()) * AA45 + VLOOKUP(AB45,Cennik!$A$4:$B892, 2, FALSE() * AC45),"Brak wartości")</f>
        <v>Brak wartości</v>
      </c>
    </row>
    <row r="46" spans="1:35" ht="12.75">
      <c r="A46" s="158" t="s">
        <v>2325</v>
      </c>
      <c r="B46" s="177">
        <v>5</v>
      </c>
      <c r="C46" s="5" t="s">
        <v>2326</v>
      </c>
      <c r="D46" s="171" t="s">
        <v>2327</v>
      </c>
      <c r="E46" s="12" t="s">
        <v>2327</v>
      </c>
      <c r="F46" s="161" t="s">
        <v>567</v>
      </c>
      <c r="G46" s="161">
        <v>25</v>
      </c>
      <c r="H46" s="162" t="s">
        <v>518</v>
      </c>
      <c r="I46" s="162">
        <v>3</v>
      </c>
      <c r="J46" s="163" t="s">
        <v>4585</v>
      </c>
      <c r="K46" s="163">
        <v>8</v>
      </c>
      <c r="L46" s="164" t="s">
        <v>8133</v>
      </c>
      <c r="M46" s="164">
        <v>2</v>
      </c>
      <c r="N46" s="164" t="s">
        <v>40</v>
      </c>
      <c r="O46" s="180"/>
      <c r="P46" s="166" t="s">
        <v>40</v>
      </c>
      <c r="Q46" s="181"/>
      <c r="R46" s="167" t="s">
        <v>40</v>
      </c>
      <c r="S46" s="182"/>
      <c r="T46" s="168" t="s">
        <v>40</v>
      </c>
      <c r="U46" s="168"/>
      <c r="V46" s="169" t="s">
        <v>40</v>
      </c>
      <c r="W46" s="169"/>
      <c r="X46" s="5" t="s">
        <v>40</v>
      </c>
      <c r="Y46" s="5"/>
      <c r="Z46" s="161" t="s">
        <v>40</v>
      </c>
      <c r="AA46" s="161"/>
      <c r="AB46" s="162" t="s">
        <v>40</v>
      </c>
      <c r="AC46" s="162"/>
      <c r="AD46" s="18">
        <v>50</v>
      </c>
      <c r="AE46" s="5" t="s">
        <v>12541</v>
      </c>
      <c r="AF46" s="5" t="s">
        <v>12542</v>
      </c>
      <c r="AG46" s="170" t="b">
        <v>1</v>
      </c>
      <c r="AH46" s="170" t="b">
        <v>1</v>
      </c>
      <c r="AI46" s="170" t="str">
        <f ca="1">IFERROR(VLOOKUP(F46,Cennik!$A$4:$B892, 2, FALSE()) * G46 + VLOOKUP(H46,Cennik!$A$4:$B892, 2, FALSE()) * I46 + VLOOKUP(J46,Cennik!$A$4:$B892, 2, FALSE()) * K46 + VLOOKUP(L46,Cennik!$A$4:$B892, 2, FALSE()) * M46 + VLOOKUP(N46,Cennik!$A$4:$B892, 2, FALSE()) * O46 + VLOOKUP(P46,Cennik!$A$4:$B892, 2, FALSE()) * Q46 + VLOOKUP(R46,Cennik!$A$4:$B892, 2, FALSE()) * S46 + VLOOKUP(T46,Cennik!$A$4:$B892, 2, FALSE()) * U46 + VLOOKUP(V46,Cennik!$A$4:$B892, 2, FALSE()) * W46 + VLOOKUP(X46,Cennik!$A$4:$B892, 2, FALSE()) * Y46 + VLOOKUP(Z46,Cennik!$A$4:$B892, 2, FALSE()) * AA46 + VLOOKUP(AB46,Cennik!$A$4:$B892, 2, FALSE() * AC46),"Brak wartości")</f>
        <v>Brak wartości</v>
      </c>
    </row>
    <row r="47" spans="1:35" ht="12.75">
      <c r="A47" s="158" t="s">
        <v>2328</v>
      </c>
      <c r="B47" s="177">
        <v>5</v>
      </c>
      <c r="C47" s="5" t="s">
        <v>2326</v>
      </c>
      <c r="D47" s="179" t="s">
        <v>2329</v>
      </c>
      <c r="E47" s="12" t="s">
        <v>2329</v>
      </c>
      <c r="F47" s="161" t="s">
        <v>567</v>
      </c>
      <c r="G47" s="161">
        <v>25</v>
      </c>
      <c r="H47" s="162" t="s">
        <v>518</v>
      </c>
      <c r="I47" s="162">
        <v>3</v>
      </c>
      <c r="J47" s="163" t="s">
        <v>4585</v>
      </c>
      <c r="K47" s="163">
        <v>8</v>
      </c>
      <c r="L47" s="164" t="s">
        <v>8133</v>
      </c>
      <c r="M47" s="164">
        <v>2</v>
      </c>
      <c r="N47" s="164" t="s">
        <v>40</v>
      </c>
      <c r="O47" s="180"/>
      <c r="P47" s="166" t="s">
        <v>40</v>
      </c>
      <c r="Q47" s="181"/>
      <c r="R47" s="167" t="s">
        <v>40</v>
      </c>
      <c r="S47" s="182"/>
      <c r="T47" s="168" t="s">
        <v>40</v>
      </c>
      <c r="U47" s="168"/>
      <c r="V47" s="169" t="s">
        <v>40</v>
      </c>
      <c r="W47" s="169"/>
      <c r="X47" s="5" t="s">
        <v>40</v>
      </c>
      <c r="Y47" s="5"/>
      <c r="Z47" s="161" t="s">
        <v>40</v>
      </c>
      <c r="AA47" s="161"/>
      <c r="AB47" s="162" t="s">
        <v>40</v>
      </c>
      <c r="AC47" s="162"/>
      <c r="AD47" s="18">
        <v>50</v>
      </c>
      <c r="AE47" s="5" t="s">
        <v>12541</v>
      </c>
      <c r="AF47" s="5" t="s">
        <v>12542</v>
      </c>
      <c r="AG47" s="170" t="b">
        <v>1</v>
      </c>
      <c r="AH47" s="170" t="b">
        <v>1</v>
      </c>
      <c r="AI47" s="170" t="str">
        <f ca="1">IFERROR(VLOOKUP(F47,Cennik!$A$4:$B892, 2, FALSE()) * G47 + VLOOKUP(H47,Cennik!$A$4:$B892, 2, FALSE()) * I47 + VLOOKUP(J47,Cennik!$A$4:$B892, 2, FALSE()) * K47 + VLOOKUP(L47,Cennik!$A$4:$B892, 2, FALSE()) * M47 + VLOOKUP(N47,Cennik!$A$4:$B892, 2, FALSE()) * O47 + VLOOKUP(P47,Cennik!$A$4:$B892, 2, FALSE()) * Q47 + VLOOKUP(R47,Cennik!$A$4:$B892, 2, FALSE()) * S47 + VLOOKUP(T47,Cennik!$A$4:$B892, 2, FALSE()) * U47 + VLOOKUP(V47,Cennik!$A$4:$B892, 2, FALSE()) * W47 + VLOOKUP(X47,Cennik!$A$4:$B892, 2, FALSE()) * Y47 + VLOOKUP(Z47,Cennik!$A$4:$B892, 2, FALSE()) * AA47 + VLOOKUP(AB47,Cennik!$A$4:$B892, 2, FALSE() * AC47),"Brak wartości")</f>
        <v>Brak wartości</v>
      </c>
    </row>
    <row r="48" spans="1:35" ht="12.75">
      <c r="A48" s="158" t="s">
        <v>2330</v>
      </c>
      <c r="B48" s="177">
        <v>5</v>
      </c>
      <c r="C48" s="5" t="s">
        <v>2326</v>
      </c>
      <c r="D48" s="179" t="s">
        <v>2331</v>
      </c>
      <c r="E48" s="12" t="s">
        <v>2331</v>
      </c>
      <c r="F48" s="161" t="s">
        <v>567</v>
      </c>
      <c r="G48" s="161">
        <v>25</v>
      </c>
      <c r="H48" s="162" t="s">
        <v>518</v>
      </c>
      <c r="I48" s="162">
        <v>3</v>
      </c>
      <c r="J48" s="163" t="s">
        <v>4585</v>
      </c>
      <c r="K48" s="163">
        <v>8</v>
      </c>
      <c r="L48" s="164" t="s">
        <v>8133</v>
      </c>
      <c r="M48" s="164">
        <v>2</v>
      </c>
      <c r="N48" s="164" t="s">
        <v>40</v>
      </c>
      <c r="O48" s="180"/>
      <c r="P48" s="166" t="s">
        <v>40</v>
      </c>
      <c r="Q48" s="181"/>
      <c r="R48" s="167" t="s">
        <v>40</v>
      </c>
      <c r="S48" s="182"/>
      <c r="T48" s="168" t="s">
        <v>40</v>
      </c>
      <c r="U48" s="168"/>
      <c r="V48" s="169" t="s">
        <v>40</v>
      </c>
      <c r="W48" s="169"/>
      <c r="X48" s="5" t="s">
        <v>40</v>
      </c>
      <c r="Y48" s="5"/>
      <c r="Z48" s="161" t="s">
        <v>40</v>
      </c>
      <c r="AA48" s="161"/>
      <c r="AB48" s="162" t="s">
        <v>40</v>
      </c>
      <c r="AC48" s="162"/>
      <c r="AD48" s="18">
        <v>50</v>
      </c>
      <c r="AE48" s="5" t="s">
        <v>12541</v>
      </c>
      <c r="AF48" s="5" t="s">
        <v>12542</v>
      </c>
      <c r="AG48" s="170" t="b">
        <v>1</v>
      </c>
      <c r="AH48" s="170" t="b">
        <v>1</v>
      </c>
      <c r="AI48" s="170" t="str">
        <f ca="1">IFERROR(VLOOKUP(F48,Cennik!$A$4:$B892, 2, FALSE()) * G48 + VLOOKUP(H48,Cennik!$A$4:$B892, 2, FALSE()) * I48 + VLOOKUP(J48,Cennik!$A$4:$B892, 2, FALSE()) * K48 + VLOOKUP(L48,Cennik!$A$4:$B892, 2, FALSE()) * M48 + VLOOKUP(N48,Cennik!$A$4:$B892, 2, FALSE()) * O48 + VLOOKUP(P48,Cennik!$A$4:$B892, 2, FALSE()) * Q48 + VLOOKUP(R48,Cennik!$A$4:$B892, 2, FALSE()) * S48 + VLOOKUP(T48,Cennik!$A$4:$B892, 2, FALSE()) * U48 + VLOOKUP(V48,Cennik!$A$4:$B892, 2, FALSE()) * W48 + VLOOKUP(X48,Cennik!$A$4:$B892, 2, FALSE()) * Y48 + VLOOKUP(Z48,Cennik!$A$4:$B892, 2, FALSE()) * AA48 + VLOOKUP(AB48,Cennik!$A$4:$B892, 2, FALSE() * AC48),"Brak wartości")</f>
        <v>Brak wartości</v>
      </c>
    </row>
    <row r="49" spans="1:35" ht="12.75">
      <c r="A49" s="158" t="s">
        <v>2332</v>
      </c>
      <c r="B49" s="177">
        <v>5</v>
      </c>
      <c r="C49" s="5" t="s">
        <v>2326</v>
      </c>
      <c r="D49" s="179" t="s">
        <v>2333</v>
      </c>
      <c r="E49" s="12" t="s">
        <v>2333</v>
      </c>
      <c r="F49" s="161" t="s">
        <v>567</v>
      </c>
      <c r="G49" s="161">
        <v>25</v>
      </c>
      <c r="H49" s="162" t="s">
        <v>518</v>
      </c>
      <c r="I49" s="162">
        <v>3</v>
      </c>
      <c r="J49" s="163" t="s">
        <v>4585</v>
      </c>
      <c r="K49" s="163">
        <v>8</v>
      </c>
      <c r="L49" s="164" t="s">
        <v>8133</v>
      </c>
      <c r="M49" s="164">
        <v>2</v>
      </c>
      <c r="N49" s="164" t="s">
        <v>40</v>
      </c>
      <c r="O49" s="180"/>
      <c r="P49" s="166" t="s">
        <v>40</v>
      </c>
      <c r="Q49" s="181"/>
      <c r="R49" s="167" t="s">
        <v>40</v>
      </c>
      <c r="S49" s="182"/>
      <c r="T49" s="168" t="s">
        <v>40</v>
      </c>
      <c r="U49" s="168"/>
      <c r="V49" s="169" t="s">
        <v>40</v>
      </c>
      <c r="W49" s="169"/>
      <c r="X49" s="5" t="s">
        <v>40</v>
      </c>
      <c r="Y49" s="5"/>
      <c r="Z49" s="161" t="s">
        <v>40</v>
      </c>
      <c r="AA49" s="161"/>
      <c r="AB49" s="162" t="s">
        <v>40</v>
      </c>
      <c r="AC49" s="162"/>
      <c r="AD49" s="18">
        <v>50</v>
      </c>
      <c r="AE49" s="5" t="s">
        <v>12541</v>
      </c>
      <c r="AF49" s="5" t="s">
        <v>12542</v>
      </c>
      <c r="AG49" s="170" t="b">
        <v>1</v>
      </c>
      <c r="AH49" s="170" t="b">
        <v>1</v>
      </c>
      <c r="AI49" s="170" t="str">
        <f ca="1">IFERROR(VLOOKUP(F49,Cennik!$A$4:$B892, 2, FALSE()) * G49 + VLOOKUP(H49,Cennik!$A$4:$B892, 2, FALSE()) * I49 + VLOOKUP(J49,Cennik!$A$4:$B892, 2, FALSE()) * K49 + VLOOKUP(L49,Cennik!$A$4:$B892, 2, FALSE()) * M49 + VLOOKUP(N49,Cennik!$A$4:$B892, 2, FALSE()) * O49 + VLOOKUP(P49,Cennik!$A$4:$B892, 2, FALSE()) * Q49 + VLOOKUP(R49,Cennik!$A$4:$B892, 2, FALSE()) * S49 + VLOOKUP(T49,Cennik!$A$4:$B892, 2, FALSE()) * U49 + VLOOKUP(V49,Cennik!$A$4:$B892, 2, FALSE()) * W49 + VLOOKUP(X49,Cennik!$A$4:$B892, 2, FALSE()) * Y49 + VLOOKUP(Z49,Cennik!$A$4:$B892, 2, FALSE()) * AA49 + VLOOKUP(AB49,Cennik!$A$4:$B892, 2, FALSE() * AC49),"Brak wartości")</f>
        <v>Brak wartości</v>
      </c>
    </row>
    <row r="50" spans="1:35" ht="12.75">
      <c r="A50" s="158" t="s">
        <v>2334</v>
      </c>
      <c r="B50" s="177">
        <v>5</v>
      </c>
      <c r="C50" s="5" t="s">
        <v>2326</v>
      </c>
      <c r="D50" s="179" t="s">
        <v>2335</v>
      </c>
      <c r="E50" s="12" t="s">
        <v>2335</v>
      </c>
      <c r="F50" s="161" t="s">
        <v>567</v>
      </c>
      <c r="G50" s="161">
        <v>25</v>
      </c>
      <c r="H50" s="162" t="s">
        <v>518</v>
      </c>
      <c r="I50" s="162">
        <v>3</v>
      </c>
      <c r="J50" s="163" t="s">
        <v>4585</v>
      </c>
      <c r="K50" s="163">
        <v>8</v>
      </c>
      <c r="L50" s="164" t="s">
        <v>8133</v>
      </c>
      <c r="M50" s="164">
        <v>2</v>
      </c>
      <c r="N50" s="164" t="s">
        <v>40</v>
      </c>
      <c r="O50" s="180"/>
      <c r="P50" s="166" t="s">
        <v>40</v>
      </c>
      <c r="Q50" s="181"/>
      <c r="R50" s="167" t="s">
        <v>40</v>
      </c>
      <c r="S50" s="182"/>
      <c r="T50" s="168" t="s">
        <v>40</v>
      </c>
      <c r="U50" s="168"/>
      <c r="V50" s="169" t="s">
        <v>40</v>
      </c>
      <c r="W50" s="169"/>
      <c r="X50" s="5" t="s">
        <v>40</v>
      </c>
      <c r="Y50" s="5"/>
      <c r="Z50" s="161" t="s">
        <v>40</v>
      </c>
      <c r="AA50" s="161"/>
      <c r="AB50" s="162" t="s">
        <v>40</v>
      </c>
      <c r="AC50" s="162"/>
      <c r="AD50" s="18">
        <v>50</v>
      </c>
      <c r="AE50" s="5" t="s">
        <v>12541</v>
      </c>
      <c r="AF50" s="5" t="s">
        <v>12542</v>
      </c>
      <c r="AG50" s="170" t="b">
        <v>1</v>
      </c>
      <c r="AH50" s="170" t="b">
        <v>1</v>
      </c>
      <c r="AI50" s="170" t="str">
        <f ca="1">IFERROR(VLOOKUP(F50,Cennik!$A$4:$B892, 2, FALSE()) * G50 + VLOOKUP(H50,Cennik!$A$4:$B892, 2, FALSE()) * I50 + VLOOKUP(J50,Cennik!$A$4:$B892, 2, FALSE()) * K50 + VLOOKUP(L50,Cennik!$A$4:$B892, 2, FALSE()) * M50 + VLOOKUP(N50,Cennik!$A$4:$B892, 2, FALSE()) * O50 + VLOOKUP(P50,Cennik!$A$4:$B892, 2, FALSE()) * Q50 + VLOOKUP(R50,Cennik!$A$4:$B892, 2, FALSE()) * S50 + VLOOKUP(T50,Cennik!$A$4:$B892, 2, FALSE()) * U50 + VLOOKUP(V50,Cennik!$A$4:$B892, 2, FALSE()) * W50 + VLOOKUP(X50,Cennik!$A$4:$B892, 2, FALSE()) * Y50 + VLOOKUP(Z50,Cennik!$A$4:$B892, 2, FALSE()) * AA50 + VLOOKUP(AB50,Cennik!$A$4:$B892, 2, FALSE() * AC50),"Brak wartości")</f>
        <v>Brak wartości</v>
      </c>
    </row>
    <row r="51" spans="1:35" ht="12.75">
      <c r="A51" s="158" t="s">
        <v>2336</v>
      </c>
      <c r="B51" s="177">
        <v>5</v>
      </c>
      <c r="C51" s="5" t="s">
        <v>2326</v>
      </c>
      <c r="D51" s="179" t="s">
        <v>2337</v>
      </c>
      <c r="E51" s="12" t="s">
        <v>2337</v>
      </c>
      <c r="F51" s="161" t="s">
        <v>567</v>
      </c>
      <c r="G51" s="161">
        <v>25</v>
      </c>
      <c r="H51" s="162" t="s">
        <v>518</v>
      </c>
      <c r="I51" s="162">
        <v>3</v>
      </c>
      <c r="J51" s="163" t="s">
        <v>4585</v>
      </c>
      <c r="K51" s="163">
        <v>8</v>
      </c>
      <c r="L51" s="164" t="s">
        <v>8133</v>
      </c>
      <c r="M51" s="164">
        <v>2</v>
      </c>
      <c r="N51" s="164" t="s">
        <v>40</v>
      </c>
      <c r="O51" s="180"/>
      <c r="P51" s="166" t="s">
        <v>40</v>
      </c>
      <c r="Q51" s="181"/>
      <c r="R51" s="167" t="s">
        <v>40</v>
      </c>
      <c r="S51" s="182"/>
      <c r="T51" s="168" t="s">
        <v>40</v>
      </c>
      <c r="U51" s="168"/>
      <c r="V51" s="169" t="s">
        <v>40</v>
      </c>
      <c r="W51" s="169"/>
      <c r="X51" s="5" t="s">
        <v>40</v>
      </c>
      <c r="Y51" s="5"/>
      <c r="Z51" s="161" t="s">
        <v>40</v>
      </c>
      <c r="AA51" s="161"/>
      <c r="AB51" s="162" t="s">
        <v>40</v>
      </c>
      <c r="AC51" s="162"/>
      <c r="AD51" s="18">
        <v>50</v>
      </c>
      <c r="AE51" s="5" t="s">
        <v>12541</v>
      </c>
      <c r="AF51" s="5" t="s">
        <v>12542</v>
      </c>
      <c r="AG51" s="170" t="b">
        <v>1</v>
      </c>
      <c r="AH51" s="170" t="b">
        <v>1</v>
      </c>
      <c r="AI51" s="170" t="str">
        <f ca="1">IFERROR(VLOOKUP(F51,Cennik!$A$4:$B892, 2, FALSE()) * G51 + VLOOKUP(H51,Cennik!$A$4:$B892, 2, FALSE()) * I51 + VLOOKUP(J51,Cennik!$A$4:$B892, 2, FALSE()) * K51 + VLOOKUP(L51,Cennik!$A$4:$B892, 2, FALSE()) * M51 + VLOOKUP(N51,Cennik!$A$4:$B892, 2, FALSE()) * O51 + VLOOKUP(P51,Cennik!$A$4:$B892, 2, FALSE()) * Q51 + VLOOKUP(R51,Cennik!$A$4:$B892, 2, FALSE()) * S51 + VLOOKUP(T51,Cennik!$A$4:$B892, 2, FALSE()) * U51 + VLOOKUP(V51,Cennik!$A$4:$B892, 2, FALSE()) * W51 + VLOOKUP(X51,Cennik!$A$4:$B892, 2, FALSE()) * Y51 + VLOOKUP(Z51,Cennik!$A$4:$B892, 2, FALSE()) * AA51 + VLOOKUP(AB51,Cennik!$A$4:$B892, 2, FALSE() * AC51),"Brak wartości")</f>
        <v>Brak wartości</v>
      </c>
    </row>
    <row r="52" spans="1:35" ht="12.75">
      <c r="A52" s="158" t="s">
        <v>2338</v>
      </c>
      <c r="B52" s="177">
        <v>5</v>
      </c>
      <c r="C52" s="5" t="s">
        <v>2326</v>
      </c>
      <c r="D52" s="171" t="s">
        <v>2339</v>
      </c>
      <c r="E52" s="12" t="s">
        <v>2339</v>
      </c>
      <c r="F52" s="161" t="s">
        <v>567</v>
      </c>
      <c r="G52" s="161">
        <v>25</v>
      </c>
      <c r="H52" s="162" t="s">
        <v>518</v>
      </c>
      <c r="I52" s="162">
        <v>3</v>
      </c>
      <c r="J52" s="163" t="s">
        <v>4585</v>
      </c>
      <c r="K52" s="163">
        <v>8</v>
      </c>
      <c r="L52" s="164" t="s">
        <v>8133</v>
      </c>
      <c r="M52" s="164">
        <v>2</v>
      </c>
      <c r="N52" s="164" t="s">
        <v>40</v>
      </c>
      <c r="O52" s="180"/>
      <c r="P52" s="166" t="s">
        <v>40</v>
      </c>
      <c r="Q52" s="181"/>
      <c r="R52" s="167" t="s">
        <v>40</v>
      </c>
      <c r="S52" s="182"/>
      <c r="T52" s="168" t="s">
        <v>40</v>
      </c>
      <c r="U52" s="168"/>
      <c r="V52" s="169" t="s">
        <v>40</v>
      </c>
      <c r="W52" s="169"/>
      <c r="X52" s="5" t="s">
        <v>40</v>
      </c>
      <c r="Y52" s="5"/>
      <c r="Z52" s="161" t="s">
        <v>40</v>
      </c>
      <c r="AA52" s="161"/>
      <c r="AB52" s="162" t="s">
        <v>40</v>
      </c>
      <c r="AC52" s="162"/>
      <c r="AD52" s="18">
        <v>50</v>
      </c>
      <c r="AE52" s="5" t="s">
        <v>12541</v>
      </c>
      <c r="AF52" s="5" t="s">
        <v>12542</v>
      </c>
      <c r="AG52" s="170" t="b">
        <v>1</v>
      </c>
      <c r="AH52" s="170" t="b">
        <v>1</v>
      </c>
      <c r="AI52" s="170" t="str">
        <f ca="1">IFERROR(VLOOKUP(F52,Cennik!$A$4:$B892, 2, FALSE()) * G52 + VLOOKUP(H52,Cennik!$A$4:$B892, 2, FALSE()) * I52 + VLOOKUP(J52,Cennik!$A$4:$B892, 2, FALSE()) * K52 + VLOOKUP(L52,Cennik!$A$4:$B892, 2, FALSE()) * M52 + VLOOKUP(N52,Cennik!$A$4:$B892, 2, FALSE()) * O52 + VLOOKUP(P52,Cennik!$A$4:$B892, 2, FALSE()) * Q52 + VLOOKUP(R52,Cennik!$A$4:$B892, 2, FALSE()) * S52 + VLOOKUP(T52,Cennik!$A$4:$B892, 2, FALSE()) * U52 + VLOOKUP(V52,Cennik!$A$4:$B892, 2, FALSE()) * W52 + VLOOKUP(X52,Cennik!$A$4:$B892, 2, FALSE()) * Y52 + VLOOKUP(Z52,Cennik!$A$4:$B892, 2, FALSE()) * AA52 + VLOOKUP(AB52,Cennik!$A$4:$B892, 2, FALSE() * AC52),"Brak wartości")</f>
        <v>Brak wartości</v>
      </c>
    </row>
    <row r="53" spans="1:35" ht="12.75">
      <c r="A53" s="158" t="s">
        <v>2340</v>
      </c>
      <c r="B53" s="177">
        <v>5</v>
      </c>
      <c r="C53" s="5" t="s">
        <v>2326</v>
      </c>
      <c r="D53" s="160" t="s">
        <v>2341</v>
      </c>
      <c r="E53" s="12" t="s">
        <v>2341</v>
      </c>
      <c r="F53" s="161" t="s">
        <v>567</v>
      </c>
      <c r="G53" s="161">
        <v>25</v>
      </c>
      <c r="H53" s="162" t="s">
        <v>518</v>
      </c>
      <c r="I53" s="162">
        <v>3</v>
      </c>
      <c r="J53" s="163" t="s">
        <v>4585</v>
      </c>
      <c r="K53" s="163">
        <v>8</v>
      </c>
      <c r="L53" s="164" t="s">
        <v>8133</v>
      </c>
      <c r="M53" s="164">
        <v>2</v>
      </c>
      <c r="N53" s="164" t="s">
        <v>40</v>
      </c>
      <c r="O53" s="180"/>
      <c r="P53" s="166" t="s">
        <v>40</v>
      </c>
      <c r="Q53" s="181"/>
      <c r="R53" s="167" t="s">
        <v>40</v>
      </c>
      <c r="S53" s="182"/>
      <c r="T53" s="168" t="s">
        <v>40</v>
      </c>
      <c r="U53" s="168"/>
      <c r="V53" s="169" t="s">
        <v>40</v>
      </c>
      <c r="W53" s="169"/>
      <c r="X53" s="5" t="s">
        <v>40</v>
      </c>
      <c r="Y53" s="5"/>
      <c r="Z53" s="161" t="s">
        <v>40</v>
      </c>
      <c r="AA53" s="161"/>
      <c r="AB53" s="162" t="s">
        <v>40</v>
      </c>
      <c r="AC53" s="162"/>
      <c r="AD53" s="18">
        <v>50</v>
      </c>
      <c r="AE53" s="5" t="s">
        <v>12541</v>
      </c>
      <c r="AF53" s="5" t="s">
        <v>12542</v>
      </c>
      <c r="AG53" s="170" t="b">
        <v>1</v>
      </c>
      <c r="AH53" s="170" t="b">
        <v>1</v>
      </c>
      <c r="AI53" s="170" t="str">
        <f ca="1">IFERROR(VLOOKUP(F53,Cennik!$A$4:$B892, 2, FALSE()) * G53 + VLOOKUP(H53,Cennik!$A$4:$B892, 2, FALSE()) * I53 + VLOOKUP(J53,Cennik!$A$4:$B892, 2, FALSE()) * K53 + VLOOKUP(L53,Cennik!$A$4:$B892, 2, FALSE()) * M53 + VLOOKUP(N53,Cennik!$A$4:$B892, 2, FALSE()) * O53 + VLOOKUP(P53,Cennik!$A$4:$B892, 2, FALSE()) * Q53 + VLOOKUP(R53,Cennik!$A$4:$B892, 2, FALSE()) * S53 + VLOOKUP(T53,Cennik!$A$4:$B892, 2, FALSE()) * U53 + VLOOKUP(V53,Cennik!$A$4:$B892, 2, FALSE()) * W53 + VLOOKUP(X53,Cennik!$A$4:$B892, 2, FALSE()) * Y53 + VLOOKUP(Z53,Cennik!$A$4:$B892, 2, FALSE()) * AA53 + VLOOKUP(AB53,Cennik!$A$4:$B892, 2, FALSE() * AC53),"Brak wartości")</f>
        <v>Brak wartości</v>
      </c>
    </row>
    <row r="54" spans="1:35" ht="12.75">
      <c r="A54" s="158" t="s">
        <v>2342</v>
      </c>
      <c r="B54" s="177">
        <v>5</v>
      </c>
      <c r="C54" s="5" t="s">
        <v>2326</v>
      </c>
      <c r="D54" s="171" t="s">
        <v>2343</v>
      </c>
      <c r="E54" s="25" t="s">
        <v>2344</v>
      </c>
      <c r="F54" s="161" t="s">
        <v>567</v>
      </c>
      <c r="G54" s="161">
        <v>25</v>
      </c>
      <c r="H54" s="162" t="s">
        <v>518</v>
      </c>
      <c r="I54" s="162">
        <v>3</v>
      </c>
      <c r="J54" s="163" t="s">
        <v>4585</v>
      </c>
      <c r="K54" s="163">
        <v>8</v>
      </c>
      <c r="L54" s="164" t="s">
        <v>8133</v>
      </c>
      <c r="M54" s="164">
        <v>2</v>
      </c>
      <c r="N54" s="164" t="s">
        <v>40</v>
      </c>
      <c r="O54" s="180"/>
      <c r="P54" s="166" t="s">
        <v>40</v>
      </c>
      <c r="Q54" s="181"/>
      <c r="R54" s="167" t="s">
        <v>40</v>
      </c>
      <c r="S54" s="182"/>
      <c r="T54" s="168" t="s">
        <v>40</v>
      </c>
      <c r="U54" s="168"/>
      <c r="V54" s="169" t="s">
        <v>40</v>
      </c>
      <c r="W54" s="169"/>
      <c r="X54" s="5" t="s">
        <v>40</v>
      </c>
      <c r="Y54" s="5"/>
      <c r="Z54" s="161" t="s">
        <v>40</v>
      </c>
      <c r="AA54" s="161"/>
      <c r="AB54" s="162" t="s">
        <v>40</v>
      </c>
      <c r="AC54" s="162"/>
      <c r="AD54" s="18">
        <v>50</v>
      </c>
      <c r="AE54" s="5" t="s">
        <v>12541</v>
      </c>
      <c r="AF54" s="5" t="s">
        <v>12542</v>
      </c>
      <c r="AG54" s="170" t="b">
        <v>1</v>
      </c>
      <c r="AH54" s="170" t="b">
        <v>1</v>
      </c>
      <c r="AI54" s="170" t="str">
        <f ca="1">IFERROR(VLOOKUP(F54,Cennik!$A$4:$B892, 2, FALSE()) * G54 + VLOOKUP(H54,Cennik!$A$4:$B892, 2, FALSE()) * I54 + VLOOKUP(J54,Cennik!$A$4:$B892, 2, FALSE()) * K54 + VLOOKUP(L54,Cennik!$A$4:$B892, 2, FALSE()) * M54 + VLOOKUP(N54,Cennik!$A$4:$B892, 2, FALSE()) * O54 + VLOOKUP(P54,Cennik!$A$4:$B892, 2, FALSE()) * Q54 + VLOOKUP(R54,Cennik!$A$4:$B892, 2, FALSE()) * S54 + VLOOKUP(T54,Cennik!$A$4:$B892, 2, FALSE()) * U54 + VLOOKUP(V54,Cennik!$A$4:$B892, 2, FALSE()) * W54 + VLOOKUP(X54,Cennik!$A$4:$B892, 2, FALSE()) * Y54 + VLOOKUP(Z54,Cennik!$A$4:$B892, 2, FALSE()) * AA54 + VLOOKUP(AB54,Cennik!$A$4:$B892, 2, FALSE() * AC54),"Brak wartości")</f>
        <v>Brak wartości</v>
      </c>
    </row>
    <row r="55" spans="1:35" ht="12.75" hidden="1">
      <c r="A55" s="172"/>
      <c r="B55" s="177"/>
      <c r="C55" s="173"/>
      <c r="D55" s="11"/>
      <c r="E55" s="18"/>
      <c r="F55" s="161" t="s">
        <v>40</v>
      </c>
      <c r="G55" s="161"/>
      <c r="H55" s="162" t="s">
        <v>40</v>
      </c>
      <c r="I55" s="162"/>
      <c r="J55" s="163" t="s">
        <v>40</v>
      </c>
      <c r="K55" s="163"/>
      <c r="L55" s="164" t="s">
        <v>40</v>
      </c>
      <c r="M55" s="164"/>
      <c r="N55" s="164" t="s">
        <v>40</v>
      </c>
      <c r="O55" s="165"/>
      <c r="P55" s="166" t="s">
        <v>40</v>
      </c>
      <c r="Q55" s="166"/>
      <c r="R55" s="167" t="s">
        <v>40</v>
      </c>
      <c r="S55" s="167"/>
      <c r="T55" s="168" t="s">
        <v>40</v>
      </c>
      <c r="U55" s="168"/>
      <c r="V55" s="169" t="s">
        <v>40</v>
      </c>
      <c r="W55" s="169"/>
      <c r="X55" s="5" t="s">
        <v>40</v>
      </c>
      <c r="Y55" s="5"/>
      <c r="Z55" s="161" t="s">
        <v>40</v>
      </c>
      <c r="AA55" s="161"/>
      <c r="AB55" s="162" t="s">
        <v>40</v>
      </c>
      <c r="AC55" s="162"/>
      <c r="AD55" s="18"/>
      <c r="AE55" s="18"/>
      <c r="AF55" s="18"/>
      <c r="AG55" s="170"/>
      <c r="AH55" s="170"/>
      <c r="AI55" s="170"/>
    </row>
    <row r="56" spans="1:35" ht="16.5" hidden="1">
      <c r="A56" s="174"/>
      <c r="B56" s="175"/>
      <c r="C56" s="175"/>
      <c r="D56" s="175"/>
      <c r="E56" s="175"/>
      <c r="F56" s="161" t="s">
        <v>40</v>
      </c>
      <c r="G56" s="161"/>
      <c r="H56" s="162" t="s">
        <v>40</v>
      </c>
      <c r="I56" s="162"/>
      <c r="J56" s="163" t="s">
        <v>40</v>
      </c>
      <c r="K56" s="163"/>
      <c r="L56" s="164" t="s">
        <v>40</v>
      </c>
      <c r="M56" s="164"/>
      <c r="N56" s="164" t="s">
        <v>40</v>
      </c>
      <c r="O56" s="165"/>
      <c r="P56" s="166" t="s">
        <v>40</v>
      </c>
      <c r="Q56" s="166"/>
      <c r="R56" s="167" t="s">
        <v>40</v>
      </c>
      <c r="S56" s="167"/>
      <c r="T56" s="168" t="s">
        <v>40</v>
      </c>
      <c r="U56" s="168"/>
      <c r="V56" s="169" t="s">
        <v>40</v>
      </c>
      <c r="W56" s="169"/>
      <c r="X56" s="5" t="s">
        <v>40</v>
      </c>
      <c r="Y56" s="5"/>
      <c r="Z56" s="161" t="s">
        <v>40</v>
      </c>
      <c r="AA56" s="161"/>
      <c r="AB56" s="162" t="s">
        <v>40</v>
      </c>
      <c r="AC56" s="162"/>
      <c r="AD56" s="175"/>
      <c r="AE56" s="175"/>
      <c r="AF56" s="175"/>
      <c r="AG56" s="175"/>
      <c r="AH56" s="175"/>
      <c r="AI56" s="176"/>
    </row>
    <row r="57" spans="1:35" ht="12.75" hidden="1">
      <c r="A57" s="183"/>
      <c r="B57" s="177"/>
      <c r="C57" s="5"/>
      <c r="D57" s="11"/>
      <c r="E57" s="5"/>
      <c r="F57" s="161" t="s">
        <v>40</v>
      </c>
      <c r="G57" s="161"/>
      <c r="H57" s="162" t="s">
        <v>40</v>
      </c>
      <c r="I57" s="162"/>
      <c r="J57" s="163" t="s">
        <v>40</v>
      </c>
      <c r="K57" s="163"/>
      <c r="L57" s="164" t="s">
        <v>40</v>
      </c>
      <c r="M57" s="164"/>
      <c r="N57" s="164" t="s">
        <v>40</v>
      </c>
      <c r="O57" s="165"/>
      <c r="P57" s="166" t="s">
        <v>40</v>
      </c>
      <c r="Q57" s="166"/>
      <c r="R57" s="167" t="s">
        <v>40</v>
      </c>
      <c r="S57" s="167"/>
      <c r="T57" s="168" t="s">
        <v>40</v>
      </c>
      <c r="U57" s="168"/>
      <c r="V57" s="169" t="s">
        <v>40</v>
      </c>
      <c r="W57" s="169"/>
      <c r="X57" s="5" t="s">
        <v>40</v>
      </c>
      <c r="Y57" s="5"/>
      <c r="Z57" s="161" t="s">
        <v>40</v>
      </c>
      <c r="AA57" s="161"/>
      <c r="AB57" s="162" t="s">
        <v>40</v>
      </c>
      <c r="AC57" s="162"/>
      <c r="AD57" s="5"/>
      <c r="AE57" s="5"/>
      <c r="AF57" s="5"/>
      <c r="AG57" s="170"/>
      <c r="AH57" s="170"/>
      <c r="AI57" s="170"/>
    </row>
    <row r="58" spans="1:35" ht="12.75">
      <c r="A58" s="172" t="s">
        <v>1285</v>
      </c>
      <c r="B58" s="177">
        <v>0</v>
      </c>
      <c r="C58" s="5" t="s">
        <v>1286</v>
      </c>
      <c r="D58" s="171" t="s">
        <v>1287</v>
      </c>
      <c r="E58" s="12" t="s">
        <v>1287</v>
      </c>
      <c r="F58" s="161" t="s">
        <v>386</v>
      </c>
      <c r="G58" s="161">
        <v>5</v>
      </c>
      <c r="H58" s="162" t="s">
        <v>40</v>
      </c>
      <c r="I58" s="162"/>
      <c r="J58" s="163" t="s">
        <v>40</v>
      </c>
      <c r="K58" s="163"/>
      <c r="L58" s="164" t="s">
        <v>40</v>
      </c>
      <c r="M58" s="164"/>
      <c r="N58" s="164" t="s">
        <v>40</v>
      </c>
      <c r="O58" s="165"/>
      <c r="P58" s="166" t="s">
        <v>40</v>
      </c>
      <c r="Q58" s="166"/>
      <c r="R58" s="167" t="s">
        <v>40</v>
      </c>
      <c r="S58" s="167"/>
      <c r="T58" s="168" t="s">
        <v>40</v>
      </c>
      <c r="U58" s="168"/>
      <c r="V58" s="169" t="s">
        <v>40</v>
      </c>
      <c r="W58" s="169"/>
      <c r="X58" s="5" t="s">
        <v>40</v>
      </c>
      <c r="Y58" s="5"/>
      <c r="Z58" s="161" t="s">
        <v>40</v>
      </c>
      <c r="AA58" s="161"/>
      <c r="AB58" s="162" t="s">
        <v>40</v>
      </c>
      <c r="AC58" s="162"/>
      <c r="AD58" s="5">
        <v>15</v>
      </c>
      <c r="AE58" s="5" t="s">
        <v>12539</v>
      </c>
      <c r="AF58" s="5" t="s">
        <v>12543</v>
      </c>
      <c r="AG58" s="170" t="b">
        <v>1</v>
      </c>
      <c r="AH58" s="170" t="b">
        <v>1</v>
      </c>
      <c r="AI58" s="170">
        <f>IFERROR(VLOOKUP(F58,Cennik!$A$4:$B892, 2, FALSE()) * G58 + VLOOKUP(H58,Cennik!$A$4:$B892, 2, FALSE()) * I58 + VLOOKUP(J58,Cennik!$A$4:$B892, 2, FALSE()) * K58 + VLOOKUP(L58,Cennik!$A$4:$B892, 2, FALSE()) * M58 + VLOOKUP(N58,Cennik!$A$4:$B892, 2, FALSE()) * O58 + VLOOKUP(P58,Cennik!$A$4:$B892, 2, FALSE()) * Q58 + VLOOKUP(R58,Cennik!$A$4:$B892, 2, FALSE()) * S58 + VLOOKUP(T58,Cennik!$A$4:$B892, 2, FALSE()) * U58 + VLOOKUP(V58,Cennik!$A$4:$B892, 2, FALSE()) * W58 + VLOOKUP(X58,Cennik!$A$4:$B892, 2, FALSE()) * Y58 + VLOOKUP(Z58,Cennik!$A$4:$B892, 2, FALSE()) * AA58 + VLOOKUP(AB58,Cennik!$A$4:$B892, 2, FALSE() * AC58),"Brak wartości")</f>
        <v>2.5</v>
      </c>
    </row>
    <row r="59" spans="1:35" ht="12.75">
      <c r="A59" s="158" t="s">
        <v>1288</v>
      </c>
      <c r="B59" s="177">
        <v>0</v>
      </c>
      <c r="C59" s="5" t="s">
        <v>1289</v>
      </c>
      <c r="D59" s="171" t="s">
        <v>1290</v>
      </c>
      <c r="E59" s="12" t="s">
        <v>1290</v>
      </c>
      <c r="F59" s="161" t="s">
        <v>528</v>
      </c>
      <c r="G59" s="161">
        <v>5</v>
      </c>
      <c r="H59" s="162" t="s">
        <v>40</v>
      </c>
      <c r="I59" s="162"/>
      <c r="J59" s="163" t="s">
        <v>40</v>
      </c>
      <c r="K59" s="163"/>
      <c r="L59" s="164" t="s">
        <v>40</v>
      </c>
      <c r="M59" s="164"/>
      <c r="N59" s="164" t="s">
        <v>40</v>
      </c>
      <c r="O59" s="165"/>
      <c r="P59" s="166" t="s">
        <v>40</v>
      </c>
      <c r="Q59" s="166"/>
      <c r="R59" s="167" t="s">
        <v>40</v>
      </c>
      <c r="S59" s="167"/>
      <c r="T59" s="168" t="s">
        <v>40</v>
      </c>
      <c r="U59" s="168"/>
      <c r="V59" s="169" t="s">
        <v>40</v>
      </c>
      <c r="W59" s="169"/>
      <c r="X59" s="5" t="s">
        <v>40</v>
      </c>
      <c r="Y59" s="5"/>
      <c r="Z59" s="161" t="s">
        <v>40</v>
      </c>
      <c r="AA59" s="161"/>
      <c r="AB59" s="162" t="s">
        <v>40</v>
      </c>
      <c r="AC59" s="162"/>
      <c r="AD59" s="5">
        <v>10</v>
      </c>
      <c r="AE59" s="5" t="s">
        <v>12539</v>
      </c>
      <c r="AF59" s="5" t="s">
        <v>12543</v>
      </c>
      <c r="AG59" s="170" t="b">
        <v>1</v>
      </c>
      <c r="AH59" s="170" t="b">
        <v>1</v>
      </c>
      <c r="AI59" s="170">
        <f>IFERROR(VLOOKUP(F59,Cennik!$A$4:$B892, 2, FALSE()) * G59 + VLOOKUP(H59,Cennik!$A$4:$B892, 2, FALSE()) * I59 + VLOOKUP(J59,Cennik!$A$4:$B892, 2, FALSE()) * K59 + VLOOKUP(L59,Cennik!$A$4:$B892, 2, FALSE()) * M59 + VLOOKUP(N59,Cennik!$A$4:$B892, 2, FALSE()) * O59 + VLOOKUP(P59,Cennik!$A$4:$B892, 2, FALSE()) * Q59 + VLOOKUP(R59,Cennik!$A$4:$B892, 2, FALSE()) * S59 + VLOOKUP(T59,Cennik!$A$4:$B892, 2, FALSE()) * U59 + VLOOKUP(V59,Cennik!$A$4:$B892, 2, FALSE()) * W59 + VLOOKUP(X59,Cennik!$A$4:$B892, 2, FALSE()) * Y59 + VLOOKUP(Z59,Cennik!$A$4:$B892, 2, FALSE()) * AA59 + VLOOKUP(AB59,Cennik!$A$4:$B892, 2, FALSE() * AC59),"Brak wartości")</f>
        <v>11.5</v>
      </c>
    </row>
    <row r="60" spans="1:35" ht="12.75">
      <c r="A60" s="158" t="s">
        <v>1291</v>
      </c>
      <c r="B60" s="177">
        <v>0</v>
      </c>
      <c r="C60" s="5" t="s">
        <v>1292</v>
      </c>
      <c r="D60" s="171" t="s">
        <v>1293</v>
      </c>
      <c r="E60" s="12" t="s">
        <v>1293</v>
      </c>
      <c r="F60" s="161" t="s">
        <v>528</v>
      </c>
      <c r="G60" s="161">
        <v>5</v>
      </c>
      <c r="H60" s="162" t="s">
        <v>40</v>
      </c>
      <c r="I60" s="162"/>
      <c r="J60" s="163" t="s">
        <v>40</v>
      </c>
      <c r="K60" s="163"/>
      <c r="L60" s="164" t="s">
        <v>40</v>
      </c>
      <c r="M60" s="164"/>
      <c r="N60" s="164" t="s">
        <v>40</v>
      </c>
      <c r="O60" s="165"/>
      <c r="P60" s="166" t="s">
        <v>40</v>
      </c>
      <c r="Q60" s="166"/>
      <c r="R60" s="167" t="s">
        <v>40</v>
      </c>
      <c r="S60" s="167"/>
      <c r="T60" s="168" t="s">
        <v>40</v>
      </c>
      <c r="U60" s="168"/>
      <c r="V60" s="169" t="s">
        <v>40</v>
      </c>
      <c r="W60" s="169"/>
      <c r="X60" s="5" t="s">
        <v>40</v>
      </c>
      <c r="Y60" s="5"/>
      <c r="Z60" s="161" t="s">
        <v>40</v>
      </c>
      <c r="AA60" s="161"/>
      <c r="AB60" s="162" t="s">
        <v>40</v>
      </c>
      <c r="AC60" s="162"/>
      <c r="AD60" s="5">
        <v>20</v>
      </c>
      <c r="AE60" s="5" t="s">
        <v>12539</v>
      </c>
      <c r="AF60" s="5" t="s">
        <v>12543</v>
      </c>
      <c r="AG60" s="170" t="b">
        <v>1</v>
      </c>
      <c r="AH60" s="170" t="b">
        <v>1</v>
      </c>
      <c r="AI60" s="170">
        <f>IFERROR(VLOOKUP(F60,Cennik!$A$4:$B892, 2, FALSE()) * G60 + VLOOKUP(H60,Cennik!$A$4:$B892, 2, FALSE()) * I60 + VLOOKUP(J60,Cennik!$A$4:$B892, 2, FALSE()) * K60 + VLOOKUP(L60,Cennik!$A$4:$B892, 2, FALSE()) * M60 + VLOOKUP(N60,Cennik!$A$4:$B892, 2, FALSE()) * O60 + VLOOKUP(P60,Cennik!$A$4:$B892, 2, FALSE()) * Q60 + VLOOKUP(R60,Cennik!$A$4:$B892, 2, FALSE()) * S60 + VLOOKUP(T60,Cennik!$A$4:$B892, 2, FALSE()) * U60 + VLOOKUP(V60,Cennik!$A$4:$B892, 2, FALSE()) * W60 + VLOOKUP(X60,Cennik!$A$4:$B892, 2, FALSE()) * Y60 + VLOOKUP(Z60,Cennik!$A$4:$B892, 2, FALSE()) * AA60 + VLOOKUP(AB60,Cennik!$A$4:$B892, 2, FALSE() * AC60),"Brak wartości")</f>
        <v>11.5</v>
      </c>
    </row>
    <row r="61" spans="1:35" ht="12.75">
      <c r="A61" s="158" t="s">
        <v>1294</v>
      </c>
      <c r="B61" s="177">
        <v>1</v>
      </c>
      <c r="C61" s="5" t="s">
        <v>1295</v>
      </c>
      <c r="D61" s="171" t="s">
        <v>1296</v>
      </c>
      <c r="E61" s="12" t="s">
        <v>1296</v>
      </c>
      <c r="F61" s="184" t="s">
        <v>557</v>
      </c>
      <c r="G61" s="161">
        <v>5</v>
      </c>
      <c r="H61" s="162" t="s">
        <v>4585</v>
      </c>
      <c r="I61" s="162">
        <v>2</v>
      </c>
      <c r="J61" s="163" t="s">
        <v>8133</v>
      </c>
      <c r="K61" s="163">
        <v>1</v>
      </c>
      <c r="L61" s="164" t="s">
        <v>40</v>
      </c>
      <c r="M61" s="164"/>
      <c r="N61" s="164" t="s">
        <v>40</v>
      </c>
      <c r="O61" s="165"/>
      <c r="P61" s="166" t="s">
        <v>40</v>
      </c>
      <c r="Q61" s="166"/>
      <c r="R61" s="167" t="s">
        <v>40</v>
      </c>
      <c r="S61" s="167"/>
      <c r="T61" s="168" t="s">
        <v>40</v>
      </c>
      <c r="U61" s="168"/>
      <c r="V61" s="169" t="s">
        <v>40</v>
      </c>
      <c r="W61" s="169"/>
      <c r="X61" s="5" t="s">
        <v>40</v>
      </c>
      <c r="Y61" s="5"/>
      <c r="Z61" s="161" t="s">
        <v>40</v>
      </c>
      <c r="AA61" s="161"/>
      <c r="AB61" s="162" t="s">
        <v>40</v>
      </c>
      <c r="AC61" s="162"/>
      <c r="AD61" s="5">
        <v>10</v>
      </c>
      <c r="AE61" s="5" t="s">
        <v>12539</v>
      </c>
      <c r="AF61" s="5" t="s">
        <v>12543</v>
      </c>
      <c r="AG61" s="170" t="b">
        <v>1</v>
      </c>
      <c r="AH61" s="170" t="b">
        <v>1</v>
      </c>
      <c r="AI61" s="170" t="str">
        <f ca="1">IFERROR(VLOOKUP(F61,Cennik!$A$4:$B892, 2, FALSE()) * G61 + VLOOKUP(H61,Cennik!$A$4:$B892, 2, FALSE()) * I61 + VLOOKUP(J61,Cennik!$A$4:$B892, 2, FALSE()) * K61 + VLOOKUP(L61,Cennik!$A$4:$B892, 2, FALSE()) * M61 + VLOOKUP(N61,Cennik!$A$4:$B892, 2, FALSE()) * O61 + VLOOKUP(P61,Cennik!$A$4:$B892, 2, FALSE()) * Q61 + VLOOKUP(R61,Cennik!$A$4:$B892, 2, FALSE()) * S61 + VLOOKUP(T61,Cennik!$A$4:$B892, 2, FALSE()) * U61 + VLOOKUP(V61,Cennik!$A$4:$B892, 2, FALSE()) * W61 + VLOOKUP(X61,Cennik!$A$4:$B892, 2, FALSE()) * Y61 + VLOOKUP(Z61,Cennik!$A$4:$B892, 2, FALSE()) * AA61 + VLOOKUP(AB61,Cennik!$A$4:$B892, 2, FALSE() * AC61),"Brak wartości")</f>
        <v>Brak wartości</v>
      </c>
    </row>
    <row r="62" spans="1:35" ht="12.75">
      <c r="A62" s="158" t="s">
        <v>1297</v>
      </c>
      <c r="B62" s="177">
        <v>1</v>
      </c>
      <c r="C62" s="5" t="s">
        <v>1295</v>
      </c>
      <c r="D62" s="171" t="s">
        <v>1298</v>
      </c>
      <c r="E62" s="12" t="s">
        <v>1298</v>
      </c>
      <c r="F62" s="184" t="s">
        <v>557</v>
      </c>
      <c r="G62" s="161">
        <v>5</v>
      </c>
      <c r="H62" s="162" t="s">
        <v>4585</v>
      </c>
      <c r="I62" s="162">
        <v>2</v>
      </c>
      <c r="J62" s="163" t="s">
        <v>8133</v>
      </c>
      <c r="K62" s="163">
        <v>1</v>
      </c>
      <c r="L62" s="164" t="s">
        <v>40</v>
      </c>
      <c r="M62" s="164"/>
      <c r="N62" s="164" t="s">
        <v>40</v>
      </c>
      <c r="O62" s="165"/>
      <c r="P62" s="166" t="s">
        <v>40</v>
      </c>
      <c r="Q62" s="166"/>
      <c r="R62" s="167" t="s">
        <v>40</v>
      </c>
      <c r="S62" s="167"/>
      <c r="T62" s="168" t="s">
        <v>40</v>
      </c>
      <c r="U62" s="168"/>
      <c r="V62" s="169" t="s">
        <v>40</v>
      </c>
      <c r="W62" s="169"/>
      <c r="X62" s="5" t="s">
        <v>40</v>
      </c>
      <c r="Y62" s="5"/>
      <c r="Z62" s="161" t="s">
        <v>40</v>
      </c>
      <c r="AA62" s="161"/>
      <c r="AB62" s="162" t="s">
        <v>40</v>
      </c>
      <c r="AC62" s="162"/>
      <c r="AD62" s="5">
        <v>10</v>
      </c>
      <c r="AE62" s="5" t="s">
        <v>12539</v>
      </c>
      <c r="AF62" s="5" t="s">
        <v>12543</v>
      </c>
      <c r="AG62" s="170" t="b">
        <v>1</v>
      </c>
      <c r="AH62" s="170" t="b">
        <v>1</v>
      </c>
      <c r="AI62" s="170" t="str">
        <f ca="1">IFERROR(VLOOKUP(F62,Cennik!$A$4:$B892, 2, FALSE()) * G62 + VLOOKUP(H62,Cennik!$A$4:$B892, 2, FALSE()) * I62 + VLOOKUP(J62,Cennik!$A$4:$B892, 2, FALSE()) * K62 + VLOOKUP(L62,Cennik!$A$4:$B892, 2, FALSE()) * M62 + VLOOKUP(N62,Cennik!$A$4:$B892, 2, FALSE()) * O62 + VLOOKUP(P62,Cennik!$A$4:$B892, 2, FALSE()) * Q62 + VLOOKUP(R62,Cennik!$A$4:$B892, 2, FALSE()) * S62 + VLOOKUP(T62,Cennik!$A$4:$B892, 2, FALSE()) * U62 + VLOOKUP(V62,Cennik!$A$4:$B892, 2, FALSE()) * W62 + VLOOKUP(X62,Cennik!$A$4:$B892, 2, FALSE()) * Y62 + VLOOKUP(Z62,Cennik!$A$4:$B892, 2, FALSE()) * AA62 + VLOOKUP(AB62,Cennik!$A$4:$B892, 2, FALSE() * AC62),"Brak wartości")</f>
        <v>Brak wartości</v>
      </c>
    </row>
    <row r="63" spans="1:35" ht="12.75">
      <c r="A63" s="158" t="s">
        <v>1299</v>
      </c>
      <c r="B63" s="177">
        <v>1</v>
      </c>
      <c r="C63" s="5" t="s">
        <v>1295</v>
      </c>
      <c r="D63" s="171" t="s">
        <v>1300</v>
      </c>
      <c r="E63" s="12" t="s">
        <v>1300</v>
      </c>
      <c r="F63" s="184" t="s">
        <v>557</v>
      </c>
      <c r="G63" s="161">
        <v>5</v>
      </c>
      <c r="H63" s="162" t="s">
        <v>4585</v>
      </c>
      <c r="I63" s="162">
        <v>2</v>
      </c>
      <c r="J63" s="163" t="s">
        <v>8133</v>
      </c>
      <c r="K63" s="163">
        <v>1</v>
      </c>
      <c r="L63" s="164" t="s">
        <v>40</v>
      </c>
      <c r="M63" s="164"/>
      <c r="N63" s="164" t="s">
        <v>40</v>
      </c>
      <c r="O63" s="165"/>
      <c r="P63" s="166" t="s">
        <v>40</v>
      </c>
      <c r="Q63" s="166"/>
      <c r="R63" s="167" t="s">
        <v>40</v>
      </c>
      <c r="S63" s="167"/>
      <c r="T63" s="168" t="s">
        <v>40</v>
      </c>
      <c r="U63" s="168"/>
      <c r="V63" s="169" t="s">
        <v>40</v>
      </c>
      <c r="W63" s="169"/>
      <c r="X63" s="5" t="s">
        <v>40</v>
      </c>
      <c r="Y63" s="5"/>
      <c r="Z63" s="161" t="s">
        <v>40</v>
      </c>
      <c r="AA63" s="161"/>
      <c r="AB63" s="162" t="s">
        <v>40</v>
      </c>
      <c r="AC63" s="162"/>
      <c r="AD63" s="5">
        <v>10</v>
      </c>
      <c r="AE63" s="5" t="s">
        <v>12539</v>
      </c>
      <c r="AF63" s="5" t="s">
        <v>12543</v>
      </c>
      <c r="AG63" s="170" t="b">
        <v>1</v>
      </c>
      <c r="AH63" s="170" t="b">
        <v>1</v>
      </c>
      <c r="AI63" s="170" t="str">
        <f ca="1">IFERROR(VLOOKUP(F63,Cennik!$A$4:$B892, 2, FALSE()) * G63 + VLOOKUP(H63,Cennik!$A$4:$B892, 2, FALSE()) * I63 + VLOOKUP(J63,Cennik!$A$4:$B892, 2, FALSE()) * K63 + VLOOKUP(L63,Cennik!$A$4:$B892, 2, FALSE()) * M63 + VLOOKUP(N63,Cennik!$A$4:$B892, 2, FALSE()) * O63 + VLOOKUP(P63,Cennik!$A$4:$B892, 2, FALSE()) * Q63 + VLOOKUP(R63,Cennik!$A$4:$B892, 2, FALSE()) * S63 + VLOOKUP(T63,Cennik!$A$4:$B892, 2, FALSE()) * U63 + VLOOKUP(V63,Cennik!$A$4:$B892, 2, FALSE()) * W63 + VLOOKUP(X63,Cennik!$A$4:$B892, 2, FALSE()) * Y63 + VLOOKUP(Z63,Cennik!$A$4:$B892, 2, FALSE()) * AA63 + VLOOKUP(AB63,Cennik!$A$4:$B892, 2, FALSE() * AC63),"Brak wartości")</f>
        <v>Brak wartości</v>
      </c>
    </row>
    <row r="64" spans="1:35" ht="12.75">
      <c r="A64" s="158" t="s">
        <v>1301</v>
      </c>
      <c r="B64" s="177">
        <v>1</v>
      </c>
      <c r="C64" s="5" t="s">
        <v>1295</v>
      </c>
      <c r="D64" s="171" t="s">
        <v>1302</v>
      </c>
      <c r="E64" s="12" t="s">
        <v>1302</v>
      </c>
      <c r="F64" s="184" t="s">
        <v>557</v>
      </c>
      <c r="G64" s="161">
        <v>5</v>
      </c>
      <c r="H64" s="162" t="s">
        <v>4585</v>
      </c>
      <c r="I64" s="162">
        <v>2</v>
      </c>
      <c r="J64" s="163" t="s">
        <v>8133</v>
      </c>
      <c r="K64" s="163">
        <v>1</v>
      </c>
      <c r="L64" s="164" t="s">
        <v>40</v>
      </c>
      <c r="M64" s="164"/>
      <c r="N64" s="164" t="s">
        <v>40</v>
      </c>
      <c r="O64" s="165"/>
      <c r="P64" s="166" t="s">
        <v>40</v>
      </c>
      <c r="Q64" s="166"/>
      <c r="R64" s="167" t="s">
        <v>40</v>
      </c>
      <c r="S64" s="167"/>
      <c r="T64" s="168" t="s">
        <v>40</v>
      </c>
      <c r="U64" s="168"/>
      <c r="V64" s="169" t="s">
        <v>40</v>
      </c>
      <c r="W64" s="169"/>
      <c r="X64" s="5" t="s">
        <v>40</v>
      </c>
      <c r="Y64" s="5"/>
      <c r="Z64" s="161" t="s">
        <v>40</v>
      </c>
      <c r="AA64" s="161"/>
      <c r="AB64" s="162" t="s">
        <v>40</v>
      </c>
      <c r="AC64" s="162"/>
      <c r="AD64" s="5">
        <v>10</v>
      </c>
      <c r="AE64" s="5" t="s">
        <v>12539</v>
      </c>
      <c r="AF64" s="5" t="s">
        <v>12543</v>
      </c>
      <c r="AG64" s="170" t="b">
        <v>1</v>
      </c>
      <c r="AH64" s="170" t="b">
        <v>1</v>
      </c>
      <c r="AI64" s="170" t="str">
        <f ca="1">IFERROR(VLOOKUP(F64,Cennik!$A$4:$B892, 2, FALSE()) * G64 + VLOOKUP(H64,Cennik!$A$4:$B892, 2, FALSE()) * I64 + VLOOKUP(J64,Cennik!$A$4:$B892, 2, FALSE()) * K64 + VLOOKUP(L64,Cennik!$A$4:$B892, 2, FALSE()) * M64 + VLOOKUP(N64,Cennik!$A$4:$B892, 2, FALSE()) * O64 + VLOOKUP(P64,Cennik!$A$4:$B892, 2, FALSE()) * Q64 + VLOOKUP(R64,Cennik!$A$4:$B892, 2, FALSE()) * S64 + VLOOKUP(T64,Cennik!$A$4:$B892, 2, FALSE()) * U64 + VLOOKUP(V64,Cennik!$A$4:$B892, 2, FALSE()) * W64 + VLOOKUP(X64,Cennik!$A$4:$B892, 2, FALSE()) * Y64 + VLOOKUP(Z64,Cennik!$A$4:$B892, 2, FALSE()) * AA64 + VLOOKUP(AB64,Cennik!$A$4:$B892, 2, FALSE() * AC64),"Brak wartości")</f>
        <v>Brak wartości</v>
      </c>
    </row>
    <row r="65" spans="1:35" ht="12.75">
      <c r="A65" s="158" t="s">
        <v>1303</v>
      </c>
      <c r="B65" s="177">
        <v>1</v>
      </c>
      <c r="C65" s="5" t="s">
        <v>1304</v>
      </c>
      <c r="D65" s="171" t="s">
        <v>1305</v>
      </c>
      <c r="E65" s="12" t="s">
        <v>1305</v>
      </c>
      <c r="F65" s="184" t="s">
        <v>557</v>
      </c>
      <c r="G65" s="161">
        <v>5</v>
      </c>
      <c r="H65" s="162" t="s">
        <v>4585</v>
      </c>
      <c r="I65" s="162">
        <v>3</v>
      </c>
      <c r="J65" s="163" t="s">
        <v>8133</v>
      </c>
      <c r="K65" s="163">
        <v>1</v>
      </c>
      <c r="L65" s="164" t="s">
        <v>40</v>
      </c>
      <c r="M65" s="164"/>
      <c r="N65" s="164" t="s">
        <v>40</v>
      </c>
      <c r="O65" s="165"/>
      <c r="P65" s="166" t="s">
        <v>40</v>
      </c>
      <c r="Q65" s="166"/>
      <c r="R65" s="167" t="s">
        <v>40</v>
      </c>
      <c r="S65" s="167"/>
      <c r="T65" s="168" t="s">
        <v>40</v>
      </c>
      <c r="U65" s="168"/>
      <c r="V65" s="169" t="s">
        <v>40</v>
      </c>
      <c r="W65" s="169"/>
      <c r="X65" s="5" t="s">
        <v>40</v>
      </c>
      <c r="Y65" s="5"/>
      <c r="Z65" s="161" t="s">
        <v>40</v>
      </c>
      <c r="AA65" s="161"/>
      <c r="AB65" s="162" t="s">
        <v>40</v>
      </c>
      <c r="AC65" s="162"/>
      <c r="AD65" s="5">
        <v>20</v>
      </c>
      <c r="AE65" s="5" t="s">
        <v>12539</v>
      </c>
      <c r="AF65" s="5" t="s">
        <v>12543</v>
      </c>
      <c r="AG65" s="170" t="b">
        <v>1</v>
      </c>
      <c r="AH65" s="170" t="b">
        <v>1</v>
      </c>
      <c r="AI65" s="170" t="str">
        <f ca="1">IFERROR(VLOOKUP(F65,Cennik!$A$4:$B892, 2, FALSE()) * G65 + VLOOKUP(H65,Cennik!$A$4:$B892, 2, FALSE()) * I65 + VLOOKUP(J65,Cennik!$A$4:$B892, 2, FALSE()) * K65 + VLOOKUP(L65,Cennik!$A$4:$B892, 2, FALSE()) * M65 + VLOOKUP(N65,Cennik!$A$4:$B892, 2, FALSE()) * O65 + VLOOKUP(P65,Cennik!$A$4:$B892, 2, FALSE()) * Q65 + VLOOKUP(R65,Cennik!$A$4:$B892, 2, FALSE()) * S65 + VLOOKUP(T65,Cennik!$A$4:$B892, 2, FALSE()) * U65 + VLOOKUP(V65,Cennik!$A$4:$B892, 2, FALSE()) * W65 + VLOOKUP(X65,Cennik!$A$4:$B892, 2, FALSE()) * Y65 + VLOOKUP(Z65,Cennik!$A$4:$B892, 2, FALSE()) * AA65 + VLOOKUP(AB65,Cennik!$A$4:$B892, 2, FALSE() * AC65),"Brak wartości")</f>
        <v>Brak wartości</v>
      </c>
    </row>
    <row r="66" spans="1:35" ht="12.75">
      <c r="A66" s="158" t="s">
        <v>1306</v>
      </c>
      <c r="B66" s="177">
        <v>1</v>
      </c>
      <c r="C66" s="5" t="s">
        <v>1307</v>
      </c>
      <c r="D66" s="171" t="s">
        <v>1308</v>
      </c>
      <c r="E66" s="12" t="s">
        <v>1308</v>
      </c>
      <c r="F66" s="184" t="s">
        <v>557</v>
      </c>
      <c r="G66" s="161">
        <v>5</v>
      </c>
      <c r="H66" s="162" t="s">
        <v>4585</v>
      </c>
      <c r="I66" s="162">
        <v>3</v>
      </c>
      <c r="J66" s="163" t="s">
        <v>8133</v>
      </c>
      <c r="K66" s="163">
        <v>1</v>
      </c>
      <c r="L66" s="164" t="s">
        <v>40</v>
      </c>
      <c r="M66" s="164"/>
      <c r="N66" s="164" t="s">
        <v>40</v>
      </c>
      <c r="O66" s="165"/>
      <c r="P66" s="166" t="s">
        <v>40</v>
      </c>
      <c r="Q66" s="166"/>
      <c r="R66" s="167" t="s">
        <v>40</v>
      </c>
      <c r="S66" s="167"/>
      <c r="T66" s="168" t="s">
        <v>40</v>
      </c>
      <c r="U66" s="168"/>
      <c r="V66" s="169" t="s">
        <v>40</v>
      </c>
      <c r="W66" s="169"/>
      <c r="X66" s="5" t="s">
        <v>40</v>
      </c>
      <c r="Y66" s="5"/>
      <c r="Z66" s="161" t="s">
        <v>40</v>
      </c>
      <c r="AA66" s="161"/>
      <c r="AB66" s="162" t="s">
        <v>40</v>
      </c>
      <c r="AC66" s="162"/>
      <c r="AD66" s="5">
        <v>20</v>
      </c>
      <c r="AE66" s="5" t="s">
        <v>12539</v>
      </c>
      <c r="AF66" s="5" t="s">
        <v>12543</v>
      </c>
      <c r="AG66" s="170" t="b">
        <v>1</v>
      </c>
      <c r="AH66" s="170" t="b">
        <v>1</v>
      </c>
      <c r="AI66" s="170" t="str">
        <f ca="1">IFERROR(VLOOKUP(F66,Cennik!$A$4:$B892, 2, FALSE()) * G66 + VLOOKUP(H66,Cennik!$A$4:$B892, 2, FALSE()) * I66 + VLOOKUP(J66,Cennik!$A$4:$B892, 2, FALSE()) * K66 + VLOOKUP(L66,Cennik!$A$4:$B892, 2, FALSE()) * M66 + VLOOKUP(N66,Cennik!$A$4:$B892, 2, FALSE()) * O66 + VLOOKUP(P66,Cennik!$A$4:$B892, 2, FALSE()) * Q66 + VLOOKUP(R66,Cennik!$A$4:$B892, 2, FALSE()) * S66 + VLOOKUP(T66,Cennik!$A$4:$B892, 2, FALSE()) * U66 + VLOOKUP(V66,Cennik!$A$4:$B892, 2, FALSE()) * W66 + VLOOKUP(X66,Cennik!$A$4:$B892, 2, FALSE()) * Y66 + VLOOKUP(Z66,Cennik!$A$4:$B892, 2, FALSE()) * AA66 + VLOOKUP(AB66,Cennik!$A$4:$B892, 2, FALSE() * AC66),"Brak wartości")</f>
        <v>Brak wartości</v>
      </c>
    </row>
    <row r="67" spans="1:35" ht="12.75">
      <c r="A67" s="158" t="s">
        <v>1309</v>
      </c>
      <c r="B67" s="177">
        <v>2</v>
      </c>
      <c r="C67" s="5" t="s">
        <v>1310</v>
      </c>
      <c r="D67" s="179" t="s">
        <v>1311</v>
      </c>
      <c r="E67" s="12" t="s">
        <v>1311</v>
      </c>
      <c r="F67" s="161" t="s">
        <v>562</v>
      </c>
      <c r="G67" s="161">
        <v>8</v>
      </c>
      <c r="H67" s="162" t="s">
        <v>4585</v>
      </c>
      <c r="I67" s="162">
        <v>4</v>
      </c>
      <c r="J67" s="163" t="s">
        <v>8133</v>
      </c>
      <c r="K67" s="163">
        <v>2</v>
      </c>
      <c r="L67" s="164" t="s">
        <v>40</v>
      </c>
      <c r="M67" s="164"/>
      <c r="N67" s="164" t="s">
        <v>40</v>
      </c>
      <c r="O67" s="165"/>
      <c r="P67" s="166" t="s">
        <v>40</v>
      </c>
      <c r="Q67" s="166"/>
      <c r="R67" s="167" t="s">
        <v>40</v>
      </c>
      <c r="S67" s="167"/>
      <c r="T67" s="168" t="s">
        <v>40</v>
      </c>
      <c r="U67" s="168"/>
      <c r="V67" s="169" t="s">
        <v>40</v>
      </c>
      <c r="W67" s="169"/>
      <c r="X67" s="5" t="s">
        <v>40</v>
      </c>
      <c r="Y67" s="5"/>
      <c r="Z67" s="161" t="s">
        <v>40</v>
      </c>
      <c r="AA67" s="161"/>
      <c r="AB67" s="162" t="s">
        <v>40</v>
      </c>
      <c r="AC67" s="162"/>
      <c r="AD67" s="5">
        <v>25</v>
      </c>
      <c r="AE67" s="5" t="s">
        <v>12539</v>
      </c>
      <c r="AF67" s="5" t="s">
        <v>12543</v>
      </c>
      <c r="AG67" s="170" t="b">
        <v>1</v>
      </c>
      <c r="AH67" s="170" t="b">
        <v>1</v>
      </c>
      <c r="AI67" s="170" t="str">
        <f ca="1">IFERROR(VLOOKUP(F67,Cennik!$A$4:$B892, 2, FALSE()) * G67 + VLOOKUP(H67,Cennik!$A$4:$B892, 2, FALSE()) * I67 + VLOOKUP(J67,Cennik!$A$4:$B892, 2, FALSE()) * K67 + VLOOKUP(L67,Cennik!$A$4:$B892, 2, FALSE()) * M67 + VLOOKUP(N67,Cennik!$A$4:$B892, 2, FALSE()) * O67 + VLOOKUP(P67,Cennik!$A$4:$B892, 2, FALSE()) * Q67 + VLOOKUP(R67,Cennik!$A$4:$B892, 2, FALSE()) * S67 + VLOOKUP(T67,Cennik!$A$4:$B892, 2, FALSE()) * U67 + VLOOKUP(V67,Cennik!$A$4:$B892, 2, FALSE()) * W67 + VLOOKUP(X67,Cennik!$A$4:$B892, 2, FALSE()) * Y67 + VLOOKUP(Z67,Cennik!$A$4:$B892, 2, FALSE()) * AA67 + VLOOKUP(AB67,Cennik!$A$4:$B892, 2, FALSE() * AC67),"Brak wartości")</f>
        <v>Brak wartości</v>
      </c>
    </row>
    <row r="68" spans="1:35" ht="12.75">
      <c r="A68" s="158" t="s">
        <v>1312</v>
      </c>
      <c r="B68" s="177">
        <v>2</v>
      </c>
      <c r="C68" s="5" t="s">
        <v>1310</v>
      </c>
      <c r="D68" s="179" t="s">
        <v>1313</v>
      </c>
      <c r="E68" s="12" t="s">
        <v>1313</v>
      </c>
      <c r="F68" s="161" t="s">
        <v>562</v>
      </c>
      <c r="G68" s="161">
        <v>8</v>
      </c>
      <c r="H68" s="162" t="s">
        <v>4585</v>
      </c>
      <c r="I68" s="162">
        <v>4</v>
      </c>
      <c r="J68" s="163" t="s">
        <v>8133</v>
      </c>
      <c r="K68" s="163">
        <v>2</v>
      </c>
      <c r="L68" s="164" t="s">
        <v>40</v>
      </c>
      <c r="M68" s="164"/>
      <c r="N68" s="164" t="s">
        <v>40</v>
      </c>
      <c r="O68" s="165"/>
      <c r="P68" s="166" t="s">
        <v>40</v>
      </c>
      <c r="Q68" s="166"/>
      <c r="R68" s="167" t="s">
        <v>40</v>
      </c>
      <c r="S68" s="167"/>
      <c r="T68" s="168" t="s">
        <v>40</v>
      </c>
      <c r="U68" s="168"/>
      <c r="V68" s="169" t="s">
        <v>40</v>
      </c>
      <c r="W68" s="169"/>
      <c r="X68" s="5" t="s">
        <v>40</v>
      </c>
      <c r="Y68" s="5"/>
      <c r="Z68" s="161" t="s">
        <v>40</v>
      </c>
      <c r="AA68" s="161"/>
      <c r="AB68" s="162" t="s">
        <v>40</v>
      </c>
      <c r="AC68" s="162"/>
      <c r="AD68" s="5">
        <v>25</v>
      </c>
      <c r="AE68" s="5" t="s">
        <v>12539</v>
      </c>
      <c r="AF68" s="5" t="s">
        <v>12543</v>
      </c>
      <c r="AG68" s="170" t="b">
        <v>1</v>
      </c>
      <c r="AH68" s="170" t="b">
        <v>1</v>
      </c>
      <c r="AI68" s="170" t="str">
        <f ca="1">IFERROR(VLOOKUP(F68,Cennik!$A$4:$B892, 2, FALSE()) * G68 + VLOOKUP(H68,Cennik!$A$4:$B892, 2, FALSE()) * I68 + VLOOKUP(J68,Cennik!$A$4:$B892, 2, FALSE()) * K68 + VLOOKUP(L68,Cennik!$A$4:$B892, 2, FALSE()) * M68 + VLOOKUP(N68,Cennik!$A$4:$B892, 2, FALSE()) * O68 + VLOOKUP(P68,Cennik!$A$4:$B892, 2, FALSE()) * Q68 + VLOOKUP(R68,Cennik!$A$4:$B892, 2, FALSE()) * S68 + VLOOKUP(T68,Cennik!$A$4:$B892, 2, FALSE()) * U68 + VLOOKUP(V68,Cennik!$A$4:$B892, 2, FALSE()) * W68 + VLOOKUP(X68,Cennik!$A$4:$B892, 2, FALSE()) * Y68 + VLOOKUP(Z68,Cennik!$A$4:$B892, 2, FALSE()) * AA68 + VLOOKUP(AB68,Cennik!$A$4:$B892, 2, FALSE() * AC68),"Brak wartości")</f>
        <v>Brak wartości</v>
      </c>
    </row>
    <row r="69" spans="1:35" ht="12.75">
      <c r="A69" s="158" t="s">
        <v>1314</v>
      </c>
      <c r="B69" s="177">
        <v>2</v>
      </c>
      <c r="C69" s="5" t="s">
        <v>1295</v>
      </c>
      <c r="D69" s="179" t="s">
        <v>1315</v>
      </c>
      <c r="E69" s="12" t="s">
        <v>1315</v>
      </c>
      <c r="F69" s="161" t="s">
        <v>562</v>
      </c>
      <c r="G69" s="161">
        <v>5</v>
      </c>
      <c r="H69" s="162" t="s">
        <v>4585</v>
      </c>
      <c r="I69" s="162">
        <v>3</v>
      </c>
      <c r="J69" s="163" t="s">
        <v>8133</v>
      </c>
      <c r="K69" s="163">
        <v>1</v>
      </c>
      <c r="L69" s="164" t="s">
        <v>4679</v>
      </c>
      <c r="M69" s="164">
        <v>1</v>
      </c>
      <c r="N69" s="164" t="s">
        <v>40</v>
      </c>
      <c r="O69" s="165"/>
      <c r="P69" s="166" t="s">
        <v>40</v>
      </c>
      <c r="Q69" s="166"/>
      <c r="R69" s="167" t="s">
        <v>40</v>
      </c>
      <c r="S69" s="167"/>
      <c r="T69" s="168" t="s">
        <v>40</v>
      </c>
      <c r="U69" s="168"/>
      <c r="V69" s="169" t="s">
        <v>40</v>
      </c>
      <c r="W69" s="169"/>
      <c r="X69" s="5" t="s">
        <v>40</v>
      </c>
      <c r="Y69" s="5"/>
      <c r="Z69" s="161" t="s">
        <v>40</v>
      </c>
      <c r="AA69" s="161"/>
      <c r="AB69" s="162" t="s">
        <v>40</v>
      </c>
      <c r="AC69" s="162"/>
      <c r="AD69" s="5">
        <v>15</v>
      </c>
      <c r="AE69" s="5" t="s">
        <v>12539</v>
      </c>
      <c r="AF69" s="5" t="s">
        <v>12543</v>
      </c>
      <c r="AG69" s="170" t="b">
        <v>1</v>
      </c>
      <c r="AH69" s="170" t="b">
        <v>1</v>
      </c>
      <c r="AI69" s="170" t="str">
        <f ca="1">IFERROR(VLOOKUP(F69,Cennik!$A$4:$B892, 2, FALSE()) * G69 + VLOOKUP(H69,Cennik!$A$4:$B892, 2, FALSE()) * I69 + VLOOKUP(J69,Cennik!$A$4:$B892, 2, FALSE()) * K69 + VLOOKUP(L69,Cennik!$A$4:$B892, 2, FALSE()) * M69 + VLOOKUP(N69,Cennik!$A$4:$B892, 2, FALSE()) * O69 + VLOOKUP(P69,Cennik!$A$4:$B892, 2, FALSE()) * Q69 + VLOOKUP(R69,Cennik!$A$4:$B892, 2, FALSE()) * S69 + VLOOKUP(T69,Cennik!$A$4:$B892, 2, FALSE()) * U69 + VLOOKUP(V69,Cennik!$A$4:$B892, 2, FALSE()) * W69 + VLOOKUP(X69,Cennik!$A$4:$B892, 2, FALSE()) * Y69 + VLOOKUP(Z69,Cennik!$A$4:$B892, 2, FALSE()) * AA69 + VLOOKUP(AB69,Cennik!$A$4:$B892, 2, FALSE() * AC69),"Brak wartości")</f>
        <v>Brak wartości</v>
      </c>
    </row>
    <row r="70" spans="1:35" ht="12.75">
      <c r="A70" s="158" t="s">
        <v>1316</v>
      </c>
      <c r="B70" s="177">
        <v>2</v>
      </c>
      <c r="C70" s="5" t="s">
        <v>1295</v>
      </c>
      <c r="D70" s="179" t="s">
        <v>1317</v>
      </c>
      <c r="E70" s="12" t="s">
        <v>1317</v>
      </c>
      <c r="F70" s="161" t="s">
        <v>562</v>
      </c>
      <c r="G70" s="161">
        <v>5</v>
      </c>
      <c r="H70" s="162" t="s">
        <v>4585</v>
      </c>
      <c r="I70" s="162">
        <v>3</v>
      </c>
      <c r="J70" s="163" t="s">
        <v>8133</v>
      </c>
      <c r="K70" s="163">
        <v>1</v>
      </c>
      <c r="L70" s="164" t="s">
        <v>4679</v>
      </c>
      <c r="M70" s="164">
        <v>1</v>
      </c>
      <c r="N70" s="164" t="s">
        <v>40</v>
      </c>
      <c r="O70" s="165"/>
      <c r="P70" s="166" t="s">
        <v>40</v>
      </c>
      <c r="Q70" s="166"/>
      <c r="R70" s="167" t="s">
        <v>40</v>
      </c>
      <c r="S70" s="167"/>
      <c r="T70" s="168" t="s">
        <v>40</v>
      </c>
      <c r="U70" s="168"/>
      <c r="V70" s="169" t="s">
        <v>40</v>
      </c>
      <c r="W70" s="169"/>
      <c r="X70" s="5" t="s">
        <v>40</v>
      </c>
      <c r="Y70" s="5"/>
      <c r="Z70" s="161" t="s">
        <v>40</v>
      </c>
      <c r="AA70" s="161"/>
      <c r="AB70" s="162" t="s">
        <v>40</v>
      </c>
      <c r="AC70" s="162"/>
      <c r="AD70" s="5">
        <v>15</v>
      </c>
      <c r="AE70" s="5" t="s">
        <v>12539</v>
      </c>
      <c r="AF70" s="5" t="s">
        <v>12543</v>
      </c>
      <c r="AG70" s="170" t="b">
        <v>1</v>
      </c>
      <c r="AH70" s="170" t="b">
        <v>1</v>
      </c>
      <c r="AI70" s="170" t="str">
        <f ca="1">IFERROR(VLOOKUP(F70,Cennik!$A$4:$B892, 2, FALSE()) * G70 + VLOOKUP(H70,Cennik!$A$4:$B892, 2, FALSE()) * I70 + VLOOKUP(J70,Cennik!$A$4:$B892, 2, FALSE()) * K70 + VLOOKUP(L70,Cennik!$A$4:$B892, 2, FALSE()) * M70 + VLOOKUP(N70,Cennik!$A$4:$B892, 2, FALSE()) * O70 + VLOOKUP(P70,Cennik!$A$4:$B892, 2, FALSE()) * Q70 + VLOOKUP(R70,Cennik!$A$4:$B892, 2, FALSE()) * S70 + VLOOKUP(T70,Cennik!$A$4:$B892, 2, FALSE()) * U70 + VLOOKUP(V70,Cennik!$A$4:$B892, 2, FALSE()) * W70 + VLOOKUP(X70,Cennik!$A$4:$B892, 2, FALSE()) * Y70 + VLOOKUP(Z70,Cennik!$A$4:$B892, 2, FALSE()) * AA70 + VLOOKUP(AB70,Cennik!$A$4:$B892, 2, FALSE() * AC70),"Brak wartości")</f>
        <v>Brak wartości</v>
      </c>
    </row>
    <row r="71" spans="1:35" ht="12.75">
      <c r="A71" s="158" t="s">
        <v>1318</v>
      </c>
      <c r="B71" s="177">
        <v>2</v>
      </c>
      <c r="C71" s="5" t="s">
        <v>1295</v>
      </c>
      <c r="D71" s="171" t="s">
        <v>1319</v>
      </c>
      <c r="E71" s="12" t="s">
        <v>1319</v>
      </c>
      <c r="F71" s="161" t="s">
        <v>562</v>
      </c>
      <c r="G71" s="161">
        <v>5</v>
      </c>
      <c r="H71" s="162" t="s">
        <v>4585</v>
      </c>
      <c r="I71" s="162">
        <v>3</v>
      </c>
      <c r="J71" s="163" t="s">
        <v>8133</v>
      </c>
      <c r="K71" s="163">
        <v>1</v>
      </c>
      <c r="L71" s="164" t="s">
        <v>4679</v>
      </c>
      <c r="M71" s="164">
        <v>1</v>
      </c>
      <c r="N71" s="164" t="s">
        <v>40</v>
      </c>
      <c r="O71" s="165"/>
      <c r="P71" s="166" t="s">
        <v>40</v>
      </c>
      <c r="Q71" s="166"/>
      <c r="R71" s="167" t="s">
        <v>40</v>
      </c>
      <c r="S71" s="167"/>
      <c r="T71" s="168" t="s">
        <v>40</v>
      </c>
      <c r="U71" s="168"/>
      <c r="V71" s="169" t="s">
        <v>40</v>
      </c>
      <c r="W71" s="169"/>
      <c r="X71" s="5" t="s">
        <v>40</v>
      </c>
      <c r="Y71" s="5"/>
      <c r="Z71" s="161" t="s">
        <v>40</v>
      </c>
      <c r="AA71" s="161"/>
      <c r="AB71" s="162" t="s">
        <v>40</v>
      </c>
      <c r="AC71" s="162"/>
      <c r="AD71" s="5">
        <v>15</v>
      </c>
      <c r="AE71" s="5" t="s">
        <v>12539</v>
      </c>
      <c r="AF71" s="5" t="s">
        <v>12543</v>
      </c>
      <c r="AG71" s="170" t="b">
        <v>1</v>
      </c>
      <c r="AH71" s="170" t="b">
        <v>1</v>
      </c>
      <c r="AI71" s="170" t="str">
        <f ca="1">IFERROR(VLOOKUP(F71,Cennik!$A$4:$B892, 2, FALSE()) * G71 + VLOOKUP(H71,Cennik!$A$4:$B892, 2, FALSE()) * I71 + VLOOKUP(J71,Cennik!$A$4:$B892, 2, FALSE()) * K71 + VLOOKUP(L71,Cennik!$A$4:$B892, 2, FALSE()) * M71 + VLOOKUP(N71,Cennik!$A$4:$B892, 2, FALSE()) * O71 + VLOOKUP(P71,Cennik!$A$4:$B892, 2, FALSE()) * Q71 + VLOOKUP(R71,Cennik!$A$4:$B892, 2, FALSE()) * S71 + VLOOKUP(T71,Cennik!$A$4:$B892, 2, FALSE()) * U71 + VLOOKUP(V71,Cennik!$A$4:$B892, 2, FALSE()) * W71 + VLOOKUP(X71,Cennik!$A$4:$B892, 2, FALSE()) * Y71 + VLOOKUP(Z71,Cennik!$A$4:$B892, 2, FALSE()) * AA71 + VLOOKUP(AB71,Cennik!$A$4:$B892, 2, FALSE() * AC71),"Brak wartości")</f>
        <v>Brak wartości</v>
      </c>
    </row>
    <row r="72" spans="1:35" ht="12.75">
      <c r="A72" s="158" t="s">
        <v>1320</v>
      </c>
      <c r="B72" s="177">
        <v>2</v>
      </c>
      <c r="C72" s="5" t="s">
        <v>1295</v>
      </c>
      <c r="D72" s="185" t="s">
        <v>1321</v>
      </c>
      <c r="E72" s="12" t="s">
        <v>1321</v>
      </c>
      <c r="F72" s="161" t="s">
        <v>562</v>
      </c>
      <c r="G72" s="161">
        <v>5</v>
      </c>
      <c r="H72" s="162" t="s">
        <v>4585</v>
      </c>
      <c r="I72" s="162">
        <v>3</v>
      </c>
      <c r="J72" s="163" t="s">
        <v>8133</v>
      </c>
      <c r="K72" s="163">
        <v>1</v>
      </c>
      <c r="L72" s="164" t="s">
        <v>4679</v>
      </c>
      <c r="M72" s="164">
        <v>1</v>
      </c>
      <c r="N72" s="164" t="s">
        <v>40</v>
      </c>
      <c r="O72" s="165"/>
      <c r="P72" s="166" t="s">
        <v>40</v>
      </c>
      <c r="Q72" s="166"/>
      <c r="R72" s="167" t="s">
        <v>40</v>
      </c>
      <c r="S72" s="167"/>
      <c r="T72" s="168" t="s">
        <v>40</v>
      </c>
      <c r="U72" s="168"/>
      <c r="V72" s="169" t="s">
        <v>40</v>
      </c>
      <c r="W72" s="169"/>
      <c r="X72" s="5" t="s">
        <v>40</v>
      </c>
      <c r="Y72" s="5"/>
      <c r="Z72" s="161" t="s">
        <v>40</v>
      </c>
      <c r="AA72" s="161"/>
      <c r="AB72" s="162" t="s">
        <v>40</v>
      </c>
      <c r="AC72" s="162"/>
      <c r="AD72" s="5">
        <v>15</v>
      </c>
      <c r="AE72" s="5" t="s">
        <v>12539</v>
      </c>
      <c r="AF72" s="5" t="s">
        <v>12543</v>
      </c>
      <c r="AG72" s="170" t="b">
        <v>1</v>
      </c>
      <c r="AH72" s="170" t="b">
        <v>1</v>
      </c>
      <c r="AI72" s="170" t="str">
        <f ca="1">IFERROR(VLOOKUP(F72,Cennik!$A$4:$B892, 2, FALSE()) * G72 + VLOOKUP(H72,Cennik!$A$4:$B892, 2, FALSE()) * I72 + VLOOKUP(J72,Cennik!$A$4:$B892, 2, FALSE()) * K72 + VLOOKUP(L72,Cennik!$A$4:$B892, 2, FALSE()) * M72 + VLOOKUP(N72,Cennik!$A$4:$B892, 2, FALSE()) * O72 + VLOOKUP(P72,Cennik!$A$4:$B892, 2, FALSE()) * Q72 + VLOOKUP(R72,Cennik!$A$4:$B892, 2, FALSE()) * S72 + VLOOKUP(T72,Cennik!$A$4:$B892, 2, FALSE()) * U72 + VLOOKUP(V72,Cennik!$A$4:$B892, 2, FALSE()) * W72 + VLOOKUP(X72,Cennik!$A$4:$B892, 2, FALSE()) * Y72 + VLOOKUP(Z72,Cennik!$A$4:$B892, 2, FALSE()) * AA72 + VLOOKUP(AB72,Cennik!$A$4:$B892, 2, FALSE() * AC72),"Brak wartości")</f>
        <v>Brak wartości</v>
      </c>
    </row>
    <row r="73" spans="1:35" ht="12.75">
      <c r="A73" s="158" t="s">
        <v>1322</v>
      </c>
      <c r="B73" s="177">
        <v>2</v>
      </c>
      <c r="C73" s="5" t="s">
        <v>1295</v>
      </c>
      <c r="D73" s="185" t="s">
        <v>1323</v>
      </c>
      <c r="E73" s="12" t="s">
        <v>1323</v>
      </c>
      <c r="F73" s="161" t="s">
        <v>562</v>
      </c>
      <c r="G73" s="161">
        <v>5</v>
      </c>
      <c r="H73" s="162" t="s">
        <v>4585</v>
      </c>
      <c r="I73" s="162">
        <v>3</v>
      </c>
      <c r="J73" s="163" t="s">
        <v>8133</v>
      </c>
      <c r="K73" s="163">
        <v>1</v>
      </c>
      <c r="L73" s="164" t="s">
        <v>4679</v>
      </c>
      <c r="M73" s="164">
        <v>1</v>
      </c>
      <c r="N73" s="164" t="s">
        <v>40</v>
      </c>
      <c r="O73" s="165"/>
      <c r="P73" s="166" t="s">
        <v>40</v>
      </c>
      <c r="Q73" s="166"/>
      <c r="R73" s="167" t="s">
        <v>40</v>
      </c>
      <c r="S73" s="167"/>
      <c r="T73" s="168" t="s">
        <v>40</v>
      </c>
      <c r="U73" s="168"/>
      <c r="V73" s="169" t="s">
        <v>40</v>
      </c>
      <c r="W73" s="169"/>
      <c r="X73" s="5" t="s">
        <v>40</v>
      </c>
      <c r="Y73" s="5"/>
      <c r="Z73" s="161" t="s">
        <v>40</v>
      </c>
      <c r="AA73" s="161"/>
      <c r="AB73" s="162" t="s">
        <v>40</v>
      </c>
      <c r="AC73" s="162"/>
      <c r="AD73" s="5">
        <v>15</v>
      </c>
      <c r="AE73" s="5" t="s">
        <v>12539</v>
      </c>
      <c r="AF73" s="5" t="s">
        <v>12543</v>
      </c>
      <c r="AG73" s="170" t="b">
        <v>1</v>
      </c>
      <c r="AH73" s="170" t="b">
        <v>1</v>
      </c>
      <c r="AI73" s="170" t="str">
        <f ca="1">IFERROR(VLOOKUP(F73,Cennik!$A$4:$B892, 2, FALSE()) * G73 + VLOOKUP(H73,Cennik!$A$4:$B892, 2, FALSE()) * I73 + VLOOKUP(J73,Cennik!$A$4:$B892, 2, FALSE()) * K73 + VLOOKUP(L73,Cennik!$A$4:$B892, 2, FALSE()) * M73 + VLOOKUP(N73,Cennik!$A$4:$B892, 2, FALSE()) * O73 + VLOOKUP(P73,Cennik!$A$4:$B892, 2, FALSE()) * Q73 + VLOOKUP(R73,Cennik!$A$4:$B892, 2, FALSE()) * S73 + VLOOKUP(T73,Cennik!$A$4:$B892, 2, FALSE()) * U73 + VLOOKUP(V73,Cennik!$A$4:$B892, 2, FALSE()) * W73 + VLOOKUP(X73,Cennik!$A$4:$B892, 2, FALSE()) * Y73 + VLOOKUP(Z73,Cennik!$A$4:$B892, 2, FALSE()) * AA73 + VLOOKUP(AB73,Cennik!$A$4:$B892, 2, FALSE() * AC73),"Brak wartości")</f>
        <v>Brak wartości</v>
      </c>
    </row>
    <row r="74" spans="1:35" ht="12.75">
      <c r="A74" s="158" t="s">
        <v>1324</v>
      </c>
      <c r="B74" s="177">
        <v>3</v>
      </c>
      <c r="C74" s="5" t="s">
        <v>1310</v>
      </c>
      <c r="D74" s="179" t="s">
        <v>1325</v>
      </c>
      <c r="E74" s="12" t="s">
        <v>1325</v>
      </c>
      <c r="F74" s="161" t="s">
        <v>567</v>
      </c>
      <c r="G74" s="161">
        <v>10</v>
      </c>
      <c r="H74" s="162" t="s">
        <v>4585</v>
      </c>
      <c r="I74" s="162">
        <v>4</v>
      </c>
      <c r="J74" s="163" t="s">
        <v>8133</v>
      </c>
      <c r="K74" s="163">
        <v>1</v>
      </c>
      <c r="L74" s="164" t="s">
        <v>40</v>
      </c>
      <c r="M74" s="164"/>
      <c r="N74" s="164" t="s">
        <v>40</v>
      </c>
      <c r="O74" s="165"/>
      <c r="P74" s="166" t="s">
        <v>40</v>
      </c>
      <c r="Q74" s="166"/>
      <c r="R74" s="167" t="s">
        <v>40</v>
      </c>
      <c r="S74" s="167"/>
      <c r="T74" s="168" t="s">
        <v>40</v>
      </c>
      <c r="U74" s="168"/>
      <c r="V74" s="169" t="s">
        <v>40</v>
      </c>
      <c r="W74" s="169"/>
      <c r="X74" s="5" t="s">
        <v>40</v>
      </c>
      <c r="Y74" s="5"/>
      <c r="Z74" s="161" t="s">
        <v>40</v>
      </c>
      <c r="AA74" s="161"/>
      <c r="AB74" s="162" t="s">
        <v>40</v>
      </c>
      <c r="AC74" s="162"/>
      <c r="AD74" s="5">
        <v>30</v>
      </c>
      <c r="AE74" s="5" t="s">
        <v>12539</v>
      </c>
      <c r="AF74" s="5" t="s">
        <v>12543</v>
      </c>
      <c r="AG74" s="170" t="b">
        <v>1</v>
      </c>
      <c r="AH74" s="170" t="b">
        <v>1</v>
      </c>
      <c r="AI74" s="170" t="str">
        <f ca="1">IFERROR(VLOOKUP(F74,Cennik!$A$4:$B892, 2, FALSE()) * G74 + VLOOKUP(H74,Cennik!$A$4:$B892, 2, FALSE()) * I74 + VLOOKUP(J74,Cennik!$A$4:$B892, 2, FALSE()) * K74 + VLOOKUP(L74,Cennik!$A$4:$B892, 2, FALSE()) * M74 + VLOOKUP(N74,Cennik!$A$4:$B892, 2, FALSE()) * O74 + VLOOKUP(P74,Cennik!$A$4:$B892, 2, FALSE()) * Q74 + VLOOKUP(R74,Cennik!$A$4:$B892, 2, FALSE()) * S74 + VLOOKUP(T74,Cennik!$A$4:$B892, 2, FALSE()) * U74 + VLOOKUP(V74,Cennik!$A$4:$B892, 2, FALSE()) * W74 + VLOOKUP(X74,Cennik!$A$4:$B892, 2, FALSE()) * Y74 + VLOOKUP(Z74,Cennik!$A$4:$B892, 2, FALSE()) * AA74 + VLOOKUP(AB74,Cennik!$A$4:$B892, 2, FALSE() * AC74),"Brak wartości")</f>
        <v>Brak wartości</v>
      </c>
    </row>
    <row r="75" spans="1:35" ht="12.75">
      <c r="A75" s="158" t="s">
        <v>1326</v>
      </c>
      <c r="B75" s="177">
        <v>3</v>
      </c>
      <c r="C75" s="5" t="s">
        <v>1310</v>
      </c>
      <c r="D75" s="179" t="s">
        <v>1327</v>
      </c>
      <c r="E75" s="12" t="s">
        <v>1327</v>
      </c>
      <c r="F75" s="161" t="s">
        <v>567</v>
      </c>
      <c r="G75" s="161">
        <v>10</v>
      </c>
      <c r="H75" s="162" t="s">
        <v>4585</v>
      </c>
      <c r="I75" s="162">
        <v>4</v>
      </c>
      <c r="J75" s="163" t="s">
        <v>8133</v>
      </c>
      <c r="K75" s="163">
        <v>1</v>
      </c>
      <c r="L75" s="164" t="s">
        <v>40</v>
      </c>
      <c r="M75" s="164"/>
      <c r="N75" s="164" t="s">
        <v>40</v>
      </c>
      <c r="O75" s="165"/>
      <c r="P75" s="166" t="s">
        <v>40</v>
      </c>
      <c r="Q75" s="166"/>
      <c r="R75" s="167" t="s">
        <v>40</v>
      </c>
      <c r="S75" s="167"/>
      <c r="T75" s="168" t="s">
        <v>40</v>
      </c>
      <c r="U75" s="168"/>
      <c r="V75" s="169" t="s">
        <v>40</v>
      </c>
      <c r="W75" s="169"/>
      <c r="X75" s="5" t="s">
        <v>40</v>
      </c>
      <c r="Y75" s="5"/>
      <c r="Z75" s="161" t="s">
        <v>40</v>
      </c>
      <c r="AA75" s="161"/>
      <c r="AB75" s="162" t="s">
        <v>40</v>
      </c>
      <c r="AC75" s="162"/>
      <c r="AD75" s="5">
        <v>30</v>
      </c>
      <c r="AE75" s="5" t="s">
        <v>12539</v>
      </c>
      <c r="AF75" s="5" t="s">
        <v>12543</v>
      </c>
      <c r="AG75" s="170" t="b">
        <v>1</v>
      </c>
      <c r="AH75" s="170" t="b">
        <v>1</v>
      </c>
      <c r="AI75" s="170" t="str">
        <f ca="1">IFERROR(VLOOKUP(F75,Cennik!$A$4:$B892, 2, FALSE()) * G75 + VLOOKUP(H75,Cennik!$A$4:$B892, 2, FALSE()) * I75 + VLOOKUP(J75,Cennik!$A$4:$B892, 2, FALSE()) * K75 + VLOOKUP(L75,Cennik!$A$4:$B892, 2, FALSE()) * M75 + VLOOKUP(N75,Cennik!$A$4:$B892, 2, FALSE()) * O75 + VLOOKUP(P75,Cennik!$A$4:$B892, 2, FALSE()) * Q75 + VLOOKUP(R75,Cennik!$A$4:$B892, 2, FALSE()) * S75 + VLOOKUP(T75,Cennik!$A$4:$B892, 2, FALSE()) * U75 + VLOOKUP(V75,Cennik!$A$4:$B892, 2, FALSE()) * W75 + VLOOKUP(X75,Cennik!$A$4:$B892, 2, FALSE()) * Y75 + VLOOKUP(Z75,Cennik!$A$4:$B892, 2, FALSE()) * AA75 + VLOOKUP(AB75,Cennik!$A$4:$B892, 2, FALSE() * AC75),"Brak wartości")</f>
        <v>Brak wartości</v>
      </c>
    </row>
    <row r="76" spans="1:35" ht="12.75">
      <c r="A76" s="158" t="s">
        <v>1328</v>
      </c>
      <c r="B76" s="177">
        <v>3</v>
      </c>
      <c r="C76" s="5" t="s">
        <v>1295</v>
      </c>
      <c r="D76" s="179" t="s">
        <v>1329</v>
      </c>
      <c r="E76" s="12" t="s">
        <v>1329</v>
      </c>
      <c r="F76" s="161" t="s">
        <v>567</v>
      </c>
      <c r="G76" s="161">
        <v>7</v>
      </c>
      <c r="H76" s="162" t="s">
        <v>4585</v>
      </c>
      <c r="I76" s="162">
        <v>6</v>
      </c>
      <c r="J76" s="163" t="s">
        <v>8133</v>
      </c>
      <c r="K76" s="163">
        <v>1</v>
      </c>
      <c r="L76" s="164" t="s">
        <v>40</v>
      </c>
      <c r="M76" s="164"/>
      <c r="N76" s="164" t="s">
        <v>40</v>
      </c>
      <c r="O76" s="165"/>
      <c r="P76" s="166" t="s">
        <v>40</v>
      </c>
      <c r="Q76" s="166"/>
      <c r="R76" s="167" t="s">
        <v>40</v>
      </c>
      <c r="S76" s="167"/>
      <c r="T76" s="168" t="s">
        <v>40</v>
      </c>
      <c r="U76" s="168"/>
      <c r="V76" s="169" t="s">
        <v>40</v>
      </c>
      <c r="W76" s="169"/>
      <c r="X76" s="5" t="s">
        <v>40</v>
      </c>
      <c r="Y76" s="5"/>
      <c r="Z76" s="161" t="s">
        <v>40</v>
      </c>
      <c r="AA76" s="161"/>
      <c r="AB76" s="162" t="s">
        <v>40</v>
      </c>
      <c r="AC76" s="162"/>
      <c r="AD76" s="5">
        <v>15</v>
      </c>
      <c r="AE76" s="5" t="s">
        <v>12539</v>
      </c>
      <c r="AF76" s="5" t="s">
        <v>12543</v>
      </c>
      <c r="AG76" s="170" t="b">
        <v>1</v>
      </c>
      <c r="AH76" s="170" t="b">
        <v>1</v>
      </c>
      <c r="AI76" s="170" t="str">
        <f ca="1">IFERROR(VLOOKUP(F76,Cennik!$A$4:$B892, 2, FALSE()) * G76 + VLOOKUP(H76,Cennik!$A$4:$B892, 2, FALSE()) * I76 + VLOOKUP(J76,Cennik!$A$4:$B892, 2, FALSE()) * K76 + VLOOKUP(L76,Cennik!$A$4:$B892, 2, FALSE()) * M76 + VLOOKUP(N76,Cennik!$A$4:$B892, 2, FALSE()) * O76 + VLOOKUP(P76,Cennik!$A$4:$B892, 2, FALSE()) * Q76 + VLOOKUP(R76,Cennik!$A$4:$B892, 2, FALSE()) * S76 + VLOOKUP(T76,Cennik!$A$4:$B892, 2, FALSE()) * U76 + VLOOKUP(V76,Cennik!$A$4:$B892, 2, FALSE()) * W76 + VLOOKUP(X76,Cennik!$A$4:$B892, 2, FALSE()) * Y76 + VLOOKUP(Z76,Cennik!$A$4:$B892, 2, FALSE()) * AA76 + VLOOKUP(AB76,Cennik!$A$4:$B892, 2, FALSE() * AC76),"Brak wartości")</f>
        <v>Brak wartości</v>
      </c>
    </row>
    <row r="77" spans="1:35" ht="12.75">
      <c r="A77" s="158" t="s">
        <v>1330</v>
      </c>
      <c r="B77" s="177">
        <v>3</v>
      </c>
      <c r="C77" s="5" t="s">
        <v>1295</v>
      </c>
      <c r="D77" s="179" t="s">
        <v>1331</v>
      </c>
      <c r="E77" s="12" t="s">
        <v>1331</v>
      </c>
      <c r="F77" s="161" t="s">
        <v>567</v>
      </c>
      <c r="G77" s="161">
        <v>7</v>
      </c>
      <c r="H77" s="162" t="s">
        <v>4585</v>
      </c>
      <c r="I77" s="162">
        <v>6</v>
      </c>
      <c r="J77" s="163" t="s">
        <v>8133</v>
      </c>
      <c r="K77" s="163">
        <v>1</v>
      </c>
      <c r="L77" s="164" t="s">
        <v>40</v>
      </c>
      <c r="M77" s="164"/>
      <c r="N77" s="164" t="s">
        <v>40</v>
      </c>
      <c r="O77" s="165"/>
      <c r="P77" s="166" t="s">
        <v>40</v>
      </c>
      <c r="Q77" s="166"/>
      <c r="R77" s="167" t="s">
        <v>40</v>
      </c>
      <c r="S77" s="167"/>
      <c r="T77" s="168" t="s">
        <v>40</v>
      </c>
      <c r="U77" s="168"/>
      <c r="V77" s="169" t="s">
        <v>40</v>
      </c>
      <c r="W77" s="169"/>
      <c r="X77" s="5" t="s">
        <v>40</v>
      </c>
      <c r="Y77" s="5"/>
      <c r="Z77" s="161" t="s">
        <v>40</v>
      </c>
      <c r="AA77" s="161"/>
      <c r="AB77" s="162" t="s">
        <v>40</v>
      </c>
      <c r="AC77" s="162"/>
      <c r="AD77" s="5">
        <v>15</v>
      </c>
      <c r="AE77" s="5" t="s">
        <v>12539</v>
      </c>
      <c r="AF77" s="5" t="s">
        <v>12543</v>
      </c>
      <c r="AG77" s="170" t="b">
        <v>1</v>
      </c>
      <c r="AH77" s="170" t="b">
        <v>1</v>
      </c>
      <c r="AI77" s="170" t="str">
        <f ca="1">IFERROR(VLOOKUP(F77,Cennik!$A$4:$B892, 2, FALSE()) * G77 + VLOOKUP(H77,Cennik!$A$4:$B892, 2, FALSE()) * I77 + VLOOKUP(J77,Cennik!$A$4:$B892, 2, FALSE()) * K77 + VLOOKUP(L77,Cennik!$A$4:$B892, 2, FALSE()) * M77 + VLOOKUP(N77,Cennik!$A$4:$B892, 2, FALSE()) * O77 + VLOOKUP(P77,Cennik!$A$4:$B892, 2, FALSE()) * Q77 + VLOOKUP(R77,Cennik!$A$4:$B892, 2, FALSE()) * S77 + VLOOKUP(T77,Cennik!$A$4:$B892, 2, FALSE()) * U77 + VLOOKUP(V77,Cennik!$A$4:$B892, 2, FALSE()) * W77 + VLOOKUP(X77,Cennik!$A$4:$B892, 2, FALSE()) * Y77 + VLOOKUP(Z77,Cennik!$A$4:$B892, 2, FALSE()) * AA77 + VLOOKUP(AB77,Cennik!$A$4:$B892, 2, FALSE() * AC77),"Brak wartości")</f>
        <v>Brak wartości</v>
      </c>
    </row>
    <row r="78" spans="1:35" ht="12.75">
      <c r="A78" s="158" t="s">
        <v>1332</v>
      </c>
      <c r="B78" s="177">
        <v>3</v>
      </c>
      <c r="C78" s="5" t="s">
        <v>1333</v>
      </c>
      <c r="D78" s="185" t="s">
        <v>1334</v>
      </c>
      <c r="E78" s="12" t="s">
        <v>1334</v>
      </c>
      <c r="F78" s="161" t="s">
        <v>567</v>
      </c>
      <c r="G78" s="161">
        <v>7</v>
      </c>
      <c r="H78" s="162" t="s">
        <v>4585</v>
      </c>
      <c r="I78" s="162">
        <v>6</v>
      </c>
      <c r="J78" s="163" t="s">
        <v>8133</v>
      </c>
      <c r="K78" s="163">
        <v>1</v>
      </c>
      <c r="L78" s="164" t="s">
        <v>40</v>
      </c>
      <c r="M78" s="164"/>
      <c r="N78" s="164" t="s">
        <v>40</v>
      </c>
      <c r="O78" s="165"/>
      <c r="P78" s="166" t="s">
        <v>40</v>
      </c>
      <c r="Q78" s="166"/>
      <c r="R78" s="167" t="s">
        <v>40</v>
      </c>
      <c r="S78" s="167"/>
      <c r="T78" s="168" t="s">
        <v>40</v>
      </c>
      <c r="U78" s="168"/>
      <c r="V78" s="169" t="s">
        <v>40</v>
      </c>
      <c r="W78" s="169"/>
      <c r="X78" s="5" t="s">
        <v>40</v>
      </c>
      <c r="Y78" s="5"/>
      <c r="Z78" s="161" t="s">
        <v>40</v>
      </c>
      <c r="AA78" s="161"/>
      <c r="AB78" s="162" t="s">
        <v>40</v>
      </c>
      <c r="AC78" s="162"/>
      <c r="AD78" s="5">
        <v>15</v>
      </c>
      <c r="AE78" s="5" t="s">
        <v>12539</v>
      </c>
      <c r="AF78" s="5" t="s">
        <v>12543</v>
      </c>
      <c r="AG78" s="170" t="b">
        <v>1</v>
      </c>
      <c r="AH78" s="170" t="b">
        <v>1</v>
      </c>
      <c r="AI78" s="170" t="str">
        <f ca="1">IFERROR(VLOOKUP(F78,Cennik!$A$4:$B892, 2, FALSE()) * G78 + VLOOKUP(H78,Cennik!$A$4:$B892, 2, FALSE()) * I78 + VLOOKUP(J78,Cennik!$A$4:$B892, 2, FALSE()) * K78 + VLOOKUP(L78,Cennik!$A$4:$B892, 2, FALSE()) * M78 + VLOOKUP(N78,Cennik!$A$4:$B892, 2, FALSE()) * O78 + VLOOKUP(P78,Cennik!$A$4:$B892, 2, FALSE()) * Q78 + VLOOKUP(R78,Cennik!$A$4:$B892, 2, FALSE()) * S78 + VLOOKUP(T78,Cennik!$A$4:$B892, 2, FALSE()) * U78 + VLOOKUP(V78,Cennik!$A$4:$B892, 2, FALSE()) * W78 + VLOOKUP(X78,Cennik!$A$4:$B892, 2, FALSE()) * Y78 + VLOOKUP(Z78,Cennik!$A$4:$B892, 2, FALSE()) * AA78 + VLOOKUP(AB78,Cennik!$A$4:$B892, 2, FALSE() * AC78),"Brak wartości")</f>
        <v>Brak wartości</v>
      </c>
    </row>
    <row r="79" spans="1:35" ht="12.75">
      <c r="A79" s="158" t="s">
        <v>1335</v>
      </c>
      <c r="B79" s="177">
        <v>3</v>
      </c>
      <c r="C79" s="5" t="s">
        <v>1333</v>
      </c>
      <c r="D79" s="185" t="s">
        <v>1336</v>
      </c>
      <c r="E79" s="12" t="s">
        <v>1336</v>
      </c>
      <c r="F79" s="161" t="s">
        <v>567</v>
      </c>
      <c r="G79" s="161">
        <v>7</v>
      </c>
      <c r="H79" s="162" t="s">
        <v>4585</v>
      </c>
      <c r="I79" s="162">
        <v>6</v>
      </c>
      <c r="J79" s="163" t="s">
        <v>8133</v>
      </c>
      <c r="K79" s="163">
        <v>1</v>
      </c>
      <c r="L79" s="164" t="s">
        <v>40</v>
      </c>
      <c r="M79" s="164"/>
      <c r="N79" s="164" t="s">
        <v>40</v>
      </c>
      <c r="O79" s="165"/>
      <c r="P79" s="166" t="s">
        <v>40</v>
      </c>
      <c r="Q79" s="166"/>
      <c r="R79" s="167" t="s">
        <v>40</v>
      </c>
      <c r="S79" s="167"/>
      <c r="T79" s="168" t="s">
        <v>40</v>
      </c>
      <c r="U79" s="168"/>
      <c r="V79" s="169" t="s">
        <v>40</v>
      </c>
      <c r="W79" s="169"/>
      <c r="X79" s="5" t="s">
        <v>40</v>
      </c>
      <c r="Y79" s="5"/>
      <c r="Z79" s="161" t="s">
        <v>40</v>
      </c>
      <c r="AA79" s="161"/>
      <c r="AB79" s="162" t="s">
        <v>40</v>
      </c>
      <c r="AC79" s="162"/>
      <c r="AD79" s="5">
        <v>15</v>
      </c>
      <c r="AE79" s="5" t="s">
        <v>12539</v>
      </c>
      <c r="AF79" s="5" t="s">
        <v>12543</v>
      </c>
      <c r="AG79" s="170" t="b">
        <v>1</v>
      </c>
      <c r="AH79" s="170" t="b">
        <v>1</v>
      </c>
      <c r="AI79" s="170" t="str">
        <f ca="1">IFERROR(VLOOKUP(F79,Cennik!$A$4:$B892, 2, FALSE()) * G79 + VLOOKUP(H79,Cennik!$A$4:$B892, 2, FALSE()) * I79 + VLOOKUP(J79,Cennik!$A$4:$B892, 2, FALSE()) * K79 + VLOOKUP(L79,Cennik!$A$4:$B892, 2, FALSE()) * M79 + VLOOKUP(N79,Cennik!$A$4:$B892, 2, FALSE()) * O79 + VLOOKUP(P79,Cennik!$A$4:$B892, 2, FALSE()) * Q79 + VLOOKUP(R79,Cennik!$A$4:$B892, 2, FALSE()) * S79 + VLOOKUP(T79,Cennik!$A$4:$B892, 2, FALSE()) * U79 + VLOOKUP(V79,Cennik!$A$4:$B892, 2, FALSE()) * W79 + VLOOKUP(X79,Cennik!$A$4:$B892, 2, FALSE()) * Y79 + VLOOKUP(Z79,Cennik!$A$4:$B892, 2, FALSE()) * AA79 + VLOOKUP(AB79,Cennik!$A$4:$B892, 2, FALSE() * AC79),"Brak wartości")</f>
        <v>Brak wartości</v>
      </c>
    </row>
    <row r="80" spans="1:35" ht="12.75">
      <c r="A80" s="158" t="s">
        <v>1337</v>
      </c>
      <c r="B80" s="177">
        <v>3</v>
      </c>
      <c r="C80" s="5" t="s">
        <v>1333</v>
      </c>
      <c r="D80" s="185" t="s">
        <v>1338</v>
      </c>
      <c r="E80" s="12" t="s">
        <v>1338</v>
      </c>
      <c r="F80" s="161" t="s">
        <v>567</v>
      </c>
      <c r="G80" s="161">
        <v>7</v>
      </c>
      <c r="H80" s="162" t="s">
        <v>4585</v>
      </c>
      <c r="I80" s="162">
        <v>6</v>
      </c>
      <c r="J80" s="163" t="s">
        <v>8133</v>
      </c>
      <c r="K80" s="163">
        <v>1</v>
      </c>
      <c r="L80" s="164" t="s">
        <v>40</v>
      </c>
      <c r="M80" s="164"/>
      <c r="N80" s="164" t="s">
        <v>40</v>
      </c>
      <c r="O80" s="165"/>
      <c r="P80" s="166" t="s">
        <v>40</v>
      </c>
      <c r="Q80" s="166"/>
      <c r="R80" s="167" t="s">
        <v>40</v>
      </c>
      <c r="S80" s="167"/>
      <c r="T80" s="168" t="s">
        <v>40</v>
      </c>
      <c r="U80" s="168"/>
      <c r="V80" s="169" t="s">
        <v>40</v>
      </c>
      <c r="W80" s="169"/>
      <c r="X80" s="5" t="s">
        <v>40</v>
      </c>
      <c r="Y80" s="5"/>
      <c r="Z80" s="161" t="s">
        <v>40</v>
      </c>
      <c r="AA80" s="161"/>
      <c r="AB80" s="162" t="s">
        <v>40</v>
      </c>
      <c r="AC80" s="162"/>
      <c r="AD80" s="5">
        <v>15</v>
      </c>
      <c r="AE80" s="5" t="s">
        <v>12539</v>
      </c>
      <c r="AF80" s="5" t="s">
        <v>12543</v>
      </c>
      <c r="AG80" s="170" t="b">
        <v>1</v>
      </c>
      <c r="AH80" s="170" t="b">
        <v>1</v>
      </c>
      <c r="AI80" s="170" t="str">
        <f ca="1">IFERROR(VLOOKUP(F80,Cennik!$A$4:$B892, 2, FALSE()) * G80 + VLOOKUP(H80,Cennik!$A$4:$B892, 2, FALSE()) * I80 + VLOOKUP(J80,Cennik!$A$4:$B892, 2, FALSE()) * K80 + VLOOKUP(L80,Cennik!$A$4:$B892, 2, FALSE()) * M80 + VLOOKUP(N80,Cennik!$A$4:$B892, 2, FALSE()) * O80 + VLOOKUP(P80,Cennik!$A$4:$B892, 2, FALSE()) * Q80 + VLOOKUP(R80,Cennik!$A$4:$B892, 2, FALSE()) * S80 + VLOOKUP(T80,Cennik!$A$4:$B892, 2, FALSE()) * U80 + VLOOKUP(V80,Cennik!$A$4:$B892, 2, FALSE()) * W80 + VLOOKUP(X80,Cennik!$A$4:$B892, 2, FALSE()) * Y80 + VLOOKUP(Z80,Cennik!$A$4:$B892, 2, FALSE()) * AA80 + VLOOKUP(AB80,Cennik!$A$4:$B892, 2, FALSE() * AC80),"Brak wartości")</f>
        <v>Brak wartości</v>
      </c>
    </row>
    <row r="81" spans="1:35" ht="12.75">
      <c r="A81" s="158" t="s">
        <v>1339</v>
      </c>
      <c r="B81" s="177">
        <v>3</v>
      </c>
      <c r="C81" s="5" t="s">
        <v>1333</v>
      </c>
      <c r="D81" s="185" t="s">
        <v>1340</v>
      </c>
      <c r="E81" s="12" t="s">
        <v>1340</v>
      </c>
      <c r="F81" s="161" t="s">
        <v>567</v>
      </c>
      <c r="G81" s="161">
        <v>7</v>
      </c>
      <c r="H81" s="162" t="s">
        <v>4585</v>
      </c>
      <c r="I81" s="162">
        <v>6</v>
      </c>
      <c r="J81" s="163" t="s">
        <v>8133</v>
      </c>
      <c r="K81" s="163">
        <v>1</v>
      </c>
      <c r="L81" s="164" t="s">
        <v>40</v>
      </c>
      <c r="M81" s="164"/>
      <c r="N81" s="164" t="s">
        <v>40</v>
      </c>
      <c r="O81" s="165"/>
      <c r="P81" s="166" t="s">
        <v>40</v>
      </c>
      <c r="Q81" s="166"/>
      <c r="R81" s="167" t="s">
        <v>40</v>
      </c>
      <c r="S81" s="167"/>
      <c r="T81" s="168" t="s">
        <v>40</v>
      </c>
      <c r="U81" s="168"/>
      <c r="V81" s="169" t="s">
        <v>40</v>
      </c>
      <c r="W81" s="169"/>
      <c r="X81" s="5" t="s">
        <v>40</v>
      </c>
      <c r="Y81" s="5"/>
      <c r="Z81" s="161" t="s">
        <v>40</v>
      </c>
      <c r="AA81" s="161"/>
      <c r="AB81" s="162" t="s">
        <v>40</v>
      </c>
      <c r="AC81" s="162"/>
      <c r="AD81" s="5">
        <v>15</v>
      </c>
      <c r="AE81" s="5" t="s">
        <v>12539</v>
      </c>
      <c r="AF81" s="5" t="s">
        <v>12543</v>
      </c>
      <c r="AG81" s="170" t="b">
        <v>1</v>
      </c>
      <c r="AH81" s="170" t="b">
        <v>1</v>
      </c>
      <c r="AI81" s="170" t="str">
        <f ca="1">IFERROR(VLOOKUP(F81,Cennik!$A$4:$B892, 2, FALSE()) * G81 + VLOOKUP(H81,Cennik!$A$4:$B892, 2, FALSE()) * I81 + VLOOKUP(J81,Cennik!$A$4:$B892, 2, FALSE()) * K81 + VLOOKUP(L81,Cennik!$A$4:$B892, 2, FALSE()) * M81 + VLOOKUP(N81,Cennik!$A$4:$B892, 2, FALSE()) * O81 + VLOOKUP(P81,Cennik!$A$4:$B892, 2, FALSE()) * Q81 + VLOOKUP(R81,Cennik!$A$4:$B892, 2, FALSE()) * S81 + VLOOKUP(T81,Cennik!$A$4:$B892, 2, FALSE()) * U81 + VLOOKUP(V81,Cennik!$A$4:$B892, 2, FALSE()) * W81 + VLOOKUP(X81,Cennik!$A$4:$B892, 2, FALSE()) * Y81 + VLOOKUP(Z81,Cennik!$A$4:$B892, 2, FALSE()) * AA81 + VLOOKUP(AB81,Cennik!$A$4:$B892, 2, FALSE() * AC81),"Brak wartości")</f>
        <v>Brak wartości</v>
      </c>
    </row>
    <row r="82" spans="1:35" ht="12.75">
      <c r="A82" s="158" t="s">
        <v>1346</v>
      </c>
      <c r="B82" s="177">
        <v>3</v>
      </c>
      <c r="C82" s="5" t="s">
        <v>1345</v>
      </c>
      <c r="D82" s="171" t="s">
        <v>1347</v>
      </c>
      <c r="E82" s="12" t="s">
        <v>1347</v>
      </c>
      <c r="F82" s="161" t="s">
        <v>567</v>
      </c>
      <c r="G82" s="161">
        <v>10</v>
      </c>
      <c r="H82" s="162" t="s">
        <v>386</v>
      </c>
      <c r="I82" s="162">
        <v>20</v>
      </c>
      <c r="J82" s="163" t="s">
        <v>4585</v>
      </c>
      <c r="K82" s="163">
        <v>2</v>
      </c>
      <c r="L82" s="164" t="s">
        <v>8133</v>
      </c>
      <c r="M82" s="164">
        <v>1</v>
      </c>
      <c r="N82" s="164" t="s">
        <v>40</v>
      </c>
      <c r="O82" s="165"/>
      <c r="P82" s="166" t="s">
        <v>40</v>
      </c>
      <c r="Q82" s="166"/>
      <c r="R82" s="167" t="s">
        <v>40</v>
      </c>
      <c r="S82" s="167"/>
      <c r="T82" s="168" t="s">
        <v>40</v>
      </c>
      <c r="U82" s="168"/>
      <c r="V82" s="169" t="s">
        <v>40</v>
      </c>
      <c r="W82" s="169"/>
      <c r="X82" s="5" t="s">
        <v>40</v>
      </c>
      <c r="Y82" s="5"/>
      <c r="Z82" s="161" t="s">
        <v>40</v>
      </c>
      <c r="AA82" s="161"/>
      <c r="AB82" s="162" t="s">
        <v>40</v>
      </c>
      <c r="AC82" s="162"/>
      <c r="AD82" s="5">
        <v>30</v>
      </c>
      <c r="AE82" s="5" t="s">
        <v>12539</v>
      </c>
      <c r="AF82" s="5" t="s">
        <v>12543</v>
      </c>
      <c r="AG82" s="170" t="b">
        <v>1</v>
      </c>
      <c r="AH82" s="170" t="b">
        <v>1</v>
      </c>
      <c r="AI82" s="170" t="str">
        <f ca="1">IFERROR(VLOOKUP(F82,Cennik!$A$4:$B892, 2, FALSE()) * G82 + VLOOKUP(H82,Cennik!$A$4:$B892, 2, FALSE()) * I82 + VLOOKUP(J82,Cennik!$A$4:$B892, 2, FALSE()) * K82 + VLOOKUP(L82,Cennik!$A$4:$B892, 2, FALSE()) * M82 + VLOOKUP(N82,Cennik!$A$4:$B892, 2, FALSE()) * O82 + VLOOKUP(P82,Cennik!$A$4:$B892, 2, FALSE()) * Q82 + VLOOKUP(R82,Cennik!$A$4:$B892, 2, FALSE()) * S82 + VLOOKUP(T82,Cennik!$A$4:$B892, 2, FALSE()) * U82 + VLOOKUP(V82,Cennik!$A$4:$B892, 2, FALSE()) * W82 + VLOOKUP(X82,Cennik!$A$4:$B892, 2, FALSE()) * Y82 + VLOOKUP(Z82,Cennik!$A$4:$B892, 2, FALSE()) * AA82 + VLOOKUP(AB82,Cennik!$A$4:$B892, 2, FALSE() * AC82),"Brak wartości")</f>
        <v>Brak wartości</v>
      </c>
    </row>
    <row r="83" spans="1:35" ht="12.75">
      <c r="A83" s="186" t="s">
        <v>1341</v>
      </c>
      <c r="B83" s="187">
        <v>3</v>
      </c>
      <c r="C83" s="5" t="s">
        <v>1310</v>
      </c>
      <c r="D83" s="7" t="s">
        <v>1343</v>
      </c>
      <c r="E83" s="12" t="s">
        <v>1343</v>
      </c>
      <c r="F83" s="161" t="s">
        <v>567</v>
      </c>
      <c r="G83" s="161">
        <v>10</v>
      </c>
      <c r="H83" s="162" t="s">
        <v>4585</v>
      </c>
      <c r="I83" s="162">
        <v>4</v>
      </c>
      <c r="J83" s="163" t="s">
        <v>8133</v>
      </c>
      <c r="K83" s="163">
        <v>1</v>
      </c>
      <c r="L83" s="164" t="s">
        <v>40</v>
      </c>
      <c r="M83" s="164"/>
      <c r="N83" s="164" t="s">
        <v>40</v>
      </c>
      <c r="O83" s="165"/>
      <c r="P83" s="166" t="s">
        <v>40</v>
      </c>
      <c r="Q83" s="166"/>
      <c r="R83" s="167" t="s">
        <v>40</v>
      </c>
      <c r="S83" s="167"/>
      <c r="T83" s="168" t="s">
        <v>40</v>
      </c>
      <c r="U83" s="168"/>
      <c r="V83" s="169" t="s">
        <v>40</v>
      </c>
      <c r="W83" s="169"/>
      <c r="X83" s="5" t="s">
        <v>40</v>
      </c>
      <c r="Y83" s="5"/>
      <c r="Z83" s="161" t="s">
        <v>40</v>
      </c>
      <c r="AA83" s="161"/>
      <c r="AB83" s="162" t="s">
        <v>40</v>
      </c>
      <c r="AC83" s="162"/>
      <c r="AD83" s="5">
        <v>30</v>
      </c>
      <c r="AE83" s="5" t="s">
        <v>12539</v>
      </c>
      <c r="AF83" s="5" t="s">
        <v>12543</v>
      </c>
      <c r="AG83" s="170" t="b">
        <v>1</v>
      </c>
      <c r="AH83" s="170" t="b">
        <v>1</v>
      </c>
      <c r="AI83" s="170" t="str">
        <f ca="1">IFERROR(VLOOKUP(F83,Cennik!$A$4:$B892, 2, FALSE()) * G83 + VLOOKUP(H83,Cennik!$A$4:$B892, 2, FALSE()) * I83 + VLOOKUP(J83,Cennik!$A$4:$B892, 2, FALSE()) * K83 + VLOOKUP(L83,Cennik!$A$4:$B892, 2, FALSE()) * M83 + VLOOKUP(N83,Cennik!$A$4:$B892, 2, FALSE()) * O83 + VLOOKUP(P83,Cennik!$A$4:$B892, 2, FALSE()) * Q83 + VLOOKUP(R83,Cennik!$A$4:$B892, 2, FALSE()) * S83 + VLOOKUP(T83,Cennik!$A$4:$B892, 2, FALSE()) * U83 + VLOOKUP(V83,Cennik!$A$4:$B892, 2, FALSE()) * W83 + VLOOKUP(X83,Cennik!$A$4:$B892, 2, FALSE()) * Y83 + VLOOKUP(Z83,Cennik!$A$4:$B892, 2, FALSE()) * AA83 + VLOOKUP(AB83,Cennik!$A$4:$B892, 2, FALSE() * AC83),"Brak wartości")</f>
        <v>Brak wartości</v>
      </c>
    </row>
    <row r="84" spans="1:35" ht="12.75">
      <c r="A84" s="158" t="s">
        <v>1348</v>
      </c>
      <c r="B84" s="177">
        <v>4</v>
      </c>
      <c r="C84" s="5" t="s">
        <v>1349</v>
      </c>
      <c r="D84" s="179" t="s">
        <v>1350</v>
      </c>
      <c r="E84" s="12" t="s">
        <v>1350</v>
      </c>
      <c r="F84" s="161" t="s">
        <v>567</v>
      </c>
      <c r="G84" s="161">
        <v>8</v>
      </c>
      <c r="H84" s="162" t="s">
        <v>4585</v>
      </c>
      <c r="I84" s="162">
        <v>6</v>
      </c>
      <c r="J84" s="163" t="s">
        <v>8133</v>
      </c>
      <c r="K84" s="163">
        <v>2</v>
      </c>
      <c r="L84" s="164" t="s">
        <v>5891</v>
      </c>
      <c r="M84" s="164">
        <v>6</v>
      </c>
      <c r="N84" s="164" t="s">
        <v>4694</v>
      </c>
      <c r="O84" s="165">
        <v>2</v>
      </c>
      <c r="P84" s="166" t="s">
        <v>1221</v>
      </c>
      <c r="Q84" s="166">
        <v>1</v>
      </c>
      <c r="R84" s="167" t="s">
        <v>40</v>
      </c>
      <c r="S84" s="167"/>
      <c r="T84" s="168" t="s">
        <v>40</v>
      </c>
      <c r="U84" s="168"/>
      <c r="V84" s="169" t="s">
        <v>40</v>
      </c>
      <c r="W84" s="169"/>
      <c r="X84" s="5" t="s">
        <v>40</v>
      </c>
      <c r="Y84" s="5"/>
      <c r="Z84" s="161" t="s">
        <v>40</v>
      </c>
      <c r="AA84" s="161"/>
      <c r="AB84" s="162" t="s">
        <v>40</v>
      </c>
      <c r="AC84" s="162"/>
      <c r="AD84" s="5">
        <v>35</v>
      </c>
      <c r="AE84" s="5" t="s">
        <v>12539</v>
      </c>
      <c r="AF84" s="5" t="s">
        <v>12543</v>
      </c>
      <c r="AG84" s="170" t="b">
        <v>1</v>
      </c>
      <c r="AH84" s="170" t="b">
        <v>1</v>
      </c>
      <c r="AI84" s="170" t="str">
        <f ca="1">IFERROR(VLOOKUP(F84,Cennik!$A$4:$B892, 2, FALSE()) * G84 + VLOOKUP(H84,Cennik!$A$4:$B892, 2, FALSE()) * I84 + VLOOKUP(J84,Cennik!$A$4:$B892, 2, FALSE()) * K84 + VLOOKUP(L84,Cennik!$A$4:$B892, 2, FALSE()) * M84 + VLOOKUP(N84,Cennik!$A$4:$B892, 2, FALSE()) * O84 + VLOOKUP(P84,Cennik!$A$4:$B892, 2, FALSE()) * Q84 + VLOOKUP(R84,Cennik!$A$4:$B892, 2, FALSE()) * S84 + VLOOKUP(T84,Cennik!$A$4:$B892, 2, FALSE()) * U84 + VLOOKUP(V84,Cennik!$A$4:$B892, 2, FALSE()) * W84 + VLOOKUP(X84,Cennik!$A$4:$B892, 2, FALSE()) * Y84 + VLOOKUP(Z84,Cennik!$A$4:$B892, 2, FALSE()) * AA84 + VLOOKUP(AB84,Cennik!$A$4:$B892, 2, FALSE() * AC84),"Brak wartości")</f>
        <v>Brak wartości</v>
      </c>
    </row>
    <row r="85" spans="1:35" ht="12.75">
      <c r="A85" s="158" t="s">
        <v>1351</v>
      </c>
      <c r="B85" s="177">
        <v>4</v>
      </c>
      <c r="C85" s="5" t="s">
        <v>1349</v>
      </c>
      <c r="D85" s="179" t="s">
        <v>1352</v>
      </c>
      <c r="E85" s="12" t="s">
        <v>1352</v>
      </c>
      <c r="F85" s="161" t="s">
        <v>567</v>
      </c>
      <c r="G85" s="161">
        <v>8</v>
      </c>
      <c r="H85" s="162" t="s">
        <v>4585</v>
      </c>
      <c r="I85" s="162">
        <v>6</v>
      </c>
      <c r="J85" s="163" t="s">
        <v>8133</v>
      </c>
      <c r="K85" s="163">
        <v>2</v>
      </c>
      <c r="L85" s="164" t="s">
        <v>5891</v>
      </c>
      <c r="M85" s="164">
        <v>6</v>
      </c>
      <c r="N85" s="164" t="s">
        <v>4694</v>
      </c>
      <c r="O85" s="165">
        <v>2</v>
      </c>
      <c r="P85" s="166" t="s">
        <v>1221</v>
      </c>
      <c r="Q85" s="166">
        <v>1</v>
      </c>
      <c r="R85" s="167" t="s">
        <v>40</v>
      </c>
      <c r="S85" s="167"/>
      <c r="T85" s="168" t="s">
        <v>40</v>
      </c>
      <c r="U85" s="168"/>
      <c r="V85" s="169" t="s">
        <v>40</v>
      </c>
      <c r="W85" s="169"/>
      <c r="X85" s="5" t="s">
        <v>40</v>
      </c>
      <c r="Y85" s="5"/>
      <c r="Z85" s="161" t="s">
        <v>40</v>
      </c>
      <c r="AA85" s="161"/>
      <c r="AB85" s="162" t="s">
        <v>40</v>
      </c>
      <c r="AC85" s="162"/>
      <c r="AD85" s="5">
        <v>35</v>
      </c>
      <c r="AE85" s="5" t="s">
        <v>12539</v>
      </c>
      <c r="AF85" s="5" t="s">
        <v>12543</v>
      </c>
      <c r="AG85" s="170" t="b">
        <v>1</v>
      </c>
      <c r="AH85" s="170" t="b">
        <v>1</v>
      </c>
      <c r="AI85" s="170" t="str">
        <f ca="1">IFERROR(VLOOKUP(F85,Cennik!$A$4:$B892, 2, FALSE()) * G85 + VLOOKUP(H85,Cennik!$A$4:$B892, 2, FALSE()) * I85 + VLOOKUP(J85,Cennik!$A$4:$B892, 2, FALSE()) * K85 + VLOOKUP(L85,Cennik!$A$4:$B892, 2, FALSE()) * M85 + VLOOKUP(N85,Cennik!$A$4:$B892, 2, FALSE()) * O85 + VLOOKUP(P85,Cennik!$A$4:$B892, 2, FALSE()) * Q85 + VLOOKUP(R85,Cennik!$A$4:$B892, 2, FALSE()) * S85 + VLOOKUP(T85,Cennik!$A$4:$B892, 2, FALSE()) * U85 + VLOOKUP(V85,Cennik!$A$4:$B892, 2, FALSE()) * W85 + VLOOKUP(X85,Cennik!$A$4:$B892, 2, FALSE()) * Y85 + VLOOKUP(Z85,Cennik!$A$4:$B892, 2, FALSE()) * AA85 + VLOOKUP(AB85,Cennik!$A$4:$B892, 2, FALSE() * AC85),"Brak wartości")</f>
        <v>Brak wartości</v>
      </c>
    </row>
    <row r="86" spans="1:35" ht="12.75">
      <c r="A86" s="158" t="s">
        <v>1353</v>
      </c>
      <c r="B86" s="177">
        <v>4</v>
      </c>
      <c r="C86" s="5" t="s">
        <v>1354</v>
      </c>
      <c r="D86" s="179" t="s">
        <v>1355</v>
      </c>
      <c r="E86" s="12" t="s">
        <v>1355</v>
      </c>
      <c r="F86" s="161" t="s">
        <v>567</v>
      </c>
      <c r="G86" s="161">
        <v>5</v>
      </c>
      <c r="H86" s="162" t="s">
        <v>4585</v>
      </c>
      <c r="I86" s="162">
        <v>6</v>
      </c>
      <c r="J86" s="163" t="s">
        <v>8133</v>
      </c>
      <c r="K86" s="163">
        <v>2</v>
      </c>
      <c r="L86" s="164" t="s">
        <v>5891</v>
      </c>
      <c r="M86" s="164">
        <v>6</v>
      </c>
      <c r="N86" s="164" t="s">
        <v>518</v>
      </c>
      <c r="O86" s="165">
        <v>1</v>
      </c>
      <c r="P86" s="166" t="s">
        <v>40</v>
      </c>
      <c r="Q86" s="166"/>
      <c r="R86" s="167" t="s">
        <v>40</v>
      </c>
      <c r="S86" s="167"/>
      <c r="T86" s="168" t="s">
        <v>40</v>
      </c>
      <c r="U86" s="168"/>
      <c r="V86" s="169" t="s">
        <v>40</v>
      </c>
      <c r="W86" s="169"/>
      <c r="X86" s="5" t="s">
        <v>40</v>
      </c>
      <c r="Y86" s="5"/>
      <c r="Z86" s="161" t="s">
        <v>40</v>
      </c>
      <c r="AA86" s="161"/>
      <c r="AB86" s="162" t="s">
        <v>40</v>
      </c>
      <c r="AC86" s="162"/>
      <c r="AD86" s="5">
        <v>15</v>
      </c>
      <c r="AE86" s="5" t="s">
        <v>12539</v>
      </c>
      <c r="AF86" s="5" t="s">
        <v>12543</v>
      </c>
      <c r="AG86" s="170" t="b">
        <v>1</v>
      </c>
      <c r="AH86" s="170" t="b">
        <v>1</v>
      </c>
      <c r="AI86" s="170" t="str">
        <f ca="1">IFERROR(VLOOKUP(F86,Cennik!$A$4:$B892, 2, FALSE()) * G86 + VLOOKUP(H86,Cennik!$A$4:$B892, 2, FALSE()) * I86 + VLOOKUP(J86,Cennik!$A$4:$B892, 2, FALSE()) * K86 + VLOOKUP(L86,Cennik!$A$4:$B892, 2, FALSE()) * M86 + VLOOKUP(N86,Cennik!$A$4:$B892, 2, FALSE()) * O86 + VLOOKUP(P86,Cennik!$A$4:$B892, 2, FALSE()) * Q86 + VLOOKUP(R86,Cennik!$A$4:$B892, 2, FALSE()) * S86 + VLOOKUP(T86,Cennik!$A$4:$B892, 2, FALSE()) * U86 + VLOOKUP(V86,Cennik!$A$4:$B892, 2, FALSE()) * W86 + VLOOKUP(X86,Cennik!$A$4:$B892, 2, FALSE()) * Y86 + VLOOKUP(Z86,Cennik!$A$4:$B892, 2, FALSE()) * AA86 + VLOOKUP(AB86,Cennik!$A$4:$B892, 2, FALSE() * AC86),"Brak wartości")</f>
        <v>Brak wartości</v>
      </c>
    </row>
    <row r="87" spans="1:35" ht="12.75">
      <c r="A87" s="158" t="s">
        <v>1356</v>
      </c>
      <c r="B87" s="177">
        <v>4</v>
      </c>
      <c r="C87" s="5" t="s">
        <v>1354</v>
      </c>
      <c r="D87" s="179" t="s">
        <v>1357</v>
      </c>
      <c r="E87" s="12" t="s">
        <v>1357</v>
      </c>
      <c r="F87" s="161" t="s">
        <v>567</v>
      </c>
      <c r="G87" s="161">
        <v>5</v>
      </c>
      <c r="H87" s="162" t="s">
        <v>4585</v>
      </c>
      <c r="I87" s="162">
        <v>6</v>
      </c>
      <c r="J87" s="163" t="s">
        <v>8133</v>
      </c>
      <c r="K87" s="163">
        <v>2</v>
      </c>
      <c r="L87" s="164" t="s">
        <v>5891</v>
      </c>
      <c r="M87" s="164">
        <v>6</v>
      </c>
      <c r="N87" s="164" t="s">
        <v>518</v>
      </c>
      <c r="O87" s="165">
        <v>1</v>
      </c>
      <c r="P87" s="166" t="s">
        <v>40</v>
      </c>
      <c r="Q87" s="166"/>
      <c r="R87" s="167" t="s">
        <v>40</v>
      </c>
      <c r="S87" s="167"/>
      <c r="T87" s="168" t="s">
        <v>40</v>
      </c>
      <c r="U87" s="168"/>
      <c r="V87" s="169" t="s">
        <v>40</v>
      </c>
      <c r="W87" s="169"/>
      <c r="X87" s="5" t="s">
        <v>40</v>
      </c>
      <c r="Y87" s="5"/>
      <c r="Z87" s="161" t="s">
        <v>40</v>
      </c>
      <c r="AA87" s="161"/>
      <c r="AB87" s="162" t="s">
        <v>40</v>
      </c>
      <c r="AC87" s="162"/>
      <c r="AD87" s="5">
        <v>15</v>
      </c>
      <c r="AE87" s="5" t="s">
        <v>12539</v>
      </c>
      <c r="AF87" s="5" t="s">
        <v>12543</v>
      </c>
      <c r="AG87" s="170" t="b">
        <v>1</v>
      </c>
      <c r="AH87" s="170" t="b">
        <v>1</v>
      </c>
      <c r="AI87" s="170" t="str">
        <f ca="1">IFERROR(VLOOKUP(F87,Cennik!$A$4:$B892, 2, FALSE()) * G87 + VLOOKUP(H87,Cennik!$A$4:$B892, 2, FALSE()) * I87 + VLOOKUP(J87,Cennik!$A$4:$B892, 2, FALSE()) * K87 + VLOOKUP(L87,Cennik!$A$4:$B892, 2, FALSE()) * M87 + VLOOKUP(N87,Cennik!$A$4:$B892, 2, FALSE()) * O87 + VLOOKUP(P87,Cennik!$A$4:$B892, 2, FALSE()) * Q87 + VLOOKUP(R87,Cennik!$A$4:$B892, 2, FALSE()) * S87 + VLOOKUP(T87,Cennik!$A$4:$B892, 2, FALSE()) * U87 + VLOOKUP(V87,Cennik!$A$4:$B892, 2, FALSE()) * W87 + VLOOKUP(X87,Cennik!$A$4:$B892, 2, FALSE()) * Y87 + VLOOKUP(Z87,Cennik!$A$4:$B892, 2, FALSE()) * AA87 + VLOOKUP(AB87,Cennik!$A$4:$B892, 2, FALSE() * AC87),"Brak wartości")</f>
        <v>Brak wartości</v>
      </c>
    </row>
    <row r="88" spans="1:35" ht="12.75">
      <c r="A88" s="158" t="s">
        <v>1358</v>
      </c>
      <c r="B88" s="177">
        <v>4</v>
      </c>
      <c r="C88" s="5" t="s">
        <v>1354</v>
      </c>
      <c r="D88" s="171" t="s">
        <v>1359</v>
      </c>
      <c r="E88" s="12" t="s">
        <v>1359</v>
      </c>
      <c r="F88" s="161" t="s">
        <v>567</v>
      </c>
      <c r="G88" s="161">
        <v>5</v>
      </c>
      <c r="H88" s="162" t="s">
        <v>4585</v>
      </c>
      <c r="I88" s="162">
        <v>6</v>
      </c>
      <c r="J88" s="163" t="s">
        <v>8133</v>
      </c>
      <c r="K88" s="163">
        <v>2</v>
      </c>
      <c r="L88" s="164" t="s">
        <v>5891</v>
      </c>
      <c r="M88" s="164">
        <v>6</v>
      </c>
      <c r="N88" s="164" t="s">
        <v>518</v>
      </c>
      <c r="O88" s="165">
        <v>1</v>
      </c>
      <c r="P88" s="166" t="s">
        <v>40</v>
      </c>
      <c r="Q88" s="166"/>
      <c r="R88" s="167" t="s">
        <v>40</v>
      </c>
      <c r="S88" s="167"/>
      <c r="T88" s="168" t="s">
        <v>40</v>
      </c>
      <c r="U88" s="168"/>
      <c r="V88" s="169" t="s">
        <v>40</v>
      </c>
      <c r="W88" s="169"/>
      <c r="X88" s="5" t="s">
        <v>40</v>
      </c>
      <c r="Y88" s="5"/>
      <c r="Z88" s="161" t="s">
        <v>40</v>
      </c>
      <c r="AA88" s="161"/>
      <c r="AB88" s="162" t="s">
        <v>40</v>
      </c>
      <c r="AC88" s="162"/>
      <c r="AD88" s="5">
        <v>15</v>
      </c>
      <c r="AE88" s="5" t="s">
        <v>12539</v>
      </c>
      <c r="AF88" s="5" t="s">
        <v>12543</v>
      </c>
      <c r="AG88" s="170" t="b">
        <v>1</v>
      </c>
      <c r="AH88" s="170" t="b">
        <v>1</v>
      </c>
      <c r="AI88" s="170" t="str">
        <f ca="1">IFERROR(VLOOKUP(F88,Cennik!$A$4:$B892, 2, FALSE()) * G88 + VLOOKUP(H88,Cennik!$A$4:$B892, 2, FALSE()) * I88 + VLOOKUP(J88,Cennik!$A$4:$B892, 2, FALSE()) * K88 + VLOOKUP(L88,Cennik!$A$4:$B892, 2, FALSE()) * M88 + VLOOKUP(N88,Cennik!$A$4:$B892, 2, FALSE()) * O88 + VLOOKUP(P88,Cennik!$A$4:$B892, 2, FALSE()) * Q88 + VLOOKUP(R88,Cennik!$A$4:$B892, 2, FALSE()) * S88 + VLOOKUP(T88,Cennik!$A$4:$B892, 2, FALSE()) * U88 + VLOOKUP(V88,Cennik!$A$4:$B892, 2, FALSE()) * W88 + VLOOKUP(X88,Cennik!$A$4:$B892, 2, FALSE()) * Y88 + VLOOKUP(Z88,Cennik!$A$4:$B892, 2, FALSE()) * AA88 + VLOOKUP(AB88,Cennik!$A$4:$B892, 2, FALSE() * AC88),"Brak wartości")</f>
        <v>Brak wartości</v>
      </c>
    </row>
    <row r="89" spans="1:35" ht="12.75">
      <c r="A89" s="158" t="s">
        <v>1360</v>
      </c>
      <c r="B89" s="187">
        <v>4</v>
      </c>
      <c r="C89" s="5" t="s">
        <v>1342</v>
      </c>
      <c r="D89" s="171" t="s">
        <v>1361</v>
      </c>
      <c r="E89" s="12" t="s">
        <v>1361</v>
      </c>
      <c r="F89" s="161" t="s">
        <v>567</v>
      </c>
      <c r="G89" s="161">
        <v>8</v>
      </c>
      <c r="H89" s="162" t="s">
        <v>513</v>
      </c>
      <c r="I89" s="162">
        <v>4</v>
      </c>
      <c r="J89" s="163" t="s">
        <v>4585</v>
      </c>
      <c r="K89" s="163">
        <v>2</v>
      </c>
      <c r="L89" s="164" t="s">
        <v>8133</v>
      </c>
      <c r="M89" s="164">
        <v>2</v>
      </c>
      <c r="N89" s="164" t="s">
        <v>5891</v>
      </c>
      <c r="O89" s="165">
        <v>5</v>
      </c>
      <c r="P89" s="166" t="s">
        <v>1221</v>
      </c>
      <c r="Q89" s="166">
        <v>2</v>
      </c>
      <c r="R89" s="167" t="s">
        <v>40</v>
      </c>
      <c r="S89" s="167"/>
      <c r="T89" s="168" t="s">
        <v>40</v>
      </c>
      <c r="U89" s="168"/>
      <c r="V89" s="169" t="s">
        <v>40</v>
      </c>
      <c r="W89" s="169"/>
      <c r="X89" s="5" t="s">
        <v>40</v>
      </c>
      <c r="Y89" s="5"/>
      <c r="Z89" s="161" t="s">
        <v>40</v>
      </c>
      <c r="AA89" s="161"/>
      <c r="AB89" s="162" t="s">
        <v>40</v>
      </c>
      <c r="AC89" s="162"/>
      <c r="AD89" s="5">
        <v>40</v>
      </c>
      <c r="AE89" s="5" t="s">
        <v>12539</v>
      </c>
      <c r="AF89" s="5" t="s">
        <v>12543</v>
      </c>
      <c r="AG89" s="170" t="b">
        <v>1</v>
      </c>
      <c r="AH89" s="170" t="b">
        <v>1</v>
      </c>
      <c r="AI89" s="170" t="str">
        <f ca="1">IFERROR(VLOOKUP(F89,Cennik!$A$4:$B892, 2, FALSE()) * G89 + VLOOKUP(H89,Cennik!$A$4:$B892, 2, FALSE()) * I89 + VLOOKUP(J89,Cennik!$A$4:$B892, 2, FALSE()) * K89 + VLOOKUP(L89,Cennik!$A$4:$B892, 2, FALSE()) * M89 + VLOOKUP(N89,Cennik!$A$4:$B892, 2, FALSE()) * O89 + VLOOKUP(P89,Cennik!$A$4:$B892, 2, FALSE()) * Q89 + VLOOKUP(R89,Cennik!$A$4:$B892, 2, FALSE()) * S89 + VLOOKUP(T89,Cennik!$A$4:$B892, 2, FALSE()) * U89 + VLOOKUP(V89,Cennik!$A$4:$B892, 2, FALSE()) * W89 + VLOOKUP(X89,Cennik!$A$4:$B892, 2, FALSE()) * Y89 + VLOOKUP(Z89,Cennik!$A$4:$B892, 2, FALSE()) * AA89 + VLOOKUP(AB89,Cennik!$A$4:$B892, 2, FALSE() * AC89),"Brak wartości")</f>
        <v>Brak wartości</v>
      </c>
    </row>
    <row r="90" spans="1:35" ht="12.75">
      <c r="A90" s="158" t="s">
        <v>1362</v>
      </c>
      <c r="B90" s="177">
        <v>4</v>
      </c>
      <c r="C90" s="5" t="s">
        <v>1349</v>
      </c>
      <c r="D90" s="171" t="s">
        <v>1363</v>
      </c>
      <c r="E90" s="12" t="s">
        <v>1363</v>
      </c>
      <c r="F90" s="161" t="s">
        <v>567</v>
      </c>
      <c r="G90" s="161">
        <v>8</v>
      </c>
      <c r="H90" s="162" t="s">
        <v>4585</v>
      </c>
      <c r="I90" s="162">
        <v>6</v>
      </c>
      <c r="J90" s="163" t="s">
        <v>8133</v>
      </c>
      <c r="K90" s="163">
        <v>2</v>
      </c>
      <c r="L90" s="164" t="s">
        <v>5891</v>
      </c>
      <c r="M90" s="164">
        <v>6</v>
      </c>
      <c r="N90" s="164" t="s">
        <v>4694</v>
      </c>
      <c r="O90" s="165">
        <v>2</v>
      </c>
      <c r="P90" s="166" t="s">
        <v>1221</v>
      </c>
      <c r="Q90" s="166">
        <v>1</v>
      </c>
      <c r="R90" s="167" t="s">
        <v>40</v>
      </c>
      <c r="S90" s="167"/>
      <c r="T90" s="168" t="s">
        <v>40</v>
      </c>
      <c r="U90" s="168"/>
      <c r="V90" s="169" t="s">
        <v>40</v>
      </c>
      <c r="W90" s="169"/>
      <c r="X90" s="5" t="s">
        <v>40</v>
      </c>
      <c r="Y90" s="5"/>
      <c r="Z90" s="161" t="s">
        <v>40</v>
      </c>
      <c r="AA90" s="161"/>
      <c r="AB90" s="162" t="s">
        <v>40</v>
      </c>
      <c r="AC90" s="162"/>
      <c r="AD90" s="5">
        <v>35</v>
      </c>
      <c r="AE90" s="5" t="s">
        <v>12539</v>
      </c>
      <c r="AF90" s="5" t="s">
        <v>12543</v>
      </c>
      <c r="AG90" s="170" t="b">
        <v>1</v>
      </c>
      <c r="AH90" s="170" t="b">
        <v>1</v>
      </c>
      <c r="AI90" s="170" t="str">
        <f ca="1">IFERROR(VLOOKUP(F90,Cennik!$A$4:$B892, 2, FALSE()) * G90 + VLOOKUP(H90,Cennik!$A$4:$B892, 2, FALSE()) * I90 + VLOOKUP(J90,Cennik!$A$4:$B892, 2, FALSE()) * K90 + VLOOKUP(L90,Cennik!$A$4:$B892, 2, FALSE()) * M90 + VLOOKUP(N90,Cennik!$A$4:$B892, 2, FALSE()) * O90 + VLOOKUP(P90,Cennik!$A$4:$B892, 2, FALSE()) * Q90 + VLOOKUP(R90,Cennik!$A$4:$B892, 2, FALSE()) * S90 + VLOOKUP(T90,Cennik!$A$4:$B892, 2, FALSE()) * U90 + VLOOKUP(V90,Cennik!$A$4:$B892, 2, FALSE()) * W90 + VLOOKUP(X90,Cennik!$A$4:$B892, 2, FALSE()) * Y90 + VLOOKUP(Z90,Cennik!$A$4:$B892, 2, FALSE()) * AA90 + VLOOKUP(AB90,Cennik!$A$4:$B892, 2, FALSE() * AC90),"Brak wartości")</f>
        <v>Brak wartości</v>
      </c>
    </row>
    <row r="91" spans="1:35" ht="12.75">
      <c r="A91" s="158" t="s">
        <v>1372</v>
      </c>
      <c r="B91" s="177">
        <v>5</v>
      </c>
      <c r="C91" s="5" t="s">
        <v>1349</v>
      </c>
      <c r="D91" s="171" t="s">
        <v>1374</v>
      </c>
      <c r="E91" s="12" t="s">
        <v>1374</v>
      </c>
      <c r="F91" s="161" t="s">
        <v>567</v>
      </c>
      <c r="G91" s="161">
        <v>8</v>
      </c>
      <c r="H91" s="162" t="s">
        <v>518</v>
      </c>
      <c r="I91" s="162">
        <v>2</v>
      </c>
      <c r="J91" s="163" t="s">
        <v>4585</v>
      </c>
      <c r="K91" s="163">
        <v>8</v>
      </c>
      <c r="L91" s="164" t="s">
        <v>8133</v>
      </c>
      <c r="M91" s="164">
        <v>3</v>
      </c>
      <c r="N91" s="164" t="s">
        <v>5891</v>
      </c>
      <c r="O91" s="165">
        <v>5</v>
      </c>
      <c r="P91" s="166" t="s">
        <v>1231</v>
      </c>
      <c r="Q91" s="166">
        <v>1</v>
      </c>
      <c r="R91" s="167" t="s">
        <v>40</v>
      </c>
      <c r="S91" s="167"/>
      <c r="T91" s="168" t="s">
        <v>40</v>
      </c>
      <c r="U91" s="168"/>
      <c r="V91" s="169" t="s">
        <v>40</v>
      </c>
      <c r="W91" s="169"/>
      <c r="X91" s="5" t="s">
        <v>40</v>
      </c>
      <c r="Y91" s="5"/>
      <c r="Z91" s="161" t="s">
        <v>40</v>
      </c>
      <c r="AA91" s="161"/>
      <c r="AB91" s="162" t="s">
        <v>40</v>
      </c>
      <c r="AC91" s="162"/>
      <c r="AD91" s="5">
        <v>45</v>
      </c>
      <c r="AE91" s="5" t="s">
        <v>12539</v>
      </c>
      <c r="AF91" s="5" t="s">
        <v>12543</v>
      </c>
      <c r="AG91" s="170" t="b">
        <v>1</v>
      </c>
      <c r="AH91" s="170" t="b">
        <v>1</v>
      </c>
      <c r="AI91" s="170" t="str">
        <f ca="1">IFERROR(VLOOKUP(F91,Cennik!$A$4:$B892, 2, FALSE()) * G91 + VLOOKUP(H91,Cennik!$A$4:$B892, 2, FALSE()) * I91 + VLOOKUP(J91,Cennik!$A$4:$B892, 2, FALSE()) * K91 + VLOOKUP(L91,Cennik!$A$4:$B892, 2, FALSE()) * M91 + VLOOKUP(N91,Cennik!$A$4:$B892, 2, FALSE()) * O91 + VLOOKUP(P91,Cennik!$A$4:$B892, 2, FALSE()) * Q91 + VLOOKUP(R91,Cennik!$A$4:$B892, 2, FALSE()) * S91 + VLOOKUP(T91,Cennik!$A$4:$B892, 2, FALSE()) * U91 + VLOOKUP(V91,Cennik!$A$4:$B892, 2, FALSE()) * W91 + VLOOKUP(X91,Cennik!$A$4:$B892, 2, FALSE()) * Y91 + VLOOKUP(Z91,Cennik!$A$4:$B892, 2, FALSE()) * AA91 + VLOOKUP(AB91,Cennik!$A$4:$B892, 2, FALSE() * AC91),"Brak wartości")</f>
        <v>Brak wartości</v>
      </c>
    </row>
    <row r="92" spans="1:35" ht="12.75">
      <c r="A92" s="188" t="s">
        <v>1364</v>
      </c>
      <c r="B92" s="177">
        <v>5</v>
      </c>
      <c r="C92" s="5" t="s">
        <v>1349</v>
      </c>
      <c r="D92" s="179" t="s">
        <v>1365</v>
      </c>
      <c r="E92" s="12" t="s">
        <v>1365</v>
      </c>
      <c r="F92" s="161" t="s">
        <v>567</v>
      </c>
      <c r="G92" s="161">
        <v>8</v>
      </c>
      <c r="H92" s="162" t="s">
        <v>518</v>
      </c>
      <c r="I92" s="162">
        <v>2</v>
      </c>
      <c r="J92" s="163" t="s">
        <v>4585</v>
      </c>
      <c r="K92" s="163">
        <v>8</v>
      </c>
      <c r="L92" s="164" t="s">
        <v>8133</v>
      </c>
      <c r="M92" s="164">
        <v>3</v>
      </c>
      <c r="N92" s="164" t="s">
        <v>5891</v>
      </c>
      <c r="O92" s="165">
        <v>5</v>
      </c>
      <c r="P92" s="166" t="s">
        <v>1231</v>
      </c>
      <c r="Q92" s="166">
        <v>1</v>
      </c>
      <c r="R92" s="167" t="s">
        <v>40</v>
      </c>
      <c r="S92" s="167"/>
      <c r="T92" s="168" t="s">
        <v>40</v>
      </c>
      <c r="U92" s="168"/>
      <c r="V92" s="169" t="s">
        <v>40</v>
      </c>
      <c r="W92" s="169"/>
      <c r="X92" s="5" t="s">
        <v>40</v>
      </c>
      <c r="Y92" s="5"/>
      <c r="Z92" s="161" t="s">
        <v>40</v>
      </c>
      <c r="AA92" s="161"/>
      <c r="AB92" s="162" t="s">
        <v>40</v>
      </c>
      <c r="AC92" s="162"/>
      <c r="AD92" s="5">
        <v>45</v>
      </c>
      <c r="AE92" s="5" t="s">
        <v>12539</v>
      </c>
      <c r="AF92" s="5" t="s">
        <v>12543</v>
      </c>
      <c r="AG92" s="170" t="b">
        <v>1</v>
      </c>
      <c r="AH92" s="170" t="b">
        <v>1</v>
      </c>
      <c r="AI92" s="170" t="str">
        <f ca="1">IFERROR(VLOOKUP(F92,Cennik!$A$4:$B892, 2, FALSE()) * G92 + VLOOKUP(H92,Cennik!$A$4:$B892, 2, FALSE()) * I92 + VLOOKUP(J92,Cennik!$A$4:$B892, 2, FALSE()) * K92 + VLOOKUP(L92,Cennik!$A$4:$B892, 2, FALSE()) * M92 + VLOOKUP(N92,Cennik!$A$4:$B892, 2, FALSE()) * O92 + VLOOKUP(P92,Cennik!$A$4:$B892, 2, FALSE()) * Q92 + VLOOKUP(R92,Cennik!$A$4:$B892, 2, FALSE()) * S92 + VLOOKUP(T92,Cennik!$A$4:$B892, 2, FALSE()) * U92 + VLOOKUP(V92,Cennik!$A$4:$B892, 2, FALSE()) * W92 + VLOOKUP(X92,Cennik!$A$4:$B892, 2, FALSE()) * Y92 + VLOOKUP(Z92,Cennik!$A$4:$B892, 2, FALSE()) * AA92 + VLOOKUP(AB92,Cennik!$A$4:$B892, 2, FALSE() * AC92),"Brak wartości")</f>
        <v>Brak wartości</v>
      </c>
    </row>
    <row r="93" spans="1:35" ht="12.75">
      <c r="A93" s="188" t="s">
        <v>1366</v>
      </c>
      <c r="B93" s="177">
        <v>5</v>
      </c>
      <c r="C93" s="5" t="s">
        <v>1354</v>
      </c>
      <c r="D93" s="179" t="s">
        <v>1367</v>
      </c>
      <c r="E93" s="12" t="s">
        <v>1367</v>
      </c>
      <c r="F93" s="161" t="s">
        <v>567</v>
      </c>
      <c r="G93" s="161">
        <v>6</v>
      </c>
      <c r="H93" s="162" t="s">
        <v>518</v>
      </c>
      <c r="I93" s="162">
        <v>3</v>
      </c>
      <c r="J93" s="163" t="s">
        <v>4585</v>
      </c>
      <c r="K93" s="163">
        <v>8</v>
      </c>
      <c r="L93" s="164" t="s">
        <v>8133</v>
      </c>
      <c r="M93" s="164">
        <v>3</v>
      </c>
      <c r="N93" s="164" t="s">
        <v>5891</v>
      </c>
      <c r="O93" s="165">
        <v>5</v>
      </c>
      <c r="P93" s="166" t="s">
        <v>1231</v>
      </c>
      <c r="Q93" s="166">
        <v>1</v>
      </c>
      <c r="R93" s="167" t="s">
        <v>40</v>
      </c>
      <c r="S93" s="167"/>
      <c r="T93" s="168" t="s">
        <v>40</v>
      </c>
      <c r="U93" s="168"/>
      <c r="V93" s="169" t="s">
        <v>40</v>
      </c>
      <c r="W93" s="169"/>
      <c r="X93" s="5" t="s">
        <v>40</v>
      </c>
      <c r="Y93" s="5"/>
      <c r="Z93" s="161" t="s">
        <v>40</v>
      </c>
      <c r="AA93" s="161"/>
      <c r="AB93" s="162" t="s">
        <v>40</v>
      </c>
      <c r="AC93" s="162"/>
      <c r="AD93" s="5">
        <v>45</v>
      </c>
      <c r="AE93" s="5" t="s">
        <v>12539</v>
      </c>
      <c r="AF93" s="5" t="s">
        <v>12543</v>
      </c>
      <c r="AG93" s="170" t="b">
        <v>1</v>
      </c>
      <c r="AH93" s="170" t="b">
        <v>1</v>
      </c>
      <c r="AI93" s="170" t="str">
        <f ca="1">IFERROR(VLOOKUP(F93,Cennik!$A$4:$B892, 2, FALSE()) * G93 + VLOOKUP(H93,Cennik!$A$4:$B892, 2, FALSE()) * I93 + VLOOKUP(J93,Cennik!$A$4:$B892, 2, FALSE()) * K93 + VLOOKUP(L93,Cennik!$A$4:$B892, 2, FALSE()) * M93 + VLOOKUP(N93,Cennik!$A$4:$B892, 2, FALSE()) * O93 + VLOOKUP(P93,Cennik!$A$4:$B892, 2, FALSE()) * Q93 + VLOOKUP(R93,Cennik!$A$4:$B892, 2, FALSE()) * S93 + VLOOKUP(T93,Cennik!$A$4:$B892, 2, FALSE()) * U93 + VLOOKUP(V93,Cennik!$A$4:$B892, 2, FALSE()) * W93 + VLOOKUP(X93,Cennik!$A$4:$B892, 2, FALSE()) * Y93 + VLOOKUP(Z93,Cennik!$A$4:$B892, 2, FALSE()) * AA93 + VLOOKUP(AB93,Cennik!$A$4:$B892, 2, FALSE() * AC93),"Brak wartości")</f>
        <v>Brak wartości</v>
      </c>
    </row>
    <row r="94" spans="1:35" ht="12.75">
      <c r="A94" s="188" t="s">
        <v>1368</v>
      </c>
      <c r="B94" s="177">
        <v>5</v>
      </c>
      <c r="C94" s="5" t="s">
        <v>1354</v>
      </c>
      <c r="D94" s="179" t="s">
        <v>1369</v>
      </c>
      <c r="E94" s="12" t="s">
        <v>1369</v>
      </c>
      <c r="F94" s="161" t="s">
        <v>567</v>
      </c>
      <c r="G94" s="161">
        <v>6</v>
      </c>
      <c r="H94" s="162" t="s">
        <v>518</v>
      </c>
      <c r="I94" s="162">
        <v>3</v>
      </c>
      <c r="J94" s="163" t="s">
        <v>4585</v>
      </c>
      <c r="K94" s="163">
        <v>8</v>
      </c>
      <c r="L94" s="164" t="s">
        <v>8133</v>
      </c>
      <c r="M94" s="164">
        <v>3</v>
      </c>
      <c r="N94" s="164" t="s">
        <v>5891</v>
      </c>
      <c r="O94" s="165">
        <v>5</v>
      </c>
      <c r="P94" s="166" t="s">
        <v>1231</v>
      </c>
      <c r="Q94" s="166">
        <v>1</v>
      </c>
      <c r="R94" s="167" t="s">
        <v>40</v>
      </c>
      <c r="S94" s="167"/>
      <c r="T94" s="168" t="s">
        <v>40</v>
      </c>
      <c r="U94" s="168"/>
      <c r="V94" s="169" t="s">
        <v>40</v>
      </c>
      <c r="W94" s="169"/>
      <c r="X94" s="5" t="s">
        <v>40</v>
      </c>
      <c r="Y94" s="5"/>
      <c r="Z94" s="161" t="s">
        <v>40</v>
      </c>
      <c r="AA94" s="161"/>
      <c r="AB94" s="162" t="s">
        <v>40</v>
      </c>
      <c r="AC94" s="162"/>
      <c r="AD94" s="5">
        <v>45</v>
      </c>
      <c r="AE94" s="5" t="s">
        <v>12539</v>
      </c>
      <c r="AF94" s="5" t="s">
        <v>12543</v>
      </c>
      <c r="AG94" s="170" t="b">
        <v>1</v>
      </c>
      <c r="AH94" s="170" t="b">
        <v>1</v>
      </c>
      <c r="AI94" s="170" t="str">
        <f ca="1">IFERROR(VLOOKUP(F94,Cennik!$A$4:$B892, 2, FALSE()) * G94 + VLOOKUP(H94,Cennik!$A$4:$B892, 2, FALSE()) * I94 + VLOOKUP(J94,Cennik!$A$4:$B892, 2, FALSE()) * K94 + VLOOKUP(L94,Cennik!$A$4:$B892, 2, FALSE()) * M94 + VLOOKUP(N94,Cennik!$A$4:$B892, 2, FALSE()) * O94 + VLOOKUP(P94,Cennik!$A$4:$B892, 2, FALSE()) * Q94 + VLOOKUP(R94,Cennik!$A$4:$B892, 2, FALSE()) * S94 + VLOOKUP(T94,Cennik!$A$4:$B892, 2, FALSE()) * U94 + VLOOKUP(V94,Cennik!$A$4:$B892, 2, FALSE()) * W94 + VLOOKUP(X94,Cennik!$A$4:$B892, 2, FALSE()) * Y94 + VLOOKUP(Z94,Cennik!$A$4:$B892, 2, FALSE()) * AA94 + VLOOKUP(AB94,Cennik!$A$4:$B892, 2, FALSE() * AC94),"Brak wartości")</f>
        <v>Brak wartości</v>
      </c>
    </row>
    <row r="95" spans="1:35" ht="12.75">
      <c r="A95" s="188" t="s">
        <v>1370</v>
      </c>
      <c r="B95" s="177">
        <v>5</v>
      </c>
      <c r="C95" s="5" t="s">
        <v>1373</v>
      </c>
      <c r="D95" s="179" t="s">
        <v>1371</v>
      </c>
      <c r="E95" s="12" t="s">
        <v>1371</v>
      </c>
      <c r="F95" s="161" t="s">
        <v>567</v>
      </c>
      <c r="G95" s="161">
        <v>10</v>
      </c>
      <c r="H95" s="162" t="s">
        <v>518</v>
      </c>
      <c r="I95" s="162">
        <v>2</v>
      </c>
      <c r="J95" s="163" t="s">
        <v>4585</v>
      </c>
      <c r="K95" s="163">
        <v>8</v>
      </c>
      <c r="L95" s="164" t="s">
        <v>8133</v>
      </c>
      <c r="M95" s="164">
        <v>3</v>
      </c>
      <c r="N95" s="164" t="s">
        <v>5891</v>
      </c>
      <c r="O95" s="165">
        <v>5</v>
      </c>
      <c r="P95" s="166" t="s">
        <v>1231</v>
      </c>
      <c r="Q95" s="166">
        <v>1</v>
      </c>
      <c r="R95" s="167" t="s">
        <v>40</v>
      </c>
      <c r="S95" s="167"/>
      <c r="T95" s="168" t="s">
        <v>40</v>
      </c>
      <c r="U95" s="168"/>
      <c r="V95" s="169" t="s">
        <v>40</v>
      </c>
      <c r="W95" s="169"/>
      <c r="X95" s="5" t="s">
        <v>40</v>
      </c>
      <c r="Y95" s="5"/>
      <c r="Z95" s="161" t="s">
        <v>40</v>
      </c>
      <c r="AA95" s="161"/>
      <c r="AB95" s="162" t="s">
        <v>40</v>
      </c>
      <c r="AC95" s="162"/>
      <c r="AD95" s="5">
        <v>45</v>
      </c>
      <c r="AE95" s="5" t="s">
        <v>12539</v>
      </c>
      <c r="AF95" s="5" t="s">
        <v>12543</v>
      </c>
      <c r="AG95" s="170" t="b">
        <v>1</v>
      </c>
      <c r="AH95" s="170" t="b">
        <v>1</v>
      </c>
      <c r="AI95" s="170" t="str">
        <f ca="1">IFERROR(VLOOKUP(F95,Cennik!$A$4:$B892, 2, FALSE()) * G95 + VLOOKUP(H95,Cennik!$A$4:$B892, 2, FALSE()) * I95 + VLOOKUP(J95,Cennik!$A$4:$B892, 2, FALSE()) * K95 + VLOOKUP(L95,Cennik!$A$4:$B892, 2, FALSE()) * M95 + VLOOKUP(N95,Cennik!$A$4:$B892, 2, FALSE()) * O95 + VLOOKUP(P95,Cennik!$A$4:$B892, 2, FALSE()) * Q95 + VLOOKUP(R95,Cennik!$A$4:$B892, 2, FALSE()) * S95 + VLOOKUP(T95,Cennik!$A$4:$B892, 2, FALSE()) * U95 + VLOOKUP(V95,Cennik!$A$4:$B892, 2, FALSE()) * W95 + VLOOKUP(X95,Cennik!$A$4:$B892, 2, FALSE()) * Y95 + VLOOKUP(Z95,Cennik!$A$4:$B892, 2, FALSE()) * AA95 + VLOOKUP(AB95,Cennik!$A$4:$B892, 2, FALSE() * AC95),"Brak wartości")</f>
        <v>Brak wartości</v>
      </c>
    </row>
    <row r="96" spans="1:35" ht="12.75" hidden="1">
      <c r="A96" s="183"/>
      <c r="B96" s="177"/>
      <c r="C96" s="5"/>
      <c r="D96" s="11"/>
      <c r="E96" s="5"/>
      <c r="F96" s="161" t="s">
        <v>40</v>
      </c>
      <c r="G96" s="161"/>
      <c r="H96" s="162" t="s">
        <v>40</v>
      </c>
      <c r="I96" s="162"/>
      <c r="J96" s="163" t="s">
        <v>40</v>
      </c>
      <c r="K96" s="163"/>
      <c r="L96" s="164" t="s">
        <v>40</v>
      </c>
      <c r="M96" s="164"/>
      <c r="N96" s="164" t="s">
        <v>40</v>
      </c>
      <c r="O96" s="165"/>
      <c r="P96" s="166" t="s">
        <v>40</v>
      </c>
      <c r="Q96" s="166"/>
      <c r="R96" s="167" t="s">
        <v>40</v>
      </c>
      <c r="S96" s="167"/>
      <c r="T96" s="168" t="s">
        <v>40</v>
      </c>
      <c r="U96" s="168"/>
      <c r="V96" s="169" t="s">
        <v>40</v>
      </c>
      <c r="W96" s="169"/>
      <c r="X96" s="5" t="s">
        <v>40</v>
      </c>
      <c r="Y96" s="5"/>
      <c r="Z96" s="161" t="s">
        <v>40</v>
      </c>
      <c r="AA96" s="161"/>
      <c r="AB96" s="162" t="s">
        <v>40</v>
      </c>
      <c r="AC96" s="162"/>
      <c r="AD96" s="5"/>
      <c r="AE96" s="5"/>
      <c r="AF96" s="5"/>
      <c r="AG96" s="170"/>
      <c r="AH96" s="170"/>
      <c r="AI96" s="170"/>
    </row>
    <row r="97" spans="1:35" ht="12.75" hidden="1">
      <c r="A97" s="183"/>
      <c r="B97" s="177"/>
      <c r="C97" s="5"/>
      <c r="D97" s="11"/>
      <c r="E97" s="5"/>
      <c r="F97" s="161" t="s">
        <v>40</v>
      </c>
      <c r="G97" s="161"/>
      <c r="H97" s="162" t="s">
        <v>40</v>
      </c>
      <c r="I97" s="162"/>
      <c r="J97" s="163" t="s">
        <v>40</v>
      </c>
      <c r="K97" s="163"/>
      <c r="L97" s="164" t="s">
        <v>40</v>
      </c>
      <c r="M97" s="164"/>
      <c r="N97" s="164" t="s">
        <v>40</v>
      </c>
      <c r="O97" s="165"/>
      <c r="P97" s="166" t="s">
        <v>40</v>
      </c>
      <c r="Q97" s="166"/>
      <c r="R97" s="167" t="s">
        <v>40</v>
      </c>
      <c r="S97" s="167"/>
      <c r="T97" s="168" t="s">
        <v>40</v>
      </c>
      <c r="U97" s="168"/>
      <c r="V97" s="169" t="s">
        <v>40</v>
      </c>
      <c r="W97" s="169"/>
      <c r="X97" s="5" t="s">
        <v>40</v>
      </c>
      <c r="Y97" s="5"/>
      <c r="Z97" s="161" t="s">
        <v>40</v>
      </c>
      <c r="AA97" s="161"/>
      <c r="AB97" s="162" t="s">
        <v>40</v>
      </c>
      <c r="AC97" s="162"/>
      <c r="AD97" s="5"/>
      <c r="AE97" s="5"/>
      <c r="AF97" s="5"/>
      <c r="AG97" s="170"/>
      <c r="AH97" s="170"/>
      <c r="AI97" s="170"/>
    </row>
    <row r="98" spans="1:35" ht="12.75" hidden="1">
      <c r="A98" s="183"/>
      <c r="B98" s="177"/>
      <c r="C98" s="5"/>
      <c r="D98" s="11"/>
      <c r="E98" s="5"/>
      <c r="F98" s="161" t="s">
        <v>40</v>
      </c>
      <c r="G98" s="161"/>
      <c r="H98" s="162" t="s">
        <v>40</v>
      </c>
      <c r="I98" s="162"/>
      <c r="J98" s="163" t="s">
        <v>40</v>
      </c>
      <c r="K98" s="163"/>
      <c r="L98" s="164" t="s">
        <v>40</v>
      </c>
      <c r="M98" s="164"/>
      <c r="N98" s="164" t="s">
        <v>40</v>
      </c>
      <c r="O98" s="165"/>
      <c r="P98" s="166" t="s">
        <v>40</v>
      </c>
      <c r="Q98" s="166"/>
      <c r="R98" s="167" t="s">
        <v>40</v>
      </c>
      <c r="S98" s="167"/>
      <c r="T98" s="168" t="s">
        <v>40</v>
      </c>
      <c r="U98" s="168"/>
      <c r="V98" s="169" t="s">
        <v>40</v>
      </c>
      <c r="W98" s="169"/>
      <c r="X98" s="5" t="s">
        <v>40</v>
      </c>
      <c r="Y98" s="5"/>
      <c r="Z98" s="161" t="s">
        <v>40</v>
      </c>
      <c r="AA98" s="161"/>
      <c r="AB98" s="162" t="s">
        <v>40</v>
      </c>
      <c r="AC98" s="162"/>
      <c r="AD98" s="5"/>
      <c r="AE98" s="5"/>
      <c r="AF98" s="5"/>
      <c r="AG98" s="170"/>
      <c r="AH98" s="170"/>
      <c r="AI98" s="170"/>
    </row>
    <row r="99" spans="1:35" ht="12.75">
      <c r="A99" s="158" t="s">
        <v>2345</v>
      </c>
      <c r="B99" s="177">
        <v>1</v>
      </c>
      <c r="C99" s="5" t="s">
        <v>2346</v>
      </c>
      <c r="D99" s="160" t="s">
        <v>2347</v>
      </c>
      <c r="E99" s="25" t="s">
        <v>2347</v>
      </c>
      <c r="F99" s="161" t="s">
        <v>557</v>
      </c>
      <c r="G99" s="161">
        <v>5</v>
      </c>
      <c r="H99" s="162" t="s">
        <v>528</v>
      </c>
      <c r="I99" s="162">
        <v>5</v>
      </c>
      <c r="J99" s="163" t="s">
        <v>4585</v>
      </c>
      <c r="K99" s="163">
        <v>3</v>
      </c>
      <c r="L99" s="164" t="s">
        <v>8133</v>
      </c>
      <c r="M99" s="164">
        <v>1</v>
      </c>
      <c r="N99" s="164" t="s">
        <v>40</v>
      </c>
      <c r="O99" s="165"/>
      <c r="P99" s="166" t="s">
        <v>40</v>
      </c>
      <c r="Q99" s="166"/>
      <c r="R99" s="167" t="s">
        <v>40</v>
      </c>
      <c r="S99" s="167"/>
      <c r="T99" s="168" t="s">
        <v>40</v>
      </c>
      <c r="U99" s="168"/>
      <c r="V99" s="169" t="s">
        <v>40</v>
      </c>
      <c r="W99" s="169"/>
      <c r="X99" s="5" t="s">
        <v>40</v>
      </c>
      <c r="Y99" s="5"/>
      <c r="Z99" s="161" t="s">
        <v>40</v>
      </c>
      <c r="AA99" s="161"/>
      <c r="AB99" s="162" t="s">
        <v>40</v>
      </c>
      <c r="AC99" s="162"/>
      <c r="AD99" s="18">
        <v>20</v>
      </c>
      <c r="AE99" s="18" t="s">
        <v>12541</v>
      </c>
      <c r="AF99" s="18" t="s">
        <v>12544</v>
      </c>
      <c r="AG99" s="170" t="b">
        <v>1</v>
      </c>
      <c r="AH99" s="170" t="b">
        <v>1</v>
      </c>
      <c r="AI99" s="170" t="str">
        <f ca="1">IFERROR(VLOOKUP(F99,Cennik!$A$4:$B892, 2, FALSE()) * G99 + VLOOKUP(H99,Cennik!$A$4:$B892, 2, FALSE()) * I99 + VLOOKUP(J99,Cennik!$A$4:$B892, 2, FALSE()) * K99 + VLOOKUP(L99,Cennik!$A$4:$B892, 2, FALSE()) * M99 + VLOOKUP(N99,Cennik!$A$4:$B892, 2, FALSE()) * O99 + VLOOKUP(P99,Cennik!$A$4:$B892, 2, FALSE()) * Q99 + VLOOKUP(R99,Cennik!$A$4:$B892, 2, FALSE()) * S99 + VLOOKUP(T99,Cennik!$A$4:$B892, 2, FALSE()) * U99 + VLOOKUP(V99,Cennik!$A$4:$B892, 2, FALSE()) * W99 + VLOOKUP(X99,Cennik!$A$4:$B892, 2, FALSE()) * Y99 + VLOOKUP(Z99,Cennik!$A$4:$B892, 2, FALSE()) * AA99 + VLOOKUP(AB99,Cennik!$A$4:$B892, 2, FALSE() * AC99),"Brak wartości")</f>
        <v>Brak wartości</v>
      </c>
    </row>
    <row r="100" spans="1:35" ht="12.75">
      <c r="A100" s="172" t="s">
        <v>2348</v>
      </c>
      <c r="B100" s="177">
        <v>1</v>
      </c>
      <c r="C100" s="5" t="s">
        <v>2349</v>
      </c>
      <c r="D100" s="185" t="s">
        <v>2350</v>
      </c>
      <c r="E100" s="12" t="s">
        <v>2350</v>
      </c>
      <c r="F100" s="161" t="s">
        <v>40</v>
      </c>
      <c r="G100" s="161"/>
      <c r="H100" s="162" t="s">
        <v>40</v>
      </c>
      <c r="I100" s="162"/>
      <c r="J100" s="163" t="s">
        <v>40</v>
      </c>
      <c r="K100" s="163"/>
      <c r="L100" s="164" t="s">
        <v>40</v>
      </c>
      <c r="M100" s="164"/>
      <c r="N100" s="164" t="s">
        <v>40</v>
      </c>
      <c r="O100" s="165"/>
      <c r="P100" s="166" t="s">
        <v>40</v>
      </c>
      <c r="Q100" s="166"/>
      <c r="R100" s="167" t="s">
        <v>40</v>
      </c>
      <c r="S100" s="167"/>
      <c r="T100" s="168" t="s">
        <v>40</v>
      </c>
      <c r="U100" s="168"/>
      <c r="V100" s="169" t="s">
        <v>40</v>
      </c>
      <c r="W100" s="169"/>
      <c r="X100" s="5" t="s">
        <v>40</v>
      </c>
      <c r="Y100" s="5"/>
      <c r="Z100" s="161" t="s">
        <v>40</v>
      </c>
      <c r="AA100" s="161"/>
      <c r="AB100" s="162" t="s">
        <v>40</v>
      </c>
      <c r="AC100" s="162"/>
      <c r="AD100" s="18">
        <v>20</v>
      </c>
      <c r="AE100" s="18" t="s">
        <v>12541</v>
      </c>
      <c r="AF100" s="18" t="s">
        <v>12544</v>
      </c>
      <c r="AG100" s="170" t="b">
        <v>0</v>
      </c>
      <c r="AH100" s="170" t="b">
        <v>0</v>
      </c>
      <c r="AI100" s="170" t="s">
        <v>48</v>
      </c>
    </row>
    <row r="101" spans="1:35" ht="12.75">
      <c r="A101" s="172" t="s">
        <v>2351</v>
      </c>
      <c r="B101" s="177">
        <v>2</v>
      </c>
      <c r="C101" s="5" t="s">
        <v>2277</v>
      </c>
      <c r="D101" s="185" t="s">
        <v>2352</v>
      </c>
      <c r="E101" s="12" t="s">
        <v>2352</v>
      </c>
      <c r="F101" s="161" t="s">
        <v>40</v>
      </c>
      <c r="G101" s="161"/>
      <c r="H101" s="162" t="s">
        <v>40</v>
      </c>
      <c r="I101" s="162"/>
      <c r="J101" s="163" t="s">
        <v>40</v>
      </c>
      <c r="K101" s="163"/>
      <c r="L101" s="164" t="s">
        <v>40</v>
      </c>
      <c r="M101" s="164"/>
      <c r="N101" s="164" t="s">
        <v>40</v>
      </c>
      <c r="O101" s="165"/>
      <c r="P101" s="166" t="s">
        <v>40</v>
      </c>
      <c r="Q101" s="166"/>
      <c r="R101" s="167" t="s">
        <v>40</v>
      </c>
      <c r="S101" s="167"/>
      <c r="T101" s="168" t="s">
        <v>40</v>
      </c>
      <c r="U101" s="168"/>
      <c r="V101" s="169" t="s">
        <v>40</v>
      </c>
      <c r="W101" s="169"/>
      <c r="X101" s="5" t="s">
        <v>40</v>
      </c>
      <c r="Y101" s="5"/>
      <c r="Z101" s="161" t="s">
        <v>40</v>
      </c>
      <c r="AA101" s="161"/>
      <c r="AB101" s="162" t="s">
        <v>40</v>
      </c>
      <c r="AC101" s="162"/>
      <c r="AD101" s="18">
        <v>20</v>
      </c>
      <c r="AE101" s="18" t="s">
        <v>12541</v>
      </c>
      <c r="AF101" s="18" t="s">
        <v>12544</v>
      </c>
      <c r="AG101" s="170" t="b">
        <v>1</v>
      </c>
      <c r="AH101" s="170" t="b">
        <v>1</v>
      </c>
      <c r="AI101" s="170" t="s">
        <v>48</v>
      </c>
    </row>
    <row r="102" spans="1:35" ht="12.75">
      <c r="A102" s="158" t="s">
        <v>2353</v>
      </c>
      <c r="B102" s="177">
        <v>2</v>
      </c>
      <c r="C102" s="5" t="s">
        <v>2277</v>
      </c>
      <c r="D102" s="179" t="s">
        <v>2354</v>
      </c>
      <c r="E102" s="12" t="s">
        <v>2354</v>
      </c>
      <c r="F102" s="161" t="s">
        <v>557</v>
      </c>
      <c r="G102" s="161">
        <v>10</v>
      </c>
      <c r="H102" s="162" t="s">
        <v>513</v>
      </c>
      <c r="I102" s="162">
        <v>1</v>
      </c>
      <c r="J102" s="163" t="s">
        <v>4585</v>
      </c>
      <c r="K102" s="163">
        <v>2</v>
      </c>
      <c r="L102" s="164" t="s">
        <v>8133</v>
      </c>
      <c r="M102" s="164">
        <v>1</v>
      </c>
      <c r="N102" s="164" t="s">
        <v>40</v>
      </c>
      <c r="O102" s="165"/>
      <c r="P102" s="166" t="s">
        <v>40</v>
      </c>
      <c r="Q102" s="166"/>
      <c r="R102" s="167" t="s">
        <v>40</v>
      </c>
      <c r="S102" s="167"/>
      <c r="T102" s="168" t="s">
        <v>40</v>
      </c>
      <c r="U102" s="168"/>
      <c r="V102" s="169" t="s">
        <v>40</v>
      </c>
      <c r="W102" s="169"/>
      <c r="X102" s="5" t="s">
        <v>40</v>
      </c>
      <c r="Y102" s="5"/>
      <c r="Z102" s="161" t="s">
        <v>40</v>
      </c>
      <c r="AA102" s="161"/>
      <c r="AB102" s="162" t="s">
        <v>40</v>
      </c>
      <c r="AC102" s="162"/>
      <c r="AD102" s="18">
        <v>20</v>
      </c>
      <c r="AE102" s="18" t="s">
        <v>12541</v>
      </c>
      <c r="AF102" s="18" t="s">
        <v>12544</v>
      </c>
      <c r="AG102" s="170" t="b">
        <v>1</v>
      </c>
      <c r="AH102" s="170" t="b">
        <v>1</v>
      </c>
      <c r="AI102" s="170" t="str">
        <f ca="1">IFERROR(VLOOKUP(F102,Cennik!$A$4:$B892, 2, FALSE()) * G102 + VLOOKUP(H102,Cennik!$A$4:$B892, 2, FALSE()) * I102 + VLOOKUP(J102,Cennik!$A$4:$B892, 2, FALSE()) * K102 + VLOOKUP(L102,Cennik!$A$4:$B892, 2, FALSE()) * M102 + VLOOKUP(N102,Cennik!$A$4:$B892, 2, FALSE()) * O102 + VLOOKUP(P102,Cennik!$A$4:$B892, 2, FALSE()) * Q102 + VLOOKUP(R102,Cennik!$A$4:$B892, 2, FALSE()) * S102 + VLOOKUP(T102,Cennik!$A$4:$B892, 2, FALSE()) * U102 + VLOOKUP(V102,Cennik!$A$4:$B892, 2, FALSE()) * W102 + VLOOKUP(X102,Cennik!$A$4:$B892, 2, FALSE()) * Y102 + VLOOKUP(Z102,Cennik!$A$4:$B892, 2, FALSE()) * AA102 + VLOOKUP(AB102,Cennik!$A$4:$B892, 2, FALSE() * AC102),"Brak wartości")</f>
        <v>Brak wartości</v>
      </c>
    </row>
    <row r="103" spans="1:35" ht="12.75">
      <c r="A103" s="158" t="s">
        <v>2355</v>
      </c>
      <c r="B103" s="177">
        <v>2</v>
      </c>
      <c r="C103" s="5" t="s">
        <v>2277</v>
      </c>
      <c r="D103" s="179" t="s">
        <v>2356</v>
      </c>
      <c r="E103" s="12" t="s">
        <v>2356</v>
      </c>
      <c r="F103" s="161" t="s">
        <v>557</v>
      </c>
      <c r="G103" s="161">
        <v>15</v>
      </c>
      <c r="H103" s="162" t="s">
        <v>513</v>
      </c>
      <c r="I103" s="162">
        <v>3</v>
      </c>
      <c r="J103" s="163" t="s">
        <v>4585</v>
      </c>
      <c r="K103" s="163">
        <v>6</v>
      </c>
      <c r="L103" s="164" t="s">
        <v>8133</v>
      </c>
      <c r="M103" s="164">
        <v>1</v>
      </c>
      <c r="N103" s="164" t="s">
        <v>40</v>
      </c>
      <c r="O103" s="165"/>
      <c r="P103" s="166" t="s">
        <v>40</v>
      </c>
      <c r="Q103" s="166"/>
      <c r="R103" s="167" t="s">
        <v>40</v>
      </c>
      <c r="S103" s="167"/>
      <c r="T103" s="168" t="s">
        <v>40</v>
      </c>
      <c r="U103" s="168"/>
      <c r="V103" s="169" t="s">
        <v>40</v>
      </c>
      <c r="W103" s="169"/>
      <c r="X103" s="5" t="s">
        <v>40</v>
      </c>
      <c r="Y103" s="5"/>
      <c r="Z103" s="161" t="s">
        <v>40</v>
      </c>
      <c r="AA103" s="161"/>
      <c r="AB103" s="162" t="s">
        <v>40</v>
      </c>
      <c r="AC103" s="162"/>
      <c r="AD103" s="18">
        <v>20</v>
      </c>
      <c r="AE103" s="18" t="s">
        <v>12541</v>
      </c>
      <c r="AF103" s="18" t="s">
        <v>12544</v>
      </c>
      <c r="AG103" s="170" t="b">
        <v>1</v>
      </c>
      <c r="AH103" s="170" t="b">
        <v>1</v>
      </c>
      <c r="AI103" s="170" t="str">
        <f ca="1">IFERROR(VLOOKUP(F103,Cennik!$A$4:$B892, 2, FALSE()) * G103 + VLOOKUP(H103,Cennik!$A$4:$B892, 2, FALSE()) * I103 + VLOOKUP(J103,Cennik!$A$4:$B892, 2, FALSE()) * K103 + VLOOKUP(L103,Cennik!$A$4:$B892, 2, FALSE()) * M103 + VLOOKUP(N103,Cennik!$A$4:$B892, 2, FALSE()) * O103 + VLOOKUP(P103,Cennik!$A$4:$B892, 2, FALSE()) * Q103 + VLOOKUP(R103,Cennik!$A$4:$B892, 2, FALSE()) * S103 + VLOOKUP(T103,Cennik!$A$4:$B892, 2, FALSE()) * U103 + VLOOKUP(V103,Cennik!$A$4:$B892, 2, FALSE()) * W103 + VLOOKUP(X103,Cennik!$A$4:$B892, 2, FALSE()) * Y103 + VLOOKUP(Z103,Cennik!$A$4:$B892, 2, FALSE()) * AA103 + VLOOKUP(AB103,Cennik!$A$4:$B892, 2, FALSE() * AC103),"Brak wartości")</f>
        <v>Brak wartości</v>
      </c>
    </row>
    <row r="104" spans="1:35" ht="12.75">
      <c r="A104" s="158" t="s">
        <v>2357</v>
      </c>
      <c r="B104" s="177">
        <v>2</v>
      </c>
      <c r="C104" s="5" t="s">
        <v>2277</v>
      </c>
      <c r="D104" s="179" t="s">
        <v>2358</v>
      </c>
      <c r="E104" s="12" t="s">
        <v>2358</v>
      </c>
      <c r="F104" s="161" t="s">
        <v>557</v>
      </c>
      <c r="G104" s="161">
        <v>15</v>
      </c>
      <c r="H104" s="162" t="s">
        <v>513</v>
      </c>
      <c r="I104" s="162">
        <v>3</v>
      </c>
      <c r="J104" s="163" t="s">
        <v>4585</v>
      </c>
      <c r="K104" s="163">
        <v>6</v>
      </c>
      <c r="L104" s="164" t="s">
        <v>8133</v>
      </c>
      <c r="M104" s="164">
        <v>1</v>
      </c>
      <c r="N104" s="164" t="s">
        <v>40</v>
      </c>
      <c r="O104" s="165"/>
      <c r="P104" s="166" t="s">
        <v>40</v>
      </c>
      <c r="Q104" s="166"/>
      <c r="R104" s="167" t="s">
        <v>40</v>
      </c>
      <c r="S104" s="167"/>
      <c r="T104" s="168" t="s">
        <v>40</v>
      </c>
      <c r="U104" s="168"/>
      <c r="V104" s="169" t="s">
        <v>40</v>
      </c>
      <c r="W104" s="169"/>
      <c r="X104" s="5" t="s">
        <v>40</v>
      </c>
      <c r="Y104" s="5"/>
      <c r="Z104" s="161" t="s">
        <v>40</v>
      </c>
      <c r="AA104" s="161"/>
      <c r="AB104" s="162" t="s">
        <v>40</v>
      </c>
      <c r="AC104" s="162"/>
      <c r="AD104" s="18">
        <v>20</v>
      </c>
      <c r="AE104" s="18" t="s">
        <v>12541</v>
      </c>
      <c r="AF104" s="18" t="s">
        <v>12544</v>
      </c>
      <c r="AG104" s="170" t="b">
        <v>1</v>
      </c>
      <c r="AH104" s="170" t="b">
        <v>1</v>
      </c>
      <c r="AI104" s="170" t="str">
        <f ca="1">IFERROR(VLOOKUP(F104,Cennik!$A$4:$B892, 2, FALSE()) * G104 + VLOOKUP(H104,Cennik!$A$4:$B892, 2, FALSE()) * I104 + VLOOKUP(J104,Cennik!$A$4:$B892, 2, FALSE()) * K104 + VLOOKUP(L104,Cennik!$A$4:$B892, 2, FALSE()) * M104 + VLOOKUP(N104,Cennik!$A$4:$B892, 2, FALSE()) * O104 + VLOOKUP(P104,Cennik!$A$4:$B892, 2, FALSE()) * Q104 + VLOOKUP(R104,Cennik!$A$4:$B892, 2, FALSE()) * S104 + VLOOKUP(T104,Cennik!$A$4:$B892, 2, FALSE()) * U104 + VLOOKUP(V104,Cennik!$A$4:$B892, 2, FALSE()) * W104 + VLOOKUP(X104,Cennik!$A$4:$B892, 2, FALSE()) * Y104 + VLOOKUP(Z104,Cennik!$A$4:$B892, 2, FALSE()) * AA104 + VLOOKUP(AB104,Cennik!$A$4:$B892, 2, FALSE() * AC104),"Brak wartości")</f>
        <v>Brak wartości</v>
      </c>
    </row>
    <row r="105" spans="1:35" ht="12.75">
      <c r="A105" s="158" t="s">
        <v>2359</v>
      </c>
      <c r="B105" s="177">
        <v>2</v>
      </c>
      <c r="C105" s="5" t="s">
        <v>2277</v>
      </c>
      <c r="D105" s="179" t="s">
        <v>2360</v>
      </c>
      <c r="E105" s="12" t="s">
        <v>2360</v>
      </c>
      <c r="F105" s="161" t="s">
        <v>557</v>
      </c>
      <c r="G105" s="161">
        <v>15</v>
      </c>
      <c r="H105" s="162" t="s">
        <v>513</v>
      </c>
      <c r="I105" s="162">
        <v>3</v>
      </c>
      <c r="J105" s="163" t="s">
        <v>4585</v>
      </c>
      <c r="K105" s="163">
        <v>6</v>
      </c>
      <c r="L105" s="164" t="s">
        <v>8133</v>
      </c>
      <c r="M105" s="164">
        <v>1</v>
      </c>
      <c r="N105" s="164" t="s">
        <v>40</v>
      </c>
      <c r="O105" s="165"/>
      <c r="P105" s="166" t="s">
        <v>40</v>
      </c>
      <c r="Q105" s="166"/>
      <c r="R105" s="167" t="s">
        <v>40</v>
      </c>
      <c r="S105" s="167"/>
      <c r="T105" s="168" t="s">
        <v>40</v>
      </c>
      <c r="U105" s="168"/>
      <c r="V105" s="169" t="s">
        <v>40</v>
      </c>
      <c r="W105" s="169"/>
      <c r="X105" s="5" t="s">
        <v>40</v>
      </c>
      <c r="Y105" s="5"/>
      <c r="Z105" s="161" t="s">
        <v>40</v>
      </c>
      <c r="AA105" s="161"/>
      <c r="AB105" s="162" t="s">
        <v>40</v>
      </c>
      <c r="AC105" s="162"/>
      <c r="AD105" s="18">
        <v>20</v>
      </c>
      <c r="AE105" s="18" t="s">
        <v>12541</v>
      </c>
      <c r="AF105" s="18" t="s">
        <v>12544</v>
      </c>
      <c r="AG105" s="170" t="b">
        <v>1</v>
      </c>
      <c r="AH105" s="170" t="b">
        <v>1</v>
      </c>
      <c r="AI105" s="170" t="str">
        <f ca="1">IFERROR(VLOOKUP(F105,Cennik!$A$4:$B892, 2, FALSE()) * G105 + VLOOKUP(H105,Cennik!$A$4:$B892, 2, FALSE()) * I105 + VLOOKUP(J105,Cennik!$A$4:$B892, 2, FALSE()) * K105 + VLOOKUP(L105,Cennik!$A$4:$B892, 2, FALSE()) * M105 + VLOOKUP(N105,Cennik!$A$4:$B892, 2, FALSE()) * O105 + VLOOKUP(P105,Cennik!$A$4:$B892, 2, FALSE()) * Q105 + VLOOKUP(R105,Cennik!$A$4:$B892, 2, FALSE()) * S105 + VLOOKUP(T105,Cennik!$A$4:$B892, 2, FALSE()) * U105 + VLOOKUP(V105,Cennik!$A$4:$B892, 2, FALSE()) * W105 + VLOOKUP(X105,Cennik!$A$4:$B892, 2, FALSE()) * Y105 + VLOOKUP(Z105,Cennik!$A$4:$B892, 2, FALSE()) * AA105 + VLOOKUP(AB105,Cennik!$A$4:$B892, 2, FALSE() * AC105),"Brak wartości")</f>
        <v>Brak wartości</v>
      </c>
    </row>
    <row r="106" spans="1:35" ht="12.75">
      <c r="A106" s="75" t="s">
        <v>2361</v>
      </c>
      <c r="B106" s="177">
        <v>2</v>
      </c>
      <c r="C106" s="5" t="s">
        <v>2277</v>
      </c>
      <c r="D106" s="185" t="s">
        <v>2362</v>
      </c>
      <c r="E106" s="12" t="s">
        <v>2362</v>
      </c>
      <c r="F106" s="161" t="s">
        <v>40</v>
      </c>
      <c r="G106" s="161"/>
      <c r="H106" s="162" t="s">
        <v>40</v>
      </c>
      <c r="I106" s="162"/>
      <c r="J106" s="163" t="s">
        <v>40</v>
      </c>
      <c r="K106" s="163"/>
      <c r="L106" s="164" t="s">
        <v>40</v>
      </c>
      <c r="M106" s="164"/>
      <c r="N106" s="164" t="s">
        <v>40</v>
      </c>
      <c r="O106" s="165"/>
      <c r="P106" s="166" t="s">
        <v>40</v>
      </c>
      <c r="Q106" s="166"/>
      <c r="R106" s="167" t="s">
        <v>40</v>
      </c>
      <c r="S106" s="167"/>
      <c r="T106" s="168" t="s">
        <v>40</v>
      </c>
      <c r="U106" s="168"/>
      <c r="V106" s="169" t="s">
        <v>40</v>
      </c>
      <c r="W106" s="169"/>
      <c r="X106" s="5" t="s">
        <v>40</v>
      </c>
      <c r="Y106" s="5"/>
      <c r="Z106" s="161" t="s">
        <v>40</v>
      </c>
      <c r="AA106" s="161"/>
      <c r="AB106" s="162" t="s">
        <v>40</v>
      </c>
      <c r="AC106" s="162"/>
      <c r="AD106" s="18">
        <v>20</v>
      </c>
      <c r="AE106" s="18" t="s">
        <v>12541</v>
      </c>
      <c r="AF106" s="18" t="s">
        <v>12544</v>
      </c>
      <c r="AG106" s="170" t="b">
        <v>1</v>
      </c>
      <c r="AH106" s="170" t="b">
        <v>1</v>
      </c>
      <c r="AI106" s="170" t="s">
        <v>48</v>
      </c>
    </row>
    <row r="107" spans="1:35" ht="12.75">
      <c r="A107" s="158" t="s">
        <v>2363</v>
      </c>
      <c r="B107" s="177">
        <v>2</v>
      </c>
      <c r="C107" s="5" t="s">
        <v>2277</v>
      </c>
      <c r="D107" s="179" t="s">
        <v>2364</v>
      </c>
      <c r="E107" s="12" t="s">
        <v>2364</v>
      </c>
      <c r="F107" s="161" t="s">
        <v>557</v>
      </c>
      <c r="G107" s="161">
        <v>15</v>
      </c>
      <c r="H107" s="162" t="s">
        <v>513</v>
      </c>
      <c r="I107" s="162">
        <v>3</v>
      </c>
      <c r="J107" s="163" t="s">
        <v>4585</v>
      </c>
      <c r="K107" s="163">
        <v>6</v>
      </c>
      <c r="L107" s="164" t="s">
        <v>8133</v>
      </c>
      <c r="M107" s="164">
        <v>1</v>
      </c>
      <c r="N107" s="164" t="s">
        <v>40</v>
      </c>
      <c r="O107" s="165"/>
      <c r="P107" s="166" t="s">
        <v>40</v>
      </c>
      <c r="Q107" s="166"/>
      <c r="R107" s="167" t="s">
        <v>40</v>
      </c>
      <c r="S107" s="167"/>
      <c r="T107" s="168" t="s">
        <v>40</v>
      </c>
      <c r="U107" s="168"/>
      <c r="V107" s="169" t="s">
        <v>40</v>
      </c>
      <c r="W107" s="169"/>
      <c r="X107" s="5" t="s">
        <v>40</v>
      </c>
      <c r="Y107" s="5"/>
      <c r="Z107" s="161" t="s">
        <v>40</v>
      </c>
      <c r="AA107" s="161"/>
      <c r="AB107" s="162" t="s">
        <v>40</v>
      </c>
      <c r="AC107" s="162"/>
      <c r="AD107" s="18">
        <v>20</v>
      </c>
      <c r="AE107" s="18" t="s">
        <v>12541</v>
      </c>
      <c r="AF107" s="18" t="s">
        <v>12544</v>
      </c>
      <c r="AG107" s="170" t="b">
        <v>1</v>
      </c>
      <c r="AH107" s="170" t="b">
        <v>1</v>
      </c>
      <c r="AI107" s="170" t="str">
        <f ca="1">IFERROR(VLOOKUP(F107,Cennik!$A$4:$B892, 2, FALSE()) * G107 + VLOOKUP(H107,Cennik!$A$4:$B892, 2, FALSE()) * I107 + VLOOKUP(J107,Cennik!$A$4:$B892, 2, FALSE()) * K107 + VLOOKUP(L107,Cennik!$A$4:$B892, 2, FALSE()) * M107 + VLOOKUP(N107,Cennik!$A$4:$B892, 2, FALSE()) * O107 + VLOOKUP(P107,Cennik!$A$4:$B892, 2, FALSE()) * Q107 + VLOOKUP(R107,Cennik!$A$4:$B892, 2, FALSE()) * S107 + VLOOKUP(T107,Cennik!$A$4:$B892, 2, FALSE()) * U107 + VLOOKUP(V107,Cennik!$A$4:$B892, 2, FALSE()) * W107 + VLOOKUP(X107,Cennik!$A$4:$B892, 2, FALSE()) * Y107 + VLOOKUP(Z107,Cennik!$A$4:$B892, 2, FALSE()) * AA107 + VLOOKUP(AB107,Cennik!$A$4:$B892, 2, FALSE() * AC107),"Brak wartości")</f>
        <v>Brak wartości</v>
      </c>
    </row>
    <row r="108" spans="1:35" ht="12.75">
      <c r="A108" s="158" t="s">
        <v>2365</v>
      </c>
      <c r="B108" s="177">
        <v>2</v>
      </c>
      <c r="C108" s="5" t="s">
        <v>2277</v>
      </c>
      <c r="D108" s="179" t="s">
        <v>2366</v>
      </c>
      <c r="E108" s="12" t="s">
        <v>2366</v>
      </c>
      <c r="F108" s="161" t="s">
        <v>557</v>
      </c>
      <c r="G108" s="161">
        <v>15</v>
      </c>
      <c r="H108" s="162" t="s">
        <v>513</v>
      </c>
      <c r="I108" s="162">
        <v>3</v>
      </c>
      <c r="J108" s="163" t="s">
        <v>4585</v>
      </c>
      <c r="K108" s="163">
        <v>6</v>
      </c>
      <c r="L108" s="164" t="s">
        <v>8133</v>
      </c>
      <c r="M108" s="164">
        <v>1</v>
      </c>
      <c r="N108" s="164" t="s">
        <v>40</v>
      </c>
      <c r="O108" s="165"/>
      <c r="P108" s="166" t="s">
        <v>40</v>
      </c>
      <c r="Q108" s="166"/>
      <c r="R108" s="167" t="s">
        <v>40</v>
      </c>
      <c r="S108" s="167"/>
      <c r="T108" s="168" t="s">
        <v>40</v>
      </c>
      <c r="U108" s="168"/>
      <c r="V108" s="169" t="s">
        <v>40</v>
      </c>
      <c r="W108" s="169"/>
      <c r="X108" s="5" t="s">
        <v>40</v>
      </c>
      <c r="Y108" s="5"/>
      <c r="Z108" s="161" t="s">
        <v>40</v>
      </c>
      <c r="AA108" s="161"/>
      <c r="AB108" s="162" t="s">
        <v>40</v>
      </c>
      <c r="AC108" s="162"/>
      <c r="AD108" s="18">
        <v>20</v>
      </c>
      <c r="AE108" s="18" t="s">
        <v>12541</v>
      </c>
      <c r="AF108" s="18" t="s">
        <v>12544</v>
      </c>
      <c r="AG108" s="170" t="b">
        <v>1</v>
      </c>
      <c r="AH108" s="170" t="b">
        <v>1</v>
      </c>
      <c r="AI108" s="170" t="str">
        <f ca="1">IFERROR(VLOOKUP(F108,Cennik!$A$4:$B892, 2, FALSE()) * G108 + VLOOKUP(H108,Cennik!$A$4:$B892, 2, FALSE()) * I108 + VLOOKUP(J108,Cennik!$A$4:$B892, 2, FALSE()) * K108 + VLOOKUP(L108,Cennik!$A$4:$B892, 2, FALSE()) * M108 + VLOOKUP(N108,Cennik!$A$4:$B892, 2, FALSE()) * O108 + VLOOKUP(P108,Cennik!$A$4:$B892, 2, FALSE()) * Q108 + VLOOKUP(R108,Cennik!$A$4:$B892, 2, FALSE()) * S108 + VLOOKUP(T108,Cennik!$A$4:$B892, 2, FALSE()) * U108 + VLOOKUP(V108,Cennik!$A$4:$B892, 2, FALSE()) * W108 + VLOOKUP(X108,Cennik!$A$4:$B892, 2, FALSE()) * Y108 + VLOOKUP(Z108,Cennik!$A$4:$B892, 2, FALSE()) * AA108 + VLOOKUP(AB108,Cennik!$A$4:$B892, 2, FALSE() * AC108),"Brak wartości")</f>
        <v>Brak wartości</v>
      </c>
    </row>
    <row r="109" spans="1:35" ht="12.75">
      <c r="A109" s="158" t="s">
        <v>2367</v>
      </c>
      <c r="B109" s="177">
        <v>2</v>
      </c>
      <c r="C109" s="5" t="s">
        <v>2277</v>
      </c>
      <c r="D109" s="179" t="s">
        <v>2368</v>
      </c>
      <c r="E109" s="12" t="s">
        <v>2368</v>
      </c>
      <c r="F109" s="161" t="s">
        <v>557</v>
      </c>
      <c r="G109" s="161">
        <v>15</v>
      </c>
      <c r="H109" s="162" t="s">
        <v>513</v>
      </c>
      <c r="I109" s="162">
        <v>3</v>
      </c>
      <c r="J109" s="163" t="s">
        <v>4585</v>
      </c>
      <c r="K109" s="163">
        <v>6</v>
      </c>
      <c r="L109" s="164" t="s">
        <v>8133</v>
      </c>
      <c r="M109" s="164">
        <v>1</v>
      </c>
      <c r="N109" s="164" t="s">
        <v>40</v>
      </c>
      <c r="O109" s="165"/>
      <c r="P109" s="166" t="s">
        <v>40</v>
      </c>
      <c r="Q109" s="166"/>
      <c r="R109" s="167" t="s">
        <v>40</v>
      </c>
      <c r="S109" s="167"/>
      <c r="T109" s="168" t="s">
        <v>40</v>
      </c>
      <c r="U109" s="168"/>
      <c r="V109" s="169" t="s">
        <v>40</v>
      </c>
      <c r="W109" s="169"/>
      <c r="X109" s="5" t="s">
        <v>40</v>
      </c>
      <c r="Y109" s="5"/>
      <c r="Z109" s="161" t="s">
        <v>40</v>
      </c>
      <c r="AA109" s="161"/>
      <c r="AB109" s="162" t="s">
        <v>40</v>
      </c>
      <c r="AC109" s="162"/>
      <c r="AD109" s="18">
        <v>20</v>
      </c>
      <c r="AE109" s="18" t="s">
        <v>12541</v>
      </c>
      <c r="AF109" s="18" t="s">
        <v>12544</v>
      </c>
      <c r="AG109" s="170" t="b">
        <v>1</v>
      </c>
      <c r="AH109" s="170" t="b">
        <v>1</v>
      </c>
      <c r="AI109" s="170" t="str">
        <f ca="1">IFERROR(VLOOKUP(F109,Cennik!$A$4:$B892, 2, FALSE()) * G109 + VLOOKUP(H109,Cennik!$A$4:$B892, 2, FALSE()) * I109 + VLOOKUP(J109,Cennik!$A$4:$B892, 2, FALSE()) * K109 + VLOOKUP(L109,Cennik!$A$4:$B892, 2, FALSE()) * M109 + VLOOKUP(N109,Cennik!$A$4:$B892, 2, FALSE()) * O109 + VLOOKUP(P109,Cennik!$A$4:$B892, 2, FALSE()) * Q109 + VLOOKUP(R109,Cennik!$A$4:$B892, 2, FALSE()) * S109 + VLOOKUP(T109,Cennik!$A$4:$B892, 2, FALSE()) * U109 + VLOOKUP(V109,Cennik!$A$4:$B892, 2, FALSE()) * W109 + VLOOKUP(X109,Cennik!$A$4:$B892, 2, FALSE()) * Y109 + VLOOKUP(Z109,Cennik!$A$4:$B892, 2, FALSE()) * AA109 + VLOOKUP(AB109,Cennik!$A$4:$B892, 2, FALSE() * AC109),"Brak wartości")</f>
        <v>Brak wartości</v>
      </c>
    </row>
    <row r="110" spans="1:35" ht="12.75">
      <c r="A110" s="158" t="s">
        <v>2369</v>
      </c>
      <c r="B110" s="177">
        <v>2</v>
      </c>
      <c r="C110" s="5" t="s">
        <v>2277</v>
      </c>
      <c r="D110" s="179" t="s">
        <v>2370</v>
      </c>
      <c r="E110" s="12" t="s">
        <v>2370</v>
      </c>
      <c r="F110" s="161" t="s">
        <v>557</v>
      </c>
      <c r="G110" s="161">
        <v>15</v>
      </c>
      <c r="H110" s="162" t="s">
        <v>513</v>
      </c>
      <c r="I110" s="162">
        <v>3</v>
      </c>
      <c r="J110" s="163" t="s">
        <v>4585</v>
      </c>
      <c r="K110" s="163">
        <v>6</v>
      </c>
      <c r="L110" s="164" t="s">
        <v>8133</v>
      </c>
      <c r="M110" s="164">
        <v>1</v>
      </c>
      <c r="N110" s="164" t="s">
        <v>40</v>
      </c>
      <c r="O110" s="165"/>
      <c r="P110" s="166" t="s">
        <v>40</v>
      </c>
      <c r="Q110" s="166"/>
      <c r="R110" s="167" t="s">
        <v>40</v>
      </c>
      <c r="S110" s="167"/>
      <c r="T110" s="168" t="s">
        <v>40</v>
      </c>
      <c r="U110" s="168"/>
      <c r="V110" s="169" t="s">
        <v>40</v>
      </c>
      <c r="W110" s="169"/>
      <c r="X110" s="5" t="s">
        <v>40</v>
      </c>
      <c r="Y110" s="5"/>
      <c r="Z110" s="161" t="s">
        <v>40</v>
      </c>
      <c r="AA110" s="161"/>
      <c r="AB110" s="162" t="s">
        <v>40</v>
      </c>
      <c r="AC110" s="162"/>
      <c r="AD110" s="18">
        <v>20</v>
      </c>
      <c r="AE110" s="18" t="s">
        <v>12541</v>
      </c>
      <c r="AF110" s="18" t="s">
        <v>12544</v>
      </c>
      <c r="AG110" s="170" t="b">
        <v>1</v>
      </c>
      <c r="AH110" s="170" t="b">
        <v>1</v>
      </c>
      <c r="AI110" s="170" t="str">
        <f ca="1">IFERROR(VLOOKUP(F110,Cennik!$A$4:$B892, 2, FALSE()) * G110 + VLOOKUP(H110,Cennik!$A$4:$B892, 2, FALSE()) * I110 + VLOOKUP(J110,Cennik!$A$4:$B892, 2, FALSE()) * K110 + VLOOKUP(L110,Cennik!$A$4:$B892, 2, FALSE()) * M110 + VLOOKUP(N110,Cennik!$A$4:$B892, 2, FALSE()) * O110 + VLOOKUP(P110,Cennik!$A$4:$B892, 2, FALSE()) * Q110 + VLOOKUP(R110,Cennik!$A$4:$B892, 2, FALSE()) * S110 + VLOOKUP(T110,Cennik!$A$4:$B892, 2, FALSE()) * U110 + VLOOKUP(V110,Cennik!$A$4:$B892, 2, FALSE()) * W110 + VLOOKUP(X110,Cennik!$A$4:$B892, 2, FALSE()) * Y110 + VLOOKUP(Z110,Cennik!$A$4:$B892, 2, FALSE()) * AA110 + VLOOKUP(AB110,Cennik!$A$4:$B892, 2, FALSE() * AC110),"Brak wartości")</f>
        <v>Brak wartości</v>
      </c>
    </row>
    <row r="111" spans="1:35" ht="12.75">
      <c r="A111" s="158" t="s">
        <v>2371</v>
      </c>
      <c r="B111" s="177">
        <v>2</v>
      </c>
      <c r="C111" s="5" t="s">
        <v>2277</v>
      </c>
      <c r="D111" s="179" t="s">
        <v>2372</v>
      </c>
      <c r="E111" s="12" t="s">
        <v>2372</v>
      </c>
      <c r="F111" s="161" t="s">
        <v>557</v>
      </c>
      <c r="G111" s="161">
        <v>10</v>
      </c>
      <c r="H111" s="162" t="s">
        <v>513</v>
      </c>
      <c r="I111" s="162">
        <v>1</v>
      </c>
      <c r="J111" s="163" t="s">
        <v>4585</v>
      </c>
      <c r="K111" s="163">
        <v>2</v>
      </c>
      <c r="L111" s="164" t="s">
        <v>8133</v>
      </c>
      <c r="M111" s="164">
        <v>1</v>
      </c>
      <c r="N111" s="164" t="s">
        <v>40</v>
      </c>
      <c r="O111" s="165"/>
      <c r="P111" s="166" t="s">
        <v>40</v>
      </c>
      <c r="Q111" s="166"/>
      <c r="R111" s="167" t="s">
        <v>40</v>
      </c>
      <c r="S111" s="167"/>
      <c r="T111" s="168" t="s">
        <v>40</v>
      </c>
      <c r="U111" s="168"/>
      <c r="V111" s="169" t="s">
        <v>40</v>
      </c>
      <c r="W111" s="169"/>
      <c r="X111" s="5" t="s">
        <v>40</v>
      </c>
      <c r="Y111" s="5"/>
      <c r="Z111" s="161" t="s">
        <v>40</v>
      </c>
      <c r="AA111" s="161"/>
      <c r="AB111" s="162" t="s">
        <v>40</v>
      </c>
      <c r="AC111" s="162"/>
      <c r="AD111" s="18">
        <v>20</v>
      </c>
      <c r="AE111" s="18" t="s">
        <v>12541</v>
      </c>
      <c r="AF111" s="18" t="s">
        <v>12544</v>
      </c>
      <c r="AG111" s="170" t="b">
        <v>1</v>
      </c>
      <c r="AH111" s="170" t="b">
        <v>1</v>
      </c>
      <c r="AI111" s="170" t="str">
        <f ca="1">IFERROR(VLOOKUP(F111,Cennik!$A$4:$B892, 2, FALSE()) * G111 + VLOOKUP(H111,Cennik!$A$4:$B892, 2, FALSE()) * I111 + VLOOKUP(J111,Cennik!$A$4:$B892, 2, FALSE()) * K111 + VLOOKUP(L111,Cennik!$A$4:$B892, 2, FALSE()) * M111 + VLOOKUP(N111,Cennik!$A$4:$B892, 2, FALSE()) * O111 + VLOOKUP(P111,Cennik!$A$4:$B892, 2, FALSE()) * Q111 + VLOOKUP(R111,Cennik!$A$4:$B892, 2, FALSE()) * S111 + VLOOKUP(T111,Cennik!$A$4:$B892, 2, FALSE()) * U111 + VLOOKUP(V111,Cennik!$A$4:$B892, 2, FALSE()) * W111 + VLOOKUP(X111,Cennik!$A$4:$B892, 2, FALSE()) * Y111 + VLOOKUP(Z111,Cennik!$A$4:$B892, 2, FALSE()) * AA111 + VLOOKUP(AB111,Cennik!$A$4:$B892, 2, FALSE() * AC111),"Brak wartości")</f>
        <v>Brak wartości</v>
      </c>
    </row>
    <row r="112" spans="1:35" ht="12.75">
      <c r="A112" s="158" t="s">
        <v>2373</v>
      </c>
      <c r="B112" s="177">
        <v>2</v>
      </c>
      <c r="C112" s="5" t="s">
        <v>2277</v>
      </c>
      <c r="D112" s="179" t="s">
        <v>2374</v>
      </c>
      <c r="E112" s="12" t="s">
        <v>2374</v>
      </c>
      <c r="F112" s="161" t="s">
        <v>557</v>
      </c>
      <c r="G112" s="161">
        <v>10</v>
      </c>
      <c r="H112" s="162" t="s">
        <v>513</v>
      </c>
      <c r="I112" s="162">
        <v>1</v>
      </c>
      <c r="J112" s="163" t="s">
        <v>4585</v>
      </c>
      <c r="K112" s="163">
        <v>2</v>
      </c>
      <c r="L112" s="164" t="s">
        <v>8133</v>
      </c>
      <c r="M112" s="164">
        <v>1</v>
      </c>
      <c r="N112" s="164" t="s">
        <v>40</v>
      </c>
      <c r="O112" s="165"/>
      <c r="P112" s="166" t="s">
        <v>40</v>
      </c>
      <c r="Q112" s="166"/>
      <c r="R112" s="167" t="s">
        <v>40</v>
      </c>
      <c r="S112" s="167"/>
      <c r="T112" s="168" t="s">
        <v>40</v>
      </c>
      <c r="U112" s="168"/>
      <c r="V112" s="169" t="s">
        <v>40</v>
      </c>
      <c r="W112" s="169"/>
      <c r="X112" s="5" t="s">
        <v>40</v>
      </c>
      <c r="Y112" s="5"/>
      <c r="Z112" s="161" t="s">
        <v>40</v>
      </c>
      <c r="AA112" s="161"/>
      <c r="AB112" s="162" t="s">
        <v>40</v>
      </c>
      <c r="AC112" s="162"/>
      <c r="AD112" s="18">
        <v>20</v>
      </c>
      <c r="AE112" s="18" t="s">
        <v>12541</v>
      </c>
      <c r="AF112" s="18" t="s">
        <v>12544</v>
      </c>
      <c r="AG112" s="170" t="b">
        <v>1</v>
      </c>
      <c r="AH112" s="170" t="b">
        <v>1</v>
      </c>
      <c r="AI112" s="170" t="str">
        <f ca="1">IFERROR(VLOOKUP(F112,Cennik!$A$4:$B892, 2, FALSE()) * G112 + VLOOKUP(H112,Cennik!$A$4:$B892, 2, FALSE()) * I112 + VLOOKUP(J112,Cennik!$A$4:$B892, 2, FALSE()) * K112 + VLOOKUP(L112,Cennik!$A$4:$B892, 2, FALSE()) * M112 + VLOOKUP(N112,Cennik!$A$4:$B892, 2, FALSE()) * O112 + VLOOKUP(P112,Cennik!$A$4:$B892, 2, FALSE()) * Q112 + VLOOKUP(R112,Cennik!$A$4:$B892, 2, FALSE()) * S112 + VLOOKUP(T112,Cennik!$A$4:$B892, 2, FALSE()) * U112 + VLOOKUP(V112,Cennik!$A$4:$B892, 2, FALSE()) * W112 + VLOOKUP(X112,Cennik!$A$4:$B892, 2, FALSE()) * Y112 + VLOOKUP(Z112,Cennik!$A$4:$B892, 2, FALSE()) * AA112 + VLOOKUP(AB112,Cennik!$A$4:$B892, 2, FALSE() * AC112),"Brak wartości")</f>
        <v>Brak wartości</v>
      </c>
    </row>
    <row r="113" spans="1:35" ht="12.75">
      <c r="A113" s="158" t="s">
        <v>2375</v>
      </c>
      <c r="B113" s="177">
        <v>2</v>
      </c>
      <c r="C113" s="5" t="s">
        <v>2277</v>
      </c>
      <c r="D113" s="179" t="s">
        <v>2376</v>
      </c>
      <c r="E113" s="12" t="s">
        <v>2376</v>
      </c>
      <c r="F113" s="161" t="s">
        <v>557</v>
      </c>
      <c r="G113" s="161">
        <v>10</v>
      </c>
      <c r="H113" s="162" t="s">
        <v>513</v>
      </c>
      <c r="I113" s="162">
        <v>1</v>
      </c>
      <c r="J113" s="163" t="s">
        <v>4585</v>
      </c>
      <c r="K113" s="163">
        <v>2</v>
      </c>
      <c r="L113" s="164" t="s">
        <v>8133</v>
      </c>
      <c r="M113" s="164">
        <v>1</v>
      </c>
      <c r="N113" s="164" t="s">
        <v>40</v>
      </c>
      <c r="O113" s="165"/>
      <c r="P113" s="166" t="s">
        <v>40</v>
      </c>
      <c r="Q113" s="166"/>
      <c r="R113" s="167" t="s">
        <v>40</v>
      </c>
      <c r="S113" s="167"/>
      <c r="T113" s="168" t="s">
        <v>40</v>
      </c>
      <c r="U113" s="168"/>
      <c r="V113" s="169" t="s">
        <v>40</v>
      </c>
      <c r="W113" s="169"/>
      <c r="X113" s="5" t="s">
        <v>40</v>
      </c>
      <c r="Y113" s="5"/>
      <c r="Z113" s="161" t="s">
        <v>40</v>
      </c>
      <c r="AA113" s="161"/>
      <c r="AB113" s="162" t="s">
        <v>40</v>
      </c>
      <c r="AC113" s="162"/>
      <c r="AD113" s="18">
        <v>20</v>
      </c>
      <c r="AE113" s="18" t="s">
        <v>12541</v>
      </c>
      <c r="AF113" s="18" t="s">
        <v>12544</v>
      </c>
      <c r="AG113" s="170" t="b">
        <v>1</v>
      </c>
      <c r="AH113" s="170" t="b">
        <v>1</v>
      </c>
      <c r="AI113" s="170" t="str">
        <f ca="1">IFERROR(VLOOKUP(F113,Cennik!$A$4:$B892, 2, FALSE()) * G113 + VLOOKUP(H113,Cennik!$A$4:$B892, 2, FALSE()) * I113 + VLOOKUP(J113,Cennik!$A$4:$B892, 2, FALSE()) * K113 + VLOOKUP(L113,Cennik!$A$4:$B892, 2, FALSE()) * M113 + VLOOKUP(N113,Cennik!$A$4:$B892, 2, FALSE()) * O113 + VLOOKUP(P113,Cennik!$A$4:$B892, 2, FALSE()) * Q113 + VLOOKUP(R113,Cennik!$A$4:$B892, 2, FALSE()) * S113 + VLOOKUP(T113,Cennik!$A$4:$B892, 2, FALSE()) * U113 + VLOOKUP(V113,Cennik!$A$4:$B892, 2, FALSE()) * W113 + VLOOKUP(X113,Cennik!$A$4:$B892, 2, FALSE()) * Y113 + VLOOKUP(Z113,Cennik!$A$4:$B892, 2, FALSE()) * AA113 + VLOOKUP(AB113,Cennik!$A$4:$B892, 2, FALSE() * AC113),"Brak wartości")</f>
        <v>Brak wartości</v>
      </c>
    </row>
    <row r="114" spans="1:35" ht="12.75">
      <c r="A114" s="158" t="s">
        <v>2377</v>
      </c>
      <c r="B114" s="177">
        <v>2</v>
      </c>
      <c r="C114" s="5" t="s">
        <v>2277</v>
      </c>
      <c r="D114" s="179" t="s">
        <v>2378</v>
      </c>
      <c r="E114" s="12" t="s">
        <v>2378</v>
      </c>
      <c r="F114" s="161" t="s">
        <v>557</v>
      </c>
      <c r="G114" s="161">
        <v>10</v>
      </c>
      <c r="H114" s="162" t="s">
        <v>513</v>
      </c>
      <c r="I114" s="162">
        <v>1</v>
      </c>
      <c r="J114" s="163" t="s">
        <v>4585</v>
      </c>
      <c r="K114" s="163">
        <v>2</v>
      </c>
      <c r="L114" s="164" t="s">
        <v>8133</v>
      </c>
      <c r="M114" s="164">
        <v>1</v>
      </c>
      <c r="N114" s="164" t="s">
        <v>40</v>
      </c>
      <c r="O114" s="165"/>
      <c r="P114" s="166" t="s">
        <v>40</v>
      </c>
      <c r="Q114" s="166"/>
      <c r="R114" s="167" t="s">
        <v>40</v>
      </c>
      <c r="S114" s="167"/>
      <c r="T114" s="168" t="s">
        <v>40</v>
      </c>
      <c r="U114" s="168"/>
      <c r="V114" s="169" t="s">
        <v>40</v>
      </c>
      <c r="W114" s="169"/>
      <c r="X114" s="5" t="s">
        <v>40</v>
      </c>
      <c r="Y114" s="5"/>
      <c r="Z114" s="161" t="s">
        <v>40</v>
      </c>
      <c r="AA114" s="161"/>
      <c r="AB114" s="162" t="s">
        <v>40</v>
      </c>
      <c r="AC114" s="162"/>
      <c r="AD114" s="18">
        <v>20</v>
      </c>
      <c r="AE114" s="18" t="s">
        <v>12541</v>
      </c>
      <c r="AF114" s="18" t="s">
        <v>12544</v>
      </c>
      <c r="AG114" s="170" t="b">
        <v>1</v>
      </c>
      <c r="AH114" s="170" t="b">
        <v>1</v>
      </c>
      <c r="AI114" s="170" t="str">
        <f ca="1">IFERROR(VLOOKUP(F114,Cennik!$A$4:$B892, 2, FALSE()) * G114 + VLOOKUP(H114,Cennik!$A$4:$B892, 2, FALSE()) * I114 + VLOOKUP(J114,Cennik!$A$4:$B892, 2, FALSE()) * K114 + VLOOKUP(L114,Cennik!$A$4:$B892, 2, FALSE()) * M114 + VLOOKUP(N114,Cennik!$A$4:$B892, 2, FALSE()) * O114 + VLOOKUP(P114,Cennik!$A$4:$B892, 2, FALSE()) * Q114 + VLOOKUP(R114,Cennik!$A$4:$B892, 2, FALSE()) * S114 + VLOOKUP(T114,Cennik!$A$4:$B892, 2, FALSE()) * U114 + VLOOKUP(V114,Cennik!$A$4:$B892, 2, FALSE()) * W114 + VLOOKUP(X114,Cennik!$A$4:$B892, 2, FALSE()) * Y114 + VLOOKUP(Z114,Cennik!$A$4:$B892, 2, FALSE()) * AA114 + VLOOKUP(AB114,Cennik!$A$4:$B892, 2, FALSE() * AC114),"Brak wartości")</f>
        <v>Brak wartości</v>
      </c>
    </row>
    <row r="115" spans="1:35" ht="12.75">
      <c r="A115" s="158" t="s">
        <v>2379</v>
      </c>
      <c r="B115" s="177">
        <v>2</v>
      </c>
      <c r="C115" s="5" t="s">
        <v>2277</v>
      </c>
      <c r="D115" s="179" t="s">
        <v>2380</v>
      </c>
      <c r="E115" s="12" t="s">
        <v>2380</v>
      </c>
      <c r="F115" s="161" t="s">
        <v>557</v>
      </c>
      <c r="G115" s="161">
        <v>10</v>
      </c>
      <c r="H115" s="162" t="s">
        <v>513</v>
      </c>
      <c r="I115" s="162">
        <v>1</v>
      </c>
      <c r="J115" s="163" t="s">
        <v>4585</v>
      </c>
      <c r="K115" s="163">
        <v>2</v>
      </c>
      <c r="L115" s="164" t="s">
        <v>8133</v>
      </c>
      <c r="M115" s="164">
        <v>1</v>
      </c>
      <c r="N115" s="164" t="s">
        <v>40</v>
      </c>
      <c r="O115" s="165"/>
      <c r="P115" s="166" t="s">
        <v>40</v>
      </c>
      <c r="Q115" s="166"/>
      <c r="R115" s="167" t="s">
        <v>40</v>
      </c>
      <c r="S115" s="167"/>
      <c r="T115" s="168" t="s">
        <v>40</v>
      </c>
      <c r="U115" s="168"/>
      <c r="V115" s="169" t="s">
        <v>40</v>
      </c>
      <c r="W115" s="169"/>
      <c r="X115" s="5" t="s">
        <v>40</v>
      </c>
      <c r="Y115" s="5"/>
      <c r="Z115" s="161" t="s">
        <v>40</v>
      </c>
      <c r="AA115" s="161"/>
      <c r="AB115" s="162" t="s">
        <v>40</v>
      </c>
      <c r="AC115" s="162"/>
      <c r="AD115" s="18">
        <v>20</v>
      </c>
      <c r="AE115" s="18" t="s">
        <v>12541</v>
      </c>
      <c r="AF115" s="18" t="s">
        <v>12544</v>
      </c>
      <c r="AG115" s="170" t="b">
        <v>1</v>
      </c>
      <c r="AH115" s="170" t="b">
        <v>1</v>
      </c>
      <c r="AI115" s="170" t="str">
        <f ca="1">IFERROR(VLOOKUP(F115,Cennik!$A$4:$B892, 2, FALSE()) * G115 + VLOOKUP(H115,Cennik!$A$4:$B892, 2, FALSE()) * I115 + VLOOKUP(J115,Cennik!$A$4:$B892, 2, FALSE()) * K115 + VLOOKUP(L115,Cennik!$A$4:$B892, 2, FALSE()) * M115 + VLOOKUP(N115,Cennik!$A$4:$B892, 2, FALSE()) * O115 + VLOOKUP(P115,Cennik!$A$4:$B892, 2, FALSE()) * Q115 + VLOOKUP(R115,Cennik!$A$4:$B892, 2, FALSE()) * S115 + VLOOKUP(T115,Cennik!$A$4:$B892, 2, FALSE()) * U115 + VLOOKUP(V115,Cennik!$A$4:$B892, 2, FALSE()) * W115 + VLOOKUP(X115,Cennik!$A$4:$B892, 2, FALSE()) * Y115 + VLOOKUP(Z115,Cennik!$A$4:$B892, 2, FALSE()) * AA115 + VLOOKUP(AB115,Cennik!$A$4:$B892, 2, FALSE() * AC115),"Brak wartości")</f>
        <v>Brak wartości</v>
      </c>
    </row>
    <row r="116" spans="1:35" ht="12.75">
      <c r="A116" s="158" t="s">
        <v>2381</v>
      </c>
      <c r="B116" s="177">
        <v>2</v>
      </c>
      <c r="C116" s="5" t="s">
        <v>2277</v>
      </c>
      <c r="D116" s="179" t="s">
        <v>2382</v>
      </c>
      <c r="E116" s="12" t="s">
        <v>2382</v>
      </c>
      <c r="F116" s="161" t="s">
        <v>557</v>
      </c>
      <c r="G116" s="161">
        <v>10</v>
      </c>
      <c r="H116" s="162" t="s">
        <v>513</v>
      </c>
      <c r="I116" s="162">
        <v>1</v>
      </c>
      <c r="J116" s="163" t="s">
        <v>4585</v>
      </c>
      <c r="K116" s="163">
        <v>2</v>
      </c>
      <c r="L116" s="164" t="s">
        <v>8133</v>
      </c>
      <c r="M116" s="164">
        <v>1</v>
      </c>
      <c r="N116" s="164" t="s">
        <v>40</v>
      </c>
      <c r="O116" s="165"/>
      <c r="P116" s="166" t="s">
        <v>40</v>
      </c>
      <c r="Q116" s="166"/>
      <c r="R116" s="167" t="s">
        <v>40</v>
      </c>
      <c r="S116" s="167"/>
      <c r="T116" s="168" t="s">
        <v>40</v>
      </c>
      <c r="U116" s="168"/>
      <c r="V116" s="169" t="s">
        <v>40</v>
      </c>
      <c r="W116" s="169"/>
      <c r="X116" s="5" t="s">
        <v>40</v>
      </c>
      <c r="Y116" s="5"/>
      <c r="Z116" s="161" t="s">
        <v>40</v>
      </c>
      <c r="AA116" s="161"/>
      <c r="AB116" s="162" t="s">
        <v>40</v>
      </c>
      <c r="AC116" s="162"/>
      <c r="AD116" s="18">
        <v>20</v>
      </c>
      <c r="AE116" s="18" t="s">
        <v>12541</v>
      </c>
      <c r="AF116" s="18" t="s">
        <v>12544</v>
      </c>
      <c r="AG116" s="170" t="b">
        <v>1</v>
      </c>
      <c r="AH116" s="170" t="b">
        <v>1</v>
      </c>
      <c r="AI116" s="170" t="str">
        <f ca="1">IFERROR(VLOOKUP(F116,Cennik!$A$4:$B892, 2, FALSE()) * G116 + VLOOKUP(H116,Cennik!$A$4:$B892, 2, FALSE()) * I116 + VLOOKUP(J116,Cennik!$A$4:$B892, 2, FALSE()) * K116 + VLOOKUP(L116,Cennik!$A$4:$B892, 2, FALSE()) * M116 + VLOOKUP(N116,Cennik!$A$4:$B892, 2, FALSE()) * O116 + VLOOKUP(P116,Cennik!$A$4:$B892, 2, FALSE()) * Q116 + VLOOKUP(R116,Cennik!$A$4:$B892, 2, FALSE()) * S116 + VLOOKUP(T116,Cennik!$A$4:$B892, 2, FALSE()) * U116 + VLOOKUP(V116,Cennik!$A$4:$B892, 2, FALSE()) * W116 + VLOOKUP(X116,Cennik!$A$4:$B892, 2, FALSE()) * Y116 + VLOOKUP(Z116,Cennik!$A$4:$B892, 2, FALSE()) * AA116 + VLOOKUP(AB116,Cennik!$A$4:$B892, 2, FALSE() * AC116),"Brak wartości")</f>
        <v>Brak wartości</v>
      </c>
    </row>
    <row r="117" spans="1:35" ht="12.75">
      <c r="A117" s="158" t="s">
        <v>2383</v>
      </c>
      <c r="B117" s="177">
        <v>2</v>
      </c>
      <c r="C117" s="5" t="s">
        <v>2277</v>
      </c>
      <c r="D117" s="179" t="s">
        <v>2384</v>
      </c>
      <c r="E117" s="12" t="s">
        <v>2384</v>
      </c>
      <c r="F117" s="161" t="s">
        <v>557</v>
      </c>
      <c r="G117" s="161">
        <v>10</v>
      </c>
      <c r="H117" s="162" t="s">
        <v>513</v>
      </c>
      <c r="I117" s="162">
        <v>1</v>
      </c>
      <c r="J117" s="163" t="s">
        <v>4585</v>
      </c>
      <c r="K117" s="163">
        <v>2</v>
      </c>
      <c r="L117" s="164" t="s">
        <v>8133</v>
      </c>
      <c r="M117" s="164">
        <v>1</v>
      </c>
      <c r="N117" s="164" t="s">
        <v>40</v>
      </c>
      <c r="O117" s="165"/>
      <c r="P117" s="166" t="s">
        <v>40</v>
      </c>
      <c r="Q117" s="166"/>
      <c r="R117" s="167" t="s">
        <v>40</v>
      </c>
      <c r="S117" s="167"/>
      <c r="T117" s="168" t="s">
        <v>40</v>
      </c>
      <c r="U117" s="168"/>
      <c r="V117" s="169" t="s">
        <v>40</v>
      </c>
      <c r="W117" s="169"/>
      <c r="X117" s="5" t="s">
        <v>40</v>
      </c>
      <c r="Y117" s="5"/>
      <c r="Z117" s="161" t="s">
        <v>40</v>
      </c>
      <c r="AA117" s="161"/>
      <c r="AB117" s="162" t="s">
        <v>40</v>
      </c>
      <c r="AC117" s="162"/>
      <c r="AD117" s="18">
        <v>20</v>
      </c>
      <c r="AE117" s="18" t="s">
        <v>12541</v>
      </c>
      <c r="AF117" s="18" t="s">
        <v>12544</v>
      </c>
      <c r="AG117" s="170" t="b">
        <v>1</v>
      </c>
      <c r="AH117" s="170" t="b">
        <v>1</v>
      </c>
      <c r="AI117" s="170" t="str">
        <f ca="1">IFERROR(VLOOKUP(F117,Cennik!$A$4:$B892, 2, FALSE()) * G117 + VLOOKUP(H117,Cennik!$A$4:$B892, 2, FALSE()) * I117 + VLOOKUP(J117,Cennik!$A$4:$B892, 2, FALSE()) * K117 + VLOOKUP(L117,Cennik!$A$4:$B892, 2, FALSE()) * M117 + VLOOKUP(N117,Cennik!$A$4:$B892, 2, FALSE()) * O117 + VLOOKUP(P117,Cennik!$A$4:$B892, 2, FALSE()) * Q117 + VLOOKUP(R117,Cennik!$A$4:$B892, 2, FALSE()) * S117 + VLOOKUP(T117,Cennik!$A$4:$B892, 2, FALSE()) * U117 + VLOOKUP(V117,Cennik!$A$4:$B892, 2, FALSE()) * W117 + VLOOKUP(X117,Cennik!$A$4:$B892, 2, FALSE()) * Y117 + VLOOKUP(Z117,Cennik!$A$4:$B892, 2, FALSE()) * AA117 + VLOOKUP(AB117,Cennik!$A$4:$B892, 2, FALSE() * AC117),"Brak wartości")</f>
        <v>Brak wartości</v>
      </c>
    </row>
    <row r="118" spans="1:35" ht="12.75">
      <c r="A118" s="158" t="s">
        <v>2385</v>
      </c>
      <c r="B118" s="177">
        <v>2</v>
      </c>
      <c r="C118" s="5" t="s">
        <v>2277</v>
      </c>
      <c r="D118" s="179" t="s">
        <v>2386</v>
      </c>
      <c r="E118" s="12" t="s">
        <v>2386</v>
      </c>
      <c r="F118" s="161" t="s">
        <v>557</v>
      </c>
      <c r="G118" s="161">
        <v>10</v>
      </c>
      <c r="H118" s="162" t="s">
        <v>513</v>
      </c>
      <c r="I118" s="162">
        <v>1</v>
      </c>
      <c r="J118" s="163" t="s">
        <v>4585</v>
      </c>
      <c r="K118" s="163">
        <v>2</v>
      </c>
      <c r="L118" s="164" t="s">
        <v>8133</v>
      </c>
      <c r="M118" s="164">
        <v>1</v>
      </c>
      <c r="N118" s="164" t="s">
        <v>40</v>
      </c>
      <c r="O118" s="165"/>
      <c r="P118" s="166" t="s">
        <v>40</v>
      </c>
      <c r="Q118" s="166"/>
      <c r="R118" s="167" t="s">
        <v>40</v>
      </c>
      <c r="S118" s="167"/>
      <c r="T118" s="168" t="s">
        <v>40</v>
      </c>
      <c r="U118" s="168"/>
      <c r="V118" s="169" t="s">
        <v>40</v>
      </c>
      <c r="W118" s="169"/>
      <c r="X118" s="5" t="s">
        <v>40</v>
      </c>
      <c r="Y118" s="5"/>
      <c r="Z118" s="161" t="s">
        <v>40</v>
      </c>
      <c r="AA118" s="161"/>
      <c r="AB118" s="162" t="s">
        <v>40</v>
      </c>
      <c r="AC118" s="162"/>
      <c r="AD118" s="18">
        <v>20</v>
      </c>
      <c r="AE118" s="18" t="s">
        <v>12541</v>
      </c>
      <c r="AF118" s="18" t="s">
        <v>12544</v>
      </c>
      <c r="AG118" s="170" t="b">
        <v>1</v>
      </c>
      <c r="AH118" s="170" t="b">
        <v>1</v>
      </c>
      <c r="AI118" s="170" t="str">
        <f ca="1">IFERROR(VLOOKUP(F118,Cennik!$A$4:$B892, 2, FALSE()) * G118 + VLOOKUP(H118,Cennik!$A$4:$B892, 2, FALSE()) * I118 + VLOOKUP(J118,Cennik!$A$4:$B892, 2, FALSE()) * K118 + VLOOKUP(L118,Cennik!$A$4:$B892, 2, FALSE()) * M118 + VLOOKUP(N118,Cennik!$A$4:$B892, 2, FALSE()) * O118 + VLOOKUP(P118,Cennik!$A$4:$B892, 2, FALSE()) * Q118 + VLOOKUP(R118,Cennik!$A$4:$B892, 2, FALSE()) * S118 + VLOOKUP(T118,Cennik!$A$4:$B892, 2, FALSE()) * U118 + VLOOKUP(V118,Cennik!$A$4:$B892, 2, FALSE()) * W118 + VLOOKUP(X118,Cennik!$A$4:$B892, 2, FALSE()) * Y118 + VLOOKUP(Z118,Cennik!$A$4:$B892, 2, FALSE()) * AA118 + VLOOKUP(AB118,Cennik!$A$4:$B892, 2, FALSE() * AC118),"Brak wartości")</f>
        <v>Brak wartości</v>
      </c>
    </row>
    <row r="119" spans="1:35" ht="12.75">
      <c r="A119" s="158" t="s">
        <v>2387</v>
      </c>
      <c r="B119" s="177">
        <v>2</v>
      </c>
      <c r="C119" s="5" t="s">
        <v>2277</v>
      </c>
      <c r="D119" s="179" t="s">
        <v>2388</v>
      </c>
      <c r="E119" s="12" t="s">
        <v>2388</v>
      </c>
      <c r="F119" s="161" t="s">
        <v>557</v>
      </c>
      <c r="G119" s="161">
        <v>10</v>
      </c>
      <c r="H119" s="162" t="s">
        <v>513</v>
      </c>
      <c r="I119" s="162">
        <v>1</v>
      </c>
      <c r="J119" s="163" t="s">
        <v>4585</v>
      </c>
      <c r="K119" s="163">
        <v>2</v>
      </c>
      <c r="L119" s="164" t="s">
        <v>8133</v>
      </c>
      <c r="M119" s="164">
        <v>1</v>
      </c>
      <c r="N119" s="164" t="s">
        <v>40</v>
      </c>
      <c r="O119" s="165"/>
      <c r="P119" s="166" t="s">
        <v>40</v>
      </c>
      <c r="Q119" s="166"/>
      <c r="R119" s="167" t="s">
        <v>40</v>
      </c>
      <c r="S119" s="167"/>
      <c r="T119" s="168" t="s">
        <v>40</v>
      </c>
      <c r="U119" s="168"/>
      <c r="V119" s="169" t="s">
        <v>40</v>
      </c>
      <c r="W119" s="169"/>
      <c r="X119" s="5" t="s">
        <v>40</v>
      </c>
      <c r="Y119" s="5"/>
      <c r="Z119" s="161" t="s">
        <v>40</v>
      </c>
      <c r="AA119" s="161"/>
      <c r="AB119" s="162" t="s">
        <v>40</v>
      </c>
      <c r="AC119" s="162"/>
      <c r="AD119" s="18">
        <v>20</v>
      </c>
      <c r="AE119" s="18" t="s">
        <v>12541</v>
      </c>
      <c r="AF119" s="18" t="s">
        <v>12544</v>
      </c>
      <c r="AG119" s="170" t="b">
        <v>1</v>
      </c>
      <c r="AH119" s="170" t="b">
        <v>1</v>
      </c>
      <c r="AI119" s="170" t="str">
        <f ca="1">IFERROR(VLOOKUP(F119,Cennik!$A$4:$B892, 2, FALSE()) * G119 + VLOOKUP(H119,Cennik!$A$4:$B892, 2, FALSE()) * I119 + VLOOKUP(J119,Cennik!$A$4:$B892, 2, FALSE()) * K119 + VLOOKUP(L119,Cennik!$A$4:$B892, 2, FALSE()) * M119 + VLOOKUP(N119,Cennik!$A$4:$B892, 2, FALSE()) * O119 + VLOOKUP(P119,Cennik!$A$4:$B892, 2, FALSE()) * Q119 + VLOOKUP(R119,Cennik!$A$4:$B892, 2, FALSE()) * S119 + VLOOKUP(T119,Cennik!$A$4:$B892, 2, FALSE()) * U119 + VLOOKUP(V119,Cennik!$A$4:$B892, 2, FALSE()) * W119 + VLOOKUP(X119,Cennik!$A$4:$B892, 2, FALSE()) * Y119 + VLOOKUP(Z119,Cennik!$A$4:$B892, 2, FALSE()) * AA119 + VLOOKUP(AB119,Cennik!$A$4:$B892, 2, FALSE() * AC119),"Brak wartości")</f>
        <v>Brak wartości</v>
      </c>
    </row>
    <row r="120" spans="1:35" ht="12.75">
      <c r="A120" s="158" t="s">
        <v>2389</v>
      </c>
      <c r="B120" s="177">
        <v>2</v>
      </c>
      <c r="C120" s="5" t="s">
        <v>2277</v>
      </c>
      <c r="D120" s="179" t="s">
        <v>2390</v>
      </c>
      <c r="E120" s="12" t="s">
        <v>2390</v>
      </c>
      <c r="F120" s="161" t="s">
        <v>557</v>
      </c>
      <c r="G120" s="161">
        <v>10</v>
      </c>
      <c r="H120" s="162" t="s">
        <v>513</v>
      </c>
      <c r="I120" s="162">
        <v>1</v>
      </c>
      <c r="J120" s="163" t="s">
        <v>4585</v>
      </c>
      <c r="K120" s="163">
        <v>2</v>
      </c>
      <c r="L120" s="164" t="s">
        <v>8133</v>
      </c>
      <c r="M120" s="164">
        <v>1</v>
      </c>
      <c r="N120" s="164" t="s">
        <v>40</v>
      </c>
      <c r="O120" s="165"/>
      <c r="P120" s="166" t="s">
        <v>40</v>
      </c>
      <c r="Q120" s="166"/>
      <c r="R120" s="167" t="s">
        <v>40</v>
      </c>
      <c r="S120" s="167"/>
      <c r="T120" s="168" t="s">
        <v>40</v>
      </c>
      <c r="U120" s="168"/>
      <c r="V120" s="169" t="s">
        <v>40</v>
      </c>
      <c r="W120" s="169"/>
      <c r="X120" s="5" t="s">
        <v>40</v>
      </c>
      <c r="Y120" s="5"/>
      <c r="Z120" s="161" t="s">
        <v>40</v>
      </c>
      <c r="AA120" s="161"/>
      <c r="AB120" s="162" t="s">
        <v>40</v>
      </c>
      <c r="AC120" s="162"/>
      <c r="AD120" s="18">
        <v>20</v>
      </c>
      <c r="AE120" s="18" t="s">
        <v>12541</v>
      </c>
      <c r="AF120" s="18" t="s">
        <v>12544</v>
      </c>
      <c r="AG120" s="170" t="b">
        <v>1</v>
      </c>
      <c r="AH120" s="170" t="b">
        <v>1</v>
      </c>
      <c r="AI120" s="170" t="str">
        <f ca="1">IFERROR(VLOOKUP(F120,Cennik!$A$4:$B892, 2, FALSE()) * G120 + VLOOKUP(H120,Cennik!$A$4:$B892, 2, FALSE()) * I120 + VLOOKUP(J120,Cennik!$A$4:$B892, 2, FALSE()) * K120 + VLOOKUP(L120,Cennik!$A$4:$B892, 2, FALSE()) * M120 + VLOOKUP(N120,Cennik!$A$4:$B892, 2, FALSE()) * O120 + VLOOKUP(P120,Cennik!$A$4:$B892, 2, FALSE()) * Q120 + VLOOKUP(R120,Cennik!$A$4:$B892, 2, FALSE()) * S120 + VLOOKUP(T120,Cennik!$A$4:$B892, 2, FALSE()) * U120 + VLOOKUP(V120,Cennik!$A$4:$B892, 2, FALSE()) * W120 + VLOOKUP(X120,Cennik!$A$4:$B892, 2, FALSE()) * Y120 + VLOOKUP(Z120,Cennik!$A$4:$B892, 2, FALSE()) * AA120 + VLOOKUP(AB120,Cennik!$A$4:$B892, 2, FALSE() * AC120),"Brak wartości")</f>
        <v>Brak wartości</v>
      </c>
    </row>
    <row r="121" spans="1:35" ht="12.75">
      <c r="A121" s="158" t="s">
        <v>2391</v>
      </c>
      <c r="B121" s="177">
        <v>2</v>
      </c>
      <c r="C121" s="5" t="s">
        <v>2277</v>
      </c>
      <c r="D121" s="179" t="s">
        <v>2392</v>
      </c>
      <c r="E121" s="12" t="s">
        <v>2392</v>
      </c>
      <c r="F121" s="161" t="s">
        <v>557</v>
      </c>
      <c r="G121" s="161">
        <v>10</v>
      </c>
      <c r="H121" s="162" t="s">
        <v>513</v>
      </c>
      <c r="I121" s="162">
        <v>1</v>
      </c>
      <c r="J121" s="163" t="s">
        <v>4585</v>
      </c>
      <c r="K121" s="163">
        <v>2</v>
      </c>
      <c r="L121" s="164" t="s">
        <v>8133</v>
      </c>
      <c r="M121" s="164">
        <v>1</v>
      </c>
      <c r="N121" s="164" t="s">
        <v>40</v>
      </c>
      <c r="O121" s="165"/>
      <c r="P121" s="166" t="s">
        <v>40</v>
      </c>
      <c r="Q121" s="166"/>
      <c r="R121" s="167" t="s">
        <v>40</v>
      </c>
      <c r="S121" s="167"/>
      <c r="T121" s="168" t="s">
        <v>40</v>
      </c>
      <c r="U121" s="168"/>
      <c r="V121" s="169" t="s">
        <v>40</v>
      </c>
      <c r="W121" s="169"/>
      <c r="X121" s="5" t="s">
        <v>40</v>
      </c>
      <c r="Y121" s="5"/>
      <c r="Z121" s="161" t="s">
        <v>40</v>
      </c>
      <c r="AA121" s="161"/>
      <c r="AB121" s="162" t="s">
        <v>40</v>
      </c>
      <c r="AC121" s="162"/>
      <c r="AD121" s="18">
        <v>20</v>
      </c>
      <c r="AE121" s="18" t="s">
        <v>12541</v>
      </c>
      <c r="AF121" s="18" t="s">
        <v>12544</v>
      </c>
      <c r="AG121" s="170" t="b">
        <v>1</v>
      </c>
      <c r="AH121" s="170" t="b">
        <v>1</v>
      </c>
      <c r="AI121" s="170" t="str">
        <f ca="1">IFERROR(VLOOKUP(F121,Cennik!$A$4:$B892, 2, FALSE()) * G121 + VLOOKUP(H121,Cennik!$A$4:$B892, 2, FALSE()) * I121 + VLOOKUP(J121,Cennik!$A$4:$B892, 2, FALSE()) * K121 + VLOOKUP(L121,Cennik!$A$4:$B892, 2, FALSE()) * M121 + VLOOKUP(N121,Cennik!$A$4:$B892, 2, FALSE()) * O121 + VLOOKUP(P121,Cennik!$A$4:$B892, 2, FALSE()) * Q121 + VLOOKUP(R121,Cennik!$A$4:$B892, 2, FALSE()) * S121 + VLOOKUP(T121,Cennik!$A$4:$B892, 2, FALSE()) * U121 + VLOOKUP(V121,Cennik!$A$4:$B892, 2, FALSE()) * W121 + VLOOKUP(X121,Cennik!$A$4:$B892, 2, FALSE()) * Y121 + VLOOKUP(Z121,Cennik!$A$4:$B892, 2, FALSE()) * AA121 + VLOOKUP(AB121,Cennik!$A$4:$B892, 2, FALSE() * AC121),"Brak wartości")</f>
        <v>Brak wartości</v>
      </c>
    </row>
    <row r="122" spans="1:35" ht="12.75">
      <c r="A122" s="158" t="s">
        <v>2393</v>
      </c>
      <c r="B122" s="177">
        <v>2</v>
      </c>
      <c r="C122" s="5" t="s">
        <v>2277</v>
      </c>
      <c r="D122" s="179" t="s">
        <v>2394</v>
      </c>
      <c r="E122" s="12" t="s">
        <v>2394</v>
      </c>
      <c r="F122" s="161" t="s">
        <v>557</v>
      </c>
      <c r="G122" s="161">
        <v>10</v>
      </c>
      <c r="H122" s="162" t="s">
        <v>513</v>
      </c>
      <c r="I122" s="162">
        <v>1</v>
      </c>
      <c r="J122" s="163" t="s">
        <v>4585</v>
      </c>
      <c r="K122" s="163">
        <v>2</v>
      </c>
      <c r="L122" s="164" t="s">
        <v>8133</v>
      </c>
      <c r="M122" s="164">
        <v>1</v>
      </c>
      <c r="N122" s="164" t="s">
        <v>40</v>
      </c>
      <c r="O122" s="165"/>
      <c r="P122" s="166" t="s">
        <v>40</v>
      </c>
      <c r="Q122" s="166"/>
      <c r="R122" s="167" t="s">
        <v>40</v>
      </c>
      <c r="S122" s="167"/>
      <c r="T122" s="168" t="s">
        <v>40</v>
      </c>
      <c r="U122" s="168"/>
      <c r="V122" s="169" t="s">
        <v>40</v>
      </c>
      <c r="W122" s="169"/>
      <c r="X122" s="5" t="s">
        <v>40</v>
      </c>
      <c r="Y122" s="5"/>
      <c r="Z122" s="161" t="s">
        <v>40</v>
      </c>
      <c r="AA122" s="161"/>
      <c r="AB122" s="162" t="s">
        <v>40</v>
      </c>
      <c r="AC122" s="162"/>
      <c r="AD122" s="18">
        <v>20</v>
      </c>
      <c r="AE122" s="18" t="s">
        <v>12541</v>
      </c>
      <c r="AF122" s="18" t="s">
        <v>12544</v>
      </c>
      <c r="AG122" s="170" t="b">
        <v>1</v>
      </c>
      <c r="AH122" s="170" t="b">
        <v>1</v>
      </c>
      <c r="AI122" s="170" t="str">
        <f ca="1">IFERROR(VLOOKUP(F122,Cennik!$A$4:$B892, 2, FALSE()) * G122 + VLOOKUP(H122,Cennik!$A$4:$B892, 2, FALSE()) * I122 + VLOOKUP(J122,Cennik!$A$4:$B892, 2, FALSE()) * K122 + VLOOKUP(L122,Cennik!$A$4:$B892, 2, FALSE()) * M122 + VLOOKUP(N122,Cennik!$A$4:$B892, 2, FALSE()) * O122 + VLOOKUP(P122,Cennik!$A$4:$B892, 2, FALSE()) * Q122 + VLOOKUP(R122,Cennik!$A$4:$B892, 2, FALSE()) * S122 + VLOOKUP(T122,Cennik!$A$4:$B892, 2, FALSE()) * U122 + VLOOKUP(V122,Cennik!$A$4:$B892, 2, FALSE()) * W122 + VLOOKUP(X122,Cennik!$A$4:$B892, 2, FALSE()) * Y122 + VLOOKUP(Z122,Cennik!$A$4:$B892, 2, FALSE()) * AA122 + VLOOKUP(AB122,Cennik!$A$4:$B892, 2, FALSE() * AC122),"Brak wartości")</f>
        <v>Brak wartości</v>
      </c>
    </row>
    <row r="123" spans="1:35" ht="12.75">
      <c r="A123" s="158" t="s">
        <v>2395</v>
      </c>
      <c r="B123" s="177">
        <v>2</v>
      </c>
      <c r="C123" s="5" t="s">
        <v>2277</v>
      </c>
      <c r="D123" s="179" t="s">
        <v>2396</v>
      </c>
      <c r="E123" s="12" t="s">
        <v>2396</v>
      </c>
      <c r="F123" s="161" t="s">
        <v>557</v>
      </c>
      <c r="G123" s="161">
        <v>15</v>
      </c>
      <c r="H123" s="162" t="s">
        <v>513</v>
      </c>
      <c r="I123" s="162">
        <v>3</v>
      </c>
      <c r="J123" s="163" t="s">
        <v>4585</v>
      </c>
      <c r="K123" s="163">
        <v>6</v>
      </c>
      <c r="L123" s="164" t="s">
        <v>8133</v>
      </c>
      <c r="M123" s="164">
        <v>1</v>
      </c>
      <c r="N123" s="164" t="s">
        <v>40</v>
      </c>
      <c r="O123" s="165"/>
      <c r="P123" s="166" t="s">
        <v>40</v>
      </c>
      <c r="Q123" s="166"/>
      <c r="R123" s="167" t="s">
        <v>40</v>
      </c>
      <c r="S123" s="167"/>
      <c r="T123" s="168" t="s">
        <v>40</v>
      </c>
      <c r="U123" s="168"/>
      <c r="V123" s="169" t="s">
        <v>40</v>
      </c>
      <c r="W123" s="169"/>
      <c r="X123" s="5" t="s">
        <v>40</v>
      </c>
      <c r="Y123" s="5"/>
      <c r="Z123" s="161" t="s">
        <v>40</v>
      </c>
      <c r="AA123" s="161"/>
      <c r="AB123" s="162" t="s">
        <v>40</v>
      </c>
      <c r="AC123" s="162"/>
      <c r="AD123" s="18">
        <v>20</v>
      </c>
      <c r="AE123" s="18" t="s">
        <v>12541</v>
      </c>
      <c r="AF123" s="18" t="s">
        <v>12544</v>
      </c>
      <c r="AG123" s="170" t="b">
        <v>1</v>
      </c>
      <c r="AH123" s="170" t="b">
        <v>1</v>
      </c>
      <c r="AI123" s="170" t="str">
        <f ca="1">IFERROR(VLOOKUP(F123,Cennik!$A$4:$B892, 2, FALSE()) * G123 + VLOOKUP(H123,Cennik!$A$4:$B892, 2, FALSE()) * I123 + VLOOKUP(J123,Cennik!$A$4:$B892, 2, FALSE()) * K123 + VLOOKUP(L123,Cennik!$A$4:$B892, 2, FALSE()) * M123 + VLOOKUP(N123,Cennik!$A$4:$B892, 2, FALSE()) * O123 + VLOOKUP(P123,Cennik!$A$4:$B892, 2, FALSE()) * Q123 + VLOOKUP(R123,Cennik!$A$4:$B892, 2, FALSE()) * S123 + VLOOKUP(T123,Cennik!$A$4:$B892, 2, FALSE()) * U123 + VLOOKUP(V123,Cennik!$A$4:$B892, 2, FALSE()) * W123 + VLOOKUP(X123,Cennik!$A$4:$B892, 2, FALSE()) * Y123 + VLOOKUP(Z123,Cennik!$A$4:$B892, 2, FALSE()) * AA123 + VLOOKUP(AB123,Cennik!$A$4:$B892, 2, FALSE() * AC123),"Brak wartości")</f>
        <v>Brak wartości</v>
      </c>
    </row>
    <row r="124" spans="1:35" ht="12.75">
      <c r="A124" s="158" t="s">
        <v>2397</v>
      </c>
      <c r="B124" s="177">
        <v>2</v>
      </c>
      <c r="C124" s="5" t="s">
        <v>2277</v>
      </c>
      <c r="D124" s="179" t="s">
        <v>2398</v>
      </c>
      <c r="E124" s="12" t="s">
        <v>2398</v>
      </c>
      <c r="F124" s="161" t="s">
        <v>557</v>
      </c>
      <c r="G124" s="161">
        <v>15</v>
      </c>
      <c r="H124" s="162" t="s">
        <v>513</v>
      </c>
      <c r="I124" s="162">
        <v>3</v>
      </c>
      <c r="J124" s="163" t="s">
        <v>4585</v>
      </c>
      <c r="K124" s="163">
        <v>6</v>
      </c>
      <c r="L124" s="164" t="s">
        <v>8133</v>
      </c>
      <c r="M124" s="164">
        <v>1</v>
      </c>
      <c r="N124" s="164" t="s">
        <v>40</v>
      </c>
      <c r="O124" s="165"/>
      <c r="P124" s="166" t="s">
        <v>40</v>
      </c>
      <c r="Q124" s="166"/>
      <c r="R124" s="167" t="s">
        <v>40</v>
      </c>
      <c r="S124" s="167"/>
      <c r="T124" s="168" t="s">
        <v>40</v>
      </c>
      <c r="U124" s="168"/>
      <c r="V124" s="169" t="s">
        <v>40</v>
      </c>
      <c r="W124" s="169"/>
      <c r="X124" s="5" t="s">
        <v>40</v>
      </c>
      <c r="Y124" s="5"/>
      <c r="Z124" s="161" t="s">
        <v>40</v>
      </c>
      <c r="AA124" s="161"/>
      <c r="AB124" s="162" t="s">
        <v>40</v>
      </c>
      <c r="AC124" s="162"/>
      <c r="AD124" s="18">
        <v>20</v>
      </c>
      <c r="AE124" s="18" t="s">
        <v>12541</v>
      </c>
      <c r="AF124" s="18" t="s">
        <v>12544</v>
      </c>
      <c r="AG124" s="170" t="b">
        <v>1</v>
      </c>
      <c r="AH124" s="170" t="b">
        <v>1</v>
      </c>
      <c r="AI124" s="170" t="str">
        <f ca="1">IFERROR(VLOOKUP(F124,Cennik!$A$4:$B892, 2, FALSE()) * G124 + VLOOKUP(H124,Cennik!$A$4:$B892, 2, FALSE()) * I124 + VLOOKUP(J124,Cennik!$A$4:$B892, 2, FALSE()) * K124 + VLOOKUP(L124,Cennik!$A$4:$B892, 2, FALSE()) * M124 + VLOOKUP(N124,Cennik!$A$4:$B892, 2, FALSE()) * O124 + VLOOKUP(P124,Cennik!$A$4:$B892, 2, FALSE()) * Q124 + VLOOKUP(R124,Cennik!$A$4:$B892, 2, FALSE()) * S124 + VLOOKUP(T124,Cennik!$A$4:$B892, 2, FALSE()) * U124 + VLOOKUP(V124,Cennik!$A$4:$B892, 2, FALSE()) * W124 + VLOOKUP(X124,Cennik!$A$4:$B892, 2, FALSE()) * Y124 + VLOOKUP(Z124,Cennik!$A$4:$B892, 2, FALSE()) * AA124 + VLOOKUP(AB124,Cennik!$A$4:$B892, 2, FALSE() * AC124),"Brak wartości")</f>
        <v>Brak wartości</v>
      </c>
    </row>
    <row r="125" spans="1:35" ht="12.75">
      <c r="A125" s="158" t="s">
        <v>2399</v>
      </c>
      <c r="B125" s="177">
        <v>2</v>
      </c>
      <c r="C125" s="5" t="s">
        <v>2400</v>
      </c>
      <c r="D125" s="11" t="s">
        <v>2401</v>
      </c>
      <c r="E125" s="12" t="s">
        <v>2401</v>
      </c>
      <c r="F125" s="161" t="s">
        <v>557</v>
      </c>
      <c r="G125" s="161">
        <v>10</v>
      </c>
      <c r="H125" s="162" t="s">
        <v>513</v>
      </c>
      <c r="I125" s="162">
        <v>1</v>
      </c>
      <c r="J125" s="163" t="s">
        <v>4585</v>
      </c>
      <c r="K125" s="163">
        <v>2</v>
      </c>
      <c r="L125" s="164" t="s">
        <v>8133</v>
      </c>
      <c r="M125" s="164">
        <v>1</v>
      </c>
      <c r="N125" s="164" t="s">
        <v>40</v>
      </c>
      <c r="O125" s="165"/>
      <c r="P125" s="166" t="s">
        <v>40</v>
      </c>
      <c r="Q125" s="166"/>
      <c r="R125" s="167" t="s">
        <v>40</v>
      </c>
      <c r="S125" s="167"/>
      <c r="T125" s="168" t="s">
        <v>40</v>
      </c>
      <c r="U125" s="168"/>
      <c r="V125" s="169" t="s">
        <v>40</v>
      </c>
      <c r="W125" s="169"/>
      <c r="X125" s="5" t="s">
        <v>40</v>
      </c>
      <c r="Y125" s="5"/>
      <c r="Z125" s="161" t="s">
        <v>40</v>
      </c>
      <c r="AA125" s="161"/>
      <c r="AB125" s="162" t="s">
        <v>40</v>
      </c>
      <c r="AC125" s="162"/>
      <c r="AD125" s="18">
        <v>20</v>
      </c>
      <c r="AE125" s="18" t="s">
        <v>12541</v>
      </c>
      <c r="AF125" s="18" t="s">
        <v>12544</v>
      </c>
      <c r="AG125" s="170" t="b">
        <v>1</v>
      </c>
      <c r="AH125" s="170" t="b">
        <v>1</v>
      </c>
      <c r="AI125" s="170" t="str">
        <f ca="1">IFERROR(VLOOKUP(F125,Cennik!$A$4:$B892, 2, FALSE()) * G125 + VLOOKUP(H125,Cennik!$A$4:$B892, 2, FALSE()) * I125 + VLOOKUP(J125,Cennik!$A$4:$B892, 2, FALSE()) * K125 + VLOOKUP(L125,Cennik!$A$4:$B892, 2, FALSE()) * M125 + VLOOKUP(N125,Cennik!$A$4:$B892, 2, FALSE()) * O125 + VLOOKUP(P125,Cennik!$A$4:$B892, 2, FALSE()) * Q125 + VLOOKUP(R125,Cennik!$A$4:$B892, 2, FALSE()) * S125 + VLOOKUP(T125,Cennik!$A$4:$B892, 2, FALSE()) * U125 + VLOOKUP(V125,Cennik!$A$4:$B892, 2, FALSE()) * W125 + VLOOKUP(X125,Cennik!$A$4:$B892, 2, FALSE()) * Y125 + VLOOKUP(Z125,Cennik!$A$4:$B892, 2, FALSE()) * AA125 + VLOOKUP(AB125,Cennik!$A$4:$B892, 2, FALSE() * AC125),"Brak wartości")</f>
        <v>Brak wartości</v>
      </c>
    </row>
    <row r="126" spans="1:35" ht="12.75">
      <c r="A126" s="158" t="s">
        <v>2402</v>
      </c>
      <c r="B126" s="177">
        <v>2</v>
      </c>
      <c r="C126" s="5" t="s">
        <v>2403</v>
      </c>
      <c r="D126" s="171" t="s">
        <v>2404</v>
      </c>
      <c r="E126" s="12" t="s">
        <v>2404</v>
      </c>
      <c r="F126" s="161" t="s">
        <v>557</v>
      </c>
      <c r="G126" s="161">
        <v>10</v>
      </c>
      <c r="H126" s="162" t="s">
        <v>557</v>
      </c>
      <c r="I126" s="162">
        <v>10</v>
      </c>
      <c r="J126" s="163" t="s">
        <v>518</v>
      </c>
      <c r="K126" s="163">
        <v>2</v>
      </c>
      <c r="L126" s="164" t="s">
        <v>4585</v>
      </c>
      <c r="M126" s="164">
        <v>3</v>
      </c>
      <c r="N126" s="164" t="s">
        <v>8133</v>
      </c>
      <c r="O126" s="165">
        <v>2</v>
      </c>
      <c r="P126" s="166" t="s">
        <v>40</v>
      </c>
      <c r="Q126" s="166"/>
      <c r="R126" s="167" t="s">
        <v>40</v>
      </c>
      <c r="S126" s="167"/>
      <c r="T126" s="168" t="s">
        <v>40</v>
      </c>
      <c r="U126" s="168"/>
      <c r="V126" s="169" t="s">
        <v>40</v>
      </c>
      <c r="W126" s="169"/>
      <c r="X126" s="5" t="s">
        <v>40</v>
      </c>
      <c r="Y126" s="5"/>
      <c r="Z126" s="161" t="s">
        <v>40</v>
      </c>
      <c r="AA126" s="161"/>
      <c r="AB126" s="162" t="s">
        <v>40</v>
      </c>
      <c r="AC126" s="162"/>
      <c r="AD126" s="18">
        <v>25</v>
      </c>
      <c r="AE126" s="18" t="s">
        <v>12541</v>
      </c>
      <c r="AF126" s="18" t="s">
        <v>12544</v>
      </c>
      <c r="AG126" s="170" t="b">
        <v>1</v>
      </c>
      <c r="AH126" s="170" t="b">
        <v>1</v>
      </c>
      <c r="AI126" s="170" t="str">
        <f ca="1">IFERROR(VLOOKUP(F126,Cennik!$A$4:$B892, 2, FALSE()) * G126 + VLOOKUP(H126,Cennik!$A$4:$B892, 2, FALSE()) * I126 + VLOOKUP(J126,Cennik!$A$4:$B892, 2, FALSE()) * K126 + VLOOKUP(L126,Cennik!$A$4:$B892, 2, FALSE()) * M126 + VLOOKUP(N126,Cennik!$A$4:$B892, 2, FALSE()) * O126 + VLOOKUP(P126,Cennik!$A$4:$B892, 2, FALSE()) * Q126 + VLOOKUP(R126,Cennik!$A$4:$B892, 2, FALSE()) * S126 + VLOOKUP(T126,Cennik!$A$4:$B892, 2, FALSE()) * U126 + VLOOKUP(V126,Cennik!$A$4:$B892, 2, FALSE()) * W126 + VLOOKUP(X126,Cennik!$A$4:$B892, 2, FALSE()) * Y126 + VLOOKUP(Z126,Cennik!$A$4:$B892, 2, FALSE()) * AA126 + VLOOKUP(AB126,Cennik!$A$4:$B892, 2, FALSE() * AC126),"Brak wartości")</f>
        <v>Brak wartości</v>
      </c>
    </row>
    <row r="127" spans="1:35" ht="12.75">
      <c r="A127" s="158" t="s">
        <v>2405</v>
      </c>
      <c r="B127" s="159">
        <v>2</v>
      </c>
      <c r="C127" s="5" t="s">
        <v>2406</v>
      </c>
      <c r="D127" s="11" t="s">
        <v>2407</v>
      </c>
      <c r="E127" s="12" t="s">
        <v>2407</v>
      </c>
      <c r="F127" s="161" t="s">
        <v>557</v>
      </c>
      <c r="G127" s="161">
        <v>15</v>
      </c>
      <c r="H127" s="162" t="s">
        <v>513</v>
      </c>
      <c r="I127" s="162">
        <v>3</v>
      </c>
      <c r="J127" s="163" t="s">
        <v>4585</v>
      </c>
      <c r="K127" s="163">
        <v>6</v>
      </c>
      <c r="L127" s="164" t="s">
        <v>8133</v>
      </c>
      <c r="M127" s="164">
        <v>1</v>
      </c>
      <c r="N127" s="164" t="s">
        <v>40</v>
      </c>
      <c r="O127" s="165"/>
      <c r="P127" s="166" t="s">
        <v>40</v>
      </c>
      <c r="Q127" s="166"/>
      <c r="R127" s="167" t="s">
        <v>40</v>
      </c>
      <c r="S127" s="167"/>
      <c r="T127" s="168" t="s">
        <v>40</v>
      </c>
      <c r="U127" s="168"/>
      <c r="V127" s="169" t="s">
        <v>40</v>
      </c>
      <c r="W127" s="169"/>
      <c r="X127" s="5" t="s">
        <v>40</v>
      </c>
      <c r="Y127" s="5"/>
      <c r="Z127" s="161" t="s">
        <v>40</v>
      </c>
      <c r="AA127" s="161"/>
      <c r="AB127" s="162" t="s">
        <v>40</v>
      </c>
      <c r="AC127" s="162"/>
      <c r="AD127" s="18">
        <v>20</v>
      </c>
      <c r="AE127" s="18" t="s">
        <v>12541</v>
      </c>
      <c r="AF127" s="18" t="s">
        <v>12544</v>
      </c>
      <c r="AG127" s="170" t="b">
        <v>1</v>
      </c>
      <c r="AH127" s="170" t="b">
        <v>1</v>
      </c>
      <c r="AI127" s="170" t="str">
        <f ca="1">IFERROR(VLOOKUP(F127,Cennik!$A$4:$B892, 2, FALSE()) * G127 + VLOOKUP(H127,Cennik!$A$4:$B892, 2, FALSE()) * I127 + VLOOKUP(J127,Cennik!$A$4:$B892, 2, FALSE()) * K127 + VLOOKUP(L127,Cennik!$A$4:$B892, 2, FALSE()) * M127 + VLOOKUP(N127,Cennik!$A$4:$B892, 2, FALSE()) * O127 + VLOOKUP(P127,Cennik!$A$4:$B892, 2, FALSE()) * Q127 + VLOOKUP(R127,Cennik!$A$4:$B892, 2, FALSE()) * S127 + VLOOKUP(T127,Cennik!$A$4:$B892, 2, FALSE()) * U127 + VLOOKUP(V127,Cennik!$A$4:$B892, 2, FALSE()) * W127 + VLOOKUP(X127,Cennik!$A$4:$B892, 2, FALSE()) * Y127 + VLOOKUP(Z127,Cennik!$A$4:$B892, 2, FALSE()) * AA127 + VLOOKUP(AB127,Cennik!$A$4:$B892, 2, FALSE() * AC127),"Brak wartości")</f>
        <v>Brak wartości</v>
      </c>
    </row>
    <row r="128" spans="1:35" ht="12.75">
      <c r="A128" s="158" t="s">
        <v>2408</v>
      </c>
      <c r="B128" s="159">
        <v>3</v>
      </c>
      <c r="C128" s="5" t="s">
        <v>2409</v>
      </c>
      <c r="D128" s="189" t="s">
        <v>2410</v>
      </c>
      <c r="E128" s="12" t="s">
        <v>2410</v>
      </c>
      <c r="F128" s="161" t="s">
        <v>518</v>
      </c>
      <c r="G128" s="161">
        <v>5</v>
      </c>
      <c r="H128" s="162" t="s">
        <v>807</v>
      </c>
      <c r="I128" s="162">
        <v>5</v>
      </c>
      <c r="J128" s="163" t="s">
        <v>4739</v>
      </c>
      <c r="K128" s="163">
        <v>2</v>
      </c>
      <c r="L128" s="164" t="s">
        <v>4679</v>
      </c>
      <c r="M128" s="164">
        <v>1</v>
      </c>
      <c r="N128" s="164" t="s">
        <v>4585</v>
      </c>
      <c r="O128" s="165">
        <v>2</v>
      </c>
      <c r="P128" s="166" t="s">
        <v>40</v>
      </c>
      <c r="Q128" s="166"/>
      <c r="R128" s="167" t="s">
        <v>40</v>
      </c>
      <c r="S128" s="167"/>
      <c r="T128" s="168" t="s">
        <v>40</v>
      </c>
      <c r="U128" s="168"/>
      <c r="V128" s="169" t="s">
        <v>40</v>
      </c>
      <c r="W128" s="169"/>
      <c r="X128" s="5" t="s">
        <v>40</v>
      </c>
      <c r="Y128" s="5"/>
      <c r="Z128" s="161" t="s">
        <v>40</v>
      </c>
      <c r="AA128" s="161"/>
      <c r="AB128" s="162" t="s">
        <v>40</v>
      </c>
      <c r="AC128" s="162"/>
      <c r="AD128" s="33">
        <v>30</v>
      </c>
      <c r="AE128" s="18" t="s">
        <v>12541</v>
      </c>
      <c r="AF128" s="18" t="s">
        <v>12544</v>
      </c>
      <c r="AG128" s="170" t="b">
        <v>1</v>
      </c>
      <c r="AH128" s="170" t="b">
        <v>1</v>
      </c>
      <c r="AI128" s="170" t="str">
        <f ca="1">IFERROR(VLOOKUP(F128,Cennik!$A$4:$B892, 2, FALSE()) * G128 + VLOOKUP(H128,Cennik!$A$4:$B892, 2, FALSE()) * I128 + VLOOKUP(J128,Cennik!$A$4:$B892, 2, FALSE()) * K128 + VLOOKUP(L128,Cennik!$A$4:$B892, 2, FALSE()) * M128 + VLOOKUP(N128,Cennik!$A$4:$B892, 2, FALSE()) * O128 + VLOOKUP(P128,Cennik!$A$4:$B892, 2, FALSE()) * Q128 + VLOOKUP(R128,Cennik!$A$4:$B892, 2, FALSE()) * S128 + VLOOKUP(T128,Cennik!$A$4:$B892, 2, FALSE()) * U128 + VLOOKUP(V128,Cennik!$A$4:$B892, 2, FALSE()) * W128 + VLOOKUP(X128,Cennik!$A$4:$B892, 2, FALSE()) * Y128 + VLOOKUP(Z128,Cennik!$A$4:$B892, 2, FALSE()) * AA128 + VLOOKUP(AB128,Cennik!$A$4:$B892, 2, FALSE() * AC128),"Brak wartości")</f>
        <v>Brak wartości</v>
      </c>
    </row>
    <row r="129" spans="1:35" ht="12.75">
      <c r="A129" s="158" t="s">
        <v>2411</v>
      </c>
      <c r="B129" s="159">
        <v>3</v>
      </c>
      <c r="C129" s="5" t="s">
        <v>2409</v>
      </c>
      <c r="D129" s="189" t="s">
        <v>2412</v>
      </c>
      <c r="E129" s="12" t="s">
        <v>2412</v>
      </c>
      <c r="F129" s="161" t="s">
        <v>518</v>
      </c>
      <c r="G129" s="161">
        <v>5</v>
      </c>
      <c r="H129" s="162" t="s">
        <v>807</v>
      </c>
      <c r="I129" s="162">
        <v>5</v>
      </c>
      <c r="J129" s="163" t="s">
        <v>4739</v>
      </c>
      <c r="K129" s="163">
        <v>2</v>
      </c>
      <c r="L129" s="164" t="s">
        <v>4679</v>
      </c>
      <c r="M129" s="164">
        <v>1</v>
      </c>
      <c r="N129" s="164" t="s">
        <v>4585</v>
      </c>
      <c r="O129" s="165">
        <v>2</v>
      </c>
      <c r="P129" s="166" t="s">
        <v>40</v>
      </c>
      <c r="Q129" s="166"/>
      <c r="R129" s="167" t="s">
        <v>40</v>
      </c>
      <c r="S129" s="167"/>
      <c r="T129" s="168" t="s">
        <v>40</v>
      </c>
      <c r="U129" s="168"/>
      <c r="V129" s="169" t="s">
        <v>40</v>
      </c>
      <c r="W129" s="169"/>
      <c r="X129" s="5" t="s">
        <v>40</v>
      </c>
      <c r="Y129" s="5"/>
      <c r="Z129" s="161" t="s">
        <v>40</v>
      </c>
      <c r="AA129" s="161"/>
      <c r="AB129" s="162" t="s">
        <v>40</v>
      </c>
      <c r="AC129" s="162"/>
      <c r="AD129" s="33">
        <v>30</v>
      </c>
      <c r="AE129" s="18" t="s">
        <v>12541</v>
      </c>
      <c r="AF129" s="18" t="s">
        <v>12544</v>
      </c>
      <c r="AG129" s="170" t="b">
        <v>1</v>
      </c>
      <c r="AH129" s="170" t="b">
        <v>1</v>
      </c>
      <c r="AI129" s="170" t="str">
        <f ca="1">IFERROR(VLOOKUP(F129,Cennik!$A$4:$B892, 2, FALSE()) * G129 + VLOOKUP(H129,Cennik!$A$4:$B892, 2, FALSE()) * I129 + VLOOKUP(J129,Cennik!$A$4:$B892, 2, FALSE()) * K129 + VLOOKUP(L129,Cennik!$A$4:$B892, 2, FALSE()) * M129 + VLOOKUP(N129,Cennik!$A$4:$B892, 2, FALSE()) * O129 + VLOOKUP(P129,Cennik!$A$4:$B892, 2, FALSE()) * Q129 + VLOOKUP(R129,Cennik!$A$4:$B892, 2, FALSE()) * S129 + VLOOKUP(T129,Cennik!$A$4:$B892, 2, FALSE()) * U129 + VLOOKUP(V129,Cennik!$A$4:$B892, 2, FALSE()) * W129 + VLOOKUP(X129,Cennik!$A$4:$B892, 2, FALSE()) * Y129 + VLOOKUP(Z129,Cennik!$A$4:$B892, 2, FALSE()) * AA129 + VLOOKUP(AB129,Cennik!$A$4:$B892, 2, FALSE() * AC129),"Brak wartości")</f>
        <v>Brak wartości</v>
      </c>
    </row>
    <row r="130" spans="1:35" ht="12.75">
      <c r="A130" s="158" t="s">
        <v>2413</v>
      </c>
      <c r="B130" s="159">
        <v>3</v>
      </c>
      <c r="C130" s="5" t="s">
        <v>2409</v>
      </c>
      <c r="D130" s="189" t="s">
        <v>2414</v>
      </c>
      <c r="E130" s="12" t="s">
        <v>2414</v>
      </c>
      <c r="F130" s="161" t="s">
        <v>518</v>
      </c>
      <c r="G130" s="161">
        <v>5</v>
      </c>
      <c r="H130" s="162" t="s">
        <v>807</v>
      </c>
      <c r="I130" s="162">
        <v>5</v>
      </c>
      <c r="J130" s="163" t="s">
        <v>4739</v>
      </c>
      <c r="K130" s="163">
        <v>2</v>
      </c>
      <c r="L130" s="164" t="s">
        <v>4679</v>
      </c>
      <c r="M130" s="164">
        <v>1</v>
      </c>
      <c r="N130" s="164" t="s">
        <v>4585</v>
      </c>
      <c r="O130" s="165">
        <v>2</v>
      </c>
      <c r="P130" s="166" t="s">
        <v>40</v>
      </c>
      <c r="Q130" s="166"/>
      <c r="R130" s="167" t="s">
        <v>40</v>
      </c>
      <c r="S130" s="167"/>
      <c r="T130" s="168" t="s">
        <v>40</v>
      </c>
      <c r="U130" s="168"/>
      <c r="V130" s="169" t="s">
        <v>40</v>
      </c>
      <c r="W130" s="169"/>
      <c r="X130" s="5" t="s">
        <v>40</v>
      </c>
      <c r="Y130" s="5"/>
      <c r="Z130" s="161" t="s">
        <v>40</v>
      </c>
      <c r="AA130" s="161"/>
      <c r="AB130" s="162" t="s">
        <v>40</v>
      </c>
      <c r="AC130" s="162"/>
      <c r="AD130" s="33">
        <v>30</v>
      </c>
      <c r="AE130" s="18" t="s">
        <v>12541</v>
      </c>
      <c r="AF130" s="18" t="s">
        <v>12544</v>
      </c>
      <c r="AG130" s="170" t="b">
        <v>1</v>
      </c>
      <c r="AH130" s="170" t="b">
        <v>1</v>
      </c>
      <c r="AI130" s="170" t="str">
        <f ca="1">IFERROR(VLOOKUP(F130,Cennik!$A$4:$B892, 2, FALSE()) * G130 + VLOOKUP(H130,Cennik!$A$4:$B892, 2, FALSE()) * I130 + VLOOKUP(J130,Cennik!$A$4:$B892, 2, FALSE()) * K130 + VLOOKUP(L130,Cennik!$A$4:$B892, 2, FALSE()) * M130 + VLOOKUP(N130,Cennik!$A$4:$B892, 2, FALSE()) * O130 + VLOOKUP(P130,Cennik!$A$4:$B892, 2, FALSE()) * Q130 + VLOOKUP(R130,Cennik!$A$4:$B892, 2, FALSE()) * S130 + VLOOKUP(T130,Cennik!$A$4:$B892, 2, FALSE()) * U130 + VLOOKUP(V130,Cennik!$A$4:$B892, 2, FALSE()) * W130 + VLOOKUP(X130,Cennik!$A$4:$B892, 2, FALSE()) * Y130 + VLOOKUP(Z130,Cennik!$A$4:$B892, 2, FALSE()) * AA130 + VLOOKUP(AB130,Cennik!$A$4:$B892, 2, FALSE() * AC130),"Brak wartości")</f>
        <v>Brak wartości</v>
      </c>
    </row>
    <row r="131" spans="1:35" ht="12.75">
      <c r="A131" s="158" t="s">
        <v>2415</v>
      </c>
      <c r="B131" s="159">
        <v>3</v>
      </c>
      <c r="C131" s="5" t="s">
        <v>2409</v>
      </c>
      <c r="D131" s="189" t="s">
        <v>2416</v>
      </c>
      <c r="E131" s="12" t="s">
        <v>2416</v>
      </c>
      <c r="F131" s="161" t="s">
        <v>518</v>
      </c>
      <c r="G131" s="161">
        <v>5</v>
      </c>
      <c r="H131" s="162" t="s">
        <v>807</v>
      </c>
      <c r="I131" s="162">
        <v>5</v>
      </c>
      <c r="J131" s="163" t="s">
        <v>4739</v>
      </c>
      <c r="K131" s="163">
        <v>2</v>
      </c>
      <c r="L131" s="164" t="s">
        <v>4679</v>
      </c>
      <c r="M131" s="164">
        <v>1</v>
      </c>
      <c r="N131" s="164" t="s">
        <v>4585</v>
      </c>
      <c r="O131" s="165">
        <v>2</v>
      </c>
      <c r="P131" s="166" t="s">
        <v>40</v>
      </c>
      <c r="Q131" s="166"/>
      <c r="R131" s="167" t="s">
        <v>40</v>
      </c>
      <c r="S131" s="167"/>
      <c r="T131" s="168" t="s">
        <v>40</v>
      </c>
      <c r="U131" s="168"/>
      <c r="V131" s="169" t="s">
        <v>40</v>
      </c>
      <c r="W131" s="169"/>
      <c r="X131" s="5" t="s">
        <v>40</v>
      </c>
      <c r="Y131" s="5"/>
      <c r="Z131" s="161" t="s">
        <v>40</v>
      </c>
      <c r="AA131" s="161"/>
      <c r="AB131" s="162" t="s">
        <v>40</v>
      </c>
      <c r="AC131" s="162"/>
      <c r="AD131" s="33">
        <v>30</v>
      </c>
      <c r="AE131" s="18" t="s">
        <v>12541</v>
      </c>
      <c r="AF131" s="18" t="s">
        <v>12544</v>
      </c>
      <c r="AG131" s="170" t="b">
        <v>1</v>
      </c>
      <c r="AH131" s="170" t="b">
        <v>1</v>
      </c>
      <c r="AI131" s="170" t="str">
        <f ca="1">IFERROR(VLOOKUP(F131,Cennik!$A$4:$B892, 2, FALSE()) * G131 + VLOOKUP(H131,Cennik!$A$4:$B892, 2, FALSE()) * I131 + VLOOKUP(J131,Cennik!$A$4:$B892, 2, FALSE()) * K131 + VLOOKUP(L131,Cennik!$A$4:$B892, 2, FALSE()) * M131 + VLOOKUP(N131,Cennik!$A$4:$B892, 2, FALSE()) * O131 + VLOOKUP(P131,Cennik!$A$4:$B892, 2, FALSE()) * Q131 + VLOOKUP(R131,Cennik!$A$4:$B892, 2, FALSE()) * S131 + VLOOKUP(T131,Cennik!$A$4:$B892, 2, FALSE()) * U131 + VLOOKUP(V131,Cennik!$A$4:$B892, 2, FALSE()) * W131 + VLOOKUP(X131,Cennik!$A$4:$B892, 2, FALSE()) * Y131 + VLOOKUP(Z131,Cennik!$A$4:$B892, 2, FALSE()) * AA131 + VLOOKUP(AB131,Cennik!$A$4:$B892, 2, FALSE() * AC131),"Brak wartości")</f>
        <v>Brak wartości</v>
      </c>
    </row>
    <row r="132" spans="1:35" ht="12.75">
      <c r="A132" s="158" t="s">
        <v>2417</v>
      </c>
      <c r="B132" s="159">
        <v>3</v>
      </c>
      <c r="C132" s="5" t="s">
        <v>2409</v>
      </c>
      <c r="D132" s="189" t="s">
        <v>2418</v>
      </c>
      <c r="E132" s="12" t="s">
        <v>2418</v>
      </c>
      <c r="F132" s="161" t="s">
        <v>518</v>
      </c>
      <c r="G132" s="161">
        <v>5</v>
      </c>
      <c r="H132" s="162" t="s">
        <v>807</v>
      </c>
      <c r="I132" s="162">
        <v>5</v>
      </c>
      <c r="J132" s="163" t="s">
        <v>4739</v>
      </c>
      <c r="K132" s="163">
        <v>2</v>
      </c>
      <c r="L132" s="164" t="s">
        <v>4679</v>
      </c>
      <c r="M132" s="164">
        <v>1</v>
      </c>
      <c r="N132" s="164" t="s">
        <v>4585</v>
      </c>
      <c r="O132" s="165">
        <v>2</v>
      </c>
      <c r="P132" s="166" t="s">
        <v>40</v>
      </c>
      <c r="Q132" s="166"/>
      <c r="R132" s="167" t="s">
        <v>40</v>
      </c>
      <c r="S132" s="167"/>
      <c r="T132" s="168" t="s">
        <v>40</v>
      </c>
      <c r="U132" s="168"/>
      <c r="V132" s="169" t="s">
        <v>40</v>
      </c>
      <c r="W132" s="169"/>
      <c r="X132" s="5" t="s">
        <v>40</v>
      </c>
      <c r="Y132" s="5"/>
      <c r="Z132" s="161" t="s">
        <v>40</v>
      </c>
      <c r="AA132" s="161"/>
      <c r="AB132" s="162" t="s">
        <v>40</v>
      </c>
      <c r="AC132" s="162"/>
      <c r="AD132" s="33">
        <v>30</v>
      </c>
      <c r="AE132" s="18" t="s">
        <v>12541</v>
      </c>
      <c r="AF132" s="18" t="s">
        <v>12544</v>
      </c>
      <c r="AG132" s="170" t="b">
        <v>1</v>
      </c>
      <c r="AH132" s="170" t="b">
        <v>1</v>
      </c>
      <c r="AI132" s="170" t="str">
        <f ca="1">IFERROR(VLOOKUP(F132,Cennik!$A$4:$B892, 2, FALSE()) * G132 + VLOOKUP(H132,Cennik!$A$4:$B892, 2, FALSE()) * I132 + VLOOKUP(J132,Cennik!$A$4:$B892, 2, FALSE()) * K132 + VLOOKUP(L132,Cennik!$A$4:$B892, 2, FALSE()) * M132 + VLOOKUP(N132,Cennik!$A$4:$B892, 2, FALSE()) * O132 + VLOOKUP(P132,Cennik!$A$4:$B892, 2, FALSE()) * Q132 + VLOOKUP(R132,Cennik!$A$4:$B892, 2, FALSE()) * S132 + VLOOKUP(T132,Cennik!$A$4:$B892, 2, FALSE()) * U132 + VLOOKUP(V132,Cennik!$A$4:$B892, 2, FALSE()) * W132 + VLOOKUP(X132,Cennik!$A$4:$B892, 2, FALSE()) * Y132 + VLOOKUP(Z132,Cennik!$A$4:$B892, 2, FALSE()) * AA132 + VLOOKUP(AB132,Cennik!$A$4:$B892, 2, FALSE() * AC132),"Brak wartości")</f>
        <v>Brak wartości</v>
      </c>
    </row>
    <row r="133" spans="1:35" ht="12.75">
      <c r="A133" s="158" t="s">
        <v>2419</v>
      </c>
      <c r="B133" s="159">
        <v>3</v>
      </c>
      <c r="C133" s="5" t="s">
        <v>2409</v>
      </c>
      <c r="D133" s="189" t="s">
        <v>2420</v>
      </c>
      <c r="E133" s="12" t="s">
        <v>2420</v>
      </c>
      <c r="F133" s="161" t="s">
        <v>518</v>
      </c>
      <c r="G133" s="161">
        <v>5</v>
      </c>
      <c r="H133" s="162" t="s">
        <v>807</v>
      </c>
      <c r="I133" s="162">
        <v>5</v>
      </c>
      <c r="J133" s="163" t="s">
        <v>4739</v>
      </c>
      <c r="K133" s="163">
        <v>2</v>
      </c>
      <c r="L133" s="164" t="s">
        <v>4679</v>
      </c>
      <c r="M133" s="164">
        <v>1</v>
      </c>
      <c r="N133" s="164" t="s">
        <v>4585</v>
      </c>
      <c r="O133" s="165">
        <v>2</v>
      </c>
      <c r="P133" s="166" t="s">
        <v>40</v>
      </c>
      <c r="Q133" s="166"/>
      <c r="R133" s="167" t="s">
        <v>40</v>
      </c>
      <c r="S133" s="167"/>
      <c r="T133" s="168" t="s">
        <v>40</v>
      </c>
      <c r="U133" s="168"/>
      <c r="V133" s="169" t="s">
        <v>40</v>
      </c>
      <c r="W133" s="169"/>
      <c r="X133" s="5" t="s">
        <v>40</v>
      </c>
      <c r="Y133" s="5"/>
      <c r="Z133" s="161" t="s">
        <v>40</v>
      </c>
      <c r="AA133" s="161"/>
      <c r="AB133" s="162" t="s">
        <v>40</v>
      </c>
      <c r="AC133" s="162"/>
      <c r="AD133" s="33">
        <v>30</v>
      </c>
      <c r="AE133" s="18" t="s">
        <v>12541</v>
      </c>
      <c r="AF133" s="18" t="s">
        <v>12544</v>
      </c>
      <c r="AG133" s="170" t="b">
        <v>1</v>
      </c>
      <c r="AH133" s="170" t="b">
        <v>1</v>
      </c>
      <c r="AI133" s="170" t="str">
        <f ca="1">IFERROR(VLOOKUP(F133,Cennik!$A$4:$B892, 2, FALSE()) * G133 + VLOOKUP(H133,Cennik!$A$4:$B892, 2, FALSE()) * I133 + VLOOKUP(J133,Cennik!$A$4:$B892, 2, FALSE()) * K133 + VLOOKUP(L133,Cennik!$A$4:$B892, 2, FALSE()) * M133 + VLOOKUP(N133,Cennik!$A$4:$B892, 2, FALSE()) * O133 + VLOOKUP(P133,Cennik!$A$4:$B892, 2, FALSE()) * Q133 + VLOOKUP(R133,Cennik!$A$4:$B892, 2, FALSE()) * S133 + VLOOKUP(T133,Cennik!$A$4:$B892, 2, FALSE()) * U133 + VLOOKUP(V133,Cennik!$A$4:$B892, 2, FALSE()) * W133 + VLOOKUP(X133,Cennik!$A$4:$B892, 2, FALSE()) * Y133 + VLOOKUP(Z133,Cennik!$A$4:$B892, 2, FALSE()) * AA133 + VLOOKUP(AB133,Cennik!$A$4:$B892, 2, FALSE() * AC133),"Brak wartości")</f>
        <v>Brak wartości</v>
      </c>
    </row>
    <row r="134" spans="1:35" ht="12.75">
      <c r="A134" s="158" t="s">
        <v>2421</v>
      </c>
      <c r="B134" s="159">
        <v>3</v>
      </c>
      <c r="C134" s="5" t="s">
        <v>2409</v>
      </c>
      <c r="D134" s="189" t="s">
        <v>2422</v>
      </c>
      <c r="E134" s="12" t="s">
        <v>2422</v>
      </c>
      <c r="F134" s="161" t="s">
        <v>518</v>
      </c>
      <c r="G134" s="161">
        <v>5</v>
      </c>
      <c r="H134" s="162" t="s">
        <v>807</v>
      </c>
      <c r="I134" s="162">
        <v>5</v>
      </c>
      <c r="J134" s="163" t="s">
        <v>4739</v>
      </c>
      <c r="K134" s="163">
        <v>2</v>
      </c>
      <c r="L134" s="164" t="s">
        <v>4679</v>
      </c>
      <c r="M134" s="164">
        <v>1</v>
      </c>
      <c r="N134" s="164" t="s">
        <v>4585</v>
      </c>
      <c r="O134" s="165">
        <v>2</v>
      </c>
      <c r="P134" s="166" t="s">
        <v>40</v>
      </c>
      <c r="Q134" s="166"/>
      <c r="R134" s="167" t="s">
        <v>40</v>
      </c>
      <c r="S134" s="167"/>
      <c r="T134" s="168" t="s">
        <v>40</v>
      </c>
      <c r="U134" s="168"/>
      <c r="V134" s="169" t="s">
        <v>40</v>
      </c>
      <c r="W134" s="169"/>
      <c r="X134" s="5" t="s">
        <v>40</v>
      </c>
      <c r="Y134" s="5"/>
      <c r="Z134" s="161" t="s">
        <v>40</v>
      </c>
      <c r="AA134" s="161"/>
      <c r="AB134" s="162" t="s">
        <v>40</v>
      </c>
      <c r="AC134" s="162"/>
      <c r="AD134" s="33">
        <v>30</v>
      </c>
      <c r="AE134" s="18" t="s">
        <v>12541</v>
      </c>
      <c r="AF134" s="18" t="s">
        <v>12544</v>
      </c>
      <c r="AG134" s="170" t="b">
        <v>1</v>
      </c>
      <c r="AH134" s="170" t="b">
        <v>1</v>
      </c>
      <c r="AI134" s="170" t="str">
        <f ca="1">IFERROR(VLOOKUP(F134,Cennik!$A$4:$B892, 2, FALSE()) * G134 + VLOOKUP(H134,Cennik!$A$4:$B892, 2, FALSE()) * I134 + VLOOKUP(J134,Cennik!$A$4:$B892, 2, FALSE()) * K134 + VLOOKUP(L134,Cennik!$A$4:$B892, 2, FALSE()) * M134 + VLOOKUP(N134,Cennik!$A$4:$B892, 2, FALSE()) * O134 + VLOOKUP(P134,Cennik!$A$4:$B892, 2, FALSE()) * Q134 + VLOOKUP(R134,Cennik!$A$4:$B892, 2, FALSE()) * S134 + VLOOKUP(T134,Cennik!$A$4:$B892, 2, FALSE()) * U134 + VLOOKUP(V134,Cennik!$A$4:$B892, 2, FALSE()) * W134 + VLOOKUP(X134,Cennik!$A$4:$B892, 2, FALSE()) * Y134 + VLOOKUP(Z134,Cennik!$A$4:$B892, 2, FALSE()) * AA134 + VLOOKUP(AB134,Cennik!$A$4:$B892, 2, FALSE() * AC134),"Brak wartości")</f>
        <v>Brak wartości</v>
      </c>
    </row>
    <row r="135" spans="1:35" ht="12.75">
      <c r="A135" s="74" t="s">
        <v>2423</v>
      </c>
      <c r="B135" s="17">
        <v>3</v>
      </c>
      <c r="C135" s="5" t="s">
        <v>2409</v>
      </c>
      <c r="D135" s="7" t="s">
        <v>2424</v>
      </c>
      <c r="E135" s="12" t="s">
        <v>2424</v>
      </c>
      <c r="F135" s="161" t="s">
        <v>557</v>
      </c>
      <c r="G135" s="161">
        <v>15</v>
      </c>
      <c r="H135" s="162" t="s">
        <v>567</v>
      </c>
      <c r="I135" s="162">
        <v>20</v>
      </c>
      <c r="J135" s="163" t="s">
        <v>518</v>
      </c>
      <c r="K135" s="163">
        <v>5</v>
      </c>
      <c r="L135" s="164" t="s">
        <v>4585</v>
      </c>
      <c r="M135" s="164">
        <v>8</v>
      </c>
      <c r="N135" s="164" t="s">
        <v>8133</v>
      </c>
      <c r="O135" s="165">
        <v>3</v>
      </c>
      <c r="P135" s="166" t="s">
        <v>450</v>
      </c>
      <c r="Q135" s="166">
        <v>15</v>
      </c>
      <c r="R135" s="167" t="s">
        <v>40</v>
      </c>
      <c r="S135" s="167"/>
      <c r="T135" s="168" t="s">
        <v>40</v>
      </c>
      <c r="U135" s="168"/>
      <c r="V135" s="169" t="s">
        <v>40</v>
      </c>
      <c r="W135" s="169"/>
      <c r="X135" s="5" t="s">
        <v>40</v>
      </c>
      <c r="Y135" s="5"/>
      <c r="Z135" s="161" t="s">
        <v>40</v>
      </c>
      <c r="AA135" s="161"/>
      <c r="AB135" s="162" t="s">
        <v>40</v>
      </c>
      <c r="AC135" s="162"/>
      <c r="AD135" s="5">
        <v>30</v>
      </c>
      <c r="AE135" s="18" t="s">
        <v>12541</v>
      </c>
      <c r="AF135" s="18" t="s">
        <v>12544</v>
      </c>
      <c r="AG135" s="170" t="b">
        <v>1</v>
      </c>
      <c r="AH135" s="170" t="b">
        <v>1</v>
      </c>
      <c r="AI135" s="170" t="str">
        <f ca="1">IFERROR(VLOOKUP(F135,Cennik!$A$4:$B892, 2, FALSE()) * G135 + VLOOKUP(H135,Cennik!$A$4:$B892, 2, FALSE()) * I135 + VLOOKUP(J135,Cennik!$A$4:$B892, 2, FALSE()) * K135 + VLOOKUP(L135,Cennik!$A$4:$B892, 2, FALSE()) * M135 + VLOOKUP(N135,Cennik!$A$4:$B892, 2, FALSE()) * O135 + VLOOKUP(P135,Cennik!$A$4:$B892, 2, FALSE()) * Q135 + VLOOKUP(R135,Cennik!$A$4:$B892, 2, FALSE()) * S135 + VLOOKUP(T135,Cennik!$A$4:$B892, 2, FALSE()) * U135 + VLOOKUP(V135,Cennik!$A$4:$B892, 2, FALSE()) * W135 + VLOOKUP(X135,Cennik!$A$4:$B892, 2, FALSE()) * Y135 + VLOOKUP(Z135,Cennik!$A$4:$B892, 2, FALSE()) * AA135 + VLOOKUP(AB135,Cennik!$A$4:$B892, 2, FALSE() * AC135),"Brak wartości")</f>
        <v>Brak wartości</v>
      </c>
    </row>
    <row r="136" spans="1:35" ht="12.75">
      <c r="A136" s="158" t="s">
        <v>2425</v>
      </c>
      <c r="B136" s="159">
        <v>3</v>
      </c>
      <c r="C136" s="5" t="s">
        <v>2409</v>
      </c>
      <c r="D136" s="189" t="s">
        <v>2426</v>
      </c>
      <c r="E136" s="12" t="s">
        <v>2426</v>
      </c>
      <c r="F136" s="161" t="s">
        <v>518</v>
      </c>
      <c r="G136" s="161">
        <v>5</v>
      </c>
      <c r="H136" s="162" t="s">
        <v>807</v>
      </c>
      <c r="I136" s="162">
        <v>5</v>
      </c>
      <c r="J136" s="163" t="s">
        <v>4739</v>
      </c>
      <c r="K136" s="163">
        <v>2</v>
      </c>
      <c r="L136" s="164" t="s">
        <v>4679</v>
      </c>
      <c r="M136" s="164">
        <v>1</v>
      </c>
      <c r="N136" s="164" t="s">
        <v>4585</v>
      </c>
      <c r="O136" s="165">
        <v>2</v>
      </c>
      <c r="P136" s="166" t="s">
        <v>40</v>
      </c>
      <c r="Q136" s="166"/>
      <c r="R136" s="167" t="s">
        <v>40</v>
      </c>
      <c r="S136" s="167"/>
      <c r="T136" s="168" t="s">
        <v>40</v>
      </c>
      <c r="U136" s="168"/>
      <c r="V136" s="169" t="s">
        <v>40</v>
      </c>
      <c r="W136" s="169"/>
      <c r="X136" s="5" t="s">
        <v>40</v>
      </c>
      <c r="Y136" s="5"/>
      <c r="Z136" s="161" t="s">
        <v>40</v>
      </c>
      <c r="AA136" s="161"/>
      <c r="AB136" s="162" t="s">
        <v>40</v>
      </c>
      <c r="AC136" s="162"/>
      <c r="AD136" s="33">
        <v>30</v>
      </c>
      <c r="AE136" s="18" t="s">
        <v>12541</v>
      </c>
      <c r="AF136" s="18" t="s">
        <v>12544</v>
      </c>
      <c r="AG136" s="170" t="b">
        <v>1</v>
      </c>
      <c r="AH136" s="170" t="b">
        <v>1</v>
      </c>
      <c r="AI136" s="170" t="str">
        <f ca="1">IFERROR(VLOOKUP(F136,Cennik!$A$4:$B892, 2, FALSE()) * G136 + VLOOKUP(H136,Cennik!$A$4:$B892, 2, FALSE()) * I136 + VLOOKUP(J136,Cennik!$A$4:$B892, 2, FALSE()) * K136 + VLOOKUP(L136,Cennik!$A$4:$B892, 2, FALSE()) * M136 + VLOOKUP(N136,Cennik!$A$4:$B892, 2, FALSE()) * O136 + VLOOKUP(P136,Cennik!$A$4:$B892, 2, FALSE()) * Q136 + VLOOKUP(R136,Cennik!$A$4:$B892, 2, FALSE()) * S136 + VLOOKUP(T136,Cennik!$A$4:$B892, 2, FALSE()) * U136 + VLOOKUP(V136,Cennik!$A$4:$B892, 2, FALSE()) * W136 + VLOOKUP(X136,Cennik!$A$4:$B892, 2, FALSE()) * Y136 + VLOOKUP(Z136,Cennik!$A$4:$B892, 2, FALSE()) * AA136 + VLOOKUP(AB136,Cennik!$A$4:$B892, 2, FALSE() * AC136),"Brak wartości")</f>
        <v>Brak wartości</v>
      </c>
    </row>
    <row r="137" spans="1:35" ht="12.75">
      <c r="A137" s="158" t="s">
        <v>2427</v>
      </c>
      <c r="B137" s="159">
        <v>3</v>
      </c>
      <c r="C137" s="5" t="s">
        <v>2409</v>
      </c>
      <c r="D137" s="189" t="s">
        <v>2428</v>
      </c>
      <c r="E137" s="12" t="s">
        <v>2428</v>
      </c>
      <c r="F137" s="161" t="s">
        <v>518</v>
      </c>
      <c r="G137" s="161">
        <v>5</v>
      </c>
      <c r="H137" s="162" t="s">
        <v>807</v>
      </c>
      <c r="I137" s="162">
        <v>5</v>
      </c>
      <c r="J137" s="163" t="s">
        <v>4739</v>
      </c>
      <c r="K137" s="163">
        <v>2</v>
      </c>
      <c r="L137" s="164" t="s">
        <v>4679</v>
      </c>
      <c r="M137" s="164">
        <v>1</v>
      </c>
      <c r="N137" s="164" t="s">
        <v>4585</v>
      </c>
      <c r="O137" s="165">
        <v>2</v>
      </c>
      <c r="P137" s="166" t="s">
        <v>40</v>
      </c>
      <c r="Q137" s="166"/>
      <c r="R137" s="167" t="s">
        <v>40</v>
      </c>
      <c r="S137" s="167"/>
      <c r="T137" s="168" t="s">
        <v>40</v>
      </c>
      <c r="U137" s="168"/>
      <c r="V137" s="169" t="s">
        <v>40</v>
      </c>
      <c r="W137" s="169"/>
      <c r="X137" s="5" t="s">
        <v>40</v>
      </c>
      <c r="Y137" s="5"/>
      <c r="Z137" s="161" t="s">
        <v>40</v>
      </c>
      <c r="AA137" s="161"/>
      <c r="AB137" s="162" t="s">
        <v>40</v>
      </c>
      <c r="AC137" s="162"/>
      <c r="AD137" s="33">
        <v>30</v>
      </c>
      <c r="AE137" s="18" t="s">
        <v>12541</v>
      </c>
      <c r="AF137" s="18" t="s">
        <v>12544</v>
      </c>
      <c r="AG137" s="170" t="b">
        <v>1</v>
      </c>
      <c r="AH137" s="170" t="b">
        <v>1</v>
      </c>
      <c r="AI137" s="170" t="str">
        <f ca="1">IFERROR(VLOOKUP(F137,Cennik!$A$4:$B892, 2, FALSE()) * G137 + VLOOKUP(H137,Cennik!$A$4:$B892, 2, FALSE()) * I137 + VLOOKUP(J137,Cennik!$A$4:$B892, 2, FALSE()) * K137 + VLOOKUP(L137,Cennik!$A$4:$B892, 2, FALSE()) * M137 + VLOOKUP(N137,Cennik!$A$4:$B892, 2, FALSE()) * O137 + VLOOKUP(P137,Cennik!$A$4:$B892, 2, FALSE()) * Q137 + VLOOKUP(R137,Cennik!$A$4:$B892, 2, FALSE()) * S137 + VLOOKUP(T137,Cennik!$A$4:$B892, 2, FALSE()) * U137 + VLOOKUP(V137,Cennik!$A$4:$B892, 2, FALSE()) * W137 + VLOOKUP(X137,Cennik!$A$4:$B892, 2, FALSE()) * Y137 + VLOOKUP(Z137,Cennik!$A$4:$B892, 2, FALSE()) * AA137 + VLOOKUP(AB137,Cennik!$A$4:$B892, 2, FALSE() * AC137),"Brak wartości")</f>
        <v>Brak wartości</v>
      </c>
    </row>
    <row r="138" spans="1:35" ht="12.75">
      <c r="A138" s="158" t="s">
        <v>2429</v>
      </c>
      <c r="B138" s="159">
        <v>3</v>
      </c>
      <c r="C138" s="5" t="s">
        <v>2409</v>
      </c>
      <c r="D138" s="189" t="s">
        <v>2430</v>
      </c>
      <c r="E138" s="12" t="s">
        <v>2430</v>
      </c>
      <c r="F138" s="161" t="s">
        <v>518</v>
      </c>
      <c r="G138" s="161">
        <v>5</v>
      </c>
      <c r="H138" s="162" t="s">
        <v>807</v>
      </c>
      <c r="I138" s="162">
        <v>5</v>
      </c>
      <c r="J138" s="163" t="s">
        <v>4739</v>
      </c>
      <c r="K138" s="163">
        <v>2</v>
      </c>
      <c r="L138" s="164" t="s">
        <v>4679</v>
      </c>
      <c r="M138" s="164">
        <v>1</v>
      </c>
      <c r="N138" s="164" t="s">
        <v>4585</v>
      </c>
      <c r="O138" s="165">
        <v>2</v>
      </c>
      <c r="P138" s="166" t="s">
        <v>40</v>
      </c>
      <c r="Q138" s="166"/>
      <c r="R138" s="167" t="s">
        <v>40</v>
      </c>
      <c r="S138" s="167"/>
      <c r="T138" s="168" t="s">
        <v>40</v>
      </c>
      <c r="U138" s="168"/>
      <c r="V138" s="169" t="s">
        <v>40</v>
      </c>
      <c r="W138" s="169"/>
      <c r="X138" s="5" t="s">
        <v>40</v>
      </c>
      <c r="Y138" s="5"/>
      <c r="Z138" s="161" t="s">
        <v>40</v>
      </c>
      <c r="AA138" s="161"/>
      <c r="AB138" s="162" t="s">
        <v>40</v>
      </c>
      <c r="AC138" s="162"/>
      <c r="AD138" s="33">
        <v>30</v>
      </c>
      <c r="AE138" s="18" t="s">
        <v>12541</v>
      </c>
      <c r="AF138" s="18" t="s">
        <v>12544</v>
      </c>
      <c r="AG138" s="170" t="b">
        <v>1</v>
      </c>
      <c r="AH138" s="170" t="b">
        <v>1</v>
      </c>
      <c r="AI138" s="170" t="str">
        <f ca="1">IFERROR(VLOOKUP(F138,Cennik!$A$4:$B892, 2, FALSE()) * G138 + VLOOKUP(H138,Cennik!$A$4:$B892, 2, FALSE()) * I138 + VLOOKUP(J138,Cennik!$A$4:$B892, 2, FALSE()) * K138 + VLOOKUP(L138,Cennik!$A$4:$B892, 2, FALSE()) * M138 + VLOOKUP(N138,Cennik!$A$4:$B892, 2, FALSE()) * O138 + VLOOKUP(P138,Cennik!$A$4:$B892, 2, FALSE()) * Q138 + VLOOKUP(R138,Cennik!$A$4:$B892, 2, FALSE()) * S138 + VLOOKUP(T138,Cennik!$A$4:$B892, 2, FALSE()) * U138 + VLOOKUP(V138,Cennik!$A$4:$B892, 2, FALSE()) * W138 + VLOOKUP(X138,Cennik!$A$4:$B892, 2, FALSE()) * Y138 + VLOOKUP(Z138,Cennik!$A$4:$B892, 2, FALSE()) * AA138 + VLOOKUP(AB138,Cennik!$A$4:$B892, 2, FALSE() * AC138),"Brak wartości")</f>
        <v>Brak wartości</v>
      </c>
    </row>
    <row r="139" spans="1:35" ht="12.75">
      <c r="A139" s="158" t="s">
        <v>2431</v>
      </c>
      <c r="B139" s="159">
        <v>3</v>
      </c>
      <c r="C139" s="5" t="s">
        <v>2409</v>
      </c>
      <c r="D139" s="189" t="s">
        <v>2432</v>
      </c>
      <c r="E139" s="12" t="s">
        <v>2432</v>
      </c>
      <c r="F139" s="161" t="s">
        <v>518</v>
      </c>
      <c r="G139" s="161">
        <v>5</v>
      </c>
      <c r="H139" s="162" t="s">
        <v>807</v>
      </c>
      <c r="I139" s="162">
        <v>5</v>
      </c>
      <c r="J139" s="163" t="s">
        <v>4739</v>
      </c>
      <c r="K139" s="163">
        <v>2</v>
      </c>
      <c r="L139" s="164" t="s">
        <v>4679</v>
      </c>
      <c r="M139" s="164">
        <v>1</v>
      </c>
      <c r="N139" s="164" t="s">
        <v>4585</v>
      </c>
      <c r="O139" s="165">
        <v>2</v>
      </c>
      <c r="P139" s="166" t="s">
        <v>40</v>
      </c>
      <c r="Q139" s="166"/>
      <c r="R139" s="167" t="s">
        <v>40</v>
      </c>
      <c r="S139" s="167"/>
      <c r="T139" s="168" t="s">
        <v>40</v>
      </c>
      <c r="U139" s="168"/>
      <c r="V139" s="169" t="s">
        <v>40</v>
      </c>
      <c r="W139" s="169"/>
      <c r="X139" s="5" t="s">
        <v>40</v>
      </c>
      <c r="Y139" s="5"/>
      <c r="Z139" s="161" t="s">
        <v>40</v>
      </c>
      <c r="AA139" s="161"/>
      <c r="AB139" s="162" t="s">
        <v>40</v>
      </c>
      <c r="AC139" s="162"/>
      <c r="AD139" s="33">
        <v>30</v>
      </c>
      <c r="AE139" s="18" t="s">
        <v>12541</v>
      </c>
      <c r="AF139" s="18" t="s">
        <v>12544</v>
      </c>
      <c r="AG139" s="170" t="b">
        <v>1</v>
      </c>
      <c r="AH139" s="170" t="b">
        <v>1</v>
      </c>
      <c r="AI139" s="170" t="str">
        <f ca="1">IFERROR(VLOOKUP(F139,Cennik!$A$4:$B892, 2, FALSE()) * G139 + VLOOKUP(H139,Cennik!$A$4:$B892, 2, FALSE()) * I139 + VLOOKUP(J139,Cennik!$A$4:$B892, 2, FALSE()) * K139 + VLOOKUP(L139,Cennik!$A$4:$B892, 2, FALSE()) * M139 + VLOOKUP(N139,Cennik!$A$4:$B892, 2, FALSE()) * O139 + VLOOKUP(P139,Cennik!$A$4:$B892, 2, FALSE()) * Q139 + VLOOKUP(R139,Cennik!$A$4:$B892, 2, FALSE()) * S139 + VLOOKUP(T139,Cennik!$A$4:$B892, 2, FALSE()) * U139 + VLOOKUP(V139,Cennik!$A$4:$B892, 2, FALSE()) * W139 + VLOOKUP(X139,Cennik!$A$4:$B892, 2, FALSE()) * Y139 + VLOOKUP(Z139,Cennik!$A$4:$B892, 2, FALSE()) * AA139 + VLOOKUP(AB139,Cennik!$A$4:$B892, 2, FALSE() * AC139),"Brak wartości")</f>
        <v>Brak wartości</v>
      </c>
    </row>
    <row r="140" spans="1:35" ht="12.75">
      <c r="A140" s="158" t="s">
        <v>2433</v>
      </c>
      <c r="B140" s="159">
        <v>3</v>
      </c>
      <c r="C140" s="5" t="s">
        <v>2409</v>
      </c>
      <c r="D140" s="189" t="s">
        <v>2434</v>
      </c>
      <c r="E140" s="12" t="s">
        <v>2434</v>
      </c>
      <c r="F140" s="161" t="s">
        <v>518</v>
      </c>
      <c r="G140" s="161">
        <v>5</v>
      </c>
      <c r="H140" s="162" t="s">
        <v>807</v>
      </c>
      <c r="I140" s="162">
        <v>5</v>
      </c>
      <c r="J140" s="163" t="s">
        <v>4739</v>
      </c>
      <c r="K140" s="163">
        <v>2</v>
      </c>
      <c r="L140" s="164" t="s">
        <v>4679</v>
      </c>
      <c r="M140" s="164">
        <v>1</v>
      </c>
      <c r="N140" s="164" t="s">
        <v>4585</v>
      </c>
      <c r="O140" s="165">
        <v>2</v>
      </c>
      <c r="P140" s="166" t="s">
        <v>40</v>
      </c>
      <c r="Q140" s="166"/>
      <c r="R140" s="167" t="s">
        <v>40</v>
      </c>
      <c r="S140" s="167"/>
      <c r="T140" s="168" t="s">
        <v>40</v>
      </c>
      <c r="U140" s="168"/>
      <c r="V140" s="169" t="s">
        <v>40</v>
      </c>
      <c r="W140" s="169"/>
      <c r="X140" s="5" t="s">
        <v>40</v>
      </c>
      <c r="Y140" s="5"/>
      <c r="Z140" s="161" t="s">
        <v>40</v>
      </c>
      <c r="AA140" s="161"/>
      <c r="AB140" s="162" t="s">
        <v>40</v>
      </c>
      <c r="AC140" s="162"/>
      <c r="AD140" s="33">
        <v>30</v>
      </c>
      <c r="AE140" s="18" t="s">
        <v>12541</v>
      </c>
      <c r="AF140" s="18" t="s">
        <v>12544</v>
      </c>
      <c r="AG140" s="170" t="b">
        <v>1</v>
      </c>
      <c r="AH140" s="170" t="b">
        <v>1</v>
      </c>
      <c r="AI140" s="170" t="str">
        <f ca="1">IFERROR(VLOOKUP(F140,Cennik!$A$4:$B892, 2, FALSE()) * G140 + VLOOKUP(H140,Cennik!$A$4:$B892, 2, FALSE()) * I140 + VLOOKUP(J140,Cennik!$A$4:$B892, 2, FALSE()) * K140 + VLOOKUP(L140,Cennik!$A$4:$B892, 2, FALSE()) * M140 + VLOOKUP(N140,Cennik!$A$4:$B892, 2, FALSE()) * O140 + VLOOKUP(P140,Cennik!$A$4:$B892, 2, FALSE()) * Q140 + VLOOKUP(R140,Cennik!$A$4:$B892, 2, FALSE()) * S140 + VLOOKUP(T140,Cennik!$A$4:$B892, 2, FALSE()) * U140 + VLOOKUP(V140,Cennik!$A$4:$B892, 2, FALSE()) * W140 + VLOOKUP(X140,Cennik!$A$4:$B892, 2, FALSE()) * Y140 + VLOOKUP(Z140,Cennik!$A$4:$B892, 2, FALSE()) * AA140 + VLOOKUP(AB140,Cennik!$A$4:$B892, 2, FALSE() * AC140),"Brak wartości")</f>
        <v>Brak wartości</v>
      </c>
    </row>
    <row r="141" spans="1:35" ht="12.75">
      <c r="A141" s="158" t="s">
        <v>2435</v>
      </c>
      <c r="B141" s="159">
        <v>3</v>
      </c>
      <c r="C141" s="5" t="s">
        <v>2409</v>
      </c>
      <c r="D141" s="189" t="s">
        <v>2436</v>
      </c>
      <c r="E141" s="12" t="s">
        <v>2436</v>
      </c>
      <c r="F141" s="161" t="s">
        <v>518</v>
      </c>
      <c r="G141" s="161">
        <v>5</v>
      </c>
      <c r="H141" s="162" t="s">
        <v>807</v>
      </c>
      <c r="I141" s="162">
        <v>5</v>
      </c>
      <c r="J141" s="163" t="s">
        <v>4739</v>
      </c>
      <c r="K141" s="163">
        <v>2</v>
      </c>
      <c r="L141" s="164" t="s">
        <v>4679</v>
      </c>
      <c r="M141" s="164">
        <v>1</v>
      </c>
      <c r="N141" s="164" t="s">
        <v>4585</v>
      </c>
      <c r="O141" s="165">
        <v>2</v>
      </c>
      <c r="P141" s="166" t="s">
        <v>40</v>
      </c>
      <c r="Q141" s="166"/>
      <c r="R141" s="167" t="s">
        <v>40</v>
      </c>
      <c r="S141" s="167"/>
      <c r="T141" s="168" t="s">
        <v>40</v>
      </c>
      <c r="U141" s="168"/>
      <c r="V141" s="169" t="s">
        <v>40</v>
      </c>
      <c r="W141" s="169"/>
      <c r="X141" s="5" t="s">
        <v>40</v>
      </c>
      <c r="Y141" s="5"/>
      <c r="Z141" s="161" t="s">
        <v>40</v>
      </c>
      <c r="AA141" s="161"/>
      <c r="AB141" s="162" t="s">
        <v>40</v>
      </c>
      <c r="AC141" s="162"/>
      <c r="AD141" s="33">
        <v>30</v>
      </c>
      <c r="AE141" s="18" t="s">
        <v>12541</v>
      </c>
      <c r="AF141" s="18" t="s">
        <v>12544</v>
      </c>
      <c r="AG141" s="170" t="b">
        <v>1</v>
      </c>
      <c r="AH141" s="170" t="b">
        <v>1</v>
      </c>
      <c r="AI141" s="170" t="str">
        <f ca="1">IFERROR(VLOOKUP(F141,Cennik!$A$4:$B892, 2, FALSE()) * G141 + VLOOKUP(H141,Cennik!$A$4:$B892, 2, FALSE()) * I141 + VLOOKUP(J141,Cennik!$A$4:$B892, 2, FALSE()) * K141 + VLOOKUP(L141,Cennik!$A$4:$B892, 2, FALSE()) * M141 + VLOOKUP(N141,Cennik!$A$4:$B892, 2, FALSE()) * O141 + VLOOKUP(P141,Cennik!$A$4:$B892, 2, FALSE()) * Q141 + VLOOKUP(R141,Cennik!$A$4:$B892, 2, FALSE()) * S141 + VLOOKUP(T141,Cennik!$A$4:$B892, 2, FALSE()) * U141 + VLOOKUP(V141,Cennik!$A$4:$B892, 2, FALSE()) * W141 + VLOOKUP(X141,Cennik!$A$4:$B892, 2, FALSE()) * Y141 + VLOOKUP(Z141,Cennik!$A$4:$B892, 2, FALSE()) * AA141 + VLOOKUP(AB141,Cennik!$A$4:$B892, 2, FALSE() * AC141),"Brak wartości")</f>
        <v>Brak wartości</v>
      </c>
    </row>
    <row r="142" spans="1:35" ht="12.75">
      <c r="A142" s="158" t="s">
        <v>2437</v>
      </c>
      <c r="B142" s="159">
        <v>3</v>
      </c>
      <c r="C142" s="5" t="s">
        <v>2409</v>
      </c>
      <c r="D142" s="189" t="s">
        <v>2438</v>
      </c>
      <c r="E142" s="12" t="s">
        <v>2438</v>
      </c>
      <c r="F142" s="161" t="s">
        <v>518</v>
      </c>
      <c r="G142" s="161">
        <v>5</v>
      </c>
      <c r="H142" s="162" t="s">
        <v>807</v>
      </c>
      <c r="I142" s="162">
        <v>5</v>
      </c>
      <c r="J142" s="163" t="s">
        <v>4739</v>
      </c>
      <c r="K142" s="163">
        <v>2</v>
      </c>
      <c r="L142" s="164" t="s">
        <v>4679</v>
      </c>
      <c r="M142" s="164">
        <v>1</v>
      </c>
      <c r="N142" s="164" t="s">
        <v>4585</v>
      </c>
      <c r="O142" s="165">
        <v>2</v>
      </c>
      <c r="P142" s="166" t="s">
        <v>40</v>
      </c>
      <c r="Q142" s="166"/>
      <c r="R142" s="167" t="s">
        <v>40</v>
      </c>
      <c r="S142" s="167"/>
      <c r="T142" s="168" t="s">
        <v>40</v>
      </c>
      <c r="U142" s="168"/>
      <c r="V142" s="169" t="s">
        <v>40</v>
      </c>
      <c r="W142" s="169"/>
      <c r="X142" s="5" t="s">
        <v>40</v>
      </c>
      <c r="Y142" s="5"/>
      <c r="Z142" s="161" t="s">
        <v>40</v>
      </c>
      <c r="AA142" s="161"/>
      <c r="AB142" s="162" t="s">
        <v>40</v>
      </c>
      <c r="AC142" s="162"/>
      <c r="AD142" s="33">
        <v>30</v>
      </c>
      <c r="AE142" s="18" t="s">
        <v>12541</v>
      </c>
      <c r="AF142" s="18" t="s">
        <v>12544</v>
      </c>
      <c r="AG142" s="170" t="b">
        <v>1</v>
      </c>
      <c r="AH142" s="170" t="b">
        <v>1</v>
      </c>
      <c r="AI142" s="170" t="str">
        <f ca="1">IFERROR(VLOOKUP(F142,Cennik!$A$4:$B892, 2, FALSE()) * G142 + VLOOKUP(H142,Cennik!$A$4:$B892, 2, FALSE()) * I142 + VLOOKUP(J142,Cennik!$A$4:$B892, 2, FALSE()) * K142 + VLOOKUP(L142,Cennik!$A$4:$B892, 2, FALSE()) * M142 + VLOOKUP(N142,Cennik!$A$4:$B892, 2, FALSE()) * O142 + VLOOKUP(P142,Cennik!$A$4:$B892, 2, FALSE()) * Q142 + VLOOKUP(R142,Cennik!$A$4:$B892, 2, FALSE()) * S142 + VLOOKUP(T142,Cennik!$A$4:$B892, 2, FALSE()) * U142 + VLOOKUP(V142,Cennik!$A$4:$B892, 2, FALSE()) * W142 + VLOOKUP(X142,Cennik!$A$4:$B892, 2, FALSE()) * Y142 + VLOOKUP(Z142,Cennik!$A$4:$B892, 2, FALSE()) * AA142 + VLOOKUP(AB142,Cennik!$A$4:$B892, 2, FALSE() * AC142),"Brak wartości")</f>
        <v>Brak wartości</v>
      </c>
    </row>
    <row r="143" spans="1:35" ht="12.75">
      <c r="A143" s="158" t="s">
        <v>2439</v>
      </c>
      <c r="B143" s="159">
        <v>3</v>
      </c>
      <c r="C143" s="5" t="s">
        <v>2409</v>
      </c>
      <c r="D143" s="189" t="s">
        <v>2440</v>
      </c>
      <c r="E143" s="12" t="s">
        <v>2440</v>
      </c>
      <c r="F143" s="161" t="s">
        <v>518</v>
      </c>
      <c r="G143" s="161">
        <v>5</v>
      </c>
      <c r="H143" s="162" t="s">
        <v>807</v>
      </c>
      <c r="I143" s="162">
        <v>5</v>
      </c>
      <c r="J143" s="163" t="s">
        <v>4739</v>
      </c>
      <c r="K143" s="163">
        <v>2</v>
      </c>
      <c r="L143" s="164" t="s">
        <v>4679</v>
      </c>
      <c r="M143" s="164">
        <v>1</v>
      </c>
      <c r="N143" s="164" t="s">
        <v>4585</v>
      </c>
      <c r="O143" s="165">
        <v>2</v>
      </c>
      <c r="P143" s="166" t="s">
        <v>40</v>
      </c>
      <c r="Q143" s="166"/>
      <c r="R143" s="167" t="s">
        <v>40</v>
      </c>
      <c r="S143" s="167"/>
      <c r="T143" s="168" t="s">
        <v>40</v>
      </c>
      <c r="U143" s="168"/>
      <c r="V143" s="169" t="s">
        <v>40</v>
      </c>
      <c r="W143" s="169"/>
      <c r="X143" s="5" t="s">
        <v>40</v>
      </c>
      <c r="Y143" s="5"/>
      <c r="Z143" s="161" t="s">
        <v>40</v>
      </c>
      <c r="AA143" s="161"/>
      <c r="AB143" s="162" t="s">
        <v>40</v>
      </c>
      <c r="AC143" s="162"/>
      <c r="AD143" s="33">
        <v>30</v>
      </c>
      <c r="AE143" s="18" t="s">
        <v>12541</v>
      </c>
      <c r="AF143" s="18" t="s">
        <v>12544</v>
      </c>
      <c r="AG143" s="170" t="b">
        <v>1</v>
      </c>
      <c r="AH143" s="170" t="b">
        <v>1</v>
      </c>
      <c r="AI143" s="170" t="str">
        <f ca="1">IFERROR(VLOOKUP(F143,Cennik!$A$4:$B892, 2, FALSE()) * G143 + VLOOKUP(H143,Cennik!$A$4:$B892, 2, FALSE()) * I143 + VLOOKUP(J143,Cennik!$A$4:$B892, 2, FALSE()) * K143 + VLOOKUP(L143,Cennik!$A$4:$B892, 2, FALSE()) * M143 + VLOOKUP(N143,Cennik!$A$4:$B892, 2, FALSE()) * O143 + VLOOKUP(P143,Cennik!$A$4:$B892, 2, FALSE()) * Q143 + VLOOKUP(R143,Cennik!$A$4:$B892, 2, FALSE()) * S143 + VLOOKUP(T143,Cennik!$A$4:$B892, 2, FALSE()) * U143 + VLOOKUP(V143,Cennik!$A$4:$B892, 2, FALSE()) * W143 + VLOOKUP(X143,Cennik!$A$4:$B892, 2, FALSE()) * Y143 + VLOOKUP(Z143,Cennik!$A$4:$B892, 2, FALSE()) * AA143 + VLOOKUP(AB143,Cennik!$A$4:$B892, 2, FALSE() * AC143),"Brak wartości")</f>
        <v>Brak wartości</v>
      </c>
    </row>
    <row r="144" spans="1:35" ht="12.75">
      <c r="A144" s="158" t="s">
        <v>2441</v>
      </c>
      <c r="B144" s="159">
        <v>3</v>
      </c>
      <c r="C144" s="5" t="s">
        <v>2409</v>
      </c>
      <c r="D144" s="189" t="s">
        <v>2442</v>
      </c>
      <c r="E144" s="12" t="s">
        <v>2442</v>
      </c>
      <c r="F144" s="161" t="s">
        <v>518</v>
      </c>
      <c r="G144" s="161">
        <v>5</v>
      </c>
      <c r="H144" s="162" t="s">
        <v>807</v>
      </c>
      <c r="I144" s="162">
        <v>5</v>
      </c>
      <c r="J144" s="163" t="s">
        <v>4739</v>
      </c>
      <c r="K144" s="163">
        <v>2</v>
      </c>
      <c r="L144" s="164" t="s">
        <v>4679</v>
      </c>
      <c r="M144" s="164">
        <v>1</v>
      </c>
      <c r="N144" s="164" t="s">
        <v>4585</v>
      </c>
      <c r="O144" s="165">
        <v>2</v>
      </c>
      <c r="P144" s="166" t="s">
        <v>40</v>
      </c>
      <c r="Q144" s="166"/>
      <c r="R144" s="167" t="s">
        <v>40</v>
      </c>
      <c r="S144" s="167"/>
      <c r="T144" s="168" t="s">
        <v>40</v>
      </c>
      <c r="U144" s="168"/>
      <c r="V144" s="169" t="s">
        <v>40</v>
      </c>
      <c r="W144" s="169"/>
      <c r="X144" s="5" t="s">
        <v>40</v>
      </c>
      <c r="Y144" s="5"/>
      <c r="Z144" s="161" t="s">
        <v>40</v>
      </c>
      <c r="AA144" s="161"/>
      <c r="AB144" s="162" t="s">
        <v>40</v>
      </c>
      <c r="AC144" s="162"/>
      <c r="AD144" s="33">
        <v>30</v>
      </c>
      <c r="AE144" s="18" t="s">
        <v>12541</v>
      </c>
      <c r="AF144" s="18" t="s">
        <v>12544</v>
      </c>
      <c r="AG144" s="170" t="b">
        <v>1</v>
      </c>
      <c r="AH144" s="170" t="b">
        <v>1</v>
      </c>
      <c r="AI144" s="170" t="str">
        <f ca="1">IFERROR(VLOOKUP(F144,Cennik!$A$4:$B892, 2, FALSE()) * G144 + VLOOKUP(H144,Cennik!$A$4:$B892, 2, FALSE()) * I144 + VLOOKUP(J144,Cennik!$A$4:$B892, 2, FALSE()) * K144 + VLOOKUP(L144,Cennik!$A$4:$B892, 2, FALSE()) * M144 + VLOOKUP(N144,Cennik!$A$4:$B892, 2, FALSE()) * O144 + VLOOKUP(P144,Cennik!$A$4:$B892, 2, FALSE()) * Q144 + VLOOKUP(R144,Cennik!$A$4:$B892, 2, FALSE()) * S144 + VLOOKUP(T144,Cennik!$A$4:$B892, 2, FALSE()) * U144 + VLOOKUP(V144,Cennik!$A$4:$B892, 2, FALSE()) * W144 + VLOOKUP(X144,Cennik!$A$4:$B892, 2, FALSE()) * Y144 + VLOOKUP(Z144,Cennik!$A$4:$B892, 2, FALSE()) * AA144 + VLOOKUP(AB144,Cennik!$A$4:$B892, 2, FALSE() * AC144),"Brak wartości")</f>
        <v>Brak wartości</v>
      </c>
    </row>
    <row r="145" spans="1:35" ht="12.75">
      <c r="A145" s="158" t="s">
        <v>2443</v>
      </c>
      <c r="B145" s="159">
        <v>3</v>
      </c>
      <c r="C145" s="5" t="s">
        <v>2409</v>
      </c>
      <c r="D145" s="189" t="s">
        <v>2444</v>
      </c>
      <c r="E145" s="12" t="s">
        <v>2444</v>
      </c>
      <c r="F145" s="161" t="s">
        <v>518</v>
      </c>
      <c r="G145" s="161">
        <v>5</v>
      </c>
      <c r="H145" s="162" t="s">
        <v>807</v>
      </c>
      <c r="I145" s="162">
        <v>5</v>
      </c>
      <c r="J145" s="163" t="s">
        <v>4739</v>
      </c>
      <c r="K145" s="163">
        <v>2</v>
      </c>
      <c r="L145" s="164" t="s">
        <v>4679</v>
      </c>
      <c r="M145" s="164">
        <v>1</v>
      </c>
      <c r="N145" s="164" t="s">
        <v>4585</v>
      </c>
      <c r="O145" s="165">
        <v>2</v>
      </c>
      <c r="P145" s="166" t="s">
        <v>40</v>
      </c>
      <c r="Q145" s="166"/>
      <c r="R145" s="167" t="s">
        <v>40</v>
      </c>
      <c r="S145" s="167"/>
      <c r="T145" s="168" t="s">
        <v>40</v>
      </c>
      <c r="U145" s="168"/>
      <c r="V145" s="169" t="s">
        <v>40</v>
      </c>
      <c r="W145" s="169"/>
      <c r="X145" s="5" t="s">
        <v>40</v>
      </c>
      <c r="Y145" s="5"/>
      <c r="Z145" s="161" t="s">
        <v>40</v>
      </c>
      <c r="AA145" s="161"/>
      <c r="AB145" s="162" t="s">
        <v>40</v>
      </c>
      <c r="AC145" s="162"/>
      <c r="AD145" s="33">
        <v>30</v>
      </c>
      <c r="AE145" s="18" t="s">
        <v>12541</v>
      </c>
      <c r="AF145" s="18" t="s">
        <v>12544</v>
      </c>
      <c r="AG145" s="170" t="b">
        <v>1</v>
      </c>
      <c r="AH145" s="170" t="b">
        <v>1</v>
      </c>
      <c r="AI145" s="170" t="str">
        <f ca="1">IFERROR(VLOOKUP(F145,Cennik!$A$4:$B892, 2, FALSE()) * G145 + VLOOKUP(H145,Cennik!$A$4:$B892, 2, FALSE()) * I145 + VLOOKUP(J145,Cennik!$A$4:$B892, 2, FALSE()) * K145 + VLOOKUP(L145,Cennik!$A$4:$B892, 2, FALSE()) * M145 + VLOOKUP(N145,Cennik!$A$4:$B892, 2, FALSE()) * O145 + VLOOKUP(P145,Cennik!$A$4:$B892, 2, FALSE()) * Q145 + VLOOKUP(R145,Cennik!$A$4:$B892, 2, FALSE()) * S145 + VLOOKUP(T145,Cennik!$A$4:$B892, 2, FALSE()) * U145 + VLOOKUP(V145,Cennik!$A$4:$B892, 2, FALSE()) * W145 + VLOOKUP(X145,Cennik!$A$4:$B892, 2, FALSE()) * Y145 + VLOOKUP(Z145,Cennik!$A$4:$B892, 2, FALSE()) * AA145 + VLOOKUP(AB145,Cennik!$A$4:$B892, 2, FALSE() * AC145),"Brak wartości")</f>
        <v>Brak wartości</v>
      </c>
    </row>
    <row r="146" spans="1:35" ht="12.75">
      <c r="A146" s="172" t="s">
        <v>12545</v>
      </c>
      <c r="B146" s="159">
        <v>3</v>
      </c>
      <c r="C146" s="5" t="s">
        <v>2409</v>
      </c>
      <c r="D146" s="189" t="s">
        <v>2445</v>
      </c>
      <c r="E146" s="12" t="s">
        <v>2445</v>
      </c>
      <c r="F146" s="161" t="s">
        <v>40</v>
      </c>
      <c r="G146" s="161"/>
      <c r="H146" s="162" t="s">
        <v>40</v>
      </c>
      <c r="I146" s="162"/>
      <c r="J146" s="163" t="s">
        <v>40</v>
      </c>
      <c r="K146" s="163"/>
      <c r="L146" s="164" t="s">
        <v>40</v>
      </c>
      <c r="M146" s="164"/>
      <c r="N146" s="164" t="s">
        <v>40</v>
      </c>
      <c r="O146" s="165"/>
      <c r="P146" s="166" t="s">
        <v>40</v>
      </c>
      <c r="Q146" s="166"/>
      <c r="R146" s="167" t="s">
        <v>40</v>
      </c>
      <c r="S146" s="167"/>
      <c r="T146" s="168" t="s">
        <v>40</v>
      </c>
      <c r="U146" s="168"/>
      <c r="V146" s="169" t="s">
        <v>40</v>
      </c>
      <c r="W146" s="169"/>
      <c r="X146" s="5" t="s">
        <v>40</v>
      </c>
      <c r="Y146" s="5"/>
      <c r="Z146" s="161" t="s">
        <v>40</v>
      </c>
      <c r="AA146" s="161"/>
      <c r="AB146" s="162" t="s">
        <v>40</v>
      </c>
      <c r="AC146" s="162"/>
      <c r="AD146" s="33">
        <v>30</v>
      </c>
      <c r="AE146" s="18" t="s">
        <v>12541</v>
      </c>
      <c r="AF146" s="18" t="s">
        <v>12544</v>
      </c>
      <c r="AG146" s="170" t="b">
        <v>1</v>
      </c>
      <c r="AH146" s="170" t="b">
        <v>1</v>
      </c>
      <c r="AI146" s="170" t="s">
        <v>48</v>
      </c>
    </row>
    <row r="147" spans="1:35" ht="12.75">
      <c r="A147" s="158" t="s">
        <v>2446</v>
      </c>
      <c r="B147" s="159">
        <v>3</v>
      </c>
      <c r="C147" s="5" t="s">
        <v>2409</v>
      </c>
      <c r="D147" s="189" t="s">
        <v>2447</v>
      </c>
      <c r="E147" s="12" t="s">
        <v>2447</v>
      </c>
      <c r="F147" s="161" t="s">
        <v>518</v>
      </c>
      <c r="G147" s="161">
        <v>5</v>
      </c>
      <c r="H147" s="162" t="s">
        <v>807</v>
      </c>
      <c r="I147" s="162">
        <v>5</v>
      </c>
      <c r="J147" s="163" t="s">
        <v>4739</v>
      </c>
      <c r="K147" s="163">
        <v>2</v>
      </c>
      <c r="L147" s="164" t="s">
        <v>4679</v>
      </c>
      <c r="M147" s="164">
        <v>1</v>
      </c>
      <c r="N147" s="164" t="s">
        <v>4585</v>
      </c>
      <c r="O147" s="165">
        <v>2</v>
      </c>
      <c r="P147" s="166" t="s">
        <v>40</v>
      </c>
      <c r="Q147" s="166"/>
      <c r="R147" s="167" t="s">
        <v>40</v>
      </c>
      <c r="S147" s="167"/>
      <c r="T147" s="168" t="s">
        <v>40</v>
      </c>
      <c r="U147" s="168"/>
      <c r="V147" s="169" t="s">
        <v>40</v>
      </c>
      <c r="W147" s="169"/>
      <c r="X147" s="5" t="s">
        <v>40</v>
      </c>
      <c r="Y147" s="5"/>
      <c r="Z147" s="161" t="s">
        <v>40</v>
      </c>
      <c r="AA147" s="161"/>
      <c r="AB147" s="162" t="s">
        <v>40</v>
      </c>
      <c r="AC147" s="162"/>
      <c r="AD147" s="33">
        <v>30</v>
      </c>
      <c r="AE147" s="18" t="s">
        <v>12541</v>
      </c>
      <c r="AF147" s="18" t="s">
        <v>12544</v>
      </c>
      <c r="AG147" s="170" t="b">
        <v>1</v>
      </c>
      <c r="AH147" s="170" t="b">
        <v>1</v>
      </c>
      <c r="AI147" s="170" t="str">
        <f ca="1">IFERROR(VLOOKUP(F147,Cennik!$A$4:$B892, 2, FALSE()) * G147 + VLOOKUP(H147,Cennik!$A$4:$B892, 2, FALSE()) * I147 + VLOOKUP(J147,Cennik!$A$4:$B892, 2, FALSE()) * K147 + VLOOKUP(L147,Cennik!$A$4:$B892, 2, FALSE()) * M147 + VLOOKUP(N147,Cennik!$A$4:$B892, 2, FALSE()) * O147 + VLOOKUP(P147,Cennik!$A$4:$B892, 2, FALSE()) * Q147 + VLOOKUP(R147,Cennik!$A$4:$B892, 2, FALSE()) * S147 + VLOOKUP(T147,Cennik!$A$4:$B892, 2, FALSE()) * U147 + VLOOKUP(V147,Cennik!$A$4:$B892, 2, FALSE()) * W147 + VLOOKUP(X147,Cennik!$A$4:$B892, 2, FALSE()) * Y147 + VLOOKUP(Z147,Cennik!$A$4:$B892, 2, FALSE()) * AA147 + VLOOKUP(AB147,Cennik!$A$4:$B892, 2, FALSE() * AC147),"Brak wartości")</f>
        <v>Brak wartości</v>
      </c>
    </row>
    <row r="148" spans="1:35" ht="12.75">
      <c r="A148" s="158" t="s">
        <v>2448</v>
      </c>
      <c r="B148" s="159">
        <v>3</v>
      </c>
      <c r="C148" s="5" t="s">
        <v>2409</v>
      </c>
      <c r="D148" s="189" t="s">
        <v>2449</v>
      </c>
      <c r="E148" s="12" t="s">
        <v>2449</v>
      </c>
      <c r="F148" s="161" t="s">
        <v>518</v>
      </c>
      <c r="G148" s="161">
        <v>5</v>
      </c>
      <c r="H148" s="162" t="s">
        <v>807</v>
      </c>
      <c r="I148" s="162">
        <v>5</v>
      </c>
      <c r="J148" s="163" t="s">
        <v>4739</v>
      </c>
      <c r="K148" s="163">
        <v>2</v>
      </c>
      <c r="L148" s="164" t="s">
        <v>4679</v>
      </c>
      <c r="M148" s="164">
        <v>1</v>
      </c>
      <c r="N148" s="164" t="s">
        <v>4585</v>
      </c>
      <c r="O148" s="165">
        <v>2</v>
      </c>
      <c r="P148" s="166" t="s">
        <v>40</v>
      </c>
      <c r="Q148" s="166"/>
      <c r="R148" s="167" t="s">
        <v>40</v>
      </c>
      <c r="S148" s="167"/>
      <c r="T148" s="168" t="s">
        <v>40</v>
      </c>
      <c r="U148" s="168"/>
      <c r="V148" s="169" t="s">
        <v>40</v>
      </c>
      <c r="W148" s="169"/>
      <c r="X148" s="5" t="s">
        <v>40</v>
      </c>
      <c r="Y148" s="5"/>
      <c r="Z148" s="161" t="s">
        <v>40</v>
      </c>
      <c r="AA148" s="161"/>
      <c r="AB148" s="162" t="s">
        <v>40</v>
      </c>
      <c r="AC148" s="162"/>
      <c r="AD148" s="33">
        <v>30</v>
      </c>
      <c r="AE148" s="18" t="s">
        <v>12541</v>
      </c>
      <c r="AF148" s="18" t="s">
        <v>12544</v>
      </c>
      <c r="AG148" s="170" t="b">
        <v>1</v>
      </c>
      <c r="AH148" s="170" t="b">
        <v>1</v>
      </c>
      <c r="AI148" s="170" t="str">
        <f ca="1">IFERROR(VLOOKUP(F148,Cennik!$A$4:$B892, 2, FALSE()) * G148 + VLOOKUP(H148,Cennik!$A$4:$B892, 2, FALSE()) * I148 + VLOOKUP(J148,Cennik!$A$4:$B892, 2, FALSE()) * K148 + VLOOKUP(L148,Cennik!$A$4:$B892, 2, FALSE()) * M148 + VLOOKUP(N148,Cennik!$A$4:$B892, 2, FALSE()) * O148 + VLOOKUP(P148,Cennik!$A$4:$B892, 2, FALSE()) * Q148 + VLOOKUP(R148,Cennik!$A$4:$B892, 2, FALSE()) * S148 + VLOOKUP(T148,Cennik!$A$4:$B892, 2, FALSE()) * U148 + VLOOKUP(V148,Cennik!$A$4:$B892, 2, FALSE()) * W148 + VLOOKUP(X148,Cennik!$A$4:$B892, 2, FALSE()) * Y148 + VLOOKUP(Z148,Cennik!$A$4:$B892, 2, FALSE()) * AA148 + VLOOKUP(AB148,Cennik!$A$4:$B892, 2, FALSE() * AC148),"Brak wartości")</f>
        <v>Brak wartości</v>
      </c>
    </row>
    <row r="149" spans="1:35" ht="12.75">
      <c r="A149" s="158" t="s">
        <v>2450</v>
      </c>
      <c r="B149" s="159">
        <v>3</v>
      </c>
      <c r="C149" s="5" t="s">
        <v>2409</v>
      </c>
      <c r="D149" s="189" t="s">
        <v>2451</v>
      </c>
      <c r="E149" s="12" t="s">
        <v>2451</v>
      </c>
      <c r="F149" s="161" t="s">
        <v>518</v>
      </c>
      <c r="G149" s="161">
        <v>5</v>
      </c>
      <c r="H149" s="162" t="s">
        <v>807</v>
      </c>
      <c r="I149" s="162">
        <v>5</v>
      </c>
      <c r="J149" s="163" t="s">
        <v>4739</v>
      </c>
      <c r="K149" s="163">
        <v>2</v>
      </c>
      <c r="L149" s="164" t="s">
        <v>4679</v>
      </c>
      <c r="M149" s="164">
        <v>1</v>
      </c>
      <c r="N149" s="164" t="s">
        <v>4585</v>
      </c>
      <c r="O149" s="165">
        <v>2</v>
      </c>
      <c r="P149" s="166" t="s">
        <v>40</v>
      </c>
      <c r="Q149" s="166"/>
      <c r="R149" s="167" t="s">
        <v>40</v>
      </c>
      <c r="S149" s="167"/>
      <c r="T149" s="168" t="s">
        <v>40</v>
      </c>
      <c r="U149" s="168"/>
      <c r="V149" s="169" t="s">
        <v>40</v>
      </c>
      <c r="W149" s="169"/>
      <c r="X149" s="5" t="s">
        <v>40</v>
      </c>
      <c r="Y149" s="5"/>
      <c r="Z149" s="161" t="s">
        <v>40</v>
      </c>
      <c r="AA149" s="161"/>
      <c r="AB149" s="162" t="s">
        <v>40</v>
      </c>
      <c r="AC149" s="162"/>
      <c r="AD149" s="33">
        <v>30</v>
      </c>
      <c r="AE149" s="18" t="s">
        <v>12541</v>
      </c>
      <c r="AF149" s="18" t="s">
        <v>12544</v>
      </c>
      <c r="AG149" s="170" t="b">
        <v>1</v>
      </c>
      <c r="AH149" s="170" t="b">
        <v>1</v>
      </c>
      <c r="AI149" s="170" t="str">
        <f ca="1">IFERROR(VLOOKUP(F149,Cennik!$A$4:$B892, 2, FALSE()) * G149 + VLOOKUP(H149,Cennik!$A$4:$B892, 2, FALSE()) * I149 + VLOOKUP(J149,Cennik!$A$4:$B892, 2, FALSE()) * K149 + VLOOKUP(L149,Cennik!$A$4:$B892, 2, FALSE()) * M149 + VLOOKUP(N149,Cennik!$A$4:$B892, 2, FALSE()) * O149 + VLOOKUP(P149,Cennik!$A$4:$B892, 2, FALSE()) * Q149 + VLOOKUP(R149,Cennik!$A$4:$B892, 2, FALSE()) * S149 + VLOOKUP(T149,Cennik!$A$4:$B892, 2, FALSE()) * U149 + VLOOKUP(V149,Cennik!$A$4:$B892, 2, FALSE()) * W149 + VLOOKUP(X149,Cennik!$A$4:$B892, 2, FALSE()) * Y149 + VLOOKUP(Z149,Cennik!$A$4:$B892, 2, FALSE()) * AA149 + VLOOKUP(AB149,Cennik!$A$4:$B892, 2, FALSE() * AC149),"Brak wartości")</f>
        <v>Brak wartości</v>
      </c>
    </row>
    <row r="150" spans="1:35" ht="12.75">
      <c r="A150" s="158" t="s">
        <v>2452</v>
      </c>
      <c r="B150" s="159">
        <v>3</v>
      </c>
      <c r="C150" s="5" t="s">
        <v>2409</v>
      </c>
      <c r="D150" s="189" t="s">
        <v>2453</v>
      </c>
      <c r="E150" s="12" t="s">
        <v>2453</v>
      </c>
      <c r="F150" s="161" t="s">
        <v>518</v>
      </c>
      <c r="G150" s="161">
        <v>5</v>
      </c>
      <c r="H150" s="162" t="s">
        <v>807</v>
      </c>
      <c r="I150" s="162">
        <v>5</v>
      </c>
      <c r="J150" s="163" t="s">
        <v>4739</v>
      </c>
      <c r="K150" s="163">
        <v>2</v>
      </c>
      <c r="L150" s="164" t="s">
        <v>4679</v>
      </c>
      <c r="M150" s="164">
        <v>1</v>
      </c>
      <c r="N150" s="164" t="s">
        <v>4585</v>
      </c>
      <c r="O150" s="165">
        <v>2</v>
      </c>
      <c r="P150" s="166" t="s">
        <v>40</v>
      </c>
      <c r="Q150" s="166"/>
      <c r="R150" s="167" t="s">
        <v>40</v>
      </c>
      <c r="S150" s="167"/>
      <c r="T150" s="168" t="s">
        <v>40</v>
      </c>
      <c r="U150" s="168"/>
      <c r="V150" s="169" t="s">
        <v>40</v>
      </c>
      <c r="W150" s="169"/>
      <c r="X150" s="5" t="s">
        <v>40</v>
      </c>
      <c r="Y150" s="5"/>
      <c r="Z150" s="161" t="s">
        <v>40</v>
      </c>
      <c r="AA150" s="161"/>
      <c r="AB150" s="162" t="s">
        <v>40</v>
      </c>
      <c r="AC150" s="162"/>
      <c r="AD150" s="33">
        <v>30</v>
      </c>
      <c r="AE150" s="18" t="s">
        <v>12541</v>
      </c>
      <c r="AF150" s="18" t="s">
        <v>12544</v>
      </c>
      <c r="AG150" s="170" t="b">
        <v>1</v>
      </c>
      <c r="AH150" s="170" t="b">
        <v>1</v>
      </c>
      <c r="AI150" s="170" t="str">
        <f ca="1">IFERROR(VLOOKUP(F150,Cennik!$A$4:$B892, 2, FALSE()) * G150 + VLOOKUP(H150,Cennik!$A$4:$B892, 2, FALSE()) * I150 + VLOOKUP(J150,Cennik!$A$4:$B892, 2, FALSE()) * K150 + VLOOKUP(L150,Cennik!$A$4:$B892, 2, FALSE()) * M150 + VLOOKUP(N150,Cennik!$A$4:$B892, 2, FALSE()) * O150 + VLOOKUP(P150,Cennik!$A$4:$B892, 2, FALSE()) * Q150 + VLOOKUP(R150,Cennik!$A$4:$B892, 2, FALSE()) * S150 + VLOOKUP(T150,Cennik!$A$4:$B892, 2, FALSE()) * U150 + VLOOKUP(V150,Cennik!$A$4:$B892, 2, FALSE()) * W150 + VLOOKUP(X150,Cennik!$A$4:$B892, 2, FALSE()) * Y150 + VLOOKUP(Z150,Cennik!$A$4:$B892, 2, FALSE()) * AA150 + VLOOKUP(AB150,Cennik!$A$4:$B892, 2, FALSE() * AC150),"Brak wartości")</f>
        <v>Brak wartości</v>
      </c>
    </row>
    <row r="151" spans="1:35" ht="12.75">
      <c r="A151" s="158" t="s">
        <v>2454</v>
      </c>
      <c r="B151" s="159">
        <v>3</v>
      </c>
      <c r="C151" s="5" t="s">
        <v>2409</v>
      </c>
      <c r="D151" s="189" t="s">
        <v>2455</v>
      </c>
      <c r="E151" s="12" t="s">
        <v>2455</v>
      </c>
      <c r="F151" s="161" t="s">
        <v>518</v>
      </c>
      <c r="G151" s="161">
        <v>5</v>
      </c>
      <c r="H151" s="162" t="s">
        <v>807</v>
      </c>
      <c r="I151" s="162">
        <v>5</v>
      </c>
      <c r="J151" s="163" t="s">
        <v>4739</v>
      </c>
      <c r="K151" s="163">
        <v>2</v>
      </c>
      <c r="L151" s="164" t="s">
        <v>4679</v>
      </c>
      <c r="M151" s="164">
        <v>1</v>
      </c>
      <c r="N151" s="164" t="s">
        <v>4585</v>
      </c>
      <c r="O151" s="165">
        <v>2</v>
      </c>
      <c r="P151" s="166" t="s">
        <v>40</v>
      </c>
      <c r="Q151" s="166"/>
      <c r="R151" s="167" t="s">
        <v>40</v>
      </c>
      <c r="S151" s="167"/>
      <c r="T151" s="168" t="s">
        <v>40</v>
      </c>
      <c r="U151" s="168"/>
      <c r="V151" s="169" t="s">
        <v>40</v>
      </c>
      <c r="W151" s="169"/>
      <c r="X151" s="5" t="s">
        <v>40</v>
      </c>
      <c r="Y151" s="5"/>
      <c r="Z151" s="161" t="s">
        <v>40</v>
      </c>
      <c r="AA151" s="161"/>
      <c r="AB151" s="162" t="s">
        <v>40</v>
      </c>
      <c r="AC151" s="162"/>
      <c r="AD151" s="33">
        <v>30</v>
      </c>
      <c r="AE151" s="18" t="s">
        <v>12541</v>
      </c>
      <c r="AF151" s="18" t="s">
        <v>12544</v>
      </c>
      <c r="AG151" s="170" t="b">
        <v>1</v>
      </c>
      <c r="AH151" s="170" t="b">
        <v>1</v>
      </c>
      <c r="AI151" s="170" t="str">
        <f ca="1">IFERROR(VLOOKUP(F151,Cennik!$A$4:$B892, 2, FALSE()) * G151 + VLOOKUP(H151,Cennik!$A$4:$B892, 2, FALSE()) * I151 + VLOOKUP(J151,Cennik!$A$4:$B892, 2, FALSE()) * K151 + VLOOKUP(L151,Cennik!$A$4:$B892, 2, FALSE()) * M151 + VLOOKUP(N151,Cennik!$A$4:$B892, 2, FALSE()) * O151 + VLOOKUP(P151,Cennik!$A$4:$B892, 2, FALSE()) * Q151 + VLOOKUP(R151,Cennik!$A$4:$B892, 2, FALSE()) * S151 + VLOOKUP(T151,Cennik!$A$4:$B892, 2, FALSE()) * U151 + VLOOKUP(V151,Cennik!$A$4:$B892, 2, FALSE()) * W151 + VLOOKUP(X151,Cennik!$A$4:$B892, 2, FALSE()) * Y151 + VLOOKUP(Z151,Cennik!$A$4:$B892, 2, FALSE()) * AA151 + VLOOKUP(AB151,Cennik!$A$4:$B892, 2, FALSE() * AC151),"Brak wartości")</f>
        <v>Brak wartości</v>
      </c>
    </row>
    <row r="152" spans="1:35" ht="12.75">
      <c r="A152" s="158" t="s">
        <v>2456</v>
      </c>
      <c r="B152" s="159">
        <v>3</v>
      </c>
      <c r="C152" s="5" t="s">
        <v>2457</v>
      </c>
      <c r="D152" s="189" t="s">
        <v>2458</v>
      </c>
      <c r="E152" s="12" t="s">
        <v>2458</v>
      </c>
      <c r="F152" s="161" t="s">
        <v>518</v>
      </c>
      <c r="G152" s="161">
        <v>5</v>
      </c>
      <c r="H152" s="162" t="s">
        <v>807</v>
      </c>
      <c r="I152" s="162">
        <v>5</v>
      </c>
      <c r="J152" s="163" t="s">
        <v>4739</v>
      </c>
      <c r="K152" s="163">
        <v>2</v>
      </c>
      <c r="L152" s="164" t="s">
        <v>4679</v>
      </c>
      <c r="M152" s="164">
        <v>1</v>
      </c>
      <c r="N152" s="164" t="s">
        <v>4585</v>
      </c>
      <c r="O152" s="165">
        <v>2</v>
      </c>
      <c r="P152" s="166" t="s">
        <v>40</v>
      </c>
      <c r="Q152" s="166"/>
      <c r="R152" s="167" t="s">
        <v>40</v>
      </c>
      <c r="S152" s="167"/>
      <c r="T152" s="168" t="s">
        <v>40</v>
      </c>
      <c r="U152" s="168"/>
      <c r="V152" s="169" t="s">
        <v>40</v>
      </c>
      <c r="W152" s="169"/>
      <c r="X152" s="5" t="s">
        <v>40</v>
      </c>
      <c r="Y152" s="5"/>
      <c r="Z152" s="161" t="s">
        <v>40</v>
      </c>
      <c r="AA152" s="161"/>
      <c r="AB152" s="162" t="s">
        <v>40</v>
      </c>
      <c r="AC152" s="162"/>
      <c r="AD152" s="33">
        <v>30</v>
      </c>
      <c r="AE152" s="18" t="s">
        <v>12541</v>
      </c>
      <c r="AF152" s="18" t="s">
        <v>12544</v>
      </c>
      <c r="AG152" s="170" t="b">
        <v>1</v>
      </c>
      <c r="AH152" s="170" t="b">
        <v>1</v>
      </c>
      <c r="AI152" s="170" t="str">
        <f ca="1">IFERROR(VLOOKUP(F152,Cennik!$A$4:$B892, 2, FALSE()) * G152 + VLOOKUP(H152,Cennik!$A$4:$B892, 2, FALSE()) * I152 + VLOOKUP(J152,Cennik!$A$4:$B892, 2, FALSE()) * K152 + VLOOKUP(L152,Cennik!$A$4:$B892, 2, FALSE()) * M152 + VLOOKUP(N152,Cennik!$A$4:$B892, 2, FALSE()) * O152 + VLOOKUP(P152,Cennik!$A$4:$B892, 2, FALSE()) * Q152 + VLOOKUP(R152,Cennik!$A$4:$B892, 2, FALSE()) * S152 + VLOOKUP(T152,Cennik!$A$4:$B892, 2, FALSE()) * U152 + VLOOKUP(V152,Cennik!$A$4:$B892, 2, FALSE()) * W152 + VLOOKUP(X152,Cennik!$A$4:$B892, 2, FALSE()) * Y152 + VLOOKUP(Z152,Cennik!$A$4:$B892, 2, FALSE()) * AA152 + VLOOKUP(AB152,Cennik!$A$4:$B892, 2, FALSE() * AC152),"Brak wartości")</f>
        <v>Brak wartości</v>
      </c>
    </row>
    <row r="153" spans="1:35" ht="12.75">
      <c r="A153" s="158" t="s">
        <v>2459</v>
      </c>
      <c r="B153" s="159">
        <v>3</v>
      </c>
      <c r="C153" s="5" t="s">
        <v>2460</v>
      </c>
      <c r="D153" s="178" t="s">
        <v>2461</v>
      </c>
      <c r="E153" s="12" t="s">
        <v>2461</v>
      </c>
      <c r="F153" s="161" t="s">
        <v>518</v>
      </c>
      <c r="G153" s="161">
        <v>5</v>
      </c>
      <c r="H153" s="162" t="s">
        <v>807</v>
      </c>
      <c r="I153" s="162">
        <v>5</v>
      </c>
      <c r="J153" s="163" t="s">
        <v>4739</v>
      </c>
      <c r="K153" s="163">
        <v>2</v>
      </c>
      <c r="L153" s="164" t="s">
        <v>4679</v>
      </c>
      <c r="M153" s="164">
        <v>1</v>
      </c>
      <c r="N153" s="164" t="s">
        <v>4585</v>
      </c>
      <c r="O153" s="165">
        <v>2</v>
      </c>
      <c r="P153" s="166" t="s">
        <v>40</v>
      </c>
      <c r="Q153" s="166"/>
      <c r="R153" s="167" t="s">
        <v>40</v>
      </c>
      <c r="S153" s="167"/>
      <c r="T153" s="168" t="s">
        <v>40</v>
      </c>
      <c r="U153" s="168"/>
      <c r="V153" s="169" t="s">
        <v>40</v>
      </c>
      <c r="W153" s="169"/>
      <c r="X153" s="5" t="s">
        <v>40</v>
      </c>
      <c r="Y153" s="5"/>
      <c r="Z153" s="161" t="s">
        <v>40</v>
      </c>
      <c r="AA153" s="161"/>
      <c r="AB153" s="162" t="s">
        <v>40</v>
      </c>
      <c r="AC153" s="162"/>
      <c r="AD153" s="33">
        <v>25</v>
      </c>
      <c r="AE153" s="18" t="s">
        <v>12541</v>
      </c>
      <c r="AF153" s="18" t="s">
        <v>12544</v>
      </c>
      <c r="AG153" s="170" t="b">
        <v>1</v>
      </c>
      <c r="AH153" s="170" t="b">
        <v>1</v>
      </c>
      <c r="AI153" s="170" t="str">
        <f ca="1">IFERROR(VLOOKUP(F153,Cennik!$A$4:$B892, 2, FALSE()) * G153 + VLOOKUP(H153,Cennik!$A$4:$B892, 2, FALSE()) * I153 + VLOOKUP(J153,Cennik!$A$4:$B892, 2, FALSE()) * K153 + VLOOKUP(L153,Cennik!$A$4:$B892, 2, FALSE()) * M153 + VLOOKUP(N153,Cennik!$A$4:$B892, 2, FALSE()) * O153 + VLOOKUP(P153,Cennik!$A$4:$B892, 2, FALSE()) * Q153 + VLOOKUP(R153,Cennik!$A$4:$B892, 2, FALSE()) * S153 + VLOOKUP(T153,Cennik!$A$4:$B892, 2, FALSE()) * U153 + VLOOKUP(V153,Cennik!$A$4:$B892, 2, FALSE()) * W153 + VLOOKUP(X153,Cennik!$A$4:$B892, 2, FALSE()) * Y153 + VLOOKUP(Z153,Cennik!$A$4:$B892, 2, FALSE()) * AA153 + VLOOKUP(AB153,Cennik!$A$4:$B892, 2, FALSE() * AC153),"Brak wartości")</f>
        <v>Brak wartości</v>
      </c>
    </row>
    <row r="154" spans="1:35" ht="12.75">
      <c r="A154" s="158" t="s">
        <v>2462</v>
      </c>
      <c r="B154" s="159">
        <v>3</v>
      </c>
      <c r="C154" s="5" t="s">
        <v>2460</v>
      </c>
      <c r="D154" s="11" t="s">
        <v>2463</v>
      </c>
      <c r="E154" s="12" t="s">
        <v>2463</v>
      </c>
      <c r="F154" s="161" t="s">
        <v>557</v>
      </c>
      <c r="G154" s="161">
        <v>15</v>
      </c>
      <c r="H154" s="162" t="s">
        <v>567</v>
      </c>
      <c r="I154" s="162">
        <v>15</v>
      </c>
      <c r="J154" s="163" t="s">
        <v>518</v>
      </c>
      <c r="K154" s="163">
        <v>4</v>
      </c>
      <c r="L154" s="164" t="s">
        <v>4585</v>
      </c>
      <c r="M154" s="164">
        <v>3</v>
      </c>
      <c r="N154" s="164" t="s">
        <v>8133</v>
      </c>
      <c r="O154" s="165">
        <v>3</v>
      </c>
      <c r="P154" s="166" t="s">
        <v>40</v>
      </c>
      <c r="Q154" s="166"/>
      <c r="R154" s="167" t="s">
        <v>40</v>
      </c>
      <c r="S154" s="167"/>
      <c r="T154" s="168" t="s">
        <v>40</v>
      </c>
      <c r="U154" s="168"/>
      <c r="V154" s="169" t="s">
        <v>40</v>
      </c>
      <c r="W154" s="169"/>
      <c r="X154" s="5" t="s">
        <v>40</v>
      </c>
      <c r="Y154" s="5"/>
      <c r="Z154" s="161" t="s">
        <v>40</v>
      </c>
      <c r="AA154" s="161"/>
      <c r="AB154" s="162" t="s">
        <v>40</v>
      </c>
      <c r="AC154" s="162"/>
      <c r="AD154" s="33">
        <v>25</v>
      </c>
      <c r="AE154" s="18" t="s">
        <v>12541</v>
      </c>
      <c r="AF154" s="18" t="s">
        <v>12544</v>
      </c>
      <c r="AG154" s="170" t="b">
        <v>1</v>
      </c>
      <c r="AH154" s="170" t="b">
        <v>1</v>
      </c>
      <c r="AI154" s="170" t="str">
        <f ca="1">IFERROR(VLOOKUP(F154,Cennik!$A$4:$B892, 2, FALSE()) * G154 + VLOOKUP(H154,Cennik!$A$4:$B892, 2, FALSE()) * I154 + VLOOKUP(J154,Cennik!$A$4:$B892, 2, FALSE()) * K154 + VLOOKUP(L154,Cennik!$A$4:$B892, 2, FALSE()) * M154 + VLOOKUP(N154,Cennik!$A$4:$B892, 2, FALSE()) * O154 + VLOOKUP(P154,Cennik!$A$4:$B892, 2, FALSE()) * Q154 + VLOOKUP(R154,Cennik!$A$4:$B892, 2, FALSE()) * S154 + VLOOKUP(T154,Cennik!$A$4:$B892, 2, FALSE()) * U154 + VLOOKUP(V154,Cennik!$A$4:$B892, 2, FALSE()) * W154 + VLOOKUP(X154,Cennik!$A$4:$B892, 2, FALSE()) * Y154 + VLOOKUP(Z154,Cennik!$A$4:$B892, 2, FALSE()) * AA154 + VLOOKUP(AB154,Cennik!$A$4:$B892, 2, FALSE() * AC154),"Brak wartości")</f>
        <v>Brak wartości</v>
      </c>
    </row>
    <row r="155" spans="1:35" ht="12.75">
      <c r="A155" s="158" t="s">
        <v>2464</v>
      </c>
      <c r="B155" s="159">
        <v>3</v>
      </c>
      <c r="C155" s="5" t="s">
        <v>2457</v>
      </c>
      <c r="D155" s="11" t="s">
        <v>2465</v>
      </c>
      <c r="E155" s="12" t="s">
        <v>2466</v>
      </c>
      <c r="F155" s="161" t="s">
        <v>557</v>
      </c>
      <c r="G155" s="161">
        <v>15</v>
      </c>
      <c r="H155" s="162" t="s">
        <v>567</v>
      </c>
      <c r="I155" s="162">
        <v>15</v>
      </c>
      <c r="J155" s="163" t="s">
        <v>518</v>
      </c>
      <c r="K155" s="163">
        <v>4</v>
      </c>
      <c r="L155" s="164" t="s">
        <v>4585</v>
      </c>
      <c r="M155" s="164">
        <v>3</v>
      </c>
      <c r="N155" s="164" t="s">
        <v>8133</v>
      </c>
      <c r="O155" s="165">
        <v>3</v>
      </c>
      <c r="P155" s="166" t="s">
        <v>40</v>
      </c>
      <c r="Q155" s="166"/>
      <c r="R155" s="167" t="s">
        <v>40</v>
      </c>
      <c r="S155" s="167"/>
      <c r="T155" s="168" t="s">
        <v>40</v>
      </c>
      <c r="U155" s="168"/>
      <c r="V155" s="169" t="s">
        <v>40</v>
      </c>
      <c r="W155" s="169"/>
      <c r="X155" s="5" t="s">
        <v>40</v>
      </c>
      <c r="Y155" s="5"/>
      <c r="Z155" s="161" t="s">
        <v>40</v>
      </c>
      <c r="AA155" s="161"/>
      <c r="AB155" s="162" t="s">
        <v>40</v>
      </c>
      <c r="AC155" s="162"/>
      <c r="AD155" s="33">
        <v>30</v>
      </c>
      <c r="AE155" s="18" t="s">
        <v>12541</v>
      </c>
      <c r="AF155" s="18" t="s">
        <v>12544</v>
      </c>
      <c r="AG155" s="170" t="b">
        <v>1</v>
      </c>
      <c r="AH155" s="170" t="b">
        <v>1</v>
      </c>
      <c r="AI155" s="170" t="str">
        <f ca="1">IFERROR(VLOOKUP(F155,Cennik!$A$4:$B892, 2, FALSE()) * G155 + VLOOKUP(H155,Cennik!$A$4:$B892, 2, FALSE()) * I155 + VLOOKUP(J155,Cennik!$A$4:$B892, 2, FALSE()) * K155 + VLOOKUP(L155,Cennik!$A$4:$B892, 2, FALSE()) * M155 + VLOOKUP(N155,Cennik!$A$4:$B892, 2, FALSE()) * O155 + VLOOKUP(P155,Cennik!$A$4:$B892, 2, FALSE()) * Q155 + VLOOKUP(R155,Cennik!$A$4:$B892, 2, FALSE()) * S155 + VLOOKUP(T155,Cennik!$A$4:$B892, 2, FALSE()) * U155 + VLOOKUP(V155,Cennik!$A$4:$B892, 2, FALSE()) * W155 + VLOOKUP(X155,Cennik!$A$4:$B892, 2, FALSE()) * Y155 + VLOOKUP(Z155,Cennik!$A$4:$B892, 2, FALSE()) * AA155 + VLOOKUP(AB155,Cennik!$A$4:$B892, 2, FALSE() * AC155),"Brak wartości")</f>
        <v>Brak wartości</v>
      </c>
    </row>
    <row r="156" spans="1:35" ht="12.75">
      <c r="A156" s="158" t="s">
        <v>2467</v>
      </c>
      <c r="B156" s="159">
        <v>3</v>
      </c>
      <c r="C156" s="5" t="s">
        <v>2468</v>
      </c>
      <c r="D156" s="190" t="s">
        <v>2469</v>
      </c>
      <c r="E156" s="58" t="s">
        <v>2469</v>
      </c>
      <c r="F156" s="161" t="s">
        <v>518</v>
      </c>
      <c r="G156" s="161">
        <v>5</v>
      </c>
      <c r="H156" s="162" t="s">
        <v>807</v>
      </c>
      <c r="I156" s="162">
        <v>5</v>
      </c>
      <c r="J156" s="163" t="s">
        <v>4739</v>
      </c>
      <c r="K156" s="163">
        <v>2</v>
      </c>
      <c r="L156" s="164" t="s">
        <v>4679</v>
      </c>
      <c r="M156" s="164">
        <v>1</v>
      </c>
      <c r="N156" s="164" t="s">
        <v>4585</v>
      </c>
      <c r="O156" s="165">
        <v>2</v>
      </c>
      <c r="P156" s="166" t="s">
        <v>40</v>
      </c>
      <c r="Q156" s="166"/>
      <c r="R156" s="167" t="s">
        <v>40</v>
      </c>
      <c r="S156" s="167"/>
      <c r="T156" s="168" t="s">
        <v>40</v>
      </c>
      <c r="U156" s="168"/>
      <c r="V156" s="169" t="s">
        <v>40</v>
      </c>
      <c r="W156" s="169"/>
      <c r="X156" s="5" t="s">
        <v>40</v>
      </c>
      <c r="Y156" s="5"/>
      <c r="Z156" s="161" t="s">
        <v>40</v>
      </c>
      <c r="AA156" s="161"/>
      <c r="AB156" s="162" t="s">
        <v>40</v>
      </c>
      <c r="AC156" s="162"/>
      <c r="AD156" s="33">
        <v>25</v>
      </c>
      <c r="AE156" s="18" t="s">
        <v>12541</v>
      </c>
      <c r="AF156" s="18" t="s">
        <v>12544</v>
      </c>
      <c r="AG156" s="170" t="b">
        <v>1</v>
      </c>
      <c r="AH156" s="170" t="b">
        <v>1</v>
      </c>
      <c r="AI156" s="170" t="str">
        <f ca="1">IFERROR(VLOOKUP(F156,Cennik!$A$4:$B892, 2, FALSE()) * G156 + VLOOKUP(H156,Cennik!$A$4:$B892, 2, FALSE()) * I156 + VLOOKUP(J156,Cennik!$A$4:$B892, 2, FALSE()) * K156 + VLOOKUP(L156,Cennik!$A$4:$B892, 2, FALSE()) * M156 + VLOOKUP(N156,Cennik!$A$4:$B892, 2, FALSE()) * O156 + VLOOKUP(P156,Cennik!$A$4:$B892, 2, FALSE()) * Q156 + VLOOKUP(R156,Cennik!$A$4:$B892, 2, FALSE()) * S156 + VLOOKUP(T156,Cennik!$A$4:$B892, 2, FALSE()) * U156 + VLOOKUP(V156,Cennik!$A$4:$B892, 2, FALSE()) * W156 + VLOOKUP(X156,Cennik!$A$4:$B892, 2, FALSE()) * Y156 + VLOOKUP(Z156,Cennik!$A$4:$B892, 2, FALSE()) * AA156 + VLOOKUP(AB156,Cennik!$A$4:$B892, 2, FALSE() * AC156),"Brak wartości")</f>
        <v>Brak wartości</v>
      </c>
    </row>
    <row r="157" spans="1:35" ht="12.75">
      <c r="A157" s="158" t="s">
        <v>2470</v>
      </c>
      <c r="B157" s="159">
        <v>3</v>
      </c>
      <c r="C157" s="5" t="s">
        <v>2468</v>
      </c>
      <c r="D157" s="190" t="s">
        <v>2471</v>
      </c>
      <c r="E157" s="58" t="s">
        <v>2471</v>
      </c>
      <c r="F157" s="161" t="s">
        <v>557</v>
      </c>
      <c r="G157" s="161">
        <v>15</v>
      </c>
      <c r="H157" s="162" t="s">
        <v>567</v>
      </c>
      <c r="I157" s="162">
        <v>15</v>
      </c>
      <c r="J157" s="163" t="s">
        <v>518</v>
      </c>
      <c r="K157" s="163">
        <v>4</v>
      </c>
      <c r="L157" s="164" t="s">
        <v>4585</v>
      </c>
      <c r="M157" s="164">
        <v>3</v>
      </c>
      <c r="N157" s="164" t="s">
        <v>8133</v>
      </c>
      <c r="O157" s="165">
        <v>3</v>
      </c>
      <c r="P157" s="166" t="s">
        <v>40</v>
      </c>
      <c r="Q157" s="166"/>
      <c r="R157" s="167" t="s">
        <v>40</v>
      </c>
      <c r="S157" s="167"/>
      <c r="T157" s="168" t="s">
        <v>40</v>
      </c>
      <c r="U157" s="168"/>
      <c r="V157" s="169" t="s">
        <v>40</v>
      </c>
      <c r="W157" s="169"/>
      <c r="X157" s="5" t="s">
        <v>40</v>
      </c>
      <c r="Y157" s="5"/>
      <c r="Z157" s="161" t="s">
        <v>40</v>
      </c>
      <c r="AA157" s="161"/>
      <c r="AB157" s="162" t="s">
        <v>40</v>
      </c>
      <c r="AC157" s="162"/>
      <c r="AD157" s="33">
        <v>25</v>
      </c>
      <c r="AE157" s="18" t="s">
        <v>12541</v>
      </c>
      <c r="AF157" s="18" t="s">
        <v>12544</v>
      </c>
      <c r="AG157" s="170" t="b">
        <v>1</v>
      </c>
      <c r="AH157" s="170" t="b">
        <v>1</v>
      </c>
      <c r="AI157" s="170" t="str">
        <f ca="1">IFERROR(VLOOKUP(F157,Cennik!$A$4:$B892, 2, FALSE()) * G157 + VLOOKUP(H157,Cennik!$A$4:$B892, 2, FALSE()) * I157 + VLOOKUP(J157,Cennik!$A$4:$B892, 2, FALSE()) * K157 + VLOOKUP(L157,Cennik!$A$4:$B892, 2, FALSE()) * M157 + VLOOKUP(N157,Cennik!$A$4:$B892, 2, FALSE()) * O157 + VLOOKUP(P157,Cennik!$A$4:$B892, 2, FALSE()) * Q157 + VLOOKUP(R157,Cennik!$A$4:$B892, 2, FALSE()) * S157 + VLOOKUP(T157,Cennik!$A$4:$B892, 2, FALSE()) * U157 + VLOOKUP(V157,Cennik!$A$4:$B892, 2, FALSE()) * W157 + VLOOKUP(X157,Cennik!$A$4:$B892, 2, FALSE()) * Y157 + VLOOKUP(Z157,Cennik!$A$4:$B892, 2, FALSE()) * AA157 + VLOOKUP(AB157,Cennik!$A$4:$B892, 2, FALSE() * AC157),"Brak wartości")</f>
        <v>Brak wartości</v>
      </c>
    </row>
    <row r="158" spans="1:35" ht="12.75">
      <c r="A158" s="158" t="s">
        <v>2472</v>
      </c>
      <c r="B158" s="159">
        <v>3</v>
      </c>
      <c r="C158" s="5" t="s">
        <v>2468</v>
      </c>
      <c r="D158" s="190" t="s">
        <v>2473</v>
      </c>
      <c r="E158" s="58" t="s">
        <v>2473</v>
      </c>
      <c r="F158" s="161" t="s">
        <v>557</v>
      </c>
      <c r="G158" s="161">
        <v>15</v>
      </c>
      <c r="H158" s="162" t="s">
        <v>567</v>
      </c>
      <c r="I158" s="162">
        <v>15</v>
      </c>
      <c r="J158" s="163" t="s">
        <v>518</v>
      </c>
      <c r="K158" s="163">
        <v>4</v>
      </c>
      <c r="L158" s="164" t="s">
        <v>4585</v>
      </c>
      <c r="M158" s="164">
        <v>3</v>
      </c>
      <c r="N158" s="164" t="s">
        <v>8133</v>
      </c>
      <c r="O158" s="165">
        <v>3</v>
      </c>
      <c r="P158" s="166" t="s">
        <v>40</v>
      </c>
      <c r="Q158" s="166"/>
      <c r="R158" s="167" t="s">
        <v>40</v>
      </c>
      <c r="S158" s="167"/>
      <c r="T158" s="168" t="s">
        <v>40</v>
      </c>
      <c r="U158" s="168"/>
      <c r="V158" s="169" t="s">
        <v>40</v>
      </c>
      <c r="W158" s="169"/>
      <c r="X158" s="5" t="s">
        <v>40</v>
      </c>
      <c r="Y158" s="5"/>
      <c r="Z158" s="161" t="s">
        <v>40</v>
      </c>
      <c r="AA158" s="161"/>
      <c r="AB158" s="162" t="s">
        <v>40</v>
      </c>
      <c r="AC158" s="162"/>
      <c r="AD158" s="33">
        <v>25</v>
      </c>
      <c r="AE158" s="18" t="s">
        <v>12541</v>
      </c>
      <c r="AF158" s="18" t="s">
        <v>12544</v>
      </c>
      <c r="AG158" s="170" t="b">
        <v>1</v>
      </c>
      <c r="AH158" s="170" t="b">
        <v>1</v>
      </c>
      <c r="AI158" s="170" t="str">
        <f ca="1">IFERROR(VLOOKUP(F158,Cennik!$A$4:$B892, 2, FALSE()) * G158 + VLOOKUP(H158,Cennik!$A$4:$B892, 2, FALSE()) * I158 + VLOOKUP(J158,Cennik!$A$4:$B892, 2, FALSE()) * K158 + VLOOKUP(L158,Cennik!$A$4:$B892, 2, FALSE()) * M158 + VLOOKUP(N158,Cennik!$A$4:$B892, 2, FALSE()) * O158 + VLOOKUP(P158,Cennik!$A$4:$B892, 2, FALSE()) * Q158 + VLOOKUP(R158,Cennik!$A$4:$B892, 2, FALSE()) * S158 + VLOOKUP(T158,Cennik!$A$4:$B892, 2, FALSE()) * U158 + VLOOKUP(V158,Cennik!$A$4:$B892, 2, FALSE()) * W158 + VLOOKUP(X158,Cennik!$A$4:$B892, 2, FALSE()) * Y158 + VLOOKUP(Z158,Cennik!$A$4:$B892, 2, FALSE()) * AA158 + VLOOKUP(AB158,Cennik!$A$4:$B892, 2, FALSE() * AC158),"Brak wartości")</f>
        <v>Brak wartości</v>
      </c>
    </row>
    <row r="159" spans="1:35" ht="12.75">
      <c r="A159" s="158" t="s">
        <v>2474</v>
      </c>
      <c r="B159" s="159">
        <v>3</v>
      </c>
      <c r="C159" s="5" t="s">
        <v>2475</v>
      </c>
      <c r="D159" s="190" t="s">
        <v>2476</v>
      </c>
      <c r="E159" s="58" t="s">
        <v>2476</v>
      </c>
      <c r="F159" s="161" t="s">
        <v>557</v>
      </c>
      <c r="G159" s="161">
        <v>15</v>
      </c>
      <c r="H159" s="162" t="s">
        <v>567</v>
      </c>
      <c r="I159" s="162">
        <v>15</v>
      </c>
      <c r="J159" s="163" t="s">
        <v>518</v>
      </c>
      <c r="K159" s="163">
        <v>4</v>
      </c>
      <c r="L159" s="164" t="s">
        <v>4585</v>
      </c>
      <c r="M159" s="164">
        <v>3</v>
      </c>
      <c r="N159" s="164" t="s">
        <v>8133</v>
      </c>
      <c r="O159" s="165">
        <v>3</v>
      </c>
      <c r="P159" s="166" t="s">
        <v>40</v>
      </c>
      <c r="Q159" s="166"/>
      <c r="R159" s="167" t="s">
        <v>40</v>
      </c>
      <c r="S159" s="167"/>
      <c r="T159" s="168" t="s">
        <v>40</v>
      </c>
      <c r="U159" s="168"/>
      <c r="V159" s="169" t="s">
        <v>40</v>
      </c>
      <c r="W159" s="169"/>
      <c r="X159" s="5" t="s">
        <v>40</v>
      </c>
      <c r="Y159" s="5"/>
      <c r="Z159" s="161" t="s">
        <v>40</v>
      </c>
      <c r="AA159" s="161"/>
      <c r="AB159" s="162" t="s">
        <v>40</v>
      </c>
      <c r="AC159" s="162"/>
      <c r="AD159" s="33">
        <v>25</v>
      </c>
      <c r="AE159" s="18" t="s">
        <v>12541</v>
      </c>
      <c r="AF159" s="18" t="s">
        <v>12544</v>
      </c>
      <c r="AG159" s="170" t="b">
        <v>1</v>
      </c>
      <c r="AH159" s="170" t="b">
        <v>1</v>
      </c>
      <c r="AI159" s="170" t="str">
        <f ca="1">IFERROR(VLOOKUP(F159,Cennik!$A$4:$B892, 2, FALSE()) * G159 + VLOOKUP(H159,Cennik!$A$4:$B892, 2, FALSE()) * I159 + VLOOKUP(J159,Cennik!$A$4:$B892, 2, FALSE()) * K159 + VLOOKUP(L159,Cennik!$A$4:$B892, 2, FALSE()) * M159 + VLOOKUP(N159,Cennik!$A$4:$B892, 2, FALSE()) * O159 + VLOOKUP(P159,Cennik!$A$4:$B892, 2, FALSE()) * Q159 + VLOOKUP(R159,Cennik!$A$4:$B892, 2, FALSE()) * S159 + VLOOKUP(T159,Cennik!$A$4:$B892, 2, FALSE()) * U159 + VLOOKUP(V159,Cennik!$A$4:$B892, 2, FALSE()) * W159 + VLOOKUP(X159,Cennik!$A$4:$B892, 2, FALSE()) * Y159 + VLOOKUP(Z159,Cennik!$A$4:$B892, 2, FALSE()) * AA159 + VLOOKUP(AB159,Cennik!$A$4:$B892, 2, FALSE() * AC159),"Brak wartości")</f>
        <v>Brak wartości</v>
      </c>
    </row>
    <row r="160" spans="1:35" ht="12.75">
      <c r="A160" s="158" t="s">
        <v>2477</v>
      </c>
      <c r="B160" s="159">
        <v>3</v>
      </c>
      <c r="C160" s="5" t="s">
        <v>2468</v>
      </c>
      <c r="D160" s="190" t="s">
        <v>2478</v>
      </c>
      <c r="E160" s="58" t="s">
        <v>2478</v>
      </c>
      <c r="F160" s="161" t="s">
        <v>557</v>
      </c>
      <c r="G160" s="161">
        <v>15</v>
      </c>
      <c r="H160" s="162" t="s">
        <v>567</v>
      </c>
      <c r="I160" s="162">
        <v>15</v>
      </c>
      <c r="J160" s="163" t="s">
        <v>518</v>
      </c>
      <c r="K160" s="163">
        <v>4</v>
      </c>
      <c r="L160" s="164" t="s">
        <v>4585</v>
      </c>
      <c r="M160" s="164">
        <v>3</v>
      </c>
      <c r="N160" s="164" t="s">
        <v>8133</v>
      </c>
      <c r="O160" s="165">
        <v>3</v>
      </c>
      <c r="P160" s="166" t="s">
        <v>40</v>
      </c>
      <c r="Q160" s="166"/>
      <c r="R160" s="167" t="s">
        <v>40</v>
      </c>
      <c r="S160" s="167"/>
      <c r="T160" s="168" t="s">
        <v>40</v>
      </c>
      <c r="U160" s="168"/>
      <c r="V160" s="169" t="s">
        <v>40</v>
      </c>
      <c r="W160" s="169"/>
      <c r="X160" s="5" t="s">
        <v>40</v>
      </c>
      <c r="Y160" s="5"/>
      <c r="Z160" s="161" t="s">
        <v>40</v>
      </c>
      <c r="AA160" s="161"/>
      <c r="AB160" s="162" t="s">
        <v>40</v>
      </c>
      <c r="AC160" s="162"/>
      <c r="AD160" s="33">
        <v>30</v>
      </c>
      <c r="AE160" s="18" t="s">
        <v>12541</v>
      </c>
      <c r="AF160" s="18" t="s">
        <v>12544</v>
      </c>
      <c r="AG160" s="170" t="b">
        <v>1</v>
      </c>
      <c r="AH160" s="170" t="b">
        <v>1</v>
      </c>
      <c r="AI160" s="170" t="str">
        <f ca="1">IFERROR(VLOOKUP(F160,Cennik!$A$4:$B892, 2, FALSE()) * G160 + VLOOKUP(H160,Cennik!$A$4:$B892, 2, FALSE()) * I160 + VLOOKUP(J160,Cennik!$A$4:$B892, 2, FALSE()) * K160 + VLOOKUP(L160,Cennik!$A$4:$B892, 2, FALSE()) * M160 + VLOOKUP(N160,Cennik!$A$4:$B892, 2, FALSE()) * O160 + VLOOKUP(P160,Cennik!$A$4:$B892, 2, FALSE()) * Q160 + VLOOKUP(R160,Cennik!$A$4:$B892, 2, FALSE()) * S160 + VLOOKUP(T160,Cennik!$A$4:$B892, 2, FALSE()) * U160 + VLOOKUP(V160,Cennik!$A$4:$B892, 2, FALSE()) * W160 + VLOOKUP(X160,Cennik!$A$4:$B892, 2, FALSE()) * Y160 + VLOOKUP(Z160,Cennik!$A$4:$B892, 2, FALSE()) * AA160 + VLOOKUP(AB160,Cennik!$A$4:$B892, 2, FALSE() * AC160),"Brak wartości")</f>
        <v>Brak wartości</v>
      </c>
    </row>
    <row r="161" spans="1:35" ht="12.75">
      <c r="A161" s="158" t="s">
        <v>2479</v>
      </c>
      <c r="B161" s="159">
        <v>3</v>
      </c>
      <c r="C161" s="5" t="s">
        <v>2480</v>
      </c>
      <c r="D161" s="190" t="s">
        <v>2481</v>
      </c>
      <c r="E161" s="58" t="s">
        <v>2481</v>
      </c>
      <c r="F161" s="161" t="s">
        <v>518</v>
      </c>
      <c r="G161" s="161">
        <v>5</v>
      </c>
      <c r="H161" s="162" t="s">
        <v>807</v>
      </c>
      <c r="I161" s="162">
        <v>5</v>
      </c>
      <c r="J161" s="163" t="s">
        <v>4739</v>
      </c>
      <c r="K161" s="163">
        <v>2</v>
      </c>
      <c r="L161" s="164" t="s">
        <v>4679</v>
      </c>
      <c r="M161" s="164">
        <v>1</v>
      </c>
      <c r="N161" s="164" t="s">
        <v>4585</v>
      </c>
      <c r="O161" s="165">
        <v>2</v>
      </c>
      <c r="P161" s="166" t="s">
        <v>40</v>
      </c>
      <c r="Q161" s="166"/>
      <c r="R161" s="167" t="s">
        <v>40</v>
      </c>
      <c r="S161" s="167"/>
      <c r="T161" s="168" t="s">
        <v>40</v>
      </c>
      <c r="U161" s="168"/>
      <c r="V161" s="169" t="s">
        <v>40</v>
      </c>
      <c r="W161" s="169"/>
      <c r="X161" s="5" t="s">
        <v>40</v>
      </c>
      <c r="Y161" s="5"/>
      <c r="Z161" s="161" t="s">
        <v>40</v>
      </c>
      <c r="AA161" s="161"/>
      <c r="AB161" s="162" t="s">
        <v>40</v>
      </c>
      <c r="AC161" s="162"/>
      <c r="AD161" s="33">
        <v>35</v>
      </c>
      <c r="AE161" s="18" t="s">
        <v>12541</v>
      </c>
      <c r="AF161" s="18" t="s">
        <v>12544</v>
      </c>
      <c r="AG161" s="170" t="b">
        <v>1</v>
      </c>
      <c r="AH161" s="170" t="b">
        <v>1</v>
      </c>
      <c r="AI161" s="170" t="str">
        <f ca="1">IFERROR(VLOOKUP(F161,Cennik!$A$4:$B892, 2, FALSE()) * G161 + VLOOKUP(H161,Cennik!$A$4:$B892, 2, FALSE()) * I161 + VLOOKUP(J161,Cennik!$A$4:$B892, 2, FALSE()) * K161 + VLOOKUP(L161,Cennik!$A$4:$B892, 2, FALSE()) * M161 + VLOOKUP(N161,Cennik!$A$4:$B892, 2, FALSE()) * O161 + VLOOKUP(P161,Cennik!$A$4:$B892, 2, FALSE()) * Q161 + VLOOKUP(R161,Cennik!$A$4:$B892, 2, FALSE()) * S161 + VLOOKUP(T161,Cennik!$A$4:$B892, 2, FALSE()) * U161 + VLOOKUP(V161,Cennik!$A$4:$B892, 2, FALSE()) * W161 + VLOOKUP(X161,Cennik!$A$4:$B892, 2, FALSE()) * Y161 + VLOOKUP(Z161,Cennik!$A$4:$B892, 2, FALSE()) * AA161 + VLOOKUP(AB161,Cennik!$A$4:$B892, 2, FALSE() * AC161),"Brak wartości")</f>
        <v>Brak wartości</v>
      </c>
    </row>
    <row r="162" spans="1:35" ht="12.75">
      <c r="A162" s="158" t="s">
        <v>2482</v>
      </c>
      <c r="B162" s="159">
        <v>3</v>
      </c>
      <c r="C162" s="5" t="s">
        <v>2483</v>
      </c>
      <c r="D162" s="190" t="s">
        <v>2484</v>
      </c>
      <c r="E162" s="58" t="s">
        <v>2484</v>
      </c>
      <c r="F162" s="161" t="s">
        <v>567</v>
      </c>
      <c r="G162" s="161">
        <v>20</v>
      </c>
      <c r="H162" s="162" t="s">
        <v>518</v>
      </c>
      <c r="I162" s="162">
        <v>2</v>
      </c>
      <c r="J162" s="163" t="s">
        <v>807</v>
      </c>
      <c r="K162" s="163">
        <v>4</v>
      </c>
      <c r="L162" s="164" t="s">
        <v>8133</v>
      </c>
      <c r="M162" s="164">
        <v>1</v>
      </c>
      <c r="N162" s="164" t="s">
        <v>4585</v>
      </c>
      <c r="O162" s="165">
        <v>4</v>
      </c>
      <c r="P162" s="166" t="s">
        <v>40</v>
      </c>
      <c r="Q162" s="166"/>
      <c r="R162" s="167" t="s">
        <v>40</v>
      </c>
      <c r="S162" s="167"/>
      <c r="T162" s="168" t="s">
        <v>40</v>
      </c>
      <c r="U162" s="168"/>
      <c r="V162" s="169" t="s">
        <v>40</v>
      </c>
      <c r="W162" s="169"/>
      <c r="X162" s="5" t="s">
        <v>40</v>
      </c>
      <c r="Y162" s="5"/>
      <c r="Z162" s="161" t="s">
        <v>40</v>
      </c>
      <c r="AA162" s="161"/>
      <c r="AB162" s="162" t="s">
        <v>40</v>
      </c>
      <c r="AC162" s="162"/>
      <c r="AD162" s="33">
        <v>25</v>
      </c>
      <c r="AE162" s="18" t="s">
        <v>12541</v>
      </c>
      <c r="AF162" s="18" t="s">
        <v>12544</v>
      </c>
      <c r="AG162" s="170" t="b">
        <v>1</v>
      </c>
      <c r="AH162" s="170" t="b">
        <v>1</v>
      </c>
      <c r="AI162" s="170" t="str">
        <f ca="1">IFERROR(VLOOKUP(F162,Cennik!$A$4:$B892, 2, FALSE()) * G162 + VLOOKUP(H162,Cennik!$A$4:$B892, 2, FALSE()) * I162 + VLOOKUP(J162,Cennik!$A$4:$B892, 2, FALSE()) * K162 + VLOOKUP(L162,Cennik!$A$4:$B892, 2, FALSE()) * M162 + VLOOKUP(N162,Cennik!$A$4:$B892, 2, FALSE()) * O162 + VLOOKUP(P162,Cennik!$A$4:$B892, 2, FALSE()) * Q162 + VLOOKUP(R162,Cennik!$A$4:$B892, 2, FALSE()) * S162 + VLOOKUP(T162,Cennik!$A$4:$B892, 2, FALSE()) * U162 + VLOOKUP(V162,Cennik!$A$4:$B892, 2, FALSE()) * W162 + VLOOKUP(X162,Cennik!$A$4:$B892, 2, FALSE()) * Y162 + VLOOKUP(Z162,Cennik!$A$4:$B892, 2, FALSE()) * AA162 + VLOOKUP(AB162,Cennik!$A$4:$B892, 2, FALSE() * AC162),"Brak wartości")</f>
        <v>Brak wartości</v>
      </c>
    </row>
    <row r="163" spans="1:35" ht="12.75">
      <c r="A163" s="158" t="s">
        <v>12546</v>
      </c>
      <c r="B163" s="159">
        <v>3</v>
      </c>
      <c r="C163" s="5" t="s">
        <v>2460</v>
      </c>
      <c r="D163" s="11" t="s">
        <v>2485</v>
      </c>
      <c r="E163" s="12" t="s">
        <v>2485</v>
      </c>
      <c r="F163" s="161" t="s">
        <v>557</v>
      </c>
      <c r="G163" s="161">
        <v>15</v>
      </c>
      <c r="H163" s="162" t="s">
        <v>567</v>
      </c>
      <c r="I163" s="162">
        <v>15</v>
      </c>
      <c r="J163" s="163" t="s">
        <v>518</v>
      </c>
      <c r="K163" s="163">
        <v>4</v>
      </c>
      <c r="L163" s="164" t="s">
        <v>4585</v>
      </c>
      <c r="M163" s="164">
        <v>3</v>
      </c>
      <c r="N163" s="164" t="s">
        <v>8133</v>
      </c>
      <c r="O163" s="165">
        <v>3</v>
      </c>
      <c r="P163" s="166" t="s">
        <v>40</v>
      </c>
      <c r="Q163" s="166"/>
      <c r="R163" s="167" t="s">
        <v>40</v>
      </c>
      <c r="S163" s="167"/>
      <c r="T163" s="168" t="s">
        <v>40</v>
      </c>
      <c r="U163" s="168"/>
      <c r="V163" s="169" t="s">
        <v>40</v>
      </c>
      <c r="W163" s="169"/>
      <c r="X163" s="5" t="s">
        <v>40</v>
      </c>
      <c r="Y163" s="5"/>
      <c r="Z163" s="161" t="s">
        <v>40</v>
      </c>
      <c r="AA163" s="161"/>
      <c r="AB163" s="162" t="s">
        <v>40</v>
      </c>
      <c r="AC163" s="162"/>
      <c r="AD163" s="33">
        <v>25</v>
      </c>
      <c r="AE163" s="18" t="s">
        <v>12541</v>
      </c>
      <c r="AF163" s="18" t="s">
        <v>12544</v>
      </c>
      <c r="AG163" s="170" t="b">
        <v>1</v>
      </c>
      <c r="AH163" s="170" t="b">
        <v>1</v>
      </c>
      <c r="AI163" s="170" t="str">
        <f ca="1">IFERROR(VLOOKUP(F163,Cennik!$A$4:$B892, 2, FALSE()) * G163 + VLOOKUP(H163,Cennik!$A$4:$B892, 2, FALSE()) * I163 + VLOOKUP(J163,Cennik!$A$4:$B892, 2, FALSE()) * K163 + VLOOKUP(L163,Cennik!$A$4:$B892, 2, FALSE()) * M163 + VLOOKUP(N163,Cennik!$A$4:$B892, 2, FALSE()) * O163 + VLOOKUP(P163,Cennik!$A$4:$B892, 2, FALSE()) * Q163 + VLOOKUP(R163,Cennik!$A$4:$B892, 2, FALSE()) * S163 + VLOOKUP(T163,Cennik!$A$4:$B892, 2, FALSE()) * U163 + VLOOKUP(V163,Cennik!$A$4:$B892, 2, FALSE()) * W163 + VLOOKUP(X163,Cennik!$A$4:$B892, 2, FALSE()) * Y163 + VLOOKUP(Z163,Cennik!$A$4:$B892, 2, FALSE()) * AA163 + VLOOKUP(AB163,Cennik!$A$4:$B892, 2, FALSE() * AC163),"Brak wartości")</f>
        <v>Brak wartości</v>
      </c>
    </row>
    <row r="164" spans="1:35" ht="12.75">
      <c r="A164" s="191" t="s">
        <v>2486</v>
      </c>
      <c r="B164" s="17">
        <v>3</v>
      </c>
      <c r="C164" s="5" t="s">
        <v>2483</v>
      </c>
      <c r="D164" s="7" t="s">
        <v>2487</v>
      </c>
      <c r="E164" s="12" t="s">
        <v>2487</v>
      </c>
      <c r="F164" s="161" t="s">
        <v>557</v>
      </c>
      <c r="G164" s="161">
        <v>15</v>
      </c>
      <c r="H164" s="162" t="s">
        <v>567</v>
      </c>
      <c r="I164" s="162">
        <v>15</v>
      </c>
      <c r="J164" s="163" t="s">
        <v>518</v>
      </c>
      <c r="K164" s="163">
        <v>4</v>
      </c>
      <c r="L164" s="164" t="s">
        <v>4585</v>
      </c>
      <c r="M164" s="164">
        <v>3</v>
      </c>
      <c r="N164" s="164" t="s">
        <v>8133</v>
      </c>
      <c r="O164" s="165">
        <v>3</v>
      </c>
      <c r="P164" s="166" t="s">
        <v>40</v>
      </c>
      <c r="Q164" s="166"/>
      <c r="R164" s="167" t="s">
        <v>40</v>
      </c>
      <c r="S164" s="167"/>
      <c r="T164" s="168" t="s">
        <v>40</v>
      </c>
      <c r="U164" s="168"/>
      <c r="V164" s="169" t="s">
        <v>40</v>
      </c>
      <c r="W164" s="169"/>
      <c r="X164" s="5" t="s">
        <v>40</v>
      </c>
      <c r="Y164" s="5"/>
      <c r="Z164" s="161" t="s">
        <v>40</v>
      </c>
      <c r="AA164" s="161"/>
      <c r="AB164" s="162" t="s">
        <v>40</v>
      </c>
      <c r="AC164" s="162"/>
      <c r="AD164" s="5">
        <v>50</v>
      </c>
      <c r="AE164" s="18" t="s">
        <v>12541</v>
      </c>
      <c r="AF164" s="18" t="s">
        <v>12544</v>
      </c>
      <c r="AG164" s="170" t="b">
        <v>1</v>
      </c>
      <c r="AH164" s="170" t="b">
        <v>1</v>
      </c>
      <c r="AI164" s="170" t="str">
        <f ca="1">IFERROR(VLOOKUP(F164,Cennik!$A$4:$B892, 2, FALSE()) * G164 + VLOOKUP(H164,Cennik!$A$4:$B892, 2, FALSE()) * I164 + VLOOKUP(J164,Cennik!$A$4:$B892, 2, FALSE()) * K164 + VLOOKUP(L164,Cennik!$A$4:$B892, 2, FALSE()) * M164 + VLOOKUP(N164,Cennik!$A$4:$B892, 2, FALSE()) * O164 + VLOOKUP(P164,Cennik!$A$4:$B892, 2, FALSE()) * Q164 + VLOOKUP(R164,Cennik!$A$4:$B892, 2, FALSE()) * S164 + VLOOKUP(T164,Cennik!$A$4:$B892, 2, FALSE()) * U164 + VLOOKUP(V164,Cennik!$A$4:$B892, 2, FALSE()) * W164 + VLOOKUP(X164,Cennik!$A$4:$B892, 2, FALSE()) * Y164 + VLOOKUP(Z164,Cennik!$A$4:$B892, 2, FALSE()) * AA164 + VLOOKUP(AB164,Cennik!$A$4:$B892, 2, FALSE() * AC164),"Brak wartości")</f>
        <v>Brak wartości</v>
      </c>
    </row>
    <row r="165" spans="1:35" ht="12.75">
      <c r="A165" s="75" t="s">
        <v>2488</v>
      </c>
      <c r="B165" s="159">
        <v>3</v>
      </c>
      <c r="C165" s="5" t="s">
        <v>2489</v>
      </c>
      <c r="D165" s="185" t="s">
        <v>2490</v>
      </c>
      <c r="E165" s="12" t="s">
        <v>2490</v>
      </c>
      <c r="F165" s="161" t="s">
        <v>40</v>
      </c>
      <c r="G165" s="161"/>
      <c r="H165" s="162" t="s">
        <v>40</v>
      </c>
      <c r="I165" s="162"/>
      <c r="J165" s="163" t="s">
        <v>40</v>
      </c>
      <c r="K165" s="163"/>
      <c r="L165" s="164" t="s">
        <v>40</v>
      </c>
      <c r="M165" s="164"/>
      <c r="N165" s="164" t="s">
        <v>40</v>
      </c>
      <c r="O165" s="165"/>
      <c r="P165" s="166" t="s">
        <v>40</v>
      </c>
      <c r="Q165" s="166"/>
      <c r="R165" s="167" t="s">
        <v>40</v>
      </c>
      <c r="S165" s="167"/>
      <c r="T165" s="168" t="s">
        <v>40</v>
      </c>
      <c r="U165" s="168"/>
      <c r="V165" s="169" t="s">
        <v>40</v>
      </c>
      <c r="W165" s="169"/>
      <c r="X165" s="5" t="s">
        <v>40</v>
      </c>
      <c r="Y165" s="5"/>
      <c r="Z165" s="161" t="s">
        <v>40</v>
      </c>
      <c r="AA165" s="161"/>
      <c r="AB165" s="162" t="s">
        <v>40</v>
      </c>
      <c r="AC165" s="162"/>
      <c r="AD165" s="5">
        <v>50</v>
      </c>
      <c r="AE165" s="18" t="s">
        <v>12541</v>
      </c>
      <c r="AF165" s="18" t="s">
        <v>12544</v>
      </c>
      <c r="AG165" s="170" t="b">
        <v>1</v>
      </c>
      <c r="AH165" s="170" t="b">
        <v>1</v>
      </c>
      <c r="AI165" s="170" t="s">
        <v>48</v>
      </c>
    </row>
    <row r="166" spans="1:35" ht="12.75">
      <c r="A166" s="158" t="s">
        <v>2491</v>
      </c>
      <c r="B166" s="159">
        <v>4</v>
      </c>
      <c r="C166" s="5" t="s">
        <v>2492</v>
      </c>
      <c r="D166" s="179" t="s">
        <v>2493</v>
      </c>
      <c r="E166" s="12" t="s">
        <v>2493</v>
      </c>
      <c r="F166" s="161" t="s">
        <v>518</v>
      </c>
      <c r="G166" s="161">
        <v>7</v>
      </c>
      <c r="H166" s="162" t="s">
        <v>567</v>
      </c>
      <c r="I166" s="162">
        <v>20</v>
      </c>
      <c r="J166" s="163" t="s">
        <v>4739</v>
      </c>
      <c r="K166" s="163">
        <v>2</v>
      </c>
      <c r="L166" s="164" t="s">
        <v>4679</v>
      </c>
      <c r="M166" s="164">
        <v>1</v>
      </c>
      <c r="N166" s="164" t="s">
        <v>4585</v>
      </c>
      <c r="O166" s="165">
        <v>8</v>
      </c>
      <c r="P166" s="166" t="s">
        <v>40</v>
      </c>
      <c r="Q166" s="166"/>
      <c r="R166" s="167" t="s">
        <v>40</v>
      </c>
      <c r="S166" s="167"/>
      <c r="T166" s="168" t="s">
        <v>40</v>
      </c>
      <c r="U166" s="168"/>
      <c r="V166" s="169" t="s">
        <v>40</v>
      </c>
      <c r="W166" s="169"/>
      <c r="X166" s="5" t="s">
        <v>40</v>
      </c>
      <c r="Y166" s="5"/>
      <c r="Z166" s="161" t="s">
        <v>40</v>
      </c>
      <c r="AA166" s="161"/>
      <c r="AB166" s="162" t="s">
        <v>40</v>
      </c>
      <c r="AC166" s="162"/>
      <c r="AD166" s="33">
        <v>75</v>
      </c>
      <c r="AE166" s="18" t="s">
        <v>12541</v>
      </c>
      <c r="AF166" s="18" t="s">
        <v>12544</v>
      </c>
      <c r="AG166" s="170" t="b">
        <v>1</v>
      </c>
      <c r="AH166" s="170" t="b">
        <v>1</v>
      </c>
      <c r="AI166" s="170" t="str">
        <f ca="1">IFERROR(VLOOKUP(F166,Cennik!$A$4:$B892, 2, FALSE()) * G166 + VLOOKUP(H166,Cennik!$A$4:$B892, 2, FALSE()) * I166 + VLOOKUP(J166,Cennik!$A$4:$B892, 2, FALSE()) * K166 + VLOOKUP(L166,Cennik!$A$4:$B892, 2, FALSE()) * M166 + VLOOKUP(N166,Cennik!$A$4:$B892, 2, FALSE()) * O166 + VLOOKUP(P166,Cennik!$A$4:$B892, 2, FALSE()) * Q166 + VLOOKUP(R166,Cennik!$A$4:$B892, 2, FALSE()) * S166 + VLOOKUP(T166,Cennik!$A$4:$B892, 2, FALSE()) * U166 + VLOOKUP(V166,Cennik!$A$4:$B892, 2, FALSE()) * W166 + VLOOKUP(X166,Cennik!$A$4:$B892, 2, FALSE()) * Y166 + VLOOKUP(Z166,Cennik!$A$4:$B892, 2, FALSE()) * AA166 + VLOOKUP(AB166,Cennik!$A$4:$B892, 2, FALSE() * AC166),"Brak wartości")</f>
        <v>Brak wartości</v>
      </c>
    </row>
    <row r="167" spans="1:35" ht="12.75">
      <c r="A167" s="158" t="s">
        <v>2494</v>
      </c>
      <c r="B167" s="159">
        <v>4</v>
      </c>
      <c r="C167" s="5" t="s">
        <v>2492</v>
      </c>
      <c r="D167" s="179" t="s">
        <v>2495</v>
      </c>
      <c r="E167" s="12" t="s">
        <v>2495</v>
      </c>
      <c r="F167" s="161" t="s">
        <v>518</v>
      </c>
      <c r="G167" s="161">
        <v>7</v>
      </c>
      <c r="H167" s="162" t="s">
        <v>567</v>
      </c>
      <c r="I167" s="162">
        <v>20</v>
      </c>
      <c r="J167" s="163" t="s">
        <v>4739</v>
      </c>
      <c r="K167" s="163">
        <v>2</v>
      </c>
      <c r="L167" s="164" t="s">
        <v>4679</v>
      </c>
      <c r="M167" s="164">
        <v>1</v>
      </c>
      <c r="N167" s="164" t="s">
        <v>4585</v>
      </c>
      <c r="O167" s="165">
        <v>8</v>
      </c>
      <c r="P167" s="166" t="s">
        <v>40</v>
      </c>
      <c r="Q167" s="166"/>
      <c r="R167" s="167" t="s">
        <v>40</v>
      </c>
      <c r="S167" s="167"/>
      <c r="T167" s="168" t="s">
        <v>40</v>
      </c>
      <c r="U167" s="168"/>
      <c r="V167" s="169" t="s">
        <v>40</v>
      </c>
      <c r="W167" s="169"/>
      <c r="X167" s="5" t="s">
        <v>40</v>
      </c>
      <c r="Y167" s="5"/>
      <c r="Z167" s="161" t="s">
        <v>40</v>
      </c>
      <c r="AA167" s="161"/>
      <c r="AB167" s="162" t="s">
        <v>40</v>
      </c>
      <c r="AC167" s="162"/>
      <c r="AD167" s="33">
        <v>30</v>
      </c>
      <c r="AE167" s="18" t="s">
        <v>12541</v>
      </c>
      <c r="AF167" s="18" t="s">
        <v>12544</v>
      </c>
      <c r="AG167" s="170" t="b">
        <v>1</v>
      </c>
      <c r="AH167" s="170" t="b">
        <v>1</v>
      </c>
      <c r="AI167" s="170" t="str">
        <f ca="1">IFERROR(VLOOKUP(F167,Cennik!$A$4:$B892, 2, FALSE()) * G167 + VLOOKUP(H167,Cennik!$A$4:$B892, 2, FALSE()) * I167 + VLOOKUP(J167,Cennik!$A$4:$B892, 2, FALSE()) * K167 + VLOOKUP(L167,Cennik!$A$4:$B892, 2, FALSE()) * M167 + VLOOKUP(N167,Cennik!$A$4:$B892, 2, FALSE()) * O167 + VLOOKUP(P167,Cennik!$A$4:$B892, 2, FALSE()) * Q167 + VLOOKUP(R167,Cennik!$A$4:$B892, 2, FALSE()) * S167 + VLOOKUP(T167,Cennik!$A$4:$B892, 2, FALSE()) * U167 + VLOOKUP(V167,Cennik!$A$4:$B892, 2, FALSE()) * W167 + VLOOKUP(X167,Cennik!$A$4:$B892, 2, FALSE()) * Y167 + VLOOKUP(Z167,Cennik!$A$4:$B892, 2, FALSE()) * AA167 + VLOOKUP(AB167,Cennik!$A$4:$B892, 2, FALSE() * AC167),"Brak wartości")</f>
        <v>Brak wartości</v>
      </c>
    </row>
    <row r="168" spans="1:35" ht="12.75">
      <c r="A168" s="158" t="s">
        <v>2496</v>
      </c>
      <c r="B168" s="159">
        <v>4</v>
      </c>
      <c r="C168" s="5" t="s">
        <v>2492</v>
      </c>
      <c r="D168" s="179" t="s">
        <v>2497</v>
      </c>
      <c r="E168" s="12" t="s">
        <v>2497</v>
      </c>
      <c r="F168" s="161" t="s">
        <v>518</v>
      </c>
      <c r="G168" s="161">
        <v>7</v>
      </c>
      <c r="H168" s="162" t="s">
        <v>567</v>
      </c>
      <c r="I168" s="162">
        <v>20</v>
      </c>
      <c r="J168" s="163" t="s">
        <v>4739</v>
      </c>
      <c r="K168" s="163">
        <v>2</v>
      </c>
      <c r="L168" s="164" t="s">
        <v>4679</v>
      </c>
      <c r="M168" s="164">
        <v>1</v>
      </c>
      <c r="N168" s="164" t="s">
        <v>4585</v>
      </c>
      <c r="O168" s="165">
        <v>8</v>
      </c>
      <c r="P168" s="166" t="s">
        <v>40</v>
      </c>
      <c r="Q168" s="166"/>
      <c r="R168" s="167" t="s">
        <v>40</v>
      </c>
      <c r="S168" s="167"/>
      <c r="T168" s="168" t="s">
        <v>40</v>
      </c>
      <c r="U168" s="168"/>
      <c r="V168" s="169" t="s">
        <v>40</v>
      </c>
      <c r="W168" s="169"/>
      <c r="X168" s="5" t="s">
        <v>40</v>
      </c>
      <c r="Y168" s="5"/>
      <c r="Z168" s="161" t="s">
        <v>40</v>
      </c>
      <c r="AA168" s="161"/>
      <c r="AB168" s="162" t="s">
        <v>40</v>
      </c>
      <c r="AC168" s="162"/>
      <c r="AD168" s="33">
        <v>30</v>
      </c>
      <c r="AE168" s="18" t="s">
        <v>12541</v>
      </c>
      <c r="AF168" s="18" t="s">
        <v>12544</v>
      </c>
      <c r="AG168" s="170" t="b">
        <v>1</v>
      </c>
      <c r="AH168" s="170" t="b">
        <v>1</v>
      </c>
      <c r="AI168" s="170" t="str">
        <f ca="1">IFERROR(VLOOKUP(F168,Cennik!$A$4:$B892, 2, FALSE()) * G168 + VLOOKUP(H168,Cennik!$A$4:$B892, 2, FALSE()) * I168 + VLOOKUP(J168,Cennik!$A$4:$B892, 2, FALSE()) * K168 + VLOOKUP(L168,Cennik!$A$4:$B892, 2, FALSE()) * M168 + VLOOKUP(N168,Cennik!$A$4:$B892, 2, FALSE()) * O168 + VLOOKUP(P168,Cennik!$A$4:$B892, 2, FALSE()) * Q168 + VLOOKUP(R168,Cennik!$A$4:$B892, 2, FALSE()) * S168 + VLOOKUP(T168,Cennik!$A$4:$B892, 2, FALSE()) * U168 + VLOOKUP(V168,Cennik!$A$4:$B892, 2, FALSE()) * W168 + VLOOKUP(X168,Cennik!$A$4:$B892, 2, FALSE()) * Y168 + VLOOKUP(Z168,Cennik!$A$4:$B892, 2, FALSE()) * AA168 + VLOOKUP(AB168,Cennik!$A$4:$B892, 2, FALSE() * AC168),"Brak wartości")</f>
        <v>Brak wartości</v>
      </c>
    </row>
    <row r="169" spans="1:35" ht="12.75">
      <c r="A169" s="158" t="s">
        <v>2498</v>
      </c>
      <c r="B169" s="159">
        <v>4</v>
      </c>
      <c r="C169" s="5" t="s">
        <v>2492</v>
      </c>
      <c r="D169" s="179" t="s">
        <v>2499</v>
      </c>
      <c r="E169" s="12" t="s">
        <v>2499</v>
      </c>
      <c r="F169" s="161" t="s">
        <v>518</v>
      </c>
      <c r="G169" s="161">
        <v>7</v>
      </c>
      <c r="H169" s="162" t="s">
        <v>567</v>
      </c>
      <c r="I169" s="162">
        <v>20</v>
      </c>
      <c r="J169" s="163" t="s">
        <v>4739</v>
      </c>
      <c r="K169" s="163">
        <v>2</v>
      </c>
      <c r="L169" s="164" t="s">
        <v>4679</v>
      </c>
      <c r="M169" s="164">
        <v>1</v>
      </c>
      <c r="N169" s="164" t="s">
        <v>4585</v>
      </c>
      <c r="O169" s="165">
        <v>8</v>
      </c>
      <c r="P169" s="166" t="s">
        <v>40</v>
      </c>
      <c r="Q169" s="166"/>
      <c r="R169" s="167" t="s">
        <v>40</v>
      </c>
      <c r="S169" s="167"/>
      <c r="T169" s="168" t="s">
        <v>40</v>
      </c>
      <c r="U169" s="168"/>
      <c r="V169" s="169" t="s">
        <v>40</v>
      </c>
      <c r="W169" s="169"/>
      <c r="X169" s="5" t="s">
        <v>40</v>
      </c>
      <c r="Y169" s="5"/>
      <c r="Z169" s="161" t="s">
        <v>40</v>
      </c>
      <c r="AA169" s="161"/>
      <c r="AB169" s="162" t="s">
        <v>40</v>
      </c>
      <c r="AC169" s="162"/>
      <c r="AD169" s="33">
        <v>30</v>
      </c>
      <c r="AE169" s="18" t="s">
        <v>12541</v>
      </c>
      <c r="AF169" s="18" t="s">
        <v>12544</v>
      </c>
      <c r="AG169" s="170" t="b">
        <v>1</v>
      </c>
      <c r="AH169" s="170" t="b">
        <v>1</v>
      </c>
      <c r="AI169" s="170" t="str">
        <f ca="1">IFERROR(VLOOKUP(F169,Cennik!$A$4:$B892, 2, FALSE()) * G169 + VLOOKUP(H169,Cennik!$A$4:$B892, 2, FALSE()) * I169 + VLOOKUP(J169,Cennik!$A$4:$B892, 2, FALSE()) * K169 + VLOOKUP(L169,Cennik!$A$4:$B892, 2, FALSE()) * M169 + VLOOKUP(N169,Cennik!$A$4:$B892, 2, FALSE()) * O169 + VLOOKUP(P169,Cennik!$A$4:$B892, 2, FALSE()) * Q169 + VLOOKUP(R169,Cennik!$A$4:$B892, 2, FALSE()) * S169 + VLOOKUP(T169,Cennik!$A$4:$B892, 2, FALSE()) * U169 + VLOOKUP(V169,Cennik!$A$4:$B892, 2, FALSE()) * W169 + VLOOKUP(X169,Cennik!$A$4:$B892, 2, FALSE()) * Y169 + VLOOKUP(Z169,Cennik!$A$4:$B892, 2, FALSE()) * AA169 + VLOOKUP(AB169,Cennik!$A$4:$B892, 2, FALSE() * AC169),"Brak wartości")</f>
        <v>Brak wartości</v>
      </c>
    </row>
    <row r="170" spans="1:35" ht="12.75">
      <c r="A170" s="158" t="s">
        <v>2500</v>
      </c>
      <c r="B170" s="159">
        <v>4</v>
      </c>
      <c r="C170" s="5" t="s">
        <v>2492</v>
      </c>
      <c r="D170" s="179" t="s">
        <v>2501</v>
      </c>
      <c r="E170" s="12" t="s">
        <v>2501</v>
      </c>
      <c r="F170" s="161" t="s">
        <v>518</v>
      </c>
      <c r="G170" s="161">
        <v>7</v>
      </c>
      <c r="H170" s="162" t="s">
        <v>567</v>
      </c>
      <c r="I170" s="162">
        <v>20</v>
      </c>
      <c r="J170" s="163" t="s">
        <v>4739</v>
      </c>
      <c r="K170" s="163">
        <v>2</v>
      </c>
      <c r="L170" s="164" t="s">
        <v>4679</v>
      </c>
      <c r="M170" s="164">
        <v>1</v>
      </c>
      <c r="N170" s="164" t="s">
        <v>4585</v>
      </c>
      <c r="O170" s="165">
        <v>8</v>
      </c>
      <c r="P170" s="166" t="s">
        <v>40</v>
      </c>
      <c r="Q170" s="166"/>
      <c r="R170" s="167" t="s">
        <v>40</v>
      </c>
      <c r="S170" s="167"/>
      <c r="T170" s="168" t="s">
        <v>40</v>
      </c>
      <c r="U170" s="168"/>
      <c r="V170" s="169" t="s">
        <v>40</v>
      </c>
      <c r="W170" s="169"/>
      <c r="X170" s="5" t="s">
        <v>40</v>
      </c>
      <c r="Y170" s="5"/>
      <c r="Z170" s="161" t="s">
        <v>40</v>
      </c>
      <c r="AA170" s="161"/>
      <c r="AB170" s="162" t="s">
        <v>40</v>
      </c>
      <c r="AC170" s="162"/>
      <c r="AD170" s="33">
        <v>45</v>
      </c>
      <c r="AE170" s="18" t="s">
        <v>12541</v>
      </c>
      <c r="AF170" s="18" t="s">
        <v>12544</v>
      </c>
      <c r="AG170" s="170" t="b">
        <v>1</v>
      </c>
      <c r="AH170" s="170" t="b">
        <v>1</v>
      </c>
      <c r="AI170" s="170" t="str">
        <f ca="1">IFERROR(VLOOKUP(F170,Cennik!$A$4:$B892, 2, FALSE()) * G170 + VLOOKUP(H170,Cennik!$A$4:$B892, 2, FALSE()) * I170 + VLOOKUP(J170,Cennik!$A$4:$B892, 2, FALSE()) * K170 + VLOOKUP(L170,Cennik!$A$4:$B892, 2, FALSE()) * M170 + VLOOKUP(N170,Cennik!$A$4:$B892, 2, FALSE()) * O170 + VLOOKUP(P170,Cennik!$A$4:$B892, 2, FALSE()) * Q170 + VLOOKUP(R170,Cennik!$A$4:$B892, 2, FALSE()) * S170 + VLOOKUP(T170,Cennik!$A$4:$B892, 2, FALSE()) * U170 + VLOOKUP(V170,Cennik!$A$4:$B892, 2, FALSE()) * W170 + VLOOKUP(X170,Cennik!$A$4:$B892, 2, FALSE()) * Y170 + VLOOKUP(Z170,Cennik!$A$4:$B892, 2, FALSE()) * AA170 + VLOOKUP(AB170,Cennik!$A$4:$B892, 2, FALSE() * AC170),"Brak wartości")</f>
        <v>Brak wartości</v>
      </c>
    </row>
    <row r="171" spans="1:35" ht="12.75">
      <c r="A171" s="158" t="s">
        <v>2502</v>
      </c>
      <c r="B171" s="159">
        <v>4</v>
      </c>
      <c r="C171" s="5" t="s">
        <v>2492</v>
      </c>
      <c r="D171" s="179" t="s">
        <v>2503</v>
      </c>
      <c r="E171" s="12" t="s">
        <v>2503</v>
      </c>
      <c r="F171" s="161" t="s">
        <v>518</v>
      </c>
      <c r="G171" s="161">
        <v>7</v>
      </c>
      <c r="H171" s="162" t="s">
        <v>567</v>
      </c>
      <c r="I171" s="162">
        <v>20</v>
      </c>
      <c r="J171" s="163" t="s">
        <v>4739</v>
      </c>
      <c r="K171" s="163">
        <v>2</v>
      </c>
      <c r="L171" s="164" t="s">
        <v>4679</v>
      </c>
      <c r="M171" s="164">
        <v>1</v>
      </c>
      <c r="N171" s="164" t="s">
        <v>4585</v>
      </c>
      <c r="O171" s="165">
        <v>8</v>
      </c>
      <c r="P171" s="166" t="s">
        <v>40</v>
      </c>
      <c r="Q171" s="166"/>
      <c r="R171" s="167" t="s">
        <v>40</v>
      </c>
      <c r="S171" s="167"/>
      <c r="T171" s="168" t="s">
        <v>40</v>
      </c>
      <c r="U171" s="168"/>
      <c r="V171" s="169" t="s">
        <v>40</v>
      </c>
      <c r="W171" s="169"/>
      <c r="X171" s="5" t="s">
        <v>40</v>
      </c>
      <c r="Y171" s="5"/>
      <c r="Z171" s="161" t="s">
        <v>40</v>
      </c>
      <c r="AA171" s="161"/>
      <c r="AB171" s="162" t="s">
        <v>40</v>
      </c>
      <c r="AC171" s="162"/>
      <c r="AD171" s="33">
        <v>45</v>
      </c>
      <c r="AE171" s="18" t="s">
        <v>12541</v>
      </c>
      <c r="AF171" s="18" t="s">
        <v>12544</v>
      </c>
      <c r="AG171" s="170" t="b">
        <v>1</v>
      </c>
      <c r="AH171" s="170" t="b">
        <v>1</v>
      </c>
      <c r="AI171" s="170" t="str">
        <f ca="1">IFERROR(VLOOKUP(F171,Cennik!$A$4:$B892, 2, FALSE()) * G171 + VLOOKUP(H171,Cennik!$A$4:$B892, 2, FALSE()) * I171 + VLOOKUP(J171,Cennik!$A$4:$B892, 2, FALSE()) * K171 + VLOOKUP(L171,Cennik!$A$4:$B892, 2, FALSE()) * M171 + VLOOKUP(N171,Cennik!$A$4:$B892, 2, FALSE()) * O171 + VLOOKUP(P171,Cennik!$A$4:$B892, 2, FALSE()) * Q171 + VLOOKUP(R171,Cennik!$A$4:$B892, 2, FALSE()) * S171 + VLOOKUP(T171,Cennik!$A$4:$B892, 2, FALSE()) * U171 + VLOOKUP(V171,Cennik!$A$4:$B892, 2, FALSE()) * W171 + VLOOKUP(X171,Cennik!$A$4:$B892, 2, FALSE()) * Y171 + VLOOKUP(Z171,Cennik!$A$4:$B892, 2, FALSE()) * AA171 + VLOOKUP(AB171,Cennik!$A$4:$B892, 2, FALSE() * AC171),"Brak wartości")</f>
        <v>Brak wartości</v>
      </c>
    </row>
    <row r="172" spans="1:35" ht="12.75">
      <c r="A172" s="158" t="s">
        <v>2504</v>
      </c>
      <c r="B172" s="159">
        <v>4</v>
      </c>
      <c r="C172" s="5" t="s">
        <v>2492</v>
      </c>
      <c r="D172" s="179" t="s">
        <v>2505</v>
      </c>
      <c r="E172" s="12" t="s">
        <v>2505</v>
      </c>
      <c r="F172" s="161" t="s">
        <v>518</v>
      </c>
      <c r="G172" s="161">
        <v>7</v>
      </c>
      <c r="H172" s="162" t="s">
        <v>567</v>
      </c>
      <c r="I172" s="162">
        <v>20</v>
      </c>
      <c r="J172" s="163" t="s">
        <v>4739</v>
      </c>
      <c r="K172" s="163">
        <v>2</v>
      </c>
      <c r="L172" s="164" t="s">
        <v>4679</v>
      </c>
      <c r="M172" s="164">
        <v>1</v>
      </c>
      <c r="N172" s="164" t="s">
        <v>4585</v>
      </c>
      <c r="O172" s="165">
        <v>8</v>
      </c>
      <c r="P172" s="166" t="s">
        <v>40</v>
      </c>
      <c r="Q172" s="166"/>
      <c r="R172" s="167" t="s">
        <v>40</v>
      </c>
      <c r="S172" s="167"/>
      <c r="T172" s="168" t="s">
        <v>40</v>
      </c>
      <c r="U172" s="168"/>
      <c r="V172" s="169" t="s">
        <v>40</v>
      </c>
      <c r="W172" s="169"/>
      <c r="X172" s="5" t="s">
        <v>40</v>
      </c>
      <c r="Y172" s="5"/>
      <c r="Z172" s="161" t="s">
        <v>40</v>
      </c>
      <c r="AA172" s="161"/>
      <c r="AB172" s="162" t="s">
        <v>40</v>
      </c>
      <c r="AC172" s="162"/>
      <c r="AD172" s="33">
        <v>50</v>
      </c>
      <c r="AE172" s="18" t="s">
        <v>12541</v>
      </c>
      <c r="AF172" s="18" t="s">
        <v>12544</v>
      </c>
      <c r="AG172" s="170" t="b">
        <v>1</v>
      </c>
      <c r="AH172" s="170" t="b">
        <v>1</v>
      </c>
      <c r="AI172" s="170" t="str">
        <f ca="1">IFERROR(VLOOKUP(F172,Cennik!$A$4:$B892, 2, FALSE()) * G172 + VLOOKUP(H172,Cennik!$A$4:$B892, 2, FALSE()) * I172 + VLOOKUP(J172,Cennik!$A$4:$B892, 2, FALSE()) * K172 + VLOOKUP(L172,Cennik!$A$4:$B892, 2, FALSE()) * M172 + VLOOKUP(N172,Cennik!$A$4:$B892, 2, FALSE()) * O172 + VLOOKUP(P172,Cennik!$A$4:$B892, 2, FALSE()) * Q172 + VLOOKUP(R172,Cennik!$A$4:$B892, 2, FALSE()) * S172 + VLOOKUP(T172,Cennik!$A$4:$B892, 2, FALSE()) * U172 + VLOOKUP(V172,Cennik!$A$4:$B892, 2, FALSE()) * W172 + VLOOKUP(X172,Cennik!$A$4:$B892, 2, FALSE()) * Y172 + VLOOKUP(Z172,Cennik!$A$4:$B892, 2, FALSE()) * AA172 + VLOOKUP(AB172,Cennik!$A$4:$B892, 2, FALSE() * AC172),"Brak wartości")</f>
        <v>Brak wartości</v>
      </c>
    </row>
    <row r="173" spans="1:35" ht="12.75">
      <c r="A173" s="158" t="s">
        <v>2506</v>
      </c>
      <c r="B173" s="159">
        <v>4</v>
      </c>
      <c r="C173" s="5" t="s">
        <v>2492</v>
      </c>
      <c r="D173" s="179" t="s">
        <v>2507</v>
      </c>
      <c r="E173" s="12" t="s">
        <v>2507</v>
      </c>
      <c r="F173" s="161" t="s">
        <v>518</v>
      </c>
      <c r="G173" s="161">
        <v>7</v>
      </c>
      <c r="H173" s="162" t="s">
        <v>567</v>
      </c>
      <c r="I173" s="162">
        <v>20</v>
      </c>
      <c r="J173" s="163" t="s">
        <v>4739</v>
      </c>
      <c r="K173" s="163">
        <v>2</v>
      </c>
      <c r="L173" s="164" t="s">
        <v>4679</v>
      </c>
      <c r="M173" s="164">
        <v>1</v>
      </c>
      <c r="N173" s="164" t="s">
        <v>4585</v>
      </c>
      <c r="O173" s="165">
        <v>8</v>
      </c>
      <c r="P173" s="166" t="s">
        <v>40</v>
      </c>
      <c r="Q173" s="166"/>
      <c r="R173" s="167" t="s">
        <v>40</v>
      </c>
      <c r="S173" s="167"/>
      <c r="T173" s="168" t="s">
        <v>40</v>
      </c>
      <c r="U173" s="168"/>
      <c r="V173" s="169" t="s">
        <v>40</v>
      </c>
      <c r="W173" s="169"/>
      <c r="X173" s="5" t="s">
        <v>40</v>
      </c>
      <c r="Y173" s="5"/>
      <c r="Z173" s="161" t="s">
        <v>40</v>
      </c>
      <c r="AA173" s="161"/>
      <c r="AB173" s="162" t="s">
        <v>40</v>
      </c>
      <c r="AC173" s="162"/>
      <c r="AD173" s="33">
        <v>75</v>
      </c>
      <c r="AE173" s="18" t="s">
        <v>12541</v>
      </c>
      <c r="AF173" s="18" t="s">
        <v>12544</v>
      </c>
      <c r="AG173" s="170" t="b">
        <v>1</v>
      </c>
      <c r="AH173" s="170" t="b">
        <v>1</v>
      </c>
      <c r="AI173" s="170" t="str">
        <f ca="1">IFERROR(VLOOKUP(F173,Cennik!$A$4:$B892, 2, FALSE()) * G173 + VLOOKUP(H173,Cennik!$A$4:$B892, 2, FALSE()) * I173 + VLOOKUP(J173,Cennik!$A$4:$B892, 2, FALSE()) * K173 + VLOOKUP(L173,Cennik!$A$4:$B892, 2, FALSE()) * M173 + VLOOKUP(N173,Cennik!$A$4:$B892, 2, FALSE()) * O173 + VLOOKUP(P173,Cennik!$A$4:$B892, 2, FALSE()) * Q173 + VLOOKUP(R173,Cennik!$A$4:$B892, 2, FALSE()) * S173 + VLOOKUP(T173,Cennik!$A$4:$B892, 2, FALSE()) * U173 + VLOOKUP(V173,Cennik!$A$4:$B892, 2, FALSE()) * W173 + VLOOKUP(X173,Cennik!$A$4:$B892, 2, FALSE()) * Y173 + VLOOKUP(Z173,Cennik!$A$4:$B892, 2, FALSE()) * AA173 + VLOOKUP(AB173,Cennik!$A$4:$B892, 2, FALSE() * AC173),"Brak wartości")</f>
        <v>Brak wartości</v>
      </c>
    </row>
    <row r="174" spans="1:35" ht="12.75">
      <c r="A174" s="158" t="s">
        <v>2508</v>
      </c>
      <c r="B174" s="159">
        <v>4</v>
      </c>
      <c r="C174" s="5" t="s">
        <v>2492</v>
      </c>
      <c r="D174" s="179" t="s">
        <v>2509</v>
      </c>
      <c r="E174" s="12" t="s">
        <v>2509</v>
      </c>
      <c r="F174" s="161" t="s">
        <v>518</v>
      </c>
      <c r="G174" s="161">
        <v>7</v>
      </c>
      <c r="H174" s="162" t="s">
        <v>567</v>
      </c>
      <c r="I174" s="162">
        <v>20</v>
      </c>
      <c r="J174" s="163" t="s">
        <v>4739</v>
      </c>
      <c r="K174" s="163">
        <v>2</v>
      </c>
      <c r="L174" s="164" t="s">
        <v>4679</v>
      </c>
      <c r="M174" s="164">
        <v>1</v>
      </c>
      <c r="N174" s="164" t="s">
        <v>4585</v>
      </c>
      <c r="O174" s="165">
        <v>8</v>
      </c>
      <c r="P174" s="166" t="s">
        <v>40</v>
      </c>
      <c r="Q174" s="166"/>
      <c r="R174" s="167" t="s">
        <v>40</v>
      </c>
      <c r="S174" s="167"/>
      <c r="T174" s="168" t="s">
        <v>40</v>
      </c>
      <c r="U174" s="168"/>
      <c r="V174" s="169" t="s">
        <v>40</v>
      </c>
      <c r="W174" s="169"/>
      <c r="X174" s="5" t="s">
        <v>40</v>
      </c>
      <c r="Y174" s="5"/>
      <c r="Z174" s="161" t="s">
        <v>40</v>
      </c>
      <c r="AA174" s="161"/>
      <c r="AB174" s="162" t="s">
        <v>40</v>
      </c>
      <c r="AC174" s="162"/>
      <c r="AD174" s="33">
        <v>35</v>
      </c>
      <c r="AE174" s="18" t="s">
        <v>12541</v>
      </c>
      <c r="AF174" s="18" t="s">
        <v>12544</v>
      </c>
      <c r="AG174" s="170" t="b">
        <v>1</v>
      </c>
      <c r="AH174" s="170" t="b">
        <v>1</v>
      </c>
      <c r="AI174" s="170" t="str">
        <f ca="1">IFERROR(VLOOKUP(F174,Cennik!$A$4:$B892, 2, FALSE()) * G174 + VLOOKUP(H174,Cennik!$A$4:$B892, 2, FALSE()) * I174 + VLOOKUP(J174,Cennik!$A$4:$B892, 2, FALSE()) * K174 + VLOOKUP(L174,Cennik!$A$4:$B892, 2, FALSE()) * M174 + VLOOKUP(N174,Cennik!$A$4:$B892, 2, FALSE()) * O174 + VLOOKUP(P174,Cennik!$A$4:$B892, 2, FALSE()) * Q174 + VLOOKUP(R174,Cennik!$A$4:$B892, 2, FALSE()) * S174 + VLOOKUP(T174,Cennik!$A$4:$B892, 2, FALSE()) * U174 + VLOOKUP(V174,Cennik!$A$4:$B892, 2, FALSE()) * W174 + VLOOKUP(X174,Cennik!$A$4:$B892, 2, FALSE()) * Y174 + VLOOKUP(Z174,Cennik!$A$4:$B892, 2, FALSE()) * AA174 + VLOOKUP(AB174,Cennik!$A$4:$B892, 2, FALSE() * AC174),"Brak wartości")</f>
        <v>Brak wartości</v>
      </c>
    </row>
    <row r="175" spans="1:35" ht="12.75">
      <c r="A175" s="158" t="s">
        <v>2510</v>
      </c>
      <c r="B175" s="159">
        <v>4</v>
      </c>
      <c r="C175" s="5" t="s">
        <v>2492</v>
      </c>
      <c r="D175" s="179" t="s">
        <v>2511</v>
      </c>
      <c r="E175" s="12" t="s">
        <v>2511</v>
      </c>
      <c r="F175" s="161" t="s">
        <v>518</v>
      </c>
      <c r="G175" s="161">
        <v>7</v>
      </c>
      <c r="H175" s="162" t="s">
        <v>567</v>
      </c>
      <c r="I175" s="162">
        <v>20</v>
      </c>
      <c r="J175" s="163" t="s">
        <v>4739</v>
      </c>
      <c r="K175" s="163">
        <v>2</v>
      </c>
      <c r="L175" s="164" t="s">
        <v>4679</v>
      </c>
      <c r="M175" s="164">
        <v>1</v>
      </c>
      <c r="N175" s="164" t="s">
        <v>4585</v>
      </c>
      <c r="O175" s="165">
        <v>8</v>
      </c>
      <c r="P175" s="166" t="s">
        <v>40</v>
      </c>
      <c r="Q175" s="166"/>
      <c r="R175" s="167" t="s">
        <v>40</v>
      </c>
      <c r="S175" s="167"/>
      <c r="T175" s="168" t="s">
        <v>40</v>
      </c>
      <c r="U175" s="168"/>
      <c r="V175" s="169" t="s">
        <v>40</v>
      </c>
      <c r="W175" s="169"/>
      <c r="X175" s="5" t="s">
        <v>40</v>
      </c>
      <c r="Y175" s="5"/>
      <c r="Z175" s="161" t="s">
        <v>40</v>
      </c>
      <c r="AA175" s="161"/>
      <c r="AB175" s="162" t="s">
        <v>40</v>
      </c>
      <c r="AC175" s="162"/>
      <c r="AD175" s="33">
        <v>35</v>
      </c>
      <c r="AE175" s="18" t="s">
        <v>12541</v>
      </c>
      <c r="AF175" s="18" t="s">
        <v>12544</v>
      </c>
      <c r="AG175" s="170" t="b">
        <v>1</v>
      </c>
      <c r="AH175" s="170" t="b">
        <v>1</v>
      </c>
      <c r="AI175" s="170" t="str">
        <f ca="1">IFERROR(VLOOKUP(F175,Cennik!$A$4:$B892, 2, FALSE()) * G175 + VLOOKUP(H175,Cennik!$A$4:$B892, 2, FALSE()) * I175 + VLOOKUP(J175,Cennik!$A$4:$B892, 2, FALSE()) * K175 + VLOOKUP(L175,Cennik!$A$4:$B892, 2, FALSE()) * M175 + VLOOKUP(N175,Cennik!$A$4:$B892, 2, FALSE()) * O175 + VLOOKUP(P175,Cennik!$A$4:$B892, 2, FALSE()) * Q175 + VLOOKUP(R175,Cennik!$A$4:$B892, 2, FALSE()) * S175 + VLOOKUP(T175,Cennik!$A$4:$B892, 2, FALSE()) * U175 + VLOOKUP(V175,Cennik!$A$4:$B892, 2, FALSE()) * W175 + VLOOKUP(X175,Cennik!$A$4:$B892, 2, FALSE()) * Y175 + VLOOKUP(Z175,Cennik!$A$4:$B892, 2, FALSE()) * AA175 + VLOOKUP(AB175,Cennik!$A$4:$B892, 2, FALSE() * AC175),"Brak wartości")</f>
        <v>Brak wartości</v>
      </c>
    </row>
    <row r="176" spans="1:35" ht="12.75">
      <c r="A176" s="158" t="s">
        <v>2512</v>
      </c>
      <c r="B176" s="159">
        <v>4</v>
      </c>
      <c r="C176" s="5" t="s">
        <v>2492</v>
      </c>
      <c r="D176" s="179" t="s">
        <v>2513</v>
      </c>
      <c r="E176" s="12" t="s">
        <v>2513</v>
      </c>
      <c r="F176" s="161" t="s">
        <v>518</v>
      </c>
      <c r="G176" s="161">
        <v>7</v>
      </c>
      <c r="H176" s="162" t="s">
        <v>567</v>
      </c>
      <c r="I176" s="162">
        <v>20</v>
      </c>
      <c r="J176" s="163" t="s">
        <v>4739</v>
      </c>
      <c r="K176" s="163">
        <v>2</v>
      </c>
      <c r="L176" s="164" t="s">
        <v>4679</v>
      </c>
      <c r="M176" s="164">
        <v>1</v>
      </c>
      <c r="N176" s="164" t="s">
        <v>4585</v>
      </c>
      <c r="O176" s="165">
        <v>8</v>
      </c>
      <c r="P176" s="166" t="s">
        <v>40</v>
      </c>
      <c r="Q176" s="166"/>
      <c r="R176" s="167" t="s">
        <v>40</v>
      </c>
      <c r="S176" s="167"/>
      <c r="T176" s="168" t="s">
        <v>40</v>
      </c>
      <c r="U176" s="168"/>
      <c r="V176" s="169" t="s">
        <v>40</v>
      </c>
      <c r="W176" s="169"/>
      <c r="X176" s="5" t="s">
        <v>40</v>
      </c>
      <c r="Y176" s="5"/>
      <c r="Z176" s="161" t="s">
        <v>40</v>
      </c>
      <c r="AA176" s="161"/>
      <c r="AB176" s="162" t="s">
        <v>40</v>
      </c>
      <c r="AC176" s="162"/>
      <c r="AD176" s="33">
        <v>35</v>
      </c>
      <c r="AE176" s="18" t="s">
        <v>12541</v>
      </c>
      <c r="AF176" s="18" t="s">
        <v>12544</v>
      </c>
      <c r="AG176" s="170" t="b">
        <v>1</v>
      </c>
      <c r="AH176" s="170" t="b">
        <v>1</v>
      </c>
      <c r="AI176" s="170" t="str">
        <f ca="1">IFERROR(VLOOKUP(F176,Cennik!$A$4:$B892, 2, FALSE()) * G176 + VLOOKUP(H176,Cennik!$A$4:$B892, 2, FALSE()) * I176 + VLOOKUP(J176,Cennik!$A$4:$B892, 2, FALSE()) * K176 + VLOOKUP(L176,Cennik!$A$4:$B892, 2, FALSE()) * M176 + VLOOKUP(N176,Cennik!$A$4:$B892, 2, FALSE()) * O176 + VLOOKUP(P176,Cennik!$A$4:$B892, 2, FALSE()) * Q176 + VLOOKUP(R176,Cennik!$A$4:$B892, 2, FALSE()) * S176 + VLOOKUP(T176,Cennik!$A$4:$B892, 2, FALSE()) * U176 + VLOOKUP(V176,Cennik!$A$4:$B892, 2, FALSE()) * W176 + VLOOKUP(X176,Cennik!$A$4:$B892, 2, FALSE()) * Y176 + VLOOKUP(Z176,Cennik!$A$4:$B892, 2, FALSE()) * AA176 + VLOOKUP(AB176,Cennik!$A$4:$B892, 2, FALSE() * AC176),"Brak wartości")</f>
        <v>Brak wartości</v>
      </c>
    </row>
    <row r="177" spans="1:35" ht="12.75">
      <c r="A177" s="158" t="s">
        <v>2514</v>
      </c>
      <c r="B177" s="159">
        <v>4</v>
      </c>
      <c r="C177" s="5" t="s">
        <v>2492</v>
      </c>
      <c r="D177" s="179" t="s">
        <v>2515</v>
      </c>
      <c r="E177" s="12" t="s">
        <v>2515</v>
      </c>
      <c r="F177" s="161" t="s">
        <v>518</v>
      </c>
      <c r="G177" s="161">
        <v>7</v>
      </c>
      <c r="H177" s="162" t="s">
        <v>567</v>
      </c>
      <c r="I177" s="162">
        <v>20</v>
      </c>
      <c r="J177" s="163" t="s">
        <v>4739</v>
      </c>
      <c r="K177" s="163">
        <v>2</v>
      </c>
      <c r="L177" s="164" t="s">
        <v>4679</v>
      </c>
      <c r="M177" s="164">
        <v>1</v>
      </c>
      <c r="N177" s="164" t="s">
        <v>4585</v>
      </c>
      <c r="O177" s="165">
        <v>8</v>
      </c>
      <c r="P177" s="166" t="s">
        <v>40</v>
      </c>
      <c r="Q177" s="166"/>
      <c r="R177" s="167" t="s">
        <v>40</v>
      </c>
      <c r="S177" s="167"/>
      <c r="T177" s="168" t="s">
        <v>40</v>
      </c>
      <c r="U177" s="168"/>
      <c r="V177" s="169" t="s">
        <v>40</v>
      </c>
      <c r="W177" s="169"/>
      <c r="X177" s="5" t="s">
        <v>40</v>
      </c>
      <c r="Y177" s="5"/>
      <c r="Z177" s="161" t="s">
        <v>40</v>
      </c>
      <c r="AA177" s="161"/>
      <c r="AB177" s="162" t="s">
        <v>40</v>
      </c>
      <c r="AC177" s="162"/>
      <c r="AD177" s="33">
        <v>35</v>
      </c>
      <c r="AE177" s="18" t="s">
        <v>12541</v>
      </c>
      <c r="AF177" s="18" t="s">
        <v>12544</v>
      </c>
      <c r="AG177" s="170" t="b">
        <v>1</v>
      </c>
      <c r="AH177" s="170" t="b">
        <v>1</v>
      </c>
      <c r="AI177" s="170" t="str">
        <f ca="1">IFERROR(VLOOKUP(F177,Cennik!$A$4:$B892, 2, FALSE()) * G177 + VLOOKUP(H177,Cennik!$A$4:$B892, 2, FALSE()) * I177 + VLOOKUP(J177,Cennik!$A$4:$B892, 2, FALSE()) * K177 + VLOOKUP(L177,Cennik!$A$4:$B892, 2, FALSE()) * M177 + VLOOKUP(N177,Cennik!$A$4:$B892, 2, FALSE()) * O177 + VLOOKUP(P177,Cennik!$A$4:$B892, 2, FALSE()) * Q177 + VLOOKUP(R177,Cennik!$A$4:$B892, 2, FALSE()) * S177 + VLOOKUP(T177,Cennik!$A$4:$B892, 2, FALSE()) * U177 + VLOOKUP(V177,Cennik!$A$4:$B892, 2, FALSE()) * W177 + VLOOKUP(X177,Cennik!$A$4:$B892, 2, FALSE()) * Y177 + VLOOKUP(Z177,Cennik!$A$4:$B892, 2, FALSE()) * AA177 + VLOOKUP(AB177,Cennik!$A$4:$B892, 2, FALSE() * AC177),"Brak wartości")</f>
        <v>Brak wartości</v>
      </c>
    </row>
    <row r="178" spans="1:35" ht="12.75">
      <c r="A178" s="158" t="s">
        <v>2516</v>
      </c>
      <c r="B178" s="159">
        <v>4</v>
      </c>
      <c r="C178" s="5" t="s">
        <v>2492</v>
      </c>
      <c r="D178" s="179" t="s">
        <v>2517</v>
      </c>
      <c r="E178" s="12" t="s">
        <v>2517</v>
      </c>
      <c r="F178" s="161" t="s">
        <v>518</v>
      </c>
      <c r="G178" s="161">
        <v>7</v>
      </c>
      <c r="H178" s="162" t="s">
        <v>567</v>
      </c>
      <c r="I178" s="162">
        <v>20</v>
      </c>
      <c r="J178" s="163" t="s">
        <v>4739</v>
      </c>
      <c r="K178" s="163">
        <v>2</v>
      </c>
      <c r="L178" s="164" t="s">
        <v>4679</v>
      </c>
      <c r="M178" s="164">
        <v>1</v>
      </c>
      <c r="N178" s="164" t="s">
        <v>4585</v>
      </c>
      <c r="O178" s="165">
        <v>8</v>
      </c>
      <c r="P178" s="166" t="s">
        <v>40</v>
      </c>
      <c r="Q178" s="166"/>
      <c r="R178" s="167" t="s">
        <v>40</v>
      </c>
      <c r="S178" s="167"/>
      <c r="T178" s="168" t="s">
        <v>40</v>
      </c>
      <c r="U178" s="168"/>
      <c r="V178" s="169" t="s">
        <v>40</v>
      </c>
      <c r="W178" s="169"/>
      <c r="X178" s="5" t="s">
        <v>40</v>
      </c>
      <c r="Y178" s="5"/>
      <c r="Z178" s="161" t="s">
        <v>40</v>
      </c>
      <c r="AA178" s="161"/>
      <c r="AB178" s="162" t="s">
        <v>40</v>
      </c>
      <c r="AC178" s="162"/>
      <c r="AD178" s="33">
        <v>35</v>
      </c>
      <c r="AE178" s="18" t="s">
        <v>12541</v>
      </c>
      <c r="AF178" s="18" t="s">
        <v>12544</v>
      </c>
      <c r="AG178" s="170" t="b">
        <v>1</v>
      </c>
      <c r="AH178" s="170" t="b">
        <v>1</v>
      </c>
      <c r="AI178" s="170" t="str">
        <f ca="1">IFERROR(VLOOKUP(F178,Cennik!$A$4:$B892, 2, FALSE()) * G178 + VLOOKUP(H178,Cennik!$A$4:$B892, 2, FALSE()) * I178 + VLOOKUP(J178,Cennik!$A$4:$B892, 2, FALSE()) * K178 + VLOOKUP(L178,Cennik!$A$4:$B892, 2, FALSE()) * M178 + VLOOKUP(N178,Cennik!$A$4:$B892, 2, FALSE()) * O178 + VLOOKUP(P178,Cennik!$A$4:$B892, 2, FALSE()) * Q178 + VLOOKUP(R178,Cennik!$A$4:$B892, 2, FALSE()) * S178 + VLOOKUP(T178,Cennik!$A$4:$B892, 2, FALSE()) * U178 + VLOOKUP(V178,Cennik!$A$4:$B892, 2, FALSE()) * W178 + VLOOKUP(X178,Cennik!$A$4:$B892, 2, FALSE()) * Y178 + VLOOKUP(Z178,Cennik!$A$4:$B892, 2, FALSE()) * AA178 + VLOOKUP(AB178,Cennik!$A$4:$B892, 2, FALSE() * AC178),"Brak wartości")</f>
        <v>Brak wartości</v>
      </c>
    </row>
    <row r="179" spans="1:35" ht="12.75">
      <c r="A179" s="158" t="s">
        <v>2518</v>
      </c>
      <c r="B179" s="159">
        <v>4</v>
      </c>
      <c r="C179" s="5" t="s">
        <v>2492</v>
      </c>
      <c r="D179" s="179" t="s">
        <v>2519</v>
      </c>
      <c r="E179" s="12" t="s">
        <v>2519</v>
      </c>
      <c r="F179" s="161" t="s">
        <v>518</v>
      </c>
      <c r="G179" s="161">
        <v>7</v>
      </c>
      <c r="H179" s="162" t="s">
        <v>567</v>
      </c>
      <c r="I179" s="162">
        <v>20</v>
      </c>
      <c r="J179" s="163" t="s">
        <v>4739</v>
      </c>
      <c r="K179" s="163">
        <v>2</v>
      </c>
      <c r="L179" s="164" t="s">
        <v>4679</v>
      </c>
      <c r="M179" s="164">
        <v>1</v>
      </c>
      <c r="N179" s="164" t="s">
        <v>4585</v>
      </c>
      <c r="O179" s="165">
        <v>8</v>
      </c>
      <c r="P179" s="166" t="s">
        <v>40</v>
      </c>
      <c r="Q179" s="166"/>
      <c r="R179" s="167" t="s">
        <v>40</v>
      </c>
      <c r="S179" s="167"/>
      <c r="T179" s="168" t="s">
        <v>40</v>
      </c>
      <c r="U179" s="168"/>
      <c r="V179" s="169" t="s">
        <v>40</v>
      </c>
      <c r="W179" s="169"/>
      <c r="X179" s="5" t="s">
        <v>40</v>
      </c>
      <c r="Y179" s="5"/>
      <c r="Z179" s="161" t="s">
        <v>40</v>
      </c>
      <c r="AA179" s="161"/>
      <c r="AB179" s="162" t="s">
        <v>40</v>
      </c>
      <c r="AC179" s="162"/>
      <c r="AD179" s="33">
        <v>35</v>
      </c>
      <c r="AE179" s="18" t="s">
        <v>12541</v>
      </c>
      <c r="AF179" s="18" t="s">
        <v>12544</v>
      </c>
      <c r="AG179" s="170" t="b">
        <v>1</v>
      </c>
      <c r="AH179" s="170" t="b">
        <v>1</v>
      </c>
      <c r="AI179" s="170" t="str">
        <f ca="1">IFERROR(VLOOKUP(F179,Cennik!$A$4:$B892, 2, FALSE()) * G179 + VLOOKUP(H179,Cennik!$A$4:$B892, 2, FALSE()) * I179 + VLOOKUP(J179,Cennik!$A$4:$B892, 2, FALSE()) * K179 + VLOOKUP(L179,Cennik!$A$4:$B892, 2, FALSE()) * M179 + VLOOKUP(N179,Cennik!$A$4:$B892, 2, FALSE()) * O179 + VLOOKUP(P179,Cennik!$A$4:$B892, 2, FALSE()) * Q179 + VLOOKUP(R179,Cennik!$A$4:$B892, 2, FALSE()) * S179 + VLOOKUP(T179,Cennik!$A$4:$B892, 2, FALSE()) * U179 + VLOOKUP(V179,Cennik!$A$4:$B892, 2, FALSE()) * W179 + VLOOKUP(X179,Cennik!$A$4:$B892, 2, FALSE()) * Y179 + VLOOKUP(Z179,Cennik!$A$4:$B892, 2, FALSE()) * AA179 + VLOOKUP(AB179,Cennik!$A$4:$B892, 2, FALSE() * AC179),"Brak wartości")</f>
        <v>Brak wartości</v>
      </c>
    </row>
    <row r="180" spans="1:35" ht="12.75">
      <c r="A180" s="158" t="s">
        <v>2520</v>
      </c>
      <c r="B180" s="159">
        <v>4</v>
      </c>
      <c r="C180" s="5" t="s">
        <v>2492</v>
      </c>
      <c r="D180" s="179" t="s">
        <v>2521</v>
      </c>
      <c r="E180" s="12" t="s">
        <v>2521</v>
      </c>
      <c r="F180" s="161" t="s">
        <v>518</v>
      </c>
      <c r="G180" s="161">
        <v>7</v>
      </c>
      <c r="H180" s="162" t="s">
        <v>567</v>
      </c>
      <c r="I180" s="162">
        <v>20</v>
      </c>
      <c r="J180" s="163" t="s">
        <v>4739</v>
      </c>
      <c r="K180" s="163">
        <v>2</v>
      </c>
      <c r="L180" s="164" t="s">
        <v>4679</v>
      </c>
      <c r="M180" s="164">
        <v>1</v>
      </c>
      <c r="N180" s="164" t="s">
        <v>4585</v>
      </c>
      <c r="O180" s="165">
        <v>8</v>
      </c>
      <c r="P180" s="166" t="s">
        <v>40</v>
      </c>
      <c r="Q180" s="166"/>
      <c r="R180" s="167" t="s">
        <v>40</v>
      </c>
      <c r="S180" s="167"/>
      <c r="T180" s="168" t="s">
        <v>40</v>
      </c>
      <c r="U180" s="168"/>
      <c r="V180" s="169" t="s">
        <v>40</v>
      </c>
      <c r="W180" s="169"/>
      <c r="X180" s="5" t="s">
        <v>40</v>
      </c>
      <c r="Y180" s="5"/>
      <c r="Z180" s="161" t="s">
        <v>40</v>
      </c>
      <c r="AA180" s="161"/>
      <c r="AB180" s="162" t="s">
        <v>40</v>
      </c>
      <c r="AC180" s="162"/>
      <c r="AD180" s="33">
        <v>75</v>
      </c>
      <c r="AE180" s="18" t="s">
        <v>12541</v>
      </c>
      <c r="AF180" s="18" t="s">
        <v>12544</v>
      </c>
      <c r="AG180" s="170" t="b">
        <v>1</v>
      </c>
      <c r="AH180" s="170" t="b">
        <v>1</v>
      </c>
      <c r="AI180" s="170" t="str">
        <f ca="1">IFERROR(VLOOKUP(F180,Cennik!$A$4:$B892, 2, FALSE()) * G180 + VLOOKUP(H180,Cennik!$A$4:$B892, 2, FALSE()) * I180 + VLOOKUP(J180,Cennik!$A$4:$B892, 2, FALSE()) * K180 + VLOOKUP(L180,Cennik!$A$4:$B892, 2, FALSE()) * M180 + VLOOKUP(N180,Cennik!$A$4:$B892, 2, FALSE()) * O180 + VLOOKUP(P180,Cennik!$A$4:$B892, 2, FALSE()) * Q180 + VLOOKUP(R180,Cennik!$A$4:$B892, 2, FALSE()) * S180 + VLOOKUP(T180,Cennik!$A$4:$B892, 2, FALSE()) * U180 + VLOOKUP(V180,Cennik!$A$4:$B892, 2, FALSE()) * W180 + VLOOKUP(X180,Cennik!$A$4:$B892, 2, FALSE()) * Y180 + VLOOKUP(Z180,Cennik!$A$4:$B892, 2, FALSE()) * AA180 + VLOOKUP(AB180,Cennik!$A$4:$B892, 2, FALSE() * AC180),"Brak wartości")</f>
        <v>Brak wartości</v>
      </c>
    </row>
    <row r="181" spans="1:35" ht="12.75">
      <c r="A181" s="158" t="s">
        <v>2522</v>
      </c>
      <c r="B181" s="159">
        <v>4</v>
      </c>
      <c r="C181" s="5" t="s">
        <v>2492</v>
      </c>
      <c r="D181" s="179" t="s">
        <v>2523</v>
      </c>
      <c r="E181" s="12" t="s">
        <v>2523</v>
      </c>
      <c r="F181" s="161" t="s">
        <v>518</v>
      </c>
      <c r="G181" s="161">
        <v>7</v>
      </c>
      <c r="H181" s="162" t="s">
        <v>567</v>
      </c>
      <c r="I181" s="162">
        <v>20</v>
      </c>
      <c r="J181" s="163" t="s">
        <v>4739</v>
      </c>
      <c r="K181" s="163">
        <v>2</v>
      </c>
      <c r="L181" s="164" t="s">
        <v>4679</v>
      </c>
      <c r="M181" s="164">
        <v>1</v>
      </c>
      <c r="N181" s="164" t="s">
        <v>4585</v>
      </c>
      <c r="O181" s="165">
        <v>8</v>
      </c>
      <c r="P181" s="166" t="s">
        <v>40</v>
      </c>
      <c r="Q181" s="166"/>
      <c r="R181" s="167" t="s">
        <v>40</v>
      </c>
      <c r="S181" s="167"/>
      <c r="T181" s="168" t="s">
        <v>40</v>
      </c>
      <c r="U181" s="168"/>
      <c r="V181" s="169" t="s">
        <v>40</v>
      </c>
      <c r="W181" s="169"/>
      <c r="X181" s="5" t="s">
        <v>40</v>
      </c>
      <c r="Y181" s="5"/>
      <c r="Z181" s="161" t="s">
        <v>40</v>
      </c>
      <c r="AA181" s="161"/>
      <c r="AB181" s="162" t="s">
        <v>40</v>
      </c>
      <c r="AC181" s="162"/>
      <c r="AD181" s="33">
        <v>75</v>
      </c>
      <c r="AE181" s="18" t="s">
        <v>12541</v>
      </c>
      <c r="AF181" s="18" t="s">
        <v>12544</v>
      </c>
      <c r="AG181" s="170" t="b">
        <v>1</v>
      </c>
      <c r="AH181" s="170" t="b">
        <v>1</v>
      </c>
      <c r="AI181" s="170" t="str">
        <f ca="1">IFERROR(VLOOKUP(F181,Cennik!$A$4:$B892, 2, FALSE()) * G181 + VLOOKUP(H181,Cennik!$A$4:$B892, 2, FALSE()) * I181 + VLOOKUP(J181,Cennik!$A$4:$B892, 2, FALSE()) * K181 + VLOOKUP(L181,Cennik!$A$4:$B892, 2, FALSE()) * M181 + VLOOKUP(N181,Cennik!$A$4:$B892, 2, FALSE()) * O181 + VLOOKUP(P181,Cennik!$A$4:$B892, 2, FALSE()) * Q181 + VLOOKUP(R181,Cennik!$A$4:$B892, 2, FALSE()) * S181 + VLOOKUP(T181,Cennik!$A$4:$B892, 2, FALSE()) * U181 + VLOOKUP(V181,Cennik!$A$4:$B892, 2, FALSE()) * W181 + VLOOKUP(X181,Cennik!$A$4:$B892, 2, FALSE()) * Y181 + VLOOKUP(Z181,Cennik!$A$4:$B892, 2, FALSE()) * AA181 + VLOOKUP(AB181,Cennik!$A$4:$B892, 2, FALSE() * AC181),"Brak wartości")</f>
        <v>Brak wartości</v>
      </c>
    </row>
    <row r="182" spans="1:35" ht="12.75">
      <c r="A182" s="158" t="s">
        <v>2524</v>
      </c>
      <c r="B182" s="159">
        <v>4</v>
      </c>
      <c r="C182" s="5" t="s">
        <v>2492</v>
      </c>
      <c r="D182" s="179" t="s">
        <v>2525</v>
      </c>
      <c r="E182" s="12" t="s">
        <v>2525</v>
      </c>
      <c r="F182" s="161" t="s">
        <v>518</v>
      </c>
      <c r="G182" s="161">
        <v>7</v>
      </c>
      <c r="H182" s="162" t="s">
        <v>567</v>
      </c>
      <c r="I182" s="162">
        <v>20</v>
      </c>
      <c r="J182" s="163" t="s">
        <v>4739</v>
      </c>
      <c r="K182" s="163">
        <v>2</v>
      </c>
      <c r="L182" s="164" t="s">
        <v>4679</v>
      </c>
      <c r="M182" s="164">
        <v>1</v>
      </c>
      <c r="N182" s="164" t="s">
        <v>4585</v>
      </c>
      <c r="O182" s="165">
        <v>8</v>
      </c>
      <c r="P182" s="166" t="s">
        <v>40</v>
      </c>
      <c r="Q182" s="166"/>
      <c r="R182" s="167" t="s">
        <v>40</v>
      </c>
      <c r="S182" s="167"/>
      <c r="T182" s="168" t="s">
        <v>40</v>
      </c>
      <c r="U182" s="168"/>
      <c r="V182" s="169" t="s">
        <v>40</v>
      </c>
      <c r="W182" s="169"/>
      <c r="X182" s="5" t="s">
        <v>40</v>
      </c>
      <c r="Y182" s="5"/>
      <c r="Z182" s="161" t="s">
        <v>40</v>
      </c>
      <c r="AA182" s="161"/>
      <c r="AB182" s="162" t="s">
        <v>40</v>
      </c>
      <c r="AC182" s="162"/>
      <c r="AD182" s="33">
        <v>75</v>
      </c>
      <c r="AE182" s="18" t="s">
        <v>12541</v>
      </c>
      <c r="AF182" s="18" t="s">
        <v>12544</v>
      </c>
      <c r="AG182" s="170" t="b">
        <v>1</v>
      </c>
      <c r="AH182" s="170" t="b">
        <v>1</v>
      </c>
      <c r="AI182" s="170" t="str">
        <f ca="1">IFERROR(VLOOKUP(F182,Cennik!$A$4:$B892, 2, FALSE()) * G182 + VLOOKUP(H182,Cennik!$A$4:$B892, 2, FALSE()) * I182 + VLOOKUP(J182,Cennik!$A$4:$B892, 2, FALSE()) * K182 + VLOOKUP(L182,Cennik!$A$4:$B892, 2, FALSE()) * M182 + VLOOKUP(N182,Cennik!$A$4:$B892, 2, FALSE()) * O182 + VLOOKUP(P182,Cennik!$A$4:$B892, 2, FALSE()) * Q182 + VLOOKUP(R182,Cennik!$A$4:$B892, 2, FALSE()) * S182 + VLOOKUP(T182,Cennik!$A$4:$B892, 2, FALSE()) * U182 + VLOOKUP(V182,Cennik!$A$4:$B892, 2, FALSE()) * W182 + VLOOKUP(X182,Cennik!$A$4:$B892, 2, FALSE()) * Y182 + VLOOKUP(Z182,Cennik!$A$4:$B892, 2, FALSE()) * AA182 + VLOOKUP(AB182,Cennik!$A$4:$B892, 2, FALSE() * AC182),"Brak wartości")</f>
        <v>Brak wartości</v>
      </c>
    </row>
    <row r="183" spans="1:35" ht="12.75">
      <c r="A183" s="158" t="s">
        <v>2526</v>
      </c>
      <c r="B183" s="159">
        <v>4</v>
      </c>
      <c r="C183" s="5" t="s">
        <v>2492</v>
      </c>
      <c r="D183" s="179" t="s">
        <v>2527</v>
      </c>
      <c r="E183" s="12" t="s">
        <v>2527</v>
      </c>
      <c r="F183" s="161" t="s">
        <v>518</v>
      </c>
      <c r="G183" s="161">
        <v>7</v>
      </c>
      <c r="H183" s="162" t="s">
        <v>567</v>
      </c>
      <c r="I183" s="162">
        <v>20</v>
      </c>
      <c r="J183" s="163" t="s">
        <v>4739</v>
      </c>
      <c r="K183" s="163">
        <v>2</v>
      </c>
      <c r="L183" s="164" t="s">
        <v>4679</v>
      </c>
      <c r="M183" s="164">
        <v>1</v>
      </c>
      <c r="N183" s="164" t="s">
        <v>4585</v>
      </c>
      <c r="O183" s="165">
        <v>8</v>
      </c>
      <c r="P183" s="166" t="s">
        <v>40</v>
      </c>
      <c r="Q183" s="166"/>
      <c r="R183" s="167" t="s">
        <v>40</v>
      </c>
      <c r="S183" s="167"/>
      <c r="T183" s="168" t="s">
        <v>40</v>
      </c>
      <c r="U183" s="168"/>
      <c r="V183" s="169" t="s">
        <v>40</v>
      </c>
      <c r="W183" s="169"/>
      <c r="X183" s="5" t="s">
        <v>40</v>
      </c>
      <c r="Y183" s="5"/>
      <c r="Z183" s="161" t="s">
        <v>40</v>
      </c>
      <c r="AA183" s="161"/>
      <c r="AB183" s="162" t="s">
        <v>40</v>
      </c>
      <c r="AC183" s="162"/>
      <c r="AD183" s="33">
        <v>75</v>
      </c>
      <c r="AE183" s="18" t="s">
        <v>12541</v>
      </c>
      <c r="AF183" s="18" t="s">
        <v>12544</v>
      </c>
      <c r="AG183" s="170" t="b">
        <v>1</v>
      </c>
      <c r="AH183" s="170" t="b">
        <v>1</v>
      </c>
      <c r="AI183" s="170" t="str">
        <f ca="1">IFERROR(VLOOKUP(F183,Cennik!$A$4:$B892, 2, FALSE()) * G183 + VLOOKUP(H183,Cennik!$A$4:$B892, 2, FALSE()) * I183 + VLOOKUP(J183,Cennik!$A$4:$B892, 2, FALSE()) * K183 + VLOOKUP(L183,Cennik!$A$4:$B892, 2, FALSE()) * M183 + VLOOKUP(N183,Cennik!$A$4:$B892, 2, FALSE()) * O183 + VLOOKUP(P183,Cennik!$A$4:$B892, 2, FALSE()) * Q183 + VLOOKUP(R183,Cennik!$A$4:$B892, 2, FALSE()) * S183 + VLOOKUP(T183,Cennik!$A$4:$B892, 2, FALSE()) * U183 + VLOOKUP(V183,Cennik!$A$4:$B892, 2, FALSE()) * W183 + VLOOKUP(X183,Cennik!$A$4:$B892, 2, FALSE()) * Y183 + VLOOKUP(Z183,Cennik!$A$4:$B892, 2, FALSE()) * AA183 + VLOOKUP(AB183,Cennik!$A$4:$B892, 2, FALSE() * AC183),"Brak wartości")</f>
        <v>Brak wartości</v>
      </c>
    </row>
    <row r="184" spans="1:35" ht="12.75">
      <c r="A184" s="158" t="s">
        <v>2528</v>
      </c>
      <c r="B184" s="159">
        <v>4</v>
      </c>
      <c r="C184" s="5" t="s">
        <v>2492</v>
      </c>
      <c r="D184" s="179" t="s">
        <v>2529</v>
      </c>
      <c r="E184" s="12" t="s">
        <v>2529</v>
      </c>
      <c r="F184" s="161" t="s">
        <v>518</v>
      </c>
      <c r="G184" s="161">
        <v>7</v>
      </c>
      <c r="H184" s="162" t="s">
        <v>567</v>
      </c>
      <c r="I184" s="162">
        <v>20</v>
      </c>
      <c r="J184" s="163" t="s">
        <v>4739</v>
      </c>
      <c r="K184" s="163">
        <v>2</v>
      </c>
      <c r="L184" s="164" t="s">
        <v>4679</v>
      </c>
      <c r="M184" s="164">
        <v>1</v>
      </c>
      <c r="N184" s="164" t="s">
        <v>4585</v>
      </c>
      <c r="O184" s="165">
        <v>8</v>
      </c>
      <c r="P184" s="166" t="s">
        <v>40</v>
      </c>
      <c r="Q184" s="166"/>
      <c r="R184" s="167" t="s">
        <v>40</v>
      </c>
      <c r="S184" s="167"/>
      <c r="T184" s="168" t="s">
        <v>40</v>
      </c>
      <c r="U184" s="168"/>
      <c r="V184" s="169" t="s">
        <v>40</v>
      </c>
      <c r="W184" s="169"/>
      <c r="X184" s="5" t="s">
        <v>40</v>
      </c>
      <c r="Y184" s="5"/>
      <c r="Z184" s="161" t="s">
        <v>40</v>
      </c>
      <c r="AA184" s="161"/>
      <c r="AB184" s="162" t="s">
        <v>40</v>
      </c>
      <c r="AC184" s="162"/>
      <c r="AD184" s="33">
        <v>60</v>
      </c>
      <c r="AE184" s="18" t="s">
        <v>12541</v>
      </c>
      <c r="AF184" s="18" t="s">
        <v>12544</v>
      </c>
      <c r="AG184" s="170" t="b">
        <v>1</v>
      </c>
      <c r="AH184" s="170" t="b">
        <v>1</v>
      </c>
      <c r="AI184" s="170" t="str">
        <f ca="1">IFERROR(VLOOKUP(F184,Cennik!$A$4:$B892, 2, FALSE()) * G184 + VLOOKUP(H184,Cennik!$A$4:$B892, 2, FALSE()) * I184 + VLOOKUP(J184,Cennik!$A$4:$B892, 2, FALSE()) * K184 + VLOOKUP(L184,Cennik!$A$4:$B892, 2, FALSE()) * M184 + VLOOKUP(N184,Cennik!$A$4:$B892, 2, FALSE()) * O184 + VLOOKUP(P184,Cennik!$A$4:$B892, 2, FALSE()) * Q184 + VLOOKUP(R184,Cennik!$A$4:$B892, 2, FALSE()) * S184 + VLOOKUP(T184,Cennik!$A$4:$B892, 2, FALSE()) * U184 + VLOOKUP(V184,Cennik!$A$4:$B892, 2, FALSE()) * W184 + VLOOKUP(X184,Cennik!$A$4:$B892, 2, FALSE()) * Y184 + VLOOKUP(Z184,Cennik!$A$4:$B892, 2, FALSE()) * AA184 + VLOOKUP(AB184,Cennik!$A$4:$B892, 2, FALSE() * AC184),"Brak wartości")</f>
        <v>Brak wartości</v>
      </c>
    </row>
    <row r="185" spans="1:35" ht="12.75">
      <c r="A185" s="158" t="s">
        <v>2530</v>
      </c>
      <c r="B185" s="159">
        <v>4</v>
      </c>
      <c r="C185" s="5" t="s">
        <v>2492</v>
      </c>
      <c r="D185" s="179" t="s">
        <v>2531</v>
      </c>
      <c r="E185" s="12" t="s">
        <v>2531</v>
      </c>
      <c r="F185" s="161" t="s">
        <v>518</v>
      </c>
      <c r="G185" s="161">
        <v>7</v>
      </c>
      <c r="H185" s="162" t="s">
        <v>567</v>
      </c>
      <c r="I185" s="162">
        <v>20</v>
      </c>
      <c r="J185" s="163" t="s">
        <v>4739</v>
      </c>
      <c r="K185" s="163">
        <v>2</v>
      </c>
      <c r="L185" s="164" t="s">
        <v>4679</v>
      </c>
      <c r="M185" s="164">
        <v>1</v>
      </c>
      <c r="N185" s="164" t="s">
        <v>4585</v>
      </c>
      <c r="O185" s="165">
        <v>8</v>
      </c>
      <c r="P185" s="166" t="s">
        <v>40</v>
      </c>
      <c r="Q185" s="166"/>
      <c r="R185" s="167" t="s">
        <v>40</v>
      </c>
      <c r="S185" s="167"/>
      <c r="T185" s="168" t="s">
        <v>40</v>
      </c>
      <c r="U185" s="168"/>
      <c r="V185" s="169" t="s">
        <v>40</v>
      </c>
      <c r="W185" s="169"/>
      <c r="X185" s="5" t="s">
        <v>40</v>
      </c>
      <c r="Y185" s="5"/>
      <c r="Z185" s="161" t="s">
        <v>40</v>
      </c>
      <c r="AA185" s="161"/>
      <c r="AB185" s="162" t="s">
        <v>40</v>
      </c>
      <c r="AC185" s="162"/>
      <c r="AD185" s="33">
        <v>75</v>
      </c>
      <c r="AE185" s="18" t="s">
        <v>12541</v>
      </c>
      <c r="AF185" s="18" t="s">
        <v>12544</v>
      </c>
      <c r="AG185" s="170" t="b">
        <v>1</v>
      </c>
      <c r="AH185" s="170" t="b">
        <v>1</v>
      </c>
      <c r="AI185" s="170" t="str">
        <f ca="1">IFERROR(VLOOKUP(F185,Cennik!$A$4:$B892, 2, FALSE()) * G185 + VLOOKUP(H185,Cennik!$A$4:$B892, 2, FALSE()) * I185 + VLOOKUP(J185,Cennik!$A$4:$B892, 2, FALSE()) * K185 + VLOOKUP(L185,Cennik!$A$4:$B892, 2, FALSE()) * M185 + VLOOKUP(N185,Cennik!$A$4:$B892, 2, FALSE()) * O185 + VLOOKUP(P185,Cennik!$A$4:$B892, 2, FALSE()) * Q185 + VLOOKUP(R185,Cennik!$A$4:$B892, 2, FALSE()) * S185 + VLOOKUP(T185,Cennik!$A$4:$B892, 2, FALSE()) * U185 + VLOOKUP(V185,Cennik!$A$4:$B892, 2, FALSE()) * W185 + VLOOKUP(X185,Cennik!$A$4:$B892, 2, FALSE()) * Y185 + VLOOKUP(Z185,Cennik!$A$4:$B892, 2, FALSE()) * AA185 + VLOOKUP(AB185,Cennik!$A$4:$B892, 2, FALSE() * AC185),"Brak wartości")</f>
        <v>Brak wartości</v>
      </c>
    </row>
    <row r="186" spans="1:35" ht="12.75">
      <c r="A186" s="158" t="s">
        <v>2532</v>
      </c>
      <c r="B186" s="159">
        <v>4</v>
      </c>
      <c r="C186" s="5" t="s">
        <v>2492</v>
      </c>
      <c r="D186" s="179" t="s">
        <v>2533</v>
      </c>
      <c r="E186" s="12" t="s">
        <v>2533</v>
      </c>
      <c r="F186" s="161" t="s">
        <v>518</v>
      </c>
      <c r="G186" s="161">
        <v>7</v>
      </c>
      <c r="H186" s="162" t="s">
        <v>567</v>
      </c>
      <c r="I186" s="162">
        <v>20</v>
      </c>
      <c r="J186" s="163" t="s">
        <v>4739</v>
      </c>
      <c r="K186" s="163">
        <v>2</v>
      </c>
      <c r="L186" s="164" t="s">
        <v>4679</v>
      </c>
      <c r="M186" s="164">
        <v>1</v>
      </c>
      <c r="N186" s="164" t="s">
        <v>4585</v>
      </c>
      <c r="O186" s="165">
        <v>8</v>
      </c>
      <c r="P186" s="166" t="s">
        <v>40</v>
      </c>
      <c r="Q186" s="166"/>
      <c r="R186" s="167" t="s">
        <v>40</v>
      </c>
      <c r="S186" s="167"/>
      <c r="T186" s="168" t="s">
        <v>40</v>
      </c>
      <c r="U186" s="168"/>
      <c r="V186" s="169" t="s">
        <v>40</v>
      </c>
      <c r="W186" s="169"/>
      <c r="X186" s="5" t="s">
        <v>40</v>
      </c>
      <c r="Y186" s="5"/>
      <c r="Z186" s="161" t="s">
        <v>40</v>
      </c>
      <c r="AA186" s="161"/>
      <c r="AB186" s="162" t="s">
        <v>40</v>
      </c>
      <c r="AC186" s="162"/>
      <c r="AD186" s="33">
        <v>75</v>
      </c>
      <c r="AE186" s="18" t="s">
        <v>12541</v>
      </c>
      <c r="AF186" s="18" t="s">
        <v>12544</v>
      </c>
      <c r="AG186" s="170" t="b">
        <v>1</v>
      </c>
      <c r="AH186" s="170" t="b">
        <v>1</v>
      </c>
      <c r="AI186" s="170" t="str">
        <f ca="1">IFERROR(VLOOKUP(F186,Cennik!$A$4:$B892, 2, FALSE()) * G186 + VLOOKUP(H186,Cennik!$A$4:$B892, 2, FALSE()) * I186 + VLOOKUP(J186,Cennik!$A$4:$B892, 2, FALSE()) * K186 + VLOOKUP(L186,Cennik!$A$4:$B892, 2, FALSE()) * M186 + VLOOKUP(N186,Cennik!$A$4:$B892, 2, FALSE()) * O186 + VLOOKUP(P186,Cennik!$A$4:$B892, 2, FALSE()) * Q186 + VLOOKUP(R186,Cennik!$A$4:$B892, 2, FALSE()) * S186 + VLOOKUP(T186,Cennik!$A$4:$B892, 2, FALSE()) * U186 + VLOOKUP(V186,Cennik!$A$4:$B892, 2, FALSE()) * W186 + VLOOKUP(X186,Cennik!$A$4:$B892, 2, FALSE()) * Y186 + VLOOKUP(Z186,Cennik!$A$4:$B892, 2, FALSE()) * AA186 + VLOOKUP(AB186,Cennik!$A$4:$B892, 2, FALSE() * AC186),"Brak wartości")</f>
        <v>Brak wartości</v>
      </c>
    </row>
    <row r="187" spans="1:35" ht="12.75">
      <c r="A187" s="158" t="s">
        <v>2534</v>
      </c>
      <c r="B187" s="159">
        <v>4</v>
      </c>
      <c r="C187" s="5" t="s">
        <v>2492</v>
      </c>
      <c r="D187" s="179" t="s">
        <v>2535</v>
      </c>
      <c r="E187" s="12" t="s">
        <v>2535</v>
      </c>
      <c r="F187" s="161" t="s">
        <v>518</v>
      </c>
      <c r="G187" s="161">
        <v>7</v>
      </c>
      <c r="H187" s="162" t="s">
        <v>567</v>
      </c>
      <c r="I187" s="162">
        <v>20</v>
      </c>
      <c r="J187" s="163" t="s">
        <v>4739</v>
      </c>
      <c r="K187" s="163">
        <v>2</v>
      </c>
      <c r="L187" s="164" t="s">
        <v>4679</v>
      </c>
      <c r="M187" s="164">
        <v>1</v>
      </c>
      <c r="N187" s="164" t="s">
        <v>4585</v>
      </c>
      <c r="O187" s="165">
        <v>8</v>
      </c>
      <c r="P187" s="166" t="s">
        <v>40</v>
      </c>
      <c r="Q187" s="166"/>
      <c r="R187" s="167" t="s">
        <v>40</v>
      </c>
      <c r="S187" s="167"/>
      <c r="T187" s="168" t="s">
        <v>40</v>
      </c>
      <c r="U187" s="168"/>
      <c r="V187" s="169" t="s">
        <v>40</v>
      </c>
      <c r="W187" s="169"/>
      <c r="X187" s="5" t="s">
        <v>40</v>
      </c>
      <c r="Y187" s="5"/>
      <c r="Z187" s="161" t="s">
        <v>40</v>
      </c>
      <c r="AA187" s="161"/>
      <c r="AB187" s="162" t="s">
        <v>40</v>
      </c>
      <c r="AC187" s="162"/>
      <c r="AD187" s="33">
        <v>75</v>
      </c>
      <c r="AE187" s="18" t="s">
        <v>12541</v>
      </c>
      <c r="AF187" s="18" t="s">
        <v>12544</v>
      </c>
      <c r="AG187" s="170" t="b">
        <v>1</v>
      </c>
      <c r="AH187" s="170" t="b">
        <v>1</v>
      </c>
      <c r="AI187" s="170" t="str">
        <f ca="1">IFERROR(VLOOKUP(F187,Cennik!$A$4:$B892, 2, FALSE()) * G187 + VLOOKUP(H187,Cennik!$A$4:$B892, 2, FALSE()) * I187 + VLOOKUP(J187,Cennik!$A$4:$B892, 2, FALSE()) * K187 + VLOOKUP(L187,Cennik!$A$4:$B892, 2, FALSE()) * M187 + VLOOKUP(N187,Cennik!$A$4:$B892, 2, FALSE()) * O187 + VLOOKUP(P187,Cennik!$A$4:$B892, 2, FALSE()) * Q187 + VLOOKUP(R187,Cennik!$A$4:$B892, 2, FALSE()) * S187 + VLOOKUP(T187,Cennik!$A$4:$B892, 2, FALSE()) * U187 + VLOOKUP(V187,Cennik!$A$4:$B892, 2, FALSE()) * W187 + VLOOKUP(X187,Cennik!$A$4:$B892, 2, FALSE()) * Y187 + VLOOKUP(Z187,Cennik!$A$4:$B892, 2, FALSE()) * AA187 + VLOOKUP(AB187,Cennik!$A$4:$B892, 2, FALSE() * AC187),"Brak wartości")</f>
        <v>Brak wartości</v>
      </c>
    </row>
    <row r="188" spans="1:35" ht="12.75">
      <c r="A188" s="158" t="s">
        <v>2536</v>
      </c>
      <c r="B188" s="159">
        <v>4</v>
      </c>
      <c r="C188" s="5" t="s">
        <v>2492</v>
      </c>
      <c r="D188" s="179" t="s">
        <v>2537</v>
      </c>
      <c r="E188" s="12" t="s">
        <v>2537</v>
      </c>
      <c r="F188" s="161" t="s">
        <v>518</v>
      </c>
      <c r="G188" s="161">
        <v>7</v>
      </c>
      <c r="H188" s="162" t="s">
        <v>567</v>
      </c>
      <c r="I188" s="162">
        <v>20</v>
      </c>
      <c r="J188" s="163" t="s">
        <v>4739</v>
      </c>
      <c r="K188" s="163">
        <v>2</v>
      </c>
      <c r="L188" s="164" t="s">
        <v>4679</v>
      </c>
      <c r="M188" s="164">
        <v>1</v>
      </c>
      <c r="N188" s="164" t="s">
        <v>4585</v>
      </c>
      <c r="O188" s="165">
        <v>8</v>
      </c>
      <c r="P188" s="166" t="s">
        <v>40</v>
      </c>
      <c r="Q188" s="166"/>
      <c r="R188" s="167" t="s">
        <v>40</v>
      </c>
      <c r="S188" s="167"/>
      <c r="T188" s="168" t="s">
        <v>40</v>
      </c>
      <c r="U188" s="168"/>
      <c r="V188" s="169" t="s">
        <v>40</v>
      </c>
      <c r="W188" s="169"/>
      <c r="X188" s="5" t="s">
        <v>40</v>
      </c>
      <c r="Y188" s="5"/>
      <c r="Z188" s="161" t="s">
        <v>40</v>
      </c>
      <c r="AA188" s="161"/>
      <c r="AB188" s="162" t="s">
        <v>40</v>
      </c>
      <c r="AC188" s="162"/>
      <c r="AD188" s="33">
        <v>75</v>
      </c>
      <c r="AE188" s="18" t="s">
        <v>12541</v>
      </c>
      <c r="AF188" s="18" t="s">
        <v>12544</v>
      </c>
      <c r="AG188" s="170" t="b">
        <v>1</v>
      </c>
      <c r="AH188" s="170" t="b">
        <v>1</v>
      </c>
      <c r="AI188" s="170" t="str">
        <f ca="1">IFERROR(VLOOKUP(F188,Cennik!$A$4:$B892, 2, FALSE()) * G188 + VLOOKUP(H188,Cennik!$A$4:$B892, 2, FALSE()) * I188 + VLOOKUP(J188,Cennik!$A$4:$B892, 2, FALSE()) * K188 + VLOOKUP(L188,Cennik!$A$4:$B892, 2, FALSE()) * M188 + VLOOKUP(N188,Cennik!$A$4:$B892, 2, FALSE()) * O188 + VLOOKUP(P188,Cennik!$A$4:$B892, 2, FALSE()) * Q188 + VLOOKUP(R188,Cennik!$A$4:$B892, 2, FALSE()) * S188 + VLOOKUP(T188,Cennik!$A$4:$B892, 2, FALSE()) * U188 + VLOOKUP(V188,Cennik!$A$4:$B892, 2, FALSE()) * W188 + VLOOKUP(X188,Cennik!$A$4:$B892, 2, FALSE()) * Y188 + VLOOKUP(Z188,Cennik!$A$4:$B892, 2, FALSE()) * AA188 + VLOOKUP(AB188,Cennik!$A$4:$B892, 2, FALSE() * AC188),"Brak wartości")</f>
        <v>Brak wartości</v>
      </c>
    </row>
    <row r="189" spans="1:35" ht="12.75">
      <c r="A189" s="158" t="s">
        <v>2538</v>
      </c>
      <c r="B189" s="159">
        <v>4</v>
      </c>
      <c r="C189" s="5" t="s">
        <v>2492</v>
      </c>
      <c r="D189" s="179" t="s">
        <v>2539</v>
      </c>
      <c r="E189" s="12" t="s">
        <v>2539</v>
      </c>
      <c r="F189" s="161" t="s">
        <v>518</v>
      </c>
      <c r="G189" s="161">
        <v>7</v>
      </c>
      <c r="H189" s="162" t="s">
        <v>567</v>
      </c>
      <c r="I189" s="162">
        <v>20</v>
      </c>
      <c r="J189" s="163" t="s">
        <v>4739</v>
      </c>
      <c r="K189" s="163">
        <v>2</v>
      </c>
      <c r="L189" s="164" t="s">
        <v>4679</v>
      </c>
      <c r="M189" s="164">
        <v>1</v>
      </c>
      <c r="N189" s="164" t="s">
        <v>4585</v>
      </c>
      <c r="O189" s="165">
        <v>8</v>
      </c>
      <c r="P189" s="166" t="s">
        <v>40</v>
      </c>
      <c r="Q189" s="166"/>
      <c r="R189" s="167" t="s">
        <v>40</v>
      </c>
      <c r="S189" s="167"/>
      <c r="T189" s="168" t="s">
        <v>40</v>
      </c>
      <c r="U189" s="168"/>
      <c r="V189" s="169" t="s">
        <v>40</v>
      </c>
      <c r="W189" s="169"/>
      <c r="X189" s="5" t="s">
        <v>40</v>
      </c>
      <c r="Y189" s="5"/>
      <c r="Z189" s="161" t="s">
        <v>40</v>
      </c>
      <c r="AA189" s="161"/>
      <c r="AB189" s="162" t="s">
        <v>40</v>
      </c>
      <c r="AC189" s="162"/>
      <c r="AD189" s="33">
        <v>75</v>
      </c>
      <c r="AE189" s="18" t="s">
        <v>12541</v>
      </c>
      <c r="AF189" s="18" t="s">
        <v>12544</v>
      </c>
      <c r="AG189" s="170" t="b">
        <v>1</v>
      </c>
      <c r="AH189" s="170" t="b">
        <v>1</v>
      </c>
      <c r="AI189" s="170" t="str">
        <f ca="1">IFERROR(VLOOKUP(F189,Cennik!$A$4:$B892, 2, FALSE()) * G189 + VLOOKUP(H189,Cennik!$A$4:$B892, 2, FALSE()) * I189 + VLOOKUP(J189,Cennik!$A$4:$B892, 2, FALSE()) * K189 + VLOOKUP(L189,Cennik!$A$4:$B892, 2, FALSE()) * M189 + VLOOKUP(N189,Cennik!$A$4:$B892, 2, FALSE()) * O189 + VLOOKUP(P189,Cennik!$A$4:$B892, 2, FALSE()) * Q189 + VLOOKUP(R189,Cennik!$A$4:$B892, 2, FALSE()) * S189 + VLOOKUP(T189,Cennik!$A$4:$B892, 2, FALSE()) * U189 + VLOOKUP(V189,Cennik!$A$4:$B892, 2, FALSE()) * W189 + VLOOKUP(X189,Cennik!$A$4:$B892, 2, FALSE()) * Y189 + VLOOKUP(Z189,Cennik!$A$4:$B892, 2, FALSE()) * AA189 + VLOOKUP(AB189,Cennik!$A$4:$B892, 2, FALSE() * AC189),"Brak wartości")</f>
        <v>Brak wartości</v>
      </c>
    </row>
    <row r="190" spans="1:35" ht="12.75">
      <c r="A190" s="158" t="s">
        <v>2540</v>
      </c>
      <c r="B190" s="159">
        <v>5</v>
      </c>
      <c r="C190" s="5" t="s">
        <v>2541</v>
      </c>
      <c r="D190" s="179" t="s">
        <v>2542</v>
      </c>
      <c r="E190" s="12" t="s">
        <v>2542</v>
      </c>
      <c r="F190" s="161" t="s">
        <v>518</v>
      </c>
      <c r="G190" s="161">
        <v>10</v>
      </c>
      <c r="H190" s="162" t="s">
        <v>567</v>
      </c>
      <c r="I190" s="162">
        <v>20</v>
      </c>
      <c r="J190" s="163" t="s">
        <v>4754</v>
      </c>
      <c r="K190" s="163">
        <v>5</v>
      </c>
      <c r="L190" s="164" t="s">
        <v>4694</v>
      </c>
      <c r="M190" s="164">
        <v>2</v>
      </c>
      <c r="N190" s="164" t="s">
        <v>4585</v>
      </c>
      <c r="O190" s="165">
        <v>10</v>
      </c>
      <c r="P190" s="166" t="s">
        <v>40</v>
      </c>
      <c r="Q190" s="166"/>
      <c r="R190" s="167" t="s">
        <v>40</v>
      </c>
      <c r="S190" s="167"/>
      <c r="T190" s="168" t="s">
        <v>40</v>
      </c>
      <c r="U190" s="168"/>
      <c r="V190" s="169" t="s">
        <v>40</v>
      </c>
      <c r="W190" s="169"/>
      <c r="X190" s="5" t="s">
        <v>40</v>
      </c>
      <c r="Y190" s="5"/>
      <c r="Z190" s="161" t="s">
        <v>40</v>
      </c>
      <c r="AA190" s="161"/>
      <c r="AB190" s="162" t="s">
        <v>40</v>
      </c>
      <c r="AC190" s="162"/>
      <c r="AD190" s="33">
        <v>75</v>
      </c>
      <c r="AE190" s="18" t="s">
        <v>12541</v>
      </c>
      <c r="AF190" s="18" t="s">
        <v>12544</v>
      </c>
      <c r="AG190" s="170" t="b">
        <v>1</v>
      </c>
      <c r="AH190" s="170" t="b">
        <v>1</v>
      </c>
      <c r="AI190" s="170" t="str">
        <f ca="1">IFERROR(VLOOKUP(F190,Cennik!$A$4:$B892, 2, FALSE()) * G190 + VLOOKUP(H190,Cennik!$A$4:$B892, 2, FALSE()) * I190 + VLOOKUP(J190,Cennik!$A$4:$B892, 2, FALSE()) * K190 + VLOOKUP(L190,Cennik!$A$4:$B892, 2, FALSE()) * M190 + VLOOKUP(N190,Cennik!$A$4:$B892, 2, FALSE()) * O190 + VLOOKUP(P190,Cennik!$A$4:$B892, 2, FALSE()) * Q190 + VLOOKUP(R190,Cennik!$A$4:$B892, 2, FALSE()) * S190 + VLOOKUP(T190,Cennik!$A$4:$B892, 2, FALSE()) * U190 + VLOOKUP(V190,Cennik!$A$4:$B892, 2, FALSE()) * W190 + VLOOKUP(X190,Cennik!$A$4:$B892, 2, FALSE()) * Y190 + VLOOKUP(Z190,Cennik!$A$4:$B892, 2, FALSE()) * AA190 + VLOOKUP(AB190,Cennik!$A$4:$B892, 2, FALSE() * AC190),"Brak wartości")</f>
        <v>Brak wartości</v>
      </c>
    </row>
    <row r="191" spans="1:35" ht="12.75">
      <c r="A191" s="158" t="s">
        <v>2543</v>
      </c>
      <c r="B191" s="159">
        <v>5</v>
      </c>
      <c r="C191" s="5" t="s">
        <v>2541</v>
      </c>
      <c r="D191" s="179" t="s">
        <v>2544</v>
      </c>
      <c r="E191" s="12" t="s">
        <v>2544</v>
      </c>
      <c r="F191" s="161" t="s">
        <v>518</v>
      </c>
      <c r="G191" s="161">
        <v>10</v>
      </c>
      <c r="H191" s="162" t="s">
        <v>567</v>
      </c>
      <c r="I191" s="162">
        <v>20</v>
      </c>
      <c r="J191" s="163" t="s">
        <v>4754</v>
      </c>
      <c r="K191" s="163">
        <v>5</v>
      </c>
      <c r="L191" s="164" t="s">
        <v>4694</v>
      </c>
      <c r="M191" s="164">
        <v>2</v>
      </c>
      <c r="N191" s="164" t="s">
        <v>4585</v>
      </c>
      <c r="O191" s="165">
        <v>10</v>
      </c>
      <c r="P191" s="166" t="s">
        <v>40</v>
      </c>
      <c r="Q191" s="166"/>
      <c r="R191" s="167" t="s">
        <v>40</v>
      </c>
      <c r="S191" s="167"/>
      <c r="T191" s="168" t="s">
        <v>40</v>
      </c>
      <c r="U191" s="168"/>
      <c r="V191" s="169" t="s">
        <v>40</v>
      </c>
      <c r="W191" s="169"/>
      <c r="X191" s="5" t="s">
        <v>40</v>
      </c>
      <c r="Y191" s="5"/>
      <c r="Z191" s="161" t="s">
        <v>40</v>
      </c>
      <c r="AA191" s="161"/>
      <c r="AB191" s="162" t="s">
        <v>40</v>
      </c>
      <c r="AC191" s="162"/>
      <c r="AD191" s="33">
        <v>40</v>
      </c>
      <c r="AE191" s="18" t="s">
        <v>12541</v>
      </c>
      <c r="AF191" s="18" t="s">
        <v>12544</v>
      </c>
      <c r="AG191" s="170" t="b">
        <v>1</v>
      </c>
      <c r="AH191" s="170" t="b">
        <v>1</v>
      </c>
      <c r="AI191" s="170" t="str">
        <f ca="1">IFERROR(VLOOKUP(F191,Cennik!$A$4:$B892, 2, FALSE()) * G191 + VLOOKUP(H191,Cennik!$A$4:$B892, 2, FALSE()) * I191 + VLOOKUP(J191,Cennik!$A$4:$B892, 2, FALSE()) * K191 + VLOOKUP(L191,Cennik!$A$4:$B892, 2, FALSE()) * M191 + VLOOKUP(N191,Cennik!$A$4:$B892, 2, FALSE()) * O191 + VLOOKUP(P191,Cennik!$A$4:$B892, 2, FALSE()) * Q191 + VLOOKUP(R191,Cennik!$A$4:$B892, 2, FALSE()) * S191 + VLOOKUP(T191,Cennik!$A$4:$B892, 2, FALSE()) * U191 + VLOOKUP(V191,Cennik!$A$4:$B892, 2, FALSE()) * W191 + VLOOKUP(X191,Cennik!$A$4:$B892, 2, FALSE()) * Y191 + VLOOKUP(Z191,Cennik!$A$4:$B892, 2, FALSE()) * AA191 + VLOOKUP(AB191,Cennik!$A$4:$B892, 2, FALSE() * AC191),"Brak wartości")</f>
        <v>Brak wartości</v>
      </c>
    </row>
    <row r="192" spans="1:35" ht="12.75">
      <c r="A192" s="158" t="s">
        <v>2545</v>
      </c>
      <c r="B192" s="159">
        <v>5</v>
      </c>
      <c r="C192" s="5" t="s">
        <v>2541</v>
      </c>
      <c r="D192" s="179" t="s">
        <v>2546</v>
      </c>
      <c r="E192" s="12" t="s">
        <v>2546</v>
      </c>
      <c r="F192" s="161" t="s">
        <v>518</v>
      </c>
      <c r="G192" s="161">
        <v>10</v>
      </c>
      <c r="H192" s="162" t="s">
        <v>567</v>
      </c>
      <c r="I192" s="162">
        <v>20</v>
      </c>
      <c r="J192" s="163" t="s">
        <v>4754</v>
      </c>
      <c r="K192" s="163">
        <v>5</v>
      </c>
      <c r="L192" s="164" t="s">
        <v>4694</v>
      </c>
      <c r="M192" s="164">
        <v>2</v>
      </c>
      <c r="N192" s="164" t="s">
        <v>4585</v>
      </c>
      <c r="O192" s="165">
        <v>10</v>
      </c>
      <c r="P192" s="166" t="s">
        <v>40</v>
      </c>
      <c r="Q192" s="166"/>
      <c r="R192" s="167" t="s">
        <v>40</v>
      </c>
      <c r="S192" s="167"/>
      <c r="T192" s="168" t="s">
        <v>40</v>
      </c>
      <c r="U192" s="168"/>
      <c r="V192" s="169" t="s">
        <v>40</v>
      </c>
      <c r="W192" s="169"/>
      <c r="X192" s="5" t="s">
        <v>40</v>
      </c>
      <c r="Y192" s="5"/>
      <c r="Z192" s="161" t="s">
        <v>40</v>
      </c>
      <c r="AA192" s="161"/>
      <c r="AB192" s="162" t="s">
        <v>40</v>
      </c>
      <c r="AC192" s="162"/>
      <c r="AD192" s="33">
        <v>45</v>
      </c>
      <c r="AE192" s="18" t="s">
        <v>12541</v>
      </c>
      <c r="AF192" s="18" t="s">
        <v>12544</v>
      </c>
      <c r="AG192" s="170" t="b">
        <v>1</v>
      </c>
      <c r="AH192" s="170" t="b">
        <v>1</v>
      </c>
      <c r="AI192" s="170" t="str">
        <f ca="1">IFERROR(VLOOKUP(F192,Cennik!$A$4:$B892, 2, FALSE()) * G192 + VLOOKUP(H192,Cennik!$A$4:$B892, 2, FALSE()) * I192 + VLOOKUP(J192,Cennik!$A$4:$B892, 2, FALSE()) * K192 + VLOOKUP(L192,Cennik!$A$4:$B892, 2, FALSE()) * M192 + VLOOKUP(N192,Cennik!$A$4:$B892, 2, FALSE()) * O192 + VLOOKUP(P192,Cennik!$A$4:$B892, 2, FALSE()) * Q192 + VLOOKUP(R192,Cennik!$A$4:$B892, 2, FALSE()) * S192 + VLOOKUP(T192,Cennik!$A$4:$B892, 2, FALSE()) * U192 + VLOOKUP(V192,Cennik!$A$4:$B892, 2, FALSE()) * W192 + VLOOKUP(X192,Cennik!$A$4:$B892, 2, FALSE()) * Y192 + VLOOKUP(Z192,Cennik!$A$4:$B892, 2, FALSE()) * AA192 + VLOOKUP(AB192,Cennik!$A$4:$B892, 2, FALSE() * AC192),"Brak wartości")</f>
        <v>Brak wartości</v>
      </c>
    </row>
    <row r="193" spans="1:35" ht="12.75">
      <c r="A193" s="158" t="s">
        <v>2547</v>
      </c>
      <c r="B193" s="159">
        <v>5</v>
      </c>
      <c r="C193" s="5" t="s">
        <v>2541</v>
      </c>
      <c r="D193" s="179" t="s">
        <v>2548</v>
      </c>
      <c r="E193" s="12" t="s">
        <v>2548</v>
      </c>
      <c r="F193" s="161" t="s">
        <v>518</v>
      </c>
      <c r="G193" s="161">
        <v>10</v>
      </c>
      <c r="H193" s="162" t="s">
        <v>567</v>
      </c>
      <c r="I193" s="162">
        <v>20</v>
      </c>
      <c r="J193" s="163" t="s">
        <v>4754</v>
      </c>
      <c r="K193" s="163">
        <v>5</v>
      </c>
      <c r="L193" s="164" t="s">
        <v>4694</v>
      </c>
      <c r="M193" s="164">
        <v>2</v>
      </c>
      <c r="N193" s="164" t="s">
        <v>4585</v>
      </c>
      <c r="O193" s="165">
        <v>10</v>
      </c>
      <c r="P193" s="166" t="s">
        <v>40</v>
      </c>
      <c r="Q193" s="166"/>
      <c r="R193" s="167" t="s">
        <v>40</v>
      </c>
      <c r="S193" s="167"/>
      <c r="T193" s="168" t="s">
        <v>40</v>
      </c>
      <c r="U193" s="168"/>
      <c r="V193" s="169" t="s">
        <v>40</v>
      </c>
      <c r="W193" s="169"/>
      <c r="X193" s="5" t="s">
        <v>40</v>
      </c>
      <c r="Y193" s="5"/>
      <c r="Z193" s="161" t="s">
        <v>40</v>
      </c>
      <c r="AA193" s="161"/>
      <c r="AB193" s="162" t="s">
        <v>40</v>
      </c>
      <c r="AC193" s="162"/>
      <c r="AD193" s="33">
        <v>45</v>
      </c>
      <c r="AE193" s="18" t="s">
        <v>12541</v>
      </c>
      <c r="AF193" s="18" t="s">
        <v>12544</v>
      </c>
      <c r="AG193" s="170" t="b">
        <v>1</v>
      </c>
      <c r="AH193" s="170" t="b">
        <v>1</v>
      </c>
      <c r="AI193" s="170" t="str">
        <f ca="1">IFERROR(VLOOKUP(F193,Cennik!$A$4:$B892, 2, FALSE()) * G193 + VLOOKUP(H193,Cennik!$A$4:$B892, 2, FALSE()) * I193 + VLOOKUP(J193,Cennik!$A$4:$B892, 2, FALSE()) * K193 + VLOOKUP(L193,Cennik!$A$4:$B892, 2, FALSE()) * M193 + VLOOKUP(N193,Cennik!$A$4:$B892, 2, FALSE()) * O193 + VLOOKUP(P193,Cennik!$A$4:$B892, 2, FALSE()) * Q193 + VLOOKUP(R193,Cennik!$A$4:$B892, 2, FALSE()) * S193 + VLOOKUP(T193,Cennik!$A$4:$B892, 2, FALSE()) * U193 + VLOOKUP(V193,Cennik!$A$4:$B892, 2, FALSE()) * W193 + VLOOKUP(X193,Cennik!$A$4:$B892, 2, FALSE()) * Y193 + VLOOKUP(Z193,Cennik!$A$4:$B892, 2, FALSE()) * AA193 + VLOOKUP(AB193,Cennik!$A$4:$B892, 2, FALSE() * AC193),"Brak wartości")</f>
        <v>Brak wartości</v>
      </c>
    </row>
    <row r="194" spans="1:35" ht="12.75">
      <c r="A194" s="158" t="s">
        <v>2549</v>
      </c>
      <c r="B194" s="159">
        <v>5</v>
      </c>
      <c r="C194" s="5" t="s">
        <v>2541</v>
      </c>
      <c r="D194" s="179" t="s">
        <v>2550</v>
      </c>
      <c r="E194" s="12" t="s">
        <v>2550</v>
      </c>
      <c r="F194" s="161" t="s">
        <v>518</v>
      </c>
      <c r="G194" s="161">
        <v>10</v>
      </c>
      <c r="H194" s="162" t="s">
        <v>567</v>
      </c>
      <c r="I194" s="162">
        <v>20</v>
      </c>
      <c r="J194" s="163" t="s">
        <v>4754</v>
      </c>
      <c r="K194" s="163">
        <v>5</v>
      </c>
      <c r="L194" s="164" t="s">
        <v>4694</v>
      </c>
      <c r="M194" s="164">
        <v>2</v>
      </c>
      <c r="N194" s="164" t="s">
        <v>4585</v>
      </c>
      <c r="O194" s="165">
        <v>10</v>
      </c>
      <c r="P194" s="166" t="s">
        <v>40</v>
      </c>
      <c r="Q194" s="166"/>
      <c r="R194" s="167" t="s">
        <v>40</v>
      </c>
      <c r="S194" s="167"/>
      <c r="T194" s="168" t="s">
        <v>40</v>
      </c>
      <c r="U194" s="168"/>
      <c r="V194" s="169" t="s">
        <v>40</v>
      </c>
      <c r="W194" s="169"/>
      <c r="X194" s="5" t="s">
        <v>40</v>
      </c>
      <c r="Y194" s="5"/>
      <c r="Z194" s="161" t="s">
        <v>40</v>
      </c>
      <c r="AA194" s="161"/>
      <c r="AB194" s="162" t="s">
        <v>40</v>
      </c>
      <c r="AC194" s="162"/>
      <c r="AD194" s="33">
        <v>45</v>
      </c>
      <c r="AE194" s="18" t="s">
        <v>12541</v>
      </c>
      <c r="AF194" s="18" t="s">
        <v>12544</v>
      </c>
      <c r="AG194" s="170" t="b">
        <v>1</v>
      </c>
      <c r="AH194" s="170" t="b">
        <v>1</v>
      </c>
      <c r="AI194" s="170" t="str">
        <f ca="1">IFERROR(VLOOKUP(F194,Cennik!$A$4:$B892, 2, FALSE()) * G194 + VLOOKUP(H194,Cennik!$A$4:$B892, 2, FALSE()) * I194 + VLOOKUP(J194,Cennik!$A$4:$B892, 2, FALSE()) * K194 + VLOOKUP(L194,Cennik!$A$4:$B892, 2, FALSE()) * M194 + VLOOKUP(N194,Cennik!$A$4:$B892, 2, FALSE()) * O194 + VLOOKUP(P194,Cennik!$A$4:$B892, 2, FALSE()) * Q194 + VLOOKUP(R194,Cennik!$A$4:$B892, 2, FALSE()) * S194 + VLOOKUP(T194,Cennik!$A$4:$B892, 2, FALSE()) * U194 + VLOOKUP(V194,Cennik!$A$4:$B892, 2, FALSE()) * W194 + VLOOKUP(X194,Cennik!$A$4:$B892, 2, FALSE()) * Y194 + VLOOKUP(Z194,Cennik!$A$4:$B892, 2, FALSE()) * AA194 + VLOOKUP(AB194,Cennik!$A$4:$B892, 2, FALSE() * AC194),"Brak wartości")</f>
        <v>Brak wartości</v>
      </c>
    </row>
    <row r="195" spans="1:35" ht="12.75">
      <c r="A195" s="158" t="s">
        <v>2551</v>
      </c>
      <c r="B195" s="159">
        <v>5</v>
      </c>
      <c r="C195" s="5" t="s">
        <v>2541</v>
      </c>
      <c r="D195" s="179" t="s">
        <v>2552</v>
      </c>
      <c r="E195" s="12" t="s">
        <v>2552</v>
      </c>
      <c r="F195" s="161" t="s">
        <v>518</v>
      </c>
      <c r="G195" s="161">
        <v>10</v>
      </c>
      <c r="H195" s="162" t="s">
        <v>567</v>
      </c>
      <c r="I195" s="162">
        <v>20</v>
      </c>
      <c r="J195" s="163" t="s">
        <v>4754</v>
      </c>
      <c r="K195" s="163">
        <v>5</v>
      </c>
      <c r="L195" s="164" t="s">
        <v>4694</v>
      </c>
      <c r="M195" s="164">
        <v>2</v>
      </c>
      <c r="N195" s="164" t="s">
        <v>4585</v>
      </c>
      <c r="O195" s="165">
        <v>10</v>
      </c>
      <c r="P195" s="166" t="s">
        <v>40</v>
      </c>
      <c r="Q195" s="166"/>
      <c r="R195" s="167" t="s">
        <v>40</v>
      </c>
      <c r="S195" s="167"/>
      <c r="T195" s="168" t="s">
        <v>40</v>
      </c>
      <c r="U195" s="168"/>
      <c r="V195" s="169" t="s">
        <v>40</v>
      </c>
      <c r="W195" s="169"/>
      <c r="X195" s="5" t="s">
        <v>40</v>
      </c>
      <c r="Y195" s="5"/>
      <c r="Z195" s="161" t="s">
        <v>40</v>
      </c>
      <c r="AA195" s="161"/>
      <c r="AB195" s="162" t="s">
        <v>40</v>
      </c>
      <c r="AC195" s="162"/>
      <c r="AD195" s="33">
        <v>45</v>
      </c>
      <c r="AE195" s="18" t="s">
        <v>12541</v>
      </c>
      <c r="AF195" s="18" t="s">
        <v>12544</v>
      </c>
      <c r="AG195" s="170" t="b">
        <v>1</v>
      </c>
      <c r="AH195" s="170" t="b">
        <v>1</v>
      </c>
      <c r="AI195" s="170" t="str">
        <f ca="1">IFERROR(VLOOKUP(F195,Cennik!$A$4:$B892, 2, FALSE()) * G195 + VLOOKUP(H195,Cennik!$A$4:$B892, 2, FALSE()) * I195 + VLOOKUP(J195,Cennik!$A$4:$B892, 2, FALSE()) * K195 + VLOOKUP(L195,Cennik!$A$4:$B892, 2, FALSE()) * M195 + VLOOKUP(N195,Cennik!$A$4:$B892, 2, FALSE()) * O195 + VLOOKUP(P195,Cennik!$A$4:$B892, 2, FALSE()) * Q195 + VLOOKUP(R195,Cennik!$A$4:$B892, 2, FALSE()) * S195 + VLOOKUP(T195,Cennik!$A$4:$B892, 2, FALSE()) * U195 + VLOOKUP(V195,Cennik!$A$4:$B892, 2, FALSE()) * W195 + VLOOKUP(X195,Cennik!$A$4:$B892, 2, FALSE()) * Y195 + VLOOKUP(Z195,Cennik!$A$4:$B892, 2, FALSE()) * AA195 + VLOOKUP(AB195,Cennik!$A$4:$B892, 2, FALSE() * AC195),"Brak wartości")</f>
        <v>Brak wartości</v>
      </c>
    </row>
    <row r="196" spans="1:35" ht="12.75">
      <c r="A196" s="158" t="s">
        <v>2553</v>
      </c>
      <c r="B196" s="159">
        <v>5</v>
      </c>
      <c r="C196" s="5" t="s">
        <v>2541</v>
      </c>
      <c r="D196" s="179" t="s">
        <v>2554</v>
      </c>
      <c r="E196" s="12" t="s">
        <v>2554</v>
      </c>
      <c r="F196" s="161" t="s">
        <v>518</v>
      </c>
      <c r="G196" s="161">
        <v>10</v>
      </c>
      <c r="H196" s="162" t="s">
        <v>567</v>
      </c>
      <c r="I196" s="162">
        <v>20</v>
      </c>
      <c r="J196" s="163" t="s">
        <v>4754</v>
      </c>
      <c r="K196" s="163">
        <v>5</v>
      </c>
      <c r="L196" s="164" t="s">
        <v>4694</v>
      </c>
      <c r="M196" s="164">
        <v>2</v>
      </c>
      <c r="N196" s="164" t="s">
        <v>4585</v>
      </c>
      <c r="O196" s="165">
        <v>10</v>
      </c>
      <c r="P196" s="166" t="s">
        <v>40</v>
      </c>
      <c r="Q196" s="166"/>
      <c r="R196" s="167" t="s">
        <v>40</v>
      </c>
      <c r="S196" s="167"/>
      <c r="T196" s="168" t="s">
        <v>40</v>
      </c>
      <c r="U196" s="168"/>
      <c r="V196" s="169" t="s">
        <v>40</v>
      </c>
      <c r="W196" s="169"/>
      <c r="X196" s="5" t="s">
        <v>40</v>
      </c>
      <c r="Y196" s="5"/>
      <c r="Z196" s="161" t="s">
        <v>40</v>
      </c>
      <c r="AA196" s="161"/>
      <c r="AB196" s="162" t="s">
        <v>40</v>
      </c>
      <c r="AC196" s="162"/>
      <c r="AD196" s="33">
        <v>50</v>
      </c>
      <c r="AE196" s="18" t="s">
        <v>12541</v>
      </c>
      <c r="AF196" s="18" t="s">
        <v>12544</v>
      </c>
      <c r="AG196" s="170" t="b">
        <v>1</v>
      </c>
      <c r="AH196" s="170" t="b">
        <v>1</v>
      </c>
      <c r="AI196" s="170" t="str">
        <f ca="1">IFERROR(VLOOKUP(F196,Cennik!$A$4:$B892, 2, FALSE()) * G196 + VLOOKUP(H196,Cennik!$A$4:$B892, 2, FALSE()) * I196 + VLOOKUP(J196,Cennik!$A$4:$B892, 2, FALSE()) * K196 + VLOOKUP(L196,Cennik!$A$4:$B892, 2, FALSE()) * M196 + VLOOKUP(N196,Cennik!$A$4:$B892, 2, FALSE()) * O196 + VLOOKUP(P196,Cennik!$A$4:$B892, 2, FALSE()) * Q196 + VLOOKUP(R196,Cennik!$A$4:$B892, 2, FALSE()) * S196 + VLOOKUP(T196,Cennik!$A$4:$B892, 2, FALSE()) * U196 + VLOOKUP(V196,Cennik!$A$4:$B892, 2, FALSE()) * W196 + VLOOKUP(X196,Cennik!$A$4:$B892, 2, FALSE()) * Y196 + VLOOKUP(Z196,Cennik!$A$4:$B892, 2, FALSE()) * AA196 + VLOOKUP(AB196,Cennik!$A$4:$B892, 2, FALSE() * AC196),"Brak wartości")</f>
        <v>Brak wartości</v>
      </c>
    </row>
    <row r="197" spans="1:35" ht="12.75">
      <c r="A197" s="158" t="s">
        <v>2555</v>
      </c>
      <c r="B197" s="159">
        <v>5</v>
      </c>
      <c r="C197" s="5" t="s">
        <v>2541</v>
      </c>
      <c r="D197" s="179" t="s">
        <v>2556</v>
      </c>
      <c r="E197" s="12" t="s">
        <v>2556</v>
      </c>
      <c r="F197" s="161" t="s">
        <v>518</v>
      </c>
      <c r="G197" s="161">
        <v>10</v>
      </c>
      <c r="H197" s="162" t="s">
        <v>567</v>
      </c>
      <c r="I197" s="162">
        <v>20</v>
      </c>
      <c r="J197" s="163" t="s">
        <v>4754</v>
      </c>
      <c r="K197" s="163">
        <v>5</v>
      </c>
      <c r="L197" s="164" t="s">
        <v>4694</v>
      </c>
      <c r="M197" s="164">
        <v>2</v>
      </c>
      <c r="N197" s="164" t="s">
        <v>4585</v>
      </c>
      <c r="O197" s="165">
        <v>10</v>
      </c>
      <c r="P197" s="166" t="s">
        <v>40</v>
      </c>
      <c r="Q197" s="166"/>
      <c r="R197" s="167" t="s">
        <v>40</v>
      </c>
      <c r="S197" s="167"/>
      <c r="T197" s="168" t="s">
        <v>40</v>
      </c>
      <c r="U197" s="168"/>
      <c r="V197" s="169" t="s">
        <v>40</v>
      </c>
      <c r="W197" s="169"/>
      <c r="X197" s="5" t="s">
        <v>40</v>
      </c>
      <c r="Y197" s="5"/>
      <c r="Z197" s="161" t="s">
        <v>40</v>
      </c>
      <c r="AA197" s="161"/>
      <c r="AB197" s="162" t="s">
        <v>40</v>
      </c>
      <c r="AC197" s="162"/>
      <c r="AD197" s="33">
        <v>75</v>
      </c>
      <c r="AE197" s="18" t="s">
        <v>12541</v>
      </c>
      <c r="AF197" s="18" t="s">
        <v>12544</v>
      </c>
      <c r="AG197" s="170" t="b">
        <v>1</v>
      </c>
      <c r="AH197" s="170" t="b">
        <v>1</v>
      </c>
      <c r="AI197" s="170" t="str">
        <f ca="1">IFERROR(VLOOKUP(F197,Cennik!$A$4:$B892, 2, FALSE()) * G197 + VLOOKUP(H197,Cennik!$A$4:$B892, 2, FALSE()) * I197 + VLOOKUP(J197,Cennik!$A$4:$B892, 2, FALSE()) * K197 + VLOOKUP(L197,Cennik!$A$4:$B892, 2, FALSE()) * M197 + VLOOKUP(N197,Cennik!$A$4:$B892, 2, FALSE()) * O197 + VLOOKUP(P197,Cennik!$A$4:$B892, 2, FALSE()) * Q197 + VLOOKUP(R197,Cennik!$A$4:$B892, 2, FALSE()) * S197 + VLOOKUP(T197,Cennik!$A$4:$B892, 2, FALSE()) * U197 + VLOOKUP(V197,Cennik!$A$4:$B892, 2, FALSE()) * W197 + VLOOKUP(X197,Cennik!$A$4:$B892, 2, FALSE()) * Y197 + VLOOKUP(Z197,Cennik!$A$4:$B892, 2, FALSE()) * AA197 + VLOOKUP(AB197,Cennik!$A$4:$B892, 2, FALSE() * AC197),"Brak wartości")</f>
        <v>Brak wartości</v>
      </c>
    </row>
    <row r="198" spans="1:35" ht="12.75">
      <c r="A198" s="158" t="s">
        <v>2557</v>
      </c>
      <c r="B198" s="159">
        <v>5</v>
      </c>
      <c r="C198" s="5" t="s">
        <v>2541</v>
      </c>
      <c r="D198" s="179" t="s">
        <v>2558</v>
      </c>
      <c r="E198" s="12" t="s">
        <v>2558</v>
      </c>
      <c r="F198" s="161" t="s">
        <v>518</v>
      </c>
      <c r="G198" s="161">
        <v>10</v>
      </c>
      <c r="H198" s="162" t="s">
        <v>567</v>
      </c>
      <c r="I198" s="162">
        <v>20</v>
      </c>
      <c r="J198" s="163" t="s">
        <v>4754</v>
      </c>
      <c r="K198" s="163">
        <v>5</v>
      </c>
      <c r="L198" s="164" t="s">
        <v>4694</v>
      </c>
      <c r="M198" s="164">
        <v>2</v>
      </c>
      <c r="N198" s="164" t="s">
        <v>4585</v>
      </c>
      <c r="O198" s="165">
        <v>10</v>
      </c>
      <c r="P198" s="166" t="s">
        <v>40</v>
      </c>
      <c r="Q198" s="166"/>
      <c r="R198" s="167" t="s">
        <v>40</v>
      </c>
      <c r="S198" s="167"/>
      <c r="T198" s="168" t="s">
        <v>40</v>
      </c>
      <c r="U198" s="168"/>
      <c r="V198" s="169" t="s">
        <v>40</v>
      </c>
      <c r="W198" s="169"/>
      <c r="X198" s="5" t="s">
        <v>40</v>
      </c>
      <c r="Y198" s="5"/>
      <c r="Z198" s="161" t="s">
        <v>40</v>
      </c>
      <c r="AA198" s="161"/>
      <c r="AB198" s="162" t="s">
        <v>40</v>
      </c>
      <c r="AC198" s="162"/>
      <c r="AD198" s="33">
        <v>35</v>
      </c>
      <c r="AE198" s="18" t="s">
        <v>12541</v>
      </c>
      <c r="AF198" s="18" t="s">
        <v>12544</v>
      </c>
      <c r="AG198" s="170" t="b">
        <v>1</v>
      </c>
      <c r="AH198" s="170" t="b">
        <v>1</v>
      </c>
      <c r="AI198" s="170" t="str">
        <f ca="1">IFERROR(VLOOKUP(F198,Cennik!$A$4:$B892, 2, FALSE()) * G198 + VLOOKUP(H198,Cennik!$A$4:$B892, 2, FALSE()) * I198 + VLOOKUP(J198,Cennik!$A$4:$B892, 2, FALSE()) * K198 + VLOOKUP(L198,Cennik!$A$4:$B892, 2, FALSE()) * M198 + VLOOKUP(N198,Cennik!$A$4:$B892, 2, FALSE()) * O198 + VLOOKUP(P198,Cennik!$A$4:$B892, 2, FALSE()) * Q198 + VLOOKUP(R198,Cennik!$A$4:$B892, 2, FALSE()) * S198 + VLOOKUP(T198,Cennik!$A$4:$B892, 2, FALSE()) * U198 + VLOOKUP(V198,Cennik!$A$4:$B892, 2, FALSE()) * W198 + VLOOKUP(X198,Cennik!$A$4:$B892, 2, FALSE()) * Y198 + VLOOKUP(Z198,Cennik!$A$4:$B892, 2, FALSE()) * AA198 + VLOOKUP(AB198,Cennik!$A$4:$B892, 2, FALSE() * AC198),"Brak wartości")</f>
        <v>Brak wartości</v>
      </c>
    </row>
    <row r="199" spans="1:35" ht="12.75">
      <c r="A199" s="158" t="s">
        <v>2559</v>
      </c>
      <c r="B199" s="159">
        <v>5</v>
      </c>
      <c r="C199" s="5" t="s">
        <v>2541</v>
      </c>
      <c r="D199" s="179" t="s">
        <v>2560</v>
      </c>
      <c r="E199" s="12" t="s">
        <v>2560</v>
      </c>
      <c r="F199" s="161" t="s">
        <v>518</v>
      </c>
      <c r="G199" s="161">
        <v>10</v>
      </c>
      <c r="H199" s="162" t="s">
        <v>567</v>
      </c>
      <c r="I199" s="162">
        <v>20</v>
      </c>
      <c r="J199" s="163" t="s">
        <v>4754</v>
      </c>
      <c r="K199" s="163">
        <v>5</v>
      </c>
      <c r="L199" s="164" t="s">
        <v>4694</v>
      </c>
      <c r="M199" s="164">
        <v>2</v>
      </c>
      <c r="N199" s="164" t="s">
        <v>4585</v>
      </c>
      <c r="O199" s="165">
        <v>10</v>
      </c>
      <c r="P199" s="166" t="s">
        <v>40</v>
      </c>
      <c r="Q199" s="166"/>
      <c r="R199" s="167" t="s">
        <v>40</v>
      </c>
      <c r="S199" s="167"/>
      <c r="T199" s="168" t="s">
        <v>40</v>
      </c>
      <c r="U199" s="168"/>
      <c r="V199" s="169" t="s">
        <v>40</v>
      </c>
      <c r="W199" s="169"/>
      <c r="X199" s="5" t="s">
        <v>40</v>
      </c>
      <c r="Y199" s="5"/>
      <c r="Z199" s="161" t="s">
        <v>40</v>
      </c>
      <c r="AA199" s="161"/>
      <c r="AB199" s="162" t="s">
        <v>40</v>
      </c>
      <c r="AC199" s="162"/>
      <c r="AD199" s="33">
        <v>35</v>
      </c>
      <c r="AE199" s="18" t="s">
        <v>12541</v>
      </c>
      <c r="AF199" s="18" t="s">
        <v>12544</v>
      </c>
      <c r="AG199" s="170" t="b">
        <v>1</v>
      </c>
      <c r="AH199" s="170" t="b">
        <v>1</v>
      </c>
      <c r="AI199" s="170" t="str">
        <f ca="1">IFERROR(VLOOKUP(F199,Cennik!$A$4:$B892, 2, FALSE()) * G199 + VLOOKUP(H199,Cennik!$A$4:$B892, 2, FALSE()) * I199 + VLOOKUP(J199,Cennik!$A$4:$B892, 2, FALSE()) * K199 + VLOOKUP(L199,Cennik!$A$4:$B892, 2, FALSE()) * M199 + VLOOKUP(N199,Cennik!$A$4:$B892, 2, FALSE()) * O199 + VLOOKUP(P199,Cennik!$A$4:$B892, 2, FALSE()) * Q199 + VLOOKUP(R199,Cennik!$A$4:$B892, 2, FALSE()) * S199 + VLOOKUP(T199,Cennik!$A$4:$B892, 2, FALSE()) * U199 + VLOOKUP(V199,Cennik!$A$4:$B892, 2, FALSE()) * W199 + VLOOKUP(X199,Cennik!$A$4:$B892, 2, FALSE()) * Y199 + VLOOKUP(Z199,Cennik!$A$4:$B892, 2, FALSE()) * AA199 + VLOOKUP(AB199,Cennik!$A$4:$B892, 2, FALSE() * AC199),"Brak wartości")</f>
        <v>Brak wartości</v>
      </c>
    </row>
    <row r="200" spans="1:35" ht="12.75">
      <c r="A200" s="158" t="s">
        <v>2561</v>
      </c>
      <c r="B200" s="159">
        <v>5</v>
      </c>
      <c r="C200" s="5" t="s">
        <v>2541</v>
      </c>
      <c r="D200" s="179" t="s">
        <v>2562</v>
      </c>
      <c r="E200" s="12" t="s">
        <v>2562</v>
      </c>
      <c r="F200" s="161" t="s">
        <v>518</v>
      </c>
      <c r="G200" s="161">
        <v>10</v>
      </c>
      <c r="H200" s="162" t="s">
        <v>567</v>
      </c>
      <c r="I200" s="162">
        <v>20</v>
      </c>
      <c r="J200" s="163" t="s">
        <v>4754</v>
      </c>
      <c r="K200" s="163">
        <v>5</v>
      </c>
      <c r="L200" s="164" t="s">
        <v>4694</v>
      </c>
      <c r="M200" s="164">
        <v>2</v>
      </c>
      <c r="N200" s="164" t="s">
        <v>4585</v>
      </c>
      <c r="O200" s="165">
        <v>10</v>
      </c>
      <c r="P200" s="166" t="s">
        <v>40</v>
      </c>
      <c r="Q200" s="166"/>
      <c r="R200" s="167" t="s">
        <v>40</v>
      </c>
      <c r="S200" s="167"/>
      <c r="T200" s="168" t="s">
        <v>40</v>
      </c>
      <c r="U200" s="168"/>
      <c r="V200" s="169" t="s">
        <v>40</v>
      </c>
      <c r="W200" s="169"/>
      <c r="X200" s="5" t="s">
        <v>40</v>
      </c>
      <c r="Y200" s="5"/>
      <c r="Z200" s="161" t="s">
        <v>40</v>
      </c>
      <c r="AA200" s="161"/>
      <c r="AB200" s="162" t="s">
        <v>40</v>
      </c>
      <c r="AC200" s="162"/>
      <c r="AD200" s="33">
        <v>35</v>
      </c>
      <c r="AE200" s="18" t="s">
        <v>12541</v>
      </c>
      <c r="AF200" s="18" t="s">
        <v>12544</v>
      </c>
      <c r="AG200" s="170" t="b">
        <v>1</v>
      </c>
      <c r="AH200" s="170" t="b">
        <v>1</v>
      </c>
      <c r="AI200" s="170" t="str">
        <f ca="1">IFERROR(VLOOKUP(F200,Cennik!$A$4:$B892, 2, FALSE()) * G200 + VLOOKUP(H200,Cennik!$A$4:$B892, 2, FALSE()) * I200 + VLOOKUP(J200,Cennik!$A$4:$B892, 2, FALSE()) * K200 + VLOOKUP(L200,Cennik!$A$4:$B892, 2, FALSE()) * M200 + VLOOKUP(N200,Cennik!$A$4:$B892, 2, FALSE()) * O200 + VLOOKUP(P200,Cennik!$A$4:$B892, 2, FALSE()) * Q200 + VLOOKUP(R200,Cennik!$A$4:$B892, 2, FALSE()) * S200 + VLOOKUP(T200,Cennik!$A$4:$B892, 2, FALSE()) * U200 + VLOOKUP(V200,Cennik!$A$4:$B892, 2, FALSE()) * W200 + VLOOKUP(X200,Cennik!$A$4:$B892, 2, FALSE()) * Y200 + VLOOKUP(Z200,Cennik!$A$4:$B892, 2, FALSE()) * AA200 + VLOOKUP(AB200,Cennik!$A$4:$B892, 2, FALSE() * AC200),"Brak wartości")</f>
        <v>Brak wartości</v>
      </c>
    </row>
    <row r="201" spans="1:35" ht="12.75">
      <c r="A201" s="158" t="s">
        <v>2563</v>
      </c>
      <c r="B201" s="159">
        <v>5</v>
      </c>
      <c r="C201" s="5" t="s">
        <v>2541</v>
      </c>
      <c r="D201" s="179" t="s">
        <v>2564</v>
      </c>
      <c r="E201" s="12" t="s">
        <v>2564</v>
      </c>
      <c r="F201" s="161" t="s">
        <v>518</v>
      </c>
      <c r="G201" s="161">
        <v>10</v>
      </c>
      <c r="H201" s="162" t="s">
        <v>567</v>
      </c>
      <c r="I201" s="162">
        <v>20</v>
      </c>
      <c r="J201" s="163" t="s">
        <v>4754</v>
      </c>
      <c r="K201" s="163">
        <v>5</v>
      </c>
      <c r="L201" s="164" t="s">
        <v>4694</v>
      </c>
      <c r="M201" s="164">
        <v>2</v>
      </c>
      <c r="N201" s="164" t="s">
        <v>4585</v>
      </c>
      <c r="O201" s="165">
        <v>10</v>
      </c>
      <c r="P201" s="166" t="s">
        <v>40</v>
      </c>
      <c r="Q201" s="166"/>
      <c r="R201" s="167" t="s">
        <v>40</v>
      </c>
      <c r="S201" s="167"/>
      <c r="T201" s="168" t="s">
        <v>40</v>
      </c>
      <c r="U201" s="168"/>
      <c r="V201" s="169" t="s">
        <v>40</v>
      </c>
      <c r="W201" s="169"/>
      <c r="X201" s="5" t="s">
        <v>40</v>
      </c>
      <c r="Y201" s="5"/>
      <c r="Z201" s="161" t="s">
        <v>40</v>
      </c>
      <c r="AA201" s="161"/>
      <c r="AB201" s="162" t="s">
        <v>40</v>
      </c>
      <c r="AC201" s="162"/>
      <c r="AD201" s="33">
        <v>35</v>
      </c>
      <c r="AE201" s="18" t="s">
        <v>12541</v>
      </c>
      <c r="AF201" s="18" t="s">
        <v>12544</v>
      </c>
      <c r="AG201" s="170" t="b">
        <v>1</v>
      </c>
      <c r="AH201" s="170" t="b">
        <v>1</v>
      </c>
      <c r="AI201" s="170" t="str">
        <f ca="1">IFERROR(VLOOKUP(F201,Cennik!$A$4:$B892, 2, FALSE()) * G201 + VLOOKUP(H201,Cennik!$A$4:$B892, 2, FALSE()) * I201 + VLOOKUP(J201,Cennik!$A$4:$B892, 2, FALSE()) * K201 + VLOOKUP(L201,Cennik!$A$4:$B892, 2, FALSE()) * M201 + VLOOKUP(N201,Cennik!$A$4:$B892, 2, FALSE()) * O201 + VLOOKUP(P201,Cennik!$A$4:$B892, 2, FALSE()) * Q201 + VLOOKUP(R201,Cennik!$A$4:$B892, 2, FALSE()) * S201 + VLOOKUP(T201,Cennik!$A$4:$B892, 2, FALSE()) * U201 + VLOOKUP(V201,Cennik!$A$4:$B892, 2, FALSE()) * W201 + VLOOKUP(X201,Cennik!$A$4:$B892, 2, FALSE()) * Y201 + VLOOKUP(Z201,Cennik!$A$4:$B892, 2, FALSE()) * AA201 + VLOOKUP(AB201,Cennik!$A$4:$B892, 2, FALSE() * AC201),"Brak wartości")</f>
        <v>Brak wartości</v>
      </c>
    </row>
    <row r="202" spans="1:35" ht="12.75">
      <c r="A202" s="158" t="s">
        <v>2565</v>
      </c>
      <c r="B202" s="159">
        <v>5</v>
      </c>
      <c r="C202" s="5" t="s">
        <v>2541</v>
      </c>
      <c r="D202" s="179" t="s">
        <v>2566</v>
      </c>
      <c r="E202" s="12" t="s">
        <v>2566</v>
      </c>
      <c r="F202" s="161" t="s">
        <v>518</v>
      </c>
      <c r="G202" s="161">
        <v>10</v>
      </c>
      <c r="H202" s="162" t="s">
        <v>567</v>
      </c>
      <c r="I202" s="162">
        <v>20</v>
      </c>
      <c r="J202" s="163" t="s">
        <v>4754</v>
      </c>
      <c r="K202" s="163">
        <v>5</v>
      </c>
      <c r="L202" s="164" t="s">
        <v>4694</v>
      </c>
      <c r="M202" s="164">
        <v>2</v>
      </c>
      <c r="N202" s="164" t="s">
        <v>4585</v>
      </c>
      <c r="O202" s="165">
        <v>10</v>
      </c>
      <c r="P202" s="166" t="s">
        <v>40</v>
      </c>
      <c r="Q202" s="166"/>
      <c r="R202" s="167" t="s">
        <v>40</v>
      </c>
      <c r="S202" s="167"/>
      <c r="T202" s="168" t="s">
        <v>40</v>
      </c>
      <c r="U202" s="168"/>
      <c r="V202" s="169" t="s">
        <v>40</v>
      </c>
      <c r="W202" s="169"/>
      <c r="X202" s="5" t="s">
        <v>40</v>
      </c>
      <c r="Y202" s="5"/>
      <c r="Z202" s="161" t="s">
        <v>40</v>
      </c>
      <c r="AA202" s="161"/>
      <c r="AB202" s="162" t="s">
        <v>40</v>
      </c>
      <c r="AC202" s="162"/>
      <c r="AD202" s="33">
        <v>75</v>
      </c>
      <c r="AE202" s="18" t="s">
        <v>12541</v>
      </c>
      <c r="AF202" s="18" t="s">
        <v>12544</v>
      </c>
      <c r="AG202" s="170" t="b">
        <v>1</v>
      </c>
      <c r="AH202" s="170" t="b">
        <v>1</v>
      </c>
      <c r="AI202" s="170" t="str">
        <f ca="1">IFERROR(VLOOKUP(F202,Cennik!$A$4:$B892, 2, FALSE()) * G202 + VLOOKUP(H202,Cennik!$A$4:$B892, 2, FALSE()) * I202 + VLOOKUP(J202,Cennik!$A$4:$B892, 2, FALSE()) * K202 + VLOOKUP(L202,Cennik!$A$4:$B892, 2, FALSE()) * M202 + VLOOKUP(N202,Cennik!$A$4:$B892, 2, FALSE()) * O202 + VLOOKUP(P202,Cennik!$A$4:$B892, 2, FALSE()) * Q202 + VLOOKUP(R202,Cennik!$A$4:$B892, 2, FALSE()) * S202 + VLOOKUP(T202,Cennik!$A$4:$B892, 2, FALSE()) * U202 + VLOOKUP(V202,Cennik!$A$4:$B892, 2, FALSE()) * W202 + VLOOKUP(X202,Cennik!$A$4:$B892, 2, FALSE()) * Y202 + VLOOKUP(Z202,Cennik!$A$4:$B892, 2, FALSE()) * AA202 + VLOOKUP(AB202,Cennik!$A$4:$B892, 2, FALSE() * AC202),"Brak wartości")</f>
        <v>Brak wartości</v>
      </c>
    </row>
    <row r="203" spans="1:35" ht="12.75">
      <c r="A203" s="158" t="s">
        <v>2567</v>
      </c>
      <c r="B203" s="159">
        <v>5</v>
      </c>
      <c r="C203" s="5" t="s">
        <v>2541</v>
      </c>
      <c r="D203" s="179" t="s">
        <v>2568</v>
      </c>
      <c r="E203" s="12" t="s">
        <v>2568</v>
      </c>
      <c r="F203" s="161" t="s">
        <v>518</v>
      </c>
      <c r="G203" s="161">
        <v>10</v>
      </c>
      <c r="H203" s="162" t="s">
        <v>567</v>
      </c>
      <c r="I203" s="162">
        <v>20</v>
      </c>
      <c r="J203" s="163" t="s">
        <v>4754</v>
      </c>
      <c r="K203" s="163">
        <v>5</v>
      </c>
      <c r="L203" s="164" t="s">
        <v>4694</v>
      </c>
      <c r="M203" s="164">
        <v>2</v>
      </c>
      <c r="N203" s="164" t="s">
        <v>4585</v>
      </c>
      <c r="O203" s="165">
        <v>10</v>
      </c>
      <c r="P203" s="166" t="s">
        <v>40</v>
      </c>
      <c r="Q203" s="166"/>
      <c r="R203" s="167" t="s">
        <v>40</v>
      </c>
      <c r="S203" s="167"/>
      <c r="T203" s="168" t="s">
        <v>40</v>
      </c>
      <c r="U203" s="168"/>
      <c r="V203" s="169" t="s">
        <v>40</v>
      </c>
      <c r="W203" s="169"/>
      <c r="X203" s="5" t="s">
        <v>40</v>
      </c>
      <c r="Y203" s="5"/>
      <c r="Z203" s="161" t="s">
        <v>40</v>
      </c>
      <c r="AA203" s="161"/>
      <c r="AB203" s="162" t="s">
        <v>40</v>
      </c>
      <c r="AC203" s="162"/>
      <c r="AD203" s="33">
        <v>75</v>
      </c>
      <c r="AE203" s="18" t="s">
        <v>12541</v>
      </c>
      <c r="AF203" s="18" t="s">
        <v>12544</v>
      </c>
      <c r="AG203" s="170" t="b">
        <v>1</v>
      </c>
      <c r="AH203" s="170" t="b">
        <v>1</v>
      </c>
      <c r="AI203" s="170" t="str">
        <f ca="1">IFERROR(VLOOKUP(F203,Cennik!$A$4:$B892, 2, FALSE()) * G203 + VLOOKUP(H203,Cennik!$A$4:$B892, 2, FALSE()) * I203 + VLOOKUP(J203,Cennik!$A$4:$B892, 2, FALSE()) * K203 + VLOOKUP(L203,Cennik!$A$4:$B892, 2, FALSE()) * M203 + VLOOKUP(N203,Cennik!$A$4:$B892, 2, FALSE()) * O203 + VLOOKUP(P203,Cennik!$A$4:$B892, 2, FALSE()) * Q203 + VLOOKUP(R203,Cennik!$A$4:$B892, 2, FALSE()) * S203 + VLOOKUP(T203,Cennik!$A$4:$B892, 2, FALSE()) * U203 + VLOOKUP(V203,Cennik!$A$4:$B892, 2, FALSE()) * W203 + VLOOKUP(X203,Cennik!$A$4:$B892, 2, FALSE()) * Y203 + VLOOKUP(Z203,Cennik!$A$4:$B892, 2, FALSE()) * AA203 + VLOOKUP(AB203,Cennik!$A$4:$B892, 2, FALSE() * AC203),"Brak wartości")</f>
        <v>Brak wartości</v>
      </c>
    </row>
    <row r="204" spans="1:35" ht="12.75">
      <c r="A204" s="158" t="s">
        <v>2569</v>
      </c>
      <c r="B204" s="159">
        <v>5</v>
      </c>
      <c r="C204" s="5" t="s">
        <v>2541</v>
      </c>
      <c r="D204" s="179" t="s">
        <v>2570</v>
      </c>
      <c r="E204" s="12" t="s">
        <v>2570</v>
      </c>
      <c r="F204" s="161" t="s">
        <v>518</v>
      </c>
      <c r="G204" s="161">
        <v>10</v>
      </c>
      <c r="H204" s="162" t="s">
        <v>567</v>
      </c>
      <c r="I204" s="162">
        <v>20</v>
      </c>
      <c r="J204" s="163" t="s">
        <v>4754</v>
      </c>
      <c r="K204" s="163">
        <v>5</v>
      </c>
      <c r="L204" s="164" t="s">
        <v>4694</v>
      </c>
      <c r="M204" s="164">
        <v>2</v>
      </c>
      <c r="N204" s="164" t="s">
        <v>4585</v>
      </c>
      <c r="O204" s="165">
        <v>10</v>
      </c>
      <c r="P204" s="166" t="s">
        <v>40</v>
      </c>
      <c r="Q204" s="166"/>
      <c r="R204" s="167" t="s">
        <v>40</v>
      </c>
      <c r="S204" s="167"/>
      <c r="T204" s="168" t="s">
        <v>40</v>
      </c>
      <c r="U204" s="168"/>
      <c r="V204" s="169" t="s">
        <v>40</v>
      </c>
      <c r="W204" s="169"/>
      <c r="X204" s="5" t="s">
        <v>40</v>
      </c>
      <c r="Y204" s="5"/>
      <c r="Z204" s="161" t="s">
        <v>40</v>
      </c>
      <c r="AA204" s="161"/>
      <c r="AB204" s="162" t="s">
        <v>40</v>
      </c>
      <c r="AC204" s="162"/>
      <c r="AD204" s="33">
        <v>75</v>
      </c>
      <c r="AE204" s="18" t="s">
        <v>12541</v>
      </c>
      <c r="AF204" s="18" t="s">
        <v>12544</v>
      </c>
      <c r="AG204" s="170" t="b">
        <v>1</v>
      </c>
      <c r="AH204" s="170" t="b">
        <v>1</v>
      </c>
      <c r="AI204" s="170" t="str">
        <f ca="1">IFERROR(VLOOKUP(F204,Cennik!$A$4:$B892, 2, FALSE()) * G204 + VLOOKUP(H204,Cennik!$A$4:$B892, 2, FALSE()) * I204 + VLOOKUP(J204,Cennik!$A$4:$B892, 2, FALSE()) * K204 + VLOOKUP(L204,Cennik!$A$4:$B892, 2, FALSE()) * M204 + VLOOKUP(N204,Cennik!$A$4:$B892, 2, FALSE()) * O204 + VLOOKUP(P204,Cennik!$A$4:$B892, 2, FALSE()) * Q204 + VLOOKUP(R204,Cennik!$A$4:$B892, 2, FALSE()) * S204 + VLOOKUP(T204,Cennik!$A$4:$B892, 2, FALSE()) * U204 + VLOOKUP(V204,Cennik!$A$4:$B892, 2, FALSE()) * W204 + VLOOKUP(X204,Cennik!$A$4:$B892, 2, FALSE()) * Y204 + VLOOKUP(Z204,Cennik!$A$4:$B892, 2, FALSE()) * AA204 + VLOOKUP(AB204,Cennik!$A$4:$B892, 2, FALSE() * AC204),"Brak wartości")</f>
        <v>Brak wartości</v>
      </c>
    </row>
    <row r="205" spans="1:35" ht="12.75">
      <c r="A205" s="158" t="s">
        <v>2571</v>
      </c>
      <c r="B205" s="159">
        <v>5</v>
      </c>
      <c r="C205" s="5" t="s">
        <v>2541</v>
      </c>
      <c r="D205" s="179" t="s">
        <v>2572</v>
      </c>
      <c r="E205" s="12" t="s">
        <v>2572</v>
      </c>
      <c r="F205" s="161" t="s">
        <v>518</v>
      </c>
      <c r="G205" s="161">
        <v>10</v>
      </c>
      <c r="H205" s="162" t="s">
        <v>567</v>
      </c>
      <c r="I205" s="162">
        <v>20</v>
      </c>
      <c r="J205" s="163" t="s">
        <v>4754</v>
      </c>
      <c r="K205" s="163">
        <v>5</v>
      </c>
      <c r="L205" s="164" t="s">
        <v>4694</v>
      </c>
      <c r="M205" s="164">
        <v>2</v>
      </c>
      <c r="N205" s="164" t="s">
        <v>4585</v>
      </c>
      <c r="O205" s="165">
        <v>10</v>
      </c>
      <c r="P205" s="166" t="s">
        <v>40</v>
      </c>
      <c r="Q205" s="166"/>
      <c r="R205" s="167" t="s">
        <v>40</v>
      </c>
      <c r="S205" s="167"/>
      <c r="T205" s="168" t="s">
        <v>40</v>
      </c>
      <c r="U205" s="168"/>
      <c r="V205" s="169" t="s">
        <v>40</v>
      </c>
      <c r="W205" s="169"/>
      <c r="X205" s="5" t="s">
        <v>40</v>
      </c>
      <c r="Y205" s="5"/>
      <c r="Z205" s="161" t="s">
        <v>40</v>
      </c>
      <c r="AA205" s="161"/>
      <c r="AB205" s="162" t="s">
        <v>40</v>
      </c>
      <c r="AC205" s="162"/>
      <c r="AD205" s="33">
        <v>75</v>
      </c>
      <c r="AE205" s="18" t="s">
        <v>12541</v>
      </c>
      <c r="AF205" s="18" t="s">
        <v>12544</v>
      </c>
      <c r="AG205" s="170" t="b">
        <v>1</v>
      </c>
      <c r="AH205" s="170" t="b">
        <v>1</v>
      </c>
      <c r="AI205" s="170" t="str">
        <f ca="1">IFERROR(VLOOKUP(F205,Cennik!$A$4:$B892, 2, FALSE()) * G205 + VLOOKUP(H205,Cennik!$A$4:$B892, 2, FALSE()) * I205 + VLOOKUP(J205,Cennik!$A$4:$B892, 2, FALSE()) * K205 + VLOOKUP(L205,Cennik!$A$4:$B892, 2, FALSE()) * M205 + VLOOKUP(N205,Cennik!$A$4:$B892, 2, FALSE()) * O205 + VLOOKUP(P205,Cennik!$A$4:$B892, 2, FALSE()) * Q205 + VLOOKUP(R205,Cennik!$A$4:$B892, 2, FALSE()) * S205 + VLOOKUP(T205,Cennik!$A$4:$B892, 2, FALSE()) * U205 + VLOOKUP(V205,Cennik!$A$4:$B892, 2, FALSE()) * W205 + VLOOKUP(X205,Cennik!$A$4:$B892, 2, FALSE()) * Y205 + VLOOKUP(Z205,Cennik!$A$4:$B892, 2, FALSE()) * AA205 + VLOOKUP(AB205,Cennik!$A$4:$B892, 2, FALSE() * AC205),"Brak wartości")</f>
        <v>Brak wartości</v>
      </c>
    </row>
    <row r="206" spans="1:35" ht="12.75">
      <c r="A206" s="158" t="s">
        <v>2573</v>
      </c>
      <c r="B206" s="159">
        <v>5</v>
      </c>
      <c r="C206" s="5" t="s">
        <v>2541</v>
      </c>
      <c r="D206" s="179" t="s">
        <v>2574</v>
      </c>
      <c r="E206" s="12" t="s">
        <v>2574</v>
      </c>
      <c r="F206" s="161" t="s">
        <v>518</v>
      </c>
      <c r="G206" s="161">
        <v>10</v>
      </c>
      <c r="H206" s="162" t="s">
        <v>567</v>
      </c>
      <c r="I206" s="162">
        <v>20</v>
      </c>
      <c r="J206" s="163" t="s">
        <v>4754</v>
      </c>
      <c r="K206" s="163">
        <v>5</v>
      </c>
      <c r="L206" s="164" t="s">
        <v>4694</v>
      </c>
      <c r="M206" s="164">
        <v>2</v>
      </c>
      <c r="N206" s="164" t="s">
        <v>4585</v>
      </c>
      <c r="O206" s="165">
        <v>10</v>
      </c>
      <c r="P206" s="166" t="s">
        <v>40</v>
      </c>
      <c r="Q206" s="166"/>
      <c r="R206" s="167" t="s">
        <v>40</v>
      </c>
      <c r="S206" s="167"/>
      <c r="T206" s="168" t="s">
        <v>40</v>
      </c>
      <c r="U206" s="168"/>
      <c r="V206" s="169" t="s">
        <v>40</v>
      </c>
      <c r="W206" s="169"/>
      <c r="X206" s="5" t="s">
        <v>40</v>
      </c>
      <c r="Y206" s="5"/>
      <c r="Z206" s="161" t="s">
        <v>40</v>
      </c>
      <c r="AA206" s="161"/>
      <c r="AB206" s="162" t="s">
        <v>40</v>
      </c>
      <c r="AC206" s="162"/>
      <c r="AD206" s="33">
        <v>75</v>
      </c>
      <c r="AE206" s="18" t="s">
        <v>12541</v>
      </c>
      <c r="AF206" s="18" t="s">
        <v>12544</v>
      </c>
      <c r="AG206" s="170" t="b">
        <v>1</v>
      </c>
      <c r="AH206" s="170" t="b">
        <v>1</v>
      </c>
      <c r="AI206" s="170" t="str">
        <f ca="1">IFERROR(VLOOKUP(F206,Cennik!$A$4:$B892, 2, FALSE()) * G206 + VLOOKUP(H206,Cennik!$A$4:$B892, 2, FALSE()) * I206 + VLOOKUP(J206,Cennik!$A$4:$B892, 2, FALSE()) * K206 + VLOOKUP(L206,Cennik!$A$4:$B892, 2, FALSE()) * M206 + VLOOKUP(N206,Cennik!$A$4:$B892, 2, FALSE()) * O206 + VLOOKUP(P206,Cennik!$A$4:$B892, 2, FALSE()) * Q206 + VLOOKUP(R206,Cennik!$A$4:$B892, 2, FALSE()) * S206 + VLOOKUP(T206,Cennik!$A$4:$B892, 2, FALSE()) * U206 + VLOOKUP(V206,Cennik!$A$4:$B892, 2, FALSE()) * W206 + VLOOKUP(X206,Cennik!$A$4:$B892, 2, FALSE()) * Y206 + VLOOKUP(Z206,Cennik!$A$4:$B892, 2, FALSE()) * AA206 + VLOOKUP(AB206,Cennik!$A$4:$B892, 2, FALSE() * AC206),"Brak wartości")</f>
        <v>Brak wartości</v>
      </c>
    </row>
    <row r="207" spans="1:35" ht="12.75">
      <c r="A207" s="158" t="s">
        <v>2575</v>
      </c>
      <c r="B207" s="159">
        <v>5</v>
      </c>
      <c r="C207" s="5" t="s">
        <v>2541</v>
      </c>
      <c r="D207" s="179" t="s">
        <v>2576</v>
      </c>
      <c r="E207" s="12" t="s">
        <v>2576</v>
      </c>
      <c r="F207" s="161" t="s">
        <v>518</v>
      </c>
      <c r="G207" s="161">
        <v>10</v>
      </c>
      <c r="H207" s="162" t="s">
        <v>567</v>
      </c>
      <c r="I207" s="162">
        <v>20</v>
      </c>
      <c r="J207" s="163" t="s">
        <v>4754</v>
      </c>
      <c r="K207" s="163">
        <v>5</v>
      </c>
      <c r="L207" s="164" t="s">
        <v>4694</v>
      </c>
      <c r="M207" s="164">
        <v>2</v>
      </c>
      <c r="N207" s="164" t="s">
        <v>4585</v>
      </c>
      <c r="O207" s="165">
        <v>10</v>
      </c>
      <c r="P207" s="166" t="s">
        <v>40</v>
      </c>
      <c r="Q207" s="166"/>
      <c r="R207" s="167" t="s">
        <v>40</v>
      </c>
      <c r="S207" s="167"/>
      <c r="T207" s="168" t="s">
        <v>40</v>
      </c>
      <c r="U207" s="168"/>
      <c r="V207" s="169" t="s">
        <v>40</v>
      </c>
      <c r="W207" s="169"/>
      <c r="X207" s="5" t="s">
        <v>40</v>
      </c>
      <c r="Y207" s="5"/>
      <c r="Z207" s="161" t="s">
        <v>40</v>
      </c>
      <c r="AA207" s="161"/>
      <c r="AB207" s="162" t="s">
        <v>40</v>
      </c>
      <c r="AC207" s="162"/>
      <c r="AD207" s="33">
        <v>25</v>
      </c>
      <c r="AE207" s="18" t="s">
        <v>12541</v>
      </c>
      <c r="AF207" s="18" t="s">
        <v>12544</v>
      </c>
      <c r="AG207" s="170" t="b">
        <v>1</v>
      </c>
      <c r="AH207" s="170" t="b">
        <v>1</v>
      </c>
      <c r="AI207" s="170" t="str">
        <f ca="1">IFERROR(VLOOKUP(F207,Cennik!$A$4:$B892, 2, FALSE()) * G207 + VLOOKUP(H207,Cennik!$A$4:$B892, 2, FALSE()) * I207 + VLOOKUP(J207,Cennik!$A$4:$B892, 2, FALSE()) * K207 + VLOOKUP(L207,Cennik!$A$4:$B892, 2, FALSE()) * M207 + VLOOKUP(N207,Cennik!$A$4:$B892, 2, FALSE()) * O207 + VLOOKUP(P207,Cennik!$A$4:$B892, 2, FALSE()) * Q207 + VLOOKUP(R207,Cennik!$A$4:$B892, 2, FALSE()) * S207 + VLOOKUP(T207,Cennik!$A$4:$B892, 2, FALSE()) * U207 + VLOOKUP(V207,Cennik!$A$4:$B892, 2, FALSE()) * W207 + VLOOKUP(X207,Cennik!$A$4:$B892, 2, FALSE()) * Y207 + VLOOKUP(Z207,Cennik!$A$4:$B892, 2, FALSE()) * AA207 + VLOOKUP(AB207,Cennik!$A$4:$B892, 2, FALSE() * AC207),"Brak wartości")</f>
        <v>Brak wartości</v>
      </c>
    </row>
    <row r="208" spans="1:35" ht="12.75">
      <c r="A208" s="192" t="s">
        <v>2577</v>
      </c>
      <c r="B208" s="159">
        <v>5</v>
      </c>
      <c r="C208" s="5" t="s">
        <v>2541</v>
      </c>
      <c r="D208" s="179" t="s">
        <v>2578</v>
      </c>
      <c r="E208" s="12" t="s">
        <v>2578</v>
      </c>
      <c r="F208" s="161" t="s">
        <v>518</v>
      </c>
      <c r="G208" s="161">
        <v>10</v>
      </c>
      <c r="H208" s="162" t="s">
        <v>567</v>
      </c>
      <c r="I208" s="162">
        <v>20</v>
      </c>
      <c r="J208" s="163" t="s">
        <v>4754</v>
      </c>
      <c r="K208" s="163">
        <v>5</v>
      </c>
      <c r="L208" s="164" t="s">
        <v>4694</v>
      </c>
      <c r="M208" s="164">
        <v>2</v>
      </c>
      <c r="N208" s="164" t="s">
        <v>4585</v>
      </c>
      <c r="O208" s="165">
        <v>10</v>
      </c>
      <c r="P208" s="166" t="s">
        <v>40</v>
      </c>
      <c r="Q208" s="166"/>
      <c r="R208" s="167" t="s">
        <v>40</v>
      </c>
      <c r="S208" s="167"/>
      <c r="T208" s="168" t="s">
        <v>40</v>
      </c>
      <c r="U208" s="168"/>
      <c r="V208" s="169" t="s">
        <v>40</v>
      </c>
      <c r="W208" s="169"/>
      <c r="X208" s="5" t="s">
        <v>40</v>
      </c>
      <c r="Y208" s="5"/>
      <c r="Z208" s="161" t="s">
        <v>40</v>
      </c>
      <c r="AA208" s="161"/>
      <c r="AB208" s="162" t="s">
        <v>40</v>
      </c>
      <c r="AC208" s="162"/>
      <c r="AD208" s="160">
        <v>75</v>
      </c>
      <c r="AE208" s="18" t="s">
        <v>12541</v>
      </c>
      <c r="AF208" s="18" t="s">
        <v>12544</v>
      </c>
      <c r="AG208" s="170" t="b">
        <v>1</v>
      </c>
      <c r="AH208" s="170" t="b">
        <v>1</v>
      </c>
      <c r="AI208" s="170" t="str">
        <f ca="1">IFERROR(VLOOKUP(F208,Cennik!$A$4:$B892, 2, FALSE()) * G208 + VLOOKUP(H208,Cennik!$A$4:$B892, 2, FALSE()) * I208 + VLOOKUP(J208,Cennik!$A$4:$B892, 2, FALSE()) * K208 + VLOOKUP(L208,Cennik!$A$4:$B892, 2, FALSE()) * M208 + VLOOKUP(N208,Cennik!$A$4:$B892, 2, FALSE()) * O208 + VLOOKUP(P208,Cennik!$A$4:$B892, 2, FALSE()) * Q208 + VLOOKUP(R208,Cennik!$A$4:$B892, 2, FALSE()) * S208 + VLOOKUP(T208,Cennik!$A$4:$B892, 2, FALSE()) * U208 + VLOOKUP(V208,Cennik!$A$4:$B892, 2, FALSE()) * W208 + VLOOKUP(X208,Cennik!$A$4:$B892, 2, FALSE()) * Y208 + VLOOKUP(Z208,Cennik!$A$4:$B892, 2, FALSE()) * AA208 + VLOOKUP(AB208,Cennik!$A$4:$B892, 2, FALSE() * AC208),"Brak wartości")</f>
        <v>Brak wartości</v>
      </c>
    </row>
    <row r="209" spans="1:35" ht="12.75">
      <c r="A209" s="192" t="s">
        <v>2579</v>
      </c>
      <c r="B209" s="159">
        <v>5</v>
      </c>
      <c r="C209" s="5" t="s">
        <v>2541</v>
      </c>
      <c r="D209" s="179" t="s">
        <v>2580</v>
      </c>
      <c r="E209" s="12" t="s">
        <v>2580</v>
      </c>
      <c r="F209" s="161" t="s">
        <v>518</v>
      </c>
      <c r="G209" s="161">
        <v>10</v>
      </c>
      <c r="H209" s="162" t="s">
        <v>567</v>
      </c>
      <c r="I209" s="162">
        <v>20</v>
      </c>
      <c r="J209" s="163" t="s">
        <v>4754</v>
      </c>
      <c r="K209" s="163">
        <v>5</v>
      </c>
      <c r="L209" s="164" t="s">
        <v>4694</v>
      </c>
      <c r="M209" s="164">
        <v>2</v>
      </c>
      <c r="N209" s="164" t="s">
        <v>4585</v>
      </c>
      <c r="O209" s="165">
        <v>10</v>
      </c>
      <c r="P209" s="166" t="s">
        <v>40</v>
      </c>
      <c r="Q209" s="166"/>
      <c r="R209" s="167" t="s">
        <v>40</v>
      </c>
      <c r="S209" s="167"/>
      <c r="T209" s="168" t="s">
        <v>40</v>
      </c>
      <c r="U209" s="168"/>
      <c r="V209" s="169" t="s">
        <v>40</v>
      </c>
      <c r="W209" s="169"/>
      <c r="X209" s="5" t="s">
        <v>40</v>
      </c>
      <c r="Y209" s="5"/>
      <c r="Z209" s="161" t="s">
        <v>40</v>
      </c>
      <c r="AA209" s="161"/>
      <c r="AB209" s="162" t="s">
        <v>40</v>
      </c>
      <c r="AC209" s="162"/>
      <c r="AD209" s="160">
        <v>30</v>
      </c>
      <c r="AE209" s="18" t="s">
        <v>12541</v>
      </c>
      <c r="AF209" s="18" t="s">
        <v>12544</v>
      </c>
      <c r="AG209" s="170" t="b">
        <v>1</v>
      </c>
      <c r="AH209" s="170" t="b">
        <v>1</v>
      </c>
      <c r="AI209" s="170" t="str">
        <f ca="1">IFERROR(VLOOKUP(F209,Cennik!$A$4:$B892, 2, FALSE()) * G209 + VLOOKUP(H209,Cennik!$A$4:$B892, 2, FALSE()) * I209 + VLOOKUP(J209,Cennik!$A$4:$B892, 2, FALSE()) * K209 + VLOOKUP(L209,Cennik!$A$4:$B892, 2, FALSE()) * M209 + VLOOKUP(N209,Cennik!$A$4:$B892, 2, FALSE()) * O209 + VLOOKUP(P209,Cennik!$A$4:$B892, 2, FALSE()) * Q209 + VLOOKUP(R209,Cennik!$A$4:$B892, 2, FALSE()) * S209 + VLOOKUP(T209,Cennik!$A$4:$B892, 2, FALSE()) * U209 + VLOOKUP(V209,Cennik!$A$4:$B892, 2, FALSE()) * W209 + VLOOKUP(X209,Cennik!$A$4:$B892, 2, FALSE()) * Y209 + VLOOKUP(Z209,Cennik!$A$4:$B892, 2, FALSE()) * AA209 + VLOOKUP(AB209,Cennik!$A$4:$B892, 2, FALSE() * AC209),"Brak wartości")</f>
        <v>Brak wartości</v>
      </c>
    </row>
    <row r="210" spans="1:35" ht="12.75">
      <c r="A210" s="192" t="s">
        <v>2581</v>
      </c>
      <c r="B210" s="159">
        <v>5</v>
      </c>
      <c r="C210" s="5" t="s">
        <v>2541</v>
      </c>
      <c r="D210" s="179" t="s">
        <v>2582</v>
      </c>
      <c r="E210" s="12" t="s">
        <v>2582</v>
      </c>
      <c r="F210" s="161" t="s">
        <v>518</v>
      </c>
      <c r="G210" s="161">
        <v>10</v>
      </c>
      <c r="H210" s="162" t="s">
        <v>567</v>
      </c>
      <c r="I210" s="162">
        <v>20</v>
      </c>
      <c r="J210" s="163" t="s">
        <v>4754</v>
      </c>
      <c r="K210" s="163">
        <v>5</v>
      </c>
      <c r="L210" s="164" t="s">
        <v>4694</v>
      </c>
      <c r="M210" s="164">
        <v>2</v>
      </c>
      <c r="N210" s="164" t="s">
        <v>4585</v>
      </c>
      <c r="O210" s="165">
        <v>10</v>
      </c>
      <c r="P210" s="166" t="s">
        <v>40</v>
      </c>
      <c r="Q210" s="166"/>
      <c r="R210" s="167" t="s">
        <v>40</v>
      </c>
      <c r="S210" s="167"/>
      <c r="T210" s="168" t="s">
        <v>40</v>
      </c>
      <c r="U210" s="168"/>
      <c r="V210" s="169" t="s">
        <v>40</v>
      </c>
      <c r="W210" s="169"/>
      <c r="X210" s="5" t="s">
        <v>40</v>
      </c>
      <c r="Y210" s="5"/>
      <c r="Z210" s="161" t="s">
        <v>40</v>
      </c>
      <c r="AA210" s="161"/>
      <c r="AB210" s="162" t="s">
        <v>40</v>
      </c>
      <c r="AC210" s="162"/>
      <c r="AD210" s="160">
        <v>75</v>
      </c>
      <c r="AE210" s="18" t="s">
        <v>12541</v>
      </c>
      <c r="AF210" s="18" t="s">
        <v>12544</v>
      </c>
      <c r="AG210" s="170" t="b">
        <v>1</v>
      </c>
      <c r="AH210" s="170" t="b">
        <v>1</v>
      </c>
      <c r="AI210" s="170" t="str">
        <f ca="1">IFERROR(VLOOKUP(F210,Cennik!$A$4:$B892, 2, FALSE()) * G210 + VLOOKUP(H210,Cennik!$A$4:$B892, 2, FALSE()) * I210 + VLOOKUP(J210,Cennik!$A$4:$B892, 2, FALSE()) * K210 + VLOOKUP(L210,Cennik!$A$4:$B892, 2, FALSE()) * M210 + VLOOKUP(N210,Cennik!$A$4:$B892, 2, FALSE()) * O210 + VLOOKUP(P210,Cennik!$A$4:$B892, 2, FALSE()) * Q210 + VLOOKUP(R210,Cennik!$A$4:$B892, 2, FALSE()) * S210 + VLOOKUP(T210,Cennik!$A$4:$B892, 2, FALSE()) * U210 + VLOOKUP(V210,Cennik!$A$4:$B892, 2, FALSE()) * W210 + VLOOKUP(X210,Cennik!$A$4:$B892, 2, FALSE()) * Y210 + VLOOKUP(Z210,Cennik!$A$4:$B892, 2, FALSE()) * AA210 + VLOOKUP(AB210,Cennik!$A$4:$B892, 2, FALSE() * AC210),"Brak wartości")</f>
        <v>Brak wartości</v>
      </c>
    </row>
    <row r="211" spans="1:35" ht="12.75">
      <c r="A211" s="192" t="s">
        <v>2583</v>
      </c>
      <c r="B211" s="159">
        <v>5</v>
      </c>
      <c r="C211" s="5" t="s">
        <v>2541</v>
      </c>
      <c r="D211" s="179" t="s">
        <v>2584</v>
      </c>
      <c r="E211" s="25" t="s">
        <v>2584</v>
      </c>
      <c r="F211" s="161" t="s">
        <v>518</v>
      </c>
      <c r="G211" s="161">
        <v>10</v>
      </c>
      <c r="H211" s="162" t="s">
        <v>567</v>
      </c>
      <c r="I211" s="162">
        <v>20</v>
      </c>
      <c r="J211" s="163" t="s">
        <v>4754</v>
      </c>
      <c r="K211" s="163">
        <v>5</v>
      </c>
      <c r="L211" s="164" t="s">
        <v>4694</v>
      </c>
      <c r="M211" s="164">
        <v>2</v>
      </c>
      <c r="N211" s="164" t="s">
        <v>4585</v>
      </c>
      <c r="O211" s="165">
        <v>10</v>
      </c>
      <c r="P211" s="166" t="s">
        <v>40</v>
      </c>
      <c r="Q211" s="166"/>
      <c r="R211" s="167" t="s">
        <v>40</v>
      </c>
      <c r="S211" s="167"/>
      <c r="T211" s="168" t="s">
        <v>40</v>
      </c>
      <c r="U211" s="168"/>
      <c r="V211" s="169" t="s">
        <v>40</v>
      </c>
      <c r="W211" s="169"/>
      <c r="X211" s="5" t="s">
        <v>40</v>
      </c>
      <c r="Y211" s="5"/>
      <c r="Z211" s="161" t="s">
        <v>40</v>
      </c>
      <c r="AA211" s="161"/>
      <c r="AB211" s="162" t="s">
        <v>40</v>
      </c>
      <c r="AC211" s="162"/>
      <c r="AD211" s="160">
        <v>75</v>
      </c>
      <c r="AE211" s="18" t="s">
        <v>12541</v>
      </c>
      <c r="AF211" s="18" t="s">
        <v>12544</v>
      </c>
      <c r="AG211" s="170" t="b">
        <v>1</v>
      </c>
      <c r="AH211" s="170" t="b">
        <v>1</v>
      </c>
      <c r="AI211" s="170" t="str">
        <f ca="1">IFERROR(VLOOKUP(F211,Cennik!$A$4:$B892, 2, FALSE()) * G211 + VLOOKUP(H211,Cennik!$A$4:$B892, 2, FALSE()) * I211 + VLOOKUP(J211,Cennik!$A$4:$B892, 2, FALSE()) * K211 + VLOOKUP(L211,Cennik!$A$4:$B892, 2, FALSE()) * M211 + VLOOKUP(N211,Cennik!$A$4:$B892, 2, FALSE()) * O211 + VLOOKUP(P211,Cennik!$A$4:$B892, 2, FALSE()) * Q211 + VLOOKUP(R211,Cennik!$A$4:$B892, 2, FALSE()) * S211 + VLOOKUP(T211,Cennik!$A$4:$B892, 2, FALSE()) * U211 + VLOOKUP(V211,Cennik!$A$4:$B892, 2, FALSE()) * W211 + VLOOKUP(X211,Cennik!$A$4:$B892, 2, FALSE()) * Y211 + VLOOKUP(Z211,Cennik!$A$4:$B892, 2, FALSE()) * AA211 + VLOOKUP(AB211,Cennik!$A$4:$B892, 2, FALSE() * AC211),"Brak wartości")</f>
        <v>Brak wartości</v>
      </c>
    </row>
    <row r="212" spans="1:35" ht="12.75" hidden="1">
      <c r="A212" s="193"/>
      <c r="B212" s="159"/>
      <c r="C212" s="160"/>
      <c r="D212" s="179"/>
      <c r="E212" s="160"/>
      <c r="F212" s="161" t="s">
        <v>40</v>
      </c>
      <c r="G212" s="161"/>
      <c r="H212" s="162" t="s">
        <v>40</v>
      </c>
      <c r="I212" s="162"/>
      <c r="J212" s="163" t="s">
        <v>40</v>
      </c>
      <c r="K212" s="163"/>
      <c r="L212" s="164" t="s">
        <v>40</v>
      </c>
      <c r="M212" s="164"/>
      <c r="N212" s="164" t="s">
        <v>40</v>
      </c>
      <c r="O212" s="165"/>
      <c r="P212" s="166" t="s">
        <v>40</v>
      </c>
      <c r="Q212" s="166"/>
      <c r="R212" s="167" t="s">
        <v>40</v>
      </c>
      <c r="S212" s="167"/>
      <c r="T212" s="168" t="s">
        <v>40</v>
      </c>
      <c r="U212" s="168"/>
      <c r="V212" s="169" t="s">
        <v>40</v>
      </c>
      <c r="W212" s="169"/>
      <c r="X212" s="5" t="s">
        <v>40</v>
      </c>
      <c r="Y212" s="5"/>
      <c r="Z212" s="161" t="s">
        <v>40</v>
      </c>
      <c r="AA212" s="161"/>
      <c r="AB212" s="162" t="s">
        <v>40</v>
      </c>
      <c r="AC212" s="162"/>
      <c r="AD212" s="160"/>
      <c r="AE212" s="160"/>
      <c r="AF212" s="160"/>
      <c r="AG212" s="160"/>
      <c r="AH212" s="160"/>
      <c r="AI212" s="160"/>
    </row>
    <row r="213" spans="1:35" ht="12.75" hidden="1">
      <c r="A213" s="193"/>
      <c r="B213" s="159"/>
      <c r="C213" s="160"/>
      <c r="D213" s="179"/>
      <c r="E213" s="160"/>
      <c r="F213" s="161" t="s">
        <v>40</v>
      </c>
      <c r="G213" s="161"/>
      <c r="H213" s="162" t="s">
        <v>40</v>
      </c>
      <c r="I213" s="162"/>
      <c r="J213" s="163" t="s">
        <v>40</v>
      </c>
      <c r="K213" s="163"/>
      <c r="L213" s="164" t="s">
        <v>40</v>
      </c>
      <c r="M213" s="164"/>
      <c r="N213" s="164" t="s">
        <v>40</v>
      </c>
      <c r="O213" s="165"/>
      <c r="P213" s="166" t="s">
        <v>40</v>
      </c>
      <c r="Q213" s="166"/>
      <c r="R213" s="167" t="s">
        <v>40</v>
      </c>
      <c r="S213" s="167"/>
      <c r="T213" s="168" t="s">
        <v>40</v>
      </c>
      <c r="U213" s="168"/>
      <c r="V213" s="169" t="s">
        <v>40</v>
      </c>
      <c r="W213" s="169"/>
      <c r="X213" s="5" t="s">
        <v>40</v>
      </c>
      <c r="Y213" s="5"/>
      <c r="Z213" s="161" t="s">
        <v>40</v>
      </c>
      <c r="AA213" s="161"/>
      <c r="AB213" s="162" t="s">
        <v>40</v>
      </c>
      <c r="AC213" s="162"/>
      <c r="AD213" s="160"/>
      <c r="AE213" s="160"/>
      <c r="AF213" s="160"/>
      <c r="AG213" s="160"/>
      <c r="AH213" s="160"/>
      <c r="AI213" s="160"/>
    </row>
    <row r="214" spans="1:35" ht="12.75" hidden="1">
      <c r="A214" s="193"/>
      <c r="B214" s="159"/>
      <c r="C214" s="160"/>
      <c r="D214" s="179"/>
      <c r="E214" s="160"/>
      <c r="F214" s="161" t="s">
        <v>40</v>
      </c>
      <c r="G214" s="161"/>
      <c r="H214" s="162" t="s">
        <v>40</v>
      </c>
      <c r="I214" s="162"/>
      <c r="J214" s="163" t="s">
        <v>40</v>
      </c>
      <c r="K214" s="163"/>
      <c r="L214" s="164" t="s">
        <v>40</v>
      </c>
      <c r="M214" s="164"/>
      <c r="N214" s="164" t="s">
        <v>40</v>
      </c>
      <c r="O214" s="165"/>
      <c r="P214" s="166" t="s">
        <v>40</v>
      </c>
      <c r="Q214" s="166"/>
      <c r="R214" s="167" t="s">
        <v>40</v>
      </c>
      <c r="S214" s="167"/>
      <c r="T214" s="168" t="s">
        <v>40</v>
      </c>
      <c r="U214" s="168"/>
      <c r="V214" s="169" t="s">
        <v>40</v>
      </c>
      <c r="W214" s="169"/>
      <c r="X214" s="5" t="s">
        <v>40</v>
      </c>
      <c r="Y214" s="5"/>
      <c r="Z214" s="161" t="s">
        <v>40</v>
      </c>
      <c r="AA214" s="161"/>
      <c r="AB214" s="162" t="s">
        <v>40</v>
      </c>
      <c r="AC214" s="162"/>
      <c r="AD214" s="160"/>
      <c r="AE214" s="160"/>
      <c r="AF214" s="160"/>
      <c r="AG214" s="160"/>
      <c r="AH214" s="160"/>
      <c r="AI214" s="160"/>
    </row>
    <row r="215" spans="1:35" ht="12.75">
      <c r="A215" s="76" t="s">
        <v>1255</v>
      </c>
      <c r="B215" s="187">
        <v>1</v>
      </c>
      <c r="C215" s="5" t="s">
        <v>1256</v>
      </c>
      <c r="D215" s="7" t="s">
        <v>1259</v>
      </c>
      <c r="E215" s="57" t="s">
        <v>1259</v>
      </c>
      <c r="F215" s="161" t="s">
        <v>528</v>
      </c>
      <c r="G215" s="161">
        <v>2</v>
      </c>
      <c r="H215" s="162" t="s">
        <v>557</v>
      </c>
      <c r="I215" s="162">
        <v>4</v>
      </c>
      <c r="J215" s="163" t="s">
        <v>523</v>
      </c>
      <c r="K215" s="163">
        <v>15</v>
      </c>
      <c r="L215" s="164" t="s">
        <v>8133</v>
      </c>
      <c r="M215" s="164">
        <v>1</v>
      </c>
      <c r="N215" s="164" t="s">
        <v>4585</v>
      </c>
      <c r="O215" s="165">
        <v>1</v>
      </c>
      <c r="P215" s="166" t="s">
        <v>40</v>
      </c>
      <c r="Q215" s="166"/>
      <c r="R215" s="167" t="s">
        <v>40</v>
      </c>
      <c r="S215" s="167"/>
      <c r="T215" s="168" t="s">
        <v>40</v>
      </c>
      <c r="U215" s="168"/>
      <c r="V215" s="169" t="s">
        <v>40</v>
      </c>
      <c r="W215" s="169"/>
      <c r="X215" s="5" t="s">
        <v>40</v>
      </c>
      <c r="Y215" s="5"/>
      <c r="Z215" s="161" t="s">
        <v>40</v>
      </c>
      <c r="AA215" s="161"/>
      <c r="AB215" s="162" t="s">
        <v>40</v>
      </c>
      <c r="AC215" s="162"/>
      <c r="AD215" s="5">
        <v>20</v>
      </c>
      <c r="AE215" s="5" t="s">
        <v>12547</v>
      </c>
      <c r="AF215" s="5" t="s">
        <v>12548</v>
      </c>
      <c r="AG215" s="170" t="b">
        <v>1</v>
      </c>
      <c r="AH215" s="170" t="b">
        <v>1</v>
      </c>
      <c r="AI215" s="170" t="str">
        <f ca="1">IFERROR(VLOOKUP(F215,Cennik!$A$4:$B892, 2, FALSE()) * G215 + VLOOKUP(H215,Cennik!$A$4:$B892, 2, FALSE()) * I215 + VLOOKUP(J215,Cennik!$A$4:$B892, 2, FALSE()) * K215 + VLOOKUP(L215,Cennik!$A$4:$B892, 2, FALSE()) * M215 + VLOOKUP(N215,Cennik!$A$4:$B892, 2, FALSE()) * O215 + VLOOKUP(P215,Cennik!$A$4:$B892, 2, FALSE()) * Q215 + VLOOKUP(R215,Cennik!$A$4:$B892, 2, FALSE()) * S215 + VLOOKUP(T215,Cennik!$A$4:$B892, 2, FALSE()) * U215 + VLOOKUP(V215,Cennik!$A$4:$B892, 2, FALSE()) * W215 + VLOOKUP(X215,Cennik!$A$4:$B892, 2, FALSE()) * Y215 + VLOOKUP(Z215,Cennik!$A$4:$B892, 2, FALSE()) * AA215 + VLOOKUP(AB215,Cennik!$A$4:$B892, 2, FALSE() * AC215),"Brak wartości")</f>
        <v>Brak wartości</v>
      </c>
    </row>
    <row r="216" spans="1:35" ht="12.75">
      <c r="A216" s="76" t="s">
        <v>1260</v>
      </c>
      <c r="B216" s="17">
        <v>2</v>
      </c>
      <c r="C216" s="5" t="s">
        <v>1261</v>
      </c>
      <c r="D216" s="7" t="s">
        <v>1262</v>
      </c>
      <c r="E216" s="57" t="s">
        <v>1262</v>
      </c>
      <c r="F216" s="161" t="s">
        <v>562</v>
      </c>
      <c r="G216" s="161">
        <v>15</v>
      </c>
      <c r="H216" s="162" t="s">
        <v>8133</v>
      </c>
      <c r="I216" s="162">
        <v>2</v>
      </c>
      <c r="J216" s="163" t="s">
        <v>4585</v>
      </c>
      <c r="K216" s="163">
        <v>3</v>
      </c>
      <c r="L216" s="164" t="s">
        <v>5891</v>
      </c>
      <c r="M216" s="164">
        <v>5</v>
      </c>
      <c r="N216" s="164" t="s">
        <v>40</v>
      </c>
      <c r="O216" s="165"/>
      <c r="P216" s="166" t="s">
        <v>40</v>
      </c>
      <c r="Q216" s="166"/>
      <c r="R216" s="167" t="s">
        <v>40</v>
      </c>
      <c r="S216" s="167"/>
      <c r="T216" s="168" t="s">
        <v>40</v>
      </c>
      <c r="U216" s="168"/>
      <c r="V216" s="169" t="s">
        <v>40</v>
      </c>
      <c r="W216" s="169"/>
      <c r="X216" s="5" t="s">
        <v>40</v>
      </c>
      <c r="Y216" s="5"/>
      <c r="Z216" s="161" t="s">
        <v>40</v>
      </c>
      <c r="AA216" s="161"/>
      <c r="AB216" s="162" t="s">
        <v>40</v>
      </c>
      <c r="AC216" s="162"/>
      <c r="AD216" s="5">
        <v>30</v>
      </c>
      <c r="AE216" s="5" t="s">
        <v>12547</v>
      </c>
      <c r="AF216" s="5" t="s">
        <v>12548</v>
      </c>
      <c r="AG216" s="170" t="b">
        <v>1</v>
      </c>
      <c r="AH216" s="170" t="b">
        <v>1</v>
      </c>
      <c r="AI216" s="170" t="str">
        <f ca="1">IFERROR(VLOOKUP(F216,Cennik!$A$4:$B892, 2, FALSE()) * G216 + VLOOKUP(H216,Cennik!$A$4:$B892, 2, FALSE()) * I216 + VLOOKUP(J216,Cennik!$A$4:$B892, 2, FALSE()) * K216 + VLOOKUP(L216,Cennik!$A$4:$B892, 2, FALSE()) * M216 + VLOOKUP(N216,Cennik!$A$4:$B892, 2, FALSE()) * O216 + VLOOKUP(P216,Cennik!$A$4:$B892, 2, FALSE()) * Q216 + VLOOKUP(R216,Cennik!$A$4:$B892, 2, FALSE()) * S216 + VLOOKUP(T216,Cennik!$A$4:$B892, 2, FALSE()) * U216 + VLOOKUP(V216,Cennik!$A$4:$B892, 2, FALSE()) * W216 + VLOOKUP(X216,Cennik!$A$4:$B892, 2, FALSE()) * Y216 + VLOOKUP(Z216,Cennik!$A$4:$B892, 2, FALSE()) * AA216 + VLOOKUP(AB216,Cennik!$A$4:$B892, 2, FALSE() * AC216),"Brak wartości")</f>
        <v>Brak wartości</v>
      </c>
    </row>
    <row r="217" spans="1:35" ht="12.75">
      <c r="A217" s="74" t="s">
        <v>1263</v>
      </c>
      <c r="B217" s="17">
        <v>2</v>
      </c>
      <c r="C217" s="5" t="s">
        <v>1264</v>
      </c>
      <c r="D217" s="7" t="s">
        <v>1265</v>
      </c>
      <c r="E217" s="57" t="s">
        <v>1265</v>
      </c>
      <c r="F217" s="184" t="s">
        <v>557</v>
      </c>
      <c r="G217" s="161">
        <v>12</v>
      </c>
      <c r="H217" s="162" t="s">
        <v>8133</v>
      </c>
      <c r="I217" s="162">
        <v>3</v>
      </c>
      <c r="J217" s="163" t="s">
        <v>4585</v>
      </c>
      <c r="K217" s="163">
        <v>5</v>
      </c>
      <c r="L217" s="164" t="s">
        <v>262</v>
      </c>
      <c r="M217" s="164">
        <v>12</v>
      </c>
      <c r="N217" s="164" t="s">
        <v>40</v>
      </c>
      <c r="O217" s="165"/>
      <c r="P217" s="166" t="s">
        <v>40</v>
      </c>
      <c r="Q217" s="166"/>
      <c r="R217" s="167" t="s">
        <v>40</v>
      </c>
      <c r="S217" s="167"/>
      <c r="T217" s="168" t="s">
        <v>40</v>
      </c>
      <c r="U217" s="168"/>
      <c r="V217" s="169" t="s">
        <v>40</v>
      </c>
      <c r="W217" s="169"/>
      <c r="X217" s="5" t="s">
        <v>40</v>
      </c>
      <c r="Y217" s="5"/>
      <c r="Z217" s="161" t="s">
        <v>40</v>
      </c>
      <c r="AA217" s="161"/>
      <c r="AB217" s="162" t="s">
        <v>40</v>
      </c>
      <c r="AC217" s="162"/>
      <c r="AD217" s="5">
        <v>25</v>
      </c>
      <c r="AE217" s="5" t="s">
        <v>12547</v>
      </c>
      <c r="AF217" s="5" t="s">
        <v>12548</v>
      </c>
      <c r="AG217" s="170" t="b">
        <v>1</v>
      </c>
      <c r="AH217" s="170" t="b">
        <v>1</v>
      </c>
      <c r="AI217" s="170" t="str">
        <f ca="1">IFERROR(VLOOKUP(F217,Cennik!$A$4:$B892, 2, FALSE()) * G217 + VLOOKUP(H217,Cennik!$A$4:$B892, 2, FALSE()) * I217 + VLOOKUP(J217,Cennik!$A$4:$B892, 2, FALSE()) * K217 + VLOOKUP(L217,Cennik!$A$4:$B892, 2, FALSE()) * M217 + VLOOKUP(N217,Cennik!$A$4:$B892, 2, FALSE()) * O217 + VLOOKUP(P217,Cennik!$A$4:$B892, 2, FALSE()) * Q217 + VLOOKUP(R217,Cennik!$A$4:$B892, 2, FALSE()) * S217 + VLOOKUP(T217,Cennik!$A$4:$B892, 2, FALSE()) * U217 + VLOOKUP(V217,Cennik!$A$4:$B892, 2, FALSE()) * W217 + VLOOKUP(X217,Cennik!$A$4:$B892, 2, FALSE()) * Y217 + VLOOKUP(Z217,Cennik!$A$4:$B892, 2, FALSE()) * AA217 + VLOOKUP(AB217,Cennik!$A$4:$B892, 2, FALSE() * AC217),"Brak wartości")</f>
        <v>Brak wartości</v>
      </c>
    </row>
    <row r="218" spans="1:35" ht="12.75">
      <c r="A218" s="74" t="s">
        <v>1266</v>
      </c>
      <c r="B218" s="187">
        <v>3</v>
      </c>
      <c r="C218" s="5" t="s">
        <v>1267</v>
      </c>
      <c r="D218" s="7" t="s">
        <v>1268</v>
      </c>
      <c r="E218" s="57" t="s">
        <v>1269</v>
      </c>
      <c r="F218" s="161" t="s">
        <v>567</v>
      </c>
      <c r="G218" s="161">
        <v>4</v>
      </c>
      <c r="H218" s="162" t="s">
        <v>562</v>
      </c>
      <c r="I218" s="162">
        <v>8</v>
      </c>
      <c r="J218" s="163" t="s">
        <v>8133</v>
      </c>
      <c r="K218" s="163">
        <v>2</v>
      </c>
      <c r="L218" s="164" t="s">
        <v>4585</v>
      </c>
      <c r="M218" s="164">
        <v>5</v>
      </c>
      <c r="N218" s="164" t="s">
        <v>1211</v>
      </c>
      <c r="O218" s="165">
        <v>4</v>
      </c>
      <c r="P218" s="166" t="s">
        <v>5891</v>
      </c>
      <c r="Q218" s="166">
        <v>5</v>
      </c>
      <c r="R218" s="167" t="s">
        <v>40</v>
      </c>
      <c r="S218" s="167"/>
      <c r="T218" s="168" t="s">
        <v>40</v>
      </c>
      <c r="U218" s="168"/>
      <c r="V218" s="169" t="s">
        <v>40</v>
      </c>
      <c r="W218" s="169"/>
      <c r="X218" s="5" t="s">
        <v>40</v>
      </c>
      <c r="Y218" s="5"/>
      <c r="Z218" s="161" t="s">
        <v>40</v>
      </c>
      <c r="AA218" s="161"/>
      <c r="AB218" s="162" t="s">
        <v>40</v>
      </c>
      <c r="AC218" s="162"/>
      <c r="AD218" s="5">
        <v>45</v>
      </c>
      <c r="AE218" s="5" t="s">
        <v>12547</v>
      </c>
      <c r="AF218" s="5" t="s">
        <v>12548</v>
      </c>
      <c r="AG218" s="170" t="b">
        <v>1</v>
      </c>
      <c r="AH218" s="170" t="b">
        <v>1</v>
      </c>
      <c r="AI218" s="170" t="str">
        <f ca="1">IFERROR(VLOOKUP(F218,Cennik!$A$4:$B892, 2, FALSE()) * G218 + VLOOKUP(H218,Cennik!$A$4:$B892, 2, FALSE()) * I218 + VLOOKUP(J218,Cennik!$A$4:$B892, 2, FALSE()) * K218 + VLOOKUP(L218,Cennik!$A$4:$B892, 2, FALSE()) * M218 + VLOOKUP(N218,Cennik!$A$4:$B892, 2, FALSE()) * O218 + VLOOKUP(P218,Cennik!$A$4:$B892, 2, FALSE()) * Q218 + VLOOKUP(R218,Cennik!$A$4:$B892, 2, FALSE()) * S218 + VLOOKUP(T218,Cennik!$A$4:$B892, 2, FALSE()) * U218 + VLOOKUP(V218,Cennik!$A$4:$B892, 2, FALSE()) * W218 + VLOOKUP(X218,Cennik!$A$4:$B892, 2, FALSE()) * Y218 + VLOOKUP(Z218,Cennik!$A$4:$B892, 2, FALSE()) * AA218 + VLOOKUP(AB218,Cennik!$A$4:$B892, 2, FALSE() * AC218),"Brak wartości")</f>
        <v>Brak wartości</v>
      </c>
    </row>
    <row r="219" spans="1:35" ht="12.75">
      <c r="A219" s="74" t="s">
        <v>1270</v>
      </c>
      <c r="B219" s="187">
        <v>3</v>
      </c>
      <c r="C219" s="5" t="s">
        <v>1271</v>
      </c>
      <c r="D219" s="7" t="s">
        <v>1272</v>
      </c>
      <c r="E219" s="57" t="s">
        <v>1273</v>
      </c>
      <c r="F219" s="161" t="s">
        <v>562</v>
      </c>
      <c r="G219" s="161">
        <v>15</v>
      </c>
      <c r="H219" s="162" t="s">
        <v>513</v>
      </c>
      <c r="I219" s="162">
        <v>3</v>
      </c>
      <c r="J219" s="163" t="s">
        <v>8133</v>
      </c>
      <c r="K219" s="163">
        <v>4</v>
      </c>
      <c r="L219" s="164" t="s">
        <v>4585</v>
      </c>
      <c r="M219" s="164">
        <v>5</v>
      </c>
      <c r="N219" s="164" t="s">
        <v>303</v>
      </c>
      <c r="O219" s="165">
        <v>4</v>
      </c>
      <c r="P219" s="166" t="s">
        <v>40</v>
      </c>
      <c r="Q219" s="166"/>
      <c r="R219" s="167" t="s">
        <v>40</v>
      </c>
      <c r="S219" s="167"/>
      <c r="T219" s="168" t="s">
        <v>40</v>
      </c>
      <c r="U219" s="168"/>
      <c r="V219" s="169" t="s">
        <v>40</v>
      </c>
      <c r="W219" s="169"/>
      <c r="X219" s="5" t="s">
        <v>40</v>
      </c>
      <c r="Y219" s="5"/>
      <c r="Z219" s="161" t="s">
        <v>40</v>
      </c>
      <c r="AA219" s="161"/>
      <c r="AB219" s="162" t="s">
        <v>40</v>
      </c>
      <c r="AC219" s="162"/>
      <c r="AD219" s="5">
        <v>20</v>
      </c>
      <c r="AE219" s="5" t="s">
        <v>12547</v>
      </c>
      <c r="AF219" s="5" t="s">
        <v>12548</v>
      </c>
      <c r="AG219" s="170" t="b">
        <v>1</v>
      </c>
      <c r="AH219" s="170" t="b">
        <v>1</v>
      </c>
      <c r="AI219" s="170" t="str">
        <f ca="1">IFERROR(VLOOKUP(F219,Cennik!$A$4:$B892, 2, FALSE()) * G219 + VLOOKUP(H219,Cennik!$A$4:$B892, 2, FALSE()) * I219 + VLOOKUP(J219,Cennik!$A$4:$B892, 2, FALSE()) * K219 + VLOOKUP(L219,Cennik!$A$4:$B892, 2, FALSE()) * M219 + VLOOKUP(N219,Cennik!$A$4:$B892, 2, FALSE()) * O219 + VLOOKUP(P219,Cennik!$A$4:$B892, 2, FALSE()) * Q219 + VLOOKUP(R219,Cennik!$A$4:$B892, 2, FALSE()) * S219 + VLOOKUP(T219,Cennik!$A$4:$B892, 2, FALSE()) * U219 + VLOOKUP(V219,Cennik!$A$4:$B892, 2, FALSE()) * W219 + VLOOKUP(X219,Cennik!$A$4:$B892, 2, FALSE()) * Y219 + VLOOKUP(Z219,Cennik!$A$4:$B892, 2, FALSE()) * AA219 + VLOOKUP(AB219,Cennik!$A$4:$B892, 2, FALSE() * AC219),"Brak wartości")</f>
        <v>Brak wartości</v>
      </c>
    </row>
    <row r="220" spans="1:35" ht="12.75">
      <c r="A220" s="74" t="s">
        <v>1274</v>
      </c>
      <c r="B220" s="187">
        <v>4</v>
      </c>
      <c r="C220" s="5" t="s">
        <v>1275</v>
      </c>
      <c r="D220" s="5" t="s">
        <v>1276</v>
      </c>
      <c r="E220" s="57" t="s">
        <v>1277</v>
      </c>
      <c r="F220" s="161" t="s">
        <v>567</v>
      </c>
      <c r="G220" s="161">
        <v>10</v>
      </c>
      <c r="H220" s="162" t="s">
        <v>562</v>
      </c>
      <c r="I220" s="162">
        <v>15</v>
      </c>
      <c r="J220" s="163" t="s">
        <v>518</v>
      </c>
      <c r="K220" s="163">
        <v>3</v>
      </c>
      <c r="L220" s="164" t="s">
        <v>8133</v>
      </c>
      <c r="M220" s="164">
        <v>4</v>
      </c>
      <c r="N220" s="164" t="s">
        <v>4585</v>
      </c>
      <c r="O220" s="165">
        <v>5</v>
      </c>
      <c r="P220" s="166" t="s">
        <v>5891</v>
      </c>
      <c r="Q220" s="166">
        <v>6</v>
      </c>
      <c r="R220" s="167" t="s">
        <v>40</v>
      </c>
      <c r="S220" s="167"/>
      <c r="T220" s="168" t="s">
        <v>40</v>
      </c>
      <c r="U220" s="168"/>
      <c r="V220" s="169" t="s">
        <v>40</v>
      </c>
      <c r="W220" s="169"/>
      <c r="X220" s="5" t="s">
        <v>40</v>
      </c>
      <c r="Y220" s="5"/>
      <c r="Z220" s="161" t="s">
        <v>40</v>
      </c>
      <c r="AA220" s="161"/>
      <c r="AB220" s="162" t="s">
        <v>40</v>
      </c>
      <c r="AC220" s="162"/>
      <c r="AD220" s="5">
        <v>60</v>
      </c>
      <c r="AE220" s="5" t="s">
        <v>12547</v>
      </c>
      <c r="AF220" s="5" t="s">
        <v>12548</v>
      </c>
      <c r="AG220" s="170" t="b">
        <v>1</v>
      </c>
      <c r="AH220" s="170" t="b">
        <v>1</v>
      </c>
      <c r="AI220" s="170" t="str">
        <f ca="1">IFERROR(VLOOKUP(F220,Cennik!$A$4:$B892, 2, FALSE()) * G220 + VLOOKUP(H220,Cennik!$A$4:$B892, 2, FALSE()) * I220 + VLOOKUP(J220,Cennik!$A$4:$B892, 2, FALSE()) * K220 + VLOOKUP(L220,Cennik!$A$4:$B892, 2, FALSE()) * M220 + VLOOKUP(N220,Cennik!$A$4:$B892, 2, FALSE()) * O220 + VLOOKUP(P220,Cennik!$A$4:$B892, 2, FALSE()) * Q220 + VLOOKUP(R220,Cennik!$A$4:$B892, 2, FALSE()) * S220 + VLOOKUP(T220,Cennik!$A$4:$B892, 2, FALSE()) * U220 + VLOOKUP(V220,Cennik!$A$4:$B892, 2, FALSE()) * W220 + VLOOKUP(X220,Cennik!$A$4:$B892, 2, FALSE()) * Y220 + VLOOKUP(Z220,Cennik!$A$4:$B892, 2, FALSE()) * AA220 + VLOOKUP(AB220,Cennik!$A$4:$B892, 2, FALSE() * AC220),"Brak wartości")</f>
        <v>Brak wartości</v>
      </c>
    </row>
    <row r="221" spans="1:35" ht="12.75">
      <c r="A221" s="74" t="s">
        <v>1278</v>
      </c>
      <c r="B221" s="187">
        <v>4</v>
      </c>
      <c r="C221" s="5" t="s">
        <v>1279</v>
      </c>
      <c r="D221" s="5" t="s">
        <v>1280</v>
      </c>
      <c r="E221" s="57" t="s">
        <v>1280</v>
      </c>
      <c r="F221" s="161" t="s">
        <v>518</v>
      </c>
      <c r="G221" s="161">
        <v>4</v>
      </c>
      <c r="H221" s="162" t="s">
        <v>4739</v>
      </c>
      <c r="I221" s="162">
        <v>10</v>
      </c>
      <c r="J221" s="163" t="s">
        <v>4679</v>
      </c>
      <c r="K221" s="163">
        <v>2</v>
      </c>
      <c r="L221" s="164" t="s">
        <v>8161</v>
      </c>
      <c r="M221" s="164">
        <v>1</v>
      </c>
      <c r="N221" s="164" t="s">
        <v>450</v>
      </c>
      <c r="O221" s="165">
        <v>5</v>
      </c>
      <c r="P221" s="166" t="s">
        <v>4585</v>
      </c>
      <c r="Q221" s="166">
        <v>5</v>
      </c>
      <c r="R221" s="167" t="s">
        <v>8133</v>
      </c>
      <c r="S221" s="167">
        <v>4</v>
      </c>
      <c r="T221" s="168" t="s">
        <v>40</v>
      </c>
      <c r="U221" s="168"/>
      <c r="V221" s="169" t="s">
        <v>40</v>
      </c>
      <c r="W221" s="169"/>
      <c r="X221" s="5" t="s">
        <v>40</v>
      </c>
      <c r="Y221" s="5"/>
      <c r="Z221" s="161" t="s">
        <v>40</v>
      </c>
      <c r="AA221" s="161"/>
      <c r="AB221" s="162" t="s">
        <v>40</v>
      </c>
      <c r="AC221" s="162"/>
      <c r="AD221" s="5">
        <v>10</v>
      </c>
      <c r="AE221" s="5" t="s">
        <v>12547</v>
      </c>
      <c r="AF221" s="5" t="s">
        <v>12548</v>
      </c>
      <c r="AG221" s="170" t="b">
        <v>1</v>
      </c>
      <c r="AH221" s="170" t="b">
        <v>1</v>
      </c>
      <c r="AI221" s="170" t="str">
        <f ca="1">IFERROR(VLOOKUP(F221,Cennik!$A$4:$B892, 2, FALSE()) * G221 + VLOOKUP(H221,Cennik!$A$4:$B892, 2, FALSE()) * I221 + VLOOKUP(J221,Cennik!$A$4:$B892, 2, FALSE()) * K221 + VLOOKUP(L221,Cennik!$A$4:$B892, 2, FALSE()) * M221 + VLOOKUP(N221,Cennik!$A$4:$B892, 2, FALSE()) * O221 + VLOOKUP(P221,Cennik!$A$4:$B892, 2, FALSE()) * Q221 + VLOOKUP(R221,Cennik!$A$4:$B892, 2, FALSE()) * S221 + VLOOKUP(T221,Cennik!$A$4:$B892, 2, FALSE()) * U221 + VLOOKUP(V221,Cennik!$A$4:$B892, 2, FALSE()) * W221 + VLOOKUP(X221,Cennik!$A$4:$B892, 2, FALSE()) * Y221 + VLOOKUP(Z221,Cennik!$A$4:$B892, 2, FALSE()) * AA221 + VLOOKUP(AB221,Cennik!$A$4:$B892, 2, FALSE() * AC221),"Brak wartości")</f>
        <v>Brak wartości</v>
      </c>
    </row>
    <row r="222" spans="1:35" ht="12.75">
      <c r="A222" s="74" t="s">
        <v>1281</v>
      </c>
      <c r="B222" s="187">
        <v>5</v>
      </c>
      <c r="C222" s="5" t="s">
        <v>1282</v>
      </c>
      <c r="D222" s="7" t="s">
        <v>1283</v>
      </c>
      <c r="E222" s="57" t="s">
        <v>1284</v>
      </c>
      <c r="F222" s="161" t="s">
        <v>567</v>
      </c>
      <c r="G222" s="161">
        <v>20</v>
      </c>
      <c r="H222" s="162" t="s">
        <v>518</v>
      </c>
      <c r="I222" s="162">
        <v>4</v>
      </c>
      <c r="J222" s="163" t="s">
        <v>8133</v>
      </c>
      <c r="K222" s="163">
        <v>4</v>
      </c>
      <c r="L222" s="164" t="s">
        <v>4585</v>
      </c>
      <c r="M222" s="164">
        <v>5</v>
      </c>
      <c r="N222" s="164" t="s">
        <v>5891</v>
      </c>
      <c r="O222" s="165">
        <v>10</v>
      </c>
      <c r="P222" s="166" t="s">
        <v>557</v>
      </c>
      <c r="Q222" s="166">
        <v>2</v>
      </c>
      <c r="R222" s="167" t="s">
        <v>5891</v>
      </c>
      <c r="S222" s="167">
        <v>2</v>
      </c>
      <c r="T222" s="168" t="s">
        <v>40</v>
      </c>
      <c r="U222" s="168"/>
      <c r="V222" s="169" t="s">
        <v>40</v>
      </c>
      <c r="W222" s="169"/>
      <c r="X222" s="5" t="s">
        <v>40</v>
      </c>
      <c r="Y222" s="5"/>
      <c r="Z222" s="161" t="s">
        <v>40</v>
      </c>
      <c r="AA222" s="161"/>
      <c r="AB222" s="162" t="s">
        <v>40</v>
      </c>
      <c r="AC222" s="162"/>
      <c r="AD222" s="5">
        <v>65</v>
      </c>
      <c r="AE222" s="5" t="s">
        <v>12547</v>
      </c>
      <c r="AF222" s="5" t="s">
        <v>12548</v>
      </c>
      <c r="AG222" s="170" t="b">
        <v>1</v>
      </c>
      <c r="AH222" s="170" t="b">
        <v>1</v>
      </c>
      <c r="AI222" s="170" t="str">
        <f ca="1">IFERROR(VLOOKUP(F222,Cennik!$A$4:$B892, 2, FALSE()) * G222 + VLOOKUP(H222,Cennik!$A$4:$B892, 2, FALSE()) * I222 + VLOOKUP(J222,Cennik!$A$4:$B892, 2, FALSE()) * K222 + VLOOKUP(L222,Cennik!$A$4:$B892, 2, FALSE()) * M222 + VLOOKUP(N222,Cennik!$A$4:$B892, 2, FALSE()) * O222 + VLOOKUP(P222,Cennik!$A$4:$B892, 2, FALSE()) * Q222 + VLOOKUP(R222,Cennik!$A$4:$B892, 2, FALSE()) * S222 + VLOOKUP(T222,Cennik!$A$4:$B892, 2, FALSE()) * U222 + VLOOKUP(V222,Cennik!$A$4:$B892, 2, FALSE()) * W222 + VLOOKUP(X222,Cennik!$A$4:$B892, 2, FALSE()) * Y222 + VLOOKUP(Z222,Cennik!$A$4:$B892, 2, FALSE()) * AA222 + VLOOKUP(AB222,Cennik!$A$4:$B892, 2, FALSE() * AC222),"Brak wartości")</f>
        <v>Brak wartości</v>
      </c>
    </row>
    <row r="223" spans="1:35" ht="12.75" hidden="1">
      <c r="A223" s="193"/>
      <c r="B223" s="159"/>
      <c r="C223" s="160"/>
      <c r="D223" s="179"/>
      <c r="E223" s="160"/>
      <c r="F223" s="161" t="s">
        <v>40</v>
      </c>
      <c r="G223" s="161"/>
      <c r="H223" s="162" t="s">
        <v>40</v>
      </c>
      <c r="I223" s="162"/>
      <c r="J223" s="163" t="s">
        <v>40</v>
      </c>
      <c r="K223" s="163"/>
      <c r="L223" s="164" t="s">
        <v>40</v>
      </c>
      <c r="M223" s="164"/>
      <c r="N223" s="164" t="s">
        <v>40</v>
      </c>
      <c r="O223" s="165"/>
      <c r="P223" s="166" t="s">
        <v>40</v>
      </c>
      <c r="Q223" s="166"/>
      <c r="R223" s="167" t="s">
        <v>40</v>
      </c>
      <c r="S223" s="167"/>
      <c r="T223" s="168" t="s">
        <v>40</v>
      </c>
      <c r="U223" s="168"/>
      <c r="V223" s="169" t="s">
        <v>40</v>
      </c>
      <c r="W223" s="169"/>
      <c r="X223" s="5" t="s">
        <v>40</v>
      </c>
      <c r="Y223" s="5"/>
      <c r="Z223" s="161" t="s">
        <v>40</v>
      </c>
      <c r="AA223" s="161"/>
      <c r="AB223" s="162" t="s">
        <v>40</v>
      </c>
      <c r="AC223" s="162"/>
      <c r="AD223" s="160"/>
      <c r="AE223" s="160"/>
      <c r="AF223" s="160"/>
      <c r="AG223" s="160"/>
      <c r="AH223" s="160"/>
      <c r="AI223" s="160"/>
    </row>
    <row r="224" spans="1:35" ht="16.5" hidden="1">
      <c r="A224" s="174"/>
      <c r="B224" s="175"/>
      <c r="C224" s="194"/>
      <c r="D224" s="175"/>
      <c r="E224" s="175"/>
      <c r="F224" s="161" t="s">
        <v>40</v>
      </c>
      <c r="G224" s="161"/>
      <c r="H224" s="162" t="s">
        <v>40</v>
      </c>
      <c r="I224" s="162"/>
      <c r="J224" s="163" t="s">
        <v>40</v>
      </c>
      <c r="K224" s="163"/>
      <c r="L224" s="164" t="s">
        <v>40</v>
      </c>
      <c r="M224" s="164"/>
      <c r="N224" s="164" t="s">
        <v>40</v>
      </c>
      <c r="O224" s="165"/>
      <c r="P224" s="166" t="s">
        <v>40</v>
      </c>
      <c r="Q224" s="166"/>
      <c r="R224" s="167" t="s">
        <v>40</v>
      </c>
      <c r="S224" s="167"/>
      <c r="T224" s="168" t="s">
        <v>40</v>
      </c>
      <c r="U224" s="168"/>
      <c r="V224" s="169" t="s">
        <v>40</v>
      </c>
      <c r="W224" s="169"/>
      <c r="X224" s="5" t="s">
        <v>40</v>
      </c>
      <c r="Y224" s="5"/>
      <c r="Z224" s="161" t="s">
        <v>40</v>
      </c>
      <c r="AA224" s="161"/>
      <c r="AB224" s="162" t="s">
        <v>40</v>
      </c>
      <c r="AC224" s="162"/>
      <c r="AD224" s="175"/>
      <c r="AE224" s="175"/>
      <c r="AF224" s="175"/>
      <c r="AG224" s="175"/>
      <c r="AH224" s="175"/>
      <c r="AI224" s="176"/>
    </row>
    <row r="225" spans="1:35" ht="12.75" hidden="1">
      <c r="A225" s="74"/>
      <c r="B225" s="159"/>
      <c r="C225" s="173"/>
      <c r="D225" s="178"/>
      <c r="E225" s="5"/>
      <c r="F225" s="161" t="s">
        <v>40</v>
      </c>
      <c r="G225" s="161"/>
      <c r="H225" s="162" t="s">
        <v>40</v>
      </c>
      <c r="I225" s="162"/>
      <c r="J225" s="163" t="s">
        <v>40</v>
      </c>
      <c r="K225" s="163"/>
      <c r="L225" s="164" t="s">
        <v>40</v>
      </c>
      <c r="M225" s="164"/>
      <c r="N225" s="164" t="s">
        <v>40</v>
      </c>
      <c r="O225" s="165"/>
      <c r="P225" s="166" t="s">
        <v>40</v>
      </c>
      <c r="Q225" s="166"/>
      <c r="R225" s="167" t="s">
        <v>40</v>
      </c>
      <c r="S225" s="167"/>
      <c r="T225" s="168" t="s">
        <v>40</v>
      </c>
      <c r="U225" s="168"/>
      <c r="V225" s="169" t="s">
        <v>40</v>
      </c>
      <c r="W225" s="169"/>
      <c r="X225" s="5" t="s">
        <v>40</v>
      </c>
      <c r="Y225" s="5"/>
      <c r="Z225" s="161" t="s">
        <v>40</v>
      </c>
      <c r="AA225" s="161"/>
      <c r="AB225" s="162" t="s">
        <v>40</v>
      </c>
      <c r="AC225" s="162"/>
      <c r="AD225" s="5"/>
      <c r="AE225" s="5"/>
      <c r="AF225" s="5"/>
      <c r="AG225" s="170"/>
      <c r="AH225" s="170"/>
      <c r="AI225" s="170"/>
    </row>
    <row r="226" spans="1:35" ht="12.75">
      <c r="A226" s="74" t="s">
        <v>1375</v>
      </c>
      <c r="B226" s="17">
        <v>1</v>
      </c>
      <c r="C226" s="5" t="s">
        <v>1376</v>
      </c>
      <c r="D226" s="7" t="s">
        <v>1377</v>
      </c>
      <c r="E226" s="57" t="s">
        <v>1378</v>
      </c>
      <c r="F226" s="184" t="s">
        <v>557</v>
      </c>
      <c r="G226" s="161">
        <v>13</v>
      </c>
      <c r="H226" s="162" t="s">
        <v>4585</v>
      </c>
      <c r="I226" s="162">
        <v>1</v>
      </c>
      <c r="J226" s="163" t="s">
        <v>8133</v>
      </c>
      <c r="K226" s="163">
        <v>1</v>
      </c>
      <c r="L226" s="164" t="s">
        <v>4580</v>
      </c>
      <c r="M226" s="164">
        <v>1</v>
      </c>
      <c r="N226" s="164" t="s">
        <v>40</v>
      </c>
      <c r="O226" s="165"/>
      <c r="P226" s="166" t="s">
        <v>40</v>
      </c>
      <c r="Q226" s="166"/>
      <c r="R226" s="167" t="s">
        <v>40</v>
      </c>
      <c r="S226" s="167"/>
      <c r="T226" s="168" t="s">
        <v>40</v>
      </c>
      <c r="U226" s="168"/>
      <c r="V226" s="169" t="s">
        <v>40</v>
      </c>
      <c r="W226" s="169"/>
      <c r="X226" s="5" t="s">
        <v>40</v>
      </c>
      <c r="Y226" s="5"/>
      <c r="Z226" s="161" t="s">
        <v>40</v>
      </c>
      <c r="AA226" s="161"/>
      <c r="AB226" s="162" t="s">
        <v>40</v>
      </c>
      <c r="AC226" s="162"/>
      <c r="AD226" s="5">
        <v>20</v>
      </c>
      <c r="AE226" s="5" t="s">
        <v>12549</v>
      </c>
      <c r="AF226" s="5" t="s">
        <v>12550</v>
      </c>
      <c r="AG226" s="170" t="b">
        <v>1</v>
      </c>
      <c r="AH226" s="170" t="b">
        <v>1</v>
      </c>
      <c r="AI226" s="170" t="str">
        <f ca="1">IFERROR(VLOOKUP(F226,Cennik!$A$4:$B892, 2, FALSE()) * G226 + VLOOKUP(H226,Cennik!$A$4:$B892, 2, FALSE()) * I226 + VLOOKUP(J226,Cennik!$A$4:$B892, 2, FALSE()) * K226 + VLOOKUP(L226,Cennik!$A$4:$B892, 2, FALSE()) * M226 + VLOOKUP(N226,Cennik!$A$4:$B892, 2, FALSE()) * O226 + VLOOKUP(P226,Cennik!$A$4:$B892, 2, FALSE()) * Q226 + VLOOKUP(R226,Cennik!$A$4:$B892, 2, FALSE()) * S226 + VLOOKUP(T226,Cennik!$A$4:$B892, 2, FALSE()) * U226 + VLOOKUP(V226,Cennik!$A$4:$B892, 2, FALSE()) * W226 + VLOOKUP(X226,Cennik!$A$4:$B892, 2, FALSE()) * Y226 + VLOOKUP(Z226,Cennik!$A$4:$B892, 2, FALSE()) * AA226 + VLOOKUP(AB226,Cennik!$A$4:$B892, 2, FALSE() * AC226),"Brak wartości")</f>
        <v>Brak wartości</v>
      </c>
    </row>
    <row r="227" spans="1:35" ht="12.75">
      <c r="A227" s="76" t="s">
        <v>1379</v>
      </c>
      <c r="B227" s="17">
        <v>2</v>
      </c>
      <c r="C227" s="5" t="s">
        <v>1380</v>
      </c>
      <c r="D227" s="7" t="s">
        <v>1381</v>
      </c>
      <c r="E227" s="57" t="s">
        <v>1382</v>
      </c>
      <c r="F227" s="161" t="s">
        <v>513</v>
      </c>
      <c r="G227" s="161">
        <v>3</v>
      </c>
      <c r="H227" s="162" t="s">
        <v>557</v>
      </c>
      <c r="I227" s="162">
        <v>5</v>
      </c>
      <c r="J227" s="163" t="s">
        <v>4585</v>
      </c>
      <c r="K227" s="163">
        <v>2</v>
      </c>
      <c r="L227" s="164" t="s">
        <v>8133</v>
      </c>
      <c r="M227" s="164">
        <v>1</v>
      </c>
      <c r="N227" s="164" t="s">
        <v>460</v>
      </c>
      <c r="O227" s="165">
        <v>1</v>
      </c>
      <c r="P227" s="166" t="s">
        <v>4580</v>
      </c>
      <c r="Q227" s="166">
        <v>2</v>
      </c>
      <c r="R227" s="167" t="s">
        <v>40</v>
      </c>
      <c r="S227" s="167"/>
      <c r="T227" s="168" t="s">
        <v>40</v>
      </c>
      <c r="U227" s="168"/>
      <c r="V227" s="169" t="s">
        <v>40</v>
      </c>
      <c r="W227" s="169"/>
      <c r="X227" s="5" t="s">
        <v>40</v>
      </c>
      <c r="Y227" s="5"/>
      <c r="Z227" s="161" t="s">
        <v>40</v>
      </c>
      <c r="AA227" s="161"/>
      <c r="AB227" s="162" t="s">
        <v>40</v>
      </c>
      <c r="AC227" s="162"/>
      <c r="AD227" s="5">
        <v>25</v>
      </c>
      <c r="AE227" s="5" t="s">
        <v>12549</v>
      </c>
      <c r="AF227" s="5" t="s">
        <v>12550</v>
      </c>
      <c r="AG227" s="170" t="b">
        <v>1</v>
      </c>
      <c r="AH227" s="170" t="b">
        <v>1</v>
      </c>
      <c r="AI227" s="170" t="str">
        <f ca="1">IFERROR(VLOOKUP(F227,Cennik!$A$4:$B892, 2, FALSE()) * G227 + VLOOKUP(H227,Cennik!$A$4:$B892, 2, FALSE()) * I227 + VLOOKUP(J227,Cennik!$A$4:$B892, 2, FALSE()) * K227 + VLOOKUP(L227,Cennik!$A$4:$B892, 2, FALSE()) * M227 + VLOOKUP(N227,Cennik!$A$4:$B892, 2, FALSE()) * O227 + VLOOKUP(P227,Cennik!$A$4:$B892, 2, FALSE()) * Q227 + VLOOKUP(R227,Cennik!$A$4:$B892, 2, FALSE()) * S227 + VLOOKUP(T227,Cennik!$A$4:$B892, 2, FALSE()) * U227 + VLOOKUP(V227,Cennik!$A$4:$B892, 2, FALSE()) * W227 + VLOOKUP(X227,Cennik!$A$4:$B892, 2, FALSE()) * Y227 + VLOOKUP(Z227,Cennik!$A$4:$B892, 2, FALSE()) * AA227 + VLOOKUP(AB227,Cennik!$A$4:$B892, 2, FALSE() * AC227),"Brak wartości")</f>
        <v>Brak wartości</v>
      </c>
    </row>
    <row r="228" spans="1:35" ht="12.75">
      <c r="A228" s="76" t="s">
        <v>1383</v>
      </c>
      <c r="B228" s="17">
        <v>3</v>
      </c>
      <c r="C228" s="5" t="s">
        <v>1384</v>
      </c>
      <c r="D228" s="5" t="s">
        <v>1385</v>
      </c>
      <c r="E228" s="57" t="s">
        <v>1385</v>
      </c>
      <c r="F228" s="161" t="s">
        <v>518</v>
      </c>
      <c r="G228" s="161">
        <v>3</v>
      </c>
      <c r="H228" s="162" t="s">
        <v>557</v>
      </c>
      <c r="I228" s="162">
        <v>5</v>
      </c>
      <c r="J228" s="163" t="s">
        <v>562</v>
      </c>
      <c r="K228" s="163">
        <v>2</v>
      </c>
      <c r="L228" s="164" t="s">
        <v>4585</v>
      </c>
      <c r="M228" s="164">
        <v>3</v>
      </c>
      <c r="N228" s="164" t="s">
        <v>8133</v>
      </c>
      <c r="O228" s="165">
        <v>3</v>
      </c>
      <c r="P228" s="166" t="s">
        <v>464</v>
      </c>
      <c r="Q228" s="166">
        <v>1</v>
      </c>
      <c r="R228" s="167" t="s">
        <v>4580</v>
      </c>
      <c r="S228" s="167">
        <v>1</v>
      </c>
      <c r="T228" s="168" t="s">
        <v>40</v>
      </c>
      <c r="U228" s="168"/>
      <c r="V228" s="169" t="s">
        <v>40</v>
      </c>
      <c r="W228" s="169"/>
      <c r="X228" s="5" t="s">
        <v>40</v>
      </c>
      <c r="Y228" s="5"/>
      <c r="Z228" s="161" t="s">
        <v>40</v>
      </c>
      <c r="AA228" s="161"/>
      <c r="AB228" s="162" t="s">
        <v>40</v>
      </c>
      <c r="AC228" s="162"/>
      <c r="AD228" s="5">
        <v>40</v>
      </c>
      <c r="AE228" s="5" t="s">
        <v>12549</v>
      </c>
      <c r="AF228" s="5" t="s">
        <v>12550</v>
      </c>
      <c r="AG228" s="170" t="b">
        <v>1</v>
      </c>
      <c r="AH228" s="170" t="b">
        <v>1</v>
      </c>
      <c r="AI228" s="170" t="str">
        <f ca="1">IFERROR(VLOOKUP(F228,Cennik!$A$4:$B892, 2, FALSE()) * G228 + VLOOKUP(H228,Cennik!$A$4:$B892, 2, FALSE()) * I228 + VLOOKUP(J228,Cennik!$A$4:$B892, 2, FALSE()) * K228 + VLOOKUP(L228,Cennik!$A$4:$B892, 2, FALSE()) * M228 + VLOOKUP(N228,Cennik!$A$4:$B892, 2, FALSE()) * O228 + VLOOKUP(P228,Cennik!$A$4:$B892, 2, FALSE()) * Q228 + VLOOKUP(R228,Cennik!$A$4:$B892, 2, FALSE()) * S228 + VLOOKUP(T228,Cennik!$A$4:$B892, 2, FALSE()) * U228 + VLOOKUP(V228,Cennik!$A$4:$B892, 2, FALSE()) * W228 + VLOOKUP(X228,Cennik!$A$4:$B892, 2, FALSE()) * Y228 + VLOOKUP(Z228,Cennik!$A$4:$B892, 2, FALSE()) * AA228 + VLOOKUP(AB228,Cennik!$A$4:$B892, 2, FALSE() * AC228),"Brak wartości")</f>
        <v>Brak wartości</v>
      </c>
    </row>
    <row r="229" spans="1:35" ht="12.75">
      <c r="A229" s="76" t="s">
        <v>1386</v>
      </c>
      <c r="B229" s="17">
        <v>4</v>
      </c>
      <c r="C229" s="5" t="s">
        <v>1387</v>
      </c>
      <c r="D229" s="5" t="s">
        <v>1388</v>
      </c>
      <c r="E229" s="57" t="s">
        <v>1389</v>
      </c>
      <c r="F229" s="161" t="s">
        <v>518</v>
      </c>
      <c r="G229" s="161">
        <v>6</v>
      </c>
      <c r="H229" s="162" t="s">
        <v>562</v>
      </c>
      <c r="I229" s="162">
        <v>5</v>
      </c>
      <c r="J229" s="163" t="s">
        <v>4585</v>
      </c>
      <c r="K229" s="163">
        <v>8</v>
      </c>
      <c r="L229" s="164" t="s">
        <v>8133</v>
      </c>
      <c r="M229" s="164">
        <v>5</v>
      </c>
      <c r="N229" s="164" t="s">
        <v>464</v>
      </c>
      <c r="O229" s="165">
        <v>1</v>
      </c>
      <c r="P229" s="166" t="s">
        <v>4679</v>
      </c>
      <c r="Q229" s="166">
        <v>6</v>
      </c>
      <c r="R229" s="167" t="s">
        <v>4580</v>
      </c>
      <c r="S229" s="167">
        <v>2</v>
      </c>
      <c r="T229" s="168" t="s">
        <v>40</v>
      </c>
      <c r="U229" s="168"/>
      <c r="V229" s="169" t="s">
        <v>40</v>
      </c>
      <c r="W229" s="169"/>
      <c r="X229" s="5" t="s">
        <v>40</v>
      </c>
      <c r="Y229" s="5"/>
      <c r="Z229" s="161" t="s">
        <v>40</v>
      </c>
      <c r="AA229" s="161"/>
      <c r="AB229" s="162" t="s">
        <v>40</v>
      </c>
      <c r="AC229" s="162"/>
      <c r="AD229" s="5">
        <v>50</v>
      </c>
      <c r="AE229" s="5" t="s">
        <v>12549</v>
      </c>
      <c r="AF229" s="5" t="s">
        <v>12550</v>
      </c>
      <c r="AG229" s="170" t="b">
        <v>1</v>
      </c>
      <c r="AH229" s="170" t="b">
        <v>1</v>
      </c>
      <c r="AI229" s="170" t="str">
        <f ca="1">IFERROR(VLOOKUP(F229,Cennik!$A$4:$B892, 2, FALSE()) * G229 + VLOOKUP(H229,Cennik!$A$4:$B892, 2, FALSE()) * I229 + VLOOKUP(J229,Cennik!$A$4:$B892, 2, FALSE()) * K229 + VLOOKUP(L229,Cennik!$A$4:$B892, 2, FALSE()) * M229 + VLOOKUP(N229,Cennik!$A$4:$B892, 2, FALSE()) * O229 + VLOOKUP(P229,Cennik!$A$4:$B892, 2, FALSE()) * Q229 + VLOOKUP(R229,Cennik!$A$4:$B892, 2, FALSE()) * S229 + VLOOKUP(T229,Cennik!$A$4:$B892, 2, FALSE()) * U229 + VLOOKUP(V229,Cennik!$A$4:$B892, 2, FALSE()) * W229 + VLOOKUP(X229,Cennik!$A$4:$B892, 2, FALSE()) * Y229 + VLOOKUP(Z229,Cennik!$A$4:$B892, 2, FALSE()) * AA229 + VLOOKUP(AB229,Cennik!$A$4:$B892, 2, FALSE() * AC229),"Brak wartości")</f>
        <v>Brak wartości</v>
      </c>
    </row>
    <row r="230" spans="1:35" ht="12.75">
      <c r="A230" s="76" t="s">
        <v>1390</v>
      </c>
      <c r="B230" s="17">
        <v>5</v>
      </c>
      <c r="C230" s="5" t="s">
        <v>1390</v>
      </c>
      <c r="D230" s="5" t="s">
        <v>1391</v>
      </c>
      <c r="E230" s="57" t="s">
        <v>1391</v>
      </c>
      <c r="F230" s="161" t="s">
        <v>518</v>
      </c>
      <c r="G230" s="161">
        <v>8</v>
      </c>
      <c r="H230" s="162" t="s">
        <v>567</v>
      </c>
      <c r="I230" s="162">
        <v>8</v>
      </c>
      <c r="J230" s="163" t="s">
        <v>4585</v>
      </c>
      <c r="K230" s="163">
        <v>8</v>
      </c>
      <c r="L230" s="164" t="s">
        <v>8133</v>
      </c>
      <c r="M230" s="164">
        <v>5</v>
      </c>
      <c r="N230" s="164" t="s">
        <v>464</v>
      </c>
      <c r="O230" s="165">
        <v>1</v>
      </c>
      <c r="P230" s="166" t="s">
        <v>4739</v>
      </c>
      <c r="Q230" s="166">
        <v>10</v>
      </c>
      <c r="R230" s="167" t="s">
        <v>4679</v>
      </c>
      <c r="S230" s="167">
        <v>5</v>
      </c>
      <c r="T230" s="168" t="s">
        <v>4580</v>
      </c>
      <c r="U230" s="168">
        <v>4</v>
      </c>
      <c r="V230" s="169" t="s">
        <v>40</v>
      </c>
      <c r="W230" s="169"/>
      <c r="X230" s="5" t="s">
        <v>40</v>
      </c>
      <c r="Y230" s="5"/>
      <c r="Z230" s="161" t="s">
        <v>40</v>
      </c>
      <c r="AA230" s="161"/>
      <c r="AB230" s="162" t="s">
        <v>40</v>
      </c>
      <c r="AC230" s="162"/>
      <c r="AD230" s="5">
        <v>60</v>
      </c>
      <c r="AE230" s="5" t="s">
        <v>12549</v>
      </c>
      <c r="AF230" s="5" t="s">
        <v>12550</v>
      </c>
      <c r="AG230" s="170" t="b">
        <v>1</v>
      </c>
      <c r="AH230" s="170" t="b">
        <v>1</v>
      </c>
      <c r="AI230" s="170" t="str">
        <f ca="1">IFERROR(VLOOKUP(F230,Cennik!$A$4:$B892, 2, FALSE()) * G230 + VLOOKUP(H230,Cennik!$A$4:$B892, 2, FALSE()) * I230 + VLOOKUP(J230,Cennik!$A$4:$B892, 2, FALSE()) * K230 + VLOOKUP(L230,Cennik!$A$4:$B892, 2, FALSE()) * M230 + VLOOKUP(N230,Cennik!$A$4:$B892, 2, FALSE()) * O230 + VLOOKUP(P230,Cennik!$A$4:$B892, 2, FALSE()) * Q230 + VLOOKUP(R230,Cennik!$A$4:$B892, 2, FALSE()) * S230 + VLOOKUP(T230,Cennik!$A$4:$B892, 2, FALSE()) * U230 + VLOOKUP(V230,Cennik!$A$4:$B892, 2, FALSE()) * W230 + VLOOKUP(X230,Cennik!$A$4:$B892, 2, FALSE()) * Y230 + VLOOKUP(Z230,Cennik!$A$4:$B892, 2, FALSE()) * AA230 + VLOOKUP(AB230,Cennik!$A$4:$B892, 2, FALSE() * AC230),"Brak wartości")</f>
        <v>Brak wartości</v>
      </c>
    </row>
    <row r="231" spans="1:35" ht="12.75" hidden="1">
      <c r="A231" s="172"/>
      <c r="B231" s="159"/>
      <c r="C231" s="173"/>
      <c r="D231" s="11"/>
      <c r="E231" s="5"/>
      <c r="F231" s="161"/>
      <c r="G231" s="161"/>
      <c r="H231" s="162"/>
      <c r="I231" s="162"/>
      <c r="J231" s="163"/>
      <c r="K231" s="163"/>
      <c r="L231" s="164"/>
      <c r="M231" s="164"/>
      <c r="N231" s="164"/>
      <c r="O231" s="165"/>
      <c r="P231" s="166"/>
      <c r="Q231" s="166"/>
      <c r="R231" s="167"/>
      <c r="S231" s="167"/>
      <c r="T231" s="168"/>
      <c r="U231" s="168"/>
      <c r="V231" s="169"/>
      <c r="W231" s="169"/>
      <c r="X231" s="5"/>
      <c r="Y231" s="5"/>
      <c r="Z231" s="161"/>
      <c r="AA231" s="161"/>
      <c r="AB231" s="162"/>
      <c r="AC231" s="162"/>
      <c r="AD231" s="5"/>
      <c r="AE231" s="5"/>
      <c r="AF231" s="5"/>
      <c r="AG231" s="170"/>
      <c r="AH231" s="170"/>
      <c r="AI231" s="170"/>
    </row>
    <row r="232" spans="1:35" ht="12.75" hidden="1">
      <c r="A232" s="172"/>
      <c r="B232" s="159"/>
      <c r="C232" s="173"/>
      <c r="D232" s="11"/>
      <c r="E232" s="5"/>
      <c r="F232" s="161"/>
      <c r="G232" s="161"/>
      <c r="H232" s="162"/>
      <c r="I232" s="162"/>
      <c r="J232" s="163"/>
      <c r="K232" s="163"/>
      <c r="L232" s="164"/>
      <c r="M232" s="164"/>
      <c r="N232" s="164"/>
      <c r="O232" s="165"/>
      <c r="P232" s="166"/>
      <c r="Q232" s="166"/>
      <c r="R232" s="167"/>
      <c r="S232" s="167"/>
      <c r="T232" s="168"/>
      <c r="U232" s="168"/>
      <c r="V232" s="169"/>
      <c r="W232" s="169"/>
      <c r="X232" s="5"/>
      <c r="Y232" s="5"/>
      <c r="Z232" s="161"/>
      <c r="AA232" s="161"/>
      <c r="AB232" s="162"/>
      <c r="AC232" s="162"/>
      <c r="AD232" s="5"/>
      <c r="AE232" s="5"/>
      <c r="AF232" s="5"/>
      <c r="AG232" s="170"/>
      <c r="AH232" s="170"/>
      <c r="AI232" s="170"/>
    </row>
    <row r="233" spans="1:35" ht="12.75" hidden="1">
      <c r="A233" s="172"/>
      <c r="B233" s="159"/>
      <c r="C233" s="173"/>
      <c r="D233" s="11"/>
      <c r="E233" s="5"/>
      <c r="F233" s="161"/>
      <c r="G233" s="161"/>
      <c r="H233" s="162"/>
      <c r="I233" s="162"/>
      <c r="J233" s="163"/>
      <c r="K233" s="163"/>
      <c r="L233" s="164"/>
      <c r="M233" s="164"/>
      <c r="N233" s="164"/>
      <c r="O233" s="165"/>
      <c r="P233" s="166"/>
      <c r="Q233" s="166"/>
      <c r="R233" s="167"/>
      <c r="S233" s="167"/>
      <c r="T233" s="168"/>
      <c r="U233" s="168"/>
      <c r="V233" s="169"/>
      <c r="W233" s="169"/>
      <c r="X233" s="5"/>
      <c r="Y233" s="5"/>
      <c r="Z233" s="161"/>
      <c r="AA233" s="161"/>
      <c r="AB233" s="162"/>
      <c r="AC233" s="162"/>
      <c r="AD233" s="5"/>
      <c r="AE233" s="5"/>
      <c r="AF233" s="5"/>
      <c r="AG233" s="170"/>
      <c r="AH233" s="170"/>
      <c r="AI233" s="170"/>
    </row>
    <row r="234" spans="1:35" ht="12.75">
      <c r="A234" s="75" t="s">
        <v>2585</v>
      </c>
      <c r="B234" s="159">
        <v>0</v>
      </c>
      <c r="C234" s="33" t="s">
        <v>2586</v>
      </c>
      <c r="D234" s="195" t="s">
        <v>2587</v>
      </c>
      <c r="E234" s="12" t="s">
        <v>2588</v>
      </c>
      <c r="F234" s="161" t="s">
        <v>40</v>
      </c>
      <c r="G234" s="161"/>
      <c r="H234" s="162" t="s">
        <v>40</v>
      </c>
      <c r="I234" s="162"/>
      <c r="J234" s="163" t="s">
        <v>40</v>
      </c>
      <c r="K234" s="163"/>
      <c r="L234" s="164" t="s">
        <v>40</v>
      </c>
      <c r="M234" s="164"/>
      <c r="N234" s="164" t="s">
        <v>40</v>
      </c>
      <c r="O234" s="165"/>
      <c r="P234" s="166" t="s">
        <v>40</v>
      </c>
      <c r="Q234" s="166"/>
      <c r="R234" s="167" t="s">
        <v>40</v>
      </c>
      <c r="S234" s="167"/>
      <c r="T234" s="168" t="s">
        <v>40</v>
      </c>
      <c r="U234" s="168"/>
      <c r="V234" s="169" t="s">
        <v>40</v>
      </c>
      <c r="W234" s="169"/>
      <c r="X234" s="5" t="s">
        <v>40</v>
      </c>
      <c r="Y234" s="5"/>
      <c r="Z234" s="161" t="s">
        <v>40</v>
      </c>
      <c r="AA234" s="161"/>
      <c r="AB234" s="162" t="s">
        <v>40</v>
      </c>
      <c r="AC234" s="162"/>
      <c r="AD234" s="5">
        <v>5</v>
      </c>
      <c r="AE234" s="5" t="s">
        <v>12541</v>
      </c>
      <c r="AF234" s="5" t="s">
        <v>12551</v>
      </c>
      <c r="AG234" s="170" t="b">
        <v>0</v>
      </c>
      <c r="AH234" s="170" t="b">
        <v>0</v>
      </c>
      <c r="AI234" s="170" t="s">
        <v>48</v>
      </c>
    </row>
    <row r="235" spans="1:35" ht="12.75">
      <c r="A235" s="75" t="s">
        <v>2589</v>
      </c>
      <c r="B235" s="159">
        <v>0</v>
      </c>
      <c r="C235" s="33" t="s">
        <v>2586</v>
      </c>
      <c r="D235" s="195" t="s">
        <v>2590</v>
      </c>
      <c r="E235" s="12" t="s">
        <v>2591</v>
      </c>
      <c r="F235" s="161" t="s">
        <v>40</v>
      </c>
      <c r="G235" s="161"/>
      <c r="H235" s="162" t="s">
        <v>40</v>
      </c>
      <c r="I235" s="162"/>
      <c r="J235" s="163" t="s">
        <v>40</v>
      </c>
      <c r="K235" s="163"/>
      <c r="L235" s="164" t="s">
        <v>40</v>
      </c>
      <c r="M235" s="164"/>
      <c r="N235" s="164" t="s">
        <v>40</v>
      </c>
      <c r="O235" s="165"/>
      <c r="P235" s="166" t="s">
        <v>40</v>
      </c>
      <c r="Q235" s="166"/>
      <c r="R235" s="167" t="s">
        <v>40</v>
      </c>
      <c r="S235" s="167"/>
      <c r="T235" s="168" t="s">
        <v>40</v>
      </c>
      <c r="U235" s="168"/>
      <c r="V235" s="169" t="s">
        <v>40</v>
      </c>
      <c r="W235" s="169"/>
      <c r="X235" s="5" t="s">
        <v>40</v>
      </c>
      <c r="Y235" s="5"/>
      <c r="Z235" s="161" t="s">
        <v>40</v>
      </c>
      <c r="AA235" s="161"/>
      <c r="AB235" s="162" t="s">
        <v>40</v>
      </c>
      <c r="AC235" s="162"/>
      <c r="AD235" s="5">
        <v>15</v>
      </c>
      <c r="AE235" s="5" t="s">
        <v>12541</v>
      </c>
      <c r="AF235" s="5" t="s">
        <v>12551</v>
      </c>
      <c r="AG235" s="170" t="b">
        <v>0</v>
      </c>
      <c r="AH235" s="170" t="b">
        <v>0</v>
      </c>
      <c r="AI235" s="170" t="s">
        <v>48</v>
      </c>
    </row>
    <row r="236" spans="1:35" ht="12.75">
      <c r="A236" s="75" t="s">
        <v>2592</v>
      </c>
      <c r="B236" s="159">
        <v>0</v>
      </c>
      <c r="C236" s="33" t="s">
        <v>2586</v>
      </c>
      <c r="D236" s="195" t="s">
        <v>2593</v>
      </c>
      <c r="E236" s="12" t="s">
        <v>2594</v>
      </c>
      <c r="F236" s="161" t="s">
        <v>40</v>
      </c>
      <c r="G236" s="161"/>
      <c r="H236" s="162" t="s">
        <v>40</v>
      </c>
      <c r="I236" s="162"/>
      <c r="J236" s="163" t="s">
        <v>40</v>
      </c>
      <c r="K236" s="163"/>
      <c r="L236" s="164" t="s">
        <v>40</v>
      </c>
      <c r="M236" s="164"/>
      <c r="N236" s="164" t="s">
        <v>40</v>
      </c>
      <c r="O236" s="165"/>
      <c r="P236" s="166" t="s">
        <v>40</v>
      </c>
      <c r="Q236" s="166"/>
      <c r="R236" s="167" t="s">
        <v>40</v>
      </c>
      <c r="S236" s="167"/>
      <c r="T236" s="168" t="s">
        <v>40</v>
      </c>
      <c r="U236" s="168"/>
      <c r="V236" s="169" t="s">
        <v>40</v>
      </c>
      <c r="W236" s="169"/>
      <c r="X236" s="5" t="s">
        <v>40</v>
      </c>
      <c r="Y236" s="5"/>
      <c r="Z236" s="161" t="s">
        <v>40</v>
      </c>
      <c r="AA236" s="161"/>
      <c r="AB236" s="162" t="s">
        <v>40</v>
      </c>
      <c r="AC236" s="162"/>
      <c r="AD236" s="5">
        <v>30</v>
      </c>
      <c r="AE236" s="5" t="s">
        <v>12541</v>
      </c>
      <c r="AF236" s="5" t="s">
        <v>12551</v>
      </c>
      <c r="AG236" s="170" t="b">
        <v>0</v>
      </c>
      <c r="AH236" s="170" t="b">
        <v>0</v>
      </c>
      <c r="AI236" s="170" t="s">
        <v>48</v>
      </c>
    </row>
    <row r="237" spans="1:35" ht="12.75">
      <c r="A237" s="75" t="s">
        <v>2595</v>
      </c>
      <c r="B237" s="159">
        <v>0</v>
      </c>
      <c r="C237" s="33" t="s">
        <v>2596</v>
      </c>
      <c r="D237" s="195" t="s">
        <v>2597</v>
      </c>
      <c r="E237" s="12" t="s">
        <v>2598</v>
      </c>
      <c r="F237" s="161" t="s">
        <v>40</v>
      </c>
      <c r="G237" s="161"/>
      <c r="H237" s="162" t="s">
        <v>40</v>
      </c>
      <c r="I237" s="162"/>
      <c r="J237" s="163" t="s">
        <v>40</v>
      </c>
      <c r="K237" s="163"/>
      <c r="L237" s="164" t="s">
        <v>40</v>
      </c>
      <c r="M237" s="164"/>
      <c r="N237" s="164" t="s">
        <v>40</v>
      </c>
      <c r="O237" s="165"/>
      <c r="P237" s="166" t="s">
        <v>40</v>
      </c>
      <c r="Q237" s="166"/>
      <c r="R237" s="167" t="s">
        <v>40</v>
      </c>
      <c r="S237" s="167"/>
      <c r="T237" s="168" t="s">
        <v>40</v>
      </c>
      <c r="U237" s="168"/>
      <c r="V237" s="169" t="s">
        <v>40</v>
      </c>
      <c r="W237" s="169"/>
      <c r="X237" s="5" t="s">
        <v>40</v>
      </c>
      <c r="Y237" s="5"/>
      <c r="Z237" s="161" t="s">
        <v>40</v>
      </c>
      <c r="AA237" s="161"/>
      <c r="AB237" s="162" t="s">
        <v>40</v>
      </c>
      <c r="AC237" s="162"/>
      <c r="AD237" s="5">
        <v>50</v>
      </c>
      <c r="AE237" s="5" t="s">
        <v>12541</v>
      </c>
      <c r="AF237" s="5" t="s">
        <v>12551</v>
      </c>
      <c r="AG237" s="170" t="b">
        <v>0</v>
      </c>
      <c r="AH237" s="170" t="b">
        <v>0</v>
      </c>
      <c r="AI237" s="170" t="s">
        <v>48</v>
      </c>
    </row>
    <row r="238" spans="1:35" ht="12.75">
      <c r="A238" s="75" t="s">
        <v>2599</v>
      </c>
      <c r="B238" s="159">
        <v>0</v>
      </c>
      <c r="C238" s="33" t="s">
        <v>2600</v>
      </c>
      <c r="D238" s="195" t="s">
        <v>2601</v>
      </c>
      <c r="E238" s="12" t="s">
        <v>2602</v>
      </c>
      <c r="F238" s="161" t="s">
        <v>40</v>
      </c>
      <c r="G238" s="161"/>
      <c r="H238" s="162" t="s">
        <v>40</v>
      </c>
      <c r="I238" s="162"/>
      <c r="J238" s="163" t="s">
        <v>40</v>
      </c>
      <c r="K238" s="163"/>
      <c r="L238" s="164" t="s">
        <v>40</v>
      </c>
      <c r="M238" s="164"/>
      <c r="N238" s="164" t="s">
        <v>40</v>
      </c>
      <c r="O238" s="165"/>
      <c r="P238" s="166" t="s">
        <v>40</v>
      </c>
      <c r="Q238" s="166"/>
      <c r="R238" s="167" t="s">
        <v>40</v>
      </c>
      <c r="S238" s="167"/>
      <c r="T238" s="168" t="s">
        <v>40</v>
      </c>
      <c r="U238" s="168"/>
      <c r="V238" s="169" t="s">
        <v>40</v>
      </c>
      <c r="W238" s="169"/>
      <c r="X238" s="5" t="s">
        <v>40</v>
      </c>
      <c r="Y238" s="5"/>
      <c r="Z238" s="161" t="s">
        <v>40</v>
      </c>
      <c r="AA238" s="161"/>
      <c r="AB238" s="162" t="s">
        <v>40</v>
      </c>
      <c r="AC238" s="162"/>
      <c r="AD238" s="5">
        <v>50</v>
      </c>
      <c r="AE238" s="5" t="s">
        <v>12541</v>
      </c>
      <c r="AF238" s="5" t="s">
        <v>12551</v>
      </c>
      <c r="AG238" s="170" t="b">
        <v>0</v>
      </c>
      <c r="AH238" s="170" t="b">
        <v>0</v>
      </c>
      <c r="AI238" s="170" t="s">
        <v>48</v>
      </c>
    </row>
    <row r="239" spans="1:35" ht="12.75">
      <c r="A239" s="75" t="s">
        <v>2603</v>
      </c>
      <c r="B239" s="159">
        <v>0</v>
      </c>
      <c r="C239" s="33" t="s">
        <v>2604</v>
      </c>
      <c r="D239" s="195" t="s">
        <v>2605</v>
      </c>
      <c r="E239" s="12" t="s">
        <v>2606</v>
      </c>
      <c r="F239" s="161" t="s">
        <v>40</v>
      </c>
      <c r="G239" s="161"/>
      <c r="H239" s="162" t="s">
        <v>40</v>
      </c>
      <c r="I239" s="162"/>
      <c r="J239" s="163" t="s">
        <v>40</v>
      </c>
      <c r="K239" s="163"/>
      <c r="L239" s="164" t="s">
        <v>40</v>
      </c>
      <c r="M239" s="164"/>
      <c r="N239" s="164" t="s">
        <v>40</v>
      </c>
      <c r="O239" s="165"/>
      <c r="P239" s="166" t="s">
        <v>40</v>
      </c>
      <c r="Q239" s="166"/>
      <c r="R239" s="167" t="s">
        <v>40</v>
      </c>
      <c r="S239" s="167"/>
      <c r="T239" s="168" t="s">
        <v>40</v>
      </c>
      <c r="U239" s="168"/>
      <c r="V239" s="169" t="s">
        <v>40</v>
      </c>
      <c r="W239" s="169"/>
      <c r="X239" s="5" t="s">
        <v>40</v>
      </c>
      <c r="Y239" s="5"/>
      <c r="Z239" s="161" t="s">
        <v>40</v>
      </c>
      <c r="AA239" s="161"/>
      <c r="AB239" s="162" t="s">
        <v>40</v>
      </c>
      <c r="AC239" s="162"/>
      <c r="AD239" s="5">
        <v>40</v>
      </c>
      <c r="AE239" s="5" t="s">
        <v>12541</v>
      </c>
      <c r="AF239" s="5" t="s">
        <v>12551</v>
      </c>
      <c r="AG239" s="170" t="b">
        <v>0</v>
      </c>
      <c r="AH239" s="170" t="b">
        <v>0</v>
      </c>
      <c r="AI239" s="170" t="s">
        <v>48</v>
      </c>
    </row>
    <row r="240" spans="1:35" ht="12.75">
      <c r="A240" s="75" t="s">
        <v>2607</v>
      </c>
      <c r="B240" s="159">
        <v>0</v>
      </c>
      <c r="C240" s="33" t="s">
        <v>2608</v>
      </c>
      <c r="D240" s="195" t="s">
        <v>2609</v>
      </c>
      <c r="E240" s="12" t="s">
        <v>2610</v>
      </c>
      <c r="F240" s="161" t="s">
        <v>40</v>
      </c>
      <c r="G240" s="161"/>
      <c r="H240" s="162" t="s">
        <v>40</v>
      </c>
      <c r="I240" s="162"/>
      <c r="J240" s="163" t="s">
        <v>40</v>
      </c>
      <c r="K240" s="163"/>
      <c r="L240" s="164" t="s">
        <v>40</v>
      </c>
      <c r="M240" s="164"/>
      <c r="N240" s="164" t="s">
        <v>40</v>
      </c>
      <c r="O240" s="165"/>
      <c r="P240" s="166" t="s">
        <v>40</v>
      </c>
      <c r="Q240" s="166"/>
      <c r="R240" s="167" t="s">
        <v>40</v>
      </c>
      <c r="S240" s="167"/>
      <c r="T240" s="168" t="s">
        <v>40</v>
      </c>
      <c r="U240" s="168"/>
      <c r="V240" s="169" t="s">
        <v>40</v>
      </c>
      <c r="W240" s="169"/>
      <c r="X240" s="5" t="s">
        <v>40</v>
      </c>
      <c r="Y240" s="5"/>
      <c r="Z240" s="161" t="s">
        <v>40</v>
      </c>
      <c r="AA240" s="161"/>
      <c r="AB240" s="162" t="s">
        <v>40</v>
      </c>
      <c r="AC240" s="162"/>
      <c r="AD240" s="5">
        <v>40</v>
      </c>
      <c r="AE240" s="5" t="s">
        <v>12541</v>
      </c>
      <c r="AF240" s="5" t="s">
        <v>12551</v>
      </c>
      <c r="AG240" s="170" t="b">
        <v>0</v>
      </c>
      <c r="AH240" s="170" t="b">
        <v>0</v>
      </c>
      <c r="AI240" s="170" t="s">
        <v>48</v>
      </c>
    </row>
    <row r="241" spans="1:35" ht="12.75">
      <c r="A241" s="75" t="s">
        <v>2611</v>
      </c>
      <c r="B241" s="159">
        <v>0</v>
      </c>
      <c r="C241" s="33" t="s">
        <v>2608</v>
      </c>
      <c r="D241" s="185" t="s">
        <v>2612</v>
      </c>
      <c r="E241" s="12" t="s">
        <v>2613</v>
      </c>
      <c r="F241" s="161" t="s">
        <v>40</v>
      </c>
      <c r="G241" s="161"/>
      <c r="H241" s="162" t="s">
        <v>40</v>
      </c>
      <c r="I241" s="162"/>
      <c r="J241" s="163" t="s">
        <v>40</v>
      </c>
      <c r="K241" s="163"/>
      <c r="L241" s="164" t="s">
        <v>40</v>
      </c>
      <c r="M241" s="164"/>
      <c r="N241" s="164" t="s">
        <v>40</v>
      </c>
      <c r="O241" s="165"/>
      <c r="P241" s="166" t="s">
        <v>40</v>
      </c>
      <c r="Q241" s="166"/>
      <c r="R241" s="167" t="s">
        <v>40</v>
      </c>
      <c r="S241" s="167"/>
      <c r="T241" s="168" t="s">
        <v>40</v>
      </c>
      <c r="U241" s="168"/>
      <c r="V241" s="169" t="s">
        <v>40</v>
      </c>
      <c r="W241" s="169"/>
      <c r="X241" s="5" t="s">
        <v>40</v>
      </c>
      <c r="Y241" s="5"/>
      <c r="Z241" s="161" t="s">
        <v>40</v>
      </c>
      <c r="AA241" s="161"/>
      <c r="AB241" s="162" t="s">
        <v>40</v>
      </c>
      <c r="AC241" s="162"/>
      <c r="AD241" s="5">
        <v>40</v>
      </c>
      <c r="AE241" s="5" t="s">
        <v>12541</v>
      </c>
      <c r="AF241" s="5" t="s">
        <v>12551</v>
      </c>
      <c r="AG241" s="170" t="b">
        <v>0</v>
      </c>
      <c r="AH241" s="170" t="b">
        <v>0</v>
      </c>
      <c r="AI241" s="170" t="s">
        <v>48</v>
      </c>
    </row>
    <row r="242" spans="1:35" ht="12.75">
      <c r="A242" s="75" t="s">
        <v>2614</v>
      </c>
      <c r="B242" s="159">
        <v>0</v>
      </c>
      <c r="C242" s="33" t="s">
        <v>2608</v>
      </c>
      <c r="D242" s="185" t="s">
        <v>2615</v>
      </c>
      <c r="E242" s="12" t="s">
        <v>2616</v>
      </c>
      <c r="F242" s="161" t="s">
        <v>40</v>
      </c>
      <c r="G242" s="161"/>
      <c r="H242" s="162" t="s">
        <v>40</v>
      </c>
      <c r="I242" s="162"/>
      <c r="J242" s="163" t="s">
        <v>40</v>
      </c>
      <c r="K242" s="163"/>
      <c r="L242" s="164" t="s">
        <v>40</v>
      </c>
      <c r="M242" s="164"/>
      <c r="N242" s="164" t="s">
        <v>40</v>
      </c>
      <c r="O242" s="165"/>
      <c r="P242" s="166" t="s">
        <v>40</v>
      </c>
      <c r="Q242" s="166"/>
      <c r="R242" s="167" t="s">
        <v>40</v>
      </c>
      <c r="S242" s="167"/>
      <c r="T242" s="168" t="s">
        <v>40</v>
      </c>
      <c r="U242" s="168"/>
      <c r="V242" s="169" t="s">
        <v>40</v>
      </c>
      <c r="W242" s="169"/>
      <c r="X242" s="5" t="s">
        <v>40</v>
      </c>
      <c r="Y242" s="5"/>
      <c r="Z242" s="161" t="s">
        <v>40</v>
      </c>
      <c r="AA242" s="161"/>
      <c r="AB242" s="162" t="s">
        <v>40</v>
      </c>
      <c r="AC242" s="162"/>
      <c r="AD242" s="5">
        <v>40</v>
      </c>
      <c r="AE242" s="5" t="s">
        <v>12541</v>
      </c>
      <c r="AF242" s="5" t="s">
        <v>12551</v>
      </c>
      <c r="AG242" s="170" t="b">
        <v>0</v>
      </c>
      <c r="AH242" s="170" t="b">
        <v>0</v>
      </c>
      <c r="AI242" s="170" t="s">
        <v>48</v>
      </c>
    </row>
    <row r="243" spans="1:35" ht="12.75">
      <c r="A243" s="75" t="s">
        <v>2617</v>
      </c>
      <c r="B243" s="159">
        <v>0</v>
      </c>
      <c r="C243" s="33" t="s">
        <v>2608</v>
      </c>
      <c r="D243" s="185" t="s">
        <v>2618</v>
      </c>
      <c r="E243" s="12" t="s">
        <v>2619</v>
      </c>
      <c r="F243" s="161" t="s">
        <v>40</v>
      </c>
      <c r="G243" s="161"/>
      <c r="H243" s="162" t="s">
        <v>40</v>
      </c>
      <c r="I243" s="162"/>
      <c r="J243" s="163" t="s">
        <v>40</v>
      </c>
      <c r="K243" s="163"/>
      <c r="L243" s="164" t="s">
        <v>40</v>
      </c>
      <c r="M243" s="164"/>
      <c r="N243" s="164" t="s">
        <v>40</v>
      </c>
      <c r="O243" s="165"/>
      <c r="P243" s="166" t="s">
        <v>40</v>
      </c>
      <c r="Q243" s="166"/>
      <c r="R243" s="167" t="s">
        <v>40</v>
      </c>
      <c r="S243" s="167"/>
      <c r="T243" s="168" t="s">
        <v>40</v>
      </c>
      <c r="U243" s="168"/>
      <c r="V243" s="169" t="s">
        <v>40</v>
      </c>
      <c r="W243" s="169"/>
      <c r="X243" s="5" t="s">
        <v>40</v>
      </c>
      <c r="Y243" s="5"/>
      <c r="Z243" s="161" t="s">
        <v>40</v>
      </c>
      <c r="AA243" s="161"/>
      <c r="AB243" s="162" t="s">
        <v>40</v>
      </c>
      <c r="AC243" s="162"/>
      <c r="AD243" s="5">
        <v>40</v>
      </c>
      <c r="AE243" s="5" t="s">
        <v>12541</v>
      </c>
      <c r="AF243" s="5" t="s">
        <v>12551</v>
      </c>
      <c r="AG243" s="170" t="b">
        <v>0</v>
      </c>
      <c r="AH243" s="170" t="b">
        <v>0</v>
      </c>
      <c r="AI243" s="170" t="s">
        <v>48</v>
      </c>
    </row>
    <row r="244" spans="1:35" ht="12.75">
      <c r="A244" s="75" t="s">
        <v>2620</v>
      </c>
      <c r="B244" s="159">
        <v>0</v>
      </c>
      <c r="C244" s="33" t="s">
        <v>2608</v>
      </c>
      <c r="D244" s="185" t="s">
        <v>2621</v>
      </c>
      <c r="E244" s="12" t="s">
        <v>2622</v>
      </c>
      <c r="F244" s="161" t="s">
        <v>40</v>
      </c>
      <c r="G244" s="161"/>
      <c r="H244" s="162" t="s">
        <v>40</v>
      </c>
      <c r="I244" s="162"/>
      <c r="J244" s="163" t="s">
        <v>40</v>
      </c>
      <c r="K244" s="163"/>
      <c r="L244" s="164" t="s">
        <v>40</v>
      </c>
      <c r="M244" s="164"/>
      <c r="N244" s="164" t="s">
        <v>40</v>
      </c>
      <c r="O244" s="165"/>
      <c r="P244" s="166" t="s">
        <v>40</v>
      </c>
      <c r="Q244" s="166"/>
      <c r="R244" s="167" t="s">
        <v>40</v>
      </c>
      <c r="S244" s="167"/>
      <c r="T244" s="168" t="s">
        <v>40</v>
      </c>
      <c r="U244" s="168"/>
      <c r="V244" s="169" t="s">
        <v>40</v>
      </c>
      <c r="W244" s="169"/>
      <c r="X244" s="5" t="s">
        <v>40</v>
      </c>
      <c r="Y244" s="5"/>
      <c r="Z244" s="161" t="s">
        <v>40</v>
      </c>
      <c r="AA244" s="161"/>
      <c r="AB244" s="162" t="s">
        <v>40</v>
      </c>
      <c r="AC244" s="162"/>
      <c r="AD244" s="5">
        <v>40</v>
      </c>
      <c r="AE244" s="5" t="s">
        <v>12541</v>
      </c>
      <c r="AF244" s="5" t="s">
        <v>12551</v>
      </c>
      <c r="AG244" s="170" t="b">
        <v>0</v>
      </c>
      <c r="AH244" s="170" t="b">
        <v>0</v>
      </c>
      <c r="AI244" s="170" t="s">
        <v>48</v>
      </c>
    </row>
    <row r="245" spans="1:35" ht="12.75">
      <c r="A245" s="75" t="s">
        <v>2623</v>
      </c>
      <c r="B245" s="159">
        <v>0</v>
      </c>
      <c r="C245" s="33" t="s">
        <v>2624</v>
      </c>
      <c r="D245" s="185" t="s">
        <v>2625</v>
      </c>
      <c r="E245" s="12" t="s">
        <v>2626</v>
      </c>
      <c r="F245" s="161" t="s">
        <v>40</v>
      </c>
      <c r="G245" s="161"/>
      <c r="H245" s="162" t="s">
        <v>40</v>
      </c>
      <c r="I245" s="162"/>
      <c r="J245" s="163" t="s">
        <v>40</v>
      </c>
      <c r="K245" s="163"/>
      <c r="L245" s="164" t="s">
        <v>40</v>
      </c>
      <c r="M245" s="164"/>
      <c r="N245" s="164" t="s">
        <v>40</v>
      </c>
      <c r="O245" s="165"/>
      <c r="P245" s="166" t="s">
        <v>40</v>
      </c>
      <c r="Q245" s="166"/>
      <c r="R245" s="167" t="s">
        <v>40</v>
      </c>
      <c r="S245" s="167"/>
      <c r="T245" s="168" t="s">
        <v>40</v>
      </c>
      <c r="U245" s="168"/>
      <c r="V245" s="169" t="s">
        <v>40</v>
      </c>
      <c r="W245" s="169"/>
      <c r="X245" s="5" t="s">
        <v>40</v>
      </c>
      <c r="Y245" s="5"/>
      <c r="Z245" s="161" t="s">
        <v>40</v>
      </c>
      <c r="AA245" s="161"/>
      <c r="AB245" s="162" t="s">
        <v>40</v>
      </c>
      <c r="AC245" s="162"/>
      <c r="AD245" s="5">
        <v>50</v>
      </c>
      <c r="AE245" s="5" t="s">
        <v>12541</v>
      </c>
      <c r="AF245" s="5" t="s">
        <v>12551</v>
      </c>
      <c r="AG245" s="170" t="b">
        <v>0</v>
      </c>
      <c r="AH245" s="170" t="b">
        <v>0</v>
      </c>
      <c r="AI245" s="170" t="s">
        <v>48</v>
      </c>
    </row>
    <row r="246" spans="1:35" ht="12.75">
      <c r="A246" s="75" t="s">
        <v>2627</v>
      </c>
      <c r="B246" s="159">
        <v>0</v>
      </c>
      <c r="C246" s="33" t="s">
        <v>2628</v>
      </c>
      <c r="D246" s="185" t="s">
        <v>2629</v>
      </c>
      <c r="E246" s="12" t="s">
        <v>2629</v>
      </c>
      <c r="F246" s="161" t="s">
        <v>40</v>
      </c>
      <c r="G246" s="161"/>
      <c r="H246" s="162" t="s">
        <v>40</v>
      </c>
      <c r="I246" s="162"/>
      <c r="J246" s="163" t="s">
        <v>40</v>
      </c>
      <c r="K246" s="163"/>
      <c r="L246" s="164" t="s">
        <v>40</v>
      </c>
      <c r="M246" s="164"/>
      <c r="N246" s="164" t="s">
        <v>40</v>
      </c>
      <c r="O246" s="165"/>
      <c r="P246" s="166" t="s">
        <v>40</v>
      </c>
      <c r="Q246" s="166"/>
      <c r="R246" s="167" t="s">
        <v>40</v>
      </c>
      <c r="S246" s="167"/>
      <c r="T246" s="168" t="s">
        <v>40</v>
      </c>
      <c r="U246" s="168"/>
      <c r="V246" s="169" t="s">
        <v>40</v>
      </c>
      <c r="W246" s="169"/>
      <c r="X246" s="5" t="s">
        <v>40</v>
      </c>
      <c r="Y246" s="5"/>
      <c r="Z246" s="161" t="s">
        <v>40</v>
      </c>
      <c r="AA246" s="161"/>
      <c r="AB246" s="162" t="s">
        <v>40</v>
      </c>
      <c r="AC246" s="162"/>
      <c r="AD246" s="5">
        <v>3</v>
      </c>
      <c r="AE246" s="5" t="s">
        <v>12541</v>
      </c>
      <c r="AF246" s="5" t="s">
        <v>12551</v>
      </c>
      <c r="AG246" s="170" t="b">
        <v>0</v>
      </c>
      <c r="AH246" s="170" t="b">
        <v>0</v>
      </c>
      <c r="AI246" s="170" t="s">
        <v>48</v>
      </c>
    </row>
    <row r="247" spans="1:35" ht="12.75">
      <c r="A247" s="75" t="s">
        <v>2630</v>
      </c>
      <c r="B247" s="159">
        <v>0</v>
      </c>
      <c r="C247" s="33" t="s">
        <v>2628</v>
      </c>
      <c r="D247" s="185" t="s">
        <v>2631</v>
      </c>
      <c r="E247" s="12" t="s">
        <v>2631</v>
      </c>
      <c r="F247" s="161" t="s">
        <v>40</v>
      </c>
      <c r="G247" s="161"/>
      <c r="H247" s="162" t="s">
        <v>40</v>
      </c>
      <c r="I247" s="162"/>
      <c r="J247" s="163" t="s">
        <v>40</v>
      </c>
      <c r="K247" s="163"/>
      <c r="L247" s="164" t="s">
        <v>40</v>
      </c>
      <c r="M247" s="164"/>
      <c r="N247" s="164" t="s">
        <v>40</v>
      </c>
      <c r="O247" s="165"/>
      <c r="P247" s="166" t="s">
        <v>40</v>
      </c>
      <c r="Q247" s="166"/>
      <c r="R247" s="167" t="s">
        <v>40</v>
      </c>
      <c r="S247" s="167"/>
      <c r="T247" s="168" t="s">
        <v>40</v>
      </c>
      <c r="U247" s="168"/>
      <c r="V247" s="169" t="s">
        <v>40</v>
      </c>
      <c r="W247" s="169"/>
      <c r="X247" s="5" t="s">
        <v>40</v>
      </c>
      <c r="Y247" s="5"/>
      <c r="Z247" s="161" t="s">
        <v>40</v>
      </c>
      <c r="AA247" s="161"/>
      <c r="AB247" s="162" t="s">
        <v>40</v>
      </c>
      <c r="AC247" s="162"/>
      <c r="AD247" s="5">
        <v>3</v>
      </c>
      <c r="AE247" s="5" t="s">
        <v>12541</v>
      </c>
      <c r="AF247" s="5" t="s">
        <v>12551</v>
      </c>
      <c r="AG247" s="170" t="b">
        <v>0</v>
      </c>
      <c r="AH247" s="170" t="b">
        <v>0</v>
      </c>
      <c r="AI247" s="170" t="s">
        <v>48</v>
      </c>
    </row>
    <row r="248" spans="1:35" ht="12.75">
      <c r="A248" s="75" t="s">
        <v>2632</v>
      </c>
      <c r="B248" s="159">
        <v>0</v>
      </c>
      <c r="C248" s="33" t="s">
        <v>2628</v>
      </c>
      <c r="D248" s="185" t="s">
        <v>2633</v>
      </c>
      <c r="E248" s="12" t="s">
        <v>2633</v>
      </c>
      <c r="F248" s="161" t="s">
        <v>40</v>
      </c>
      <c r="G248" s="161"/>
      <c r="H248" s="162" t="s">
        <v>40</v>
      </c>
      <c r="I248" s="162"/>
      <c r="J248" s="163" t="s">
        <v>40</v>
      </c>
      <c r="K248" s="163"/>
      <c r="L248" s="164" t="s">
        <v>40</v>
      </c>
      <c r="M248" s="164"/>
      <c r="N248" s="164" t="s">
        <v>40</v>
      </c>
      <c r="O248" s="165"/>
      <c r="P248" s="166" t="s">
        <v>40</v>
      </c>
      <c r="Q248" s="166"/>
      <c r="R248" s="167" t="s">
        <v>40</v>
      </c>
      <c r="S248" s="167"/>
      <c r="T248" s="168" t="s">
        <v>40</v>
      </c>
      <c r="U248" s="168"/>
      <c r="V248" s="169" t="s">
        <v>40</v>
      </c>
      <c r="W248" s="169"/>
      <c r="X248" s="5" t="s">
        <v>40</v>
      </c>
      <c r="Y248" s="5"/>
      <c r="Z248" s="161" t="s">
        <v>40</v>
      </c>
      <c r="AA248" s="161"/>
      <c r="AB248" s="162" t="s">
        <v>40</v>
      </c>
      <c r="AC248" s="162"/>
      <c r="AD248" s="5">
        <v>1</v>
      </c>
      <c r="AE248" s="5" t="s">
        <v>12541</v>
      </c>
      <c r="AF248" s="5" t="s">
        <v>12551</v>
      </c>
      <c r="AG248" s="170" t="b">
        <v>0</v>
      </c>
      <c r="AH248" s="170" t="b">
        <v>0</v>
      </c>
      <c r="AI248" s="170" t="s">
        <v>48</v>
      </c>
    </row>
    <row r="249" spans="1:35" ht="12.75">
      <c r="A249" s="75" t="s">
        <v>2634</v>
      </c>
      <c r="B249" s="159">
        <v>0</v>
      </c>
      <c r="C249" s="33" t="s">
        <v>2628</v>
      </c>
      <c r="D249" s="185" t="s">
        <v>2635</v>
      </c>
      <c r="E249" s="12" t="s">
        <v>2635</v>
      </c>
      <c r="F249" s="161" t="s">
        <v>40</v>
      </c>
      <c r="G249" s="161"/>
      <c r="H249" s="162" t="s">
        <v>40</v>
      </c>
      <c r="I249" s="162"/>
      <c r="J249" s="163" t="s">
        <v>40</v>
      </c>
      <c r="K249" s="163"/>
      <c r="L249" s="164" t="s">
        <v>40</v>
      </c>
      <c r="M249" s="164"/>
      <c r="N249" s="164" t="s">
        <v>40</v>
      </c>
      <c r="O249" s="165"/>
      <c r="P249" s="166" t="s">
        <v>40</v>
      </c>
      <c r="Q249" s="166"/>
      <c r="R249" s="167" t="s">
        <v>40</v>
      </c>
      <c r="S249" s="167"/>
      <c r="T249" s="168" t="s">
        <v>40</v>
      </c>
      <c r="U249" s="168"/>
      <c r="V249" s="169" t="s">
        <v>40</v>
      </c>
      <c r="W249" s="169"/>
      <c r="X249" s="5" t="s">
        <v>40</v>
      </c>
      <c r="Y249" s="5"/>
      <c r="Z249" s="161" t="s">
        <v>40</v>
      </c>
      <c r="AA249" s="161"/>
      <c r="AB249" s="162" t="s">
        <v>40</v>
      </c>
      <c r="AC249" s="162"/>
      <c r="AD249" s="5">
        <v>1</v>
      </c>
      <c r="AE249" s="5" t="s">
        <v>12541</v>
      </c>
      <c r="AF249" s="5" t="s">
        <v>12551</v>
      </c>
      <c r="AG249" s="170" t="b">
        <v>0</v>
      </c>
      <c r="AH249" s="170" t="b">
        <v>0</v>
      </c>
      <c r="AI249" s="170" t="s">
        <v>48</v>
      </c>
    </row>
    <row r="250" spans="1:35" ht="12.75">
      <c r="A250" s="75" t="s">
        <v>2636</v>
      </c>
      <c r="B250" s="159">
        <v>0</v>
      </c>
      <c r="C250" s="33" t="s">
        <v>2628</v>
      </c>
      <c r="D250" s="185" t="s">
        <v>2637</v>
      </c>
      <c r="E250" s="12" t="s">
        <v>2637</v>
      </c>
      <c r="F250" s="161" t="s">
        <v>40</v>
      </c>
      <c r="G250" s="161"/>
      <c r="H250" s="162" t="s">
        <v>40</v>
      </c>
      <c r="I250" s="162"/>
      <c r="J250" s="163" t="s">
        <v>40</v>
      </c>
      <c r="K250" s="163"/>
      <c r="L250" s="164" t="s">
        <v>40</v>
      </c>
      <c r="M250" s="164"/>
      <c r="N250" s="164" t="s">
        <v>40</v>
      </c>
      <c r="O250" s="165"/>
      <c r="P250" s="166" t="s">
        <v>40</v>
      </c>
      <c r="Q250" s="166"/>
      <c r="R250" s="167" t="s">
        <v>40</v>
      </c>
      <c r="S250" s="167"/>
      <c r="T250" s="168" t="s">
        <v>40</v>
      </c>
      <c r="U250" s="168"/>
      <c r="V250" s="169" t="s">
        <v>40</v>
      </c>
      <c r="W250" s="169"/>
      <c r="X250" s="5" t="s">
        <v>40</v>
      </c>
      <c r="Y250" s="5"/>
      <c r="Z250" s="161" t="s">
        <v>40</v>
      </c>
      <c r="AA250" s="161"/>
      <c r="AB250" s="162" t="s">
        <v>40</v>
      </c>
      <c r="AC250" s="162"/>
      <c r="AD250" s="5">
        <v>1</v>
      </c>
      <c r="AE250" s="5" t="s">
        <v>12541</v>
      </c>
      <c r="AF250" s="5" t="s">
        <v>12551</v>
      </c>
      <c r="AG250" s="170" t="b">
        <v>0</v>
      </c>
      <c r="AH250" s="170" t="b">
        <v>0</v>
      </c>
      <c r="AI250" s="170" t="s">
        <v>48</v>
      </c>
    </row>
    <row r="251" spans="1:35" ht="12.75">
      <c r="A251" s="75" t="s">
        <v>2638</v>
      </c>
      <c r="B251" s="159">
        <v>0</v>
      </c>
      <c r="C251" s="33" t="s">
        <v>2628</v>
      </c>
      <c r="D251" s="185" t="s">
        <v>2639</v>
      </c>
      <c r="E251" s="12" t="s">
        <v>2639</v>
      </c>
      <c r="F251" s="161" t="s">
        <v>40</v>
      </c>
      <c r="G251" s="161"/>
      <c r="H251" s="162" t="s">
        <v>40</v>
      </c>
      <c r="I251" s="162"/>
      <c r="J251" s="163" t="s">
        <v>40</v>
      </c>
      <c r="K251" s="163"/>
      <c r="L251" s="164" t="s">
        <v>40</v>
      </c>
      <c r="M251" s="164"/>
      <c r="N251" s="164" t="s">
        <v>40</v>
      </c>
      <c r="O251" s="165"/>
      <c r="P251" s="166" t="s">
        <v>40</v>
      </c>
      <c r="Q251" s="166"/>
      <c r="R251" s="167" t="s">
        <v>40</v>
      </c>
      <c r="S251" s="167"/>
      <c r="T251" s="168" t="s">
        <v>40</v>
      </c>
      <c r="U251" s="168"/>
      <c r="V251" s="169" t="s">
        <v>40</v>
      </c>
      <c r="W251" s="169"/>
      <c r="X251" s="5" t="s">
        <v>40</v>
      </c>
      <c r="Y251" s="5"/>
      <c r="Z251" s="161" t="s">
        <v>40</v>
      </c>
      <c r="AA251" s="161"/>
      <c r="AB251" s="162" t="s">
        <v>40</v>
      </c>
      <c r="AC251" s="162"/>
      <c r="AD251" s="5">
        <v>1</v>
      </c>
      <c r="AE251" s="5" t="s">
        <v>12541</v>
      </c>
      <c r="AF251" s="5" t="s">
        <v>12551</v>
      </c>
      <c r="AG251" s="170" t="b">
        <v>0</v>
      </c>
      <c r="AH251" s="170" t="b">
        <v>0</v>
      </c>
      <c r="AI251" s="170" t="s">
        <v>48</v>
      </c>
    </row>
    <row r="252" spans="1:35" ht="12.75" hidden="1">
      <c r="A252" s="172"/>
      <c r="B252" s="159"/>
      <c r="C252" s="173"/>
      <c r="D252" s="11"/>
      <c r="E252" s="5"/>
      <c r="F252" s="161"/>
      <c r="G252" s="161"/>
      <c r="H252" s="162"/>
      <c r="I252" s="162"/>
      <c r="J252" s="163"/>
      <c r="K252" s="163"/>
      <c r="L252" s="164"/>
      <c r="M252" s="164"/>
      <c r="N252" s="164"/>
      <c r="O252" s="165"/>
      <c r="P252" s="166"/>
      <c r="Q252" s="166"/>
      <c r="R252" s="167"/>
      <c r="S252" s="167"/>
      <c r="T252" s="168"/>
      <c r="U252" s="168"/>
      <c r="V252" s="169"/>
      <c r="W252" s="169"/>
      <c r="X252" s="5"/>
      <c r="Y252" s="5"/>
      <c r="Z252" s="161"/>
      <c r="AA252" s="161"/>
      <c r="AB252" s="162"/>
      <c r="AC252" s="162"/>
      <c r="AD252" s="5"/>
      <c r="AE252" s="5"/>
      <c r="AF252" s="5"/>
      <c r="AG252" s="170"/>
      <c r="AH252" s="170"/>
      <c r="AI252" s="170"/>
    </row>
    <row r="253" spans="1:35" ht="12.75" hidden="1">
      <c r="A253" s="172"/>
      <c r="B253" s="159"/>
      <c r="C253" s="173"/>
      <c r="D253" s="11"/>
      <c r="E253" s="5"/>
      <c r="F253" s="161"/>
      <c r="G253" s="161"/>
      <c r="H253" s="162"/>
      <c r="I253" s="162"/>
      <c r="J253" s="163"/>
      <c r="K253" s="163"/>
      <c r="L253" s="164"/>
      <c r="M253" s="164"/>
      <c r="N253" s="164"/>
      <c r="O253" s="165"/>
      <c r="P253" s="166"/>
      <c r="Q253" s="166"/>
      <c r="R253" s="167"/>
      <c r="S253" s="167"/>
      <c r="T253" s="168"/>
      <c r="U253" s="168"/>
      <c r="V253" s="169"/>
      <c r="W253" s="169"/>
      <c r="X253" s="5"/>
      <c r="Y253" s="5"/>
      <c r="Z253" s="161"/>
      <c r="AA253" s="161"/>
      <c r="AB253" s="162"/>
      <c r="AC253" s="162"/>
      <c r="AD253" s="5"/>
      <c r="AE253" s="5"/>
      <c r="AF253" s="5"/>
      <c r="AG253" s="170"/>
      <c r="AH253" s="170"/>
      <c r="AI253" s="170"/>
    </row>
    <row r="254" spans="1:35" ht="12.75" hidden="1">
      <c r="A254" s="172"/>
      <c r="B254" s="159"/>
      <c r="C254" s="173"/>
      <c r="D254" s="11"/>
      <c r="E254" s="5"/>
      <c r="F254" s="161"/>
      <c r="G254" s="161"/>
      <c r="H254" s="162"/>
      <c r="I254" s="162"/>
      <c r="J254" s="163"/>
      <c r="K254" s="163"/>
      <c r="L254" s="164"/>
      <c r="M254" s="164"/>
      <c r="N254" s="164"/>
      <c r="O254" s="165"/>
      <c r="P254" s="166"/>
      <c r="Q254" s="166"/>
      <c r="R254" s="167"/>
      <c r="S254" s="167"/>
      <c r="T254" s="168"/>
      <c r="U254" s="168"/>
      <c r="V254" s="169"/>
      <c r="W254" s="169"/>
      <c r="X254" s="5"/>
      <c r="Y254" s="5"/>
      <c r="Z254" s="161"/>
      <c r="AA254" s="161"/>
      <c r="AB254" s="162"/>
      <c r="AC254" s="162"/>
      <c r="AD254" s="5"/>
      <c r="AE254" s="5"/>
      <c r="AF254" s="5"/>
      <c r="AG254" s="170"/>
      <c r="AH254" s="170"/>
      <c r="AI254" s="170"/>
    </row>
    <row r="255" spans="1:35" ht="12.75">
      <c r="A255" s="75" t="s">
        <v>2640</v>
      </c>
      <c r="B255" s="159">
        <v>1</v>
      </c>
      <c r="C255" s="33" t="s">
        <v>2641</v>
      </c>
      <c r="D255" s="195" t="s">
        <v>2642</v>
      </c>
      <c r="E255" s="12" t="s">
        <v>2643</v>
      </c>
      <c r="F255" s="161" t="s">
        <v>40</v>
      </c>
      <c r="G255" s="161"/>
      <c r="H255" s="162" t="s">
        <v>40</v>
      </c>
      <c r="I255" s="162"/>
      <c r="J255" s="163" t="s">
        <v>40</v>
      </c>
      <c r="K255" s="163"/>
      <c r="L255" s="164" t="s">
        <v>40</v>
      </c>
      <c r="M255" s="164"/>
      <c r="N255" s="164" t="s">
        <v>40</v>
      </c>
      <c r="O255" s="165"/>
      <c r="P255" s="166" t="s">
        <v>40</v>
      </c>
      <c r="Q255" s="166"/>
      <c r="R255" s="167" t="s">
        <v>40</v>
      </c>
      <c r="S255" s="167"/>
      <c r="T255" s="168" t="s">
        <v>40</v>
      </c>
      <c r="U255" s="168"/>
      <c r="V255" s="169" t="s">
        <v>40</v>
      </c>
      <c r="W255" s="169"/>
      <c r="X255" s="5" t="s">
        <v>40</v>
      </c>
      <c r="Y255" s="5"/>
      <c r="Z255" s="161" t="s">
        <v>40</v>
      </c>
      <c r="AA255" s="161"/>
      <c r="AB255" s="162" t="s">
        <v>40</v>
      </c>
      <c r="AC255" s="162"/>
      <c r="AD255" s="5">
        <v>10</v>
      </c>
      <c r="AE255" s="5" t="s">
        <v>12541</v>
      </c>
      <c r="AF255" s="5" t="s">
        <v>898</v>
      </c>
      <c r="AG255" s="170" t="b">
        <v>0</v>
      </c>
      <c r="AH255" s="170" t="b">
        <v>0</v>
      </c>
      <c r="AI255" s="170" t="s">
        <v>48</v>
      </c>
    </row>
    <row r="256" spans="1:35" ht="12.75">
      <c r="A256" s="75" t="s">
        <v>2644</v>
      </c>
      <c r="B256" s="159">
        <v>1</v>
      </c>
      <c r="C256" s="33" t="s">
        <v>2641</v>
      </c>
      <c r="D256" s="195" t="s">
        <v>2645</v>
      </c>
      <c r="E256" s="12" t="s">
        <v>2646</v>
      </c>
      <c r="F256" s="161" t="s">
        <v>40</v>
      </c>
      <c r="G256" s="161"/>
      <c r="H256" s="162" t="s">
        <v>40</v>
      </c>
      <c r="I256" s="162"/>
      <c r="J256" s="163" t="s">
        <v>40</v>
      </c>
      <c r="K256" s="163"/>
      <c r="L256" s="164" t="s">
        <v>40</v>
      </c>
      <c r="M256" s="164"/>
      <c r="N256" s="164" t="s">
        <v>40</v>
      </c>
      <c r="O256" s="165"/>
      <c r="P256" s="166" t="s">
        <v>40</v>
      </c>
      <c r="Q256" s="166"/>
      <c r="R256" s="167" t="s">
        <v>40</v>
      </c>
      <c r="S256" s="167"/>
      <c r="T256" s="168" t="s">
        <v>40</v>
      </c>
      <c r="U256" s="168"/>
      <c r="V256" s="169" t="s">
        <v>40</v>
      </c>
      <c r="W256" s="169"/>
      <c r="X256" s="5" t="s">
        <v>40</v>
      </c>
      <c r="Y256" s="5"/>
      <c r="Z256" s="161" t="s">
        <v>40</v>
      </c>
      <c r="AA256" s="161"/>
      <c r="AB256" s="162" t="s">
        <v>40</v>
      </c>
      <c r="AC256" s="162"/>
      <c r="AD256" s="5">
        <v>10</v>
      </c>
      <c r="AE256" s="5" t="s">
        <v>12541</v>
      </c>
      <c r="AF256" s="5" t="s">
        <v>898</v>
      </c>
      <c r="AG256" s="170" t="b">
        <v>0</v>
      </c>
      <c r="AH256" s="170" t="b">
        <v>0</v>
      </c>
      <c r="AI256" s="170" t="s">
        <v>48</v>
      </c>
    </row>
    <row r="257" spans="1:35" ht="12.75">
      <c r="A257" s="75" t="s">
        <v>2647</v>
      </c>
      <c r="B257" s="159">
        <v>1</v>
      </c>
      <c r="C257" s="33" t="s">
        <v>2641</v>
      </c>
      <c r="D257" s="195" t="s">
        <v>2648</v>
      </c>
      <c r="E257" s="12" t="s">
        <v>2649</v>
      </c>
      <c r="F257" s="161" t="s">
        <v>40</v>
      </c>
      <c r="G257" s="161"/>
      <c r="H257" s="162" t="s">
        <v>40</v>
      </c>
      <c r="I257" s="162"/>
      <c r="J257" s="163" t="s">
        <v>40</v>
      </c>
      <c r="K257" s="163"/>
      <c r="L257" s="164" t="s">
        <v>40</v>
      </c>
      <c r="M257" s="164"/>
      <c r="N257" s="164" t="s">
        <v>40</v>
      </c>
      <c r="O257" s="165"/>
      <c r="P257" s="166" t="s">
        <v>40</v>
      </c>
      <c r="Q257" s="166"/>
      <c r="R257" s="167" t="s">
        <v>40</v>
      </c>
      <c r="S257" s="167"/>
      <c r="T257" s="168" t="s">
        <v>40</v>
      </c>
      <c r="U257" s="168"/>
      <c r="V257" s="169" t="s">
        <v>40</v>
      </c>
      <c r="W257" s="169"/>
      <c r="X257" s="5" t="s">
        <v>40</v>
      </c>
      <c r="Y257" s="5"/>
      <c r="Z257" s="161" t="s">
        <v>40</v>
      </c>
      <c r="AA257" s="161"/>
      <c r="AB257" s="162" t="s">
        <v>40</v>
      </c>
      <c r="AC257" s="162"/>
      <c r="AD257" s="5">
        <v>10</v>
      </c>
      <c r="AE257" s="5" t="s">
        <v>12541</v>
      </c>
      <c r="AF257" s="5" t="s">
        <v>898</v>
      </c>
      <c r="AG257" s="170" t="b">
        <v>0</v>
      </c>
      <c r="AH257" s="170" t="b">
        <v>0</v>
      </c>
      <c r="AI257" s="170" t="s">
        <v>48</v>
      </c>
    </row>
    <row r="258" spans="1:35" ht="12.75">
      <c r="A258" s="75" t="s">
        <v>2650</v>
      </c>
      <c r="B258" s="159">
        <v>1</v>
      </c>
      <c r="C258" s="33" t="s">
        <v>2641</v>
      </c>
      <c r="D258" s="195" t="s">
        <v>2651</v>
      </c>
      <c r="E258" s="12" t="s">
        <v>2652</v>
      </c>
      <c r="F258" s="161" t="s">
        <v>40</v>
      </c>
      <c r="G258" s="161"/>
      <c r="H258" s="162" t="s">
        <v>40</v>
      </c>
      <c r="I258" s="162"/>
      <c r="J258" s="163" t="s">
        <v>40</v>
      </c>
      <c r="K258" s="163"/>
      <c r="L258" s="164" t="s">
        <v>40</v>
      </c>
      <c r="M258" s="164"/>
      <c r="N258" s="164" t="s">
        <v>40</v>
      </c>
      <c r="O258" s="165"/>
      <c r="P258" s="166" t="s">
        <v>40</v>
      </c>
      <c r="Q258" s="166"/>
      <c r="R258" s="167" t="s">
        <v>40</v>
      </c>
      <c r="S258" s="167"/>
      <c r="T258" s="168" t="s">
        <v>40</v>
      </c>
      <c r="U258" s="168"/>
      <c r="V258" s="169" t="s">
        <v>40</v>
      </c>
      <c r="W258" s="169"/>
      <c r="X258" s="5" t="s">
        <v>40</v>
      </c>
      <c r="Y258" s="5"/>
      <c r="Z258" s="161" t="s">
        <v>40</v>
      </c>
      <c r="AA258" s="161"/>
      <c r="AB258" s="162" t="s">
        <v>40</v>
      </c>
      <c r="AC258" s="162"/>
      <c r="AD258" s="5">
        <v>10</v>
      </c>
      <c r="AE258" s="5" t="s">
        <v>12541</v>
      </c>
      <c r="AF258" s="5" t="s">
        <v>898</v>
      </c>
      <c r="AG258" s="170" t="b">
        <v>0</v>
      </c>
      <c r="AH258" s="170" t="b">
        <v>0</v>
      </c>
      <c r="AI258" s="170" t="s">
        <v>48</v>
      </c>
    </row>
    <row r="259" spans="1:35" ht="12.75">
      <c r="A259" s="75" t="s">
        <v>2653</v>
      </c>
      <c r="B259" s="159">
        <v>1</v>
      </c>
      <c r="C259" s="33" t="s">
        <v>2641</v>
      </c>
      <c r="D259" s="195" t="s">
        <v>2654</v>
      </c>
      <c r="E259" s="12" t="s">
        <v>2655</v>
      </c>
      <c r="F259" s="161" t="s">
        <v>40</v>
      </c>
      <c r="G259" s="161"/>
      <c r="H259" s="162" t="s">
        <v>40</v>
      </c>
      <c r="I259" s="162"/>
      <c r="J259" s="163" t="s">
        <v>40</v>
      </c>
      <c r="K259" s="163"/>
      <c r="L259" s="164" t="s">
        <v>40</v>
      </c>
      <c r="M259" s="164"/>
      <c r="N259" s="164" t="s">
        <v>40</v>
      </c>
      <c r="O259" s="165"/>
      <c r="P259" s="166" t="s">
        <v>40</v>
      </c>
      <c r="Q259" s="166"/>
      <c r="R259" s="167" t="s">
        <v>40</v>
      </c>
      <c r="S259" s="167"/>
      <c r="T259" s="168" t="s">
        <v>40</v>
      </c>
      <c r="U259" s="168"/>
      <c r="V259" s="169" t="s">
        <v>40</v>
      </c>
      <c r="W259" s="169"/>
      <c r="X259" s="5" t="s">
        <v>40</v>
      </c>
      <c r="Y259" s="5"/>
      <c r="Z259" s="161" t="s">
        <v>40</v>
      </c>
      <c r="AA259" s="161"/>
      <c r="AB259" s="162" t="s">
        <v>40</v>
      </c>
      <c r="AC259" s="162"/>
      <c r="AD259" s="5">
        <v>10</v>
      </c>
      <c r="AE259" s="5" t="s">
        <v>12541</v>
      </c>
      <c r="AF259" s="5" t="s">
        <v>898</v>
      </c>
      <c r="AG259" s="170" t="b">
        <v>0</v>
      </c>
      <c r="AH259" s="170" t="b">
        <v>0</v>
      </c>
      <c r="AI259" s="170" t="s">
        <v>48</v>
      </c>
    </row>
    <row r="260" spans="1:35" ht="12.75">
      <c r="A260" s="75" t="s">
        <v>2656</v>
      </c>
      <c r="B260" s="159">
        <v>1</v>
      </c>
      <c r="C260" s="33" t="s">
        <v>2641</v>
      </c>
      <c r="D260" s="195" t="s">
        <v>2657</v>
      </c>
      <c r="E260" s="12" t="s">
        <v>2658</v>
      </c>
      <c r="F260" s="161" t="s">
        <v>40</v>
      </c>
      <c r="G260" s="161"/>
      <c r="H260" s="162" t="s">
        <v>40</v>
      </c>
      <c r="I260" s="162"/>
      <c r="J260" s="163" t="s">
        <v>40</v>
      </c>
      <c r="K260" s="163"/>
      <c r="L260" s="164" t="s">
        <v>40</v>
      </c>
      <c r="M260" s="164"/>
      <c r="N260" s="164" t="s">
        <v>40</v>
      </c>
      <c r="O260" s="165"/>
      <c r="P260" s="166" t="s">
        <v>40</v>
      </c>
      <c r="Q260" s="166"/>
      <c r="R260" s="167" t="s">
        <v>40</v>
      </c>
      <c r="S260" s="167"/>
      <c r="T260" s="168" t="s">
        <v>40</v>
      </c>
      <c r="U260" s="168"/>
      <c r="V260" s="169" t="s">
        <v>40</v>
      </c>
      <c r="W260" s="169"/>
      <c r="X260" s="5" t="s">
        <v>40</v>
      </c>
      <c r="Y260" s="5"/>
      <c r="Z260" s="161" t="s">
        <v>40</v>
      </c>
      <c r="AA260" s="161"/>
      <c r="AB260" s="162" t="s">
        <v>40</v>
      </c>
      <c r="AC260" s="162"/>
      <c r="AD260" s="5">
        <v>10</v>
      </c>
      <c r="AE260" s="5" t="s">
        <v>12541</v>
      </c>
      <c r="AF260" s="5" t="s">
        <v>898</v>
      </c>
      <c r="AG260" s="170" t="b">
        <v>0</v>
      </c>
      <c r="AH260" s="170" t="b">
        <v>0</v>
      </c>
      <c r="AI260" s="170" t="s">
        <v>48</v>
      </c>
    </row>
    <row r="261" spans="1:35" ht="12.75">
      <c r="A261" s="75" t="s">
        <v>2659</v>
      </c>
      <c r="B261" s="159">
        <v>1</v>
      </c>
      <c r="C261" s="33" t="s">
        <v>2641</v>
      </c>
      <c r="D261" s="195" t="s">
        <v>2660</v>
      </c>
      <c r="E261" s="12" t="s">
        <v>2661</v>
      </c>
      <c r="F261" s="161" t="s">
        <v>40</v>
      </c>
      <c r="G261" s="161"/>
      <c r="H261" s="162" t="s">
        <v>40</v>
      </c>
      <c r="I261" s="162"/>
      <c r="J261" s="163" t="s">
        <v>40</v>
      </c>
      <c r="K261" s="163"/>
      <c r="L261" s="164" t="s">
        <v>40</v>
      </c>
      <c r="M261" s="164"/>
      <c r="N261" s="164" t="s">
        <v>40</v>
      </c>
      <c r="O261" s="165"/>
      <c r="P261" s="166" t="s">
        <v>40</v>
      </c>
      <c r="Q261" s="166"/>
      <c r="R261" s="167" t="s">
        <v>40</v>
      </c>
      <c r="S261" s="167"/>
      <c r="T261" s="168" t="s">
        <v>40</v>
      </c>
      <c r="U261" s="168"/>
      <c r="V261" s="169" t="s">
        <v>40</v>
      </c>
      <c r="W261" s="169"/>
      <c r="X261" s="5" t="s">
        <v>40</v>
      </c>
      <c r="Y261" s="5"/>
      <c r="Z261" s="161" t="s">
        <v>40</v>
      </c>
      <c r="AA261" s="161"/>
      <c r="AB261" s="162" t="s">
        <v>40</v>
      </c>
      <c r="AC261" s="162"/>
      <c r="AD261" s="5">
        <v>10</v>
      </c>
      <c r="AE261" s="5" t="s">
        <v>12541</v>
      </c>
      <c r="AF261" s="5" t="s">
        <v>898</v>
      </c>
      <c r="AG261" s="170" t="b">
        <v>0</v>
      </c>
      <c r="AH261" s="170" t="b">
        <v>0</v>
      </c>
      <c r="AI261" s="170" t="s">
        <v>48</v>
      </c>
    </row>
    <row r="262" spans="1:35" ht="12.75">
      <c r="A262" s="75" t="s">
        <v>2662</v>
      </c>
      <c r="B262" s="159">
        <v>1</v>
      </c>
      <c r="C262" s="33" t="s">
        <v>2641</v>
      </c>
      <c r="D262" s="195" t="s">
        <v>2663</v>
      </c>
      <c r="E262" s="12" t="s">
        <v>2664</v>
      </c>
      <c r="F262" s="161" t="s">
        <v>40</v>
      </c>
      <c r="G262" s="161"/>
      <c r="H262" s="162" t="s">
        <v>40</v>
      </c>
      <c r="I262" s="162"/>
      <c r="J262" s="163" t="s">
        <v>40</v>
      </c>
      <c r="K262" s="163"/>
      <c r="L262" s="164" t="s">
        <v>40</v>
      </c>
      <c r="M262" s="164"/>
      <c r="N262" s="164" t="s">
        <v>40</v>
      </c>
      <c r="O262" s="165"/>
      <c r="P262" s="166" t="s">
        <v>40</v>
      </c>
      <c r="Q262" s="166"/>
      <c r="R262" s="167" t="s">
        <v>40</v>
      </c>
      <c r="S262" s="167"/>
      <c r="T262" s="168" t="s">
        <v>40</v>
      </c>
      <c r="U262" s="168"/>
      <c r="V262" s="169" t="s">
        <v>40</v>
      </c>
      <c r="W262" s="169"/>
      <c r="X262" s="5" t="s">
        <v>40</v>
      </c>
      <c r="Y262" s="5"/>
      <c r="Z262" s="161" t="s">
        <v>40</v>
      </c>
      <c r="AA262" s="161"/>
      <c r="AB262" s="162" t="s">
        <v>40</v>
      </c>
      <c r="AC262" s="162"/>
      <c r="AD262" s="5">
        <v>10</v>
      </c>
      <c r="AE262" s="5" t="s">
        <v>12541</v>
      </c>
      <c r="AF262" s="5" t="s">
        <v>898</v>
      </c>
      <c r="AG262" s="170" t="b">
        <v>0</v>
      </c>
      <c r="AH262" s="170" t="b">
        <v>0</v>
      </c>
      <c r="AI262" s="170" t="s">
        <v>48</v>
      </c>
    </row>
    <row r="263" spans="1:35" ht="12.75">
      <c r="A263" s="75" t="s">
        <v>2665</v>
      </c>
      <c r="B263" s="159">
        <v>1</v>
      </c>
      <c r="C263" s="33" t="s">
        <v>2641</v>
      </c>
      <c r="D263" s="195" t="s">
        <v>2666</v>
      </c>
      <c r="E263" s="12" t="s">
        <v>2667</v>
      </c>
      <c r="F263" s="161" t="s">
        <v>40</v>
      </c>
      <c r="G263" s="161"/>
      <c r="H263" s="162" t="s">
        <v>40</v>
      </c>
      <c r="I263" s="162"/>
      <c r="J263" s="163" t="s">
        <v>40</v>
      </c>
      <c r="K263" s="163"/>
      <c r="L263" s="164" t="s">
        <v>40</v>
      </c>
      <c r="M263" s="164"/>
      <c r="N263" s="164" t="s">
        <v>40</v>
      </c>
      <c r="O263" s="165"/>
      <c r="P263" s="166" t="s">
        <v>40</v>
      </c>
      <c r="Q263" s="166"/>
      <c r="R263" s="167" t="s">
        <v>40</v>
      </c>
      <c r="S263" s="167"/>
      <c r="T263" s="168" t="s">
        <v>40</v>
      </c>
      <c r="U263" s="168"/>
      <c r="V263" s="169" t="s">
        <v>40</v>
      </c>
      <c r="W263" s="169"/>
      <c r="X263" s="5" t="s">
        <v>40</v>
      </c>
      <c r="Y263" s="5"/>
      <c r="Z263" s="161" t="s">
        <v>40</v>
      </c>
      <c r="AA263" s="161"/>
      <c r="AB263" s="162" t="s">
        <v>40</v>
      </c>
      <c r="AC263" s="162"/>
      <c r="AD263" s="5">
        <v>10</v>
      </c>
      <c r="AE263" s="5" t="s">
        <v>12541</v>
      </c>
      <c r="AF263" s="5" t="s">
        <v>898</v>
      </c>
      <c r="AG263" s="170" t="b">
        <v>0</v>
      </c>
      <c r="AH263" s="170" t="b">
        <v>0</v>
      </c>
      <c r="AI263" s="170" t="s">
        <v>48</v>
      </c>
    </row>
    <row r="264" spans="1:35" ht="12.75">
      <c r="A264" s="75" t="s">
        <v>2668</v>
      </c>
      <c r="B264" s="159">
        <v>1</v>
      </c>
      <c r="C264" s="33" t="s">
        <v>2641</v>
      </c>
      <c r="D264" s="195" t="s">
        <v>2669</v>
      </c>
      <c r="E264" s="12" t="s">
        <v>2670</v>
      </c>
      <c r="F264" s="161" t="s">
        <v>40</v>
      </c>
      <c r="G264" s="161"/>
      <c r="H264" s="162" t="s">
        <v>40</v>
      </c>
      <c r="I264" s="162"/>
      <c r="J264" s="163" t="s">
        <v>40</v>
      </c>
      <c r="K264" s="163"/>
      <c r="L264" s="164" t="s">
        <v>40</v>
      </c>
      <c r="M264" s="164"/>
      <c r="N264" s="164" t="s">
        <v>40</v>
      </c>
      <c r="O264" s="165"/>
      <c r="P264" s="166" t="s">
        <v>40</v>
      </c>
      <c r="Q264" s="166"/>
      <c r="R264" s="167" t="s">
        <v>40</v>
      </c>
      <c r="S264" s="167"/>
      <c r="T264" s="168" t="s">
        <v>40</v>
      </c>
      <c r="U264" s="168"/>
      <c r="V264" s="169" t="s">
        <v>40</v>
      </c>
      <c r="W264" s="169"/>
      <c r="X264" s="5" t="s">
        <v>40</v>
      </c>
      <c r="Y264" s="5"/>
      <c r="Z264" s="161" t="s">
        <v>40</v>
      </c>
      <c r="AA264" s="161"/>
      <c r="AB264" s="162" t="s">
        <v>40</v>
      </c>
      <c r="AC264" s="162"/>
      <c r="AD264" s="5">
        <v>10</v>
      </c>
      <c r="AE264" s="5" t="s">
        <v>12541</v>
      </c>
      <c r="AF264" s="5" t="s">
        <v>898</v>
      </c>
      <c r="AG264" s="170" t="b">
        <v>0</v>
      </c>
      <c r="AH264" s="170" t="b">
        <v>0</v>
      </c>
      <c r="AI264" s="170" t="s">
        <v>48</v>
      </c>
    </row>
    <row r="265" spans="1:35" ht="12.75">
      <c r="A265" s="75" t="s">
        <v>2671</v>
      </c>
      <c r="B265" s="159">
        <v>1</v>
      </c>
      <c r="C265" s="33" t="s">
        <v>2641</v>
      </c>
      <c r="D265" s="195" t="s">
        <v>2672</v>
      </c>
      <c r="E265" s="12" t="s">
        <v>2673</v>
      </c>
      <c r="F265" s="161" t="s">
        <v>40</v>
      </c>
      <c r="G265" s="161"/>
      <c r="H265" s="162" t="s">
        <v>40</v>
      </c>
      <c r="I265" s="162"/>
      <c r="J265" s="163" t="s">
        <v>40</v>
      </c>
      <c r="K265" s="163"/>
      <c r="L265" s="164" t="s">
        <v>40</v>
      </c>
      <c r="M265" s="164"/>
      <c r="N265" s="164" t="s">
        <v>40</v>
      </c>
      <c r="O265" s="165"/>
      <c r="P265" s="166" t="s">
        <v>40</v>
      </c>
      <c r="Q265" s="166"/>
      <c r="R265" s="167" t="s">
        <v>40</v>
      </c>
      <c r="S265" s="167"/>
      <c r="T265" s="168" t="s">
        <v>40</v>
      </c>
      <c r="U265" s="168"/>
      <c r="V265" s="169" t="s">
        <v>40</v>
      </c>
      <c r="W265" s="169"/>
      <c r="X265" s="5" t="s">
        <v>40</v>
      </c>
      <c r="Y265" s="5"/>
      <c r="Z265" s="161" t="s">
        <v>40</v>
      </c>
      <c r="AA265" s="161"/>
      <c r="AB265" s="162" t="s">
        <v>40</v>
      </c>
      <c r="AC265" s="162"/>
      <c r="AD265" s="5">
        <v>10</v>
      </c>
      <c r="AE265" s="5" t="s">
        <v>12541</v>
      </c>
      <c r="AF265" s="5" t="s">
        <v>898</v>
      </c>
      <c r="AG265" s="170" t="b">
        <v>0</v>
      </c>
      <c r="AH265" s="170" t="b">
        <v>0</v>
      </c>
      <c r="AI265" s="170" t="s">
        <v>48</v>
      </c>
    </row>
    <row r="266" spans="1:35" ht="12.75">
      <c r="A266" s="75" t="s">
        <v>2674</v>
      </c>
      <c r="B266" s="159">
        <v>1</v>
      </c>
      <c r="C266" s="33" t="s">
        <v>2641</v>
      </c>
      <c r="D266" s="195" t="s">
        <v>2675</v>
      </c>
      <c r="E266" s="12" t="s">
        <v>2676</v>
      </c>
      <c r="F266" s="161" t="s">
        <v>40</v>
      </c>
      <c r="G266" s="161"/>
      <c r="H266" s="162" t="s">
        <v>40</v>
      </c>
      <c r="I266" s="162"/>
      <c r="J266" s="163" t="s">
        <v>40</v>
      </c>
      <c r="K266" s="163"/>
      <c r="L266" s="164" t="s">
        <v>40</v>
      </c>
      <c r="M266" s="164"/>
      <c r="N266" s="164" t="s">
        <v>40</v>
      </c>
      <c r="O266" s="165"/>
      <c r="P266" s="166" t="s">
        <v>40</v>
      </c>
      <c r="Q266" s="166"/>
      <c r="R266" s="167" t="s">
        <v>40</v>
      </c>
      <c r="S266" s="167"/>
      <c r="T266" s="168" t="s">
        <v>40</v>
      </c>
      <c r="U266" s="168"/>
      <c r="V266" s="169" t="s">
        <v>40</v>
      </c>
      <c r="W266" s="169"/>
      <c r="X266" s="5" t="s">
        <v>40</v>
      </c>
      <c r="Y266" s="5"/>
      <c r="Z266" s="161" t="s">
        <v>40</v>
      </c>
      <c r="AA266" s="161"/>
      <c r="AB266" s="162" t="s">
        <v>40</v>
      </c>
      <c r="AC266" s="162"/>
      <c r="AD266" s="5">
        <v>10</v>
      </c>
      <c r="AE266" s="5" t="s">
        <v>12541</v>
      </c>
      <c r="AF266" s="5" t="s">
        <v>898</v>
      </c>
      <c r="AG266" s="170" t="b">
        <v>0</v>
      </c>
      <c r="AH266" s="170" t="b">
        <v>0</v>
      </c>
      <c r="AI266" s="170" t="s">
        <v>48</v>
      </c>
    </row>
    <row r="267" spans="1:35" ht="12.75">
      <c r="A267" s="75" t="s">
        <v>2677</v>
      </c>
      <c r="B267" s="159">
        <v>1</v>
      </c>
      <c r="C267" s="33" t="s">
        <v>2641</v>
      </c>
      <c r="D267" s="195" t="s">
        <v>2678</v>
      </c>
      <c r="E267" s="12" t="s">
        <v>2679</v>
      </c>
      <c r="F267" s="161" t="s">
        <v>40</v>
      </c>
      <c r="G267" s="161"/>
      <c r="H267" s="162" t="s">
        <v>40</v>
      </c>
      <c r="I267" s="162"/>
      <c r="J267" s="163" t="s">
        <v>40</v>
      </c>
      <c r="K267" s="163"/>
      <c r="L267" s="164" t="s">
        <v>40</v>
      </c>
      <c r="M267" s="164"/>
      <c r="N267" s="164" t="s">
        <v>40</v>
      </c>
      <c r="O267" s="165"/>
      <c r="P267" s="166" t="s">
        <v>40</v>
      </c>
      <c r="Q267" s="166"/>
      <c r="R267" s="167" t="s">
        <v>40</v>
      </c>
      <c r="S267" s="167"/>
      <c r="T267" s="168" t="s">
        <v>40</v>
      </c>
      <c r="U267" s="168"/>
      <c r="V267" s="169" t="s">
        <v>40</v>
      </c>
      <c r="W267" s="169"/>
      <c r="X267" s="5" t="s">
        <v>40</v>
      </c>
      <c r="Y267" s="5"/>
      <c r="Z267" s="161" t="s">
        <v>40</v>
      </c>
      <c r="AA267" s="161"/>
      <c r="AB267" s="162" t="s">
        <v>40</v>
      </c>
      <c r="AC267" s="162"/>
      <c r="AD267" s="5">
        <v>10</v>
      </c>
      <c r="AE267" s="5" t="s">
        <v>12541</v>
      </c>
      <c r="AF267" s="5" t="s">
        <v>898</v>
      </c>
      <c r="AG267" s="170" t="b">
        <v>0</v>
      </c>
      <c r="AH267" s="170" t="b">
        <v>0</v>
      </c>
      <c r="AI267" s="170" t="s">
        <v>48</v>
      </c>
    </row>
    <row r="268" spans="1:35" ht="12.75">
      <c r="A268" s="75" t="s">
        <v>2680</v>
      </c>
      <c r="B268" s="159">
        <v>1</v>
      </c>
      <c r="C268" s="33" t="s">
        <v>2641</v>
      </c>
      <c r="D268" s="195" t="s">
        <v>2681</v>
      </c>
      <c r="E268" s="12" t="s">
        <v>2682</v>
      </c>
      <c r="F268" s="161" t="s">
        <v>40</v>
      </c>
      <c r="G268" s="161"/>
      <c r="H268" s="162" t="s">
        <v>40</v>
      </c>
      <c r="I268" s="162"/>
      <c r="J268" s="163" t="s">
        <v>40</v>
      </c>
      <c r="K268" s="163"/>
      <c r="L268" s="164" t="s">
        <v>40</v>
      </c>
      <c r="M268" s="164"/>
      <c r="N268" s="164" t="s">
        <v>40</v>
      </c>
      <c r="O268" s="165"/>
      <c r="P268" s="166" t="s">
        <v>40</v>
      </c>
      <c r="Q268" s="166"/>
      <c r="R268" s="167" t="s">
        <v>40</v>
      </c>
      <c r="S268" s="167"/>
      <c r="T268" s="168" t="s">
        <v>40</v>
      </c>
      <c r="U268" s="168"/>
      <c r="V268" s="169" t="s">
        <v>40</v>
      </c>
      <c r="W268" s="169"/>
      <c r="X268" s="5" t="s">
        <v>40</v>
      </c>
      <c r="Y268" s="5"/>
      <c r="Z268" s="161" t="s">
        <v>40</v>
      </c>
      <c r="AA268" s="161"/>
      <c r="AB268" s="162" t="s">
        <v>40</v>
      </c>
      <c r="AC268" s="162"/>
      <c r="AD268" s="5">
        <v>10</v>
      </c>
      <c r="AE268" s="5" t="s">
        <v>12541</v>
      </c>
      <c r="AF268" s="5" t="s">
        <v>898</v>
      </c>
      <c r="AG268" s="170" t="b">
        <v>0</v>
      </c>
      <c r="AH268" s="170" t="b">
        <v>0</v>
      </c>
      <c r="AI268" s="170" t="s">
        <v>48</v>
      </c>
    </row>
    <row r="269" spans="1:35" ht="12.75">
      <c r="A269" s="75" t="s">
        <v>2683</v>
      </c>
      <c r="B269" s="159">
        <v>1</v>
      </c>
      <c r="C269" s="33" t="s">
        <v>2641</v>
      </c>
      <c r="D269" s="195" t="s">
        <v>2684</v>
      </c>
      <c r="E269" s="12" t="s">
        <v>2685</v>
      </c>
      <c r="F269" s="161" t="s">
        <v>40</v>
      </c>
      <c r="G269" s="161"/>
      <c r="H269" s="162" t="s">
        <v>40</v>
      </c>
      <c r="I269" s="162"/>
      <c r="J269" s="163" t="s">
        <v>40</v>
      </c>
      <c r="K269" s="163"/>
      <c r="L269" s="164" t="s">
        <v>40</v>
      </c>
      <c r="M269" s="164"/>
      <c r="N269" s="164" t="s">
        <v>40</v>
      </c>
      <c r="O269" s="165"/>
      <c r="P269" s="166" t="s">
        <v>40</v>
      </c>
      <c r="Q269" s="166"/>
      <c r="R269" s="167" t="s">
        <v>40</v>
      </c>
      <c r="S269" s="167"/>
      <c r="T269" s="168" t="s">
        <v>40</v>
      </c>
      <c r="U269" s="168"/>
      <c r="V269" s="169" t="s">
        <v>40</v>
      </c>
      <c r="W269" s="169"/>
      <c r="X269" s="5" t="s">
        <v>40</v>
      </c>
      <c r="Y269" s="5"/>
      <c r="Z269" s="161" t="s">
        <v>40</v>
      </c>
      <c r="AA269" s="161"/>
      <c r="AB269" s="162" t="s">
        <v>40</v>
      </c>
      <c r="AC269" s="162"/>
      <c r="AD269" s="5">
        <v>10</v>
      </c>
      <c r="AE269" s="5" t="s">
        <v>12541</v>
      </c>
      <c r="AF269" s="5" t="s">
        <v>898</v>
      </c>
      <c r="AG269" s="170" t="b">
        <v>0</v>
      </c>
      <c r="AH269" s="170" t="b">
        <v>0</v>
      </c>
      <c r="AI269" s="170" t="s">
        <v>48</v>
      </c>
    </row>
    <row r="270" spans="1:35" ht="12.75">
      <c r="A270" s="75" t="s">
        <v>2686</v>
      </c>
      <c r="B270" s="159">
        <v>1</v>
      </c>
      <c r="C270" s="33" t="s">
        <v>2641</v>
      </c>
      <c r="D270" s="195" t="s">
        <v>2687</v>
      </c>
      <c r="E270" s="12" t="s">
        <v>2688</v>
      </c>
      <c r="F270" s="161" t="s">
        <v>40</v>
      </c>
      <c r="G270" s="161"/>
      <c r="H270" s="162" t="s">
        <v>40</v>
      </c>
      <c r="I270" s="162"/>
      <c r="J270" s="163" t="s">
        <v>40</v>
      </c>
      <c r="K270" s="163"/>
      <c r="L270" s="164" t="s">
        <v>40</v>
      </c>
      <c r="M270" s="164"/>
      <c r="N270" s="164" t="s">
        <v>40</v>
      </c>
      <c r="O270" s="165"/>
      <c r="P270" s="166" t="s">
        <v>40</v>
      </c>
      <c r="Q270" s="166"/>
      <c r="R270" s="167" t="s">
        <v>40</v>
      </c>
      <c r="S270" s="167"/>
      <c r="T270" s="168" t="s">
        <v>40</v>
      </c>
      <c r="U270" s="168"/>
      <c r="V270" s="169" t="s">
        <v>40</v>
      </c>
      <c r="W270" s="169"/>
      <c r="X270" s="5" t="s">
        <v>40</v>
      </c>
      <c r="Y270" s="5"/>
      <c r="Z270" s="161" t="s">
        <v>40</v>
      </c>
      <c r="AA270" s="161"/>
      <c r="AB270" s="162" t="s">
        <v>40</v>
      </c>
      <c r="AC270" s="162"/>
      <c r="AD270" s="5">
        <v>10</v>
      </c>
      <c r="AE270" s="5" t="s">
        <v>12541</v>
      </c>
      <c r="AF270" s="5" t="s">
        <v>898</v>
      </c>
      <c r="AG270" s="170" t="b">
        <v>0</v>
      </c>
      <c r="AH270" s="170" t="b">
        <v>0</v>
      </c>
      <c r="AI270" s="170" t="s">
        <v>48</v>
      </c>
    </row>
    <row r="271" spans="1:35" ht="12.75">
      <c r="A271" s="75" t="s">
        <v>2689</v>
      </c>
      <c r="B271" s="159">
        <v>1</v>
      </c>
      <c r="C271" s="33" t="s">
        <v>2641</v>
      </c>
      <c r="D271" s="195" t="s">
        <v>2690</v>
      </c>
      <c r="E271" s="12" t="s">
        <v>2691</v>
      </c>
      <c r="F271" s="161" t="s">
        <v>40</v>
      </c>
      <c r="G271" s="161"/>
      <c r="H271" s="162" t="s">
        <v>40</v>
      </c>
      <c r="I271" s="162"/>
      <c r="J271" s="163" t="s">
        <v>40</v>
      </c>
      <c r="K271" s="163"/>
      <c r="L271" s="164" t="s">
        <v>40</v>
      </c>
      <c r="M271" s="164"/>
      <c r="N271" s="164" t="s">
        <v>40</v>
      </c>
      <c r="O271" s="165"/>
      <c r="P271" s="166" t="s">
        <v>40</v>
      </c>
      <c r="Q271" s="166"/>
      <c r="R271" s="167" t="s">
        <v>40</v>
      </c>
      <c r="S271" s="167"/>
      <c r="T271" s="168" t="s">
        <v>40</v>
      </c>
      <c r="U271" s="168"/>
      <c r="V271" s="169" t="s">
        <v>40</v>
      </c>
      <c r="W271" s="169"/>
      <c r="X271" s="5" t="s">
        <v>40</v>
      </c>
      <c r="Y271" s="5"/>
      <c r="Z271" s="161" t="s">
        <v>40</v>
      </c>
      <c r="AA271" s="161"/>
      <c r="AB271" s="162" t="s">
        <v>40</v>
      </c>
      <c r="AC271" s="162"/>
      <c r="AD271" s="5">
        <v>10</v>
      </c>
      <c r="AE271" s="5" t="s">
        <v>12541</v>
      </c>
      <c r="AF271" s="5" t="s">
        <v>898</v>
      </c>
      <c r="AG271" s="170" t="b">
        <v>0</v>
      </c>
      <c r="AH271" s="170" t="b">
        <v>0</v>
      </c>
      <c r="AI271" s="170" t="s">
        <v>48</v>
      </c>
    </row>
    <row r="272" spans="1:35" ht="12.75">
      <c r="A272" s="75" t="s">
        <v>2692</v>
      </c>
      <c r="B272" s="159">
        <v>1</v>
      </c>
      <c r="C272" s="33" t="s">
        <v>2641</v>
      </c>
      <c r="D272" s="195" t="s">
        <v>2693</v>
      </c>
      <c r="E272" s="12" t="s">
        <v>2694</v>
      </c>
      <c r="F272" s="161" t="s">
        <v>40</v>
      </c>
      <c r="G272" s="161"/>
      <c r="H272" s="162" t="s">
        <v>40</v>
      </c>
      <c r="I272" s="162"/>
      <c r="J272" s="163" t="s">
        <v>40</v>
      </c>
      <c r="K272" s="163"/>
      <c r="L272" s="164" t="s">
        <v>40</v>
      </c>
      <c r="M272" s="164"/>
      <c r="N272" s="164" t="s">
        <v>40</v>
      </c>
      <c r="O272" s="165"/>
      <c r="P272" s="166" t="s">
        <v>40</v>
      </c>
      <c r="Q272" s="166"/>
      <c r="R272" s="167" t="s">
        <v>40</v>
      </c>
      <c r="S272" s="167"/>
      <c r="T272" s="168" t="s">
        <v>40</v>
      </c>
      <c r="U272" s="168"/>
      <c r="V272" s="169" t="s">
        <v>40</v>
      </c>
      <c r="W272" s="169"/>
      <c r="X272" s="5" t="s">
        <v>40</v>
      </c>
      <c r="Y272" s="5"/>
      <c r="Z272" s="161" t="s">
        <v>40</v>
      </c>
      <c r="AA272" s="161"/>
      <c r="AB272" s="162" t="s">
        <v>40</v>
      </c>
      <c r="AC272" s="162"/>
      <c r="AD272" s="5">
        <v>10</v>
      </c>
      <c r="AE272" s="5" t="s">
        <v>12541</v>
      </c>
      <c r="AF272" s="5" t="s">
        <v>898</v>
      </c>
      <c r="AG272" s="170" t="b">
        <v>0</v>
      </c>
      <c r="AH272" s="170" t="b">
        <v>0</v>
      </c>
      <c r="AI272" s="170" t="s">
        <v>48</v>
      </c>
    </row>
    <row r="273" spans="1:35" ht="12.75">
      <c r="A273" s="75" t="s">
        <v>2695</v>
      </c>
      <c r="B273" s="159">
        <v>1</v>
      </c>
      <c r="C273" s="33" t="s">
        <v>2641</v>
      </c>
      <c r="D273" s="195" t="s">
        <v>2696</v>
      </c>
      <c r="E273" s="12" t="s">
        <v>2697</v>
      </c>
      <c r="F273" s="161" t="s">
        <v>40</v>
      </c>
      <c r="G273" s="161"/>
      <c r="H273" s="162" t="s">
        <v>40</v>
      </c>
      <c r="I273" s="162"/>
      <c r="J273" s="163" t="s">
        <v>40</v>
      </c>
      <c r="K273" s="163"/>
      <c r="L273" s="164" t="s">
        <v>40</v>
      </c>
      <c r="M273" s="164"/>
      <c r="N273" s="164" t="s">
        <v>40</v>
      </c>
      <c r="O273" s="165"/>
      <c r="P273" s="166" t="s">
        <v>40</v>
      </c>
      <c r="Q273" s="166"/>
      <c r="R273" s="167" t="s">
        <v>40</v>
      </c>
      <c r="S273" s="167"/>
      <c r="T273" s="168" t="s">
        <v>40</v>
      </c>
      <c r="U273" s="168"/>
      <c r="V273" s="169" t="s">
        <v>40</v>
      </c>
      <c r="W273" s="169"/>
      <c r="X273" s="5" t="s">
        <v>40</v>
      </c>
      <c r="Y273" s="5"/>
      <c r="Z273" s="161" t="s">
        <v>40</v>
      </c>
      <c r="AA273" s="161"/>
      <c r="AB273" s="162" t="s">
        <v>40</v>
      </c>
      <c r="AC273" s="162"/>
      <c r="AD273" s="5">
        <v>10</v>
      </c>
      <c r="AE273" s="5" t="s">
        <v>12541</v>
      </c>
      <c r="AF273" s="5" t="s">
        <v>898</v>
      </c>
      <c r="AG273" s="170" t="b">
        <v>0</v>
      </c>
      <c r="AH273" s="170" t="b">
        <v>0</v>
      </c>
      <c r="AI273" s="170" t="s">
        <v>48</v>
      </c>
    </row>
    <row r="274" spans="1:35" ht="12.75">
      <c r="A274" s="75" t="s">
        <v>2698</v>
      </c>
      <c r="B274" s="159">
        <v>1</v>
      </c>
      <c r="C274" s="33" t="s">
        <v>2641</v>
      </c>
      <c r="D274" s="195" t="s">
        <v>2699</v>
      </c>
      <c r="E274" s="12" t="s">
        <v>2700</v>
      </c>
      <c r="F274" s="161" t="s">
        <v>40</v>
      </c>
      <c r="G274" s="161"/>
      <c r="H274" s="162" t="s">
        <v>40</v>
      </c>
      <c r="I274" s="162"/>
      <c r="J274" s="163" t="s">
        <v>40</v>
      </c>
      <c r="K274" s="163"/>
      <c r="L274" s="164" t="s">
        <v>40</v>
      </c>
      <c r="M274" s="164"/>
      <c r="N274" s="164" t="s">
        <v>40</v>
      </c>
      <c r="O274" s="165"/>
      <c r="P274" s="166" t="s">
        <v>40</v>
      </c>
      <c r="Q274" s="166"/>
      <c r="R274" s="167" t="s">
        <v>40</v>
      </c>
      <c r="S274" s="167"/>
      <c r="T274" s="168" t="s">
        <v>40</v>
      </c>
      <c r="U274" s="168"/>
      <c r="V274" s="169" t="s">
        <v>40</v>
      </c>
      <c r="W274" s="169"/>
      <c r="X274" s="5" t="s">
        <v>40</v>
      </c>
      <c r="Y274" s="5"/>
      <c r="Z274" s="161" t="s">
        <v>40</v>
      </c>
      <c r="AA274" s="161"/>
      <c r="AB274" s="162" t="s">
        <v>40</v>
      </c>
      <c r="AC274" s="162"/>
      <c r="AD274" s="5">
        <v>10</v>
      </c>
      <c r="AE274" s="5" t="s">
        <v>12541</v>
      </c>
      <c r="AF274" s="5" t="s">
        <v>898</v>
      </c>
      <c r="AG274" s="170" t="b">
        <v>0</v>
      </c>
      <c r="AH274" s="170" t="b">
        <v>0</v>
      </c>
      <c r="AI274" s="170" t="s">
        <v>48</v>
      </c>
    </row>
    <row r="275" spans="1:35" ht="12.75">
      <c r="A275" s="75" t="s">
        <v>2701</v>
      </c>
      <c r="B275" s="159">
        <v>1</v>
      </c>
      <c r="C275" s="33" t="s">
        <v>2641</v>
      </c>
      <c r="D275" s="195" t="s">
        <v>2702</v>
      </c>
      <c r="E275" s="12" t="s">
        <v>2703</v>
      </c>
      <c r="F275" s="161" t="s">
        <v>40</v>
      </c>
      <c r="G275" s="161"/>
      <c r="H275" s="162" t="s">
        <v>40</v>
      </c>
      <c r="I275" s="162"/>
      <c r="J275" s="163" t="s">
        <v>40</v>
      </c>
      <c r="K275" s="163"/>
      <c r="L275" s="164" t="s">
        <v>40</v>
      </c>
      <c r="M275" s="164"/>
      <c r="N275" s="164" t="s">
        <v>40</v>
      </c>
      <c r="O275" s="165"/>
      <c r="P275" s="166" t="s">
        <v>40</v>
      </c>
      <c r="Q275" s="166"/>
      <c r="R275" s="167" t="s">
        <v>40</v>
      </c>
      <c r="S275" s="167"/>
      <c r="T275" s="168" t="s">
        <v>40</v>
      </c>
      <c r="U275" s="168"/>
      <c r="V275" s="169" t="s">
        <v>40</v>
      </c>
      <c r="W275" s="169"/>
      <c r="X275" s="5" t="s">
        <v>40</v>
      </c>
      <c r="Y275" s="5"/>
      <c r="Z275" s="161" t="s">
        <v>40</v>
      </c>
      <c r="AA275" s="161"/>
      <c r="AB275" s="162" t="s">
        <v>40</v>
      </c>
      <c r="AC275" s="162"/>
      <c r="AD275" s="5">
        <v>10</v>
      </c>
      <c r="AE275" s="5" t="s">
        <v>12541</v>
      </c>
      <c r="AF275" s="5" t="s">
        <v>898</v>
      </c>
      <c r="AG275" s="170" t="b">
        <v>0</v>
      </c>
      <c r="AH275" s="170" t="b">
        <v>0</v>
      </c>
      <c r="AI275" s="170" t="s">
        <v>48</v>
      </c>
    </row>
    <row r="276" spans="1:35" ht="12.75">
      <c r="A276" s="75" t="s">
        <v>2704</v>
      </c>
      <c r="B276" s="159">
        <v>1</v>
      </c>
      <c r="C276" s="33" t="s">
        <v>2641</v>
      </c>
      <c r="D276" s="195" t="s">
        <v>2705</v>
      </c>
      <c r="E276" s="12" t="s">
        <v>2706</v>
      </c>
      <c r="F276" s="161" t="s">
        <v>40</v>
      </c>
      <c r="G276" s="161"/>
      <c r="H276" s="162" t="s">
        <v>40</v>
      </c>
      <c r="I276" s="162"/>
      <c r="J276" s="163" t="s">
        <v>40</v>
      </c>
      <c r="K276" s="163"/>
      <c r="L276" s="164" t="s">
        <v>40</v>
      </c>
      <c r="M276" s="164"/>
      <c r="N276" s="164" t="s">
        <v>40</v>
      </c>
      <c r="O276" s="165"/>
      <c r="P276" s="166" t="s">
        <v>40</v>
      </c>
      <c r="Q276" s="166"/>
      <c r="R276" s="167" t="s">
        <v>40</v>
      </c>
      <c r="S276" s="167"/>
      <c r="T276" s="168" t="s">
        <v>40</v>
      </c>
      <c r="U276" s="168"/>
      <c r="V276" s="169" t="s">
        <v>40</v>
      </c>
      <c r="W276" s="169"/>
      <c r="X276" s="5" t="s">
        <v>40</v>
      </c>
      <c r="Y276" s="5"/>
      <c r="Z276" s="161" t="s">
        <v>40</v>
      </c>
      <c r="AA276" s="161"/>
      <c r="AB276" s="162" t="s">
        <v>40</v>
      </c>
      <c r="AC276" s="162"/>
      <c r="AD276" s="5">
        <v>10</v>
      </c>
      <c r="AE276" s="5" t="s">
        <v>12541</v>
      </c>
      <c r="AF276" s="5" t="s">
        <v>898</v>
      </c>
      <c r="AG276" s="170" t="b">
        <v>0</v>
      </c>
      <c r="AH276" s="170" t="b">
        <v>0</v>
      </c>
      <c r="AI276" s="170" t="s">
        <v>48</v>
      </c>
    </row>
    <row r="277" spans="1:35" ht="12.75">
      <c r="A277" s="75" t="s">
        <v>2707</v>
      </c>
      <c r="B277" s="159">
        <v>1</v>
      </c>
      <c r="C277" s="33" t="s">
        <v>2641</v>
      </c>
      <c r="D277" s="195" t="s">
        <v>2708</v>
      </c>
      <c r="E277" s="12" t="s">
        <v>2709</v>
      </c>
      <c r="F277" s="161" t="s">
        <v>40</v>
      </c>
      <c r="G277" s="161"/>
      <c r="H277" s="162" t="s">
        <v>40</v>
      </c>
      <c r="I277" s="162"/>
      <c r="J277" s="163" t="s">
        <v>40</v>
      </c>
      <c r="K277" s="163"/>
      <c r="L277" s="164" t="s">
        <v>40</v>
      </c>
      <c r="M277" s="164"/>
      <c r="N277" s="164" t="s">
        <v>40</v>
      </c>
      <c r="O277" s="165"/>
      <c r="P277" s="166" t="s">
        <v>40</v>
      </c>
      <c r="Q277" s="166"/>
      <c r="R277" s="167" t="s">
        <v>40</v>
      </c>
      <c r="S277" s="167"/>
      <c r="T277" s="168" t="s">
        <v>40</v>
      </c>
      <c r="U277" s="168"/>
      <c r="V277" s="169" t="s">
        <v>40</v>
      </c>
      <c r="W277" s="169"/>
      <c r="X277" s="5" t="s">
        <v>40</v>
      </c>
      <c r="Y277" s="5"/>
      <c r="Z277" s="161" t="s">
        <v>40</v>
      </c>
      <c r="AA277" s="161"/>
      <c r="AB277" s="162" t="s">
        <v>40</v>
      </c>
      <c r="AC277" s="162"/>
      <c r="AD277" s="5">
        <v>10</v>
      </c>
      <c r="AE277" s="5" t="s">
        <v>12541</v>
      </c>
      <c r="AF277" s="5" t="s">
        <v>898</v>
      </c>
      <c r="AG277" s="170" t="b">
        <v>0</v>
      </c>
      <c r="AH277" s="170" t="b">
        <v>0</v>
      </c>
      <c r="AI277" s="170" t="s">
        <v>48</v>
      </c>
    </row>
    <row r="278" spans="1:35" ht="12.75">
      <c r="A278" s="75" t="s">
        <v>2710</v>
      </c>
      <c r="B278" s="159">
        <v>1</v>
      </c>
      <c r="C278" s="33" t="s">
        <v>2641</v>
      </c>
      <c r="D278" s="195" t="s">
        <v>2711</v>
      </c>
      <c r="E278" s="12" t="s">
        <v>2712</v>
      </c>
      <c r="F278" s="161" t="s">
        <v>40</v>
      </c>
      <c r="G278" s="161"/>
      <c r="H278" s="162" t="s">
        <v>40</v>
      </c>
      <c r="I278" s="162"/>
      <c r="J278" s="163" t="s">
        <v>40</v>
      </c>
      <c r="K278" s="163"/>
      <c r="L278" s="164" t="s">
        <v>40</v>
      </c>
      <c r="M278" s="164"/>
      <c r="N278" s="164" t="s">
        <v>40</v>
      </c>
      <c r="O278" s="165"/>
      <c r="P278" s="166" t="s">
        <v>40</v>
      </c>
      <c r="Q278" s="166"/>
      <c r="R278" s="167" t="s">
        <v>40</v>
      </c>
      <c r="S278" s="167"/>
      <c r="T278" s="168" t="s">
        <v>40</v>
      </c>
      <c r="U278" s="168"/>
      <c r="V278" s="169" t="s">
        <v>40</v>
      </c>
      <c r="W278" s="169"/>
      <c r="X278" s="5" t="s">
        <v>40</v>
      </c>
      <c r="Y278" s="5"/>
      <c r="Z278" s="161" t="s">
        <v>40</v>
      </c>
      <c r="AA278" s="161"/>
      <c r="AB278" s="162" t="s">
        <v>40</v>
      </c>
      <c r="AC278" s="162"/>
      <c r="AD278" s="5">
        <v>10</v>
      </c>
      <c r="AE278" s="5" t="s">
        <v>12541</v>
      </c>
      <c r="AF278" s="5" t="s">
        <v>898</v>
      </c>
      <c r="AG278" s="170" t="b">
        <v>0</v>
      </c>
      <c r="AH278" s="170" t="b">
        <v>0</v>
      </c>
      <c r="AI278" s="170" t="s">
        <v>48</v>
      </c>
    </row>
    <row r="279" spans="1:35" ht="12.75">
      <c r="A279" s="75" t="s">
        <v>2713</v>
      </c>
      <c r="B279" s="159">
        <v>1</v>
      </c>
      <c r="C279" s="33" t="s">
        <v>2641</v>
      </c>
      <c r="D279" s="195" t="s">
        <v>2714</v>
      </c>
      <c r="E279" s="12" t="s">
        <v>2715</v>
      </c>
      <c r="F279" s="161" t="s">
        <v>40</v>
      </c>
      <c r="G279" s="161"/>
      <c r="H279" s="162" t="s">
        <v>40</v>
      </c>
      <c r="I279" s="162"/>
      <c r="J279" s="163" t="s">
        <v>40</v>
      </c>
      <c r="K279" s="163"/>
      <c r="L279" s="164" t="s">
        <v>40</v>
      </c>
      <c r="M279" s="164"/>
      <c r="N279" s="164" t="s">
        <v>40</v>
      </c>
      <c r="O279" s="165"/>
      <c r="P279" s="166" t="s">
        <v>40</v>
      </c>
      <c r="Q279" s="166"/>
      <c r="R279" s="167" t="s">
        <v>40</v>
      </c>
      <c r="S279" s="167"/>
      <c r="T279" s="168" t="s">
        <v>40</v>
      </c>
      <c r="U279" s="168"/>
      <c r="V279" s="169" t="s">
        <v>40</v>
      </c>
      <c r="W279" s="169"/>
      <c r="X279" s="5" t="s">
        <v>40</v>
      </c>
      <c r="Y279" s="5"/>
      <c r="Z279" s="161" t="s">
        <v>40</v>
      </c>
      <c r="AA279" s="161"/>
      <c r="AB279" s="162" t="s">
        <v>40</v>
      </c>
      <c r="AC279" s="162"/>
      <c r="AD279" s="5">
        <v>10</v>
      </c>
      <c r="AE279" s="5" t="s">
        <v>12541</v>
      </c>
      <c r="AF279" s="5" t="s">
        <v>898</v>
      </c>
      <c r="AG279" s="170" t="b">
        <v>0</v>
      </c>
      <c r="AH279" s="170" t="b">
        <v>0</v>
      </c>
      <c r="AI279" s="170" t="s">
        <v>48</v>
      </c>
    </row>
    <row r="280" spans="1:35" ht="12.75" hidden="1">
      <c r="A280" s="172"/>
      <c r="B280" s="159"/>
      <c r="C280" s="173"/>
      <c r="D280" s="11"/>
      <c r="E280" s="5"/>
      <c r="F280" s="161"/>
      <c r="G280" s="161"/>
      <c r="H280" s="162"/>
      <c r="I280" s="162"/>
      <c r="J280" s="163"/>
      <c r="K280" s="163"/>
      <c r="L280" s="164"/>
      <c r="M280" s="164"/>
      <c r="N280" s="164"/>
      <c r="O280" s="165"/>
      <c r="P280" s="166"/>
      <c r="Q280" s="166"/>
      <c r="R280" s="167"/>
      <c r="S280" s="167"/>
      <c r="T280" s="168"/>
      <c r="U280" s="168"/>
      <c r="V280" s="169"/>
      <c r="W280" s="169"/>
      <c r="X280" s="5"/>
      <c r="Y280" s="5"/>
      <c r="Z280" s="161"/>
      <c r="AA280" s="161"/>
      <c r="AB280" s="162"/>
      <c r="AC280" s="162"/>
      <c r="AD280" s="5"/>
      <c r="AE280" s="5"/>
      <c r="AF280" s="5"/>
      <c r="AG280" s="170"/>
      <c r="AH280" s="170"/>
      <c r="AI280" s="170"/>
    </row>
    <row r="281" spans="1:35" ht="12.75" hidden="1">
      <c r="A281" s="172"/>
      <c r="B281" s="159"/>
      <c r="C281" s="173"/>
      <c r="D281" s="11"/>
      <c r="E281" s="5"/>
      <c r="F281" s="161"/>
      <c r="G281" s="161"/>
      <c r="H281" s="162"/>
      <c r="I281" s="162"/>
      <c r="J281" s="163"/>
      <c r="K281" s="163"/>
      <c r="L281" s="164"/>
      <c r="M281" s="164"/>
      <c r="N281" s="164"/>
      <c r="O281" s="165"/>
      <c r="P281" s="166"/>
      <c r="Q281" s="166"/>
      <c r="R281" s="167"/>
      <c r="S281" s="167"/>
      <c r="T281" s="168"/>
      <c r="U281" s="168"/>
      <c r="V281" s="169"/>
      <c r="W281" s="169"/>
      <c r="X281" s="5"/>
      <c r="Y281" s="5"/>
      <c r="Z281" s="161"/>
      <c r="AA281" s="161"/>
      <c r="AB281" s="162"/>
      <c r="AC281" s="162"/>
      <c r="AD281" s="5"/>
      <c r="AE281" s="5"/>
      <c r="AF281" s="5"/>
      <c r="AG281" s="170"/>
      <c r="AH281" s="170"/>
      <c r="AI281" s="170"/>
    </row>
    <row r="282" spans="1:35" ht="12.75" hidden="1">
      <c r="A282" s="172"/>
      <c r="B282" s="159"/>
      <c r="C282" s="173"/>
      <c r="D282" s="11"/>
      <c r="E282" s="5"/>
      <c r="F282" s="161"/>
      <c r="G282" s="161"/>
      <c r="H282" s="162"/>
      <c r="I282" s="162"/>
      <c r="J282" s="163"/>
      <c r="K282" s="163"/>
      <c r="L282" s="164"/>
      <c r="M282" s="164"/>
      <c r="N282" s="164"/>
      <c r="O282" s="165"/>
      <c r="P282" s="166"/>
      <c r="Q282" s="166"/>
      <c r="R282" s="167"/>
      <c r="S282" s="167"/>
      <c r="T282" s="168"/>
      <c r="U282" s="168"/>
      <c r="V282" s="169"/>
      <c r="W282" s="169"/>
      <c r="X282" s="5"/>
      <c r="Y282" s="5"/>
      <c r="Z282" s="161"/>
      <c r="AA282" s="161"/>
      <c r="AB282" s="162"/>
      <c r="AC282" s="162"/>
      <c r="AD282" s="5"/>
      <c r="AE282" s="5"/>
      <c r="AF282" s="5"/>
      <c r="AG282" s="170"/>
      <c r="AH282" s="170"/>
      <c r="AI282" s="170"/>
    </row>
    <row r="283" spans="1:35" ht="12.75">
      <c r="A283" s="191" t="s">
        <v>2716</v>
      </c>
      <c r="B283" s="17">
        <v>0</v>
      </c>
      <c r="C283" s="5" t="s">
        <v>2717</v>
      </c>
      <c r="D283" s="196" t="s">
        <v>2718</v>
      </c>
      <c r="E283" s="12" t="s">
        <v>2719</v>
      </c>
      <c r="F283" s="161" t="s">
        <v>40</v>
      </c>
      <c r="G283" s="197"/>
      <c r="H283" s="162" t="s">
        <v>40</v>
      </c>
      <c r="I283" s="198"/>
      <c r="J283" s="163" t="s">
        <v>40</v>
      </c>
      <c r="K283" s="199"/>
      <c r="L283" s="164" t="s">
        <v>40</v>
      </c>
      <c r="M283" s="200"/>
      <c r="N283" s="164" t="s">
        <v>40</v>
      </c>
      <c r="O283" s="180"/>
      <c r="P283" s="166" t="s">
        <v>40</v>
      </c>
      <c r="Q283" s="181"/>
      <c r="R283" s="167" t="s">
        <v>40</v>
      </c>
      <c r="S283" s="182"/>
      <c r="T283" s="168" t="s">
        <v>40</v>
      </c>
      <c r="U283" s="201"/>
      <c r="V283" s="169" t="s">
        <v>40</v>
      </c>
      <c r="W283" s="202"/>
      <c r="X283" s="5" t="s">
        <v>40</v>
      </c>
      <c r="Y283" s="37"/>
      <c r="Z283" s="161" t="s">
        <v>40</v>
      </c>
      <c r="AA283" s="197"/>
      <c r="AB283" s="162" t="s">
        <v>40</v>
      </c>
      <c r="AC283" s="198"/>
      <c r="AD283" s="5">
        <v>40</v>
      </c>
      <c r="AE283" s="5" t="s">
        <v>12541</v>
      </c>
      <c r="AF283" s="5" t="s">
        <v>12552</v>
      </c>
      <c r="AG283" s="170" t="b">
        <v>0</v>
      </c>
      <c r="AH283" s="170" t="b">
        <v>0</v>
      </c>
      <c r="AI283" s="170" t="s">
        <v>48</v>
      </c>
    </row>
    <row r="284" spans="1:35" ht="12.75">
      <c r="A284" s="191" t="s">
        <v>2720</v>
      </c>
      <c r="B284" s="17">
        <v>0</v>
      </c>
      <c r="C284" s="5" t="s">
        <v>2717</v>
      </c>
      <c r="D284" s="196" t="s">
        <v>2721</v>
      </c>
      <c r="E284" s="12" t="s">
        <v>2722</v>
      </c>
      <c r="F284" s="161" t="s">
        <v>40</v>
      </c>
      <c r="G284" s="197"/>
      <c r="H284" s="162" t="s">
        <v>40</v>
      </c>
      <c r="I284" s="198"/>
      <c r="J284" s="163" t="s">
        <v>40</v>
      </c>
      <c r="K284" s="199"/>
      <c r="L284" s="164" t="s">
        <v>40</v>
      </c>
      <c r="M284" s="200"/>
      <c r="N284" s="164" t="s">
        <v>40</v>
      </c>
      <c r="O284" s="180"/>
      <c r="P284" s="166" t="s">
        <v>40</v>
      </c>
      <c r="Q284" s="181"/>
      <c r="R284" s="167" t="s">
        <v>40</v>
      </c>
      <c r="S284" s="182"/>
      <c r="T284" s="168" t="s">
        <v>40</v>
      </c>
      <c r="U284" s="201"/>
      <c r="V284" s="169" t="s">
        <v>40</v>
      </c>
      <c r="W284" s="202"/>
      <c r="X284" s="5" t="s">
        <v>40</v>
      </c>
      <c r="Y284" s="37"/>
      <c r="Z284" s="161" t="s">
        <v>40</v>
      </c>
      <c r="AA284" s="197"/>
      <c r="AB284" s="162" t="s">
        <v>40</v>
      </c>
      <c r="AC284" s="198"/>
      <c r="AD284" s="5">
        <v>40</v>
      </c>
      <c r="AE284" s="5" t="s">
        <v>12541</v>
      </c>
      <c r="AF284" s="5" t="s">
        <v>12552</v>
      </c>
      <c r="AG284" s="170" t="b">
        <v>0</v>
      </c>
      <c r="AH284" s="170" t="b">
        <v>0</v>
      </c>
      <c r="AI284" s="170" t="s">
        <v>48</v>
      </c>
    </row>
    <row r="285" spans="1:35" ht="12.75">
      <c r="A285" s="191" t="s">
        <v>2723</v>
      </c>
      <c r="B285" s="17">
        <v>0</v>
      </c>
      <c r="C285" s="5" t="s">
        <v>2724</v>
      </c>
      <c r="D285" s="196" t="s">
        <v>2725</v>
      </c>
      <c r="E285" s="12" t="s">
        <v>2726</v>
      </c>
      <c r="F285" s="161" t="s">
        <v>40</v>
      </c>
      <c r="G285" s="197"/>
      <c r="H285" s="162" t="s">
        <v>40</v>
      </c>
      <c r="I285" s="198"/>
      <c r="J285" s="163" t="s">
        <v>40</v>
      </c>
      <c r="K285" s="199"/>
      <c r="L285" s="164" t="s">
        <v>40</v>
      </c>
      <c r="M285" s="200"/>
      <c r="N285" s="164" t="s">
        <v>40</v>
      </c>
      <c r="O285" s="180"/>
      <c r="P285" s="166" t="s">
        <v>40</v>
      </c>
      <c r="Q285" s="181"/>
      <c r="R285" s="167" t="s">
        <v>40</v>
      </c>
      <c r="S285" s="182"/>
      <c r="T285" s="168" t="s">
        <v>40</v>
      </c>
      <c r="U285" s="201"/>
      <c r="V285" s="169" t="s">
        <v>40</v>
      </c>
      <c r="W285" s="202"/>
      <c r="X285" s="5" t="s">
        <v>40</v>
      </c>
      <c r="Y285" s="37"/>
      <c r="Z285" s="161" t="s">
        <v>40</v>
      </c>
      <c r="AA285" s="197"/>
      <c r="AB285" s="162" t="s">
        <v>40</v>
      </c>
      <c r="AC285" s="198"/>
      <c r="AD285" s="5">
        <v>40</v>
      </c>
      <c r="AE285" s="5" t="s">
        <v>12541</v>
      </c>
      <c r="AF285" s="5" t="s">
        <v>12552</v>
      </c>
      <c r="AG285" s="170" t="b">
        <v>0</v>
      </c>
      <c r="AH285" s="170" t="b">
        <v>0</v>
      </c>
      <c r="AI285" s="170" t="s">
        <v>48</v>
      </c>
    </row>
    <row r="286" spans="1:35" ht="12.75">
      <c r="A286" s="191" t="s">
        <v>2727</v>
      </c>
      <c r="B286" s="17">
        <v>0</v>
      </c>
      <c r="C286" s="5" t="s">
        <v>2728</v>
      </c>
      <c r="D286" s="203" t="s">
        <v>2729</v>
      </c>
      <c r="E286" s="12" t="s">
        <v>2730</v>
      </c>
      <c r="F286" s="161" t="s">
        <v>40</v>
      </c>
      <c r="G286" s="197"/>
      <c r="H286" s="162" t="s">
        <v>40</v>
      </c>
      <c r="I286" s="198"/>
      <c r="J286" s="163" t="s">
        <v>40</v>
      </c>
      <c r="K286" s="199"/>
      <c r="L286" s="164" t="s">
        <v>40</v>
      </c>
      <c r="M286" s="200"/>
      <c r="N286" s="164" t="s">
        <v>40</v>
      </c>
      <c r="O286" s="180"/>
      <c r="P286" s="166" t="s">
        <v>40</v>
      </c>
      <c r="Q286" s="181"/>
      <c r="R286" s="167" t="s">
        <v>40</v>
      </c>
      <c r="S286" s="182"/>
      <c r="T286" s="168" t="s">
        <v>40</v>
      </c>
      <c r="U286" s="201"/>
      <c r="V286" s="169" t="s">
        <v>40</v>
      </c>
      <c r="W286" s="202"/>
      <c r="X286" s="5" t="s">
        <v>40</v>
      </c>
      <c r="Y286" s="37"/>
      <c r="Z286" s="161" t="s">
        <v>40</v>
      </c>
      <c r="AA286" s="197"/>
      <c r="AB286" s="162" t="s">
        <v>40</v>
      </c>
      <c r="AC286" s="198"/>
      <c r="AD286" s="5">
        <v>90</v>
      </c>
      <c r="AE286" s="5" t="s">
        <v>12541</v>
      </c>
      <c r="AF286" s="5" t="s">
        <v>12552</v>
      </c>
      <c r="AG286" s="170" t="b">
        <v>0</v>
      </c>
      <c r="AH286" s="170" t="b">
        <v>0</v>
      </c>
      <c r="AI286" s="170" t="s">
        <v>48</v>
      </c>
    </row>
    <row r="287" spans="1:35" ht="12.75">
      <c r="A287" s="191" t="s">
        <v>2731</v>
      </c>
      <c r="B287" s="17">
        <v>0</v>
      </c>
      <c r="C287" s="5" t="s">
        <v>2732</v>
      </c>
      <c r="D287" s="203" t="s">
        <v>2733</v>
      </c>
      <c r="E287" s="12" t="s">
        <v>2734</v>
      </c>
      <c r="F287" s="161" t="s">
        <v>40</v>
      </c>
      <c r="G287" s="197"/>
      <c r="H287" s="162" t="s">
        <v>40</v>
      </c>
      <c r="I287" s="198"/>
      <c r="J287" s="163" t="s">
        <v>40</v>
      </c>
      <c r="K287" s="199"/>
      <c r="L287" s="164" t="s">
        <v>40</v>
      </c>
      <c r="M287" s="200"/>
      <c r="N287" s="164" t="s">
        <v>40</v>
      </c>
      <c r="O287" s="180"/>
      <c r="P287" s="166" t="s">
        <v>40</v>
      </c>
      <c r="Q287" s="181"/>
      <c r="R287" s="167" t="s">
        <v>40</v>
      </c>
      <c r="S287" s="182"/>
      <c r="T287" s="168" t="s">
        <v>40</v>
      </c>
      <c r="U287" s="201"/>
      <c r="V287" s="169" t="s">
        <v>40</v>
      </c>
      <c r="W287" s="202"/>
      <c r="X287" s="5" t="s">
        <v>40</v>
      </c>
      <c r="Y287" s="37"/>
      <c r="Z287" s="161" t="s">
        <v>40</v>
      </c>
      <c r="AA287" s="197"/>
      <c r="AB287" s="162" t="s">
        <v>40</v>
      </c>
      <c r="AC287" s="198"/>
      <c r="AD287" s="5">
        <v>90</v>
      </c>
      <c r="AE287" s="5" t="s">
        <v>12541</v>
      </c>
      <c r="AF287" s="5" t="s">
        <v>12552</v>
      </c>
      <c r="AG287" s="170" t="b">
        <v>0</v>
      </c>
      <c r="AH287" s="170" t="b">
        <v>0</v>
      </c>
      <c r="AI287" s="170" t="s">
        <v>48</v>
      </c>
    </row>
    <row r="288" spans="1:35" ht="12.75">
      <c r="A288" s="191" t="s">
        <v>2735</v>
      </c>
      <c r="B288" s="17">
        <v>0</v>
      </c>
      <c r="C288" s="5" t="s">
        <v>2736</v>
      </c>
      <c r="D288" s="203" t="s">
        <v>2737</v>
      </c>
      <c r="E288" s="12" t="s">
        <v>2738</v>
      </c>
      <c r="F288" s="161" t="s">
        <v>40</v>
      </c>
      <c r="G288" s="197"/>
      <c r="H288" s="162" t="s">
        <v>40</v>
      </c>
      <c r="I288" s="198"/>
      <c r="J288" s="163" t="s">
        <v>40</v>
      </c>
      <c r="K288" s="199"/>
      <c r="L288" s="164" t="s">
        <v>40</v>
      </c>
      <c r="M288" s="200"/>
      <c r="N288" s="164" t="s">
        <v>40</v>
      </c>
      <c r="O288" s="180"/>
      <c r="P288" s="166" t="s">
        <v>40</v>
      </c>
      <c r="Q288" s="181"/>
      <c r="R288" s="167" t="s">
        <v>40</v>
      </c>
      <c r="S288" s="182"/>
      <c r="T288" s="168" t="s">
        <v>40</v>
      </c>
      <c r="U288" s="201"/>
      <c r="V288" s="169" t="s">
        <v>40</v>
      </c>
      <c r="W288" s="202"/>
      <c r="X288" s="5" t="s">
        <v>40</v>
      </c>
      <c r="Y288" s="37"/>
      <c r="Z288" s="161" t="s">
        <v>40</v>
      </c>
      <c r="AA288" s="197"/>
      <c r="AB288" s="162" t="s">
        <v>40</v>
      </c>
      <c r="AC288" s="198"/>
      <c r="AD288" s="5">
        <v>90</v>
      </c>
      <c r="AE288" s="5" t="s">
        <v>12541</v>
      </c>
      <c r="AF288" s="5" t="s">
        <v>12552</v>
      </c>
      <c r="AG288" s="170" t="b">
        <v>0</v>
      </c>
      <c r="AH288" s="170" t="b">
        <v>0</v>
      </c>
      <c r="AI288" s="170" t="s">
        <v>48</v>
      </c>
    </row>
    <row r="289" spans="1:35" ht="12.75">
      <c r="A289" s="191" t="s">
        <v>2739</v>
      </c>
      <c r="B289" s="17">
        <v>0</v>
      </c>
      <c r="C289" s="5" t="s">
        <v>2740</v>
      </c>
      <c r="D289" s="203" t="s">
        <v>2741</v>
      </c>
      <c r="E289" s="12" t="s">
        <v>2742</v>
      </c>
      <c r="F289" s="161" t="s">
        <v>40</v>
      </c>
      <c r="G289" s="197"/>
      <c r="H289" s="162" t="s">
        <v>40</v>
      </c>
      <c r="I289" s="198"/>
      <c r="J289" s="163" t="s">
        <v>40</v>
      </c>
      <c r="K289" s="199"/>
      <c r="L289" s="164" t="s">
        <v>40</v>
      </c>
      <c r="M289" s="200"/>
      <c r="N289" s="164" t="s">
        <v>40</v>
      </c>
      <c r="O289" s="180"/>
      <c r="P289" s="166" t="s">
        <v>40</v>
      </c>
      <c r="Q289" s="181"/>
      <c r="R289" s="167" t="s">
        <v>40</v>
      </c>
      <c r="S289" s="182"/>
      <c r="T289" s="168" t="s">
        <v>40</v>
      </c>
      <c r="U289" s="201"/>
      <c r="V289" s="169" t="s">
        <v>40</v>
      </c>
      <c r="W289" s="202"/>
      <c r="X289" s="5" t="s">
        <v>40</v>
      </c>
      <c r="Y289" s="37"/>
      <c r="Z289" s="161" t="s">
        <v>40</v>
      </c>
      <c r="AA289" s="197"/>
      <c r="AB289" s="162" t="s">
        <v>40</v>
      </c>
      <c r="AC289" s="198"/>
      <c r="AD289" s="5">
        <v>60</v>
      </c>
      <c r="AE289" s="5" t="s">
        <v>12541</v>
      </c>
      <c r="AF289" s="5" t="s">
        <v>12552</v>
      </c>
      <c r="AG289" s="170" t="b">
        <v>0</v>
      </c>
      <c r="AH289" s="170" t="b">
        <v>0</v>
      </c>
      <c r="AI289" s="170" t="s">
        <v>48</v>
      </c>
    </row>
    <row r="290" spans="1:35" ht="12.75">
      <c r="A290" s="191" t="s">
        <v>2743</v>
      </c>
      <c r="B290" s="17">
        <v>0</v>
      </c>
      <c r="C290" s="5" t="s">
        <v>2744</v>
      </c>
      <c r="D290" s="203" t="s">
        <v>2745</v>
      </c>
      <c r="E290" s="12" t="s">
        <v>2746</v>
      </c>
      <c r="F290" s="161" t="s">
        <v>40</v>
      </c>
      <c r="G290" s="197"/>
      <c r="H290" s="162" t="s">
        <v>40</v>
      </c>
      <c r="I290" s="198"/>
      <c r="J290" s="163" t="s">
        <v>40</v>
      </c>
      <c r="K290" s="199"/>
      <c r="L290" s="164" t="s">
        <v>40</v>
      </c>
      <c r="M290" s="200"/>
      <c r="N290" s="164" t="s">
        <v>40</v>
      </c>
      <c r="O290" s="180"/>
      <c r="P290" s="166" t="s">
        <v>40</v>
      </c>
      <c r="Q290" s="181"/>
      <c r="R290" s="167" t="s">
        <v>40</v>
      </c>
      <c r="S290" s="182"/>
      <c r="T290" s="168" t="s">
        <v>40</v>
      </c>
      <c r="U290" s="201"/>
      <c r="V290" s="169" t="s">
        <v>40</v>
      </c>
      <c r="W290" s="202"/>
      <c r="X290" s="5" t="s">
        <v>40</v>
      </c>
      <c r="Y290" s="37"/>
      <c r="Z290" s="161" t="s">
        <v>40</v>
      </c>
      <c r="AA290" s="197"/>
      <c r="AB290" s="162" t="s">
        <v>40</v>
      </c>
      <c r="AC290" s="198"/>
      <c r="AD290" s="5">
        <v>100</v>
      </c>
      <c r="AE290" s="5" t="s">
        <v>12541</v>
      </c>
      <c r="AF290" s="5" t="s">
        <v>12552</v>
      </c>
      <c r="AG290" s="170" t="b">
        <v>0</v>
      </c>
      <c r="AH290" s="170" t="b">
        <v>0</v>
      </c>
      <c r="AI290" s="170" t="s">
        <v>48</v>
      </c>
    </row>
    <row r="291" spans="1:35" ht="12.75">
      <c r="A291" s="191" t="s">
        <v>2747</v>
      </c>
      <c r="B291" s="17">
        <v>0</v>
      </c>
      <c r="C291" s="5" t="s">
        <v>2740</v>
      </c>
      <c r="D291" s="203" t="s">
        <v>2748</v>
      </c>
      <c r="E291" s="12" t="s">
        <v>2749</v>
      </c>
      <c r="F291" s="161" t="s">
        <v>40</v>
      </c>
      <c r="G291" s="197"/>
      <c r="H291" s="162" t="s">
        <v>40</v>
      </c>
      <c r="I291" s="198"/>
      <c r="J291" s="163" t="s">
        <v>40</v>
      </c>
      <c r="K291" s="199"/>
      <c r="L291" s="164" t="s">
        <v>40</v>
      </c>
      <c r="M291" s="200"/>
      <c r="N291" s="164" t="s">
        <v>40</v>
      </c>
      <c r="O291" s="180"/>
      <c r="P291" s="166" t="s">
        <v>40</v>
      </c>
      <c r="Q291" s="181"/>
      <c r="R291" s="167" t="s">
        <v>40</v>
      </c>
      <c r="S291" s="182"/>
      <c r="T291" s="168" t="s">
        <v>40</v>
      </c>
      <c r="U291" s="201"/>
      <c r="V291" s="169" t="s">
        <v>40</v>
      </c>
      <c r="W291" s="202"/>
      <c r="X291" s="5" t="s">
        <v>40</v>
      </c>
      <c r="Y291" s="37"/>
      <c r="Z291" s="161" t="s">
        <v>40</v>
      </c>
      <c r="AA291" s="197"/>
      <c r="AB291" s="162" t="s">
        <v>40</v>
      </c>
      <c r="AC291" s="198"/>
      <c r="AD291" s="5">
        <v>45</v>
      </c>
      <c r="AE291" s="5" t="s">
        <v>12541</v>
      </c>
      <c r="AF291" s="5" t="s">
        <v>12552</v>
      </c>
      <c r="AG291" s="170" t="b">
        <v>0</v>
      </c>
      <c r="AH291" s="170" t="b">
        <v>0</v>
      </c>
      <c r="AI291" s="170" t="s">
        <v>48</v>
      </c>
    </row>
    <row r="292" spans="1:35" ht="12.75">
      <c r="A292" s="191" t="s">
        <v>2750</v>
      </c>
      <c r="B292" s="17">
        <v>0</v>
      </c>
      <c r="C292" s="5" t="s">
        <v>2751</v>
      </c>
      <c r="D292" s="203" t="s">
        <v>2752</v>
      </c>
      <c r="E292" s="12" t="s">
        <v>2753</v>
      </c>
      <c r="F292" s="161" t="s">
        <v>40</v>
      </c>
      <c r="G292" s="197"/>
      <c r="H292" s="162" t="s">
        <v>40</v>
      </c>
      <c r="I292" s="198"/>
      <c r="J292" s="163" t="s">
        <v>40</v>
      </c>
      <c r="K292" s="199"/>
      <c r="L292" s="164" t="s">
        <v>40</v>
      </c>
      <c r="M292" s="200"/>
      <c r="N292" s="164" t="s">
        <v>40</v>
      </c>
      <c r="O292" s="180"/>
      <c r="P292" s="166" t="s">
        <v>40</v>
      </c>
      <c r="Q292" s="181"/>
      <c r="R292" s="167" t="s">
        <v>40</v>
      </c>
      <c r="S292" s="182"/>
      <c r="T292" s="168" t="s">
        <v>40</v>
      </c>
      <c r="U292" s="201"/>
      <c r="V292" s="169" t="s">
        <v>40</v>
      </c>
      <c r="W292" s="202"/>
      <c r="X292" s="5" t="s">
        <v>40</v>
      </c>
      <c r="Y292" s="37"/>
      <c r="Z292" s="161" t="s">
        <v>40</v>
      </c>
      <c r="AA292" s="197"/>
      <c r="AB292" s="162" t="s">
        <v>40</v>
      </c>
      <c r="AC292" s="198"/>
      <c r="AD292" s="5">
        <v>50</v>
      </c>
      <c r="AE292" s="5" t="s">
        <v>12541</v>
      </c>
      <c r="AF292" s="5" t="s">
        <v>12552</v>
      </c>
      <c r="AG292" s="170" t="b">
        <v>0</v>
      </c>
      <c r="AH292" s="170" t="b">
        <v>0</v>
      </c>
      <c r="AI292" s="170" t="s">
        <v>48</v>
      </c>
    </row>
    <row r="293" spans="1:35" ht="12.75">
      <c r="A293" s="191" t="s">
        <v>2754</v>
      </c>
      <c r="B293" s="17">
        <v>1</v>
      </c>
      <c r="C293" s="5" t="s">
        <v>2755</v>
      </c>
      <c r="D293" s="203" t="s">
        <v>2756</v>
      </c>
      <c r="E293" s="12" t="s">
        <v>2757</v>
      </c>
      <c r="F293" s="161" t="s">
        <v>40</v>
      </c>
      <c r="G293" s="197"/>
      <c r="H293" s="162" t="s">
        <v>40</v>
      </c>
      <c r="I293" s="198"/>
      <c r="J293" s="163" t="s">
        <v>40</v>
      </c>
      <c r="K293" s="199"/>
      <c r="L293" s="164" t="s">
        <v>40</v>
      </c>
      <c r="M293" s="200"/>
      <c r="N293" s="164" t="s">
        <v>40</v>
      </c>
      <c r="O293" s="180"/>
      <c r="P293" s="166" t="s">
        <v>40</v>
      </c>
      <c r="Q293" s="181"/>
      <c r="R293" s="167" t="s">
        <v>40</v>
      </c>
      <c r="S293" s="182"/>
      <c r="T293" s="168" t="s">
        <v>40</v>
      </c>
      <c r="U293" s="201"/>
      <c r="V293" s="169" t="s">
        <v>40</v>
      </c>
      <c r="W293" s="202"/>
      <c r="X293" s="5" t="s">
        <v>40</v>
      </c>
      <c r="Y293" s="37"/>
      <c r="Z293" s="161" t="s">
        <v>40</v>
      </c>
      <c r="AA293" s="197"/>
      <c r="AB293" s="162" t="s">
        <v>40</v>
      </c>
      <c r="AC293" s="198"/>
      <c r="AD293" s="5">
        <v>40</v>
      </c>
      <c r="AE293" s="5" t="s">
        <v>12541</v>
      </c>
      <c r="AF293" s="5" t="s">
        <v>12552</v>
      </c>
      <c r="AG293" s="170" t="b">
        <v>0</v>
      </c>
      <c r="AH293" s="170" t="b">
        <v>0</v>
      </c>
      <c r="AI293" s="170" t="s">
        <v>48</v>
      </c>
    </row>
    <row r="294" spans="1:35" ht="12.75">
      <c r="A294" s="74" t="s">
        <v>2758</v>
      </c>
      <c r="B294" s="17">
        <v>1</v>
      </c>
      <c r="C294" s="5" t="s">
        <v>2759</v>
      </c>
      <c r="D294" s="203" t="s">
        <v>2760</v>
      </c>
      <c r="E294" s="12" t="s">
        <v>2761</v>
      </c>
      <c r="F294" s="161" t="s">
        <v>40</v>
      </c>
      <c r="G294" s="197"/>
      <c r="H294" s="162" t="s">
        <v>40</v>
      </c>
      <c r="I294" s="198"/>
      <c r="J294" s="163" t="s">
        <v>40</v>
      </c>
      <c r="K294" s="199"/>
      <c r="L294" s="164" t="s">
        <v>40</v>
      </c>
      <c r="M294" s="200"/>
      <c r="N294" s="164" t="s">
        <v>40</v>
      </c>
      <c r="O294" s="180"/>
      <c r="P294" s="166" t="s">
        <v>40</v>
      </c>
      <c r="Q294" s="181"/>
      <c r="R294" s="167" t="s">
        <v>40</v>
      </c>
      <c r="S294" s="182"/>
      <c r="T294" s="168" t="s">
        <v>40</v>
      </c>
      <c r="U294" s="201"/>
      <c r="V294" s="169" t="s">
        <v>40</v>
      </c>
      <c r="W294" s="202"/>
      <c r="X294" s="5" t="s">
        <v>40</v>
      </c>
      <c r="Y294" s="37"/>
      <c r="Z294" s="161" t="s">
        <v>40</v>
      </c>
      <c r="AA294" s="197"/>
      <c r="AB294" s="162" t="s">
        <v>40</v>
      </c>
      <c r="AC294" s="198"/>
      <c r="AD294" s="5">
        <v>50</v>
      </c>
      <c r="AE294" s="5" t="s">
        <v>12541</v>
      </c>
      <c r="AF294" s="5" t="s">
        <v>12552</v>
      </c>
      <c r="AG294" s="170" t="b">
        <v>0</v>
      </c>
      <c r="AH294" s="170" t="b">
        <v>0</v>
      </c>
      <c r="AI294" s="170" t="s">
        <v>48</v>
      </c>
    </row>
    <row r="295" spans="1:35" ht="12.75">
      <c r="A295" s="191" t="s">
        <v>2762</v>
      </c>
      <c r="B295" s="17">
        <v>1</v>
      </c>
      <c r="C295" s="5" t="s">
        <v>2759</v>
      </c>
      <c r="D295" s="196" t="s">
        <v>2763</v>
      </c>
      <c r="E295" s="12" t="s">
        <v>2764</v>
      </c>
      <c r="F295" s="161" t="s">
        <v>40</v>
      </c>
      <c r="G295" s="197"/>
      <c r="H295" s="162" t="s">
        <v>40</v>
      </c>
      <c r="I295" s="198"/>
      <c r="J295" s="163" t="s">
        <v>40</v>
      </c>
      <c r="K295" s="199"/>
      <c r="L295" s="164" t="s">
        <v>40</v>
      </c>
      <c r="M295" s="200"/>
      <c r="N295" s="164" t="s">
        <v>40</v>
      </c>
      <c r="O295" s="180"/>
      <c r="P295" s="166" t="s">
        <v>40</v>
      </c>
      <c r="Q295" s="181"/>
      <c r="R295" s="167" t="s">
        <v>40</v>
      </c>
      <c r="S295" s="182"/>
      <c r="T295" s="168" t="s">
        <v>40</v>
      </c>
      <c r="U295" s="201"/>
      <c r="V295" s="169" t="s">
        <v>40</v>
      </c>
      <c r="W295" s="202"/>
      <c r="X295" s="5" t="s">
        <v>40</v>
      </c>
      <c r="Y295" s="37"/>
      <c r="Z295" s="161" t="s">
        <v>40</v>
      </c>
      <c r="AA295" s="197"/>
      <c r="AB295" s="162" t="s">
        <v>40</v>
      </c>
      <c r="AC295" s="198"/>
      <c r="AD295" s="5">
        <v>50</v>
      </c>
      <c r="AE295" s="5" t="s">
        <v>12541</v>
      </c>
      <c r="AF295" s="5" t="s">
        <v>12552</v>
      </c>
      <c r="AG295" s="170" t="b">
        <v>0</v>
      </c>
      <c r="AH295" s="170" t="b">
        <v>0</v>
      </c>
      <c r="AI295" s="170" t="s">
        <v>48</v>
      </c>
    </row>
    <row r="296" spans="1:35" ht="12.75">
      <c r="A296" s="74" t="s">
        <v>2765</v>
      </c>
      <c r="B296" s="17">
        <v>1</v>
      </c>
      <c r="C296" s="5" t="s">
        <v>2766</v>
      </c>
      <c r="D296" s="8" t="s">
        <v>2767</v>
      </c>
      <c r="E296" s="12" t="s">
        <v>2768</v>
      </c>
      <c r="F296" s="161" t="s">
        <v>40</v>
      </c>
      <c r="G296" s="197"/>
      <c r="H296" s="162" t="s">
        <v>40</v>
      </c>
      <c r="I296" s="198"/>
      <c r="J296" s="163" t="s">
        <v>40</v>
      </c>
      <c r="K296" s="199"/>
      <c r="L296" s="164" t="s">
        <v>40</v>
      </c>
      <c r="M296" s="200"/>
      <c r="N296" s="164" t="s">
        <v>40</v>
      </c>
      <c r="O296" s="180"/>
      <c r="P296" s="166" t="s">
        <v>40</v>
      </c>
      <c r="Q296" s="181"/>
      <c r="R296" s="167" t="s">
        <v>40</v>
      </c>
      <c r="S296" s="182"/>
      <c r="T296" s="168" t="s">
        <v>40</v>
      </c>
      <c r="U296" s="201"/>
      <c r="V296" s="169" t="s">
        <v>40</v>
      </c>
      <c r="W296" s="202"/>
      <c r="X296" s="5" t="s">
        <v>40</v>
      </c>
      <c r="Y296" s="37"/>
      <c r="Z296" s="161" t="s">
        <v>40</v>
      </c>
      <c r="AA296" s="197"/>
      <c r="AB296" s="162" t="s">
        <v>40</v>
      </c>
      <c r="AC296" s="198"/>
      <c r="AD296" s="5">
        <v>20</v>
      </c>
      <c r="AE296" s="5" t="s">
        <v>12541</v>
      </c>
      <c r="AF296" s="5" t="s">
        <v>12552</v>
      </c>
      <c r="AG296" s="170" t="b">
        <v>0</v>
      </c>
      <c r="AH296" s="170" t="b">
        <v>0</v>
      </c>
      <c r="AI296" s="170" t="s">
        <v>48</v>
      </c>
    </row>
    <row r="297" spans="1:35" ht="12.75">
      <c r="A297" s="74" t="s">
        <v>2769</v>
      </c>
      <c r="B297" s="17">
        <v>1</v>
      </c>
      <c r="C297" s="5" t="s">
        <v>2766</v>
      </c>
      <c r="D297" s="8" t="s">
        <v>2770</v>
      </c>
      <c r="E297" s="12" t="s">
        <v>2771</v>
      </c>
      <c r="F297" s="161" t="s">
        <v>40</v>
      </c>
      <c r="G297" s="197"/>
      <c r="H297" s="162" t="s">
        <v>40</v>
      </c>
      <c r="I297" s="198"/>
      <c r="J297" s="163" t="s">
        <v>40</v>
      </c>
      <c r="K297" s="199"/>
      <c r="L297" s="164" t="s">
        <v>40</v>
      </c>
      <c r="M297" s="200"/>
      <c r="N297" s="164" t="s">
        <v>40</v>
      </c>
      <c r="O297" s="180"/>
      <c r="P297" s="166" t="s">
        <v>40</v>
      </c>
      <c r="Q297" s="181"/>
      <c r="R297" s="167" t="s">
        <v>40</v>
      </c>
      <c r="S297" s="182"/>
      <c r="T297" s="168" t="s">
        <v>40</v>
      </c>
      <c r="U297" s="201"/>
      <c r="V297" s="169" t="s">
        <v>40</v>
      </c>
      <c r="W297" s="202"/>
      <c r="X297" s="5" t="s">
        <v>40</v>
      </c>
      <c r="Y297" s="37"/>
      <c r="Z297" s="161" t="s">
        <v>40</v>
      </c>
      <c r="AA297" s="197"/>
      <c r="AB297" s="162" t="s">
        <v>40</v>
      </c>
      <c r="AC297" s="198"/>
      <c r="AD297" s="5">
        <v>20</v>
      </c>
      <c r="AE297" s="5" t="s">
        <v>12541</v>
      </c>
      <c r="AF297" s="5" t="s">
        <v>12552</v>
      </c>
      <c r="AG297" s="170" t="b">
        <v>0</v>
      </c>
      <c r="AH297" s="170" t="b">
        <v>0</v>
      </c>
      <c r="AI297" s="170" t="s">
        <v>48</v>
      </c>
    </row>
    <row r="298" spans="1:35" ht="12.75">
      <c r="A298" s="74" t="s">
        <v>2772</v>
      </c>
      <c r="B298" s="17">
        <v>1</v>
      </c>
      <c r="C298" s="5" t="s">
        <v>2766</v>
      </c>
      <c r="D298" s="8" t="s">
        <v>2773</v>
      </c>
      <c r="E298" s="12" t="s">
        <v>2774</v>
      </c>
      <c r="F298" s="161" t="s">
        <v>40</v>
      </c>
      <c r="G298" s="197"/>
      <c r="H298" s="162" t="s">
        <v>40</v>
      </c>
      <c r="I298" s="198"/>
      <c r="J298" s="163" t="s">
        <v>40</v>
      </c>
      <c r="K298" s="199"/>
      <c r="L298" s="164" t="s">
        <v>40</v>
      </c>
      <c r="M298" s="200"/>
      <c r="N298" s="164" t="s">
        <v>40</v>
      </c>
      <c r="O298" s="180"/>
      <c r="P298" s="166" t="s">
        <v>40</v>
      </c>
      <c r="Q298" s="181"/>
      <c r="R298" s="167" t="s">
        <v>40</v>
      </c>
      <c r="S298" s="182"/>
      <c r="T298" s="168" t="s">
        <v>40</v>
      </c>
      <c r="U298" s="201"/>
      <c r="V298" s="169" t="s">
        <v>40</v>
      </c>
      <c r="W298" s="202"/>
      <c r="X298" s="5" t="s">
        <v>40</v>
      </c>
      <c r="Y298" s="37"/>
      <c r="Z298" s="161" t="s">
        <v>40</v>
      </c>
      <c r="AA298" s="197"/>
      <c r="AB298" s="162" t="s">
        <v>40</v>
      </c>
      <c r="AC298" s="198"/>
      <c r="AD298" s="5">
        <v>8</v>
      </c>
      <c r="AE298" s="5" t="s">
        <v>12541</v>
      </c>
      <c r="AF298" s="5" t="s">
        <v>12552</v>
      </c>
      <c r="AG298" s="170" t="b">
        <v>0</v>
      </c>
      <c r="AH298" s="170" t="b">
        <v>0</v>
      </c>
      <c r="AI298" s="170" t="s">
        <v>48</v>
      </c>
    </row>
    <row r="299" spans="1:35" ht="12.75">
      <c r="A299" s="74" t="s">
        <v>2775</v>
      </c>
      <c r="B299" s="17">
        <v>1</v>
      </c>
      <c r="C299" s="5" t="s">
        <v>2776</v>
      </c>
      <c r="D299" s="8" t="s">
        <v>2777</v>
      </c>
      <c r="E299" s="12" t="s">
        <v>2778</v>
      </c>
      <c r="F299" s="161" t="s">
        <v>40</v>
      </c>
      <c r="G299" s="197"/>
      <c r="H299" s="162" t="s">
        <v>40</v>
      </c>
      <c r="I299" s="198"/>
      <c r="J299" s="163" t="s">
        <v>40</v>
      </c>
      <c r="K299" s="199"/>
      <c r="L299" s="164" t="s">
        <v>40</v>
      </c>
      <c r="M299" s="200"/>
      <c r="N299" s="164" t="s">
        <v>40</v>
      </c>
      <c r="O299" s="180"/>
      <c r="P299" s="166" t="s">
        <v>40</v>
      </c>
      <c r="Q299" s="181"/>
      <c r="R299" s="167" t="s">
        <v>40</v>
      </c>
      <c r="S299" s="182"/>
      <c r="T299" s="168" t="s">
        <v>40</v>
      </c>
      <c r="U299" s="201"/>
      <c r="V299" s="169" t="s">
        <v>40</v>
      </c>
      <c r="W299" s="202"/>
      <c r="X299" s="5" t="s">
        <v>40</v>
      </c>
      <c r="Y299" s="37"/>
      <c r="Z299" s="161" t="s">
        <v>40</v>
      </c>
      <c r="AA299" s="197"/>
      <c r="AB299" s="162" t="s">
        <v>40</v>
      </c>
      <c r="AC299" s="198"/>
      <c r="AD299" s="5">
        <v>40</v>
      </c>
      <c r="AE299" s="5" t="s">
        <v>12541</v>
      </c>
      <c r="AF299" s="5" t="s">
        <v>12552</v>
      </c>
      <c r="AG299" s="170" t="b">
        <v>0</v>
      </c>
      <c r="AH299" s="170" t="b">
        <v>0</v>
      </c>
      <c r="AI299" s="170" t="s">
        <v>48</v>
      </c>
    </row>
    <row r="300" spans="1:35" ht="12.75">
      <c r="A300" s="74" t="s">
        <v>2779</v>
      </c>
      <c r="B300" s="17">
        <v>1</v>
      </c>
      <c r="C300" s="5" t="s">
        <v>2776</v>
      </c>
      <c r="D300" s="8" t="s">
        <v>2780</v>
      </c>
      <c r="E300" s="12" t="s">
        <v>2781</v>
      </c>
      <c r="F300" s="161" t="s">
        <v>40</v>
      </c>
      <c r="G300" s="197"/>
      <c r="H300" s="162" t="s">
        <v>40</v>
      </c>
      <c r="I300" s="198"/>
      <c r="J300" s="163" t="s">
        <v>40</v>
      </c>
      <c r="K300" s="199"/>
      <c r="L300" s="164" t="s">
        <v>40</v>
      </c>
      <c r="M300" s="200"/>
      <c r="N300" s="164" t="s">
        <v>40</v>
      </c>
      <c r="O300" s="180"/>
      <c r="P300" s="166" t="s">
        <v>40</v>
      </c>
      <c r="Q300" s="181"/>
      <c r="R300" s="167" t="s">
        <v>40</v>
      </c>
      <c r="S300" s="182"/>
      <c r="T300" s="168" t="s">
        <v>40</v>
      </c>
      <c r="U300" s="201"/>
      <c r="V300" s="169" t="s">
        <v>40</v>
      </c>
      <c r="W300" s="202"/>
      <c r="X300" s="5" t="s">
        <v>40</v>
      </c>
      <c r="Y300" s="37"/>
      <c r="Z300" s="161" t="s">
        <v>40</v>
      </c>
      <c r="AA300" s="197"/>
      <c r="AB300" s="162" t="s">
        <v>40</v>
      </c>
      <c r="AC300" s="198"/>
      <c r="AD300" s="5">
        <v>40</v>
      </c>
      <c r="AE300" s="5" t="s">
        <v>12541</v>
      </c>
      <c r="AF300" s="5" t="s">
        <v>12552</v>
      </c>
      <c r="AG300" s="170" t="b">
        <v>0</v>
      </c>
      <c r="AH300" s="170" t="b">
        <v>0</v>
      </c>
      <c r="AI300" s="170" t="s">
        <v>48</v>
      </c>
    </row>
    <row r="301" spans="1:35" ht="12.75">
      <c r="A301" s="74" t="s">
        <v>2782</v>
      </c>
      <c r="B301" s="17">
        <v>1</v>
      </c>
      <c r="C301" s="5" t="s">
        <v>2783</v>
      </c>
      <c r="D301" s="8" t="s">
        <v>2784</v>
      </c>
      <c r="E301" s="12" t="s">
        <v>2785</v>
      </c>
      <c r="F301" s="161" t="s">
        <v>40</v>
      </c>
      <c r="G301" s="197"/>
      <c r="H301" s="162" t="s">
        <v>40</v>
      </c>
      <c r="I301" s="198"/>
      <c r="J301" s="163" t="s">
        <v>40</v>
      </c>
      <c r="K301" s="199"/>
      <c r="L301" s="164" t="s">
        <v>40</v>
      </c>
      <c r="M301" s="200"/>
      <c r="N301" s="164" t="s">
        <v>40</v>
      </c>
      <c r="O301" s="180"/>
      <c r="P301" s="166" t="s">
        <v>40</v>
      </c>
      <c r="Q301" s="181"/>
      <c r="R301" s="167" t="s">
        <v>40</v>
      </c>
      <c r="S301" s="182"/>
      <c r="T301" s="168" t="s">
        <v>40</v>
      </c>
      <c r="U301" s="201"/>
      <c r="V301" s="169" t="s">
        <v>40</v>
      </c>
      <c r="W301" s="202"/>
      <c r="X301" s="5" t="s">
        <v>40</v>
      </c>
      <c r="Y301" s="37"/>
      <c r="Z301" s="161" t="s">
        <v>40</v>
      </c>
      <c r="AA301" s="197"/>
      <c r="AB301" s="162" t="s">
        <v>40</v>
      </c>
      <c r="AC301" s="198"/>
      <c r="AD301" s="5">
        <v>40</v>
      </c>
      <c r="AE301" s="5" t="s">
        <v>12541</v>
      </c>
      <c r="AF301" s="5" t="s">
        <v>12552</v>
      </c>
      <c r="AG301" s="170" t="b">
        <v>0</v>
      </c>
      <c r="AH301" s="170" t="b">
        <v>0</v>
      </c>
      <c r="AI301" s="170" t="s">
        <v>48</v>
      </c>
    </row>
    <row r="302" spans="1:35" ht="12.75">
      <c r="A302" s="74" t="s">
        <v>2786</v>
      </c>
      <c r="B302" s="17">
        <v>1</v>
      </c>
      <c r="C302" s="5" t="s">
        <v>2787</v>
      </c>
      <c r="D302" s="8" t="s">
        <v>2788</v>
      </c>
      <c r="E302" s="12" t="s">
        <v>2788</v>
      </c>
      <c r="F302" s="161" t="s">
        <v>40</v>
      </c>
      <c r="G302" s="197"/>
      <c r="H302" s="162" t="s">
        <v>40</v>
      </c>
      <c r="I302" s="198"/>
      <c r="J302" s="163" t="s">
        <v>40</v>
      </c>
      <c r="K302" s="199"/>
      <c r="L302" s="164" t="s">
        <v>40</v>
      </c>
      <c r="M302" s="200"/>
      <c r="N302" s="164" t="s">
        <v>40</v>
      </c>
      <c r="O302" s="180"/>
      <c r="P302" s="166" t="s">
        <v>40</v>
      </c>
      <c r="Q302" s="181"/>
      <c r="R302" s="167" t="s">
        <v>40</v>
      </c>
      <c r="S302" s="182"/>
      <c r="T302" s="168" t="s">
        <v>40</v>
      </c>
      <c r="U302" s="201"/>
      <c r="V302" s="169" t="s">
        <v>40</v>
      </c>
      <c r="W302" s="202"/>
      <c r="X302" s="5" t="s">
        <v>40</v>
      </c>
      <c r="Y302" s="37"/>
      <c r="Z302" s="161" t="s">
        <v>40</v>
      </c>
      <c r="AA302" s="197"/>
      <c r="AB302" s="162" t="s">
        <v>40</v>
      </c>
      <c r="AC302" s="198"/>
      <c r="AD302" s="5">
        <v>10</v>
      </c>
      <c r="AE302" s="5" t="s">
        <v>12541</v>
      </c>
      <c r="AF302" s="5" t="s">
        <v>12552</v>
      </c>
      <c r="AG302" s="170" t="b">
        <v>0</v>
      </c>
      <c r="AH302" s="170" t="b">
        <v>0</v>
      </c>
      <c r="AI302" s="170" t="s">
        <v>48</v>
      </c>
    </row>
    <row r="303" spans="1:35" ht="12.75">
      <c r="A303" s="74" t="s">
        <v>2789</v>
      </c>
      <c r="B303" s="17">
        <v>1</v>
      </c>
      <c r="C303" s="5" t="s">
        <v>2790</v>
      </c>
      <c r="D303" s="8" t="s">
        <v>2791</v>
      </c>
      <c r="E303" s="12" t="s">
        <v>2791</v>
      </c>
      <c r="F303" s="161" t="s">
        <v>40</v>
      </c>
      <c r="G303" s="197"/>
      <c r="H303" s="162" t="s">
        <v>40</v>
      </c>
      <c r="I303" s="198"/>
      <c r="J303" s="163" t="s">
        <v>40</v>
      </c>
      <c r="K303" s="199"/>
      <c r="L303" s="164" t="s">
        <v>40</v>
      </c>
      <c r="M303" s="200"/>
      <c r="N303" s="164" t="s">
        <v>40</v>
      </c>
      <c r="O303" s="180"/>
      <c r="P303" s="166" t="s">
        <v>40</v>
      </c>
      <c r="Q303" s="181"/>
      <c r="R303" s="167" t="s">
        <v>40</v>
      </c>
      <c r="S303" s="182"/>
      <c r="T303" s="168" t="s">
        <v>40</v>
      </c>
      <c r="U303" s="201"/>
      <c r="V303" s="169" t="s">
        <v>40</v>
      </c>
      <c r="W303" s="202"/>
      <c r="X303" s="5" t="s">
        <v>40</v>
      </c>
      <c r="Y303" s="37"/>
      <c r="Z303" s="161" t="s">
        <v>40</v>
      </c>
      <c r="AA303" s="197"/>
      <c r="AB303" s="162" t="s">
        <v>40</v>
      </c>
      <c r="AC303" s="198"/>
      <c r="AD303" s="5">
        <v>40</v>
      </c>
      <c r="AE303" s="5" t="s">
        <v>12541</v>
      </c>
      <c r="AF303" s="5" t="s">
        <v>12552</v>
      </c>
      <c r="AG303" s="170" t="b">
        <v>0</v>
      </c>
      <c r="AH303" s="170" t="b">
        <v>0</v>
      </c>
      <c r="AI303" s="170" t="s">
        <v>48</v>
      </c>
    </row>
    <row r="304" spans="1:35" ht="12.75">
      <c r="A304" s="74" t="s">
        <v>2796</v>
      </c>
      <c r="B304" s="17">
        <v>2</v>
      </c>
      <c r="C304" s="5" t="s">
        <v>2797</v>
      </c>
      <c r="D304" s="8" t="s">
        <v>2798</v>
      </c>
      <c r="E304" s="12" t="s">
        <v>2799</v>
      </c>
      <c r="F304" s="161" t="s">
        <v>40</v>
      </c>
      <c r="G304" s="197"/>
      <c r="H304" s="162" t="s">
        <v>40</v>
      </c>
      <c r="I304" s="198"/>
      <c r="J304" s="163" t="s">
        <v>40</v>
      </c>
      <c r="K304" s="199"/>
      <c r="L304" s="164" t="s">
        <v>40</v>
      </c>
      <c r="M304" s="200"/>
      <c r="N304" s="164" t="s">
        <v>40</v>
      </c>
      <c r="O304" s="180"/>
      <c r="P304" s="166" t="s">
        <v>40</v>
      </c>
      <c r="Q304" s="181"/>
      <c r="R304" s="167" t="s">
        <v>40</v>
      </c>
      <c r="S304" s="182"/>
      <c r="T304" s="168" t="s">
        <v>40</v>
      </c>
      <c r="U304" s="201"/>
      <c r="V304" s="169" t="s">
        <v>40</v>
      </c>
      <c r="W304" s="202"/>
      <c r="X304" s="5" t="s">
        <v>40</v>
      </c>
      <c r="Y304" s="37"/>
      <c r="Z304" s="161" t="s">
        <v>40</v>
      </c>
      <c r="AA304" s="197"/>
      <c r="AB304" s="162" t="s">
        <v>40</v>
      </c>
      <c r="AC304" s="198"/>
      <c r="AD304" s="5">
        <v>40</v>
      </c>
      <c r="AE304" s="5" t="s">
        <v>12541</v>
      </c>
      <c r="AF304" s="5" t="s">
        <v>12552</v>
      </c>
      <c r="AG304" s="170" t="b">
        <v>0</v>
      </c>
      <c r="AH304" s="170" t="b">
        <v>0</v>
      </c>
      <c r="AI304" s="170" t="s">
        <v>48</v>
      </c>
    </row>
    <row r="305" spans="1:35" ht="12.75">
      <c r="A305" s="74" t="s">
        <v>2792</v>
      </c>
      <c r="B305" s="17">
        <v>2</v>
      </c>
      <c r="C305" s="5" t="s">
        <v>2787</v>
      </c>
      <c r="D305" s="8" t="s">
        <v>2793</v>
      </c>
      <c r="E305" s="12" t="s">
        <v>2793</v>
      </c>
      <c r="F305" s="161" t="s">
        <v>40</v>
      </c>
      <c r="G305" s="197"/>
      <c r="H305" s="162" t="s">
        <v>40</v>
      </c>
      <c r="I305" s="198"/>
      <c r="J305" s="163" t="s">
        <v>40</v>
      </c>
      <c r="K305" s="199"/>
      <c r="L305" s="164" t="s">
        <v>40</v>
      </c>
      <c r="M305" s="200"/>
      <c r="N305" s="164" t="s">
        <v>40</v>
      </c>
      <c r="O305" s="180"/>
      <c r="P305" s="166" t="s">
        <v>40</v>
      </c>
      <c r="Q305" s="181"/>
      <c r="R305" s="167" t="s">
        <v>40</v>
      </c>
      <c r="S305" s="182"/>
      <c r="T305" s="168" t="s">
        <v>40</v>
      </c>
      <c r="U305" s="201"/>
      <c r="V305" s="169" t="s">
        <v>40</v>
      </c>
      <c r="W305" s="202"/>
      <c r="X305" s="5" t="s">
        <v>40</v>
      </c>
      <c r="Y305" s="37"/>
      <c r="Z305" s="161" t="s">
        <v>40</v>
      </c>
      <c r="AA305" s="197"/>
      <c r="AB305" s="162" t="s">
        <v>40</v>
      </c>
      <c r="AC305" s="198"/>
      <c r="AD305" s="5">
        <v>40</v>
      </c>
      <c r="AE305" s="5" t="s">
        <v>12541</v>
      </c>
      <c r="AF305" s="5" t="s">
        <v>12552</v>
      </c>
      <c r="AG305" s="170" t="b">
        <v>0</v>
      </c>
      <c r="AH305" s="170" t="b">
        <v>0</v>
      </c>
      <c r="AI305" s="170" t="s">
        <v>48</v>
      </c>
    </row>
    <row r="306" spans="1:35" ht="12.75">
      <c r="A306" s="74" t="s">
        <v>2794</v>
      </c>
      <c r="B306" s="17">
        <v>2</v>
      </c>
      <c r="C306" s="5" t="s">
        <v>2787</v>
      </c>
      <c r="D306" s="8" t="s">
        <v>2795</v>
      </c>
      <c r="E306" s="12" t="s">
        <v>2795</v>
      </c>
      <c r="F306" s="161" t="s">
        <v>40</v>
      </c>
      <c r="G306" s="197"/>
      <c r="H306" s="162" t="s">
        <v>40</v>
      </c>
      <c r="I306" s="198"/>
      <c r="J306" s="163" t="s">
        <v>40</v>
      </c>
      <c r="K306" s="199"/>
      <c r="L306" s="164" t="s">
        <v>40</v>
      </c>
      <c r="M306" s="200"/>
      <c r="N306" s="164" t="s">
        <v>40</v>
      </c>
      <c r="O306" s="180"/>
      <c r="P306" s="166" t="s">
        <v>40</v>
      </c>
      <c r="Q306" s="181"/>
      <c r="R306" s="167" t="s">
        <v>40</v>
      </c>
      <c r="S306" s="182"/>
      <c r="T306" s="168" t="s">
        <v>40</v>
      </c>
      <c r="U306" s="201"/>
      <c r="V306" s="169" t="s">
        <v>40</v>
      </c>
      <c r="W306" s="202"/>
      <c r="X306" s="5" t="s">
        <v>40</v>
      </c>
      <c r="Y306" s="37"/>
      <c r="Z306" s="161" t="s">
        <v>40</v>
      </c>
      <c r="AA306" s="197"/>
      <c r="AB306" s="162" t="s">
        <v>40</v>
      </c>
      <c r="AC306" s="198"/>
      <c r="AD306" s="5">
        <v>50</v>
      </c>
      <c r="AE306" s="5" t="s">
        <v>12541</v>
      </c>
      <c r="AF306" s="5" t="s">
        <v>12552</v>
      </c>
      <c r="AG306" s="170" t="b">
        <v>0</v>
      </c>
      <c r="AH306" s="170" t="b">
        <v>0</v>
      </c>
      <c r="AI306" s="170" t="s">
        <v>48</v>
      </c>
    </row>
    <row r="307" spans="1:35" ht="12.75">
      <c r="A307" s="74" t="s">
        <v>2800</v>
      </c>
      <c r="B307" s="17">
        <v>3</v>
      </c>
      <c r="C307" s="5" t="s">
        <v>2801</v>
      </c>
      <c r="D307" s="8" t="s">
        <v>2802</v>
      </c>
      <c r="E307" s="12" t="s">
        <v>2803</v>
      </c>
      <c r="F307" s="161" t="s">
        <v>40</v>
      </c>
      <c r="G307" s="197"/>
      <c r="H307" s="162" t="s">
        <v>40</v>
      </c>
      <c r="I307" s="198"/>
      <c r="J307" s="163" t="s">
        <v>40</v>
      </c>
      <c r="K307" s="199"/>
      <c r="L307" s="164" t="s">
        <v>40</v>
      </c>
      <c r="M307" s="200"/>
      <c r="N307" s="164" t="s">
        <v>40</v>
      </c>
      <c r="O307" s="180"/>
      <c r="P307" s="166" t="s">
        <v>40</v>
      </c>
      <c r="Q307" s="181"/>
      <c r="R307" s="167" t="s">
        <v>40</v>
      </c>
      <c r="S307" s="182"/>
      <c r="T307" s="168" t="s">
        <v>40</v>
      </c>
      <c r="U307" s="201"/>
      <c r="V307" s="169" t="s">
        <v>40</v>
      </c>
      <c r="W307" s="202"/>
      <c r="X307" s="5" t="s">
        <v>40</v>
      </c>
      <c r="Y307" s="37"/>
      <c r="Z307" s="161" t="s">
        <v>40</v>
      </c>
      <c r="AA307" s="197"/>
      <c r="AB307" s="162" t="s">
        <v>40</v>
      </c>
      <c r="AC307" s="198"/>
      <c r="AD307" s="5">
        <v>40</v>
      </c>
      <c r="AE307" s="5" t="s">
        <v>12541</v>
      </c>
      <c r="AF307" s="5" t="s">
        <v>12552</v>
      </c>
      <c r="AG307" s="170" t="b">
        <v>0</v>
      </c>
      <c r="AH307" s="170" t="b">
        <v>0</v>
      </c>
      <c r="AI307" s="170" t="s">
        <v>48</v>
      </c>
    </row>
    <row r="308" spans="1:35" ht="12.75">
      <c r="A308" s="74" t="s">
        <v>2804</v>
      </c>
      <c r="B308" s="17">
        <v>3</v>
      </c>
      <c r="C308" s="5" t="s">
        <v>2805</v>
      </c>
      <c r="D308" s="8" t="s">
        <v>2806</v>
      </c>
      <c r="E308" s="12" t="s">
        <v>2806</v>
      </c>
      <c r="F308" s="161" t="s">
        <v>40</v>
      </c>
      <c r="G308" s="197"/>
      <c r="H308" s="162" t="s">
        <v>40</v>
      </c>
      <c r="I308" s="198"/>
      <c r="J308" s="163" t="s">
        <v>40</v>
      </c>
      <c r="K308" s="199"/>
      <c r="L308" s="164" t="s">
        <v>40</v>
      </c>
      <c r="M308" s="200"/>
      <c r="N308" s="164" t="s">
        <v>40</v>
      </c>
      <c r="O308" s="180"/>
      <c r="P308" s="166" t="s">
        <v>40</v>
      </c>
      <c r="Q308" s="181"/>
      <c r="R308" s="167" t="s">
        <v>40</v>
      </c>
      <c r="S308" s="182"/>
      <c r="T308" s="168" t="s">
        <v>40</v>
      </c>
      <c r="U308" s="201"/>
      <c r="V308" s="169" t="s">
        <v>40</v>
      </c>
      <c r="W308" s="202"/>
      <c r="X308" s="5" t="s">
        <v>40</v>
      </c>
      <c r="Y308" s="37"/>
      <c r="Z308" s="161" t="s">
        <v>40</v>
      </c>
      <c r="AA308" s="197"/>
      <c r="AB308" s="162" t="s">
        <v>40</v>
      </c>
      <c r="AC308" s="198"/>
      <c r="AD308" s="5">
        <v>60</v>
      </c>
      <c r="AE308" s="5" t="s">
        <v>12541</v>
      </c>
      <c r="AF308" s="5" t="s">
        <v>12552</v>
      </c>
      <c r="AG308" s="170" t="b">
        <v>0</v>
      </c>
      <c r="AH308" s="170" t="b">
        <v>0</v>
      </c>
      <c r="AI308" s="170" t="s">
        <v>48</v>
      </c>
    </row>
    <row r="309" spans="1:35" ht="12.75">
      <c r="A309" s="74" t="s">
        <v>2807</v>
      </c>
      <c r="B309" s="17">
        <v>3</v>
      </c>
      <c r="C309" s="5" t="s">
        <v>2808</v>
      </c>
      <c r="D309" s="8" t="s">
        <v>2809</v>
      </c>
      <c r="E309" s="12" t="s">
        <v>2809</v>
      </c>
      <c r="F309" s="161" t="s">
        <v>40</v>
      </c>
      <c r="G309" s="197"/>
      <c r="H309" s="162" t="s">
        <v>40</v>
      </c>
      <c r="I309" s="198"/>
      <c r="J309" s="163" t="s">
        <v>40</v>
      </c>
      <c r="K309" s="199"/>
      <c r="L309" s="164" t="s">
        <v>40</v>
      </c>
      <c r="M309" s="200"/>
      <c r="N309" s="164" t="s">
        <v>40</v>
      </c>
      <c r="O309" s="180"/>
      <c r="P309" s="166" t="s">
        <v>40</v>
      </c>
      <c r="Q309" s="181"/>
      <c r="R309" s="167" t="s">
        <v>40</v>
      </c>
      <c r="S309" s="182"/>
      <c r="T309" s="168" t="s">
        <v>40</v>
      </c>
      <c r="U309" s="201"/>
      <c r="V309" s="169" t="s">
        <v>40</v>
      </c>
      <c r="W309" s="202"/>
      <c r="X309" s="5" t="s">
        <v>40</v>
      </c>
      <c r="Y309" s="37"/>
      <c r="Z309" s="161" t="s">
        <v>40</v>
      </c>
      <c r="AA309" s="197"/>
      <c r="AB309" s="162" t="s">
        <v>40</v>
      </c>
      <c r="AC309" s="198"/>
      <c r="AD309" s="5">
        <v>30</v>
      </c>
      <c r="AE309" s="5" t="s">
        <v>12541</v>
      </c>
      <c r="AF309" s="5" t="s">
        <v>12552</v>
      </c>
      <c r="AG309" s="170" t="b">
        <v>0</v>
      </c>
      <c r="AH309" s="170" t="b">
        <v>0</v>
      </c>
      <c r="AI309" s="170" t="s">
        <v>48</v>
      </c>
    </row>
    <row r="310" spans="1:35" ht="12.75">
      <c r="A310" s="74" t="s">
        <v>2810</v>
      </c>
      <c r="B310" s="17">
        <v>3</v>
      </c>
      <c r="C310" s="5" t="s">
        <v>2811</v>
      </c>
      <c r="D310" s="8" t="s">
        <v>2812</v>
      </c>
      <c r="E310" s="12" t="s">
        <v>2812</v>
      </c>
      <c r="F310" s="161" t="s">
        <v>40</v>
      </c>
      <c r="G310" s="197"/>
      <c r="H310" s="162" t="s">
        <v>40</v>
      </c>
      <c r="I310" s="198"/>
      <c r="J310" s="163" t="s">
        <v>40</v>
      </c>
      <c r="K310" s="199"/>
      <c r="L310" s="164" t="s">
        <v>40</v>
      </c>
      <c r="M310" s="200"/>
      <c r="N310" s="164" t="s">
        <v>40</v>
      </c>
      <c r="O310" s="180"/>
      <c r="P310" s="166" t="s">
        <v>40</v>
      </c>
      <c r="Q310" s="181"/>
      <c r="R310" s="167" t="s">
        <v>40</v>
      </c>
      <c r="S310" s="182"/>
      <c r="T310" s="168" t="s">
        <v>40</v>
      </c>
      <c r="U310" s="201"/>
      <c r="V310" s="169" t="s">
        <v>40</v>
      </c>
      <c r="W310" s="202"/>
      <c r="X310" s="5" t="s">
        <v>40</v>
      </c>
      <c r="Y310" s="37"/>
      <c r="Z310" s="161" t="s">
        <v>40</v>
      </c>
      <c r="AA310" s="197"/>
      <c r="AB310" s="162" t="s">
        <v>40</v>
      </c>
      <c r="AC310" s="198"/>
      <c r="AD310" s="5">
        <v>30</v>
      </c>
      <c r="AE310" s="5" t="s">
        <v>12541</v>
      </c>
      <c r="AF310" s="5" t="s">
        <v>12552</v>
      </c>
      <c r="AG310" s="170" t="b">
        <v>0</v>
      </c>
      <c r="AH310" s="170" t="b">
        <v>0</v>
      </c>
      <c r="AI310" s="170" t="s">
        <v>48</v>
      </c>
    </row>
    <row r="311" spans="1:35" ht="12.75">
      <c r="A311" s="74" t="s">
        <v>2813</v>
      </c>
      <c r="B311" s="17">
        <v>3</v>
      </c>
      <c r="C311" s="5" t="s">
        <v>2814</v>
      </c>
      <c r="D311" s="8" t="s">
        <v>2815</v>
      </c>
      <c r="E311" s="12" t="s">
        <v>2815</v>
      </c>
      <c r="F311" s="161" t="s">
        <v>40</v>
      </c>
      <c r="G311" s="197"/>
      <c r="H311" s="162" t="s">
        <v>40</v>
      </c>
      <c r="I311" s="198"/>
      <c r="J311" s="163" t="s">
        <v>40</v>
      </c>
      <c r="K311" s="199"/>
      <c r="L311" s="164" t="s">
        <v>40</v>
      </c>
      <c r="M311" s="200"/>
      <c r="N311" s="164" t="s">
        <v>40</v>
      </c>
      <c r="O311" s="180"/>
      <c r="P311" s="166" t="s">
        <v>40</v>
      </c>
      <c r="Q311" s="181"/>
      <c r="R311" s="167" t="s">
        <v>40</v>
      </c>
      <c r="S311" s="182"/>
      <c r="T311" s="168" t="s">
        <v>40</v>
      </c>
      <c r="U311" s="201"/>
      <c r="V311" s="169" t="s">
        <v>40</v>
      </c>
      <c r="W311" s="202"/>
      <c r="X311" s="5" t="s">
        <v>40</v>
      </c>
      <c r="Y311" s="37"/>
      <c r="Z311" s="161" t="s">
        <v>40</v>
      </c>
      <c r="AA311" s="197"/>
      <c r="AB311" s="162" t="s">
        <v>40</v>
      </c>
      <c r="AC311" s="198"/>
      <c r="AD311" s="5">
        <v>120</v>
      </c>
      <c r="AE311" s="5" t="s">
        <v>12541</v>
      </c>
      <c r="AF311" s="5" t="s">
        <v>12552</v>
      </c>
      <c r="AG311" s="170" t="b">
        <v>0</v>
      </c>
      <c r="AH311" s="170" t="b">
        <v>0</v>
      </c>
      <c r="AI311" s="170" t="s">
        <v>48</v>
      </c>
    </row>
    <row r="312" spans="1:35" ht="12.75">
      <c r="A312" s="74" t="s">
        <v>2816</v>
      </c>
      <c r="B312" s="17">
        <v>3</v>
      </c>
      <c r="C312" s="5" t="s">
        <v>2759</v>
      </c>
      <c r="D312" s="8" t="s">
        <v>2817</v>
      </c>
      <c r="E312" s="12" t="s">
        <v>2817</v>
      </c>
      <c r="F312" s="161" t="s">
        <v>40</v>
      </c>
      <c r="G312" s="197"/>
      <c r="H312" s="162" t="s">
        <v>40</v>
      </c>
      <c r="I312" s="198"/>
      <c r="J312" s="163" t="s">
        <v>40</v>
      </c>
      <c r="K312" s="199"/>
      <c r="L312" s="164" t="s">
        <v>40</v>
      </c>
      <c r="M312" s="200"/>
      <c r="N312" s="164" t="s">
        <v>40</v>
      </c>
      <c r="O312" s="180"/>
      <c r="P312" s="166" t="s">
        <v>40</v>
      </c>
      <c r="Q312" s="181"/>
      <c r="R312" s="167" t="s">
        <v>40</v>
      </c>
      <c r="S312" s="182"/>
      <c r="T312" s="168" t="s">
        <v>40</v>
      </c>
      <c r="U312" s="201"/>
      <c r="V312" s="169" t="s">
        <v>40</v>
      </c>
      <c r="W312" s="202"/>
      <c r="X312" s="5" t="s">
        <v>40</v>
      </c>
      <c r="Y312" s="37"/>
      <c r="Z312" s="161" t="s">
        <v>40</v>
      </c>
      <c r="AA312" s="197"/>
      <c r="AB312" s="162" t="s">
        <v>40</v>
      </c>
      <c r="AC312" s="198"/>
      <c r="AD312" s="5">
        <v>60</v>
      </c>
      <c r="AE312" s="5" t="s">
        <v>12541</v>
      </c>
      <c r="AF312" s="5" t="s">
        <v>12552</v>
      </c>
      <c r="AG312" s="170" t="b">
        <v>0</v>
      </c>
      <c r="AH312" s="170" t="b">
        <v>0</v>
      </c>
      <c r="AI312" s="170" t="s">
        <v>48</v>
      </c>
    </row>
    <row r="313" spans="1:35" ht="12.75">
      <c r="A313" s="74" t="s">
        <v>2818</v>
      </c>
      <c r="B313" s="17">
        <v>4</v>
      </c>
      <c r="C313" s="5" t="s">
        <v>2740</v>
      </c>
      <c r="D313" s="8" t="s">
        <v>2819</v>
      </c>
      <c r="E313" s="12" t="s">
        <v>2820</v>
      </c>
      <c r="F313" s="161" t="s">
        <v>40</v>
      </c>
      <c r="G313" s="197"/>
      <c r="H313" s="162" t="s">
        <v>40</v>
      </c>
      <c r="I313" s="198"/>
      <c r="J313" s="163" t="s">
        <v>40</v>
      </c>
      <c r="K313" s="199"/>
      <c r="L313" s="164" t="s">
        <v>40</v>
      </c>
      <c r="M313" s="200"/>
      <c r="N313" s="164" t="s">
        <v>40</v>
      </c>
      <c r="O313" s="180"/>
      <c r="P313" s="166" t="s">
        <v>40</v>
      </c>
      <c r="Q313" s="181"/>
      <c r="R313" s="167" t="s">
        <v>40</v>
      </c>
      <c r="S313" s="182"/>
      <c r="T313" s="168" t="s">
        <v>40</v>
      </c>
      <c r="U313" s="201"/>
      <c r="V313" s="169" t="s">
        <v>40</v>
      </c>
      <c r="W313" s="202"/>
      <c r="X313" s="5" t="s">
        <v>40</v>
      </c>
      <c r="Y313" s="37"/>
      <c r="Z313" s="161" t="s">
        <v>40</v>
      </c>
      <c r="AA313" s="197"/>
      <c r="AB313" s="162" t="s">
        <v>40</v>
      </c>
      <c r="AC313" s="198"/>
      <c r="AD313" s="5">
        <v>40</v>
      </c>
      <c r="AE313" s="5" t="s">
        <v>12541</v>
      </c>
      <c r="AF313" s="5" t="s">
        <v>12552</v>
      </c>
      <c r="AG313" s="170" t="b">
        <v>0</v>
      </c>
      <c r="AH313" s="170" t="b">
        <v>0</v>
      </c>
      <c r="AI313" s="170" t="s">
        <v>48</v>
      </c>
    </row>
    <row r="314" spans="1:35" ht="12.75">
      <c r="A314" s="74" t="s">
        <v>2821</v>
      </c>
      <c r="B314" s="17">
        <v>4</v>
      </c>
      <c r="C314" s="5" t="s">
        <v>2740</v>
      </c>
      <c r="D314" s="8" t="s">
        <v>2822</v>
      </c>
      <c r="E314" s="12" t="s">
        <v>2823</v>
      </c>
      <c r="F314" s="161" t="s">
        <v>40</v>
      </c>
      <c r="G314" s="197"/>
      <c r="H314" s="162" t="s">
        <v>40</v>
      </c>
      <c r="I314" s="198"/>
      <c r="J314" s="163" t="s">
        <v>40</v>
      </c>
      <c r="K314" s="199"/>
      <c r="L314" s="164" t="s">
        <v>40</v>
      </c>
      <c r="M314" s="200"/>
      <c r="N314" s="164" t="s">
        <v>40</v>
      </c>
      <c r="O314" s="180"/>
      <c r="P314" s="166" t="s">
        <v>40</v>
      </c>
      <c r="Q314" s="181"/>
      <c r="R314" s="167" t="s">
        <v>40</v>
      </c>
      <c r="S314" s="182"/>
      <c r="T314" s="168" t="s">
        <v>40</v>
      </c>
      <c r="U314" s="201"/>
      <c r="V314" s="169" t="s">
        <v>40</v>
      </c>
      <c r="W314" s="202"/>
      <c r="X314" s="5" t="s">
        <v>40</v>
      </c>
      <c r="Y314" s="37"/>
      <c r="Z314" s="161" t="s">
        <v>40</v>
      </c>
      <c r="AA314" s="197"/>
      <c r="AB314" s="162" t="s">
        <v>40</v>
      </c>
      <c r="AC314" s="198"/>
      <c r="AD314" s="5">
        <v>40</v>
      </c>
      <c r="AE314" s="5" t="s">
        <v>12541</v>
      </c>
      <c r="AF314" s="5" t="s">
        <v>12552</v>
      </c>
      <c r="AG314" s="170" t="b">
        <v>0</v>
      </c>
      <c r="AH314" s="170" t="b">
        <v>0</v>
      </c>
      <c r="AI314" s="170" t="s">
        <v>48</v>
      </c>
    </row>
    <row r="315" spans="1:35" ht="12.75">
      <c r="A315" s="74" t="s">
        <v>2824</v>
      </c>
      <c r="B315" s="17">
        <v>4</v>
      </c>
      <c r="C315" s="5" t="s">
        <v>2740</v>
      </c>
      <c r="D315" s="8" t="s">
        <v>2825</v>
      </c>
      <c r="E315" s="12" t="s">
        <v>2826</v>
      </c>
      <c r="F315" s="161" t="s">
        <v>40</v>
      </c>
      <c r="G315" s="197"/>
      <c r="H315" s="162" t="s">
        <v>40</v>
      </c>
      <c r="I315" s="198"/>
      <c r="J315" s="163" t="s">
        <v>40</v>
      </c>
      <c r="K315" s="199"/>
      <c r="L315" s="164" t="s">
        <v>40</v>
      </c>
      <c r="M315" s="200"/>
      <c r="N315" s="164" t="s">
        <v>40</v>
      </c>
      <c r="O315" s="180"/>
      <c r="P315" s="166" t="s">
        <v>40</v>
      </c>
      <c r="Q315" s="181"/>
      <c r="R315" s="167" t="s">
        <v>40</v>
      </c>
      <c r="S315" s="182"/>
      <c r="T315" s="168" t="s">
        <v>40</v>
      </c>
      <c r="U315" s="201"/>
      <c r="V315" s="169" t="s">
        <v>40</v>
      </c>
      <c r="W315" s="202"/>
      <c r="X315" s="5" t="s">
        <v>40</v>
      </c>
      <c r="Y315" s="37"/>
      <c r="Z315" s="161" t="s">
        <v>40</v>
      </c>
      <c r="AA315" s="197"/>
      <c r="AB315" s="162" t="s">
        <v>40</v>
      </c>
      <c r="AC315" s="198"/>
      <c r="AD315" s="5">
        <v>40</v>
      </c>
      <c r="AE315" s="5" t="s">
        <v>12541</v>
      </c>
      <c r="AF315" s="5" t="s">
        <v>12552</v>
      </c>
      <c r="AG315" s="170" t="b">
        <v>0</v>
      </c>
      <c r="AH315" s="170" t="b">
        <v>0</v>
      </c>
      <c r="AI315" s="170" t="s">
        <v>48</v>
      </c>
    </row>
    <row r="316" spans="1:35" ht="12.75">
      <c r="A316" s="74" t="s">
        <v>2827</v>
      </c>
      <c r="B316" s="17">
        <v>4</v>
      </c>
      <c r="C316" s="5" t="s">
        <v>2740</v>
      </c>
      <c r="D316" s="8" t="s">
        <v>2828</v>
      </c>
      <c r="E316" s="12" t="s">
        <v>2829</v>
      </c>
      <c r="F316" s="161" t="s">
        <v>40</v>
      </c>
      <c r="G316" s="197"/>
      <c r="H316" s="162" t="s">
        <v>40</v>
      </c>
      <c r="I316" s="198"/>
      <c r="J316" s="163" t="s">
        <v>40</v>
      </c>
      <c r="K316" s="199"/>
      <c r="L316" s="164" t="s">
        <v>40</v>
      </c>
      <c r="M316" s="200"/>
      <c r="N316" s="164" t="s">
        <v>40</v>
      </c>
      <c r="O316" s="180"/>
      <c r="P316" s="166" t="s">
        <v>40</v>
      </c>
      <c r="Q316" s="181"/>
      <c r="R316" s="167" t="s">
        <v>40</v>
      </c>
      <c r="S316" s="182"/>
      <c r="T316" s="168" t="s">
        <v>40</v>
      </c>
      <c r="U316" s="201"/>
      <c r="V316" s="169" t="s">
        <v>40</v>
      </c>
      <c r="W316" s="202"/>
      <c r="X316" s="5" t="s">
        <v>40</v>
      </c>
      <c r="Y316" s="37"/>
      <c r="Z316" s="161" t="s">
        <v>40</v>
      </c>
      <c r="AA316" s="197"/>
      <c r="AB316" s="162" t="s">
        <v>40</v>
      </c>
      <c r="AC316" s="198"/>
      <c r="AD316" s="5">
        <v>40</v>
      </c>
      <c r="AE316" s="5" t="s">
        <v>12541</v>
      </c>
      <c r="AF316" s="5" t="s">
        <v>12552</v>
      </c>
      <c r="AG316" s="170" t="b">
        <v>0</v>
      </c>
      <c r="AH316" s="170" t="b">
        <v>0</v>
      </c>
      <c r="AI316" s="170" t="s">
        <v>48</v>
      </c>
    </row>
    <row r="317" spans="1:35" ht="12.75">
      <c r="A317" s="74" t="s">
        <v>2830</v>
      </c>
      <c r="B317" s="17">
        <v>4</v>
      </c>
      <c r="C317" s="5" t="s">
        <v>2740</v>
      </c>
      <c r="D317" s="8" t="s">
        <v>2831</v>
      </c>
      <c r="E317" s="12" t="s">
        <v>2832</v>
      </c>
      <c r="F317" s="161" t="s">
        <v>40</v>
      </c>
      <c r="G317" s="197"/>
      <c r="H317" s="162" t="s">
        <v>40</v>
      </c>
      <c r="I317" s="198"/>
      <c r="J317" s="163" t="s">
        <v>40</v>
      </c>
      <c r="K317" s="199"/>
      <c r="L317" s="164" t="s">
        <v>40</v>
      </c>
      <c r="M317" s="200"/>
      <c r="N317" s="164" t="s">
        <v>40</v>
      </c>
      <c r="O317" s="180"/>
      <c r="P317" s="166" t="s">
        <v>40</v>
      </c>
      <c r="Q317" s="181"/>
      <c r="R317" s="167" t="s">
        <v>40</v>
      </c>
      <c r="S317" s="182"/>
      <c r="T317" s="168" t="s">
        <v>40</v>
      </c>
      <c r="U317" s="201"/>
      <c r="V317" s="169" t="s">
        <v>40</v>
      </c>
      <c r="W317" s="202"/>
      <c r="X317" s="5" t="s">
        <v>40</v>
      </c>
      <c r="Y317" s="37"/>
      <c r="Z317" s="161" t="s">
        <v>40</v>
      </c>
      <c r="AA317" s="197"/>
      <c r="AB317" s="162" t="s">
        <v>40</v>
      </c>
      <c r="AC317" s="198"/>
      <c r="AD317" s="5">
        <v>40</v>
      </c>
      <c r="AE317" s="5" t="s">
        <v>12541</v>
      </c>
      <c r="AF317" s="5" t="s">
        <v>12552</v>
      </c>
      <c r="AG317" s="170" t="b">
        <v>0</v>
      </c>
      <c r="AH317" s="170" t="b">
        <v>0</v>
      </c>
      <c r="AI317" s="170" t="s">
        <v>48</v>
      </c>
    </row>
    <row r="318" spans="1:35" ht="12.75">
      <c r="A318" s="74" t="s">
        <v>2833</v>
      </c>
      <c r="B318" s="17">
        <v>4</v>
      </c>
      <c r="C318" s="5" t="s">
        <v>2740</v>
      </c>
      <c r="D318" s="8" t="s">
        <v>2834</v>
      </c>
      <c r="E318" s="12" t="s">
        <v>2835</v>
      </c>
      <c r="F318" s="161" t="s">
        <v>40</v>
      </c>
      <c r="G318" s="197"/>
      <c r="H318" s="162" t="s">
        <v>40</v>
      </c>
      <c r="I318" s="198"/>
      <c r="J318" s="163" t="s">
        <v>40</v>
      </c>
      <c r="K318" s="199"/>
      <c r="L318" s="164" t="s">
        <v>40</v>
      </c>
      <c r="M318" s="200"/>
      <c r="N318" s="164" t="s">
        <v>40</v>
      </c>
      <c r="O318" s="180"/>
      <c r="P318" s="166" t="s">
        <v>40</v>
      </c>
      <c r="Q318" s="181"/>
      <c r="R318" s="167" t="s">
        <v>40</v>
      </c>
      <c r="S318" s="182"/>
      <c r="T318" s="168" t="s">
        <v>40</v>
      </c>
      <c r="U318" s="201"/>
      <c r="V318" s="169" t="s">
        <v>40</v>
      </c>
      <c r="W318" s="202"/>
      <c r="X318" s="5" t="s">
        <v>40</v>
      </c>
      <c r="Y318" s="37"/>
      <c r="Z318" s="161" t="s">
        <v>40</v>
      </c>
      <c r="AA318" s="197"/>
      <c r="AB318" s="162" t="s">
        <v>40</v>
      </c>
      <c r="AC318" s="198"/>
      <c r="AD318" s="5">
        <v>40</v>
      </c>
      <c r="AE318" s="5" t="s">
        <v>12541</v>
      </c>
      <c r="AF318" s="5" t="s">
        <v>12552</v>
      </c>
      <c r="AG318" s="170" t="b">
        <v>0</v>
      </c>
      <c r="AH318" s="170" t="b">
        <v>0</v>
      </c>
      <c r="AI318" s="170" t="s">
        <v>48</v>
      </c>
    </row>
    <row r="319" spans="1:35" ht="12.75">
      <c r="A319" s="74" t="s">
        <v>2836</v>
      </c>
      <c r="B319" s="17">
        <v>4</v>
      </c>
      <c r="C319" s="5" t="s">
        <v>2740</v>
      </c>
      <c r="D319" s="8" t="s">
        <v>2837</v>
      </c>
      <c r="E319" s="12" t="s">
        <v>2838</v>
      </c>
      <c r="F319" s="161" t="s">
        <v>40</v>
      </c>
      <c r="G319" s="197"/>
      <c r="H319" s="162" t="s">
        <v>40</v>
      </c>
      <c r="I319" s="198"/>
      <c r="J319" s="163" t="s">
        <v>40</v>
      </c>
      <c r="K319" s="199"/>
      <c r="L319" s="164" t="s">
        <v>40</v>
      </c>
      <c r="M319" s="200"/>
      <c r="N319" s="164" t="s">
        <v>40</v>
      </c>
      <c r="O319" s="180"/>
      <c r="P319" s="166" t="s">
        <v>40</v>
      </c>
      <c r="Q319" s="181"/>
      <c r="R319" s="167" t="s">
        <v>40</v>
      </c>
      <c r="S319" s="182"/>
      <c r="T319" s="168" t="s">
        <v>40</v>
      </c>
      <c r="U319" s="201"/>
      <c r="V319" s="169" t="s">
        <v>40</v>
      </c>
      <c r="W319" s="202"/>
      <c r="X319" s="5" t="s">
        <v>40</v>
      </c>
      <c r="Y319" s="37"/>
      <c r="Z319" s="161" t="s">
        <v>40</v>
      </c>
      <c r="AA319" s="197"/>
      <c r="AB319" s="162" t="s">
        <v>40</v>
      </c>
      <c r="AC319" s="198"/>
      <c r="AD319" s="5">
        <v>40</v>
      </c>
      <c r="AE319" s="5" t="s">
        <v>12541</v>
      </c>
      <c r="AF319" s="5" t="s">
        <v>12552</v>
      </c>
      <c r="AG319" s="170" t="b">
        <v>0</v>
      </c>
      <c r="AH319" s="170" t="b">
        <v>0</v>
      </c>
      <c r="AI319" s="170" t="s">
        <v>48</v>
      </c>
    </row>
    <row r="320" spans="1:35" ht="12.75">
      <c r="A320" s="74" t="s">
        <v>2839</v>
      </c>
      <c r="B320" s="17">
        <v>4</v>
      </c>
      <c r="C320" s="5" t="s">
        <v>2840</v>
      </c>
      <c r="D320" s="8" t="s">
        <v>2841</v>
      </c>
      <c r="E320" s="12" t="s">
        <v>2841</v>
      </c>
      <c r="F320" s="161" t="s">
        <v>40</v>
      </c>
      <c r="G320" s="197"/>
      <c r="H320" s="162" t="s">
        <v>40</v>
      </c>
      <c r="I320" s="198"/>
      <c r="J320" s="163" t="s">
        <v>40</v>
      </c>
      <c r="K320" s="199"/>
      <c r="L320" s="164" t="s">
        <v>40</v>
      </c>
      <c r="M320" s="200"/>
      <c r="N320" s="164" t="s">
        <v>40</v>
      </c>
      <c r="O320" s="180"/>
      <c r="P320" s="166" t="s">
        <v>40</v>
      </c>
      <c r="Q320" s="181"/>
      <c r="R320" s="167" t="s">
        <v>40</v>
      </c>
      <c r="S320" s="182"/>
      <c r="T320" s="168" t="s">
        <v>40</v>
      </c>
      <c r="U320" s="201"/>
      <c r="V320" s="169" t="s">
        <v>40</v>
      </c>
      <c r="W320" s="202"/>
      <c r="X320" s="5" t="s">
        <v>40</v>
      </c>
      <c r="Y320" s="37"/>
      <c r="Z320" s="161" t="s">
        <v>40</v>
      </c>
      <c r="AA320" s="197"/>
      <c r="AB320" s="162" t="s">
        <v>40</v>
      </c>
      <c r="AC320" s="198"/>
      <c r="AD320" s="5">
        <v>100</v>
      </c>
      <c r="AE320" s="5" t="s">
        <v>12541</v>
      </c>
      <c r="AF320" s="5" t="s">
        <v>12552</v>
      </c>
      <c r="AG320" s="170" t="b">
        <v>0</v>
      </c>
      <c r="AH320" s="170" t="b">
        <v>0</v>
      </c>
      <c r="AI320" s="170" t="s">
        <v>48</v>
      </c>
    </row>
    <row r="321" spans="1:35" ht="12.75" hidden="1">
      <c r="A321" s="172"/>
      <c r="B321" s="159"/>
      <c r="C321" s="173"/>
      <c r="D321" s="11"/>
      <c r="E321" s="5"/>
      <c r="F321" s="161"/>
      <c r="G321" s="161"/>
      <c r="H321" s="162"/>
      <c r="I321" s="162"/>
      <c r="J321" s="163"/>
      <c r="K321" s="163"/>
      <c r="L321" s="164"/>
      <c r="M321" s="164"/>
      <c r="N321" s="164"/>
      <c r="O321" s="165"/>
      <c r="P321" s="166"/>
      <c r="Q321" s="166"/>
      <c r="R321" s="167"/>
      <c r="S321" s="167"/>
      <c r="T321" s="168"/>
      <c r="U321" s="168"/>
      <c r="V321" s="169"/>
      <c r="W321" s="169"/>
      <c r="X321" s="5"/>
      <c r="Y321" s="5"/>
      <c r="Z321" s="161"/>
      <c r="AA321" s="161"/>
      <c r="AB321" s="162"/>
      <c r="AC321" s="162"/>
      <c r="AD321" s="5"/>
      <c r="AE321" s="5"/>
      <c r="AF321" s="5"/>
      <c r="AG321" s="170"/>
      <c r="AH321" s="170"/>
      <c r="AI321" s="170"/>
    </row>
    <row r="322" spans="1:35" ht="12.75" hidden="1">
      <c r="A322" s="172"/>
      <c r="B322" s="159"/>
      <c r="C322" s="173"/>
      <c r="D322" s="11"/>
      <c r="E322" s="5"/>
      <c r="F322" s="161"/>
      <c r="G322" s="161"/>
      <c r="H322" s="162"/>
      <c r="I322" s="162"/>
      <c r="J322" s="163"/>
      <c r="K322" s="163"/>
      <c r="L322" s="164"/>
      <c r="M322" s="164"/>
      <c r="N322" s="164"/>
      <c r="O322" s="165"/>
      <c r="P322" s="166"/>
      <c r="Q322" s="166"/>
      <c r="R322" s="167"/>
      <c r="S322" s="167"/>
      <c r="T322" s="168"/>
      <c r="U322" s="168"/>
      <c r="V322" s="169"/>
      <c r="W322" s="169"/>
      <c r="X322" s="5"/>
      <c r="Y322" s="5"/>
      <c r="Z322" s="161"/>
      <c r="AA322" s="161"/>
      <c r="AB322" s="162"/>
      <c r="AC322" s="162"/>
      <c r="AD322" s="5"/>
      <c r="AE322" s="5"/>
      <c r="AF322" s="5"/>
      <c r="AG322" s="170"/>
      <c r="AH322" s="170"/>
      <c r="AI322" s="170"/>
    </row>
    <row r="323" spans="1:35" ht="12.75" hidden="1">
      <c r="A323" s="172"/>
      <c r="B323" s="159"/>
      <c r="C323" s="173"/>
      <c r="D323" s="11"/>
      <c r="E323" s="5"/>
      <c r="F323" s="161"/>
      <c r="G323" s="161"/>
      <c r="H323" s="162"/>
      <c r="I323" s="162"/>
      <c r="J323" s="163"/>
      <c r="K323" s="163"/>
      <c r="L323" s="164"/>
      <c r="M323" s="164"/>
      <c r="N323" s="164"/>
      <c r="O323" s="165"/>
      <c r="P323" s="166"/>
      <c r="Q323" s="166"/>
      <c r="R323" s="167"/>
      <c r="S323" s="167"/>
      <c r="T323" s="168"/>
      <c r="U323" s="168"/>
      <c r="V323" s="169"/>
      <c r="W323" s="169"/>
      <c r="X323" s="5"/>
      <c r="Y323" s="5"/>
      <c r="Z323" s="161"/>
      <c r="AA323" s="161"/>
      <c r="AB323" s="162"/>
      <c r="AC323" s="162"/>
      <c r="AD323" s="5"/>
      <c r="AE323" s="5"/>
      <c r="AF323" s="5"/>
      <c r="AG323" s="170"/>
      <c r="AH323" s="170"/>
      <c r="AI323" s="170"/>
    </row>
    <row r="324" spans="1:35" ht="12.75">
      <c r="A324" s="75" t="s">
        <v>2842</v>
      </c>
      <c r="B324" s="159">
        <v>0</v>
      </c>
      <c r="C324" s="5" t="s">
        <v>2843</v>
      </c>
      <c r="D324" s="185" t="s">
        <v>2844</v>
      </c>
      <c r="E324" s="12" t="s">
        <v>2845</v>
      </c>
      <c r="F324" s="161" t="s">
        <v>40</v>
      </c>
      <c r="G324" s="161"/>
      <c r="H324" s="162" t="s">
        <v>40</v>
      </c>
      <c r="I324" s="162"/>
      <c r="J324" s="163" t="s">
        <v>40</v>
      </c>
      <c r="K324" s="163"/>
      <c r="L324" s="164" t="s">
        <v>40</v>
      </c>
      <c r="M324" s="164"/>
      <c r="N324" s="164" t="s">
        <v>40</v>
      </c>
      <c r="O324" s="165"/>
      <c r="P324" s="166" t="s">
        <v>40</v>
      </c>
      <c r="Q324" s="166"/>
      <c r="R324" s="167" t="s">
        <v>40</v>
      </c>
      <c r="S324" s="167"/>
      <c r="T324" s="168" t="s">
        <v>40</v>
      </c>
      <c r="U324" s="168"/>
      <c r="V324" s="169" t="s">
        <v>40</v>
      </c>
      <c r="W324" s="169"/>
      <c r="X324" s="5" t="s">
        <v>40</v>
      </c>
      <c r="Y324" s="5"/>
      <c r="Z324" s="161" t="s">
        <v>40</v>
      </c>
      <c r="AA324" s="161"/>
      <c r="AB324" s="162" t="s">
        <v>40</v>
      </c>
      <c r="AC324" s="162"/>
      <c r="AD324" s="5">
        <v>5</v>
      </c>
      <c r="AE324" s="5" t="s">
        <v>12541</v>
      </c>
      <c r="AF324" s="5" t="s">
        <v>12553</v>
      </c>
      <c r="AG324" s="170" t="b">
        <v>0</v>
      </c>
      <c r="AH324" s="170" t="b">
        <v>0</v>
      </c>
      <c r="AI324" s="170" t="s">
        <v>48</v>
      </c>
    </row>
    <row r="325" spans="1:35" ht="12.75">
      <c r="A325" s="75" t="s">
        <v>2846</v>
      </c>
      <c r="B325" s="159">
        <v>0</v>
      </c>
      <c r="C325" s="5" t="s">
        <v>2843</v>
      </c>
      <c r="D325" s="185" t="s">
        <v>2847</v>
      </c>
      <c r="E325" s="12" t="s">
        <v>2848</v>
      </c>
      <c r="F325" s="161" t="s">
        <v>40</v>
      </c>
      <c r="G325" s="161"/>
      <c r="H325" s="162" t="s">
        <v>40</v>
      </c>
      <c r="I325" s="162"/>
      <c r="J325" s="163" t="s">
        <v>40</v>
      </c>
      <c r="K325" s="163"/>
      <c r="L325" s="164" t="s">
        <v>40</v>
      </c>
      <c r="M325" s="164"/>
      <c r="N325" s="164" t="s">
        <v>40</v>
      </c>
      <c r="O325" s="165"/>
      <c r="P325" s="166" t="s">
        <v>40</v>
      </c>
      <c r="Q325" s="166"/>
      <c r="R325" s="167" t="s">
        <v>40</v>
      </c>
      <c r="S325" s="167"/>
      <c r="T325" s="168" t="s">
        <v>40</v>
      </c>
      <c r="U325" s="168"/>
      <c r="V325" s="169" t="s">
        <v>40</v>
      </c>
      <c r="W325" s="169"/>
      <c r="X325" s="5" t="s">
        <v>40</v>
      </c>
      <c r="Y325" s="5"/>
      <c r="Z325" s="161" t="s">
        <v>40</v>
      </c>
      <c r="AA325" s="161"/>
      <c r="AB325" s="162" t="s">
        <v>40</v>
      </c>
      <c r="AC325" s="162"/>
      <c r="AD325" s="5">
        <v>5</v>
      </c>
      <c r="AE325" s="5" t="s">
        <v>12541</v>
      </c>
      <c r="AF325" s="5" t="s">
        <v>12553</v>
      </c>
      <c r="AG325" s="170" t="b">
        <v>0</v>
      </c>
      <c r="AH325" s="170" t="b">
        <v>0</v>
      </c>
      <c r="AI325" s="170" t="s">
        <v>48</v>
      </c>
    </row>
    <row r="326" spans="1:35" ht="12.75">
      <c r="A326" s="75" t="s">
        <v>2849</v>
      </c>
      <c r="B326" s="159">
        <v>0</v>
      </c>
      <c r="C326" s="5" t="s">
        <v>2843</v>
      </c>
      <c r="D326" s="185" t="s">
        <v>2850</v>
      </c>
      <c r="E326" s="12" t="s">
        <v>2851</v>
      </c>
      <c r="F326" s="161" t="s">
        <v>40</v>
      </c>
      <c r="G326" s="161"/>
      <c r="H326" s="162" t="s">
        <v>40</v>
      </c>
      <c r="I326" s="162"/>
      <c r="J326" s="163" t="s">
        <v>40</v>
      </c>
      <c r="K326" s="163"/>
      <c r="L326" s="164" t="s">
        <v>40</v>
      </c>
      <c r="M326" s="164"/>
      <c r="N326" s="164" t="s">
        <v>40</v>
      </c>
      <c r="O326" s="165"/>
      <c r="P326" s="166" t="s">
        <v>40</v>
      </c>
      <c r="Q326" s="166"/>
      <c r="R326" s="167" t="s">
        <v>40</v>
      </c>
      <c r="S326" s="167"/>
      <c r="T326" s="168" t="s">
        <v>40</v>
      </c>
      <c r="U326" s="168"/>
      <c r="V326" s="169" t="s">
        <v>40</v>
      </c>
      <c r="W326" s="169"/>
      <c r="X326" s="5" t="s">
        <v>40</v>
      </c>
      <c r="Y326" s="5"/>
      <c r="Z326" s="161" t="s">
        <v>40</v>
      </c>
      <c r="AA326" s="161"/>
      <c r="AB326" s="162" t="s">
        <v>40</v>
      </c>
      <c r="AC326" s="162"/>
      <c r="AD326" s="5">
        <v>5</v>
      </c>
      <c r="AE326" s="5" t="s">
        <v>12541</v>
      </c>
      <c r="AF326" s="5" t="s">
        <v>12553</v>
      </c>
      <c r="AG326" s="170" t="b">
        <v>0</v>
      </c>
      <c r="AH326" s="170" t="b">
        <v>0</v>
      </c>
      <c r="AI326" s="170" t="s">
        <v>48</v>
      </c>
    </row>
    <row r="327" spans="1:35" ht="12.75">
      <c r="A327" s="75" t="s">
        <v>2852</v>
      </c>
      <c r="B327" s="159">
        <v>0</v>
      </c>
      <c r="C327" s="5" t="s">
        <v>2853</v>
      </c>
      <c r="D327" s="195" t="s">
        <v>2854</v>
      </c>
      <c r="E327" s="12" t="s">
        <v>2855</v>
      </c>
      <c r="F327" s="161" t="s">
        <v>40</v>
      </c>
      <c r="G327" s="161"/>
      <c r="H327" s="162" t="s">
        <v>40</v>
      </c>
      <c r="I327" s="162"/>
      <c r="J327" s="163" t="s">
        <v>40</v>
      </c>
      <c r="K327" s="163"/>
      <c r="L327" s="164" t="s">
        <v>40</v>
      </c>
      <c r="M327" s="164"/>
      <c r="N327" s="164" t="s">
        <v>40</v>
      </c>
      <c r="O327" s="165"/>
      <c r="P327" s="166" t="s">
        <v>40</v>
      </c>
      <c r="Q327" s="166"/>
      <c r="R327" s="167" t="s">
        <v>40</v>
      </c>
      <c r="S327" s="167"/>
      <c r="T327" s="168" t="s">
        <v>40</v>
      </c>
      <c r="U327" s="168"/>
      <c r="V327" s="169" t="s">
        <v>40</v>
      </c>
      <c r="W327" s="169"/>
      <c r="X327" s="5" t="s">
        <v>40</v>
      </c>
      <c r="Y327" s="5"/>
      <c r="Z327" s="161" t="s">
        <v>40</v>
      </c>
      <c r="AA327" s="161"/>
      <c r="AB327" s="162" t="s">
        <v>40</v>
      </c>
      <c r="AC327" s="162"/>
      <c r="AD327" s="5">
        <v>10</v>
      </c>
      <c r="AE327" s="5" t="s">
        <v>12541</v>
      </c>
      <c r="AF327" s="5" t="s">
        <v>12553</v>
      </c>
      <c r="AG327" s="170" t="b">
        <v>0</v>
      </c>
      <c r="AH327" s="170" t="b">
        <v>0</v>
      </c>
      <c r="AI327" s="170" t="s">
        <v>48</v>
      </c>
    </row>
    <row r="328" spans="1:35" ht="12.75">
      <c r="A328" s="75" t="s">
        <v>2856</v>
      </c>
      <c r="B328" s="159">
        <v>0</v>
      </c>
      <c r="C328" s="5" t="s">
        <v>2857</v>
      </c>
      <c r="D328" s="195" t="s">
        <v>2858</v>
      </c>
      <c r="E328" s="12" t="s">
        <v>2859</v>
      </c>
      <c r="F328" s="161" t="s">
        <v>40</v>
      </c>
      <c r="G328" s="161"/>
      <c r="H328" s="162" t="s">
        <v>40</v>
      </c>
      <c r="I328" s="162"/>
      <c r="J328" s="163" t="s">
        <v>40</v>
      </c>
      <c r="K328" s="163"/>
      <c r="L328" s="164" t="s">
        <v>40</v>
      </c>
      <c r="M328" s="164"/>
      <c r="N328" s="164" t="s">
        <v>40</v>
      </c>
      <c r="O328" s="165"/>
      <c r="P328" s="166" t="s">
        <v>40</v>
      </c>
      <c r="Q328" s="166"/>
      <c r="R328" s="167" t="s">
        <v>40</v>
      </c>
      <c r="S328" s="167"/>
      <c r="T328" s="168" t="s">
        <v>40</v>
      </c>
      <c r="U328" s="168"/>
      <c r="V328" s="169" t="s">
        <v>40</v>
      </c>
      <c r="W328" s="169"/>
      <c r="X328" s="5" t="s">
        <v>40</v>
      </c>
      <c r="Y328" s="5"/>
      <c r="Z328" s="161" t="s">
        <v>40</v>
      </c>
      <c r="AA328" s="161"/>
      <c r="AB328" s="162" t="s">
        <v>40</v>
      </c>
      <c r="AC328" s="162"/>
      <c r="AD328" s="5">
        <v>1</v>
      </c>
      <c r="AE328" s="5" t="s">
        <v>12541</v>
      </c>
      <c r="AF328" s="5" t="s">
        <v>12553</v>
      </c>
      <c r="AG328" s="170" t="b">
        <v>0</v>
      </c>
      <c r="AH328" s="170" t="b">
        <v>0</v>
      </c>
      <c r="AI328" s="170" t="s">
        <v>48</v>
      </c>
    </row>
    <row r="329" spans="1:35" ht="12.75">
      <c r="A329" s="75" t="s">
        <v>2860</v>
      </c>
      <c r="B329" s="159">
        <v>0</v>
      </c>
      <c r="C329" s="5" t="s">
        <v>2861</v>
      </c>
      <c r="D329" s="195" t="s">
        <v>2862</v>
      </c>
      <c r="E329" s="12" t="s">
        <v>2863</v>
      </c>
      <c r="F329" s="161" t="s">
        <v>40</v>
      </c>
      <c r="G329" s="161"/>
      <c r="H329" s="162" t="s">
        <v>40</v>
      </c>
      <c r="I329" s="162"/>
      <c r="J329" s="163" t="s">
        <v>40</v>
      </c>
      <c r="K329" s="163"/>
      <c r="L329" s="164" t="s">
        <v>40</v>
      </c>
      <c r="M329" s="164"/>
      <c r="N329" s="164" t="s">
        <v>40</v>
      </c>
      <c r="O329" s="165"/>
      <c r="P329" s="166" t="s">
        <v>40</v>
      </c>
      <c r="Q329" s="166"/>
      <c r="R329" s="167" t="s">
        <v>40</v>
      </c>
      <c r="S329" s="167"/>
      <c r="T329" s="168" t="s">
        <v>40</v>
      </c>
      <c r="U329" s="168"/>
      <c r="V329" s="169" t="s">
        <v>40</v>
      </c>
      <c r="W329" s="169"/>
      <c r="X329" s="5" t="s">
        <v>40</v>
      </c>
      <c r="Y329" s="5"/>
      <c r="Z329" s="161" t="s">
        <v>40</v>
      </c>
      <c r="AA329" s="161"/>
      <c r="AB329" s="162" t="s">
        <v>40</v>
      </c>
      <c r="AC329" s="162"/>
      <c r="AD329" s="5">
        <v>15</v>
      </c>
      <c r="AE329" s="5" t="s">
        <v>12541</v>
      </c>
      <c r="AF329" s="5" t="s">
        <v>12553</v>
      </c>
      <c r="AG329" s="170" t="b">
        <v>0</v>
      </c>
      <c r="AH329" s="170" t="b">
        <v>0</v>
      </c>
      <c r="AI329" s="170" t="s">
        <v>48</v>
      </c>
    </row>
    <row r="330" spans="1:35" ht="12.75">
      <c r="A330" s="75" t="s">
        <v>2864</v>
      </c>
      <c r="B330" s="159">
        <v>1</v>
      </c>
      <c r="C330" s="5" t="s">
        <v>2865</v>
      </c>
      <c r="D330" s="185" t="s">
        <v>2866</v>
      </c>
      <c r="E330" s="12" t="s">
        <v>2866</v>
      </c>
      <c r="F330" s="161" t="s">
        <v>40</v>
      </c>
      <c r="G330" s="161"/>
      <c r="H330" s="162" t="s">
        <v>40</v>
      </c>
      <c r="I330" s="162"/>
      <c r="J330" s="163" t="s">
        <v>40</v>
      </c>
      <c r="K330" s="163"/>
      <c r="L330" s="164" t="s">
        <v>40</v>
      </c>
      <c r="M330" s="164"/>
      <c r="N330" s="164" t="s">
        <v>40</v>
      </c>
      <c r="O330" s="165"/>
      <c r="P330" s="166" t="s">
        <v>40</v>
      </c>
      <c r="Q330" s="166"/>
      <c r="R330" s="167" t="s">
        <v>40</v>
      </c>
      <c r="S330" s="167"/>
      <c r="T330" s="168" t="s">
        <v>40</v>
      </c>
      <c r="U330" s="168"/>
      <c r="V330" s="169" t="s">
        <v>40</v>
      </c>
      <c r="W330" s="169"/>
      <c r="X330" s="5" t="s">
        <v>40</v>
      </c>
      <c r="Y330" s="5"/>
      <c r="Z330" s="161" t="s">
        <v>40</v>
      </c>
      <c r="AA330" s="161"/>
      <c r="AB330" s="162" t="s">
        <v>40</v>
      </c>
      <c r="AC330" s="162"/>
      <c r="AD330" s="5">
        <v>5</v>
      </c>
      <c r="AE330" s="5" t="s">
        <v>12541</v>
      </c>
      <c r="AF330" s="5" t="s">
        <v>12553</v>
      </c>
      <c r="AG330" s="170" t="b">
        <v>0</v>
      </c>
      <c r="AH330" s="170" t="b">
        <v>0</v>
      </c>
      <c r="AI330" s="170" t="s">
        <v>48</v>
      </c>
    </row>
    <row r="331" spans="1:35" ht="12.75">
      <c r="A331" s="75" t="s">
        <v>2867</v>
      </c>
      <c r="B331" s="159">
        <v>1</v>
      </c>
      <c r="C331" s="5" t="s">
        <v>2865</v>
      </c>
      <c r="D331" s="185" t="s">
        <v>2868</v>
      </c>
      <c r="E331" s="12" t="s">
        <v>2868</v>
      </c>
      <c r="F331" s="161" t="s">
        <v>40</v>
      </c>
      <c r="G331" s="161"/>
      <c r="H331" s="162" t="s">
        <v>40</v>
      </c>
      <c r="I331" s="162"/>
      <c r="J331" s="163" t="s">
        <v>40</v>
      </c>
      <c r="K331" s="163"/>
      <c r="L331" s="164" t="s">
        <v>40</v>
      </c>
      <c r="M331" s="164"/>
      <c r="N331" s="164" t="s">
        <v>40</v>
      </c>
      <c r="O331" s="165"/>
      <c r="P331" s="166" t="s">
        <v>40</v>
      </c>
      <c r="Q331" s="166"/>
      <c r="R331" s="167" t="s">
        <v>40</v>
      </c>
      <c r="S331" s="167"/>
      <c r="T331" s="168" t="s">
        <v>40</v>
      </c>
      <c r="U331" s="168"/>
      <c r="V331" s="169" t="s">
        <v>40</v>
      </c>
      <c r="W331" s="169"/>
      <c r="X331" s="5" t="s">
        <v>40</v>
      </c>
      <c r="Y331" s="5"/>
      <c r="Z331" s="161" t="s">
        <v>40</v>
      </c>
      <c r="AA331" s="161"/>
      <c r="AB331" s="162" t="s">
        <v>40</v>
      </c>
      <c r="AC331" s="162"/>
      <c r="AD331" s="5">
        <v>15</v>
      </c>
      <c r="AE331" s="5" t="s">
        <v>12541</v>
      </c>
      <c r="AF331" s="5" t="s">
        <v>12553</v>
      </c>
      <c r="AG331" s="170" t="b">
        <v>0</v>
      </c>
      <c r="AH331" s="170" t="b">
        <v>0</v>
      </c>
      <c r="AI331" s="170" t="s">
        <v>48</v>
      </c>
    </row>
    <row r="332" spans="1:35" ht="12.75">
      <c r="A332" s="75" t="s">
        <v>2869</v>
      </c>
      <c r="B332" s="159">
        <v>1</v>
      </c>
      <c r="C332" s="5" t="s">
        <v>2865</v>
      </c>
      <c r="D332" s="185" t="s">
        <v>2870</v>
      </c>
      <c r="E332" s="12" t="s">
        <v>2871</v>
      </c>
      <c r="F332" s="161" t="s">
        <v>40</v>
      </c>
      <c r="G332" s="161"/>
      <c r="H332" s="162" t="s">
        <v>40</v>
      </c>
      <c r="I332" s="162"/>
      <c r="J332" s="163" t="s">
        <v>40</v>
      </c>
      <c r="K332" s="163"/>
      <c r="L332" s="164" t="s">
        <v>40</v>
      </c>
      <c r="M332" s="164"/>
      <c r="N332" s="164" t="s">
        <v>40</v>
      </c>
      <c r="O332" s="165"/>
      <c r="P332" s="166" t="s">
        <v>40</v>
      </c>
      <c r="Q332" s="166"/>
      <c r="R332" s="167" t="s">
        <v>40</v>
      </c>
      <c r="S332" s="167"/>
      <c r="T332" s="168" t="s">
        <v>40</v>
      </c>
      <c r="U332" s="168"/>
      <c r="V332" s="169" t="s">
        <v>40</v>
      </c>
      <c r="W332" s="169"/>
      <c r="X332" s="5" t="s">
        <v>40</v>
      </c>
      <c r="Y332" s="5"/>
      <c r="Z332" s="161" t="s">
        <v>40</v>
      </c>
      <c r="AA332" s="161"/>
      <c r="AB332" s="162" t="s">
        <v>40</v>
      </c>
      <c r="AC332" s="162"/>
      <c r="AD332" s="5">
        <v>15</v>
      </c>
      <c r="AE332" s="5" t="s">
        <v>12541</v>
      </c>
      <c r="AF332" s="5" t="s">
        <v>12553</v>
      </c>
      <c r="AG332" s="170" t="b">
        <v>0</v>
      </c>
      <c r="AH332" s="170" t="b">
        <v>0</v>
      </c>
      <c r="AI332" s="170" t="s">
        <v>48</v>
      </c>
    </row>
    <row r="333" spans="1:35" ht="12.75">
      <c r="A333" s="75" t="s">
        <v>2872</v>
      </c>
      <c r="B333" s="159">
        <v>1</v>
      </c>
      <c r="C333" s="5" t="s">
        <v>2865</v>
      </c>
      <c r="D333" s="185" t="s">
        <v>2873</v>
      </c>
      <c r="E333" s="12" t="s">
        <v>2874</v>
      </c>
      <c r="F333" s="161" t="s">
        <v>40</v>
      </c>
      <c r="G333" s="161"/>
      <c r="H333" s="162" t="s">
        <v>40</v>
      </c>
      <c r="I333" s="162"/>
      <c r="J333" s="163" t="s">
        <v>40</v>
      </c>
      <c r="K333" s="163"/>
      <c r="L333" s="164" t="s">
        <v>40</v>
      </c>
      <c r="M333" s="164"/>
      <c r="N333" s="164" t="s">
        <v>40</v>
      </c>
      <c r="O333" s="165"/>
      <c r="P333" s="166" t="s">
        <v>40</v>
      </c>
      <c r="Q333" s="166"/>
      <c r="R333" s="167" t="s">
        <v>40</v>
      </c>
      <c r="S333" s="167"/>
      <c r="T333" s="168" t="s">
        <v>40</v>
      </c>
      <c r="U333" s="168"/>
      <c r="V333" s="169" t="s">
        <v>40</v>
      </c>
      <c r="W333" s="169"/>
      <c r="X333" s="5" t="s">
        <v>40</v>
      </c>
      <c r="Y333" s="5"/>
      <c r="Z333" s="161" t="s">
        <v>40</v>
      </c>
      <c r="AA333" s="161"/>
      <c r="AB333" s="162" t="s">
        <v>40</v>
      </c>
      <c r="AC333" s="162"/>
      <c r="AD333" s="5">
        <v>15</v>
      </c>
      <c r="AE333" s="5" t="s">
        <v>12541</v>
      </c>
      <c r="AF333" s="5" t="s">
        <v>12553</v>
      </c>
      <c r="AG333" s="170" t="b">
        <v>0</v>
      </c>
      <c r="AH333" s="170" t="b">
        <v>0</v>
      </c>
      <c r="AI333" s="170" t="s">
        <v>48</v>
      </c>
    </row>
    <row r="334" spans="1:35" ht="12.75">
      <c r="A334" s="75" t="s">
        <v>2875</v>
      </c>
      <c r="B334" s="159">
        <v>1</v>
      </c>
      <c r="C334" s="5" t="s">
        <v>2865</v>
      </c>
      <c r="D334" s="185" t="s">
        <v>2876</v>
      </c>
      <c r="E334" s="12" t="s">
        <v>2877</v>
      </c>
      <c r="F334" s="161" t="s">
        <v>40</v>
      </c>
      <c r="G334" s="161"/>
      <c r="H334" s="162" t="s">
        <v>40</v>
      </c>
      <c r="I334" s="162"/>
      <c r="J334" s="163" t="s">
        <v>40</v>
      </c>
      <c r="K334" s="163"/>
      <c r="L334" s="164" t="s">
        <v>40</v>
      </c>
      <c r="M334" s="164"/>
      <c r="N334" s="164" t="s">
        <v>40</v>
      </c>
      <c r="O334" s="165"/>
      <c r="P334" s="166" t="s">
        <v>40</v>
      </c>
      <c r="Q334" s="166"/>
      <c r="R334" s="167" t="s">
        <v>40</v>
      </c>
      <c r="S334" s="167"/>
      <c r="T334" s="168" t="s">
        <v>40</v>
      </c>
      <c r="U334" s="168"/>
      <c r="V334" s="169" t="s">
        <v>40</v>
      </c>
      <c r="W334" s="169"/>
      <c r="X334" s="5" t="s">
        <v>40</v>
      </c>
      <c r="Y334" s="5"/>
      <c r="Z334" s="161" t="s">
        <v>40</v>
      </c>
      <c r="AA334" s="161"/>
      <c r="AB334" s="162" t="s">
        <v>40</v>
      </c>
      <c r="AC334" s="162"/>
      <c r="AD334" s="5">
        <v>15</v>
      </c>
      <c r="AE334" s="5" t="s">
        <v>12541</v>
      </c>
      <c r="AF334" s="5" t="s">
        <v>12553</v>
      </c>
      <c r="AG334" s="170" t="b">
        <v>0</v>
      </c>
      <c r="AH334" s="170" t="b">
        <v>0</v>
      </c>
      <c r="AI334" s="170" t="s">
        <v>48</v>
      </c>
    </row>
    <row r="335" spans="1:35" ht="12.75">
      <c r="A335" s="75" t="s">
        <v>2878</v>
      </c>
      <c r="B335" s="159">
        <v>1</v>
      </c>
      <c r="C335" s="5" t="s">
        <v>2865</v>
      </c>
      <c r="D335" s="185" t="s">
        <v>2879</v>
      </c>
      <c r="E335" s="12" t="s">
        <v>2880</v>
      </c>
      <c r="F335" s="161" t="s">
        <v>40</v>
      </c>
      <c r="G335" s="161"/>
      <c r="H335" s="162" t="s">
        <v>40</v>
      </c>
      <c r="I335" s="162"/>
      <c r="J335" s="163" t="s">
        <v>40</v>
      </c>
      <c r="K335" s="163"/>
      <c r="L335" s="164" t="s">
        <v>40</v>
      </c>
      <c r="M335" s="164"/>
      <c r="N335" s="164" t="s">
        <v>40</v>
      </c>
      <c r="O335" s="165"/>
      <c r="P335" s="166" t="s">
        <v>40</v>
      </c>
      <c r="Q335" s="166"/>
      <c r="R335" s="167" t="s">
        <v>40</v>
      </c>
      <c r="S335" s="167"/>
      <c r="T335" s="168" t="s">
        <v>40</v>
      </c>
      <c r="U335" s="168"/>
      <c r="V335" s="169" t="s">
        <v>40</v>
      </c>
      <c r="W335" s="169"/>
      <c r="X335" s="5" t="s">
        <v>40</v>
      </c>
      <c r="Y335" s="5"/>
      <c r="Z335" s="161" t="s">
        <v>40</v>
      </c>
      <c r="AA335" s="161"/>
      <c r="AB335" s="162" t="s">
        <v>40</v>
      </c>
      <c r="AC335" s="162"/>
      <c r="AD335" s="5">
        <v>15</v>
      </c>
      <c r="AE335" s="5" t="s">
        <v>12541</v>
      </c>
      <c r="AF335" s="5" t="s">
        <v>12553</v>
      </c>
      <c r="AG335" s="170" t="b">
        <v>0</v>
      </c>
      <c r="AH335" s="170" t="b">
        <v>0</v>
      </c>
      <c r="AI335" s="170" t="s">
        <v>48</v>
      </c>
    </row>
    <row r="336" spans="1:35" ht="12.75">
      <c r="A336" s="75" t="s">
        <v>2881</v>
      </c>
      <c r="B336" s="159">
        <v>1</v>
      </c>
      <c r="C336" s="5" t="s">
        <v>2865</v>
      </c>
      <c r="D336" s="185" t="s">
        <v>2882</v>
      </c>
      <c r="E336" s="12" t="s">
        <v>2883</v>
      </c>
      <c r="F336" s="161" t="s">
        <v>40</v>
      </c>
      <c r="G336" s="161"/>
      <c r="H336" s="162" t="s">
        <v>40</v>
      </c>
      <c r="I336" s="162"/>
      <c r="J336" s="163" t="s">
        <v>40</v>
      </c>
      <c r="K336" s="163"/>
      <c r="L336" s="164" t="s">
        <v>40</v>
      </c>
      <c r="M336" s="164"/>
      <c r="N336" s="164" t="s">
        <v>40</v>
      </c>
      <c r="O336" s="165"/>
      <c r="P336" s="166" t="s">
        <v>40</v>
      </c>
      <c r="Q336" s="166"/>
      <c r="R336" s="167" t="s">
        <v>40</v>
      </c>
      <c r="S336" s="167"/>
      <c r="T336" s="168" t="s">
        <v>40</v>
      </c>
      <c r="U336" s="168"/>
      <c r="V336" s="169" t="s">
        <v>40</v>
      </c>
      <c r="W336" s="169"/>
      <c r="X336" s="5" t="s">
        <v>40</v>
      </c>
      <c r="Y336" s="5"/>
      <c r="Z336" s="161" t="s">
        <v>40</v>
      </c>
      <c r="AA336" s="161"/>
      <c r="AB336" s="162" t="s">
        <v>40</v>
      </c>
      <c r="AC336" s="162"/>
      <c r="AD336" s="5">
        <v>15</v>
      </c>
      <c r="AE336" s="5" t="s">
        <v>12541</v>
      </c>
      <c r="AF336" s="5" t="s">
        <v>12553</v>
      </c>
      <c r="AG336" s="170" t="b">
        <v>0</v>
      </c>
      <c r="AH336" s="170" t="b">
        <v>0</v>
      </c>
      <c r="AI336" s="170" t="s">
        <v>48</v>
      </c>
    </row>
    <row r="337" spans="1:35" ht="12.75">
      <c r="A337" s="75" t="s">
        <v>2884</v>
      </c>
      <c r="B337" s="159">
        <v>1</v>
      </c>
      <c r="C337" s="5" t="s">
        <v>2865</v>
      </c>
      <c r="D337" s="185" t="s">
        <v>2885</v>
      </c>
      <c r="E337" s="12" t="s">
        <v>2886</v>
      </c>
      <c r="F337" s="161" t="s">
        <v>40</v>
      </c>
      <c r="G337" s="161"/>
      <c r="H337" s="162" t="s">
        <v>40</v>
      </c>
      <c r="I337" s="162"/>
      <c r="J337" s="163" t="s">
        <v>40</v>
      </c>
      <c r="K337" s="163"/>
      <c r="L337" s="164" t="s">
        <v>40</v>
      </c>
      <c r="M337" s="164"/>
      <c r="N337" s="164" t="s">
        <v>40</v>
      </c>
      <c r="O337" s="165"/>
      <c r="P337" s="166" t="s">
        <v>40</v>
      </c>
      <c r="Q337" s="166"/>
      <c r="R337" s="167" t="s">
        <v>40</v>
      </c>
      <c r="S337" s="167"/>
      <c r="T337" s="168" t="s">
        <v>40</v>
      </c>
      <c r="U337" s="168"/>
      <c r="V337" s="169" t="s">
        <v>40</v>
      </c>
      <c r="W337" s="169"/>
      <c r="X337" s="5" t="s">
        <v>40</v>
      </c>
      <c r="Y337" s="5"/>
      <c r="Z337" s="161" t="s">
        <v>40</v>
      </c>
      <c r="AA337" s="161"/>
      <c r="AB337" s="162" t="s">
        <v>40</v>
      </c>
      <c r="AC337" s="162"/>
      <c r="AD337" s="5">
        <v>15</v>
      </c>
      <c r="AE337" s="5" t="s">
        <v>12541</v>
      </c>
      <c r="AF337" s="5" t="s">
        <v>12553</v>
      </c>
      <c r="AG337" s="170" t="b">
        <v>0</v>
      </c>
      <c r="AH337" s="170" t="b">
        <v>0</v>
      </c>
      <c r="AI337" s="170" t="s">
        <v>48</v>
      </c>
    </row>
    <row r="338" spans="1:35" ht="12.75">
      <c r="A338" s="75" t="s">
        <v>2887</v>
      </c>
      <c r="B338" s="159">
        <v>1</v>
      </c>
      <c r="C338" s="5" t="s">
        <v>2865</v>
      </c>
      <c r="D338" s="185" t="s">
        <v>2888</v>
      </c>
      <c r="E338" s="12" t="s">
        <v>2889</v>
      </c>
      <c r="F338" s="161" t="s">
        <v>40</v>
      </c>
      <c r="G338" s="161"/>
      <c r="H338" s="162" t="s">
        <v>40</v>
      </c>
      <c r="I338" s="162"/>
      <c r="J338" s="163" t="s">
        <v>40</v>
      </c>
      <c r="K338" s="163"/>
      <c r="L338" s="164" t="s">
        <v>40</v>
      </c>
      <c r="M338" s="164"/>
      <c r="N338" s="164" t="s">
        <v>40</v>
      </c>
      <c r="O338" s="165"/>
      <c r="P338" s="166" t="s">
        <v>40</v>
      </c>
      <c r="Q338" s="166"/>
      <c r="R338" s="167" t="s">
        <v>40</v>
      </c>
      <c r="S338" s="167"/>
      <c r="T338" s="168" t="s">
        <v>40</v>
      </c>
      <c r="U338" s="168"/>
      <c r="V338" s="169" t="s">
        <v>40</v>
      </c>
      <c r="W338" s="169"/>
      <c r="X338" s="5" t="s">
        <v>40</v>
      </c>
      <c r="Y338" s="5"/>
      <c r="Z338" s="161" t="s">
        <v>40</v>
      </c>
      <c r="AA338" s="161"/>
      <c r="AB338" s="162" t="s">
        <v>40</v>
      </c>
      <c r="AC338" s="162"/>
      <c r="AD338" s="5">
        <v>15</v>
      </c>
      <c r="AE338" s="5" t="s">
        <v>12541</v>
      </c>
      <c r="AF338" s="5" t="s">
        <v>12553</v>
      </c>
      <c r="AG338" s="170" t="b">
        <v>0</v>
      </c>
      <c r="AH338" s="170" t="b">
        <v>0</v>
      </c>
      <c r="AI338" s="170" t="s">
        <v>48</v>
      </c>
    </row>
    <row r="339" spans="1:35" ht="12.75">
      <c r="A339" s="75" t="s">
        <v>2890</v>
      </c>
      <c r="B339" s="159">
        <v>1</v>
      </c>
      <c r="C339" s="5" t="s">
        <v>2865</v>
      </c>
      <c r="D339" s="185" t="s">
        <v>2891</v>
      </c>
      <c r="E339" s="12" t="s">
        <v>2892</v>
      </c>
      <c r="F339" s="161" t="s">
        <v>40</v>
      </c>
      <c r="G339" s="161"/>
      <c r="H339" s="162" t="s">
        <v>40</v>
      </c>
      <c r="I339" s="162"/>
      <c r="J339" s="163" t="s">
        <v>40</v>
      </c>
      <c r="K339" s="163"/>
      <c r="L339" s="164" t="s">
        <v>40</v>
      </c>
      <c r="M339" s="164"/>
      <c r="N339" s="164" t="s">
        <v>40</v>
      </c>
      <c r="O339" s="165"/>
      <c r="P339" s="166" t="s">
        <v>40</v>
      </c>
      <c r="Q339" s="166"/>
      <c r="R339" s="167" t="s">
        <v>40</v>
      </c>
      <c r="S339" s="167"/>
      <c r="T339" s="168" t="s">
        <v>40</v>
      </c>
      <c r="U339" s="168"/>
      <c r="V339" s="169" t="s">
        <v>40</v>
      </c>
      <c r="W339" s="169"/>
      <c r="X339" s="5" t="s">
        <v>40</v>
      </c>
      <c r="Y339" s="5"/>
      <c r="Z339" s="161" t="s">
        <v>40</v>
      </c>
      <c r="AA339" s="161"/>
      <c r="AB339" s="162" t="s">
        <v>40</v>
      </c>
      <c r="AC339" s="162"/>
      <c r="AD339" s="5">
        <v>15</v>
      </c>
      <c r="AE339" s="5" t="s">
        <v>12541</v>
      </c>
      <c r="AF339" s="5" t="s">
        <v>12553</v>
      </c>
      <c r="AG339" s="170" t="b">
        <v>0</v>
      </c>
      <c r="AH339" s="170" t="b">
        <v>0</v>
      </c>
      <c r="AI339" s="170" t="s">
        <v>48</v>
      </c>
    </row>
    <row r="340" spans="1:35" ht="12.75">
      <c r="A340" s="75" t="s">
        <v>2893</v>
      </c>
      <c r="B340" s="159">
        <v>1</v>
      </c>
      <c r="C340" s="5" t="s">
        <v>2865</v>
      </c>
      <c r="D340" s="185" t="s">
        <v>2894</v>
      </c>
      <c r="E340" s="12" t="s">
        <v>2895</v>
      </c>
      <c r="F340" s="161" t="s">
        <v>40</v>
      </c>
      <c r="G340" s="161"/>
      <c r="H340" s="162" t="s">
        <v>40</v>
      </c>
      <c r="I340" s="162"/>
      <c r="J340" s="163" t="s">
        <v>40</v>
      </c>
      <c r="K340" s="163"/>
      <c r="L340" s="164" t="s">
        <v>40</v>
      </c>
      <c r="M340" s="164"/>
      <c r="N340" s="164" t="s">
        <v>40</v>
      </c>
      <c r="O340" s="165"/>
      <c r="P340" s="166" t="s">
        <v>40</v>
      </c>
      <c r="Q340" s="166"/>
      <c r="R340" s="167" t="s">
        <v>40</v>
      </c>
      <c r="S340" s="167"/>
      <c r="T340" s="168" t="s">
        <v>40</v>
      </c>
      <c r="U340" s="168"/>
      <c r="V340" s="169" t="s">
        <v>40</v>
      </c>
      <c r="W340" s="169"/>
      <c r="X340" s="5" t="s">
        <v>40</v>
      </c>
      <c r="Y340" s="5"/>
      <c r="Z340" s="161" t="s">
        <v>40</v>
      </c>
      <c r="AA340" s="161"/>
      <c r="AB340" s="162" t="s">
        <v>40</v>
      </c>
      <c r="AC340" s="162"/>
      <c r="AD340" s="5">
        <v>15</v>
      </c>
      <c r="AE340" s="5" t="s">
        <v>12541</v>
      </c>
      <c r="AF340" s="5" t="s">
        <v>12553</v>
      </c>
      <c r="AG340" s="170" t="b">
        <v>0</v>
      </c>
      <c r="AH340" s="170" t="b">
        <v>0</v>
      </c>
      <c r="AI340" s="170" t="s">
        <v>48</v>
      </c>
    </row>
    <row r="341" spans="1:35" ht="12.75">
      <c r="A341" s="75" t="s">
        <v>2896</v>
      </c>
      <c r="B341" s="159">
        <v>1</v>
      </c>
      <c r="C341" s="5" t="s">
        <v>2865</v>
      </c>
      <c r="D341" s="185" t="s">
        <v>2897</v>
      </c>
      <c r="E341" s="12" t="s">
        <v>2897</v>
      </c>
      <c r="F341" s="161" t="s">
        <v>40</v>
      </c>
      <c r="G341" s="161"/>
      <c r="H341" s="162" t="s">
        <v>40</v>
      </c>
      <c r="I341" s="162"/>
      <c r="J341" s="163" t="s">
        <v>40</v>
      </c>
      <c r="K341" s="163"/>
      <c r="L341" s="164" t="s">
        <v>40</v>
      </c>
      <c r="M341" s="164"/>
      <c r="N341" s="164" t="s">
        <v>40</v>
      </c>
      <c r="O341" s="165"/>
      <c r="P341" s="166" t="s">
        <v>40</v>
      </c>
      <c r="Q341" s="166"/>
      <c r="R341" s="167" t="s">
        <v>40</v>
      </c>
      <c r="S341" s="167"/>
      <c r="T341" s="168" t="s">
        <v>40</v>
      </c>
      <c r="U341" s="168"/>
      <c r="V341" s="169" t="s">
        <v>40</v>
      </c>
      <c r="W341" s="169"/>
      <c r="X341" s="5" t="s">
        <v>40</v>
      </c>
      <c r="Y341" s="5"/>
      <c r="Z341" s="161" t="s">
        <v>40</v>
      </c>
      <c r="AA341" s="161"/>
      <c r="AB341" s="162" t="s">
        <v>40</v>
      </c>
      <c r="AC341" s="162"/>
      <c r="AD341" s="5">
        <v>5</v>
      </c>
      <c r="AE341" s="5" t="s">
        <v>12541</v>
      </c>
      <c r="AF341" s="5" t="s">
        <v>12553</v>
      </c>
      <c r="AG341" s="170" t="b">
        <v>0</v>
      </c>
      <c r="AH341" s="170" t="b">
        <v>0</v>
      </c>
      <c r="AI341" s="170" t="s">
        <v>48</v>
      </c>
    </row>
    <row r="342" spans="1:35" ht="12.75">
      <c r="A342" s="75" t="s">
        <v>2898</v>
      </c>
      <c r="B342" s="159">
        <v>1</v>
      </c>
      <c r="C342" s="5" t="s">
        <v>2865</v>
      </c>
      <c r="D342" s="185" t="s">
        <v>2899</v>
      </c>
      <c r="E342" s="12" t="s">
        <v>2899</v>
      </c>
      <c r="F342" s="161" t="s">
        <v>40</v>
      </c>
      <c r="G342" s="161"/>
      <c r="H342" s="162" t="s">
        <v>40</v>
      </c>
      <c r="I342" s="162"/>
      <c r="J342" s="163" t="s">
        <v>40</v>
      </c>
      <c r="K342" s="163"/>
      <c r="L342" s="164" t="s">
        <v>40</v>
      </c>
      <c r="M342" s="164"/>
      <c r="N342" s="164" t="s">
        <v>40</v>
      </c>
      <c r="O342" s="165"/>
      <c r="P342" s="166" t="s">
        <v>40</v>
      </c>
      <c r="Q342" s="166"/>
      <c r="R342" s="167" t="s">
        <v>40</v>
      </c>
      <c r="S342" s="167"/>
      <c r="T342" s="168" t="s">
        <v>40</v>
      </c>
      <c r="U342" s="168"/>
      <c r="V342" s="169" t="s">
        <v>40</v>
      </c>
      <c r="W342" s="169"/>
      <c r="X342" s="5" t="s">
        <v>40</v>
      </c>
      <c r="Y342" s="5"/>
      <c r="Z342" s="161" t="s">
        <v>40</v>
      </c>
      <c r="AA342" s="161"/>
      <c r="AB342" s="162" t="s">
        <v>40</v>
      </c>
      <c r="AC342" s="162"/>
      <c r="AD342" s="5">
        <v>5</v>
      </c>
      <c r="AE342" s="5" t="s">
        <v>12541</v>
      </c>
      <c r="AF342" s="5" t="s">
        <v>12553</v>
      </c>
      <c r="AG342" s="170" t="b">
        <v>0</v>
      </c>
      <c r="AH342" s="170" t="b">
        <v>0</v>
      </c>
      <c r="AI342" s="170" t="s">
        <v>48</v>
      </c>
    </row>
    <row r="343" spans="1:35" ht="12.75">
      <c r="A343" s="75" t="s">
        <v>2900</v>
      </c>
      <c r="B343" s="159">
        <v>1</v>
      </c>
      <c r="C343" s="5" t="s">
        <v>2901</v>
      </c>
      <c r="D343" s="185" t="s">
        <v>2902</v>
      </c>
      <c r="E343" s="12" t="s">
        <v>2902</v>
      </c>
      <c r="F343" s="161" t="s">
        <v>40</v>
      </c>
      <c r="G343" s="161"/>
      <c r="H343" s="162" t="s">
        <v>40</v>
      </c>
      <c r="I343" s="162"/>
      <c r="J343" s="163" t="s">
        <v>40</v>
      </c>
      <c r="K343" s="163"/>
      <c r="L343" s="164" t="s">
        <v>40</v>
      </c>
      <c r="M343" s="164"/>
      <c r="N343" s="164" t="s">
        <v>40</v>
      </c>
      <c r="O343" s="165"/>
      <c r="P343" s="166" t="s">
        <v>40</v>
      </c>
      <c r="Q343" s="166"/>
      <c r="R343" s="167" t="s">
        <v>40</v>
      </c>
      <c r="S343" s="167"/>
      <c r="T343" s="168" t="s">
        <v>40</v>
      </c>
      <c r="U343" s="168"/>
      <c r="V343" s="169" t="s">
        <v>40</v>
      </c>
      <c r="W343" s="169"/>
      <c r="X343" s="5" t="s">
        <v>40</v>
      </c>
      <c r="Y343" s="5"/>
      <c r="Z343" s="161" t="s">
        <v>40</v>
      </c>
      <c r="AA343" s="161"/>
      <c r="AB343" s="162" t="s">
        <v>40</v>
      </c>
      <c r="AC343" s="162"/>
      <c r="AD343" s="5">
        <v>15</v>
      </c>
      <c r="AE343" s="5" t="s">
        <v>12541</v>
      </c>
      <c r="AF343" s="5" t="s">
        <v>12553</v>
      </c>
      <c r="AG343" s="170" t="b">
        <v>0</v>
      </c>
      <c r="AH343" s="170" t="b">
        <v>0</v>
      </c>
      <c r="AI343" s="170" t="s">
        <v>48</v>
      </c>
    </row>
    <row r="344" spans="1:35" ht="12.75">
      <c r="A344" s="75" t="s">
        <v>2903</v>
      </c>
      <c r="B344" s="159">
        <v>1</v>
      </c>
      <c r="C344" s="5" t="s">
        <v>2901</v>
      </c>
      <c r="D344" s="185" t="s">
        <v>2904</v>
      </c>
      <c r="E344" s="12" t="s">
        <v>2904</v>
      </c>
      <c r="F344" s="161" t="s">
        <v>40</v>
      </c>
      <c r="G344" s="161"/>
      <c r="H344" s="162" t="s">
        <v>40</v>
      </c>
      <c r="I344" s="162"/>
      <c r="J344" s="163" t="s">
        <v>40</v>
      </c>
      <c r="K344" s="163"/>
      <c r="L344" s="164" t="s">
        <v>40</v>
      </c>
      <c r="M344" s="164"/>
      <c r="N344" s="164" t="s">
        <v>40</v>
      </c>
      <c r="O344" s="165"/>
      <c r="P344" s="166" t="s">
        <v>40</v>
      </c>
      <c r="Q344" s="166"/>
      <c r="R344" s="167" t="s">
        <v>40</v>
      </c>
      <c r="S344" s="167"/>
      <c r="T344" s="168" t="s">
        <v>40</v>
      </c>
      <c r="U344" s="168"/>
      <c r="V344" s="169" t="s">
        <v>40</v>
      </c>
      <c r="W344" s="169"/>
      <c r="X344" s="5" t="s">
        <v>40</v>
      </c>
      <c r="Y344" s="5"/>
      <c r="Z344" s="161" t="s">
        <v>40</v>
      </c>
      <c r="AA344" s="161"/>
      <c r="AB344" s="162" t="s">
        <v>40</v>
      </c>
      <c r="AC344" s="162"/>
      <c r="AD344" s="5">
        <v>15</v>
      </c>
      <c r="AE344" s="5" t="s">
        <v>12541</v>
      </c>
      <c r="AF344" s="5" t="s">
        <v>12553</v>
      </c>
      <c r="AG344" s="170" t="b">
        <v>0</v>
      </c>
      <c r="AH344" s="170" t="b">
        <v>0</v>
      </c>
      <c r="AI344" s="170" t="s">
        <v>48</v>
      </c>
    </row>
    <row r="345" spans="1:35" ht="12.75">
      <c r="A345" s="75" t="s">
        <v>2905</v>
      </c>
      <c r="B345" s="159">
        <v>1</v>
      </c>
      <c r="C345" s="5" t="s">
        <v>2901</v>
      </c>
      <c r="D345" s="185" t="s">
        <v>2906</v>
      </c>
      <c r="E345" s="12" t="s">
        <v>2906</v>
      </c>
      <c r="F345" s="161" t="s">
        <v>40</v>
      </c>
      <c r="G345" s="161"/>
      <c r="H345" s="162" t="s">
        <v>40</v>
      </c>
      <c r="I345" s="162"/>
      <c r="J345" s="163" t="s">
        <v>40</v>
      </c>
      <c r="K345" s="163"/>
      <c r="L345" s="164" t="s">
        <v>40</v>
      </c>
      <c r="M345" s="164"/>
      <c r="N345" s="164" t="s">
        <v>40</v>
      </c>
      <c r="O345" s="165"/>
      <c r="P345" s="166" t="s">
        <v>40</v>
      </c>
      <c r="Q345" s="166"/>
      <c r="R345" s="167" t="s">
        <v>40</v>
      </c>
      <c r="S345" s="167"/>
      <c r="T345" s="168" t="s">
        <v>40</v>
      </c>
      <c r="U345" s="168"/>
      <c r="V345" s="169" t="s">
        <v>40</v>
      </c>
      <c r="W345" s="169"/>
      <c r="X345" s="5" t="s">
        <v>40</v>
      </c>
      <c r="Y345" s="5"/>
      <c r="Z345" s="161" t="s">
        <v>40</v>
      </c>
      <c r="AA345" s="161"/>
      <c r="AB345" s="162" t="s">
        <v>40</v>
      </c>
      <c r="AC345" s="162"/>
      <c r="AD345" s="5">
        <v>15</v>
      </c>
      <c r="AE345" s="5" t="s">
        <v>12541</v>
      </c>
      <c r="AF345" s="5" t="s">
        <v>12553</v>
      </c>
      <c r="AG345" s="170" t="b">
        <v>0</v>
      </c>
      <c r="AH345" s="170" t="b">
        <v>0</v>
      </c>
      <c r="AI345" s="170" t="s">
        <v>48</v>
      </c>
    </row>
    <row r="346" spans="1:35" ht="12.75">
      <c r="A346" s="75" t="s">
        <v>2907</v>
      </c>
      <c r="B346" s="159">
        <v>1</v>
      </c>
      <c r="C346" s="5" t="s">
        <v>2908</v>
      </c>
      <c r="D346" s="185" t="s">
        <v>2909</v>
      </c>
      <c r="E346" s="12" t="s">
        <v>2909</v>
      </c>
      <c r="F346" s="161" t="s">
        <v>40</v>
      </c>
      <c r="G346" s="161"/>
      <c r="H346" s="162" t="s">
        <v>40</v>
      </c>
      <c r="I346" s="162"/>
      <c r="J346" s="163" t="s">
        <v>40</v>
      </c>
      <c r="K346" s="163"/>
      <c r="L346" s="164" t="s">
        <v>40</v>
      </c>
      <c r="M346" s="164"/>
      <c r="N346" s="164" t="s">
        <v>40</v>
      </c>
      <c r="O346" s="165"/>
      <c r="P346" s="166" t="s">
        <v>40</v>
      </c>
      <c r="Q346" s="166"/>
      <c r="R346" s="167" t="s">
        <v>40</v>
      </c>
      <c r="S346" s="167"/>
      <c r="T346" s="168" t="s">
        <v>40</v>
      </c>
      <c r="U346" s="168"/>
      <c r="V346" s="169" t="s">
        <v>40</v>
      </c>
      <c r="W346" s="169"/>
      <c r="X346" s="5" t="s">
        <v>40</v>
      </c>
      <c r="Y346" s="5"/>
      <c r="Z346" s="161" t="s">
        <v>40</v>
      </c>
      <c r="AA346" s="161"/>
      <c r="AB346" s="162" t="s">
        <v>40</v>
      </c>
      <c r="AC346" s="162"/>
      <c r="AD346" s="5">
        <v>1</v>
      </c>
      <c r="AE346" s="5" t="s">
        <v>12541</v>
      </c>
      <c r="AF346" s="5" t="s">
        <v>12553</v>
      </c>
      <c r="AG346" s="170" t="b">
        <v>0</v>
      </c>
      <c r="AH346" s="170" t="b">
        <v>0</v>
      </c>
      <c r="AI346" s="170" t="s">
        <v>48</v>
      </c>
    </row>
    <row r="347" spans="1:35" ht="12.75">
      <c r="A347" s="75" t="s">
        <v>2910</v>
      </c>
      <c r="B347" s="159">
        <v>1</v>
      </c>
      <c r="C347" s="5" t="s">
        <v>2911</v>
      </c>
      <c r="D347" s="185" t="s">
        <v>2912</v>
      </c>
      <c r="E347" s="12" t="s">
        <v>2912</v>
      </c>
      <c r="F347" s="161" t="s">
        <v>40</v>
      </c>
      <c r="G347" s="161"/>
      <c r="H347" s="162" t="s">
        <v>40</v>
      </c>
      <c r="I347" s="162"/>
      <c r="J347" s="163" t="s">
        <v>40</v>
      </c>
      <c r="K347" s="163"/>
      <c r="L347" s="164" t="s">
        <v>40</v>
      </c>
      <c r="M347" s="164"/>
      <c r="N347" s="164" t="s">
        <v>40</v>
      </c>
      <c r="O347" s="165"/>
      <c r="P347" s="166" t="s">
        <v>40</v>
      </c>
      <c r="Q347" s="166"/>
      <c r="R347" s="167" t="s">
        <v>40</v>
      </c>
      <c r="S347" s="167"/>
      <c r="T347" s="168" t="s">
        <v>40</v>
      </c>
      <c r="U347" s="168"/>
      <c r="V347" s="169" t="s">
        <v>40</v>
      </c>
      <c r="W347" s="169"/>
      <c r="X347" s="5" t="s">
        <v>40</v>
      </c>
      <c r="Y347" s="5"/>
      <c r="Z347" s="161" t="s">
        <v>40</v>
      </c>
      <c r="AA347" s="161"/>
      <c r="AB347" s="162" t="s">
        <v>40</v>
      </c>
      <c r="AC347" s="162"/>
      <c r="AD347" s="5">
        <v>10</v>
      </c>
      <c r="AE347" s="5" t="s">
        <v>12541</v>
      </c>
      <c r="AF347" s="5" t="s">
        <v>12553</v>
      </c>
      <c r="AG347" s="170" t="b">
        <v>0</v>
      </c>
      <c r="AH347" s="170" t="b">
        <v>0</v>
      </c>
      <c r="AI347" s="170" t="s">
        <v>48</v>
      </c>
    </row>
    <row r="348" spans="1:35" ht="12.75">
      <c r="A348" s="75" t="s">
        <v>2913</v>
      </c>
      <c r="B348" s="159">
        <v>1</v>
      </c>
      <c r="C348" s="5" t="s">
        <v>2911</v>
      </c>
      <c r="D348" s="185" t="s">
        <v>2914</v>
      </c>
      <c r="E348" s="12" t="s">
        <v>2914</v>
      </c>
      <c r="F348" s="161" t="s">
        <v>40</v>
      </c>
      <c r="G348" s="161"/>
      <c r="H348" s="162" t="s">
        <v>40</v>
      </c>
      <c r="I348" s="162"/>
      <c r="J348" s="163" t="s">
        <v>40</v>
      </c>
      <c r="K348" s="163"/>
      <c r="L348" s="164" t="s">
        <v>40</v>
      </c>
      <c r="M348" s="164"/>
      <c r="N348" s="164" t="s">
        <v>40</v>
      </c>
      <c r="O348" s="165"/>
      <c r="P348" s="166" t="s">
        <v>40</v>
      </c>
      <c r="Q348" s="166"/>
      <c r="R348" s="167" t="s">
        <v>40</v>
      </c>
      <c r="S348" s="167"/>
      <c r="T348" s="168" t="s">
        <v>40</v>
      </c>
      <c r="U348" s="168"/>
      <c r="V348" s="169" t="s">
        <v>40</v>
      </c>
      <c r="W348" s="169"/>
      <c r="X348" s="5" t="s">
        <v>40</v>
      </c>
      <c r="Y348" s="5"/>
      <c r="Z348" s="161" t="s">
        <v>40</v>
      </c>
      <c r="AA348" s="161"/>
      <c r="AB348" s="162" t="s">
        <v>40</v>
      </c>
      <c r="AC348" s="162"/>
      <c r="AD348" s="5">
        <v>10</v>
      </c>
      <c r="AE348" s="5" t="s">
        <v>12541</v>
      </c>
      <c r="AF348" s="5" t="s">
        <v>12553</v>
      </c>
      <c r="AG348" s="170" t="b">
        <v>0</v>
      </c>
      <c r="AH348" s="170" t="b">
        <v>0</v>
      </c>
      <c r="AI348" s="170" t="s">
        <v>48</v>
      </c>
    </row>
    <row r="349" spans="1:35" ht="12.75">
      <c r="A349" s="75" t="s">
        <v>2915</v>
      </c>
      <c r="B349" s="159">
        <v>1</v>
      </c>
      <c r="C349" s="5" t="s">
        <v>2916</v>
      </c>
      <c r="D349" s="185" t="s">
        <v>2917</v>
      </c>
      <c r="E349" s="12" t="s">
        <v>2917</v>
      </c>
      <c r="F349" s="161" t="s">
        <v>40</v>
      </c>
      <c r="G349" s="161"/>
      <c r="H349" s="162" t="s">
        <v>40</v>
      </c>
      <c r="I349" s="162"/>
      <c r="J349" s="163" t="s">
        <v>40</v>
      </c>
      <c r="K349" s="163"/>
      <c r="L349" s="164" t="s">
        <v>40</v>
      </c>
      <c r="M349" s="164"/>
      <c r="N349" s="164" t="s">
        <v>40</v>
      </c>
      <c r="O349" s="165"/>
      <c r="P349" s="166" t="s">
        <v>40</v>
      </c>
      <c r="Q349" s="166"/>
      <c r="R349" s="167" t="s">
        <v>40</v>
      </c>
      <c r="S349" s="167"/>
      <c r="T349" s="168" t="s">
        <v>40</v>
      </c>
      <c r="U349" s="168"/>
      <c r="V349" s="169" t="s">
        <v>40</v>
      </c>
      <c r="W349" s="169"/>
      <c r="X349" s="5" t="s">
        <v>40</v>
      </c>
      <c r="Y349" s="5"/>
      <c r="Z349" s="161" t="s">
        <v>40</v>
      </c>
      <c r="AA349" s="161"/>
      <c r="AB349" s="162" t="s">
        <v>40</v>
      </c>
      <c r="AC349" s="162"/>
      <c r="AD349" s="5">
        <v>2</v>
      </c>
      <c r="AE349" s="5" t="s">
        <v>12541</v>
      </c>
      <c r="AF349" s="5" t="s">
        <v>12553</v>
      </c>
      <c r="AG349" s="170" t="b">
        <v>0</v>
      </c>
      <c r="AH349" s="170" t="b">
        <v>0</v>
      </c>
      <c r="AI349" s="170" t="s">
        <v>48</v>
      </c>
    </row>
    <row r="350" spans="1:35" ht="12.75">
      <c r="A350" s="75" t="s">
        <v>2918</v>
      </c>
      <c r="B350" s="159">
        <v>1</v>
      </c>
      <c r="C350" s="5" t="s">
        <v>2916</v>
      </c>
      <c r="D350" s="185" t="s">
        <v>2919</v>
      </c>
      <c r="E350" s="12" t="s">
        <v>2919</v>
      </c>
      <c r="F350" s="161" t="s">
        <v>40</v>
      </c>
      <c r="G350" s="161"/>
      <c r="H350" s="162" t="s">
        <v>40</v>
      </c>
      <c r="I350" s="162"/>
      <c r="J350" s="163" t="s">
        <v>40</v>
      </c>
      <c r="K350" s="163"/>
      <c r="L350" s="164" t="s">
        <v>40</v>
      </c>
      <c r="M350" s="164"/>
      <c r="N350" s="164" t="s">
        <v>40</v>
      </c>
      <c r="O350" s="165"/>
      <c r="P350" s="166" t="s">
        <v>40</v>
      </c>
      <c r="Q350" s="166"/>
      <c r="R350" s="167" t="s">
        <v>40</v>
      </c>
      <c r="S350" s="167"/>
      <c r="T350" s="168" t="s">
        <v>40</v>
      </c>
      <c r="U350" s="168"/>
      <c r="V350" s="169" t="s">
        <v>40</v>
      </c>
      <c r="W350" s="169"/>
      <c r="X350" s="5" t="s">
        <v>40</v>
      </c>
      <c r="Y350" s="5"/>
      <c r="Z350" s="161" t="s">
        <v>40</v>
      </c>
      <c r="AA350" s="161"/>
      <c r="AB350" s="162" t="s">
        <v>40</v>
      </c>
      <c r="AC350" s="162"/>
      <c r="AD350" s="5">
        <v>2</v>
      </c>
      <c r="AE350" s="5" t="s">
        <v>12541</v>
      </c>
      <c r="AF350" s="5" t="s">
        <v>12553</v>
      </c>
      <c r="AG350" s="170" t="b">
        <v>0</v>
      </c>
      <c r="AH350" s="170" t="b">
        <v>0</v>
      </c>
      <c r="AI350" s="170" t="s">
        <v>48</v>
      </c>
    </row>
    <row r="351" spans="1:35" ht="12.75">
      <c r="A351" s="75" t="s">
        <v>2920</v>
      </c>
      <c r="B351" s="159">
        <v>1</v>
      </c>
      <c r="C351" s="5" t="s">
        <v>2916</v>
      </c>
      <c r="D351" s="185" t="s">
        <v>2921</v>
      </c>
      <c r="E351" s="12" t="s">
        <v>2921</v>
      </c>
      <c r="F351" s="161" t="s">
        <v>40</v>
      </c>
      <c r="G351" s="161"/>
      <c r="H351" s="162" t="s">
        <v>40</v>
      </c>
      <c r="I351" s="162"/>
      <c r="J351" s="163" t="s">
        <v>40</v>
      </c>
      <c r="K351" s="163"/>
      <c r="L351" s="164" t="s">
        <v>40</v>
      </c>
      <c r="M351" s="164"/>
      <c r="N351" s="164" t="s">
        <v>40</v>
      </c>
      <c r="O351" s="165"/>
      <c r="P351" s="166" t="s">
        <v>40</v>
      </c>
      <c r="Q351" s="166"/>
      <c r="R351" s="167" t="s">
        <v>40</v>
      </c>
      <c r="S351" s="167"/>
      <c r="T351" s="168" t="s">
        <v>40</v>
      </c>
      <c r="U351" s="168"/>
      <c r="V351" s="169" t="s">
        <v>40</v>
      </c>
      <c r="W351" s="169"/>
      <c r="X351" s="5" t="s">
        <v>40</v>
      </c>
      <c r="Y351" s="5"/>
      <c r="Z351" s="161" t="s">
        <v>40</v>
      </c>
      <c r="AA351" s="161"/>
      <c r="AB351" s="162" t="s">
        <v>40</v>
      </c>
      <c r="AC351" s="162"/>
      <c r="AD351" s="5">
        <v>2</v>
      </c>
      <c r="AE351" s="5" t="s">
        <v>12541</v>
      </c>
      <c r="AF351" s="5" t="s">
        <v>12553</v>
      </c>
      <c r="AG351" s="170" t="b">
        <v>0</v>
      </c>
      <c r="AH351" s="170" t="b">
        <v>0</v>
      </c>
      <c r="AI351" s="170" t="s">
        <v>48</v>
      </c>
    </row>
    <row r="352" spans="1:35" ht="12.75">
      <c r="A352" s="75" t="s">
        <v>2922</v>
      </c>
      <c r="B352" s="159">
        <v>1</v>
      </c>
      <c r="C352" s="5" t="s">
        <v>2916</v>
      </c>
      <c r="D352" s="185" t="s">
        <v>2923</v>
      </c>
      <c r="E352" s="12" t="s">
        <v>2923</v>
      </c>
      <c r="F352" s="161" t="s">
        <v>40</v>
      </c>
      <c r="G352" s="161"/>
      <c r="H352" s="162" t="s">
        <v>40</v>
      </c>
      <c r="I352" s="162"/>
      <c r="J352" s="163" t="s">
        <v>40</v>
      </c>
      <c r="K352" s="163"/>
      <c r="L352" s="164" t="s">
        <v>40</v>
      </c>
      <c r="M352" s="164"/>
      <c r="N352" s="164" t="s">
        <v>40</v>
      </c>
      <c r="O352" s="165"/>
      <c r="P352" s="166" t="s">
        <v>40</v>
      </c>
      <c r="Q352" s="166"/>
      <c r="R352" s="167" t="s">
        <v>40</v>
      </c>
      <c r="S352" s="167"/>
      <c r="T352" s="168" t="s">
        <v>40</v>
      </c>
      <c r="U352" s="168"/>
      <c r="V352" s="169" t="s">
        <v>40</v>
      </c>
      <c r="W352" s="169"/>
      <c r="X352" s="5" t="s">
        <v>40</v>
      </c>
      <c r="Y352" s="5"/>
      <c r="Z352" s="161" t="s">
        <v>40</v>
      </c>
      <c r="AA352" s="161"/>
      <c r="AB352" s="162" t="s">
        <v>40</v>
      </c>
      <c r="AC352" s="162"/>
      <c r="AD352" s="5">
        <v>5</v>
      </c>
      <c r="AE352" s="5" t="s">
        <v>12541</v>
      </c>
      <c r="AF352" s="5" t="s">
        <v>12553</v>
      </c>
      <c r="AG352" s="170" t="b">
        <v>0</v>
      </c>
      <c r="AH352" s="170" t="b">
        <v>0</v>
      </c>
      <c r="AI352" s="170" t="s">
        <v>48</v>
      </c>
    </row>
    <row r="353" spans="1:35" ht="12.75">
      <c r="A353" s="74" t="s">
        <v>2924</v>
      </c>
      <c r="B353" s="17">
        <v>1</v>
      </c>
      <c r="C353" s="5" t="s">
        <v>2925</v>
      </c>
      <c r="D353" s="8" t="s">
        <v>2926</v>
      </c>
      <c r="E353" s="12" t="s">
        <v>2926</v>
      </c>
      <c r="F353" s="161" t="s">
        <v>40</v>
      </c>
      <c r="G353" s="197"/>
      <c r="H353" s="162" t="s">
        <v>40</v>
      </c>
      <c r="I353" s="198"/>
      <c r="J353" s="163" t="s">
        <v>40</v>
      </c>
      <c r="K353" s="199"/>
      <c r="L353" s="164" t="s">
        <v>40</v>
      </c>
      <c r="M353" s="200"/>
      <c r="N353" s="164" t="s">
        <v>40</v>
      </c>
      <c r="O353" s="180"/>
      <c r="P353" s="166" t="s">
        <v>40</v>
      </c>
      <c r="Q353" s="181"/>
      <c r="R353" s="167" t="s">
        <v>40</v>
      </c>
      <c r="S353" s="182"/>
      <c r="T353" s="168" t="s">
        <v>40</v>
      </c>
      <c r="U353" s="201"/>
      <c r="V353" s="169" t="s">
        <v>40</v>
      </c>
      <c r="W353" s="202"/>
      <c r="X353" s="5" t="s">
        <v>40</v>
      </c>
      <c r="Y353" s="37"/>
      <c r="Z353" s="161" t="s">
        <v>40</v>
      </c>
      <c r="AA353" s="197"/>
      <c r="AB353" s="162" t="s">
        <v>40</v>
      </c>
      <c r="AC353" s="198"/>
      <c r="AD353" s="5">
        <v>10</v>
      </c>
      <c r="AE353" s="5" t="s">
        <v>12541</v>
      </c>
      <c r="AF353" s="5" t="s">
        <v>12553</v>
      </c>
      <c r="AG353" s="170" t="b">
        <v>0</v>
      </c>
      <c r="AH353" s="170" t="b">
        <v>0</v>
      </c>
      <c r="AI353" s="170" t="s">
        <v>48</v>
      </c>
    </row>
    <row r="354" spans="1:35" ht="12.75">
      <c r="A354" s="74" t="s">
        <v>2927</v>
      </c>
      <c r="B354" s="17">
        <v>1</v>
      </c>
      <c r="C354" s="5" t="s">
        <v>2928</v>
      </c>
      <c r="D354" s="204" t="s">
        <v>2929</v>
      </c>
      <c r="E354" s="12" t="s">
        <v>2930</v>
      </c>
      <c r="F354" s="161" t="s">
        <v>40</v>
      </c>
      <c r="G354" s="197"/>
      <c r="H354" s="162" t="s">
        <v>40</v>
      </c>
      <c r="I354" s="198"/>
      <c r="J354" s="163" t="s">
        <v>40</v>
      </c>
      <c r="K354" s="199"/>
      <c r="L354" s="164" t="s">
        <v>40</v>
      </c>
      <c r="M354" s="200"/>
      <c r="N354" s="164" t="s">
        <v>40</v>
      </c>
      <c r="O354" s="180"/>
      <c r="P354" s="166" t="s">
        <v>40</v>
      </c>
      <c r="Q354" s="181"/>
      <c r="R354" s="167" t="s">
        <v>40</v>
      </c>
      <c r="S354" s="182"/>
      <c r="T354" s="168" t="s">
        <v>40</v>
      </c>
      <c r="U354" s="201"/>
      <c r="V354" s="169" t="s">
        <v>40</v>
      </c>
      <c r="W354" s="202"/>
      <c r="X354" s="5" t="s">
        <v>40</v>
      </c>
      <c r="Y354" s="37"/>
      <c r="Z354" s="161" t="s">
        <v>40</v>
      </c>
      <c r="AA354" s="197"/>
      <c r="AB354" s="162" t="s">
        <v>40</v>
      </c>
      <c r="AC354" s="198"/>
      <c r="AD354" s="5">
        <v>25</v>
      </c>
      <c r="AE354" s="5" t="s">
        <v>12541</v>
      </c>
      <c r="AF354" s="5" t="s">
        <v>12553</v>
      </c>
      <c r="AG354" s="170" t="b">
        <v>0</v>
      </c>
      <c r="AH354" s="170" t="b">
        <v>0</v>
      </c>
      <c r="AI354" s="170" t="s">
        <v>48</v>
      </c>
    </row>
    <row r="355" spans="1:35" ht="12.75">
      <c r="A355" s="74" t="s">
        <v>2931</v>
      </c>
      <c r="B355" s="17">
        <v>1</v>
      </c>
      <c r="C355" s="5" t="s">
        <v>2932</v>
      </c>
      <c r="D355" s="204" t="s">
        <v>2933</v>
      </c>
      <c r="E355" s="12" t="s">
        <v>2934</v>
      </c>
      <c r="F355" s="161" t="s">
        <v>40</v>
      </c>
      <c r="G355" s="197"/>
      <c r="H355" s="162" t="s">
        <v>40</v>
      </c>
      <c r="I355" s="198"/>
      <c r="J355" s="163" t="s">
        <v>40</v>
      </c>
      <c r="K355" s="199"/>
      <c r="L355" s="164" t="s">
        <v>40</v>
      </c>
      <c r="M355" s="200"/>
      <c r="N355" s="164" t="s">
        <v>40</v>
      </c>
      <c r="O355" s="180"/>
      <c r="P355" s="166" t="s">
        <v>40</v>
      </c>
      <c r="Q355" s="181"/>
      <c r="R355" s="167" t="s">
        <v>40</v>
      </c>
      <c r="S355" s="182"/>
      <c r="T355" s="168" t="s">
        <v>40</v>
      </c>
      <c r="U355" s="201"/>
      <c r="V355" s="169" t="s">
        <v>40</v>
      </c>
      <c r="W355" s="202"/>
      <c r="X355" s="5" t="s">
        <v>40</v>
      </c>
      <c r="Y355" s="37"/>
      <c r="Z355" s="161" t="s">
        <v>40</v>
      </c>
      <c r="AA355" s="197"/>
      <c r="AB355" s="162" t="s">
        <v>40</v>
      </c>
      <c r="AC355" s="198"/>
      <c r="AD355" s="5">
        <v>25</v>
      </c>
      <c r="AE355" s="5" t="s">
        <v>12541</v>
      </c>
      <c r="AF355" s="5" t="s">
        <v>12553</v>
      </c>
      <c r="AG355" s="170" t="b">
        <v>0</v>
      </c>
      <c r="AH355" s="170" t="b">
        <v>0</v>
      </c>
      <c r="AI355" s="170" t="s">
        <v>48</v>
      </c>
    </row>
    <row r="356" spans="1:35" ht="12.75">
      <c r="A356" s="191" t="s">
        <v>2935</v>
      </c>
      <c r="B356" s="17">
        <v>1</v>
      </c>
      <c r="C356" s="5" t="s">
        <v>2936</v>
      </c>
      <c r="D356" s="196" t="s">
        <v>2937</v>
      </c>
      <c r="E356" s="12" t="s">
        <v>2938</v>
      </c>
      <c r="F356" s="161" t="s">
        <v>40</v>
      </c>
      <c r="G356" s="197"/>
      <c r="H356" s="162" t="s">
        <v>40</v>
      </c>
      <c r="I356" s="198"/>
      <c r="J356" s="163" t="s">
        <v>40</v>
      </c>
      <c r="K356" s="199"/>
      <c r="L356" s="164" t="s">
        <v>40</v>
      </c>
      <c r="M356" s="200"/>
      <c r="N356" s="164" t="s">
        <v>40</v>
      </c>
      <c r="O356" s="180"/>
      <c r="P356" s="166" t="s">
        <v>40</v>
      </c>
      <c r="Q356" s="181"/>
      <c r="R356" s="167" t="s">
        <v>40</v>
      </c>
      <c r="S356" s="182"/>
      <c r="T356" s="168" t="s">
        <v>40</v>
      </c>
      <c r="U356" s="201"/>
      <c r="V356" s="169" t="s">
        <v>40</v>
      </c>
      <c r="W356" s="202"/>
      <c r="X356" s="5" t="s">
        <v>40</v>
      </c>
      <c r="Y356" s="37"/>
      <c r="Z356" s="161" t="s">
        <v>40</v>
      </c>
      <c r="AA356" s="197"/>
      <c r="AB356" s="162" t="s">
        <v>40</v>
      </c>
      <c r="AC356" s="198"/>
      <c r="AD356" s="5">
        <v>25</v>
      </c>
      <c r="AE356" s="5" t="s">
        <v>12541</v>
      </c>
      <c r="AF356" s="5" t="s">
        <v>12553</v>
      </c>
      <c r="AG356" s="170" t="b">
        <v>0</v>
      </c>
      <c r="AH356" s="170" t="b">
        <v>0</v>
      </c>
      <c r="AI356" s="170" t="s">
        <v>48</v>
      </c>
    </row>
    <row r="357" spans="1:35" ht="12.75">
      <c r="A357" s="74" t="s">
        <v>2939</v>
      </c>
      <c r="B357" s="17">
        <v>1</v>
      </c>
      <c r="C357" s="5" t="s">
        <v>2940</v>
      </c>
      <c r="D357" s="204" t="s">
        <v>2941</v>
      </c>
      <c r="E357" s="12" t="s">
        <v>2942</v>
      </c>
      <c r="F357" s="161" t="s">
        <v>40</v>
      </c>
      <c r="G357" s="197"/>
      <c r="H357" s="162" t="s">
        <v>40</v>
      </c>
      <c r="I357" s="198"/>
      <c r="J357" s="163" t="s">
        <v>40</v>
      </c>
      <c r="K357" s="199"/>
      <c r="L357" s="164" t="s">
        <v>40</v>
      </c>
      <c r="M357" s="200"/>
      <c r="N357" s="164" t="s">
        <v>40</v>
      </c>
      <c r="O357" s="180"/>
      <c r="P357" s="166" t="s">
        <v>40</v>
      </c>
      <c r="Q357" s="181"/>
      <c r="R357" s="167" t="s">
        <v>40</v>
      </c>
      <c r="S357" s="182"/>
      <c r="T357" s="168" t="s">
        <v>40</v>
      </c>
      <c r="U357" s="201"/>
      <c r="V357" s="169" t="s">
        <v>40</v>
      </c>
      <c r="W357" s="202"/>
      <c r="X357" s="5" t="s">
        <v>40</v>
      </c>
      <c r="Y357" s="37"/>
      <c r="Z357" s="161" t="s">
        <v>40</v>
      </c>
      <c r="AA357" s="197"/>
      <c r="AB357" s="162" t="s">
        <v>40</v>
      </c>
      <c r="AC357" s="198"/>
      <c r="AD357" s="5">
        <v>10</v>
      </c>
      <c r="AE357" s="5" t="s">
        <v>12541</v>
      </c>
      <c r="AF357" s="5" t="s">
        <v>12553</v>
      </c>
      <c r="AG357" s="170" t="b">
        <v>0</v>
      </c>
      <c r="AH357" s="170" t="b">
        <v>0</v>
      </c>
      <c r="AI357" s="170" t="s">
        <v>48</v>
      </c>
    </row>
    <row r="358" spans="1:35" ht="12.75">
      <c r="A358" s="74" t="s">
        <v>2943</v>
      </c>
      <c r="B358" s="17">
        <v>1</v>
      </c>
      <c r="C358" s="5" t="s">
        <v>2944</v>
      </c>
      <c r="D358" s="196" t="s">
        <v>2945</v>
      </c>
      <c r="E358" s="12" t="s">
        <v>2946</v>
      </c>
      <c r="F358" s="161" t="s">
        <v>40</v>
      </c>
      <c r="G358" s="197"/>
      <c r="H358" s="162" t="s">
        <v>40</v>
      </c>
      <c r="I358" s="198"/>
      <c r="J358" s="163" t="s">
        <v>40</v>
      </c>
      <c r="K358" s="199"/>
      <c r="L358" s="164" t="s">
        <v>40</v>
      </c>
      <c r="M358" s="200"/>
      <c r="N358" s="164" t="s">
        <v>40</v>
      </c>
      <c r="O358" s="180"/>
      <c r="P358" s="166" t="s">
        <v>40</v>
      </c>
      <c r="Q358" s="181"/>
      <c r="R358" s="167" t="s">
        <v>40</v>
      </c>
      <c r="S358" s="182"/>
      <c r="T358" s="168" t="s">
        <v>40</v>
      </c>
      <c r="U358" s="201"/>
      <c r="V358" s="169" t="s">
        <v>40</v>
      </c>
      <c r="W358" s="202"/>
      <c r="X358" s="5" t="s">
        <v>40</v>
      </c>
      <c r="Y358" s="37"/>
      <c r="Z358" s="161" t="s">
        <v>40</v>
      </c>
      <c r="AA358" s="197"/>
      <c r="AB358" s="162" t="s">
        <v>40</v>
      </c>
      <c r="AC358" s="198"/>
      <c r="AD358" s="5">
        <v>10</v>
      </c>
      <c r="AE358" s="5" t="s">
        <v>12541</v>
      </c>
      <c r="AF358" s="5" t="s">
        <v>12553</v>
      </c>
      <c r="AG358" s="170" t="b">
        <v>0</v>
      </c>
      <c r="AH358" s="170" t="b">
        <v>0</v>
      </c>
      <c r="AI358" s="170" t="s">
        <v>48</v>
      </c>
    </row>
    <row r="359" spans="1:35" ht="12.75">
      <c r="A359" s="74" t="s">
        <v>2947</v>
      </c>
      <c r="B359" s="17">
        <v>1</v>
      </c>
      <c r="C359" s="5" t="s">
        <v>2948</v>
      </c>
      <c r="D359" s="196" t="s">
        <v>2949</v>
      </c>
      <c r="E359" s="12" t="s">
        <v>2950</v>
      </c>
      <c r="F359" s="161" t="s">
        <v>40</v>
      </c>
      <c r="G359" s="197"/>
      <c r="H359" s="162" t="s">
        <v>40</v>
      </c>
      <c r="I359" s="198"/>
      <c r="J359" s="163" t="s">
        <v>40</v>
      </c>
      <c r="K359" s="199"/>
      <c r="L359" s="164" t="s">
        <v>40</v>
      </c>
      <c r="M359" s="200"/>
      <c r="N359" s="164" t="s">
        <v>40</v>
      </c>
      <c r="O359" s="180"/>
      <c r="P359" s="166" t="s">
        <v>40</v>
      </c>
      <c r="Q359" s="181"/>
      <c r="R359" s="167" t="s">
        <v>40</v>
      </c>
      <c r="S359" s="182"/>
      <c r="T359" s="168" t="s">
        <v>40</v>
      </c>
      <c r="U359" s="201"/>
      <c r="V359" s="169" t="s">
        <v>40</v>
      </c>
      <c r="W359" s="202"/>
      <c r="X359" s="5" t="s">
        <v>40</v>
      </c>
      <c r="Y359" s="37"/>
      <c r="Z359" s="161" t="s">
        <v>40</v>
      </c>
      <c r="AA359" s="197"/>
      <c r="AB359" s="162" t="s">
        <v>40</v>
      </c>
      <c r="AC359" s="198"/>
      <c r="AD359" s="5">
        <v>5</v>
      </c>
      <c r="AE359" s="5" t="s">
        <v>12541</v>
      </c>
      <c r="AF359" s="5" t="s">
        <v>12553</v>
      </c>
      <c r="AG359" s="170" t="b">
        <v>0</v>
      </c>
      <c r="AH359" s="170" t="b">
        <v>0</v>
      </c>
      <c r="AI359" s="170" t="s">
        <v>48</v>
      </c>
    </row>
    <row r="360" spans="1:35" ht="12.75">
      <c r="A360" s="74" t="s">
        <v>2951</v>
      </c>
      <c r="B360" s="17">
        <v>1</v>
      </c>
      <c r="C360" s="5" t="s">
        <v>2952</v>
      </c>
      <c r="D360" s="196" t="s">
        <v>2953</v>
      </c>
      <c r="E360" s="12" t="s">
        <v>2954</v>
      </c>
      <c r="F360" s="161" t="s">
        <v>40</v>
      </c>
      <c r="G360" s="197"/>
      <c r="H360" s="162" t="s">
        <v>40</v>
      </c>
      <c r="I360" s="198"/>
      <c r="J360" s="163" t="s">
        <v>40</v>
      </c>
      <c r="K360" s="199"/>
      <c r="L360" s="164" t="s">
        <v>40</v>
      </c>
      <c r="M360" s="200"/>
      <c r="N360" s="164" t="s">
        <v>40</v>
      </c>
      <c r="O360" s="180"/>
      <c r="P360" s="166" t="s">
        <v>40</v>
      </c>
      <c r="Q360" s="181"/>
      <c r="R360" s="167" t="s">
        <v>40</v>
      </c>
      <c r="S360" s="182"/>
      <c r="T360" s="168" t="s">
        <v>40</v>
      </c>
      <c r="U360" s="201"/>
      <c r="V360" s="169" t="s">
        <v>40</v>
      </c>
      <c r="W360" s="202"/>
      <c r="X360" s="5" t="s">
        <v>40</v>
      </c>
      <c r="Y360" s="37"/>
      <c r="Z360" s="161" t="s">
        <v>40</v>
      </c>
      <c r="AA360" s="197"/>
      <c r="AB360" s="162" t="s">
        <v>40</v>
      </c>
      <c r="AC360" s="198"/>
      <c r="AD360" s="5">
        <v>10</v>
      </c>
      <c r="AE360" s="5" t="s">
        <v>12541</v>
      </c>
      <c r="AF360" s="5" t="s">
        <v>12553</v>
      </c>
      <c r="AG360" s="170" t="b">
        <v>0</v>
      </c>
      <c r="AH360" s="170" t="b">
        <v>0</v>
      </c>
      <c r="AI360" s="170" t="s">
        <v>48</v>
      </c>
    </row>
    <row r="361" spans="1:35" ht="12.75">
      <c r="A361" s="74" t="s">
        <v>2955</v>
      </c>
      <c r="B361" s="17">
        <v>2</v>
      </c>
      <c r="C361" s="5" t="s">
        <v>2956</v>
      </c>
      <c r="D361" s="8" t="s">
        <v>2957</v>
      </c>
      <c r="E361" s="12" t="s">
        <v>2957</v>
      </c>
      <c r="F361" s="161" t="s">
        <v>40</v>
      </c>
      <c r="G361" s="197"/>
      <c r="H361" s="162" t="s">
        <v>40</v>
      </c>
      <c r="I361" s="198"/>
      <c r="J361" s="163" t="s">
        <v>40</v>
      </c>
      <c r="K361" s="199"/>
      <c r="L361" s="164" t="s">
        <v>40</v>
      </c>
      <c r="M361" s="200"/>
      <c r="N361" s="164" t="s">
        <v>40</v>
      </c>
      <c r="O361" s="180"/>
      <c r="P361" s="166" t="s">
        <v>40</v>
      </c>
      <c r="Q361" s="181"/>
      <c r="R361" s="167" t="s">
        <v>40</v>
      </c>
      <c r="S361" s="182"/>
      <c r="T361" s="168" t="s">
        <v>40</v>
      </c>
      <c r="U361" s="201"/>
      <c r="V361" s="169" t="s">
        <v>40</v>
      </c>
      <c r="W361" s="202"/>
      <c r="X361" s="5" t="s">
        <v>40</v>
      </c>
      <c r="Y361" s="37"/>
      <c r="Z361" s="161" t="s">
        <v>40</v>
      </c>
      <c r="AA361" s="197"/>
      <c r="AB361" s="162" t="s">
        <v>40</v>
      </c>
      <c r="AC361" s="198"/>
      <c r="AD361" s="5">
        <v>25</v>
      </c>
      <c r="AE361" s="5" t="s">
        <v>12541</v>
      </c>
      <c r="AF361" s="5" t="s">
        <v>12553</v>
      </c>
      <c r="AG361" s="170" t="b">
        <v>0</v>
      </c>
      <c r="AH361" s="170" t="b">
        <v>0</v>
      </c>
      <c r="AI361" s="170" t="s">
        <v>48</v>
      </c>
    </row>
    <row r="362" spans="1:35" ht="12.75">
      <c r="A362" s="74" t="s">
        <v>2958</v>
      </c>
      <c r="B362" s="17">
        <v>2</v>
      </c>
      <c r="C362" s="5" t="s">
        <v>2959</v>
      </c>
      <c r="D362" s="204" t="s">
        <v>2960</v>
      </c>
      <c r="E362" s="12" t="s">
        <v>2961</v>
      </c>
      <c r="F362" s="161" t="s">
        <v>40</v>
      </c>
      <c r="G362" s="197"/>
      <c r="H362" s="162" t="s">
        <v>40</v>
      </c>
      <c r="I362" s="198"/>
      <c r="J362" s="163" t="s">
        <v>40</v>
      </c>
      <c r="K362" s="199"/>
      <c r="L362" s="164" t="s">
        <v>40</v>
      </c>
      <c r="M362" s="200"/>
      <c r="N362" s="164" t="s">
        <v>40</v>
      </c>
      <c r="O362" s="180"/>
      <c r="P362" s="166" t="s">
        <v>40</v>
      </c>
      <c r="Q362" s="181"/>
      <c r="R362" s="167" t="s">
        <v>40</v>
      </c>
      <c r="S362" s="182"/>
      <c r="T362" s="168" t="s">
        <v>40</v>
      </c>
      <c r="U362" s="201"/>
      <c r="V362" s="169" t="s">
        <v>40</v>
      </c>
      <c r="W362" s="202"/>
      <c r="X362" s="5" t="s">
        <v>40</v>
      </c>
      <c r="Y362" s="37"/>
      <c r="Z362" s="161" t="s">
        <v>40</v>
      </c>
      <c r="AA362" s="197"/>
      <c r="AB362" s="162" t="s">
        <v>40</v>
      </c>
      <c r="AC362" s="198"/>
      <c r="AD362" s="5">
        <v>20</v>
      </c>
      <c r="AE362" s="5" t="s">
        <v>12541</v>
      </c>
      <c r="AF362" s="5" t="s">
        <v>12553</v>
      </c>
      <c r="AG362" s="170" t="b">
        <v>0</v>
      </c>
      <c r="AH362" s="170" t="b">
        <v>0</v>
      </c>
      <c r="AI362" s="170" t="s">
        <v>48</v>
      </c>
    </row>
    <row r="363" spans="1:35" ht="12.75">
      <c r="A363" s="74" t="s">
        <v>2962</v>
      </c>
      <c r="B363" s="17">
        <v>2</v>
      </c>
      <c r="C363" s="5" t="s">
        <v>2959</v>
      </c>
      <c r="D363" s="204" t="s">
        <v>2963</v>
      </c>
      <c r="E363" s="12" t="s">
        <v>2964</v>
      </c>
      <c r="F363" s="161" t="s">
        <v>40</v>
      </c>
      <c r="G363" s="197"/>
      <c r="H363" s="162" t="s">
        <v>40</v>
      </c>
      <c r="I363" s="198"/>
      <c r="J363" s="163" t="s">
        <v>40</v>
      </c>
      <c r="K363" s="199"/>
      <c r="L363" s="164" t="s">
        <v>40</v>
      </c>
      <c r="M363" s="200"/>
      <c r="N363" s="164" t="s">
        <v>40</v>
      </c>
      <c r="O363" s="180"/>
      <c r="P363" s="166" t="s">
        <v>40</v>
      </c>
      <c r="Q363" s="181"/>
      <c r="R363" s="167" t="s">
        <v>40</v>
      </c>
      <c r="S363" s="182"/>
      <c r="T363" s="168" t="s">
        <v>40</v>
      </c>
      <c r="U363" s="201"/>
      <c r="V363" s="169" t="s">
        <v>40</v>
      </c>
      <c r="W363" s="202"/>
      <c r="X363" s="5" t="s">
        <v>40</v>
      </c>
      <c r="Y363" s="37"/>
      <c r="Z363" s="161" t="s">
        <v>40</v>
      </c>
      <c r="AA363" s="197"/>
      <c r="AB363" s="162" t="s">
        <v>40</v>
      </c>
      <c r="AC363" s="198"/>
      <c r="AD363" s="5">
        <v>20</v>
      </c>
      <c r="AE363" s="5" t="s">
        <v>12541</v>
      </c>
      <c r="AF363" s="5" t="s">
        <v>12553</v>
      </c>
      <c r="AG363" s="170" t="b">
        <v>0</v>
      </c>
      <c r="AH363" s="170" t="b">
        <v>0</v>
      </c>
      <c r="AI363" s="170" t="s">
        <v>48</v>
      </c>
    </row>
    <row r="364" spans="1:35" ht="12.75">
      <c r="A364" s="74" t="s">
        <v>2965</v>
      </c>
      <c r="B364" s="17">
        <v>2</v>
      </c>
      <c r="C364" s="5" t="s">
        <v>2965</v>
      </c>
      <c r="D364" s="204" t="s">
        <v>2966</v>
      </c>
      <c r="E364" s="12" t="s">
        <v>2967</v>
      </c>
      <c r="F364" s="161" t="s">
        <v>40</v>
      </c>
      <c r="G364" s="197"/>
      <c r="H364" s="162" t="s">
        <v>40</v>
      </c>
      <c r="I364" s="198"/>
      <c r="J364" s="163" t="s">
        <v>40</v>
      </c>
      <c r="K364" s="199"/>
      <c r="L364" s="164" t="s">
        <v>40</v>
      </c>
      <c r="M364" s="200"/>
      <c r="N364" s="164" t="s">
        <v>40</v>
      </c>
      <c r="O364" s="180"/>
      <c r="P364" s="166" t="s">
        <v>40</v>
      </c>
      <c r="Q364" s="181"/>
      <c r="R364" s="167" t="s">
        <v>40</v>
      </c>
      <c r="S364" s="182"/>
      <c r="T364" s="168" t="s">
        <v>40</v>
      </c>
      <c r="U364" s="201"/>
      <c r="V364" s="169" t="s">
        <v>40</v>
      </c>
      <c r="W364" s="202"/>
      <c r="X364" s="5" t="s">
        <v>40</v>
      </c>
      <c r="Y364" s="37"/>
      <c r="Z364" s="161" t="s">
        <v>40</v>
      </c>
      <c r="AA364" s="197"/>
      <c r="AB364" s="162" t="s">
        <v>40</v>
      </c>
      <c r="AC364" s="198"/>
      <c r="AD364" s="5">
        <v>25</v>
      </c>
      <c r="AE364" s="5" t="s">
        <v>12541</v>
      </c>
      <c r="AF364" s="5" t="s">
        <v>12553</v>
      </c>
      <c r="AG364" s="170" t="b">
        <v>0</v>
      </c>
      <c r="AH364" s="170" t="b">
        <v>0</v>
      </c>
      <c r="AI364" s="170" t="s">
        <v>48</v>
      </c>
    </row>
    <row r="365" spans="1:35" ht="12.75">
      <c r="A365" s="74" t="s">
        <v>2968</v>
      </c>
      <c r="B365" s="17">
        <v>2</v>
      </c>
      <c r="C365" s="5" t="s">
        <v>2865</v>
      </c>
      <c r="D365" s="8" t="s">
        <v>2969</v>
      </c>
      <c r="E365" s="12" t="s">
        <v>2969</v>
      </c>
      <c r="F365" s="161" t="s">
        <v>40</v>
      </c>
      <c r="G365" s="197"/>
      <c r="H365" s="162" t="s">
        <v>40</v>
      </c>
      <c r="I365" s="198"/>
      <c r="J365" s="163" t="s">
        <v>40</v>
      </c>
      <c r="K365" s="199"/>
      <c r="L365" s="164" t="s">
        <v>40</v>
      </c>
      <c r="M365" s="200"/>
      <c r="N365" s="164" t="s">
        <v>40</v>
      </c>
      <c r="O365" s="180"/>
      <c r="P365" s="166" t="s">
        <v>40</v>
      </c>
      <c r="Q365" s="181"/>
      <c r="R365" s="167" t="s">
        <v>40</v>
      </c>
      <c r="S365" s="182"/>
      <c r="T365" s="168" t="s">
        <v>40</v>
      </c>
      <c r="U365" s="201"/>
      <c r="V365" s="169" t="s">
        <v>40</v>
      </c>
      <c r="W365" s="202"/>
      <c r="X365" s="5" t="s">
        <v>40</v>
      </c>
      <c r="Y365" s="37"/>
      <c r="Z365" s="161" t="s">
        <v>40</v>
      </c>
      <c r="AA365" s="197"/>
      <c r="AB365" s="162" t="s">
        <v>40</v>
      </c>
      <c r="AC365" s="198"/>
      <c r="AD365" s="5">
        <v>5</v>
      </c>
      <c r="AE365" s="5" t="s">
        <v>12541</v>
      </c>
      <c r="AF365" s="5" t="s">
        <v>12553</v>
      </c>
      <c r="AG365" s="170" t="b">
        <v>0</v>
      </c>
      <c r="AH365" s="170" t="b">
        <v>0</v>
      </c>
      <c r="AI365" s="170" t="s">
        <v>48</v>
      </c>
    </row>
    <row r="366" spans="1:35" ht="12.75">
      <c r="A366" s="191" t="s">
        <v>2970</v>
      </c>
      <c r="B366" s="17">
        <v>3</v>
      </c>
      <c r="C366" s="5" t="s">
        <v>2971</v>
      </c>
      <c r="D366" s="8" t="s">
        <v>2972</v>
      </c>
      <c r="E366" s="12" t="s">
        <v>2972</v>
      </c>
      <c r="F366" s="161" t="s">
        <v>40</v>
      </c>
      <c r="G366" s="197"/>
      <c r="H366" s="162" t="s">
        <v>40</v>
      </c>
      <c r="I366" s="198"/>
      <c r="J366" s="163" t="s">
        <v>40</v>
      </c>
      <c r="K366" s="199"/>
      <c r="L366" s="164" t="s">
        <v>40</v>
      </c>
      <c r="M366" s="200"/>
      <c r="N366" s="164" t="s">
        <v>40</v>
      </c>
      <c r="O366" s="180"/>
      <c r="P366" s="166" t="s">
        <v>40</v>
      </c>
      <c r="Q366" s="181"/>
      <c r="R366" s="167" t="s">
        <v>40</v>
      </c>
      <c r="S366" s="182"/>
      <c r="T366" s="168" t="s">
        <v>40</v>
      </c>
      <c r="U366" s="201"/>
      <c r="V366" s="169" t="s">
        <v>40</v>
      </c>
      <c r="W366" s="202"/>
      <c r="X366" s="5" t="s">
        <v>40</v>
      </c>
      <c r="Y366" s="37"/>
      <c r="Z366" s="161" t="s">
        <v>40</v>
      </c>
      <c r="AA366" s="197"/>
      <c r="AB366" s="162" t="s">
        <v>40</v>
      </c>
      <c r="AC366" s="198"/>
      <c r="AD366" s="5">
        <v>40</v>
      </c>
      <c r="AE366" s="5" t="s">
        <v>12541</v>
      </c>
      <c r="AF366" s="5" t="s">
        <v>12553</v>
      </c>
      <c r="AG366" s="170" t="b">
        <v>0</v>
      </c>
      <c r="AH366" s="170" t="b">
        <v>0</v>
      </c>
      <c r="AI366" s="170" t="s">
        <v>48</v>
      </c>
    </row>
    <row r="367" spans="1:35" ht="12.75">
      <c r="A367" s="205" t="s">
        <v>2973</v>
      </c>
      <c r="B367" s="17">
        <v>3</v>
      </c>
      <c r="C367" s="5" t="s">
        <v>2971</v>
      </c>
      <c r="D367" s="8" t="s">
        <v>2974</v>
      </c>
      <c r="E367" s="12" t="s">
        <v>2974</v>
      </c>
      <c r="F367" s="161" t="s">
        <v>40</v>
      </c>
      <c r="G367" s="197"/>
      <c r="H367" s="162" t="s">
        <v>40</v>
      </c>
      <c r="I367" s="198"/>
      <c r="J367" s="163" t="s">
        <v>40</v>
      </c>
      <c r="K367" s="199"/>
      <c r="L367" s="164" t="s">
        <v>40</v>
      </c>
      <c r="M367" s="200"/>
      <c r="N367" s="164" t="s">
        <v>40</v>
      </c>
      <c r="O367" s="180"/>
      <c r="P367" s="166" t="s">
        <v>40</v>
      </c>
      <c r="Q367" s="181"/>
      <c r="R367" s="167" t="s">
        <v>40</v>
      </c>
      <c r="S367" s="182"/>
      <c r="T367" s="168" t="s">
        <v>40</v>
      </c>
      <c r="U367" s="201"/>
      <c r="V367" s="169" t="s">
        <v>40</v>
      </c>
      <c r="W367" s="202"/>
      <c r="X367" s="5" t="s">
        <v>40</v>
      </c>
      <c r="Y367" s="37"/>
      <c r="Z367" s="161" t="s">
        <v>40</v>
      </c>
      <c r="AA367" s="197"/>
      <c r="AB367" s="162" t="s">
        <v>40</v>
      </c>
      <c r="AC367" s="198"/>
      <c r="AD367" s="5">
        <v>40</v>
      </c>
      <c r="AE367" s="5" t="s">
        <v>12541</v>
      </c>
      <c r="AF367" s="5" t="s">
        <v>12553</v>
      </c>
      <c r="AG367" s="170" t="b">
        <v>0</v>
      </c>
      <c r="AH367" s="170" t="b">
        <v>0</v>
      </c>
      <c r="AI367" s="170" t="s">
        <v>48</v>
      </c>
    </row>
    <row r="368" spans="1:35" ht="12.75">
      <c r="A368" s="191" t="s">
        <v>2975</v>
      </c>
      <c r="B368" s="17">
        <v>3</v>
      </c>
      <c r="C368" s="5" t="s">
        <v>2976</v>
      </c>
      <c r="D368" s="8" t="s">
        <v>2977</v>
      </c>
      <c r="E368" s="12" t="s">
        <v>2977</v>
      </c>
      <c r="F368" s="161" t="s">
        <v>40</v>
      </c>
      <c r="G368" s="197"/>
      <c r="H368" s="162" t="s">
        <v>40</v>
      </c>
      <c r="I368" s="198"/>
      <c r="J368" s="163" t="s">
        <v>40</v>
      </c>
      <c r="K368" s="199"/>
      <c r="L368" s="164" t="s">
        <v>40</v>
      </c>
      <c r="M368" s="200"/>
      <c r="N368" s="164" t="s">
        <v>40</v>
      </c>
      <c r="O368" s="180"/>
      <c r="P368" s="166" t="s">
        <v>40</v>
      </c>
      <c r="Q368" s="181"/>
      <c r="R368" s="167" t="s">
        <v>40</v>
      </c>
      <c r="S368" s="182"/>
      <c r="T368" s="168" t="s">
        <v>40</v>
      </c>
      <c r="U368" s="201"/>
      <c r="V368" s="169" t="s">
        <v>40</v>
      </c>
      <c r="W368" s="202"/>
      <c r="X368" s="5" t="s">
        <v>40</v>
      </c>
      <c r="Y368" s="37"/>
      <c r="Z368" s="161" t="s">
        <v>40</v>
      </c>
      <c r="AA368" s="197"/>
      <c r="AB368" s="162" t="s">
        <v>40</v>
      </c>
      <c r="AC368" s="198"/>
      <c r="AD368" s="5">
        <v>40</v>
      </c>
      <c r="AE368" s="5" t="s">
        <v>12539</v>
      </c>
      <c r="AF368" s="5" t="s">
        <v>12553</v>
      </c>
      <c r="AG368" s="170" t="b">
        <v>0</v>
      </c>
      <c r="AH368" s="170" t="b">
        <v>0</v>
      </c>
      <c r="AI368" s="170" t="s">
        <v>48</v>
      </c>
    </row>
    <row r="369" spans="1:35" ht="12.75">
      <c r="A369" s="191" t="s">
        <v>2978</v>
      </c>
      <c r="B369" s="17">
        <v>3</v>
      </c>
      <c r="C369" s="5" t="s">
        <v>2979</v>
      </c>
      <c r="D369" s="8" t="s">
        <v>2980</v>
      </c>
      <c r="E369" s="12" t="s">
        <v>2980</v>
      </c>
      <c r="F369" s="161" t="s">
        <v>40</v>
      </c>
      <c r="G369" s="197"/>
      <c r="H369" s="162" t="s">
        <v>40</v>
      </c>
      <c r="I369" s="198"/>
      <c r="J369" s="163" t="s">
        <v>40</v>
      </c>
      <c r="K369" s="199"/>
      <c r="L369" s="164" t="s">
        <v>40</v>
      </c>
      <c r="M369" s="200"/>
      <c r="N369" s="164" t="s">
        <v>40</v>
      </c>
      <c r="O369" s="180"/>
      <c r="P369" s="166" t="s">
        <v>40</v>
      </c>
      <c r="Q369" s="181"/>
      <c r="R369" s="167" t="s">
        <v>40</v>
      </c>
      <c r="S369" s="182"/>
      <c r="T369" s="168" t="s">
        <v>40</v>
      </c>
      <c r="U369" s="201"/>
      <c r="V369" s="169" t="s">
        <v>40</v>
      </c>
      <c r="W369" s="202"/>
      <c r="X369" s="5" t="s">
        <v>40</v>
      </c>
      <c r="Y369" s="37"/>
      <c r="Z369" s="161" t="s">
        <v>40</v>
      </c>
      <c r="AA369" s="197"/>
      <c r="AB369" s="162" t="s">
        <v>40</v>
      </c>
      <c r="AC369" s="198"/>
      <c r="AD369" s="5">
        <v>40</v>
      </c>
      <c r="AE369" s="5" t="s">
        <v>12539</v>
      </c>
      <c r="AF369" s="5" t="s">
        <v>12553</v>
      </c>
      <c r="AG369" s="170" t="b">
        <v>0</v>
      </c>
      <c r="AH369" s="170" t="b">
        <v>0</v>
      </c>
      <c r="AI369" s="170" t="s">
        <v>48</v>
      </c>
    </row>
    <row r="370" spans="1:35" ht="12.75">
      <c r="A370" s="74" t="s">
        <v>2981</v>
      </c>
      <c r="B370" s="17">
        <v>3</v>
      </c>
      <c r="C370" s="5" t="s">
        <v>2982</v>
      </c>
      <c r="D370" s="196" t="s">
        <v>2983</v>
      </c>
      <c r="E370" s="12" t="s">
        <v>2984</v>
      </c>
      <c r="F370" s="161" t="s">
        <v>40</v>
      </c>
      <c r="G370" s="197"/>
      <c r="H370" s="162" t="s">
        <v>40</v>
      </c>
      <c r="I370" s="198"/>
      <c r="J370" s="163" t="s">
        <v>40</v>
      </c>
      <c r="K370" s="199"/>
      <c r="L370" s="164" t="s">
        <v>40</v>
      </c>
      <c r="M370" s="200"/>
      <c r="N370" s="164" t="s">
        <v>40</v>
      </c>
      <c r="O370" s="180"/>
      <c r="P370" s="166" t="s">
        <v>40</v>
      </c>
      <c r="Q370" s="181"/>
      <c r="R370" s="167" t="s">
        <v>40</v>
      </c>
      <c r="S370" s="182"/>
      <c r="T370" s="168" t="s">
        <v>40</v>
      </c>
      <c r="U370" s="201"/>
      <c r="V370" s="169" t="s">
        <v>40</v>
      </c>
      <c r="W370" s="202"/>
      <c r="X370" s="5" t="s">
        <v>40</v>
      </c>
      <c r="Y370" s="37"/>
      <c r="Z370" s="161" t="s">
        <v>40</v>
      </c>
      <c r="AA370" s="197"/>
      <c r="AB370" s="162" t="s">
        <v>40</v>
      </c>
      <c r="AC370" s="198"/>
      <c r="AD370" s="5">
        <v>30</v>
      </c>
      <c r="AE370" s="5" t="s">
        <v>12541</v>
      </c>
      <c r="AF370" s="5" t="s">
        <v>12553</v>
      </c>
      <c r="AG370" s="170" t="b">
        <v>0</v>
      </c>
      <c r="AH370" s="170" t="b">
        <v>0</v>
      </c>
      <c r="AI370" s="170" t="s">
        <v>48</v>
      </c>
    </row>
    <row r="371" spans="1:35" ht="12.75">
      <c r="A371" s="74" t="s">
        <v>2985</v>
      </c>
      <c r="B371" s="17">
        <v>3</v>
      </c>
      <c r="C371" s="5" t="s">
        <v>2986</v>
      </c>
      <c r="D371" s="204" t="s">
        <v>2987</v>
      </c>
      <c r="E371" s="12" t="s">
        <v>2988</v>
      </c>
      <c r="F371" s="161" t="s">
        <v>40</v>
      </c>
      <c r="G371" s="197"/>
      <c r="H371" s="162" t="s">
        <v>40</v>
      </c>
      <c r="I371" s="198"/>
      <c r="J371" s="163" t="s">
        <v>40</v>
      </c>
      <c r="K371" s="199"/>
      <c r="L371" s="164" t="s">
        <v>40</v>
      </c>
      <c r="M371" s="200"/>
      <c r="N371" s="164" t="s">
        <v>40</v>
      </c>
      <c r="O371" s="180"/>
      <c r="P371" s="166" t="s">
        <v>40</v>
      </c>
      <c r="Q371" s="181"/>
      <c r="R371" s="167" t="s">
        <v>40</v>
      </c>
      <c r="S371" s="182"/>
      <c r="T371" s="168" t="s">
        <v>40</v>
      </c>
      <c r="U371" s="201"/>
      <c r="V371" s="169" t="s">
        <v>40</v>
      </c>
      <c r="W371" s="202"/>
      <c r="X371" s="5" t="s">
        <v>40</v>
      </c>
      <c r="Y371" s="37"/>
      <c r="Z371" s="161" t="s">
        <v>40</v>
      </c>
      <c r="AA371" s="197"/>
      <c r="AB371" s="162" t="s">
        <v>40</v>
      </c>
      <c r="AC371" s="198"/>
      <c r="AD371" s="5">
        <v>10</v>
      </c>
      <c r="AE371" s="5" t="s">
        <v>12541</v>
      </c>
      <c r="AF371" s="5" t="s">
        <v>12553</v>
      </c>
      <c r="AG371" s="170" t="b">
        <v>0</v>
      </c>
      <c r="AH371" s="170" t="b">
        <v>0</v>
      </c>
      <c r="AI371" s="170" t="s">
        <v>48</v>
      </c>
    </row>
    <row r="372" spans="1:35" ht="12.75">
      <c r="A372" s="74" t="s">
        <v>2989</v>
      </c>
      <c r="B372" s="17">
        <v>3</v>
      </c>
      <c r="C372" s="5" t="s">
        <v>2990</v>
      </c>
      <c r="D372" s="204" t="s">
        <v>2991</v>
      </c>
      <c r="E372" s="12" t="s">
        <v>2992</v>
      </c>
      <c r="F372" s="161" t="s">
        <v>40</v>
      </c>
      <c r="G372" s="197"/>
      <c r="H372" s="162" t="s">
        <v>40</v>
      </c>
      <c r="I372" s="198"/>
      <c r="J372" s="163" t="s">
        <v>40</v>
      </c>
      <c r="K372" s="199"/>
      <c r="L372" s="164" t="s">
        <v>40</v>
      </c>
      <c r="M372" s="200"/>
      <c r="N372" s="164" t="s">
        <v>40</v>
      </c>
      <c r="O372" s="180"/>
      <c r="P372" s="166" t="s">
        <v>40</v>
      </c>
      <c r="Q372" s="181"/>
      <c r="R372" s="167" t="s">
        <v>40</v>
      </c>
      <c r="S372" s="182"/>
      <c r="T372" s="168" t="s">
        <v>40</v>
      </c>
      <c r="U372" s="201"/>
      <c r="V372" s="169" t="s">
        <v>40</v>
      </c>
      <c r="W372" s="202"/>
      <c r="X372" s="5" t="s">
        <v>40</v>
      </c>
      <c r="Y372" s="37"/>
      <c r="Z372" s="161" t="s">
        <v>40</v>
      </c>
      <c r="AA372" s="197"/>
      <c r="AB372" s="162" t="s">
        <v>40</v>
      </c>
      <c r="AC372" s="198"/>
      <c r="AD372" s="5">
        <v>40</v>
      </c>
      <c r="AE372" s="5" t="s">
        <v>12541</v>
      </c>
      <c r="AF372" s="5" t="s">
        <v>12553</v>
      </c>
      <c r="AG372" s="170" t="b">
        <v>0</v>
      </c>
      <c r="AH372" s="170" t="b">
        <v>0</v>
      </c>
      <c r="AI372" s="170" t="s">
        <v>48</v>
      </c>
    </row>
    <row r="373" spans="1:35" ht="12.75">
      <c r="A373" s="74" t="s">
        <v>2993</v>
      </c>
      <c r="B373" s="17">
        <v>3</v>
      </c>
      <c r="C373" s="5" t="s">
        <v>2994</v>
      </c>
      <c r="D373" s="204" t="s">
        <v>2995</v>
      </c>
      <c r="E373" s="12" t="s">
        <v>2996</v>
      </c>
      <c r="F373" s="161" t="s">
        <v>40</v>
      </c>
      <c r="G373" s="197"/>
      <c r="H373" s="162" t="s">
        <v>40</v>
      </c>
      <c r="I373" s="198"/>
      <c r="J373" s="163" t="s">
        <v>40</v>
      </c>
      <c r="K373" s="199"/>
      <c r="L373" s="164" t="s">
        <v>40</v>
      </c>
      <c r="M373" s="200"/>
      <c r="N373" s="164" t="s">
        <v>40</v>
      </c>
      <c r="O373" s="180"/>
      <c r="P373" s="166" t="s">
        <v>40</v>
      </c>
      <c r="Q373" s="181"/>
      <c r="R373" s="167" t="s">
        <v>40</v>
      </c>
      <c r="S373" s="182"/>
      <c r="T373" s="168" t="s">
        <v>40</v>
      </c>
      <c r="U373" s="201"/>
      <c r="V373" s="169" t="s">
        <v>40</v>
      </c>
      <c r="W373" s="202"/>
      <c r="X373" s="5" t="s">
        <v>40</v>
      </c>
      <c r="Y373" s="37"/>
      <c r="Z373" s="161" t="s">
        <v>40</v>
      </c>
      <c r="AA373" s="197"/>
      <c r="AB373" s="162" t="s">
        <v>40</v>
      </c>
      <c r="AC373" s="198"/>
      <c r="AD373" s="5">
        <v>15</v>
      </c>
      <c r="AE373" s="5" t="s">
        <v>12541</v>
      </c>
      <c r="AF373" s="5" t="s">
        <v>12553</v>
      </c>
      <c r="AG373" s="170" t="b">
        <v>0</v>
      </c>
      <c r="AH373" s="170" t="b">
        <v>0</v>
      </c>
      <c r="AI373" s="170" t="s">
        <v>48</v>
      </c>
    </row>
    <row r="374" spans="1:35" ht="12.75" hidden="1">
      <c r="A374" s="74"/>
      <c r="B374" s="17"/>
      <c r="C374" s="5"/>
      <c r="D374" s="7"/>
      <c r="E374" s="57"/>
      <c r="F374" s="161"/>
      <c r="G374" s="161"/>
      <c r="H374" s="162"/>
      <c r="I374" s="162"/>
      <c r="J374" s="163"/>
      <c r="K374" s="163"/>
      <c r="L374" s="164"/>
      <c r="M374" s="164"/>
      <c r="N374" s="164"/>
      <c r="O374" s="165"/>
      <c r="P374" s="166"/>
      <c r="Q374" s="166"/>
      <c r="R374" s="167"/>
      <c r="S374" s="167"/>
      <c r="T374" s="168"/>
      <c r="U374" s="168"/>
      <c r="V374" s="169"/>
      <c r="W374" s="169"/>
      <c r="X374" s="5"/>
      <c r="Y374" s="5"/>
      <c r="Z374" s="161"/>
      <c r="AA374" s="161"/>
      <c r="AB374" s="162"/>
      <c r="AC374" s="162"/>
      <c r="AD374" s="5"/>
      <c r="AE374" s="5"/>
      <c r="AF374" s="5"/>
      <c r="AG374" s="170" t="b">
        <v>0</v>
      </c>
      <c r="AH374" s="170" t="b">
        <v>0</v>
      </c>
      <c r="AI374" s="170"/>
    </row>
    <row r="375" spans="1:35" ht="12.75">
      <c r="A375" s="74" t="s">
        <v>3074</v>
      </c>
      <c r="B375" s="17">
        <v>1</v>
      </c>
      <c r="C375" s="5" t="s">
        <v>3075</v>
      </c>
      <c r="D375" s="7" t="s">
        <v>3076</v>
      </c>
      <c r="E375" s="57" t="s">
        <v>3076</v>
      </c>
      <c r="F375" s="161" t="s">
        <v>386</v>
      </c>
      <c r="G375" s="161">
        <v>15</v>
      </c>
      <c r="H375" s="162" t="s">
        <v>500</v>
      </c>
      <c r="I375" s="162">
        <v>1</v>
      </c>
      <c r="J375" s="163" t="s">
        <v>40</v>
      </c>
      <c r="K375" s="163"/>
      <c r="L375" s="164" t="s">
        <v>40</v>
      </c>
      <c r="M375" s="164"/>
      <c r="N375" s="164" t="s">
        <v>40</v>
      </c>
      <c r="O375" s="165"/>
      <c r="P375" s="166" t="s">
        <v>40</v>
      </c>
      <c r="Q375" s="166"/>
      <c r="R375" s="167" t="s">
        <v>40</v>
      </c>
      <c r="S375" s="167"/>
      <c r="T375" s="168" t="s">
        <v>40</v>
      </c>
      <c r="U375" s="168"/>
      <c r="V375" s="169" t="s">
        <v>40</v>
      </c>
      <c r="W375" s="169"/>
      <c r="X375" s="5" t="s">
        <v>40</v>
      </c>
      <c r="Y375" s="5"/>
      <c r="Z375" s="161" t="s">
        <v>40</v>
      </c>
      <c r="AA375" s="161"/>
      <c r="AB375" s="162" t="s">
        <v>40</v>
      </c>
      <c r="AC375" s="162"/>
      <c r="AD375" s="5">
        <v>20</v>
      </c>
      <c r="AE375" s="5" t="s">
        <v>12541</v>
      </c>
      <c r="AF375" s="5" t="s">
        <v>12553</v>
      </c>
      <c r="AG375" s="170" t="b">
        <v>0</v>
      </c>
      <c r="AH375" s="170" t="b">
        <v>0</v>
      </c>
      <c r="AI375" s="170">
        <f>IFERROR(VLOOKUP(F375,Cennik!$A$4:$B892, 2, FALSE()) * G375 + VLOOKUP(H375,Cennik!$A$4:$B892, 2, FALSE()) * I375 + VLOOKUP(J375,Cennik!$A$4:$B892, 2, FALSE()) * K375 + VLOOKUP(L375,Cennik!$A$4:$B892, 2, FALSE()) * M375 + VLOOKUP(N375,Cennik!$A$4:$B892, 2, FALSE()) * O375 + VLOOKUP(P375,Cennik!$A$4:$B892, 2, FALSE()) * Q375 + VLOOKUP(R375,Cennik!$A$4:$B892, 2, FALSE()) * S375 + VLOOKUP(T375,Cennik!$A$4:$B892, 2, FALSE()) * U375 + VLOOKUP(V375,Cennik!$A$4:$B892, 2, FALSE()) * W375 + VLOOKUP(X375,Cennik!$A$4:$B892, 2, FALSE()) * Y375 + VLOOKUP(Z375,Cennik!$A$4:$B892, 2, FALSE()) * AA375 + VLOOKUP(AB375,Cennik!$A$4:$B892, 2, FALSE() * AC375),"Brak wartości")</f>
        <v>9.8000000000000007</v>
      </c>
    </row>
    <row r="376" spans="1:35" ht="12.75">
      <c r="A376" s="74" t="s">
        <v>3077</v>
      </c>
      <c r="B376" s="17">
        <v>2</v>
      </c>
      <c r="C376" s="5" t="s">
        <v>3078</v>
      </c>
      <c r="D376" s="5" t="s">
        <v>3079</v>
      </c>
      <c r="E376" s="57" t="s">
        <v>3079</v>
      </c>
      <c r="F376" s="161" t="s">
        <v>386</v>
      </c>
      <c r="G376" s="161">
        <v>20</v>
      </c>
      <c r="H376" s="162" t="s">
        <v>8133</v>
      </c>
      <c r="I376" s="162">
        <v>2</v>
      </c>
      <c r="J376" s="163" t="s">
        <v>40</v>
      </c>
      <c r="K376" s="163"/>
      <c r="L376" s="164" t="s">
        <v>40</v>
      </c>
      <c r="M376" s="164"/>
      <c r="N376" s="164" t="s">
        <v>40</v>
      </c>
      <c r="O376" s="165"/>
      <c r="P376" s="166" t="s">
        <v>40</v>
      </c>
      <c r="Q376" s="166"/>
      <c r="R376" s="167" t="s">
        <v>40</v>
      </c>
      <c r="S376" s="167"/>
      <c r="T376" s="168" t="s">
        <v>40</v>
      </c>
      <c r="U376" s="168"/>
      <c r="V376" s="169" t="s">
        <v>40</v>
      </c>
      <c r="W376" s="169"/>
      <c r="X376" s="5" t="s">
        <v>40</v>
      </c>
      <c r="Y376" s="5"/>
      <c r="Z376" s="161" t="s">
        <v>40</v>
      </c>
      <c r="AA376" s="161"/>
      <c r="AB376" s="162" t="s">
        <v>40</v>
      </c>
      <c r="AC376" s="162"/>
      <c r="AD376" s="5">
        <v>25</v>
      </c>
      <c r="AE376" s="5" t="s">
        <v>12541</v>
      </c>
      <c r="AF376" s="5" t="s">
        <v>12553</v>
      </c>
      <c r="AG376" s="170" t="b">
        <v>0</v>
      </c>
      <c r="AH376" s="170" t="b">
        <v>0</v>
      </c>
      <c r="AI376" s="170" t="str">
        <f>IFERROR(VLOOKUP(F376,Cennik!$A$4:$B892, 2, FALSE()) * G376 + VLOOKUP(H376,Cennik!$A$4:$B892, 2, FALSE()) * I376 + VLOOKUP(J376,Cennik!$A$4:$B892, 2, FALSE()) * K376 + VLOOKUP(L376,Cennik!$A$4:$B892, 2, FALSE()) * M376 + VLOOKUP(N376,Cennik!$A$4:$B892, 2, FALSE()) * O376 + VLOOKUP(P376,Cennik!$A$4:$B892, 2, FALSE()) * Q376 + VLOOKUP(R376,Cennik!$A$4:$B892, 2, FALSE()) * S376 + VLOOKUP(T376,Cennik!$A$4:$B892, 2, FALSE()) * U376 + VLOOKUP(V376,Cennik!$A$4:$B892, 2, FALSE()) * W376 + VLOOKUP(X376,Cennik!$A$4:$B892, 2, FALSE()) * Y376 + VLOOKUP(Z376,Cennik!$A$4:$B892, 2, FALSE()) * AA376 + VLOOKUP(AB376,Cennik!$A$4:$B892, 2, FALSE() * AC376),"Brak wartości")</f>
        <v>Brak wartości</v>
      </c>
    </row>
    <row r="377" spans="1:35" ht="12.75">
      <c r="A377" s="74" t="s">
        <v>3080</v>
      </c>
      <c r="B377" s="17">
        <v>2</v>
      </c>
      <c r="C377" s="5" t="s">
        <v>3081</v>
      </c>
      <c r="D377" s="7" t="s">
        <v>3082</v>
      </c>
      <c r="E377" s="57" t="s">
        <v>3082</v>
      </c>
      <c r="F377" s="161" t="s">
        <v>557</v>
      </c>
      <c r="G377" s="161">
        <v>10</v>
      </c>
      <c r="H377" s="162" t="s">
        <v>4585</v>
      </c>
      <c r="I377" s="162">
        <v>5</v>
      </c>
      <c r="J377" s="163" t="s">
        <v>8133</v>
      </c>
      <c r="K377" s="163">
        <v>1</v>
      </c>
      <c r="L377" s="164" t="s">
        <v>40</v>
      </c>
      <c r="M377" s="164"/>
      <c r="N377" s="164" t="s">
        <v>40</v>
      </c>
      <c r="O377" s="165"/>
      <c r="P377" s="166" t="s">
        <v>40</v>
      </c>
      <c r="Q377" s="166"/>
      <c r="R377" s="167" t="s">
        <v>40</v>
      </c>
      <c r="S377" s="167"/>
      <c r="T377" s="168" t="s">
        <v>40</v>
      </c>
      <c r="U377" s="168"/>
      <c r="V377" s="169" t="s">
        <v>40</v>
      </c>
      <c r="W377" s="169"/>
      <c r="X377" s="5" t="s">
        <v>40</v>
      </c>
      <c r="Y377" s="5"/>
      <c r="Z377" s="161" t="s">
        <v>40</v>
      </c>
      <c r="AA377" s="161"/>
      <c r="AB377" s="162" t="s">
        <v>40</v>
      </c>
      <c r="AC377" s="162"/>
      <c r="AD377" s="5">
        <v>30</v>
      </c>
      <c r="AE377" s="5" t="s">
        <v>12541</v>
      </c>
      <c r="AF377" s="5" t="s">
        <v>12553</v>
      </c>
      <c r="AG377" s="170" t="b">
        <v>0</v>
      </c>
      <c r="AH377" s="170" t="b">
        <v>0</v>
      </c>
      <c r="AI377" s="170" t="str">
        <f ca="1">IFERROR(VLOOKUP(F377,Cennik!$A$4:$B892, 2, FALSE()) * G377 + VLOOKUP(H377,Cennik!$A$4:$B892, 2, FALSE()) * I377 + VLOOKUP(J377,Cennik!$A$4:$B892, 2, FALSE()) * K377 + VLOOKUP(L377,Cennik!$A$4:$B892, 2, FALSE()) * M377 + VLOOKUP(N377,Cennik!$A$4:$B892, 2, FALSE()) * O377 + VLOOKUP(P377,Cennik!$A$4:$B892, 2, FALSE()) * Q377 + VLOOKUP(R377,Cennik!$A$4:$B892, 2, FALSE()) * S377 + VLOOKUP(T377,Cennik!$A$4:$B892, 2, FALSE()) * U377 + VLOOKUP(V377,Cennik!$A$4:$B892, 2, FALSE()) * W377 + VLOOKUP(X377,Cennik!$A$4:$B892, 2, FALSE()) * Y377 + VLOOKUP(Z377,Cennik!$A$4:$B892, 2, FALSE()) * AA377 + VLOOKUP(AB377,Cennik!$A$4:$B892, 2, FALSE() * AC377),"Brak wartości")</f>
        <v>Brak wartości</v>
      </c>
    </row>
    <row r="378" spans="1:35" ht="12.75">
      <c r="A378" s="74" t="s">
        <v>3083</v>
      </c>
      <c r="B378" s="17">
        <v>3</v>
      </c>
      <c r="C378" s="5" t="s">
        <v>3084</v>
      </c>
      <c r="D378" s="7" t="s">
        <v>3085</v>
      </c>
      <c r="E378" s="57" t="s">
        <v>3085</v>
      </c>
      <c r="F378" s="161" t="s">
        <v>386</v>
      </c>
      <c r="G378" s="161">
        <v>30</v>
      </c>
      <c r="H378" s="162" t="s">
        <v>8133</v>
      </c>
      <c r="I378" s="162">
        <v>3</v>
      </c>
      <c r="J378" s="163" t="s">
        <v>40</v>
      </c>
      <c r="K378" s="163"/>
      <c r="L378" s="164" t="s">
        <v>40</v>
      </c>
      <c r="M378" s="164"/>
      <c r="N378" s="164" t="s">
        <v>40</v>
      </c>
      <c r="O378" s="165"/>
      <c r="P378" s="166" t="s">
        <v>40</v>
      </c>
      <c r="Q378" s="166"/>
      <c r="R378" s="167" t="s">
        <v>40</v>
      </c>
      <c r="S378" s="167"/>
      <c r="T378" s="168" t="s">
        <v>40</v>
      </c>
      <c r="U378" s="168"/>
      <c r="V378" s="169" t="s">
        <v>40</v>
      </c>
      <c r="W378" s="169"/>
      <c r="X378" s="5" t="s">
        <v>40</v>
      </c>
      <c r="Y378" s="5"/>
      <c r="Z378" s="161" t="s">
        <v>40</v>
      </c>
      <c r="AA378" s="161"/>
      <c r="AB378" s="162" t="s">
        <v>40</v>
      </c>
      <c r="AC378" s="162"/>
      <c r="AD378" s="5">
        <v>30</v>
      </c>
      <c r="AE378" s="5" t="s">
        <v>12541</v>
      </c>
      <c r="AF378" s="5" t="s">
        <v>12553</v>
      </c>
      <c r="AG378" s="170" t="b">
        <v>0</v>
      </c>
      <c r="AH378" s="170" t="b">
        <v>0</v>
      </c>
      <c r="AI378" s="170" t="str">
        <f>IFERROR(VLOOKUP(F378,Cennik!$A$4:$B892, 2, FALSE()) * G378 + VLOOKUP(H378,Cennik!$A$4:$B892, 2, FALSE()) * I378 + VLOOKUP(J378,Cennik!$A$4:$B892, 2, FALSE()) * K378 + VLOOKUP(L378,Cennik!$A$4:$B892, 2, FALSE()) * M378 + VLOOKUP(N378,Cennik!$A$4:$B892, 2, FALSE()) * O378 + VLOOKUP(P378,Cennik!$A$4:$B892, 2, FALSE()) * Q378 + VLOOKUP(R378,Cennik!$A$4:$B892, 2, FALSE()) * S378 + VLOOKUP(T378,Cennik!$A$4:$B892, 2, FALSE()) * U378 + VLOOKUP(V378,Cennik!$A$4:$B892, 2, FALSE()) * W378 + VLOOKUP(X378,Cennik!$A$4:$B892, 2, FALSE()) * Y378 + VLOOKUP(Z378,Cennik!$A$4:$B892, 2, FALSE()) * AA378 + VLOOKUP(AB378,Cennik!$A$4:$B892, 2, FALSE() * AC378),"Brak wartości")</f>
        <v>Brak wartości</v>
      </c>
    </row>
    <row r="379" spans="1:35" ht="12.75">
      <c r="A379" s="75" t="s">
        <v>3086</v>
      </c>
      <c r="B379" s="159">
        <v>3</v>
      </c>
      <c r="C379" s="33" t="s">
        <v>3087</v>
      </c>
      <c r="D379" s="185" t="s">
        <v>3088</v>
      </c>
      <c r="E379" s="12" t="s">
        <v>3089</v>
      </c>
      <c r="F379" s="161" t="s">
        <v>40</v>
      </c>
      <c r="G379" s="197"/>
      <c r="H379" s="162" t="s">
        <v>40</v>
      </c>
      <c r="I379" s="198"/>
      <c r="J379" s="163" t="s">
        <v>40</v>
      </c>
      <c r="K379" s="199"/>
      <c r="L379" s="164" t="s">
        <v>40</v>
      </c>
      <c r="M379" s="200"/>
      <c r="N379" s="164" t="s">
        <v>40</v>
      </c>
      <c r="O379" s="180"/>
      <c r="P379" s="166" t="s">
        <v>40</v>
      </c>
      <c r="Q379" s="181"/>
      <c r="R379" s="167" t="s">
        <v>40</v>
      </c>
      <c r="S379" s="182"/>
      <c r="T379" s="168" t="s">
        <v>40</v>
      </c>
      <c r="U379" s="201"/>
      <c r="V379" s="169" t="s">
        <v>40</v>
      </c>
      <c r="W379" s="202"/>
      <c r="X379" s="5" t="s">
        <v>40</v>
      </c>
      <c r="Y379" s="37"/>
      <c r="Z379" s="161" t="s">
        <v>40</v>
      </c>
      <c r="AA379" s="197"/>
      <c r="AB379" s="162" t="s">
        <v>40</v>
      </c>
      <c r="AC379" s="198"/>
      <c r="AD379" s="5">
        <v>60</v>
      </c>
      <c r="AE379" s="5" t="s">
        <v>12541</v>
      </c>
      <c r="AF379" s="5" t="s">
        <v>12553</v>
      </c>
      <c r="AG379" s="170" t="b">
        <v>0</v>
      </c>
      <c r="AH379" s="170" t="b">
        <v>0</v>
      </c>
      <c r="AI379" s="170" t="s">
        <v>48</v>
      </c>
    </row>
    <row r="380" spans="1:35" ht="12.75">
      <c r="A380" s="75" t="s">
        <v>3090</v>
      </c>
      <c r="B380" s="159">
        <v>3</v>
      </c>
      <c r="C380" s="33" t="s">
        <v>3087</v>
      </c>
      <c r="D380" s="185" t="s">
        <v>3091</v>
      </c>
      <c r="E380" s="12" t="s">
        <v>3092</v>
      </c>
      <c r="F380" s="161" t="s">
        <v>40</v>
      </c>
      <c r="G380" s="197"/>
      <c r="H380" s="162" t="s">
        <v>40</v>
      </c>
      <c r="I380" s="198"/>
      <c r="J380" s="163" t="s">
        <v>40</v>
      </c>
      <c r="K380" s="199"/>
      <c r="L380" s="164" t="s">
        <v>40</v>
      </c>
      <c r="M380" s="200"/>
      <c r="N380" s="164" t="s">
        <v>40</v>
      </c>
      <c r="O380" s="180"/>
      <c r="P380" s="166" t="s">
        <v>40</v>
      </c>
      <c r="Q380" s="181"/>
      <c r="R380" s="167" t="s">
        <v>40</v>
      </c>
      <c r="S380" s="182"/>
      <c r="T380" s="168" t="s">
        <v>40</v>
      </c>
      <c r="U380" s="201"/>
      <c r="V380" s="169" t="s">
        <v>40</v>
      </c>
      <c r="W380" s="202"/>
      <c r="X380" s="5" t="s">
        <v>40</v>
      </c>
      <c r="Y380" s="37"/>
      <c r="Z380" s="161" t="s">
        <v>40</v>
      </c>
      <c r="AA380" s="197"/>
      <c r="AB380" s="162" t="s">
        <v>40</v>
      </c>
      <c r="AC380" s="198"/>
      <c r="AD380" s="5">
        <v>50</v>
      </c>
      <c r="AE380" s="5" t="s">
        <v>12541</v>
      </c>
      <c r="AF380" s="5" t="s">
        <v>12553</v>
      </c>
      <c r="AG380" s="170" t="b">
        <v>0</v>
      </c>
      <c r="AH380" s="170" t="b">
        <v>0</v>
      </c>
      <c r="AI380" s="170" t="s">
        <v>48</v>
      </c>
    </row>
    <row r="381" spans="1:35" ht="12.75">
      <c r="A381" s="75" t="s">
        <v>3093</v>
      </c>
      <c r="B381" s="159">
        <v>3</v>
      </c>
      <c r="C381" s="33" t="s">
        <v>3087</v>
      </c>
      <c r="D381" s="185" t="s">
        <v>3094</v>
      </c>
      <c r="E381" s="12" t="s">
        <v>3095</v>
      </c>
      <c r="F381" s="161" t="s">
        <v>40</v>
      </c>
      <c r="G381" s="197"/>
      <c r="H381" s="162" t="s">
        <v>40</v>
      </c>
      <c r="I381" s="198"/>
      <c r="J381" s="163" t="s">
        <v>40</v>
      </c>
      <c r="K381" s="199"/>
      <c r="L381" s="164" t="s">
        <v>40</v>
      </c>
      <c r="M381" s="200"/>
      <c r="N381" s="164" t="s">
        <v>40</v>
      </c>
      <c r="O381" s="180"/>
      <c r="P381" s="166" t="s">
        <v>40</v>
      </c>
      <c r="Q381" s="181"/>
      <c r="R381" s="167" t="s">
        <v>40</v>
      </c>
      <c r="S381" s="182"/>
      <c r="T381" s="168" t="s">
        <v>40</v>
      </c>
      <c r="U381" s="201"/>
      <c r="V381" s="169" t="s">
        <v>40</v>
      </c>
      <c r="W381" s="202"/>
      <c r="X381" s="5" t="s">
        <v>40</v>
      </c>
      <c r="Y381" s="37"/>
      <c r="Z381" s="161" t="s">
        <v>40</v>
      </c>
      <c r="AA381" s="197"/>
      <c r="AB381" s="162" t="s">
        <v>40</v>
      </c>
      <c r="AC381" s="198"/>
      <c r="AD381" s="5">
        <v>40</v>
      </c>
      <c r="AE381" s="5" t="s">
        <v>12541</v>
      </c>
      <c r="AF381" s="5" t="s">
        <v>12553</v>
      </c>
      <c r="AG381" s="170" t="b">
        <v>0</v>
      </c>
      <c r="AH381" s="170" t="b">
        <v>0</v>
      </c>
      <c r="AI381" s="170" t="s">
        <v>48</v>
      </c>
    </row>
    <row r="382" spans="1:35" ht="12.75" hidden="1">
      <c r="A382" s="172"/>
      <c r="B382" s="159"/>
      <c r="C382" s="173"/>
      <c r="D382" s="11"/>
      <c r="E382" s="5"/>
      <c r="F382" s="161" t="s">
        <v>40</v>
      </c>
      <c r="G382" s="161"/>
      <c r="H382" s="162" t="s">
        <v>40</v>
      </c>
      <c r="I382" s="162"/>
      <c r="J382" s="163" t="s">
        <v>40</v>
      </c>
      <c r="K382" s="163"/>
      <c r="L382" s="164" t="s">
        <v>40</v>
      </c>
      <c r="M382" s="164"/>
      <c r="N382" s="164" t="s">
        <v>40</v>
      </c>
      <c r="O382" s="165"/>
      <c r="P382" s="166" t="s">
        <v>40</v>
      </c>
      <c r="Q382" s="166"/>
      <c r="R382" s="167" t="s">
        <v>40</v>
      </c>
      <c r="S382" s="167"/>
      <c r="T382" s="168" t="s">
        <v>40</v>
      </c>
      <c r="U382" s="168"/>
      <c r="V382" s="169" t="s">
        <v>40</v>
      </c>
      <c r="W382" s="169"/>
      <c r="X382" s="5" t="s">
        <v>40</v>
      </c>
      <c r="Y382" s="5"/>
      <c r="Z382" s="161" t="s">
        <v>40</v>
      </c>
      <c r="AA382" s="161"/>
      <c r="AB382" s="162" t="s">
        <v>40</v>
      </c>
      <c r="AC382" s="162"/>
      <c r="AD382" s="5"/>
      <c r="AE382" s="5"/>
      <c r="AF382" s="5"/>
      <c r="AG382" s="170"/>
      <c r="AH382" s="170"/>
      <c r="AI382" s="170"/>
    </row>
    <row r="383" spans="1:35" ht="12.75">
      <c r="A383" s="191" t="s">
        <v>1534</v>
      </c>
      <c r="B383" s="17">
        <v>1</v>
      </c>
      <c r="C383" s="5" t="s">
        <v>1535</v>
      </c>
      <c r="D383" s="196" t="s">
        <v>1536</v>
      </c>
      <c r="E383" s="12" t="s">
        <v>1537</v>
      </c>
      <c r="F383" s="161"/>
      <c r="G383" s="161"/>
      <c r="H383" s="162"/>
      <c r="I383" s="162"/>
      <c r="J383" s="163"/>
      <c r="K383" s="163"/>
      <c r="L383" s="164"/>
      <c r="M383" s="164"/>
      <c r="N383" s="164"/>
      <c r="O383" s="165"/>
      <c r="P383" s="166"/>
      <c r="Q383" s="166"/>
      <c r="R383" s="167"/>
      <c r="S383" s="167"/>
      <c r="T383" s="168"/>
      <c r="U383" s="168"/>
      <c r="V383" s="169"/>
      <c r="W383" s="169"/>
      <c r="X383" s="5"/>
      <c r="Y383" s="5"/>
      <c r="Z383" s="161"/>
      <c r="AA383" s="161"/>
      <c r="AB383" s="162"/>
      <c r="AC383" s="162"/>
      <c r="AD383" s="5">
        <v>30</v>
      </c>
      <c r="AE383" s="5" t="s">
        <v>12541</v>
      </c>
      <c r="AF383" s="5" t="s">
        <v>12553</v>
      </c>
      <c r="AG383" s="170" t="b">
        <v>0</v>
      </c>
      <c r="AH383" s="170" t="b">
        <v>0</v>
      </c>
      <c r="AI383" s="170" t="s">
        <v>48</v>
      </c>
    </row>
    <row r="384" spans="1:35" ht="12.75">
      <c r="A384" s="74" t="s">
        <v>1538</v>
      </c>
      <c r="B384" s="17">
        <v>1</v>
      </c>
      <c r="C384" s="5" t="s">
        <v>1539</v>
      </c>
      <c r="D384" s="5" t="s">
        <v>1540</v>
      </c>
      <c r="E384" s="57" t="s">
        <v>1540</v>
      </c>
      <c r="F384" s="161" t="s">
        <v>500</v>
      </c>
      <c r="G384" s="161">
        <v>10</v>
      </c>
      <c r="H384" s="162" t="s">
        <v>1196</v>
      </c>
      <c r="I384" s="162">
        <v>1</v>
      </c>
      <c r="J384" s="163" t="s">
        <v>8133</v>
      </c>
      <c r="K384" s="163">
        <v>1</v>
      </c>
      <c r="L384" s="164" t="s">
        <v>40</v>
      </c>
      <c r="M384" s="164"/>
      <c r="N384" s="164" t="s">
        <v>40</v>
      </c>
      <c r="O384" s="165"/>
      <c r="P384" s="166" t="s">
        <v>40</v>
      </c>
      <c r="Q384" s="166"/>
      <c r="R384" s="167" t="s">
        <v>40</v>
      </c>
      <c r="S384" s="167"/>
      <c r="T384" s="168" t="s">
        <v>40</v>
      </c>
      <c r="U384" s="168"/>
      <c r="V384" s="169" t="s">
        <v>40</v>
      </c>
      <c r="W384" s="169"/>
      <c r="X384" s="5" t="s">
        <v>40</v>
      </c>
      <c r="Y384" s="5"/>
      <c r="Z384" s="161" t="s">
        <v>40</v>
      </c>
      <c r="AA384" s="161"/>
      <c r="AB384" s="162" t="s">
        <v>40</v>
      </c>
      <c r="AC384" s="162"/>
      <c r="AD384" s="5">
        <v>40</v>
      </c>
      <c r="AE384" s="5" t="s">
        <v>12541</v>
      </c>
      <c r="AF384" s="5" t="s">
        <v>12553</v>
      </c>
      <c r="AG384" s="170" t="b">
        <v>0</v>
      </c>
      <c r="AH384" s="170" t="b">
        <v>0</v>
      </c>
      <c r="AI384" s="170" t="str">
        <f>IFERROR(VLOOKUP(F384,Cennik!$A$4:$B892, 2, FALSE()) * G384 + VLOOKUP(H384,Cennik!$A$4:$B892, 2, FALSE()) * I384 + VLOOKUP(J384,Cennik!$A$4:$B892, 2, FALSE()) * K384 + VLOOKUP(L384,Cennik!$A$4:$B892, 2, FALSE()) * M384 + VLOOKUP(N384,Cennik!$A$4:$B892, 2, FALSE()) * O384 + VLOOKUP(P384,Cennik!$A$4:$B892, 2, FALSE()) * Q384 + VLOOKUP(R384,Cennik!$A$4:$B892, 2, FALSE()) * S384 + VLOOKUP(T384,Cennik!$A$4:$B892, 2, FALSE()) * U384 + VLOOKUP(V384,Cennik!$A$4:$B892, 2, FALSE()) * W384 + VLOOKUP(X384,Cennik!$A$4:$B892, 2, FALSE()) * Y384 + VLOOKUP(Z384,Cennik!$A$4:$B892, 2, FALSE()) * AA384 + VLOOKUP(AB384,Cennik!$A$4:$B892, 2, FALSE() * AC384),"Brak wartości")</f>
        <v>Brak wartości</v>
      </c>
    </row>
    <row r="385" spans="1:35" ht="12.75">
      <c r="A385" s="191" t="s">
        <v>1541</v>
      </c>
      <c r="B385" s="17">
        <v>1</v>
      </c>
      <c r="C385" s="5" t="s">
        <v>1542</v>
      </c>
      <c r="D385" s="8" t="s">
        <v>1543</v>
      </c>
      <c r="E385" s="12" t="s">
        <v>1543</v>
      </c>
      <c r="F385" s="161" t="s">
        <v>40</v>
      </c>
      <c r="G385" s="161"/>
      <c r="H385" s="162" t="s">
        <v>40</v>
      </c>
      <c r="I385" s="162"/>
      <c r="J385" s="163" t="s">
        <v>40</v>
      </c>
      <c r="K385" s="163"/>
      <c r="L385" s="164" t="s">
        <v>40</v>
      </c>
      <c r="M385" s="164"/>
      <c r="N385" s="164" t="s">
        <v>40</v>
      </c>
      <c r="O385" s="165"/>
      <c r="P385" s="166" t="s">
        <v>40</v>
      </c>
      <c r="Q385" s="166"/>
      <c r="R385" s="167" t="s">
        <v>40</v>
      </c>
      <c r="S385" s="167"/>
      <c r="T385" s="168" t="s">
        <v>40</v>
      </c>
      <c r="U385" s="168"/>
      <c r="V385" s="169" t="s">
        <v>40</v>
      </c>
      <c r="W385" s="169"/>
      <c r="X385" s="5" t="s">
        <v>40</v>
      </c>
      <c r="Y385" s="5"/>
      <c r="Z385" s="161" t="s">
        <v>40</v>
      </c>
      <c r="AA385" s="161"/>
      <c r="AB385" s="162" t="s">
        <v>40</v>
      </c>
      <c r="AC385" s="162"/>
      <c r="AD385" s="5">
        <v>15</v>
      </c>
      <c r="AE385" s="5" t="s">
        <v>12541</v>
      </c>
      <c r="AF385" s="5" t="s">
        <v>12553</v>
      </c>
      <c r="AG385" s="170" t="b">
        <v>0</v>
      </c>
      <c r="AH385" s="170" t="b">
        <v>0</v>
      </c>
      <c r="AI385" s="170" t="s">
        <v>48</v>
      </c>
    </row>
    <row r="386" spans="1:35" ht="12.75">
      <c r="A386" s="74" t="s">
        <v>1551</v>
      </c>
      <c r="B386" s="17">
        <v>2</v>
      </c>
      <c r="C386" s="5" t="s">
        <v>1552</v>
      </c>
      <c r="D386" s="5" t="s">
        <v>1553</v>
      </c>
      <c r="E386" s="57" t="s">
        <v>1553</v>
      </c>
      <c r="F386" s="161" t="s">
        <v>562</v>
      </c>
      <c r="G386" s="161">
        <v>25</v>
      </c>
      <c r="H386" s="162" t="s">
        <v>8133</v>
      </c>
      <c r="I386" s="162">
        <v>1</v>
      </c>
      <c r="J386" s="163" t="s">
        <v>4585</v>
      </c>
      <c r="K386" s="163">
        <v>4</v>
      </c>
      <c r="L386" s="164" t="s">
        <v>615</v>
      </c>
      <c r="M386" s="164">
        <v>5</v>
      </c>
      <c r="N386" s="164" t="s">
        <v>610</v>
      </c>
      <c r="O386" s="165">
        <v>5</v>
      </c>
      <c r="P386" s="166" t="s">
        <v>40</v>
      </c>
      <c r="Q386" s="166"/>
      <c r="R386" s="167" t="s">
        <v>40</v>
      </c>
      <c r="S386" s="167"/>
      <c r="T386" s="168" t="s">
        <v>40</v>
      </c>
      <c r="U386" s="168"/>
      <c r="V386" s="169" t="s">
        <v>40</v>
      </c>
      <c r="W386" s="169"/>
      <c r="X386" s="5" t="s">
        <v>40</v>
      </c>
      <c r="Y386" s="5"/>
      <c r="Z386" s="161" t="s">
        <v>40</v>
      </c>
      <c r="AA386" s="161"/>
      <c r="AB386" s="162" t="s">
        <v>40</v>
      </c>
      <c r="AC386" s="162"/>
      <c r="AD386" s="5">
        <v>35</v>
      </c>
      <c r="AE386" s="5" t="s">
        <v>12541</v>
      </c>
      <c r="AF386" s="5" t="s">
        <v>12553</v>
      </c>
      <c r="AG386" s="170" t="b">
        <v>0</v>
      </c>
      <c r="AH386" s="170" t="b">
        <v>0</v>
      </c>
      <c r="AI386" s="170" t="str">
        <f ca="1">IFERROR(VLOOKUP(F386,Cennik!$A$4:$B892, 2, FALSE()) * G386 + VLOOKUP(H386,Cennik!$A$4:$B892, 2, FALSE()) * I386 + VLOOKUP(J386,Cennik!$A$4:$B892, 2, FALSE()) * K386 + VLOOKUP(L386,Cennik!$A$4:$B892, 2, FALSE()) * M386 + VLOOKUP(N386,Cennik!$A$4:$B892, 2, FALSE()) * O386 + VLOOKUP(P386,Cennik!$A$4:$B892, 2, FALSE()) * Q386 + VLOOKUP(R386,Cennik!$A$4:$B892, 2, FALSE()) * S386 + VLOOKUP(T386,Cennik!$A$4:$B892, 2, FALSE()) * U386 + VLOOKUP(V386,Cennik!$A$4:$B892, 2, FALSE()) * W386 + VLOOKUP(X386,Cennik!$A$4:$B892, 2, FALSE()) * Y386 + VLOOKUP(Z386,Cennik!$A$4:$B892, 2, FALSE()) * AA386 + VLOOKUP(AB386,Cennik!$A$4:$B892, 2, FALSE() * AC386),"Brak wartości")</f>
        <v>Brak wartości</v>
      </c>
    </row>
    <row r="387" spans="1:35" ht="12.75">
      <c r="A387" s="74" t="s">
        <v>1554</v>
      </c>
      <c r="B387" s="17">
        <v>2</v>
      </c>
      <c r="C387" s="5" t="s">
        <v>1555</v>
      </c>
      <c r="D387" s="5" t="s">
        <v>1556</v>
      </c>
      <c r="E387" s="57" t="s">
        <v>1556</v>
      </c>
      <c r="F387" s="161" t="s">
        <v>562</v>
      </c>
      <c r="G387" s="161">
        <v>25</v>
      </c>
      <c r="H387" s="162" t="s">
        <v>8133</v>
      </c>
      <c r="I387" s="162">
        <v>1</v>
      </c>
      <c r="J387" s="163" t="s">
        <v>4585</v>
      </c>
      <c r="K387" s="163">
        <v>4</v>
      </c>
      <c r="L387" s="164" t="s">
        <v>4679</v>
      </c>
      <c r="M387" s="164">
        <v>3</v>
      </c>
      <c r="N387" s="164" t="s">
        <v>40</v>
      </c>
      <c r="O387" s="165"/>
      <c r="P387" s="166" t="s">
        <v>40</v>
      </c>
      <c r="Q387" s="166"/>
      <c r="R387" s="167" t="s">
        <v>40</v>
      </c>
      <c r="S387" s="167"/>
      <c r="T387" s="168" t="s">
        <v>40</v>
      </c>
      <c r="U387" s="168"/>
      <c r="V387" s="169" t="s">
        <v>40</v>
      </c>
      <c r="W387" s="169"/>
      <c r="X387" s="5" t="s">
        <v>40</v>
      </c>
      <c r="Y387" s="5"/>
      <c r="Z387" s="161" t="s">
        <v>40</v>
      </c>
      <c r="AA387" s="161"/>
      <c r="AB387" s="162" t="s">
        <v>40</v>
      </c>
      <c r="AC387" s="162"/>
      <c r="AD387" s="5">
        <v>45</v>
      </c>
      <c r="AE387" s="5" t="s">
        <v>12541</v>
      </c>
      <c r="AF387" s="5" t="s">
        <v>12553</v>
      </c>
      <c r="AG387" s="170" t="b">
        <v>0</v>
      </c>
      <c r="AH387" s="170" t="b">
        <v>0</v>
      </c>
      <c r="AI387" s="170" t="str">
        <f ca="1">IFERROR(VLOOKUP(F387,Cennik!$A$4:$B892, 2, FALSE()) * G387 + VLOOKUP(H387,Cennik!$A$4:$B892, 2, FALSE()) * I387 + VLOOKUP(J387,Cennik!$A$4:$B892, 2, FALSE()) * K387 + VLOOKUP(L387,Cennik!$A$4:$B892, 2, FALSE()) * M387 + VLOOKUP(N387,Cennik!$A$4:$B892, 2, FALSE()) * O387 + VLOOKUP(P387,Cennik!$A$4:$B892, 2, FALSE()) * Q387 + VLOOKUP(R387,Cennik!$A$4:$B892, 2, FALSE()) * S387 + VLOOKUP(T387,Cennik!$A$4:$B892, 2, FALSE()) * U387 + VLOOKUP(V387,Cennik!$A$4:$B892, 2, FALSE()) * W387 + VLOOKUP(X387,Cennik!$A$4:$B892, 2, FALSE()) * Y387 + VLOOKUP(Z387,Cennik!$A$4:$B892, 2, FALSE()) * AA387 + VLOOKUP(AB387,Cennik!$A$4:$B892, 2, FALSE()) * AC387 + VLOOKUP("Stamina",Cennik!$A$4:$B892,2,FALSE()),"Brak wartości")</f>
        <v>Brak wartości</v>
      </c>
    </row>
    <row r="388" spans="1:35" ht="12.75">
      <c r="A388" s="74" t="s">
        <v>1557</v>
      </c>
      <c r="B388" s="17">
        <v>2</v>
      </c>
      <c r="C388" s="5" t="s">
        <v>1558</v>
      </c>
      <c r="D388" s="5" t="s">
        <v>1559</v>
      </c>
      <c r="E388" s="57" t="s">
        <v>1559</v>
      </c>
      <c r="F388" s="161" t="s">
        <v>562</v>
      </c>
      <c r="G388" s="161">
        <v>25</v>
      </c>
      <c r="H388" s="162" t="s">
        <v>8133</v>
      </c>
      <c r="I388" s="162">
        <v>2</v>
      </c>
      <c r="J388" s="163" t="s">
        <v>4585</v>
      </c>
      <c r="K388" s="163">
        <v>3</v>
      </c>
      <c r="L388" s="164" t="s">
        <v>4374</v>
      </c>
      <c r="M388" s="164">
        <v>1</v>
      </c>
      <c r="N388" s="164" t="s">
        <v>4515</v>
      </c>
      <c r="O388" s="165">
        <v>1</v>
      </c>
      <c r="P388" s="166" t="s">
        <v>40</v>
      </c>
      <c r="Q388" s="166"/>
      <c r="R388" s="167" t="s">
        <v>40</v>
      </c>
      <c r="S388" s="167"/>
      <c r="T388" s="168" t="s">
        <v>40</v>
      </c>
      <c r="U388" s="168"/>
      <c r="V388" s="169" t="s">
        <v>40</v>
      </c>
      <c r="W388" s="169"/>
      <c r="X388" s="5" t="s">
        <v>40</v>
      </c>
      <c r="Y388" s="5"/>
      <c r="Z388" s="161" t="s">
        <v>40</v>
      </c>
      <c r="AA388" s="161"/>
      <c r="AB388" s="162" t="s">
        <v>40</v>
      </c>
      <c r="AC388" s="162"/>
      <c r="AD388" s="5">
        <v>40</v>
      </c>
      <c r="AE388" s="5" t="s">
        <v>12541</v>
      </c>
      <c r="AF388" s="5" t="s">
        <v>12553</v>
      </c>
      <c r="AG388" s="170" t="b">
        <v>0</v>
      </c>
      <c r="AH388" s="170" t="b">
        <v>0</v>
      </c>
      <c r="AI388" s="170" t="str">
        <f ca="1">IFERROR(VLOOKUP(F388,Cennik!$A$4:$B892, 2, FALSE()) * G388 + VLOOKUP(H388,Cennik!$A$4:$B892, 2, FALSE()) * I388 + VLOOKUP(J388,Cennik!$A$4:$B892, 2, FALSE()) * K388 + VLOOKUP(L388,Cennik!$A$4:$B892, 2, FALSE()) * M388 + VLOOKUP(N388,Cennik!$A$4:$B892, 2, FALSE()) * O388 + VLOOKUP(P388,Cennik!$A$4:$B892, 2, FALSE()) * Q388 + VLOOKUP(R388,Cennik!$A$4:$B892, 2, FALSE()) * S388 + VLOOKUP(T388,Cennik!$A$4:$B892, 2, FALSE()) * U388 + VLOOKUP(V388,Cennik!$A$4:$B892, 2, FALSE()) * W388 + VLOOKUP(X388,Cennik!$A$4:$B892, 2, FALSE()) * Y388 + VLOOKUP(Z388,Cennik!$A$4:$B892, 2, FALSE()) * AA388 + VLOOKUP(AB388,Cennik!$A$4:$B892, 2, FALSE()) * AC388 + VLOOKUP("Stamina",Cennik!$A$4:$B892,2,FALSE()),"Brak wartości")</f>
        <v>Brak wartości</v>
      </c>
    </row>
    <row r="389" spans="1:35" ht="12.75">
      <c r="A389" s="74" t="s">
        <v>1560</v>
      </c>
      <c r="B389" s="17">
        <v>2</v>
      </c>
      <c r="C389" s="5" t="s">
        <v>1561</v>
      </c>
      <c r="D389" s="5" t="s">
        <v>1562</v>
      </c>
      <c r="E389" s="57" t="s">
        <v>1562</v>
      </c>
      <c r="F389" s="161" t="s">
        <v>562</v>
      </c>
      <c r="G389" s="161">
        <v>25</v>
      </c>
      <c r="H389" s="162" t="s">
        <v>8133</v>
      </c>
      <c r="I389" s="162">
        <v>1</v>
      </c>
      <c r="J389" s="163" t="s">
        <v>4585</v>
      </c>
      <c r="K389" s="163">
        <v>4</v>
      </c>
      <c r="L389" s="164" t="s">
        <v>11684</v>
      </c>
      <c r="M389" s="164">
        <v>5</v>
      </c>
      <c r="N389" s="164" t="s">
        <v>160</v>
      </c>
      <c r="O389" s="165">
        <v>5</v>
      </c>
      <c r="P389" s="166" t="s">
        <v>191</v>
      </c>
      <c r="Q389" s="166">
        <v>5</v>
      </c>
      <c r="R389" s="167" t="s">
        <v>40</v>
      </c>
      <c r="S389" s="167"/>
      <c r="T389" s="168" t="s">
        <v>40</v>
      </c>
      <c r="U389" s="168"/>
      <c r="V389" s="169" t="s">
        <v>40</v>
      </c>
      <c r="W389" s="169"/>
      <c r="X389" s="5" t="s">
        <v>40</v>
      </c>
      <c r="Y389" s="5"/>
      <c r="Z389" s="161" t="s">
        <v>40</v>
      </c>
      <c r="AA389" s="161"/>
      <c r="AB389" s="162" t="s">
        <v>40</v>
      </c>
      <c r="AC389" s="162"/>
      <c r="AD389" s="5">
        <v>40</v>
      </c>
      <c r="AE389" s="5" t="s">
        <v>12541</v>
      </c>
      <c r="AF389" s="5" t="s">
        <v>12553</v>
      </c>
      <c r="AG389" s="170" t="b">
        <v>0</v>
      </c>
      <c r="AH389" s="170" t="b">
        <v>0</v>
      </c>
      <c r="AI389" s="170" t="str">
        <f ca="1">IFERROR(VLOOKUP(F389,Cennik!$A$4:$B892, 2, FALSE()) * G389 + VLOOKUP(H389,Cennik!$A$4:$B892, 2, FALSE()) * I389 + VLOOKUP(J389,Cennik!$A$4:$B892, 2, FALSE()) * K389 + VLOOKUP(L389,Cennik!$A$4:$B892, 2, FALSE()) * M389 + VLOOKUP(N389,Cennik!$A$4:$B892, 2, FALSE()) * O389 + VLOOKUP(P389,Cennik!$A$4:$B892, 2, FALSE()) * Q389 + VLOOKUP(R389,Cennik!$A$4:$B892, 2, FALSE()) * S389 + VLOOKUP(T389,Cennik!$A$4:$B892, 2, FALSE()) * U389 + VLOOKUP(V389,Cennik!$A$4:$B892, 2, FALSE()) * W389 + VLOOKUP(X389,Cennik!$A$4:$B892, 2, FALSE()) * Y389 + VLOOKUP(Z389,Cennik!$A$4:$B892, 2, FALSE()) * AA389 + VLOOKUP(AB389,Cennik!$A$4:$B892, 2, FALSE()) * AC389 + VLOOKUP("Stamina",Cennik!$A$4:$B892,2,FALSE()),"Brak wartości")</f>
        <v>Brak wartości</v>
      </c>
    </row>
    <row r="390" spans="1:35" ht="12.75">
      <c r="A390" s="75" t="s">
        <v>1563</v>
      </c>
      <c r="B390" s="17">
        <v>2</v>
      </c>
      <c r="C390" s="5" t="s">
        <v>1564</v>
      </c>
      <c r="D390" s="8" t="s">
        <v>1565</v>
      </c>
      <c r="E390" s="12" t="s">
        <v>1566</v>
      </c>
      <c r="F390" s="161" t="s">
        <v>40</v>
      </c>
      <c r="G390" s="161"/>
      <c r="H390" s="162" t="s">
        <v>40</v>
      </c>
      <c r="I390" s="162"/>
      <c r="J390" s="163" t="s">
        <v>40</v>
      </c>
      <c r="K390" s="163"/>
      <c r="L390" s="164" t="s">
        <v>40</v>
      </c>
      <c r="M390" s="164"/>
      <c r="N390" s="164" t="s">
        <v>40</v>
      </c>
      <c r="O390" s="165"/>
      <c r="P390" s="166" t="s">
        <v>40</v>
      </c>
      <c r="Q390" s="166"/>
      <c r="R390" s="167" t="s">
        <v>40</v>
      </c>
      <c r="S390" s="167"/>
      <c r="T390" s="168" t="s">
        <v>40</v>
      </c>
      <c r="U390" s="168"/>
      <c r="V390" s="169" t="s">
        <v>40</v>
      </c>
      <c r="W390" s="169"/>
      <c r="X390" s="5" t="s">
        <v>40</v>
      </c>
      <c r="Y390" s="5"/>
      <c r="Z390" s="161" t="s">
        <v>40</v>
      </c>
      <c r="AA390" s="161"/>
      <c r="AB390" s="162" t="s">
        <v>40</v>
      </c>
      <c r="AC390" s="162"/>
      <c r="AD390" s="5">
        <v>10</v>
      </c>
      <c r="AE390" s="5" t="s">
        <v>12541</v>
      </c>
      <c r="AF390" s="5" t="s">
        <v>12553</v>
      </c>
      <c r="AG390" s="170" t="b">
        <v>0</v>
      </c>
      <c r="AH390" s="170" t="b">
        <v>0</v>
      </c>
      <c r="AI390" s="170" t="s">
        <v>48</v>
      </c>
    </row>
    <row r="391" spans="1:35" ht="12.75">
      <c r="A391" s="75" t="s">
        <v>1567</v>
      </c>
      <c r="B391" s="17">
        <v>2</v>
      </c>
      <c r="C391" s="5" t="s">
        <v>1564</v>
      </c>
      <c r="D391" s="8" t="s">
        <v>1568</v>
      </c>
      <c r="E391" s="12" t="s">
        <v>1569</v>
      </c>
      <c r="F391" s="161" t="s">
        <v>40</v>
      </c>
      <c r="G391" s="161"/>
      <c r="H391" s="162" t="s">
        <v>40</v>
      </c>
      <c r="I391" s="162"/>
      <c r="J391" s="163" t="s">
        <v>40</v>
      </c>
      <c r="K391" s="163"/>
      <c r="L391" s="164" t="s">
        <v>40</v>
      </c>
      <c r="M391" s="164"/>
      <c r="N391" s="164" t="s">
        <v>40</v>
      </c>
      <c r="O391" s="165"/>
      <c r="P391" s="166" t="s">
        <v>40</v>
      </c>
      <c r="Q391" s="166"/>
      <c r="R391" s="167" t="s">
        <v>40</v>
      </c>
      <c r="S391" s="167"/>
      <c r="T391" s="168" t="s">
        <v>40</v>
      </c>
      <c r="U391" s="168"/>
      <c r="V391" s="169" t="s">
        <v>40</v>
      </c>
      <c r="W391" s="169"/>
      <c r="X391" s="5" t="s">
        <v>40</v>
      </c>
      <c r="Y391" s="5"/>
      <c r="Z391" s="161" t="s">
        <v>40</v>
      </c>
      <c r="AA391" s="161"/>
      <c r="AB391" s="162" t="s">
        <v>40</v>
      </c>
      <c r="AC391" s="162"/>
      <c r="AD391" s="5">
        <v>10</v>
      </c>
      <c r="AE391" s="5" t="s">
        <v>12541</v>
      </c>
      <c r="AF391" s="5" t="s">
        <v>12553</v>
      </c>
      <c r="AG391" s="170" t="b">
        <v>0</v>
      </c>
      <c r="AH391" s="170" t="b">
        <v>0</v>
      </c>
      <c r="AI391" s="170" t="s">
        <v>48</v>
      </c>
    </row>
    <row r="392" spans="1:35" ht="12.75">
      <c r="A392" s="75" t="s">
        <v>1570</v>
      </c>
      <c r="B392" s="17">
        <v>2</v>
      </c>
      <c r="C392" s="5" t="s">
        <v>1571</v>
      </c>
      <c r="D392" s="8" t="s">
        <v>1572</v>
      </c>
      <c r="E392" s="12" t="s">
        <v>1573</v>
      </c>
      <c r="F392" s="161" t="s">
        <v>40</v>
      </c>
      <c r="G392" s="161"/>
      <c r="H392" s="162" t="s">
        <v>40</v>
      </c>
      <c r="I392" s="162"/>
      <c r="J392" s="163" t="s">
        <v>40</v>
      </c>
      <c r="K392" s="163"/>
      <c r="L392" s="164" t="s">
        <v>40</v>
      </c>
      <c r="M392" s="164"/>
      <c r="N392" s="164" t="s">
        <v>40</v>
      </c>
      <c r="O392" s="165"/>
      <c r="P392" s="166" t="s">
        <v>40</v>
      </c>
      <c r="Q392" s="166"/>
      <c r="R392" s="167" t="s">
        <v>40</v>
      </c>
      <c r="S392" s="167"/>
      <c r="T392" s="168" t="s">
        <v>40</v>
      </c>
      <c r="U392" s="168"/>
      <c r="V392" s="169" t="s">
        <v>40</v>
      </c>
      <c r="W392" s="169"/>
      <c r="X392" s="5" t="s">
        <v>40</v>
      </c>
      <c r="Y392" s="5"/>
      <c r="Z392" s="161" t="s">
        <v>40</v>
      </c>
      <c r="AA392" s="161"/>
      <c r="AB392" s="162" t="s">
        <v>40</v>
      </c>
      <c r="AC392" s="162"/>
      <c r="AD392" s="5">
        <v>20</v>
      </c>
      <c r="AE392" s="5" t="s">
        <v>12541</v>
      </c>
      <c r="AF392" s="5" t="s">
        <v>12553</v>
      </c>
      <c r="AG392" s="170" t="b">
        <v>0</v>
      </c>
      <c r="AH392" s="170" t="b">
        <v>0</v>
      </c>
      <c r="AI392" s="170" t="s">
        <v>48</v>
      </c>
    </row>
    <row r="393" spans="1:35" ht="12.75">
      <c r="A393" s="75" t="s">
        <v>1574</v>
      </c>
      <c r="B393" s="17">
        <v>2</v>
      </c>
      <c r="C393" s="5" t="s">
        <v>1571</v>
      </c>
      <c r="D393" s="8" t="s">
        <v>1575</v>
      </c>
      <c r="E393" s="12" t="s">
        <v>1576</v>
      </c>
      <c r="F393" s="161" t="s">
        <v>40</v>
      </c>
      <c r="G393" s="161"/>
      <c r="H393" s="162" t="s">
        <v>40</v>
      </c>
      <c r="I393" s="162"/>
      <c r="J393" s="163" t="s">
        <v>40</v>
      </c>
      <c r="K393" s="163"/>
      <c r="L393" s="164" t="s">
        <v>40</v>
      </c>
      <c r="M393" s="164"/>
      <c r="N393" s="164" t="s">
        <v>40</v>
      </c>
      <c r="O393" s="165"/>
      <c r="P393" s="166" t="s">
        <v>40</v>
      </c>
      <c r="Q393" s="166"/>
      <c r="R393" s="167" t="s">
        <v>40</v>
      </c>
      <c r="S393" s="167"/>
      <c r="T393" s="168" t="s">
        <v>40</v>
      </c>
      <c r="U393" s="168"/>
      <c r="V393" s="169" t="s">
        <v>40</v>
      </c>
      <c r="W393" s="169"/>
      <c r="X393" s="5" t="s">
        <v>40</v>
      </c>
      <c r="Y393" s="5"/>
      <c r="Z393" s="161" t="s">
        <v>40</v>
      </c>
      <c r="AA393" s="161"/>
      <c r="AB393" s="162" t="s">
        <v>40</v>
      </c>
      <c r="AC393" s="162"/>
      <c r="AD393" s="5">
        <v>20</v>
      </c>
      <c r="AE393" s="5" t="s">
        <v>12541</v>
      </c>
      <c r="AF393" s="5" t="s">
        <v>12553</v>
      </c>
      <c r="AG393" s="170" t="b">
        <v>0</v>
      </c>
      <c r="AH393" s="170" t="b">
        <v>0</v>
      </c>
      <c r="AI393" s="170" t="s">
        <v>48</v>
      </c>
    </row>
    <row r="394" spans="1:35" ht="12.75">
      <c r="A394" s="75" t="s">
        <v>1577</v>
      </c>
      <c r="B394" s="17">
        <v>2</v>
      </c>
      <c r="C394" s="5" t="s">
        <v>1571</v>
      </c>
      <c r="D394" s="8" t="s">
        <v>1578</v>
      </c>
      <c r="E394" s="12" t="s">
        <v>1579</v>
      </c>
      <c r="F394" s="161" t="s">
        <v>40</v>
      </c>
      <c r="G394" s="161"/>
      <c r="H394" s="162" t="s">
        <v>40</v>
      </c>
      <c r="I394" s="162"/>
      <c r="J394" s="163" t="s">
        <v>40</v>
      </c>
      <c r="K394" s="163"/>
      <c r="L394" s="164" t="s">
        <v>40</v>
      </c>
      <c r="M394" s="164"/>
      <c r="N394" s="164" t="s">
        <v>40</v>
      </c>
      <c r="O394" s="165"/>
      <c r="P394" s="166" t="s">
        <v>40</v>
      </c>
      <c r="Q394" s="166"/>
      <c r="R394" s="167" t="s">
        <v>40</v>
      </c>
      <c r="S394" s="167"/>
      <c r="T394" s="168" t="s">
        <v>40</v>
      </c>
      <c r="U394" s="168"/>
      <c r="V394" s="169" t="s">
        <v>40</v>
      </c>
      <c r="W394" s="169"/>
      <c r="X394" s="5" t="s">
        <v>40</v>
      </c>
      <c r="Y394" s="5"/>
      <c r="Z394" s="161" t="s">
        <v>40</v>
      </c>
      <c r="AA394" s="161"/>
      <c r="AB394" s="162" t="s">
        <v>40</v>
      </c>
      <c r="AC394" s="162"/>
      <c r="AD394" s="5">
        <v>20</v>
      </c>
      <c r="AE394" s="5" t="s">
        <v>12541</v>
      </c>
      <c r="AF394" s="5" t="s">
        <v>12553</v>
      </c>
      <c r="AG394" s="170" t="b">
        <v>0</v>
      </c>
      <c r="AH394" s="170" t="b">
        <v>0</v>
      </c>
      <c r="AI394" s="170" t="s">
        <v>48</v>
      </c>
    </row>
    <row r="395" spans="1:35" ht="12.75">
      <c r="A395" s="75" t="s">
        <v>1580</v>
      </c>
      <c r="B395" s="17">
        <v>2</v>
      </c>
      <c r="C395" s="5" t="s">
        <v>1581</v>
      </c>
      <c r="D395" s="8" t="s">
        <v>1582</v>
      </c>
      <c r="E395" s="12" t="s">
        <v>1583</v>
      </c>
      <c r="F395" s="161" t="s">
        <v>40</v>
      </c>
      <c r="G395" s="161"/>
      <c r="H395" s="162" t="s">
        <v>40</v>
      </c>
      <c r="I395" s="162"/>
      <c r="J395" s="163" t="s">
        <v>40</v>
      </c>
      <c r="K395" s="163"/>
      <c r="L395" s="164" t="s">
        <v>40</v>
      </c>
      <c r="M395" s="164"/>
      <c r="N395" s="164" t="s">
        <v>40</v>
      </c>
      <c r="O395" s="165"/>
      <c r="P395" s="166" t="s">
        <v>40</v>
      </c>
      <c r="Q395" s="166"/>
      <c r="R395" s="167" t="s">
        <v>40</v>
      </c>
      <c r="S395" s="167"/>
      <c r="T395" s="168" t="s">
        <v>40</v>
      </c>
      <c r="U395" s="168"/>
      <c r="V395" s="169" t="s">
        <v>40</v>
      </c>
      <c r="W395" s="169"/>
      <c r="X395" s="5" t="s">
        <v>40</v>
      </c>
      <c r="Y395" s="5"/>
      <c r="Z395" s="161" t="s">
        <v>40</v>
      </c>
      <c r="AA395" s="161"/>
      <c r="AB395" s="162" t="s">
        <v>40</v>
      </c>
      <c r="AC395" s="162"/>
      <c r="AD395" s="5">
        <v>20</v>
      </c>
      <c r="AE395" s="5" t="s">
        <v>12541</v>
      </c>
      <c r="AF395" s="5" t="s">
        <v>12553</v>
      </c>
      <c r="AG395" s="170" t="b">
        <v>0</v>
      </c>
      <c r="AH395" s="170" t="b">
        <v>0</v>
      </c>
      <c r="AI395" s="170" t="s">
        <v>48</v>
      </c>
    </row>
    <row r="396" spans="1:35" ht="12.75">
      <c r="A396" s="75" t="s">
        <v>1584</v>
      </c>
      <c r="B396" s="17">
        <v>2</v>
      </c>
      <c r="C396" s="5" t="s">
        <v>1581</v>
      </c>
      <c r="D396" s="8" t="s">
        <v>1585</v>
      </c>
      <c r="E396" s="12" t="s">
        <v>1586</v>
      </c>
      <c r="F396" s="161" t="s">
        <v>40</v>
      </c>
      <c r="G396" s="161"/>
      <c r="H396" s="162" t="s">
        <v>40</v>
      </c>
      <c r="I396" s="162"/>
      <c r="J396" s="163" t="s">
        <v>40</v>
      </c>
      <c r="K396" s="163"/>
      <c r="L396" s="164" t="s">
        <v>40</v>
      </c>
      <c r="M396" s="164"/>
      <c r="N396" s="164" t="s">
        <v>40</v>
      </c>
      <c r="O396" s="165"/>
      <c r="P396" s="166" t="s">
        <v>40</v>
      </c>
      <c r="Q396" s="166"/>
      <c r="R396" s="167" t="s">
        <v>40</v>
      </c>
      <c r="S396" s="167"/>
      <c r="T396" s="168" t="s">
        <v>40</v>
      </c>
      <c r="U396" s="168"/>
      <c r="V396" s="169" t="s">
        <v>40</v>
      </c>
      <c r="W396" s="169"/>
      <c r="X396" s="5" t="s">
        <v>40</v>
      </c>
      <c r="Y396" s="5"/>
      <c r="Z396" s="161" t="s">
        <v>40</v>
      </c>
      <c r="AA396" s="161"/>
      <c r="AB396" s="162" t="s">
        <v>40</v>
      </c>
      <c r="AC396" s="162"/>
      <c r="AD396" s="5">
        <v>20</v>
      </c>
      <c r="AE396" s="5" t="s">
        <v>12541</v>
      </c>
      <c r="AF396" s="5" t="s">
        <v>12553</v>
      </c>
      <c r="AG396" s="170" t="b">
        <v>0</v>
      </c>
      <c r="AH396" s="170" t="b">
        <v>0</v>
      </c>
      <c r="AI396" s="170" t="s">
        <v>48</v>
      </c>
    </row>
    <row r="397" spans="1:35" ht="12.75">
      <c r="A397" s="75" t="s">
        <v>1587</v>
      </c>
      <c r="B397" s="17">
        <v>2</v>
      </c>
      <c r="C397" s="5" t="s">
        <v>1581</v>
      </c>
      <c r="D397" s="8" t="s">
        <v>1588</v>
      </c>
      <c r="E397" s="12" t="s">
        <v>1589</v>
      </c>
      <c r="F397" s="161" t="s">
        <v>40</v>
      </c>
      <c r="G397" s="161"/>
      <c r="H397" s="162" t="s">
        <v>40</v>
      </c>
      <c r="I397" s="162"/>
      <c r="J397" s="163" t="s">
        <v>40</v>
      </c>
      <c r="K397" s="163"/>
      <c r="L397" s="164" t="s">
        <v>40</v>
      </c>
      <c r="M397" s="164"/>
      <c r="N397" s="164" t="s">
        <v>40</v>
      </c>
      <c r="O397" s="165"/>
      <c r="P397" s="166" t="s">
        <v>40</v>
      </c>
      <c r="Q397" s="166"/>
      <c r="R397" s="167" t="s">
        <v>40</v>
      </c>
      <c r="S397" s="167"/>
      <c r="T397" s="168" t="s">
        <v>40</v>
      </c>
      <c r="U397" s="168"/>
      <c r="V397" s="169" t="s">
        <v>40</v>
      </c>
      <c r="W397" s="169"/>
      <c r="X397" s="5" t="s">
        <v>40</v>
      </c>
      <c r="Y397" s="5"/>
      <c r="Z397" s="161" t="s">
        <v>40</v>
      </c>
      <c r="AA397" s="161"/>
      <c r="AB397" s="162" t="s">
        <v>40</v>
      </c>
      <c r="AC397" s="162"/>
      <c r="AD397" s="5">
        <v>20</v>
      </c>
      <c r="AE397" s="5" t="s">
        <v>12541</v>
      </c>
      <c r="AF397" s="5" t="s">
        <v>12553</v>
      </c>
      <c r="AG397" s="170" t="b">
        <v>0</v>
      </c>
      <c r="AH397" s="170" t="b">
        <v>0</v>
      </c>
      <c r="AI397" s="170" t="s">
        <v>48</v>
      </c>
    </row>
    <row r="398" spans="1:35" ht="12.75">
      <c r="A398" s="75" t="s">
        <v>1590</v>
      </c>
      <c r="B398" s="17">
        <v>2</v>
      </c>
      <c r="C398" s="5" t="s">
        <v>1591</v>
      </c>
      <c r="D398" s="8" t="s">
        <v>1592</v>
      </c>
      <c r="E398" s="12" t="s">
        <v>1593</v>
      </c>
      <c r="F398" s="161" t="s">
        <v>40</v>
      </c>
      <c r="G398" s="161"/>
      <c r="H398" s="162" t="s">
        <v>40</v>
      </c>
      <c r="I398" s="162"/>
      <c r="J398" s="163" t="s">
        <v>40</v>
      </c>
      <c r="K398" s="163"/>
      <c r="L398" s="164" t="s">
        <v>40</v>
      </c>
      <c r="M398" s="164"/>
      <c r="N398" s="164" t="s">
        <v>40</v>
      </c>
      <c r="O398" s="165"/>
      <c r="P398" s="166" t="s">
        <v>40</v>
      </c>
      <c r="Q398" s="166"/>
      <c r="R398" s="167" t="s">
        <v>40</v>
      </c>
      <c r="S398" s="167"/>
      <c r="T398" s="168" t="s">
        <v>40</v>
      </c>
      <c r="U398" s="168"/>
      <c r="V398" s="169" t="s">
        <v>40</v>
      </c>
      <c r="W398" s="169"/>
      <c r="X398" s="5" t="s">
        <v>40</v>
      </c>
      <c r="Y398" s="5"/>
      <c r="Z398" s="161" t="s">
        <v>40</v>
      </c>
      <c r="AA398" s="161"/>
      <c r="AB398" s="162" t="s">
        <v>40</v>
      </c>
      <c r="AC398" s="162"/>
      <c r="AD398" s="5">
        <v>20</v>
      </c>
      <c r="AE398" s="5" t="s">
        <v>12541</v>
      </c>
      <c r="AF398" s="5" t="s">
        <v>12553</v>
      </c>
      <c r="AG398" s="170" t="b">
        <v>0</v>
      </c>
      <c r="AH398" s="170" t="b">
        <v>0</v>
      </c>
      <c r="AI398" s="170" t="s">
        <v>48</v>
      </c>
    </row>
    <row r="399" spans="1:35" ht="12.75">
      <c r="A399" s="75" t="s">
        <v>1594</v>
      </c>
      <c r="B399" s="17">
        <v>2</v>
      </c>
      <c r="C399" s="5" t="s">
        <v>1591</v>
      </c>
      <c r="D399" s="8" t="s">
        <v>1595</v>
      </c>
      <c r="E399" s="12" t="s">
        <v>1596</v>
      </c>
      <c r="F399" s="161" t="s">
        <v>40</v>
      </c>
      <c r="G399" s="161"/>
      <c r="H399" s="162" t="s">
        <v>40</v>
      </c>
      <c r="I399" s="162"/>
      <c r="J399" s="163" t="s">
        <v>40</v>
      </c>
      <c r="K399" s="163"/>
      <c r="L399" s="164" t="s">
        <v>40</v>
      </c>
      <c r="M399" s="164"/>
      <c r="N399" s="164" t="s">
        <v>40</v>
      </c>
      <c r="O399" s="165"/>
      <c r="P399" s="166" t="s">
        <v>40</v>
      </c>
      <c r="Q399" s="166"/>
      <c r="R399" s="167" t="s">
        <v>40</v>
      </c>
      <c r="S399" s="167"/>
      <c r="T399" s="168" t="s">
        <v>40</v>
      </c>
      <c r="U399" s="168"/>
      <c r="V399" s="169" t="s">
        <v>40</v>
      </c>
      <c r="W399" s="169"/>
      <c r="X399" s="5" t="s">
        <v>40</v>
      </c>
      <c r="Y399" s="5"/>
      <c r="Z399" s="161" t="s">
        <v>40</v>
      </c>
      <c r="AA399" s="161"/>
      <c r="AB399" s="162" t="s">
        <v>40</v>
      </c>
      <c r="AC399" s="162"/>
      <c r="AD399" s="5">
        <v>20</v>
      </c>
      <c r="AE399" s="5" t="s">
        <v>12541</v>
      </c>
      <c r="AF399" s="5" t="s">
        <v>12553</v>
      </c>
      <c r="AG399" s="170" t="b">
        <v>0</v>
      </c>
      <c r="AH399" s="170" t="b">
        <v>0</v>
      </c>
      <c r="AI399" s="170" t="s">
        <v>48</v>
      </c>
    </row>
    <row r="400" spans="1:35" ht="12.75">
      <c r="A400" s="75" t="s">
        <v>1597</v>
      </c>
      <c r="B400" s="17">
        <v>2</v>
      </c>
      <c r="C400" s="5" t="s">
        <v>1591</v>
      </c>
      <c r="D400" s="8" t="s">
        <v>1598</v>
      </c>
      <c r="E400" s="12" t="s">
        <v>1599</v>
      </c>
      <c r="F400" s="161" t="s">
        <v>40</v>
      </c>
      <c r="G400" s="161"/>
      <c r="H400" s="162" t="s">
        <v>40</v>
      </c>
      <c r="I400" s="162"/>
      <c r="J400" s="163" t="s">
        <v>40</v>
      </c>
      <c r="K400" s="163"/>
      <c r="L400" s="164" t="s">
        <v>40</v>
      </c>
      <c r="M400" s="164"/>
      <c r="N400" s="164" t="s">
        <v>40</v>
      </c>
      <c r="O400" s="165"/>
      <c r="P400" s="166" t="s">
        <v>40</v>
      </c>
      <c r="Q400" s="166"/>
      <c r="R400" s="167" t="s">
        <v>40</v>
      </c>
      <c r="S400" s="167"/>
      <c r="T400" s="168" t="s">
        <v>40</v>
      </c>
      <c r="U400" s="168"/>
      <c r="V400" s="169" t="s">
        <v>40</v>
      </c>
      <c r="W400" s="169"/>
      <c r="X400" s="5" t="s">
        <v>40</v>
      </c>
      <c r="Y400" s="5"/>
      <c r="Z400" s="161" t="s">
        <v>40</v>
      </c>
      <c r="AA400" s="161"/>
      <c r="AB400" s="162" t="s">
        <v>40</v>
      </c>
      <c r="AC400" s="162"/>
      <c r="AD400" s="5">
        <v>20</v>
      </c>
      <c r="AE400" s="5" t="s">
        <v>12541</v>
      </c>
      <c r="AF400" s="5" t="s">
        <v>12553</v>
      </c>
      <c r="AG400" s="170" t="b">
        <v>0</v>
      </c>
      <c r="AH400" s="170" t="b">
        <v>0</v>
      </c>
      <c r="AI400" s="170" t="s">
        <v>48</v>
      </c>
    </row>
    <row r="401" spans="1:35" ht="12.75">
      <c r="A401" s="75" t="s">
        <v>1600</v>
      </c>
      <c r="B401" s="17">
        <v>2</v>
      </c>
      <c r="C401" s="5" t="s">
        <v>1601</v>
      </c>
      <c r="D401" s="8" t="s">
        <v>1602</v>
      </c>
      <c r="E401" s="12" t="s">
        <v>1603</v>
      </c>
      <c r="F401" s="161" t="s">
        <v>40</v>
      </c>
      <c r="G401" s="161"/>
      <c r="H401" s="162" t="s">
        <v>40</v>
      </c>
      <c r="I401" s="162"/>
      <c r="J401" s="163" t="s">
        <v>40</v>
      </c>
      <c r="K401" s="163"/>
      <c r="L401" s="164" t="s">
        <v>40</v>
      </c>
      <c r="M401" s="164"/>
      <c r="N401" s="164" t="s">
        <v>40</v>
      </c>
      <c r="O401" s="165"/>
      <c r="P401" s="166" t="s">
        <v>40</v>
      </c>
      <c r="Q401" s="166"/>
      <c r="R401" s="167" t="s">
        <v>40</v>
      </c>
      <c r="S401" s="167"/>
      <c r="T401" s="168" t="s">
        <v>40</v>
      </c>
      <c r="U401" s="168"/>
      <c r="V401" s="169" t="s">
        <v>40</v>
      </c>
      <c r="W401" s="169"/>
      <c r="X401" s="5" t="s">
        <v>40</v>
      </c>
      <c r="Y401" s="5"/>
      <c r="Z401" s="161" t="s">
        <v>40</v>
      </c>
      <c r="AA401" s="161"/>
      <c r="AB401" s="162" t="s">
        <v>40</v>
      </c>
      <c r="AC401" s="162"/>
      <c r="AD401" s="5">
        <v>20</v>
      </c>
      <c r="AE401" s="5" t="s">
        <v>12541</v>
      </c>
      <c r="AF401" s="5" t="s">
        <v>12553</v>
      </c>
      <c r="AG401" s="170" t="b">
        <v>0</v>
      </c>
      <c r="AH401" s="170" t="b">
        <v>0</v>
      </c>
      <c r="AI401" s="170" t="s">
        <v>48</v>
      </c>
    </row>
    <row r="402" spans="1:35" ht="12.75">
      <c r="A402" s="75" t="s">
        <v>1604</v>
      </c>
      <c r="B402" s="17">
        <v>2</v>
      </c>
      <c r="C402" s="5" t="s">
        <v>1601</v>
      </c>
      <c r="D402" s="8" t="s">
        <v>1605</v>
      </c>
      <c r="E402" s="12" t="s">
        <v>1606</v>
      </c>
      <c r="F402" s="161" t="s">
        <v>40</v>
      </c>
      <c r="G402" s="161"/>
      <c r="H402" s="162" t="s">
        <v>40</v>
      </c>
      <c r="I402" s="162"/>
      <c r="J402" s="163" t="s">
        <v>40</v>
      </c>
      <c r="K402" s="163"/>
      <c r="L402" s="164" t="s">
        <v>40</v>
      </c>
      <c r="M402" s="164"/>
      <c r="N402" s="164" t="s">
        <v>40</v>
      </c>
      <c r="O402" s="165"/>
      <c r="P402" s="166" t="s">
        <v>40</v>
      </c>
      <c r="Q402" s="166"/>
      <c r="R402" s="167" t="s">
        <v>40</v>
      </c>
      <c r="S402" s="167"/>
      <c r="T402" s="168" t="s">
        <v>40</v>
      </c>
      <c r="U402" s="168"/>
      <c r="V402" s="169" t="s">
        <v>40</v>
      </c>
      <c r="W402" s="169"/>
      <c r="X402" s="5" t="s">
        <v>40</v>
      </c>
      <c r="Y402" s="5"/>
      <c r="Z402" s="161" t="s">
        <v>40</v>
      </c>
      <c r="AA402" s="161"/>
      <c r="AB402" s="162" t="s">
        <v>40</v>
      </c>
      <c r="AC402" s="162"/>
      <c r="AD402" s="5">
        <v>20</v>
      </c>
      <c r="AE402" s="5" t="s">
        <v>12541</v>
      </c>
      <c r="AF402" s="5" t="s">
        <v>12553</v>
      </c>
      <c r="AG402" s="170" t="b">
        <v>0</v>
      </c>
      <c r="AH402" s="170" t="b">
        <v>0</v>
      </c>
      <c r="AI402" s="170" t="s">
        <v>48</v>
      </c>
    </row>
    <row r="403" spans="1:35" ht="12.75">
      <c r="A403" s="75" t="s">
        <v>1607</v>
      </c>
      <c r="B403" s="17">
        <v>2</v>
      </c>
      <c r="C403" s="5" t="s">
        <v>1601</v>
      </c>
      <c r="D403" s="8" t="s">
        <v>1608</v>
      </c>
      <c r="E403" s="12" t="s">
        <v>1609</v>
      </c>
      <c r="F403" s="161" t="s">
        <v>40</v>
      </c>
      <c r="G403" s="161"/>
      <c r="H403" s="162" t="s">
        <v>40</v>
      </c>
      <c r="I403" s="162"/>
      <c r="J403" s="163" t="s">
        <v>40</v>
      </c>
      <c r="K403" s="163"/>
      <c r="L403" s="164" t="s">
        <v>40</v>
      </c>
      <c r="M403" s="164"/>
      <c r="N403" s="164" t="s">
        <v>40</v>
      </c>
      <c r="O403" s="165"/>
      <c r="P403" s="166" t="s">
        <v>40</v>
      </c>
      <c r="Q403" s="166"/>
      <c r="R403" s="167" t="s">
        <v>40</v>
      </c>
      <c r="S403" s="167"/>
      <c r="T403" s="168" t="s">
        <v>40</v>
      </c>
      <c r="U403" s="168"/>
      <c r="V403" s="169" t="s">
        <v>40</v>
      </c>
      <c r="W403" s="169"/>
      <c r="X403" s="5" t="s">
        <v>40</v>
      </c>
      <c r="Y403" s="5"/>
      <c r="Z403" s="161" t="s">
        <v>40</v>
      </c>
      <c r="AA403" s="161"/>
      <c r="AB403" s="162" t="s">
        <v>40</v>
      </c>
      <c r="AC403" s="162"/>
      <c r="AD403" s="5">
        <v>20</v>
      </c>
      <c r="AE403" s="5" t="s">
        <v>12541</v>
      </c>
      <c r="AF403" s="5" t="s">
        <v>12553</v>
      </c>
      <c r="AG403" s="170" t="b">
        <v>0</v>
      </c>
      <c r="AH403" s="170" t="b">
        <v>0</v>
      </c>
      <c r="AI403" s="170" t="s">
        <v>48</v>
      </c>
    </row>
    <row r="404" spans="1:35" ht="12.75">
      <c r="A404" s="75" t="s">
        <v>1610</v>
      </c>
      <c r="B404" s="17">
        <v>2</v>
      </c>
      <c r="C404" s="5" t="s">
        <v>1611</v>
      </c>
      <c r="D404" s="8" t="s">
        <v>1612</v>
      </c>
      <c r="E404" s="12" t="s">
        <v>1613</v>
      </c>
      <c r="F404" s="161" t="s">
        <v>40</v>
      </c>
      <c r="G404" s="161"/>
      <c r="H404" s="162" t="s">
        <v>40</v>
      </c>
      <c r="I404" s="162"/>
      <c r="J404" s="163" t="s">
        <v>40</v>
      </c>
      <c r="K404" s="163"/>
      <c r="L404" s="164" t="s">
        <v>40</v>
      </c>
      <c r="M404" s="164"/>
      <c r="N404" s="164" t="s">
        <v>40</v>
      </c>
      <c r="O404" s="165"/>
      <c r="P404" s="166" t="s">
        <v>40</v>
      </c>
      <c r="Q404" s="166"/>
      <c r="R404" s="167" t="s">
        <v>40</v>
      </c>
      <c r="S404" s="167"/>
      <c r="T404" s="168" t="s">
        <v>40</v>
      </c>
      <c r="U404" s="168"/>
      <c r="V404" s="169" t="s">
        <v>40</v>
      </c>
      <c r="W404" s="169"/>
      <c r="X404" s="5" t="s">
        <v>40</v>
      </c>
      <c r="Y404" s="5"/>
      <c r="Z404" s="161" t="s">
        <v>40</v>
      </c>
      <c r="AA404" s="161"/>
      <c r="AB404" s="162" t="s">
        <v>40</v>
      </c>
      <c r="AC404" s="162"/>
      <c r="AD404" s="5">
        <v>20</v>
      </c>
      <c r="AE404" s="5" t="s">
        <v>12541</v>
      </c>
      <c r="AF404" s="5" t="s">
        <v>12553</v>
      </c>
      <c r="AG404" s="170" t="b">
        <v>0</v>
      </c>
      <c r="AH404" s="170" t="b">
        <v>0</v>
      </c>
      <c r="AI404" s="170" t="s">
        <v>48</v>
      </c>
    </row>
    <row r="405" spans="1:35" ht="12.75">
      <c r="A405" s="75" t="s">
        <v>1614</v>
      </c>
      <c r="B405" s="17">
        <v>2</v>
      </c>
      <c r="C405" s="5" t="s">
        <v>1611</v>
      </c>
      <c r="D405" s="8" t="s">
        <v>1615</v>
      </c>
      <c r="E405" s="12" t="s">
        <v>1616</v>
      </c>
      <c r="F405" s="161" t="s">
        <v>40</v>
      </c>
      <c r="G405" s="161"/>
      <c r="H405" s="162" t="s">
        <v>40</v>
      </c>
      <c r="I405" s="162"/>
      <c r="J405" s="163" t="s">
        <v>40</v>
      </c>
      <c r="K405" s="163"/>
      <c r="L405" s="164" t="s">
        <v>40</v>
      </c>
      <c r="M405" s="164"/>
      <c r="N405" s="164" t="s">
        <v>40</v>
      </c>
      <c r="O405" s="165"/>
      <c r="P405" s="166" t="s">
        <v>40</v>
      </c>
      <c r="Q405" s="166"/>
      <c r="R405" s="167" t="s">
        <v>40</v>
      </c>
      <c r="S405" s="167"/>
      <c r="T405" s="168" t="s">
        <v>40</v>
      </c>
      <c r="U405" s="168"/>
      <c r="V405" s="169" t="s">
        <v>40</v>
      </c>
      <c r="W405" s="169"/>
      <c r="X405" s="5" t="s">
        <v>40</v>
      </c>
      <c r="Y405" s="5"/>
      <c r="Z405" s="161" t="s">
        <v>40</v>
      </c>
      <c r="AA405" s="161"/>
      <c r="AB405" s="162" t="s">
        <v>40</v>
      </c>
      <c r="AC405" s="162"/>
      <c r="AD405" s="5">
        <v>15</v>
      </c>
      <c r="AE405" s="5" t="s">
        <v>12541</v>
      </c>
      <c r="AF405" s="5" t="s">
        <v>12553</v>
      </c>
      <c r="AG405" s="170" t="b">
        <v>0</v>
      </c>
      <c r="AH405" s="170" t="b">
        <v>0</v>
      </c>
      <c r="AI405" s="170" t="s">
        <v>48</v>
      </c>
    </row>
    <row r="406" spans="1:35" ht="12.75">
      <c r="A406" s="75" t="s">
        <v>1617</v>
      </c>
      <c r="B406" s="17">
        <v>2</v>
      </c>
      <c r="C406" s="5" t="s">
        <v>1611</v>
      </c>
      <c r="D406" s="8" t="s">
        <v>1618</v>
      </c>
      <c r="E406" s="12" t="s">
        <v>1619</v>
      </c>
      <c r="F406" s="161" t="s">
        <v>40</v>
      </c>
      <c r="G406" s="161"/>
      <c r="H406" s="162" t="s">
        <v>40</v>
      </c>
      <c r="I406" s="162"/>
      <c r="J406" s="163" t="s">
        <v>40</v>
      </c>
      <c r="K406" s="163"/>
      <c r="L406" s="164" t="s">
        <v>40</v>
      </c>
      <c r="M406" s="164"/>
      <c r="N406" s="164" t="s">
        <v>40</v>
      </c>
      <c r="O406" s="165"/>
      <c r="P406" s="166" t="s">
        <v>40</v>
      </c>
      <c r="Q406" s="166"/>
      <c r="R406" s="167" t="s">
        <v>40</v>
      </c>
      <c r="S406" s="167"/>
      <c r="T406" s="168" t="s">
        <v>40</v>
      </c>
      <c r="U406" s="168"/>
      <c r="V406" s="169" t="s">
        <v>40</v>
      </c>
      <c r="W406" s="169"/>
      <c r="X406" s="5" t="s">
        <v>40</v>
      </c>
      <c r="Y406" s="5"/>
      <c r="Z406" s="161" t="s">
        <v>40</v>
      </c>
      <c r="AA406" s="161"/>
      <c r="AB406" s="162" t="s">
        <v>40</v>
      </c>
      <c r="AC406" s="162"/>
      <c r="AD406" s="5">
        <v>10</v>
      </c>
      <c r="AE406" s="5" t="s">
        <v>12541</v>
      </c>
      <c r="AF406" s="5" t="s">
        <v>12553</v>
      </c>
      <c r="AG406" s="170" t="b">
        <v>0</v>
      </c>
      <c r="AH406" s="170" t="b">
        <v>0</v>
      </c>
      <c r="AI406" s="170" t="s">
        <v>48</v>
      </c>
    </row>
    <row r="407" spans="1:35" ht="12.75">
      <c r="A407" s="75" t="s">
        <v>1620</v>
      </c>
      <c r="B407" s="17">
        <v>3</v>
      </c>
      <c r="C407" s="5" t="s">
        <v>1564</v>
      </c>
      <c r="D407" s="8" t="s">
        <v>1621</v>
      </c>
      <c r="E407" s="12" t="s">
        <v>1622</v>
      </c>
      <c r="F407" s="161" t="s">
        <v>40</v>
      </c>
      <c r="G407" s="161"/>
      <c r="H407" s="162" t="s">
        <v>40</v>
      </c>
      <c r="I407" s="162"/>
      <c r="J407" s="163" t="s">
        <v>40</v>
      </c>
      <c r="K407" s="163"/>
      <c r="L407" s="164" t="s">
        <v>40</v>
      </c>
      <c r="M407" s="164"/>
      <c r="N407" s="164" t="s">
        <v>40</v>
      </c>
      <c r="O407" s="165"/>
      <c r="P407" s="166" t="s">
        <v>40</v>
      </c>
      <c r="Q407" s="166"/>
      <c r="R407" s="167" t="s">
        <v>40</v>
      </c>
      <c r="S407" s="167"/>
      <c r="T407" s="168" t="s">
        <v>40</v>
      </c>
      <c r="U407" s="168"/>
      <c r="V407" s="169" t="s">
        <v>40</v>
      </c>
      <c r="W407" s="169"/>
      <c r="X407" s="5" t="s">
        <v>40</v>
      </c>
      <c r="Y407" s="5"/>
      <c r="Z407" s="161" t="s">
        <v>40</v>
      </c>
      <c r="AA407" s="161"/>
      <c r="AB407" s="162" t="s">
        <v>40</v>
      </c>
      <c r="AC407" s="162"/>
      <c r="AD407" s="5">
        <v>10</v>
      </c>
      <c r="AE407" s="5" t="s">
        <v>12541</v>
      </c>
      <c r="AF407" s="5" t="s">
        <v>12553</v>
      </c>
      <c r="AG407" s="170" t="b">
        <v>0</v>
      </c>
      <c r="AH407" s="170" t="b">
        <v>0</v>
      </c>
      <c r="AI407" s="170" t="s">
        <v>48</v>
      </c>
    </row>
    <row r="408" spans="1:35" ht="12.75">
      <c r="A408" s="75" t="s">
        <v>1623</v>
      </c>
      <c r="B408" s="17">
        <v>3</v>
      </c>
      <c r="C408" s="5" t="s">
        <v>1564</v>
      </c>
      <c r="D408" s="8" t="s">
        <v>1624</v>
      </c>
      <c r="E408" s="12" t="s">
        <v>1625</v>
      </c>
      <c r="F408" s="161" t="s">
        <v>40</v>
      </c>
      <c r="G408" s="161"/>
      <c r="H408" s="162" t="s">
        <v>40</v>
      </c>
      <c r="I408" s="162"/>
      <c r="J408" s="163" t="s">
        <v>40</v>
      </c>
      <c r="K408" s="163"/>
      <c r="L408" s="164" t="s">
        <v>40</v>
      </c>
      <c r="M408" s="164"/>
      <c r="N408" s="164" t="s">
        <v>40</v>
      </c>
      <c r="O408" s="165"/>
      <c r="P408" s="166" t="s">
        <v>40</v>
      </c>
      <c r="Q408" s="166"/>
      <c r="R408" s="167" t="s">
        <v>40</v>
      </c>
      <c r="S408" s="167"/>
      <c r="T408" s="168" t="s">
        <v>40</v>
      </c>
      <c r="U408" s="168"/>
      <c r="V408" s="169" t="s">
        <v>40</v>
      </c>
      <c r="W408" s="169"/>
      <c r="X408" s="5" t="s">
        <v>40</v>
      </c>
      <c r="Y408" s="5"/>
      <c r="Z408" s="161" t="s">
        <v>40</v>
      </c>
      <c r="AA408" s="161"/>
      <c r="AB408" s="162" t="s">
        <v>40</v>
      </c>
      <c r="AC408" s="162"/>
      <c r="AD408" s="5">
        <v>10</v>
      </c>
      <c r="AE408" s="5" t="s">
        <v>12541</v>
      </c>
      <c r="AF408" s="5" t="s">
        <v>12553</v>
      </c>
      <c r="AG408" s="170" t="b">
        <v>0</v>
      </c>
      <c r="AH408" s="170" t="b">
        <v>0</v>
      </c>
      <c r="AI408" s="170" t="s">
        <v>48</v>
      </c>
    </row>
    <row r="409" spans="1:35" ht="12.75">
      <c r="A409" s="75" t="s">
        <v>1626</v>
      </c>
      <c r="B409" s="17">
        <v>3</v>
      </c>
      <c r="C409" s="5" t="s">
        <v>1564</v>
      </c>
      <c r="D409" s="8" t="s">
        <v>1627</v>
      </c>
      <c r="E409" s="12" t="s">
        <v>1628</v>
      </c>
      <c r="F409" s="161" t="s">
        <v>40</v>
      </c>
      <c r="G409" s="161"/>
      <c r="H409" s="162" t="s">
        <v>40</v>
      </c>
      <c r="I409" s="162"/>
      <c r="J409" s="163" t="s">
        <v>40</v>
      </c>
      <c r="K409" s="163"/>
      <c r="L409" s="164" t="s">
        <v>40</v>
      </c>
      <c r="M409" s="164"/>
      <c r="N409" s="164" t="s">
        <v>40</v>
      </c>
      <c r="O409" s="165"/>
      <c r="P409" s="166" t="s">
        <v>40</v>
      </c>
      <c r="Q409" s="166"/>
      <c r="R409" s="167" t="s">
        <v>40</v>
      </c>
      <c r="S409" s="167"/>
      <c r="T409" s="168" t="s">
        <v>40</v>
      </c>
      <c r="U409" s="168"/>
      <c r="V409" s="169" t="s">
        <v>40</v>
      </c>
      <c r="W409" s="169"/>
      <c r="X409" s="5" t="s">
        <v>40</v>
      </c>
      <c r="Y409" s="5"/>
      <c r="Z409" s="161" t="s">
        <v>40</v>
      </c>
      <c r="AA409" s="161"/>
      <c r="AB409" s="162" t="s">
        <v>40</v>
      </c>
      <c r="AC409" s="162"/>
      <c r="AD409" s="5">
        <v>10</v>
      </c>
      <c r="AE409" s="5" t="s">
        <v>12541</v>
      </c>
      <c r="AF409" s="5" t="s">
        <v>12553</v>
      </c>
      <c r="AG409" s="170" t="b">
        <v>0</v>
      </c>
      <c r="AH409" s="170" t="b">
        <v>0</v>
      </c>
      <c r="AI409" s="170" t="s">
        <v>48</v>
      </c>
    </row>
    <row r="410" spans="1:35" ht="12.75" hidden="1">
      <c r="A410" s="37"/>
      <c r="B410" s="37"/>
      <c r="C410" s="37"/>
      <c r="D410" s="37"/>
      <c r="E410" s="37"/>
      <c r="F410" s="161" t="s">
        <v>40</v>
      </c>
      <c r="G410" s="161"/>
      <c r="H410" s="162" t="s">
        <v>40</v>
      </c>
      <c r="I410" s="162"/>
      <c r="J410" s="163" t="s">
        <v>40</v>
      </c>
      <c r="K410" s="163"/>
      <c r="L410" s="164" t="s">
        <v>40</v>
      </c>
      <c r="M410" s="164"/>
      <c r="N410" s="164" t="s">
        <v>40</v>
      </c>
      <c r="O410" s="165"/>
      <c r="P410" s="166" t="s">
        <v>40</v>
      </c>
      <c r="Q410" s="166"/>
      <c r="R410" s="167" t="s">
        <v>40</v>
      </c>
      <c r="S410" s="167"/>
      <c r="T410" s="168" t="s">
        <v>40</v>
      </c>
      <c r="U410" s="168"/>
      <c r="V410" s="169" t="s">
        <v>40</v>
      </c>
      <c r="W410" s="169"/>
      <c r="X410" s="5" t="s">
        <v>40</v>
      </c>
      <c r="Y410" s="5"/>
      <c r="Z410" s="161" t="s">
        <v>40</v>
      </c>
      <c r="AA410" s="161"/>
      <c r="AB410" s="162" t="s">
        <v>40</v>
      </c>
      <c r="AC410" s="162"/>
      <c r="AD410" s="42"/>
      <c r="AE410" s="42"/>
      <c r="AF410" s="42"/>
      <c r="AG410" s="206"/>
      <c r="AH410" s="206"/>
      <c r="AI410" s="207"/>
    </row>
    <row r="411" spans="1:35" ht="12.75">
      <c r="A411" s="191" t="s">
        <v>1429</v>
      </c>
      <c r="B411" s="17">
        <v>1</v>
      </c>
      <c r="C411" s="5" t="s">
        <v>1430</v>
      </c>
      <c r="D411" s="196" t="s">
        <v>1431</v>
      </c>
      <c r="E411" s="12" t="s">
        <v>1432</v>
      </c>
      <c r="F411" s="161" t="s">
        <v>40</v>
      </c>
      <c r="G411" s="161"/>
      <c r="H411" s="162" t="s">
        <v>40</v>
      </c>
      <c r="I411" s="162"/>
      <c r="J411" s="163" t="s">
        <v>40</v>
      </c>
      <c r="K411" s="163"/>
      <c r="L411" s="164" t="s">
        <v>40</v>
      </c>
      <c r="M411" s="164"/>
      <c r="N411" s="164" t="s">
        <v>40</v>
      </c>
      <c r="O411" s="165"/>
      <c r="P411" s="166" t="s">
        <v>40</v>
      </c>
      <c r="Q411" s="166"/>
      <c r="R411" s="167" t="s">
        <v>40</v>
      </c>
      <c r="S411" s="167"/>
      <c r="T411" s="168" t="s">
        <v>40</v>
      </c>
      <c r="U411" s="168"/>
      <c r="V411" s="169" t="s">
        <v>40</v>
      </c>
      <c r="W411" s="169"/>
      <c r="X411" s="5" t="s">
        <v>40</v>
      </c>
      <c r="Y411" s="5"/>
      <c r="Z411" s="161" t="s">
        <v>40</v>
      </c>
      <c r="AA411" s="161"/>
      <c r="AB411" s="162" t="s">
        <v>40</v>
      </c>
      <c r="AC411" s="162"/>
      <c r="AD411" s="5">
        <v>1</v>
      </c>
      <c r="AE411" s="5" t="s">
        <v>12541</v>
      </c>
      <c r="AF411" s="5" t="s">
        <v>12553</v>
      </c>
      <c r="AG411" s="170" t="b">
        <v>0</v>
      </c>
      <c r="AH411" s="170" t="b">
        <v>0</v>
      </c>
      <c r="AI411" s="170" t="s">
        <v>48</v>
      </c>
    </row>
    <row r="412" spans="1:35" ht="12.75">
      <c r="A412" s="191" t="s">
        <v>1433</v>
      </c>
      <c r="B412" s="17">
        <v>1</v>
      </c>
      <c r="C412" s="5" t="s">
        <v>1430</v>
      </c>
      <c r="D412" s="196" t="s">
        <v>1434</v>
      </c>
      <c r="E412" s="12" t="s">
        <v>1435</v>
      </c>
      <c r="F412" s="161" t="s">
        <v>40</v>
      </c>
      <c r="G412" s="161"/>
      <c r="H412" s="162" t="s">
        <v>40</v>
      </c>
      <c r="I412" s="162"/>
      <c r="J412" s="163" t="s">
        <v>40</v>
      </c>
      <c r="K412" s="163"/>
      <c r="L412" s="164" t="s">
        <v>40</v>
      </c>
      <c r="M412" s="164"/>
      <c r="N412" s="164" t="s">
        <v>40</v>
      </c>
      <c r="O412" s="165"/>
      <c r="P412" s="166" t="s">
        <v>40</v>
      </c>
      <c r="Q412" s="166"/>
      <c r="R412" s="167" t="s">
        <v>40</v>
      </c>
      <c r="S412" s="167"/>
      <c r="T412" s="168" t="s">
        <v>40</v>
      </c>
      <c r="U412" s="168"/>
      <c r="V412" s="169" t="s">
        <v>40</v>
      </c>
      <c r="W412" s="169"/>
      <c r="X412" s="5" t="s">
        <v>40</v>
      </c>
      <c r="Y412" s="5"/>
      <c r="Z412" s="161" t="s">
        <v>40</v>
      </c>
      <c r="AA412" s="161"/>
      <c r="AB412" s="162" t="s">
        <v>40</v>
      </c>
      <c r="AC412" s="162"/>
      <c r="AD412" s="5">
        <v>1</v>
      </c>
      <c r="AE412" s="5" t="s">
        <v>12541</v>
      </c>
      <c r="AF412" s="5" t="s">
        <v>12553</v>
      </c>
      <c r="AG412" s="170" t="b">
        <v>0</v>
      </c>
      <c r="AH412" s="170" t="b">
        <v>0</v>
      </c>
      <c r="AI412" s="170" t="s">
        <v>48</v>
      </c>
    </row>
    <row r="413" spans="1:35" ht="12.75">
      <c r="A413" s="191" t="s">
        <v>1436</v>
      </c>
      <c r="B413" s="17">
        <v>1</v>
      </c>
      <c r="C413" s="5" t="s">
        <v>1430</v>
      </c>
      <c r="D413" s="196" t="s">
        <v>1437</v>
      </c>
      <c r="E413" s="12" t="s">
        <v>1438</v>
      </c>
      <c r="F413" s="161" t="s">
        <v>40</v>
      </c>
      <c r="G413" s="161"/>
      <c r="H413" s="162" t="s">
        <v>40</v>
      </c>
      <c r="I413" s="162"/>
      <c r="J413" s="163" t="s">
        <v>40</v>
      </c>
      <c r="K413" s="163"/>
      <c r="L413" s="164" t="s">
        <v>40</v>
      </c>
      <c r="M413" s="164"/>
      <c r="N413" s="164" t="s">
        <v>40</v>
      </c>
      <c r="O413" s="165"/>
      <c r="P413" s="166" t="s">
        <v>40</v>
      </c>
      <c r="Q413" s="166"/>
      <c r="R413" s="167" t="s">
        <v>40</v>
      </c>
      <c r="S413" s="167"/>
      <c r="T413" s="168" t="s">
        <v>40</v>
      </c>
      <c r="U413" s="168"/>
      <c r="V413" s="169" t="s">
        <v>40</v>
      </c>
      <c r="W413" s="169"/>
      <c r="X413" s="5" t="s">
        <v>40</v>
      </c>
      <c r="Y413" s="5"/>
      <c r="Z413" s="161" t="s">
        <v>40</v>
      </c>
      <c r="AA413" s="161"/>
      <c r="AB413" s="162" t="s">
        <v>40</v>
      </c>
      <c r="AC413" s="162"/>
      <c r="AD413" s="5">
        <v>1</v>
      </c>
      <c r="AE413" s="5" t="s">
        <v>12541</v>
      </c>
      <c r="AF413" s="5" t="s">
        <v>12553</v>
      </c>
      <c r="AG413" s="170" t="b">
        <v>0</v>
      </c>
      <c r="AH413" s="170" t="b">
        <v>0</v>
      </c>
      <c r="AI413" s="170" t="s">
        <v>48</v>
      </c>
    </row>
    <row r="414" spans="1:35" ht="12.75">
      <c r="A414" s="191" t="s">
        <v>1439</v>
      </c>
      <c r="B414" s="17">
        <v>1</v>
      </c>
      <c r="C414" s="5" t="s">
        <v>1430</v>
      </c>
      <c r="D414" s="196" t="s">
        <v>1440</v>
      </c>
      <c r="E414" s="12" t="s">
        <v>1441</v>
      </c>
      <c r="F414" s="161" t="s">
        <v>40</v>
      </c>
      <c r="G414" s="161"/>
      <c r="H414" s="162" t="s">
        <v>40</v>
      </c>
      <c r="I414" s="162"/>
      <c r="J414" s="163" t="s">
        <v>40</v>
      </c>
      <c r="K414" s="163"/>
      <c r="L414" s="164" t="s">
        <v>40</v>
      </c>
      <c r="M414" s="164"/>
      <c r="N414" s="164" t="s">
        <v>40</v>
      </c>
      <c r="O414" s="165"/>
      <c r="P414" s="166" t="s">
        <v>40</v>
      </c>
      <c r="Q414" s="166"/>
      <c r="R414" s="167" t="s">
        <v>40</v>
      </c>
      <c r="S414" s="167"/>
      <c r="T414" s="168" t="s">
        <v>40</v>
      </c>
      <c r="U414" s="168"/>
      <c r="V414" s="169" t="s">
        <v>40</v>
      </c>
      <c r="W414" s="169"/>
      <c r="X414" s="5" t="s">
        <v>40</v>
      </c>
      <c r="Y414" s="5"/>
      <c r="Z414" s="161" t="s">
        <v>40</v>
      </c>
      <c r="AA414" s="161"/>
      <c r="AB414" s="162" t="s">
        <v>40</v>
      </c>
      <c r="AC414" s="162"/>
      <c r="AD414" s="5">
        <v>1</v>
      </c>
      <c r="AE414" s="5" t="s">
        <v>12541</v>
      </c>
      <c r="AF414" s="5" t="s">
        <v>12553</v>
      </c>
      <c r="AG414" s="170" t="b">
        <v>0</v>
      </c>
      <c r="AH414" s="170" t="b">
        <v>0</v>
      </c>
      <c r="AI414" s="170" t="s">
        <v>48</v>
      </c>
    </row>
    <row r="415" spans="1:35" ht="12.75">
      <c r="A415" s="191" t="s">
        <v>1442</v>
      </c>
      <c r="B415" s="17">
        <v>1</v>
      </c>
      <c r="C415" s="5" t="s">
        <v>1430</v>
      </c>
      <c r="D415" s="196" t="s">
        <v>1443</v>
      </c>
      <c r="E415" s="12" t="s">
        <v>1444</v>
      </c>
      <c r="F415" s="161" t="s">
        <v>40</v>
      </c>
      <c r="G415" s="161"/>
      <c r="H415" s="162" t="s">
        <v>40</v>
      </c>
      <c r="I415" s="162"/>
      <c r="J415" s="163" t="s">
        <v>40</v>
      </c>
      <c r="K415" s="163"/>
      <c r="L415" s="164" t="s">
        <v>40</v>
      </c>
      <c r="M415" s="164"/>
      <c r="N415" s="164" t="s">
        <v>40</v>
      </c>
      <c r="O415" s="165"/>
      <c r="P415" s="166" t="s">
        <v>40</v>
      </c>
      <c r="Q415" s="166"/>
      <c r="R415" s="167" t="s">
        <v>40</v>
      </c>
      <c r="S415" s="167"/>
      <c r="T415" s="168" t="s">
        <v>40</v>
      </c>
      <c r="U415" s="168"/>
      <c r="V415" s="169" t="s">
        <v>40</v>
      </c>
      <c r="W415" s="169"/>
      <c r="X415" s="5" t="s">
        <v>40</v>
      </c>
      <c r="Y415" s="5"/>
      <c r="Z415" s="161" t="s">
        <v>40</v>
      </c>
      <c r="AA415" s="161"/>
      <c r="AB415" s="162" t="s">
        <v>40</v>
      </c>
      <c r="AC415" s="162"/>
      <c r="AD415" s="5">
        <v>1</v>
      </c>
      <c r="AE415" s="5" t="s">
        <v>12541</v>
      </c>
      <c r="AF415" s="5" t="s">
        <v>12553</v>
      </c>
      <c r="AG415" s="170" t="b">
        <v>0</v>
      </c>
      <c r="AH415" s="170" t="b">
        <v>0</v>
      </c>
      <c r="AI415" s="170" t="s">
        <v>48</v>
      </c>
    </row>
    <row r="416" spans="1:35" ht="12.75">
      <c r="A416" s="191" t="s">
        <v>1445</v>
      </c>
      <c r="B416" s="17">
        <v>1</v>
      </c>
      <c r="C416" s="5" t="s">
        <v>1430</v>
      </c>
      <c r="D416" s="196" t="s">
        <v>1446</v>
      </c>
      <c r="E416" s="12" t="s">
        <v>1447</v>
      </c>
      <c r="F416" s="161" t="s">
        <v>40</v>
      </c>
      <c r="G416" s="161"/>
      <c r="H416" s="162" t="s">
        <v>40</v>
      </c>
      <c r="I416" s="162"/>
      <c r="J416" s="163" t="s">
        <v>40</v>
      </c>
      <c r="K416" s="163"/>
      <c r="L416" s="164" t="s">
        <v>40</v>
      </c>
      <c r="M416" s="164"/>
      <c r="N416" s="164" t="s">
        <v>40</v>
      </c>
      <c r="O416" s="165"/>
      <c r="P416" s="166" t="s">
        <v>40</v>
      </c>
      <c r="Q416" s="166"/>
      <c r="R416" s="167" t="s">
        <v>40</v>
      </c>
      <c r="S416" s="167"/>
      <c r="T416" s="168" t="s">
        <v>40</v>
      </c>
      <c r="U416" s="168"/>
      <c r="V416" s="169" t="s">
        <v>40</v>
      </c>
      <c r="W416" s="169"/>
      <c r="X416" s="5" t="s">
        <v>40</v>
      </c>
      <c r="Y416" s="5"/>
      <c r="Z416" s="161" t="s">
        <v>40</v>
      </c>
      <c r="AA416" s="161"/>
      <c r="AB416" s="162" t="s">
        <v>40</v>
      </c>
      <c r="AC416" s="162"/>
      <c r="AD416" s="5">
        <v>1</v>
      </c>
      <c r="AE416" s="5" t="s">
        <v>12541</v>
      </c>
      <c r="AF416" s="5" t="s">
        <v>12553</v>
      </c>
      <c r="AG416" s="170" t="b">
        <v>0</v>
      </c>
      <c r="AH416" s="170" t="b">
        <v>0</v>
      </c>
      <c r="AI416" s="170" t="s">
        <v>48</v>
      </c>
    </row>
    <row r="417" spans="1:35" ht="12.75">
      <c r="A417" s="191" t="s">
        <v>1448</v>
      </c>
      <c r="B417" s="17">
        <v>1</v>
      </c>
      <c r="C417" s="5" t="s">
        <v>1430</v>
      </c>
      <c r="D417" s="196" t="s">
        <v>1449</v>
      </c>
      <c r="E417" s="12" t="s">
        <v>1450</v>
      </c>
      <c r="F417" s="161" t="s">
        <v>40</v>
      </c>
      <c r="G417" s="161"/>
      <c r="H417" s="162" t="s">
        <v>40</v>
      </c>
      <c r="I417" s="162"/>
      <c r="J417" s="163" t="s">
        <v>40</v>
      </c>
      <c r="K417" s="163"/>
      <c r="L417" s="164" t="s">
        <v>40</v>
      </c>
      <c r="M417" s="164"/>
      <c r="N417" s="164" t="s">
        <v>40</v>
      </c>
      <c r="O417" s="165"/>
      <c r="P417" s="166" t="s">
        <v>40</v>
      </c>
      <c r="Q417" s="166"/>
      <c r="R417" s="167" t="s">
        <v>40</v>
      </c>
      <c r="S417" s="167"/>
      <c r="T417" s="168" t="s">
        <v>40</v>
      </c>
      <c r="U417" s="168"/>
      <c r="V417" s="169" t="s">
        <v>40</v>
      </c>
      <c r="W417" s="169"/>
      <c r="X417" s="5" t="s">
        <v>40</v>
      </c>
      <c r="Y417" s="5"/>
      <c r="Z417" s="161" t="s">
        <v>40</v>
      </c>
      <c r="AA417" s="161"/>
      <c r="AB417" s="162" t="s">
        <v>40</v>
      </c>
      <c r="AC417" s="162"/>
      <c r="AD417" s="5">
        <v>1</v>
      </c>
      <c r="AE417" s="5" t="s">
        <v>12541</v>
      </c>
      <c r="AF417" s="5" t="s">
        <v>12553</v>
      </c>
      <c r="AG417" s="170" t="b">
        <v>0</v>
      </c>
      <c r="AH417" s="170" t="b">
        <v>0</v>
      </c>
      <c r="AI417" s="170" t="s">
        <v>48</v>
      </c>
    </row>
    <row r="418" spans="1:35" ht="12.75">
      <c r="A418" s="191" t="s">
        <v>1451</v>
      </c>
      <c r="B418" s="17">
        <v>1</v>
      </c>
      <c r="C418" s="5" t="s">
        <v>1430</v>
      </c>
      <c r="D418" s="196" t="s">
        <v>1452</v>
      </c>
      <c r="E418" s="12" t="s">
        <v>1453</v>
      </c>
      <c r="F418" s="161" t="s">
        <v>40</v>
      </c>
      <c r="G418" s="161"/>
      <c r="H418" s="162" t="s">
        <v>40</v>
      </c>
      <c r="I418" s="162"/>
      <c r="J418" s="163" t="s">
        <v>40</v>
      </c>
      <c r="K418" s="163"/>
      <c r="L418" s="164" t="s">
        <v>40</v>
      </c>
      <c r="M418" s="164"/>
      <c r="N418" s="164" t="s">
        <v>40</v>
      </c>
      <c r="O418" s="165"/>
      <c r="P418" s="166" t="s">
        <v>40</v>
      </c>
      <c r="Q418" s="166"/>
      <c r="R418" s="167" t="s">
        <v>40</v>
      </c>
      <c r="S418" s="167"/>
      <c r="T418" s="168" t="s">
        <v>40</v>
      </c>
      <c r="U418" s="168"/>
      <c r="V418" s="169" t="s">
        <v>40</v>
      </c>
      <c r="W418" s="169"/>
      <c r="X418" s="5" t="s">
        <v>40</v>
      </c>
      <c r="Y418" s="5"/>
      <c r="Z418" s="161" t="s">
        <v>40</v>
      </c>
      <c r="AA418" s="161"/>
      <c r="AB418" s="162" t="s">
        <v>40</v>
      </c>
      <c r="AC418" s="162"/>
      <c r="AD418" s="5">
        <v>1</v>
      </c>
      <c r="AE418" s="5" t="s">
        <v>12541</v>
      </c>
      <c r="AF418" s="5" t="s">
        <v>12553</v>
      </c>
      <c r="AG418" s="170" t="b">
        <v>0</v>
      </c>
      <c r="AH418" s="170" t="b">
        <v>0</v>
      </c>
      <c r="AI418" s="170" t="s">
        <v>48</v>
      </c>
    </row>
    <row r="419" spans="1:35" ht="12.75">
      <c r="A419" s="191" t="s">
        <v>1454</v>
      </c>
      <c r="B419" s="17">
        <v>1</v>
      </c>
      <c r="C419" s="5" t="s">
        <v>1430</v>
      </c>
      <c r="D419" s="196" t="s">
        <v>1455</v>
      </c>
      <c r="E419" s="12" t="s">
        <v>1456</v>
      </c>
      <c r="F419" s="161" t="s">
        <v>40</v>
      </c>
      <c r="G419" s="161"/>
      <c r="H419" s="162" t="s">
        <v>40</v>
      </c>
      <c r="I419" s="162"/>
      <c r="J419" s="163" t="s">
        <v>40</v>
      </c>
      <c r="K419" s="163"/>
      <c r="L419" s="164" t="s">
        <v>40</v>
      </c>
      <c r="M419" s="164"/>
      <c r="N419" s="164" t="s">
        <v>40</v>
      </c>
      <c r="O419" s="165"/>
      <c r="P419" s="166" t="s">
        <v>40</v>
      </c>
      <c r="Q419" s="166"/>
      <c r="R419" s="167" t="s">
        <v>40</v>
      </c>
      <c r="S419" s="167"/>
      <c r="T419" s="168" t="s">
        <v>40</v>
      </c>
      <c r="U419" s="168"/>
      <c r="V419" s="169" t="s">
        <v>40</v>
      </c>
      <c r="W419" s="169"/>
      <c r="X419" s="5" t="s">
        <v>40</v>
      </c>
      <c r="Y419" s="5"/>
      <c r="Z419" s="161" t="s">
        <v>40</v>
      </c>
      <c r="AA419" s="161"/>
      <c r="AB419" s="162" t="s">
        <v>40</v>
      </c>
      <c r="AC419" s="162"/>
      <c r="AD419" s="5">
        <v>1</v>
      </c>
      <c r="AE419" s="5" t="s">
        <v>12541</v>
      </c>
      <c r="AF419" s="5" t="s">
        <v>12553</v>
      </c>
      <c r="AG419" s="170" t="b">
        <v>0</v>
      </c>
      <c r="AH419" s="170" t="b">
        <v>0</v>
      </c>
      <c r="AI419" s="170" t="s">
        <v>48</v>
      </c>
    </row>
    <row r="420" spans="1:35" ht="12.75">
      <c r="A420" s="191" t="s">
        <v>1457</v>
      </c>
      <c r="B420" s="17">
        <v>1</v>
      </c>
      <c r="C420" s="5" t="s">
        <v>1430</v>
      </c>
      <c r="D420" s="196" t="s">
        <v>1458</v>
      </c>
      <c r="E420" s="12" t="s">
        <v>1459</v>
      </c>
      <c r="F420" s="161" t="s">
        <v>40</v>
      </c>
      <c r="G420" s="161"/>
      <c r="H420" s="162" t="s">
        <v>40</v>
      </c>
      <c r="I420" s="162"/>
      <c r="J420" s="163" t="s">
        <v>40</v>
      </c>
      <c r="K420" s="163"/>
      <c r="L420" s="164" t="s">
        <v>40</v>
      </c>
      <c r="M420" s="164"/>
      <c r="N420" s="164" t="s">
        <v>40</v>
      </c>
      <c r="O420" s="165"/>
      <c r="P420" s="166" t="s">
        <v>40</v>
      </c>
      <c r="Q420" s="166"/>
      <c r="R420" s="167" t="s">
        <v>40</v>
      </c>
      <c r="S420" s="167"/>
      <c r="T420" s="168" t="s">
        <v>40</v>
      </c>
      <c r="U420" s="168"/>
      <c r="V420" s="169" t="s">
        <v>40</v>
      </c>
      <c r="W420" s="169"/>
      <c r="X420" s="5" t="s">
        <v>40</v>
      </c>
      <c r="Y420" s="5"/>
      <c r="Z420" s="161" t="s">
        <v>40</v>
      </c>
      <c r="AA420" s="161"/>
      <c r="AB420" s="162" t="s">
        <v>40</v>
      </c>
      <c r="AC420" s="162"/>
      <c r="AD420" s="5">
        <v>1</v>
      </c>
      <c r="AE420" s="5" t="s">
        <v>12541</v>
      </c>
      <c r="AF420" s="5" t="s">
        <v>12553</v>
      </c>
      <c r="AG420" s="170" t="b">
        <v>0</v>
      </c>
      <c r="AH420" s="170" t="b">
        <v>0</v>
      </c>
      <c r="AI420" s="170" t="s">
        <v>48</v>
      </c>
    </row>
    <row r="421" spans="1:35" ht="12.75">
      <c r="A421" s="191" t="s">
        <v>1460</v>
      </c>
      <c r="B421" s="17">
        <v>1</v>
      </c>
      <c r="C421" s="5" t="s">
        <v>1430</v>
      </c>
      <c r="D421" s="196" t="s">
        <v>1461</v>
      </c>
      <c r="E421" s="12" t="s">
        <v>1462</v>
      </c>
      <c r="F421" s="161" t="s">
        <v>40</v>
      </c>
      <c r="G421" s="161"/>
      <c r="H421" s="162" t="s">
        <v>40</v>
      </c>
      <c r="I421" s="162"/>
      <c r="J421" s="163" t="s">
        <v>40</v>
      </c>
      <c r="K421" s="163"/>
      <c r="L421" s="164" t="s">
        <v>40</v>
      </c>
      <c r="M421" s="164"/>
      <c r="N421" s="164" t="s">
        <v>40</v>
      </c>
      <c r="O421" s="165"/>
      <c r="P421" s="166" t="s">
        <v>40</v>
      </c>
      <c r="Q421" s="166"/>
      <c r="R421" s="167" t="s">
        <v>40</v>
      </c>
      <c r="S421" s="167"/>
      <c r="T421" s="168" t="s">
        <v>40</v>
      </c>
      <c r="U421" s="168"/>
      <c r="V421" s="169" t="s">
        <v>40</v>
      </c>
      <c r="W421" s="169"/>
      <c r="X421" s="5" t="s">
        <v>40</v>
      </c>
      <c r="Y421" s="5"/>
      <c r="Z421" s="161" t="s">
        <v>40</v>
      </c>
      <c r="AA421" s="161"/>
      <c r="AB421" s="162" t="s">
        <v>40</v>
      </c>
      <c r="AC421" s="162"/>
      <c r="AD421" s="5">
        <v>1</v>
      </c>
      <c r="AE421" s="5" t="s">
        <v>12541</v>
      </c>
      <c r="AF421" s="5" t="s">
        <v>12553</v>
      </c>
      <c r="AG421" s="170" t="b">
        <v>0</v>
      </c>
      <c r="AH421" s="170" t="b">
        <v>0</v>
      </c>
      <c r="AI421" s="170" t="s">
        <v>48</v>
      </c>
    </row>
    <row r="422" spans="1:35" ht="12.75">
      <c r="A422" s="191" t="s">
        <v>1463</v>
      </c>
      <c r="B422" s="17">
        <v>0</v>
      </c>
      <c r="C422" s="5" t="s">
        <v>1430</v>
      </c>
      <c r="D422" s="8" t="s">
        <v>1464</v>
      </c>
      <c r="E422" s="12" t="s">
        <v>1464</v>
      </c>
      <c r="F422" s="161" t="s">
        <v>40</v>
      </c>
      <c r="G422" s="161"/>
      <c r="H422" s="162" t="s">
        <v>40</v>
      </c>
      <c r="I422" s="162"/>
      <c r="J422" s="163" t="s">
        <v>40</v>
      </c>
      <c r="K422" s="163"/>
      <c r="L422" s="164" t="s">
        <v>40</v>
      </c>
      <c r="M422" s="164"/>
      <c r="N422" s="164" t="s">
        <v>40</v>
      </c>
      <c r="O422" s="165"/>
      <c r="P422" s="166" t="s">
        <v>40</v>
      </c>
      <c r="Q422" s="166"/>
      <c r="R422" s="167" t="s">
        <v>40</v>
      </c>
      <c r="S422" s="167"/>
      <c r="T422" s="168" t="s">
        <v>40</v>
      </c>
      <c r="U422" s="168"/>
      <c r="V422" s="169" t="s">
        <v>40</v>
      </c>
      <c r="W422" s="169"/>
      <c r="X422" s="5" t="s">
        <v>40</v>
      </c>
      <c r="Y422" s="5"/>
      <c r="Z422" s="161" t="s">
        <v>40</v>
      </c>
      <c r="AA422" s="161"/>
      <c r="AB422" s="162" t="s">
        <v>40</v>
      </c>
      <c r="AC422" s="162"/>
      <c r="AD422" s="5">
        <v>1</v>
      </c>
      <c r="AE422" s="5" t="s">
        <v>12541</v>
      </c>
      <c r="AF422" s="5" t="s">
        <v>12553</v>
      </c>
      <c r="AG422" s="170" t="b">
        <v>0</v>
      </c>
      <c r="AH422" s="170" t="b">
        <v>0</v>
      </c>
      <c r="AI422" s="170" t="s">
        <v>48</v>
      </c>
    </row>
    <row r="423" spans="1:35" ht="12.75">
      <c r="A423" s="191" t="s">
        <v>1465</v>
      </c>
      <c r="B423" s="17">
        <v>0</v>
      </c>
      <c r="C423" s="5" t="s">
        <v>1430</v>
      </c>
      <c r="D423" s="8" t="s">
        <v>1466</v>
      </c>
      <c r="E423" s="12" t="s">
        <v>1466</v>
      </c>
      <c r="F423" s="161" t="s">
        <v>40</v>
      </c>
      <c r="G423" s="161"/>
      <c r="H423" s="162" t="s">
        <v>40</v>
      </c>
      <c r="I423" s="162"/>
      <c r="J423" s="163" t="s">
        <v>40</v>
      </c>
      <c r="K423" s="163"/>
      <c r="L423" s="164" t="s">
        <v>40</v>
      </c>
      <c r="M423" s="164"/>
      <c r="N423" s="164" t="s">
        <v>40</v>
      </c>
      <c r="O423" s="165"/>
      <c r="P423" s="166" t="s">
        <v>40</v>
      </c>
      <c r="Q423" s="166"/>
      <c r="R423" s="167" t="s">
        <v>40</v>
      </c>
      <c r="S423" s="167"/>
      <c r="T423" s="168" t="s">
        <v>40</v>
      </c>
      <c r="U423" s="168"/>
      <c r="V423" s="169" t="s">
        <v>40</v>
      </c>
      <c r="W423" s="169"/>
      <c r="X423" s="5" t="s">
        <v>40</v>
      </c>
      <c r="Y423" s="5"/>
      <c r="Z423" s="161" t="s">
        <v>40</v>
      </c>
      <c r="AA423" s="161"/>
      <c r="AB423" s="162" t="s">
        <v>40</v>
      </c>
      <c r="AC423" s="162"/>
      <c r="AD423" s="5">
        <v>1</v>
      </c>
      <c r="AE423" s="5" t="s">
        <v>12541</v>
      </c>
      <c r="AF423" s="5" t="s">
        <v>12553</v>
      </c>
      <c r="AG423" s="170" t="b">
        <v>0</v>
      </c>
      <c r="AH423" s="170" t="b">
        <v>0</v>
      </c>
      <c r="AI423" s="170" t="s">
        <v>48</v>
      </c>
    </row>
    <row r="424" spans="1:35" ht="12.75">
      <c r="A424" s="191" t="s">
        <v>1467</v>
      </c>
      <c r="B424" s="17">
        <v>0</v>
      </c>
      <c r="C424" s="5" t="s">
        <v>1430</v>
      </c>
      <c r="D424" s="8" t="s">
        <v>1468</v>
      </c>
      <c r="E424" s="12" t="s">
        <v>1468</v>
      </c>
      <c r="F424" s="161" t="s">
        <v>40</v>
      </c>
      <c r="G424" s="161"/>
      <c r="H424" s="162" t="s">
        <v>40</v>
      </c>
      <c r="I424" s="162"/>
      <c r="J424" s="163" t="s">
        <v>40</v>
      </c>
      <c r="K424" s="163"/>
      <c r="L424" s="164" t="s">
        <v>40</v>
      </c>
      <c r="M424" s="164"/>
      <c r="N424" s="164" t="s">
        <v>40</v>
      </c>
      <c r="O424" s="165"/>
      <c r="P424" s="166" t="s">
        <v>40</v>
      </c>
      <c r="Q424" s="166"/>
      <c r="R424" s="167" t="s">
        <v>40</v>
      </c>
      <c r="S424" s="167"/>
      <c r="T424" s="168" t="s">
        <v>40</v>
      </c>
      <c r="U424" s="168"/>
      <c r="V424" s="169" t="s">
        <v>40</v>
      </c>
      <c r="W424" s="169"/>
      <c r="X424" s="5" t="s">
        <v>40</v>
      </c>
      <c r="Y424" s="5"/>
      <c r="Z424" s="161" t="s">
        <v>40</v>
      </c>
      <c r="AA424" s="161"/>
      <c r="AB424" s="162" t="s">
        <v>40</v>
      </c>
      <c r="AC424" s="162"/>
      <c r="AD424" s="5">
        <v>1</v>
      </c>
      <c r="AE424" s="5" t="s">
        <v>12541</v>
      </c>
      <c r="AF424" s="5" t="s">
        <v>12553</v>
      </c>
      <c r="AG424" s="170" t="b">
        <v>0</v>
      </c>
      <c r="AH424" s="170" t="b">
        <v>0</v>
      </c>
      <c r="AI424" s="170" t="s">
        <v>48</v>
      </c>
    </row>
    <row r="425" spans="1:35" ht="12.75">
      <c r="A425" s="191" t="s">
        <v>1469</v>
      </c>
      <c r="B425" s="17">
        <v>0</v>
      </c>
      <c r="C425" s="5" t="s">
        <v>1430</v>
      </c>
      <c r="D425" s="8" t="s">
        <v>1470</v>
      </c>
      <c r="E425" s="12" t="s">
        <v>1470</v>
      </c>
      <c r="F425" s="161" t="s">
        <v>40</v>
      </c>
      <c r="G425" s="161"/>
      <c r="H425" s="162" t="s">
        <v>40</v>
      </c>
      <c r="I425" s="162"/>
      <c r="J425" s="163" t="s">
        <v>40</v>
      </c>
      <c r="K425" s="163"/>
      <c r="L425" s="164" t="s">
        <v>40</v>
      </c>
      <c r="M425" s="164"/>
      <c r="N425" s="164" t="s">
        <v>40</v>
      </c>
      <c r="O425" s="165"/>
      <c r="P425" s="166" t="s">
        <v>40</v>
      </c>
      <c r="Q425" s="166"/>
      <c r="R425" s="167" t="s">
        <v>40</v>
      </c>
      <c r="S425" s="167"/>
      <c r="T425" s="168" t="s">
        <v>40</v>
      </c>
      <c r="U425" s="168"/>
      <c r="V425" s="169" t="s">
        <v>40</v>
      </c>
      <c r="W425" s="169"/>
      <c r="X425" s="5" t="s">
        <v>40</v>
      </c>
      <c r="Y425" s="5"/>
      <c r="Z425" s="161" t="s">
        <v>40</v>
      </c>
      <c r="AA425" s="161"/>
      <c r="AB425" s="162" t="s">
        <v>40</v>
      </c>
      <c r="AC425" s="162"/>
      <c r="AD425" s="5">
        <v>1</v>
      </c>
      <c r="AE425" s="5" t="s">
        <v>12541</v>
      </c>
      <c r="AF425" s="5" t="s">
        <v>12553</v>
      </c>
      <c r="AG425" s="170" t="b">
        <v>0</v>
      </c>
      <c r="AH425" s="170" t="b">
        <v>0</v>
      </c>
      <c r="AI425" s="170" t="s">
        <v>48</v>
      </c>
    </row>
    <row r="426" spans="1:35" ht="12.75">
      <c r="A426" s="191" t="s">
        <v>1471</v>
      </c>
      <c r="B426" s="17">
        <v>0</v>
      </c>
      <c r="C426" s="5" t="s">
        <v>1430</v>
      </c>
      <c r="D426" s="8" t="s">
        <v>1472</v>
      </c>
      <c r="E426" s="12" t="s">
        <v>1472</v>
      </c>
      <c r="F426" s="161" t="s">
        <v>40</v>
      </c>
      <c r="G426" s="161"/>
      <c r="H426" s="162" t="s">
        <v>40</v>
      </c>
      <c r="I426" s="162"/>
      <c r="J426" s="163" t="s">
        <v>40</v>
      </c>
      <c r="K426" s="163"/>
      <c r="L426" s="164" t="s">
        <v>40</v>
      </c>
      <c r="M426" s="164"/>
      <c r="N426" s="164" t="s">
        <v>40</v>
      </c>
      <c r="O426" s="165"/>
      <c r="P426" s="166" t="s">
        <v>40</v>
      </c>
      <c r="Q426" s="166"/>
      <c r="R426" s="167" t="s">
        <v>40</v>
      </c>
      <c r="S426" s="167"/>
      <c r="T426" s="168" t="s">
        <v>40</v>
      </c>
      <c r="U426" s="168"/>
      <c r="V426" s="169" t="s">
        <v>40</v>
      </c>
      <c r="W426" s="169"/>
      <c r="X426" s="5" t="s">
        <v>40</v>
      </c>
      <c r="Y426" s="5"/>
      <c r="Z426" s="161" t="s">
        <v>40</v>
      </c>
      <c r="AA426" s="161"/>
      <c r="AB426" s="162" t="s">
        <v>40</v>
      </c>
      <c r="AC426" s="162"/>
      <c r="AD426" s="5">
        <v>1</v>
      </c>
      <c r="AE426" s="5" t="s">
        <v>12541</v>
      </c>
      <c r="AF426" s="5" t="s">
        <v>12553</v>
      </c>
      <c r="AG426" s="170" t="b">
        <v>0</v>
      </c>
      <c r="AH426" s="170" t="b">
        <v>0</v>
      </c>
      <c r="AI426" s="170" t="s">
        <v>48</v>
      </c>
    </row>
    <row r="427" spans="1:35" ht="12.75">
      <c r="A427" s="191" t="s">
        <v>1473</v>
      </c>
      <c r="B427" s="17">
        <v>0</v>
      </c>
      <c r="C427" s="5" t="s">
        <v>1430</v>
      </c>
      <c r="D427" s="8" t="s">
        <v>1474</v>
      </c>
      <c r="E427" s="12" t="s">
        <v>1474</v>
      </c>
      <c r="F427" s="161" t="s">
        <v>40</v>
      </c>
      <c r="G427" s="161"/>
      <c r="H427" s="162" t="s">
        <v>40</v>
      </c>
      <c r="I427" s="162"/>
      <c r="J427" s="163" t="s">
        <v>40</v>
      </c>
      <c r="K427" s="163"/>
      <c r="L427" s="164" t="s">
        <v>40</v>
      </c>
      <c r="M427" s="164"/>
      <c r="N427" s="164" t="s">
        <v>40</v>
      </c>
      <c r="O427" s="165"/>
      <c r="P427" s="166" t="s">
        <v>40</v>
      </c>
      <c r="Q427" s="166"/>
      <c r="R427" s="167" t="s">
        <v>40</v>
      </c>
      <c r="S427" s="167"/>
      <c r="T427" s="168" t="s">
        <v>40</v>
      </c>
      <c r="U427" s="168"/>
      <c r="V427" s="169" t="s">
        <v>40</v>
      </c>
      <c r="W427" s="169"/>
      <c r="X427" s="5" t="s">
        <v>40</v>
      </c>
      <c r="Y427" s="5"/>
      <c r="Z427" s="161" t="s">
        <v>40</v>
      </c>
      <c r="AA427" s="161"/>
      <c r="AB427" s="162" t="s">
        <v>40</v>
      </c>
      <c r="AC427" s="162"/>
      <c r="AD427" s="5">
        <v>1</v>
      </c>
      <c r="AE427" s="5" t="s">
        <v>12541</v>
      </c>
      <c r="AF427" s="5" t="s">
        <v>12553</v>
      </c>
      <c r="AG427" s="170" t="b">
        <v>0</v>
      </c>
      <c r="AH427" s="170" t="b">
        <v>0</v>
      </c>
      <c r="AI427" s="170" t="s">
        <v>48</v>
      </c>
    </row>
    <row r="428" spans="1:35" ht="12.75">
      <c r="A428" s="191" t="s">
        <v>1475</v>
      </c>
      <c r="B428" s="17">
        <v>0</v>
      </c>
      <c r="C428" s="5" t="s">
        <v>1430</v>
      </c>
      <c r="D428" s="8" t="s">
        <v>1476</v>
      </c>
      <c r="E428" s="12" t="s">
        <v>1476</v>
      </c>
      <c r="F428" s="161" t="s">
        <v>40</v>
      </c>
      <c r="G428" s="161"/>
      <c r="H428" s="162" t="s">
        <v>40</v>
      </c>
      <c r="I428" s="162"/>
      <c r="J428" s="163" t="s">
        <v>40</v>
      </c>
      <c r="K428" s="163"/>
      <c r="L428" s="164" t="s">
        <v>40</v>
      </c>
      <c r="M428" s="164"/>
      <c r="N428" s="164" t="s">
        <v>40</v>
      </c>
      <c r="O428" s="165"/>
      <c r="P428" s="166" t="s">
        <v>40</v>
      </c>
      <c r="Q428" s="166"/>
      <c r="R428" s="167" t="s">
        <v>40</v>
      </c>
      <c r="S428" s="167"/>
      <c r="T428" s="168" t="s">
        <v>40</v>
      </c>
      <c r="U428" s="168"/>
      <c r="V428" s="169" t="s">
        <v>40</v>
      </c>
      <c r="W428" s="169"/>
      <c r="X428" s="5" t="s">
        <v>40</v>
      </c>
      <c r="Y428" s="5"/>
      <c r="Z428" s="161" t="s">
        <v>40</v>
      </c>
      <c r="AA428" s="161"/>
      <c r="AB428" s="162" t="s">
        <v>40</v>
      </c>
      <c r="AC428" s="162"/>
      <c r="AD428" s="5">
        <v>1</v>
      </c>
      <c r="AE428" s="5" t="s">
        <v>12541</v>
      </c>
      <c r="AF428" s="5" t="s">
        <v>12553</v>
      </c>
      <c r="AG428" s="170" t="b">
        <v>0</v>
      </c>
      <c r="AH428" s="170" t="b">
        <v>0</v>
      </c>
      <c r="AI428" s="170" t="s">
        <v>48</v>
      </c>
    </row>
    <row r="429" spans="1:35" ht="12.75">
      <c r="A429" s="191" t="s">
        <v>1477</v>
      </c>
      <c r="B429" s="17">
        <v>0</v>
      </c>
      <c r="C429" s="5" t="s">
        <v>1430</v>
      </c>
      <c r="D429" s="8" t="s">
        <v>1478</v>
      </c>
      <c r="E429" s="12" t="s">
        <v>1478</v>
      </c>
      <c r="F429" s="161" t="s">
        <v>40</v>
      </c>
      <c r="G429" s="161"/>
      <c r="H429" s="162" t="s">
        <v>40</v>
      </c>
      <c r="I429" s="162"/>
      <c r="J429" s="163" t="s">
        <v>40</v>
      </c>
      <c r="K429" s="163"/>
      <c r="L429" s="164" t="s">
        <v>40</v>
      </c>
      <c r="M429" s="164"/>
      <c r="N429" s="164" t="s">
        <v>40</v>
      </c>
      <c r="O429" s="165"/>
      <c r="P429" s="166" t="s">
        <v>40</v>
      </c>
      <c r="Q429" s="166"/>
      <c r="R429" s="167" t="s">
        <v>40</v>
      </c>
      <c r="S429" s="167"/>
      <c r="T429" s="168" t="s">
        <v>40</v>
      </c>
      <c r="U429" s="168"/>
      <c r="V429" s="169" t="s">
        <v>40</v>
      </c>
      <c r="W429" s="169"/>
      <c r="X429" s="5" t="s">
        <v>40</v>
      </c>
      <c r="Y429" s="5"/>
      <c r="Z429" s="161" t="s">
        <v>40</v>
      </c>
      <c r="AA429" s="161"/>
      <c r="AB429" s="162" t="s">
        <v>40</v>
      </c>
      <c r="AC429" s="162"/>
      <c r="AD429" s="5">
        <v>1</v>
      </c>
      <c r="AE429" s="5" t="s">
        <v>12541</v>
      </c>
      <c r="AF429" s="5" t="s">
        <v>12553</v>
      </c>
      <c r="AG429" s="170" t="b">
        <v>0</v>
      </c>
      <c r="AH429" s="170" t="b">
        <v>0</v>
      </c>
      <c r="AI429" s="170" t="s">
        <v>48</v>
      </c>
    </row>
    <row r="430" spans="1:35" ht="12.75">
      <c r="A430" s="191" t="s">
        <v>1479</v>
      </c>
      <c r="B430" s="17">
        <v>0</v>
      </c>
      <c r="C430" s="5" t="s">
        <v>1430</v>
      </c>
      <c r="D430" s="8" t="s">
        <v>1480</v>
      </c>
      <c r="E430" s="12" t="s">
        <v>1480</v>
      </c>
      <c r="F430" s="161" t="s">
        <v>40</v>
      </c>
      <c r="G430" s="161"/>
      <c r="H430" s="162" t="s">
        <v>40</v>
      </c>
      <c r="I430" s="162"/>
      <c r="J430" s="163" t="s">
        <v>40</v>
      </c>
      <c r="K430" s="163"/>
      <c r="L430" s="164" t="s">
        <v>40</v>
      </c>
      <c r="M430" s="164"/>
      <c r="N430" s="164" t="s">
        <v>40</v>
      </c>
      <c r="O430" s="165"/>
      <c r="P430" s="166" t="s">
        <v>40</v>
      </c>
      <c r="Q430" s="166"/>
      <c r="R430" s="167" t="s">
        <v>40</v>
      </c>
      <c r="S430" s="167"/>
      <c r="T430" s="168" t="s">
        <v>40</v>
      </c>
      <c r="U430" s="168"/>
      <c r="V430" s="169" t="s">
        <v>40</v>
      </c>
      <c r="W430" s="169"/>
      <c r="X430" s="5" t="s">
        <v>40</v>
      </c>
      <c r="Y430" s="5"/>
      <c r="Z430" s="161" t="s">
        <v>40</v>
      </c>
      <c r="AA430" s="161"/>
      <c r="AB430" s="162" t="s">
        <v>40</v>
      </c>
      <c r="AC430" s="162"/>
      <c r="AD430" s="5">
        <v>1</v>
      </c>
      <c r="AE430" s="5" t="s">
        <v>12541</v>
      </c>
      <c r="AF430" s="5" t="s">
        <v>12553</v>
      </c>
      <c r="AG430" s="170" t="b">
        <v>0</v>
      </c>
      <c r="AH430" s="170" t="b">
        <v>0</v>
      </c>
      <c r="AI430" s="170" t="s">
        <v>48</v>
      </c>
    </row>
    <row r="431" spans="1:35" ht="12.75">
      <c r="A431" s="191" t="s">
        <v>1481</v>
      </c>
      <c r="B431" s="17">
        <v>0</v>
      </c>
      <c r="C431" s="5" t="s">
        <v>1430</v>
      </c>
      <c r="D431" s="8" t="s">
        <v>1482</v>
      </c>
      <c r="E431" s="12" t="s">
        <v>1482</v>
      </c>
      <c r="F431" s="161" t="s">
        <v>40</v>
      </c>
      <c r="G431" s="161"/>
      <c r="H431" s="162" t="s">
        <v>40</v>
      </c>
      <c r="I431" s="162"/>
      <c r="J431" s="163" t="s">
        <v>40</v>
      </c>
      <c r="K431" s="163"/>
      <c r="L431" s="164" t="s">
        <v>40</v>
      </c>
      <c r="M431" s="164"/>
      <c r="N431" s="164" t="s">
        <v>40</v>
      </c>
      <c r="O431" s="165"/>
      <c r="P431" s="166" t="s">
        <v>40</v>
      </c>
      <c r="Q431" s="166"/>
      <c r="R431" s="167" t="s">
        <v>40</v>
      </c>
      <c r="S431" s="167"/>
      <c r="T431" s="168" t="s">
        <v>40</v>
      </c>
      <c r="U431" s="168"/>
      <c r="V431" s="169" t="s">
        <v>40</v>
      </c>
      <c r="W431" s="169"/>
      <c r="X431" s="5" t="s">
        <v>40</v>
      </c>
      <c r="Y431" s="5"/>
      <c r="Z431" s="161" t="s">
        <v>40</v>
      </c>
      <c r="AA431" s="161"/>
      <c r="AB431" s="162" t="s">
        <v>40</v>
      </c>
      <c r="AC431" s="162"/>
      <c r="AD431" s="5">
        <v>1</v>
      </c>
      <c r="AE431" s="5" t="s">
        <v>12541</v>
      </c>
      <c r="AF431" s="5" t="s">
        <v>12553</v>
      </c>
      <c r="AG431" s="170" t="b">
        <v>0</v>
      </c>
      <c r="AH431" s="170" t="b">
        <v>0</v>
      </c>
      <c r="AI431" s="170" t="s">
        <v>48</v>
      </c>
    </row>
    <row r="432" spans="1:35" ht="12.75">
      <c r="A432" s="74" t="s">
        <v>1483</v>
      </c>
      <c r="B432" s="17">
        <v>0</v>
      </c>
      <c r="C432" s="5" t="s">
        <v>1430</v>
      </c>
      <c r="D432" s="8" t="s">
        <v>1484</v>
      </c>
      <c r="E432" s="12" t="s">
        <v>1484</v>
      </c>
      <c r="F432" s="161" t="s">
        <v>40</v>
      </c>
      <c r="G432" s="197"/>
      <c r="H432" s="162" t="s">
        <v>40</v>
      </c>
      <c r="I432" s="198"/>
      <c r="J432" s="163" t="s">
        <v>40</v>
      </c>
      <c r="K432" s="199"/>
      <c r="L432" s="164" t="s">
        <v>40</v>
      </c>
      <c r="M432" s="200"/>
      <c r="N432" s="164" t="s">
        <v>40</v>
      </c>
      <c r="O432" s="180"/>
      <c r="P432" s="166" t="s">
        <v>40</v>
      </c>
      <c r="Q432" s="181"/>
      <c r="R432" s="167" t="s">
        <v>40</v>
      </c>
      <c r="S432" s="182"/>
      <c r="T432" s="168" t="s">
        <v>40</v>
      </c>
      <c r="U432" s="201"/>
      <c r="V432" s="169" t="s">
        <v>40</v>
      </c>
      <c r="W432" s="202"/>
      <c r="X432" s="5" t="s">
        <v>40</v>
      </c>
      <c r="Y432" s="37"/>
      <c r="Z432" s="161" t="s">
        <v>40</v>
      </c>
      <c r="AA432" s="197"/>
      <c r="AB432" s="162" t="s">
        <v>40</v>
      </c>
      <c r="AC432" s="198"/>
      <c r="AD432" s="5">
        <v>1</v>
      </c>
      <c r="AE432" s="5" t="s">
        <v>12541</v>
      </c>
      <c r="AF432" s="5" t="s">
        <v>12553</v>
      </c>
      <c r="AG432" s="170" t="b">
        <v>0</v>
      </c>
      <c r="AH432" s="170" t="b">
        <v>0</v>
      </c>
      <c r="AI432" s="170" t="s">
        <v>48</v>
      </c>
    </row>
    <row r="433" spans="1:35" ht="12.75" hidden="1">
      <c r="A433" s="5"/>
      <c r="B433" s="17"/>
      <c r="C433" s="5"/>
      <c r="D433" s="8"/>
      <c r="E433" s="57"/>
      <c r="F433" s="161"/>
      <c r="G433" s="161"/>
      <c r="H433" s="162"/>
      <c r="I433" s="162"/>
      <c r="J433" s="163"/>
      <c r="K433" s="163"/>
      <c r="L433" s="164"/>
      <c r="M433" s="164"/>
      <c r="N433" s="164"/>
      <c r="O433" s="165"/>
      <c r="P433" s="166"/>
      <c r="Q433" s="166"/>
      <c r="R433" s="167"/>
      <c r="S433" s="167"/>
      <c r="T433" s="168"/>
      <c r="U433" s="168"/>
      <c r="V433" s="169"/>
      <c r="W433" s="169"/>
      <c r="X433" s="5"/>
      <c r="Y433" s="5"/>
      <c r="Z433" s="161"/>
      <c r="AA433" s="161"/>
      <c r="AB433" s="162"/>
      <c r="AC433" s="162"/>
      <c r="AD433" s="5"/>
      <c r="AE433" s="5"/>
      <c r="AF433" s="5"/>
      <c r="AG433" s="170" t="b">
        <v>0</v>
      </c>
      <c r="AH433" s="170" t="b">
        <v>0</v>
      </c>
      <c r="AI433" s="170"/>
    </row>
    <row r="434" spans="1:35" ht="12.75">
      <c r="A434" s="191" t="s">
        <v>1485</v>
      </c>
      <c r="B434" s="17">
        <v>0</v>
      </c>
      <c r="C434" s="5" t="s">
        <v>1485</v>
      </c>
      <c r="D434" s="196" t="s">
        <v>1486</v>
      </c>
      <c r="E434" s="12" t="s">
        <v>1487</v>
      </c>
      <c r="F434" s="161" t="s">
        <v>40</v>
      </c>
      <c r="G434" s="161"/>
      <c r="H434" s="162" t="s">
        <v>40</v>
      </c>
      <c r="I434" s="162"/>
      <c r="J434" s="163" t="s">
        <v>40</v>
      </c>
      <c r="K434" s="163"/>
      <c r="L434" s="164" t="s">
        <v>40</v>
      </c>
      <c r="M434" s="164"/>
      <c r="N434" s="164" t="s">
        <v>40</v>
      </c>
      <c r="O434" s="165"/>
      <c r="P434" s="166" t="s">
        <v>40</v>
      </c>
      <c r="Q434" s="166"/>
      <c r="R434" s="167" t="s">
        <v>40</v>
      </c>
      <c r="S434" s="167"/>
      <c r="T434" s="168" t="s">
        <v>40</v>
      </c>
      <c r="U434" s="168"/>
      <c r="V434" s="169" t="s">
        <v>40</v>
      </c>
      <c r="W434" s="169"/>
      <c r="X434" s="5" t="s">
        <v>40</v>
      </c>
      <c r="Y434" s="5"/>
      <c r="Z434" s="161" t="s">
        <v>40</v>
      </c>
      <c r="AA434" s="161"/>
      <c r="AB434" s="162" t="s">
        <v>40</v>
      </c>
      <c r="AC434" s="162"/>
      <c r="AD434" s="5">
        <v>80</v>
      </c>
      <c r="AE434" s="5" t="s">
        <v>12541</v>
      </c>
      <c r="AF434" s="5" t="s">
        <v>12553</v>
      </c>
      <c r="AG434" s="170" t="b">
        <v>0</v>
      </c>
      <c r="AH434" s="170" t="b">
        <v>0</v>
      </c>
      <c r="AI434" s="170" t="s">
        <v>48</v>
      </c>
    </row>
    <row r="435" spans="1:35" ht="12.75">
      <c r="A435" s="191" t="s">
        <v>1488</v>
      </c>
      <c r="B435" s="17">
        <v>0</v>
      </c>
      <c r="C435" s="5" t="s">
        <v>1488</v>
      </c>
      <c r="D435" s="196" t="s">
        <v>1489</v>
      </c>
      <c r="E435" s="12" t="s">
        <v>1490</v>
      </c>
      <c r="F435" s="161" t="s">
        <v>40</v>
      </c>
      <c r="G435" s="161"/>
      <c r="H435" s="162" t="s">
        <v>40</v>
      </c>
      <c r="I435" s="162"/>
      <c r="J435" s="163" t="s">
        <v>40</v>
      </c>
      <c r="K435" s="163"/>
      <c r="L435" s="164" t="s">
        <v>40</v>
      </c>
      <c r="M435" s="164"/>
      <c r="N435" s="164" t="s">
        <v>40</v>
      </c>
      <c r="O435" s="165"/>
      <c r="P435" s="166" t="s">
        <v>40</v>
      </c>
      <c r="Q435" s="166"/>
      <c r="R435" s="167" t="s">
        <v>40</v>
      </c>
      <c r="S435" s="167"/>
      <c r="T435" s="168" t="s">
        <v>40</v>
      </c>
      <c r="U435" s="168"/>
      <c r="V435" s="169" t="s">
        <v>40</v>
      </c>
      <c r="W435" s="169"/>
      <c r="X435" s="5" t="s">
        <v>40</v>
      </c>
      <c r="Y435" s="5"/>
      <c r="Z435" s="161" t="s">
        <v>40</v>
      </c>
      <c r="AA435" s="161"/>
      <c r="AB435" s="162" t="s">
        <v>40</v>
      </c>
      <c r="AC435" s="162"/>
      <c r="AD435" s="5">
        <v>80</v>
      </c>
      <c r="AE435" s="5" t="s">
        <v>12541</v>
      </c>
      <c r="AF435" s="5" t="s">
        <v>12553</v>
      </c>
      <c r="AG435" s="170" t="b">
        <v>0</v>
      </c>
      <c r="AH435" s="170" t="b">
        <v>0</v>
      </c>
      <c r="AI435" s="170" t="s">
        <v>48</v>
      </c>
    </row>
    <row r="436" spans="1:35" ht="12.75">
      <c r="A436" s="191" t="s">
        <v>1491</v>
      </c>
      <c r="B436" s="17">
        <v>0</v>
      </c>
      <c r="C436" s="5" t="s">
        <v>1491</v>
      </c>
      <c r="D436" s="196" t="s">
        <v>1492</v>
      </c>
      <c r="E436" s="12" t="s">
        <v>1493</v>
      </c>
      <c r="F436" s="161" t="s">
        <v>40</v>
      </c>
      <c r="G436" s="161"/>
      <c r="H436" s="162" t="s">
        <v>40</v>
      </c>
      <c r="I436" s="162"/>
      <c r="J436" s="163" t="s">
        <v>40</v>
      </c>
      <c r="K436" s="163"/>
      <c r="L436" s="164" t="s">
        <v>40</v>
      </c>
      <c r="M436" s="164"/>
      <c r="N436" s="164" t="s">
        <v>40</v>
      </c>
      <c r="O436" s="165"/>
      <c r="P436" s="166" t="s">
        <v>40</v>
      </c>
      <c r="Q436" s="166"/>
      <c r="R436" s="167" t="s">
        <v>40</v>
      </c>
      <c r="S436" s="167"/>
      <c r="T436" s="168" t="s">
        <v>40</v>
      </c>
      <c r="U436" s="168"/>
      <c r="V436" s="169" t="s">
        <v>40</v>
      </c>
      <c r="W436" s="169"/>
      <c r="X436" s="5" t="s">
        <v>40</v>
      </c>
      <c r="Y436" s="5"/>
      <c r="Z436" s="161" t="s">
        <v>40</v>
      </c>
      <c r="AA436" s="161"/>
      <c r="AB436" s="162" t="s">
        <v>40</v>
      </c>
      <c r="AC436" s="162"/>
      <c r="AD436" s="5">
        <v>80</v>
      </c>
      <c r="AE436" s="5" t="s">
        <v>12541</v>
      </c>
      <c r="AF436" s="5" t="s">
        <v>12553</v>
      </c>
      <c r="AG436" s="170" t="b">
        <v>0</v>
      </c>
      <c r="AH436" s="170" t="b">
        <v>0</v>
      </c>
      <c r="AI436" s="170" t="s">
        <v>48</v>
      </c>
    </row>
    <row r="437" spans="1:35" ht="12.75">
      <c r="A437" s="191" t="s">
        <v>1494</v>
      </c>
      <c r="B437" s="17">
        <v>5</v>
      </c>
      <c r="C437" s="5" t="s">
        <v>1495</v>
      </c>
      <c r="D437" s="196" t="s">
        <v>1496</v>
      </c>
      <c r="E437" s="12" t="s">
        <v>1497</v>
      </c>
      <c r="F437" s="161" t="s">
        <v>40</v>
      </c>
      <c r="G437" s="161"/>
      <c r="H437" s="162" t="s">
        <v>40</v>
      </c>
      <c r="I437" s="162"/>
      <c r="J437" s="163" t="s">
        <v>40</v>
      </c>
      <c r="K437" s="163"/>
      <c r="L437" s="164" t="s">
        <v>40</v>
      </c>
      <c r="M437" s="164"/>
      <c r="N437" s="164" t="s">
        <v>40</v>
      </c>
      <c r="O437" s="165"/>
      <c r="P437" s="166" t="s">
        <v>40</v>
      </c>
      <c r="Q437" s="166"/>
      <c r="R437" s="167" t="s">
        <v>40</v>
      </c>
      <c r="S437" s="167"/>
      <c r="T437" s="168" t="s">
        <v>40</v>
      </c>
      <c r="U437" s="168"/>
      <c r="V437" s="169" t="s">
        <v>40</v>
      </c>
      <c r="W437" s="169"/>
      <c r="X437" s="5" t="s">
        <v>40</v>
      </c>
      <c r="Y437" s="5"/>
      <c r="Z437" s="161" t="s">
        <v>40</v>
      </c>
      <c r="AA437" s="161"/>
      <c r="AB437" s="162" t="s">
        <v>40</v>
      </c>
      <c r="AC437" s="162"/>
      <c r="AD437" s="5">
        <v>80</v>
      </c>
      <c r="AE437" s="5" t="s">
        <v>12541</v>
      </c>
      <c r="AF437" s="5" t="s">
        <v>12553</v>
      </c>
      <c r="AG437" s="170" t="b">
        <v>0</v>
      </c>
      <c r="AH437" s="170" t="b">
        <v>0</v>
      </c>
      <c r="AI437" s="170" t="s">
        <v>48</v>
      </c>
    </row>
    <row r="438" spans="1:35" ht="12.75">
      <c r="A438" s="191" t="s">
        <v>1498</v>
      </c>
      <c r="B438" s="17">
        <v>5</v>
      </c>
      <c r="C438" s="5" t="s">
        <v>1495</v>
      </c>
      <c r="D438" s="8" t="s">
        <v>1499</v>
      </c>
      <c r="E438" s="12" t="s">
        <v>1499</v>
      </c>
      <c r="F438" s="161" t="s">
        <v>40</v>
      </c>
      <c r="G438" s="161"/>
      <c r="H438" s="162" t="s">
        <v>40</v>
      </c>
      <c r="I438" s="162"/>
      <c r="J438" s="163" t="s">
        <v>40</v>
      </c>
      <c r="K438" s="163"/>
      <c r="L438" s="164" t="s">
        <v>40</v>
      </c>
      <c r="M438" s="164"/>
      <c r="N438" s="164" t="s">
        <v>40</v>
      </c>
      <c r="O438" s="165"/>
      <c r="P438" s="166" t="s">
        <v>40</v>
      </c>
      <c r="Q438" s="166"/>
      <c r="R438" s="167" t="s">
        <v>40</v>
      </c>
      <c r="S438" s="167"/>
      <c r="T438" s="168" t="s">
        <v>40</v>
      </c>
      <c r="U438" s="168"/>
      <c r="V438" s="169" t="s">
        <v>40</v>
      </c>
      <c r="W438" s="169"/>
      <c r="X438" s="5" t="s">
        <v>40</v>
      </c>
      <c r="Y438" s="5"/>
      <c r="Z438" s="161" t="s">
        <v>40</v>
      </c>
      <c r="AA438" s="161"/>
      <c r="AB438" s="162" t="s">
        <v>40</v>
      </c>
      <c r="AC438" s="162"/>
      <c r="AD438" s="5">
        <v>80</v>
      </c>
      <c r="AE438" s="5" t="s">
        <v>12541</v>
      </c>
      <c r="AF438" s="5" t="s">
        <v>12553</v>
      </c>
      <c r="AG438" s="170" t="b">
        <v>0</v>
      </c>
      <c r="AH438" s="170" t="b">
        <v>0</v>
      </c>
      <c r="AI438" s="170" t="s">
        <v>48</v>
      </c>
    </row>
    <row r="439" spans="1:35" ht="12.75">
      <c r="A439" s="191" t="s">
        <v>1500</v>
      </c>
      <c r="B439" s="17">
        <v>5</v>
      </c>
      <c r="C439" s="5" t="s">
        <v>1501</v>
      </c>
      <c r="D439" s="8" t="s">
        <v>1502</v>
      </c>
      <c r="E439" s="12" t="s">
        <v>1502</v>
      </c>
      <c r="F439" s="161" t="s">
        <v>40</v>
      </c>
      <c r="G439" s="161"/>
      <c r="H439" s="162" t="s">
        <v>40</v>
      </c>
      <c r="I439" s="162"/>
      <c r="J439" s="163" t="s">
        <v>40</v>
      </c>
      <c r="K439" s="163"/>
      <c r="L439" s="164" t="s">
        <v>40</v>
      </c>
      <c r="M439" s="164"/>
      <c r="N439" s="164" t="s">
        <v>40</v>
      </c>
      <c r="O439" s="165"/>
      <c r="P439" s="166" t="s">
        <v>40</v>
      </c>
      <c r="Q439" s="166"/>
      <c r="R439" s="167" t="s">
        <v>40</v>
      </c>
      <c r="S439" s="167"/>
      <c r="T439" s="168" t="s">
        <v>40</v>
      </c>
      <c r="U439" s="168"/>
      <c r="V439" s="169" t="s">
        <v>40</v>
      </c>
      <c r="W439" s="169"/>
      <c r="X439" s="5" t="s">
        <v>40</v>
      </c>
      <c r="Y439" s="5"/>
      <c r="Z439" s="161" t="s">
        <v>40</v>
      </c>
      <c r="AA439" s="161"/>
      <c r="AB439" s="162" t="s">
        <v>40</v>
      </c>
      <c r="AC439" s="162"/>
      <c r="AD439" s="5">
        <v>80</v>
      </c>
      <c r="AE439" s="5" t="s">
        <v>12541</v>
      </c>
      <c r="AF439" s="5" t="s">
        <v>12553</v>
      </c>
      <c r="AG439" s="170" t="b">
        <v>0</v>
      </c>
      <c r="AH439" s="170" t="b">
        <v>0</v>
      </c>
      <c r="AI439" s="170" t="s">
        <v>48</v>
      </c>
    </row>
    <row r="440" spans="1:35" ht="12.75">
      <c r="A440" s="191" t="s">
        <v>1503</v>
      </c>
      <c r="B440" s="17">
        <v>5</v>
      </c>
      <c r="C440" s="5" t="s">
        <v>1501</v>
      </c>
      <c r="D440" s="8" t="s">
        <v>1504</v>
      </c>
      <c r="E440" s="12" t="s">
        <v>1504</v>
      </c>
      <c r="F440" s="161" t="s">
        <v>40</v>
      </c>
      <c r="G440" s="161"/>
      <c r="H440" s="162" t="s">
        <v>40</v>
      </c>
      <c r="I440" s="162"/>
      <c r="J440" s="163" t="s">
        <v>40</v>
      </c>
      <c r="K440" s="163"/>
      <c r="L440" s="164" t="s">
        <v>40</v>
      </c>
      <c r="M440" s="164"/>
      <c r="N440" s="164" t="s">
        <v>40</v>
      </c>
      <c r="O440" s="165"/>
      <c r="P440" s="166" t="s">
        <v>40</v>
      </c>
      <c r="Q440" s="166"/>
      <c r="R440" s="167" t="s">
        <v>40</v>
      </c>
      <c r="S440" s="167"/>
      <c r="T440" s="168" t="s">
        <v>40</v>
      </c>
      <c r="U440" s="168"/>
      <c r="V440" s="169" t="s">
        <v>40</v>
      </c>
      <c r="W440" s="169"/>
      <c r="X440" s="5" t="s">
        <v>40</v>
      </c>
      <c r="Y440" s="5"/>
      <c r="Z440" s="161" t="s">
        <v>40</v>
      </c>
      <c r="AA440" s="161"/>
      <c r="AB440" s="162" t="s">
        <v>40</v>
      </c>
      <c r="AC440" s="162"/>
      <c r="AD440" s="5">
        <v>80</v>
      </c>
      <c r="AE440" s="5" t="s">
        <v>12541</v>
      </c>
      <c r="AF440" s="5" t="s">
        <v>12553</v>
      </c>
      <c r="AG440" s="170" t="b">
        <v>0</v>
      </c>
      <c r="AH440" s="170" t="b">
        <v>0</v>
      </c>
      <c r="AI440" s="170" t="s">
        <v>48</v>
      </c>
    </row>
    <row r="441" spans="1:35" ht="12.75">
      <c r="A441" s="191" t="s">
        <v>1505</v>
      </c>
      <c r="B441" s="17">
        <v>5</v>
      </c>
      <c r="C441" s="5" t="s">
        <v>1501</v>
      </c>
      <c r="D441" s="8" t="s">
        <v>1506</v>
      </c>
      <c r="E441" s="12" t="s">
        <v>1506</v>
      </c>
      <c r="F441" s="161" t="s">
        <v>40</v>
      </c>
      <c r="G441" s="161"/>
      <c r="H441" s="162" t="s">
        <v>40</v>
      </c>
      <c r="I441" s="162"/>
      <c r="J441" s="163" t="s">
        <v>40</v>
      </c>
      <c r="K441" s="163"/>
      <c r="L441" s="164" t="s">
        <v>40</v>
      </c>
      <c r="M441" s="164"/>
      <c r="N441" s="164" t="s">
        <v>40</v>
      </c>
      <c r="O441" s="165"/>
      <c r="P441" s="166" t="s">
        <v>40</v>
      </c>
      <c r="Q441" s="166"/>
      <c r="R441" s="167" t="s">
        <v>40</v>
      </c>
      <c r="S441" s="167"/>
      <c r="T441" s="168" t="s">
        <v>40</v>
      </c>
      <c r="U441" s="168"/>
      <c r="V441" s="169" t="s">
        <v>40</v>
      </c>
      <c r="W441" s="169"/>
      <c r="X441" s="5" t="s">
        <v>40</v>
      </c>
      <c r="Y441" s="5"/>
      <c r="Z441" s="161" t="s">
        <v>40</v>
      </c>
      <c r="AA441" s="161"/>
      <c r="AB441" s="162" t="s">
        <v>40</v>
      </c>
      <c r="AC441" s="162"/>
      <c r="AD441" s="5">
        <v>80</v>
      </c>
      <c r="AE441" s="5" t="s">
        <v>12541</v>
      </c>
      <c r="AF441" s="5" t="s">
        <v>12553</v>
      </c>
      <c r="AG441" s="170" t="b">
        <v>0</v>
      </c>
      <c r="AH441" s="170" t="b">
        <v>0</v>
      </c>
      <c r="AI441" s="170" t="s">
        <v>48</v>
      </c>
    </row>
    <row r="442" spans="1:35" ht="12.75">
      <c r="A442" s="191" t="s">
        <v>1507</v>
      </c>
      <c r="B442" s="17">
        <v>5</v>
      </c>
      <c r="C442" s="5" t="s">
        <v>1508</v>
      </c>
      <c r="D442" s="8" t="s">
        <v>1509</v>
      </c>
      <c r="E442" s="12" t="s">
        <v>1509</v>
      </c>
      <c r="F442" s="161" t="s">
        <v>40</v>
      </c>
      <c r="G442" s="161"/>
      <c r="H442" s="162" t="s">
        <v>40</v>
      </c>
      <c r="I442" s="162"/>
      <c r="J442" s="163" t="s">
        <v>40</v>
      </c>
      <c r="K442" s="163"/>
      <c r="L442" s="164" t="s">
        <v>40</v>
      </c>
      <c r="M442" s="164"/>
      <c r="N442" s="164" t="s">
        <v>40</v>
      </c>
      <c r="O442" s="165"/>
      <c r="P442" s="166" t="s">
        <v>40</v>
      </c>
      <c r="Q442" s="166"/>
      <c r="R442" s="167" t="s">
        <v>40</v>
      </c>
      <c r="S442" s="167"/>
      <c r="T442" s="168" t="s">
        <v>40</v>
      </c>
      <c r="U442" s="168"/>
      <c r="V442" s="169" t="s">
        <v>40</v>
      </c>
      <c r="W442" s="169"/>
      <c r="X442" s="5" t="s">
        <v>40</v>
      </c>
      <c r="Y442" s="5"/>
      <c r="Z442" s="161" t="s">
        <v>40</v>
      </c>
      <c r="AA442" s="161"/>
      <c r="AB442" s="162" t="s">
        <v>40</v>
      </c>
      <c r="AC442" s="162"/>
      <c r="AD442" s="5">
        <v>80</v>
      </c>
      <c r="AE442" s="5" t="s">
        <v>12539</v>
      </c>
      <c r="AF442" s="5" t="s">
        <v>12553</v>
      </c>
      <c r="AG442" s="170" t="b">
        <v>0</v>
      </c>
      <c r="AH442" s="170" t="b">
        <v>0</v>
      </c>
      <c r="AI442" s="170" t="s">
        <v>48</v>
      </c>
    </row>
    <row r="443" spans="1:35" ht="12.75">
      <c r="A443" s="74" t="s">
        <v>1510</v>
      </c>
      <c r="B443" s="17">
        <v>5</v>
      </c>
      <c r="C443" s="5" t="s">
        <v>1511</v>
      </c>
      <c r="D443" s="7" t="s">
        <v>1512</v>
      </c>
      <c r="E443" s="57" t="s">
        <v>1513</v>
      </c>
      <c r="F443" s="161" t="s">
        <v>518</v>
      </c>
      <c r="G443" s="161">
        <v>3</v>
      </c>
      <c r="H443" s="162" t="s">
        <v>386</v>
      </c>
      <c r="I443" s="162">
        <v>100</v>
      </c>
      <c r="J443" s="163" t="s">
        <v>8133</v>
      </c>
      <c r="K443" s="163">
        <v>10</v>
      </c>
      <c r="L443" s="164" t="s">
        <v>4679</v>
      </c>
      <c r="M443" s="164">
        <v>20</v>
      </c>
      <c r="N443" s="164" t="s">
        <v>40</v>
      </c>
      <c r="O443" s="165"/>
      <c r="P443" s="166" t="s">
        <v>40</v>
      </c>
      <c r="Q443" s="166"/>
      <c r="R443" s="167" t="s">
        <v>40</v>
      </c>
      <c r="S443" s="167"/>
      <c r="T443" s="168" t="s">
        <v>40</v>
      </c>
      <c r="U443" s="168"/>
      <c r="V443" s="169" t="s">
        <v>40</v>
      </c>
      <c r="W443" s="169"/>
      <c r="X443" s="5" t="s">
        <v>40</v>
      </c>
      <c r="Y443" s="5"/>
      <c r="Z443" s="161" t="s">
        <v>40</v>
      </c>
      <c r="AA443" s="161"/>
      <c r="AB443" s="162" t="s">
        <v>40</v>
      </c>
      <c r="AC443" s="162"/>
      <c r="AD443" s="5">
        <v>80</v>
      </c>
      <c r="AE443" s="5" t="s">
        <v>12539</v>
      </c>
      <c r="AF443" s="5" t="s">
        <v>12553</v>
      </c>
      <c r="AG443" s="170" t="b">
        <v>0</v>
      </c>
      <c r="AH443" s="170" t="b">
        <v>0</v>
      </c>
      <c r="AI443" s="170" t="str">
        <f ca="1">IFERROR(VLOOKUP(F443,Cennik!$A$4:$B892, 2, FALSE()) * G443 + VLOOKUP(H443,Cennik!$A$4:$B892, 2, FALSE()) * I443 + VLOOKUP(J443,Cennik!$A$4:$B892, 2, FALSE()) * K443 + VLOOKUP(L443,Cennik!$A$4:$B892, 2, FALSE()) * M443 + VLOOKUP(N443,Cennik!$A$4:$B892, 2, FALSE()) * O443 + VLOOKUP(P443,Cennik!$A$4:$B892, 2, FALSE()) * Q443 + VLOOKUP(R443,Cennik!$A$4:$B892, 2, FALSE()) * S443 + VLOOKUP(T443,Cennik!$A$4:$B892, 2, FALSE()) * U443 + VLOOKUP(V443,Cennik!$A$4:$B892, 2, FALSE()) * W443 + VLOOKUP(X443,Cennik!$A$4:$B892, 2, FALSE()) * Y443 + VLOOKUP(Z443,Cennik!$A$4:$B892, 2, FALSE()) * AA443 + VLOOKUP(AB443,Cennik!$A$4:$B892, 2, FALSE() * AC443),"Brak wartości")</f>
        <v>Brak wartości</v>
      </c>
    </row>
    <row r="444" spans="1:35" ht="12.75">
      <c r="A444" s="191" t="s">
        <v>1514</v>
      </c>
      <c r="B444" s="17">
        <v>5</v>
      </c>
      <c r="C444" s="5" t="s">
        <v>1511</v>
      </c>
      <c r="D444" s="8" t="s">
        <v>1515</v>
      </c>
      <c r="E444" s="12" t="s">
        <v>1515</v>
      </c>
      <c r="F444" s="161" t="s">
        <v>40</v>
      </c>
      <c r="G444" s="161"/>
      <c r="H444" s="162" t="s">
        <v>40</v>
      </c>
      <c r="I444" s="162"/>
      <c r="J444" s="163" t="s">
        <v>40</v>
      </c>
      <c r="K444" s="163"/>
      <c r="L444" s="164" t="s">
        <v>40</v>
      </c>
      <c r="M444" s="164"/>
      <c r="N444" s="164" t="s">
        <v>40</v>
      </c>
      <c r="O444" s="165"/>
      <c r="P444" s="166" t="s">
        <v>40</v>
      </c>
      <c r="Q444" s="166"/>
      <c r="R444" s="167" t="s">
        <v>40</v>
      </c>
      <c r="S444" s="167"/>
      <c r="T444" s="168" t="s">
        <v>40</v>
      </c>
      <c r="U444" s="168"/>
      <c r="V444" s="169" t="s">
        <v>40</v>
      </c>
      <c r="W444" s="169"/>
      <c r="X444" s="5" t="s">
        <v>40</v>
      </c>
      <c r="Y444" s="5"/>
      <c r="Z444" s="161" t="s">
        <v>40</v>
      </c>
      <c r="AA444" s="161"/>
      <c r="AB444" s="162" t="s">
        <v>40</v>
      </c>
      <c r="AC444" s="162"/>
      <c r="AD444" s="5">
        <v>80</v>
      </c>
      <c r="AE444" s="5" t="s">
        <v>12539</v>
      </c>
      <c r="AF444" s="5" t="s">
        <v>12553</v>
      </c>
      <c r="AG444" s="170" t="b">
        <v>0</v>
      </c>
      <c r="AH444" s="170" t="b">
        <v>0</v>
      </c>
      <c r="AI444" s="170" t="s">
        <v>48</v>
      </c>
    </row>
    <row r="445" spans="1:35" ht="12.75">
      <c r="A445" s="191" t="s">
        <v>1516</v>
      </c>
      <c r="B445" s="17">
        <v>5</v>
      </c>
      <c r="C445" s="5" t="s">
        <v>1511</v>
      </c>
      <c r="D445" s="8" t="s">
        <v>1517</v>
      </c>
      <c r="E445" s="12" t="s">
        <v>1517</v>
      </c>
      <c r="F445" s="161" t="s">
        <v>40</v>
      </c>
      <c r="G445" s="161"/>
      <c r="H445" s="162" t="s">
        <v>40</v>
      </c>
      <c r="I445" s="162"/>
      <c r="J445" s="163" t="s">
        <v>40</v>
      </c>
      <c r="K445" s="163"/>
      <c r="L445" s="164" t="s">
        <v>40</v>
      </c>
      <c r="M445" s="164"/>
      <c r="N445" s="164" t="s">
        <v>40</v>
      </c>
      <c r="O445" s="165"/>
      <c r="P445" s="166" t="s">
        <v>40</v>
      </c>
      <c r="Q445" s="166"/>
      <c r="R445" s="167" t="s">
        <v>40</v>
      </c>
      <c r="S445" s="167"/>
      <c r="T445" s="168" t="s">
        <v>40</v>
      </c>
      <c r="U445" s="168"/>
      <c r="V445" s="169" t="s">
        <v>40</v>
      </c>
      <c r="W445" s="169"/>
      <c r="X445" s="5" t="s">
        <v>40</v>
      </c>
      <c r="Y445" s="5"/>
      <c r="Z445" s="161" t="s">
        <v>40</v>
      </c>
      <c r="AA445" s="161"/>
      <c r="AB445" s="162" t="s">
        <v>40</v>
      </c>
      <c r="AC445" s="162"/>
      <c r="AD445" s="5">
        <v>80</v>
      </c>
      <c r="AE445" s="5" t="s">
        <v>12539</v>
      </c>
      <c r="AF445" s="5" t="s">
        <v>12553</v>
      </c>
      <c r="AG445" s="170" t="b">
        <v>0</v>
      </c>
      <c r="AH445" s="170" t="b">
        <v>0</v>
      </c>
      <c r="AI445" s="170" t="s">
        <v>48</v>
      </c>
    </row>
    <row r="446" spans="1:35" ht="12.75">
      <c r="A446" s="74" t="s">
        <v>1518</v>
      </c>
      <c r="B446" s="17">
        <v>5</v>
      </c>
      <c r="C446" s="5" t="s">
        <v>1508</v>
      </c>
      <c r="D446" s="7" t="s">
        <v>1519</v>
      </c>
      <c r="E446" s="57" t="s">
        <v>1520</v>
      </c>
      <c r="F446" s="161" t="s">
        <v>518</v>
      </c>
      <c r="G446" s="161">
        <v>3</v>
      </c>
      <c r="H446" s="162" t="s">
        <v>386</v>
      </c>
      <c r="I446" s="162">
        <v>100</v>
      </c>
      <c r="J446" s="163" t="s">
        <v>8133</v>
      </c>
      <c r="K446" s="163">
        <v>10</v>
      </c>
      <c r="L446" s="164" t="s">
        <v>4679</v>
      </c>
      <c r="M446" s="164">
        <v>20</v>
      </c>
      <c r="N446" s="164" t="s">
        <v>40</v>
      </c>
      <c r="O446" s="165"/>
      <c r="P446" s="166" t="s">
        <v>40</v>
      </c>
      <c r="Q446" s="166"/>
      <c r="R446" s="167" t="s">
        <v>40</v>
      </c>
      <c r="S446" s="167"/>
      <c r="T446" s="168" t="s">
        <v>40</v>
      </c>
      <c r="U446" s="168"/>
      <c r="V446" s="169" t="s">
        <v>40</v>
      </c>
      <c r="W446" s="169"/>
      <c r="X446" s="5" t="s">
        <v>40</v>
      </c>
      <c r="Y446" s="5"/>
      <c r="Z446" s="161" t="s">
        <v>40</v>
      </c>
      <c r="AA446" s="161"/>
      <c r="AB446" s="162" t="s">
        <v>40</v>
      </c>
      <c r="AC446" s="162"/>
      <c r="AD446" s="5">
        <v>80</v>
      </c>
      <c r="AE446" s="5" t="s">
        <v>12539</v>
      </c>
      <c r="AF446" s="5" t="s">
        <v>12553</v>
      </c>
      <c r="AG446" s="170" t="b">
        <v>0</v>
      </c>
      <c r="AH446" s="170" t="b">
        <v>0</v>
      </c>
      <c r="AI446" s="170" t="str">
        <f ca="1">IFERROR(VLOOKUP(F446,Cennik!$A$4:$B892, 2, FALSE()) * G446 + VLOOKUP(H446,Cennik!$A$4:$B892, 2, FALSE()) * I446 + VLOOKUP(J446,Cennik!$A$4:$B892, 2, FALSE()) * K446 + VLOOKUP(L446,Cennik!$A$4:$B892, 2, FALSE()) * M446 + VLOOKUP(N446,Cennik!$A$4:$B892, 2, FALSE()) * O446 + VLOOKUP(P446,Cennik!$A$4:$B892, 2, FALSE()) * Q446 + VLOOKUP(R446,Cennik!$A$4:$B892, 2, FALSE()) * S446 + VLOOKUP(T446,Cennik!$A$4:$B892, 2, FALSE()) * U446 + VLOOKUP(V446,Cennik!$A$4:$B892, 2, FALSE()) * W446 + VLOOKUP(X446,Cennik!$A$4:$B892, 2, FALSE()) * Y446 + VLOOKUP(Z446,Cennik!$A$4:$B892, 2, FALSE()) * AA446 + VLOOKUP(AB446,Cennik!$A$4:$B892, 2, FALSE()) * AC446 + VLOOKUP("Stamina",Cennik!$A$4:$B892,2,FALSE()),"Brak wartości")</f>
        <v>Brak wartości</v>
      </c>
    </row>
    <row r="447" spans="1:35" ht="12.75">
      <c r="A447" s="191" t="s">
        <v>1521</v>
      </c>
      <c r="B447" s="17">
        <v>5</v>
      </c>
      <c r="C447" s="5" t="s">
        <v>1508</v>
      </c>
      <c r="D447" s="8" t="s">
        <v>1522</v>
      </c>
      <c r="E447" s="12" t="s">
        <v>1523</v>
      </c>
      <c r="F447" s="161" t="s">
        <v>40</v>
      </c>
      <c r="G447" s="161"/>
      <c r="H447" s="162" t="s">
        <v>40</v>
      </c>
      <c r="I447" s="162"/>
      <c r="J447" s="163" t="s">
        <v>40</v>
      </c>
      <c r="K447" s="163"/>
      <c r="L447" s="164" t="s">
        <v>40</v>
      </c>
      <c r="M447" s="164"/>
      <c r="N447" s="164" t="s">
        <v>40</v>
      </c>
      <c r="O447" s="165"/>
      <c r="P447" s="166" t="s">
        <v>40</v>
      </c>
      <c r="Q447" s="166"/>
      <c r="R447" s="167" t="s">
        <v>40</v>
      </c>
      <c r="S447" s="167"/>
      <c r="T447" s="168" t="s">
        <v>40</v>
      </c>
      <c r="U447" s="168"/>
      <c r="V447" s="169" t="s">
        <v>40</v>
      </c>
      <c r="W447" s="169"/>
      <c r="X447" s="5" t="s">
        <v>40</v>
      </c>
      <c r="Y447" s="5"/>
      <c r="Z447" s="161" t="s">
        <v>40</v>
      </c>
      <c r="AA447" s="161"/>
      <c r="AB447" s="162" t="s">
        <v>40</v>
      </c>
      <c r="AC447" s="162"/>
      <c r="AD447" s="5">
        <v>150</v>
      </c>
      <c r="AE447" s="5" t="s">
        <v>12541</v>
      </c>
      <c r="AF447" s="5" t="s">
        <v>12553</v>
      </c>
      <c r="AG447" s="170" t="b">
        <v>0</v>
      </c>
      <c r="AH447" s="170" t="b">
        <v>0</v>
      </c>
      <c r="AI447" s="170" t="s">
        <v>48</v>
      </c>
    </row>
    <row r="448" spans="1:35" ht="12.75">
      <c r="A448" s="191" t="s">
        <v>1524</v>
      </c>
      <c r="B448" s="17">
        <v>5</v>
      </c>
      <c r="C448" s="5" t="s">
        <v>1525</v>
      </c>
      <c r="D448" s="41" t="s">
        <v>1526</v>
      </c>
      <c r="E448" s="12" t="s">
        <v>1527</v>
      </c>
      <c r="F448" s="161" t="s">
        <v>40</v>
      </c>
      <c r="G448" s="161"/>
      <c r="H448" s="162" t="s">
        <v>40</v>
      </c>
      <c r="I448" s="162"/>
      <c r="J448" s="163" t="s">
        <v>40</v>
      </c>
      <c r="K448" s="163"/>
      <c r="L448" s="164" t="s">
        <v>40</v>
      </c>
      <c r="M448" s="164"/>
      <c r="N448" s="164" t="s">
        <v>40</v>
      </c>
      <c r="O448" s="165"/>
      <c r="P448" s="166" t="s">
        <v>40</v>
      </c>
      <c r="Q448" s="166"/>
      <c r="R448" s="167" t="s">
        <v>40</v>
      </c>
      <c r="S448" s="167"/>
      <c r="T448" s="168" t="s">
        <v>40</v>
      </c>
      <c r="U448" s="168"/>
      <c r="V448" s="169" t="s">
        <v>40</v>
      </c>
      <c r="W448" s="169"/>
      <c r="X448" s="5" t="s">
        <v>40</v>
      </c>
      <c r="Y448" s="5"/>
      <c r="Z448" s="161" t="s">
        <v>40</v>
      </c>
      <c r="AA448" s="161"/>
      <c r="AB448" s="162" t="s">
        <v>40</v>
      </c>
      <c r="AC448" s="162"/>
      <c r="AD448" s="5">
        <v>150</v>
      </c>
      <c r="AE448" s="5" t="s">
        <v>12541</v>
      </c>
      <c r="AF448" s="5" t="s">
        <v>12553</v>
      </c>
      <c r="AG448" s="170" t="b">
        <v>0</v>
      </c>
      <c r="AH448" s="170" t="b">
        <v>0</v>
      </c>
      <c r="AI448" s="170" t="s">
        <v>48</v>
      </c>
    </row>
    <row r="449" spans="1:35" ht="12.75">
      <c r="A449" s="191" t="s">
        <v>1528</v>
      </c>
      <c r="B449" s="17">
        <v>5</v>
      </c>
      <c r="C449" s="5" t="s">
        <v>1525</v>
      </c>
      <c r="D449" s="41" t="s">
        <v>1529</v>
      </c>
      <c r="E449" s="12" t="s">
        <v>1530</v>
      </c>
      <c r="F449" s="161" t="s">
        <v>40</v>
      </c>
      <c r="G449" s="161"/>
      <c r="H449" s="162" t="s">
        <v>40</v>
      </c>
      <c r="I449" s="162"/>
      <c r="J449" s="163" t="s">
        <v>40</v>
      </c>
      <c r="K449" s="163"/>
      <c r="L449" s="164" t="s">
        <v>40</v>
      </c>
      <c r="M449" s="164"/>
      <c r="N449" s="164" t="s">
        <v>40</v>
      </c>
      <c r="O449" s="165"/>
      <c r="P449" s="166" t="s">
        <v>40</v>
      </c>
      <c r="Q449" s="166"/>
      <c r="R449" s="167" t="s">
        <v>40</v>
      </c>
      <c r="S449" s="167"/>
      <c r="T449" s="168" t="s">
        <v>40</v>
      </c>
      <c r="U449" s="168"/>
      <c r="V449" s="169" t="s">
        <v>40</v>
      </c>
      <c r="W449" s="169"/>
      <c r="X449" s="5" t="s">
        <v>40</v>
      </c>
      <c r="Y449" s="5"/>
      <c r="Z449" s="161" t="s">
        <v>40</v>
      </c>
      <c r="AA449" s="161"/>
      <c r="AB449" s="162" t="s">
        <v>40</v>
      </c>
      <c r="AC449" s="162"/>
      <c r="AD449" s="5">
        <v>125</v>
      </c>
      <c r="AE449" s="5" t="s">
        <v>12541</v>
      </c>
      <c r="AF449" s="5" t="s">
        <v>12553</v>
      </c>
      <c r="AG449" s="170" t="b">
        <v>0</v>
      </c>
      <c r="AH449" s="170" t="b">
        <v>0</v>
      </c>
      <c r="AI449" s="170" t="s">
        <v>48</v>
      </c>
    </row>
    <row r="450" spans="1:35" ht="12.75">
      <c r="A450" s="191" t="s">
        <v>1531</v>
      </c>
      <c r="B450" s="17">
        <v>5</v>
      </c>
      <c r="C450" s="5" t="s">
        <v>1525</v>
      </c>
      <c r="D450" s="41" t="s">
        <v>1532</v>
      </c>
      <c r="E450" s="12" t="s">
        <v>1533</v>
      </c>
      <c r="F450" s="161" t="s">
        <v>40</v>
      </c>
      <c r="G450" s="161"/>
      <c r="H450" s="162" t="s">
        <v>40</v>
      </c>
      <c r="I450" s="162"/>
      <c r="J450" s="163" t="s">
        <v>40</v>
      </c>
      <c r="K450" s="163"/>
      <c r="L450" s="164" t="s">
        <v>40</v>
      </c>
      <c r="M450" s="164"/>
      <c r="N450" s="164" t="s">
        <v>40</v>
      </c>
      <c r="O450" s="165"/>
      <c r="P450" s="166" t="s">
        <v>40</v>
      </c>
      <c r="Q450" s="166"/>
      <c r="R450" s="167" t="s">
        <v>40</v>
      </c>
      <c r="S450" s="167"/>
      <c r="T450" s="168" t="s">
        <v>40</v>
      </c>
      <c r="U450" s="168"/>
      <c r="V450" s="169" t="s">
        <v>40</v>
      </c>
      <c r="W450" s="169"/>
      <c r="X450" s="5" t="s">
        <v>40</v>
      </c>
      <c r="Y450" s="5"/>
      <c r="Z450" s="161" t="s">
        <v>40</v>
      </c>
      <c r="AA450" s="161"/>
      <c r="AB450" s="162" t="s">
        <v>40</v>
      </c>
      <c r="AC450" s="162"/>
      <c r="AD450" s="5">
        <v>100</v>
      </c>
      <c r="AE450" s="5" t="s">
        <v>12541</v>
      </c>
      <c r="AF450" s="5" t="s">
        <v>12553</v>
      </c>
      <c r="AG450" s="170" t="b">
        <v>0</v>
      </c>
      <c r="AH450" s="170" t="b">
        <v>0</v>
      </c>
      <c r="AI450" s="170" t="s">
        <v>48</v>
      </c>
    </row>
    <row r="451" spans="1:35" ht="12.75" hidden="1">
      <c r="A451" s="37"/>
      <c r="B451" s="37"/>
      <c r="C451" s="37"/>
      <c r="D451" s="37"/>
      <c r="E451" s="37"/>
      <c r="F451" s="161" t="s">
        <v>40</v>
      </c>
      <c r="G451" s="161"/>
      <c r="H451" s="162" t="s">
        <v>40</v>
      </c>
      <c r="I451" s="162"/>
      <c r="J451" s="163" t="s">
        <v>40</v>
      </c>
      <c r="K451" s="163"/>
      <c r="L451" s="164" t="s">
        <v>40</v>
      </c>
      <c r="M451" s="164"/>
      <c r="N451" s="164" t="s">
        <v>40</v>
      </c>
      <c r="O451" s="165"/>
      <c r="P451" s="166" t="s">
        <v>40</v>
      </c>
      <c r="Q451" s="166"/>
      <c r="R451" s="167" t="s">
        <v>40</v>
      </c>
      <c r="S451" s="167"/>
      <c r="T451" s="168" t="s">
        <v>40</v>
      </c>
      <c r="U451" s="168"/>
      <c r="V451" s="169" t="s">
        <v>40</v>
      </c>
      <c r="W451" s="169"/>
      <c r="X451" s="5" t="s">
        <v>40</v>
      </c>
      <c r="Y451" s="5"/>
      <c r="Z451" s="161" t="s">
        <v>40</v>
      </c>
      <c r="AA451" s="161"/>
      <c r="AB451" s="162" t="s">
        <v>40</v>
      </c>
      <c r="AC451" s="162"/>
      <c r="AD451" s="37"/>
      <c r="AE451" s="37"/>
      <c r="AF451" s="37"/>
      <c r="AG451" s="38"/>
      <c r="AH451" s="38"/>
      <c r="AI451" s="38"/>
    </row>
    <row r="452" spans="1:35" ht="12.75">
      <c r="A452" s="74" t="s">
        <v>2258</v>
      </c>
      <c r="B452" s="17">
        <v>0</v>
      </c>
      <c r="C452" s="5" t="s">
        <v>2259</v>
      </c>
      <c r="D452" s="8" t="s">
        <v>2260</v>
      </c>
      <c r="E452" s="57" t="s">
        <v>2260</v>
      </c>
      <c r="F452" s="161" t="s">
        <v>40</v>
      </c>
      <c r="G452" s="161"/>
      <c r="H452" s="162" t="s">
        <v>40</v>
      </c>
      <c r="I452" s="162"/>
      <c r="J452" s="163" t="s">
        <v>40</v>
      </c>
      <c r="K452" s="163"/>
      <c r="L452" s="164" t="s">
        <v>40</v>
      </c>
      <c r="M452" s="164"/>
      <c r="N452" s="164" t="s">
        <v>40</v>
      </c>
      <c r="O452" s="165"/>
      <c r="P452" s="166" t="s">
        <v>40</v>
      </c>
      <c r="Q452" s="166"/>
      <c r="R452" s="167" t="s">
        <v>40</v>
      </c>
      <c r="S452" s="167"/>
      <c r="T452" s="168" t="s">
        <v>40</v>
      </c>
      <c r="U452" s="168"/>
      <c r="V452" s="169" t="s">
        <v>40</v>
      </c>
      <c r="W452" s="169"/>
      <c r="X452" s="5" t="s">
        <v>40</v>
      </c>
      <c r="Y452" s="5"/>
      <c r="Z452" s="161" t="s">
        <v>40</v>
      </c>
      <c r="AA452" s="161"/>
      <c r="AB452" s="162" t="s">
        <v>40</v>
      </c>
      <c r="AC452" s="162"/>
      <c r="AD452" s="5">
        <v>10</v>
      </c>
      <c r="AE452" s="5" t="s">
        <v>12541</v>
      </c>
      <c r="AF452" s="5" t="s">
        <v>12553</v>
      </c>
      <c r="AG452" s="170" t="b">
        <v>0</v>
      </c>
      <c r="AH452" s="170" t="b">
        <v>0</v>
      </c>
      <c r="AI452" s="170" t="s">
        <v>48</v>
      </c>
    </row>
    <row r="453" spans="1:35" ht="12.75">
      <c r="A453" s="74" t="s">
        <v>2261</v>
      </c>
      <c r="B453" s="17">
        <v>0</v>
      </c>
      <c r="C453" s="5" t="s">
        <v>2262</v>
      </c>
      <c r="D453" s="8" t="s">
        <v>2263</v>
      </c>
      <c r="E453" s="12" t="s">
        <v>2263</v>
      </c>
      <c r="F453" s="161" t="s">
        <v>40</v>
      </c>
      <c r="G453" s="161"/>
      <c r="H453" s="162" t="s">
        <v>40</v>
      </c>
      <c r="I453" s="162"/>
      <c r="J453" s="163" t="s">
        <v>40</v>
      </c>
      <c r="K453" s="163"/>
      <c r="L453" s="164" t="s">
        <v>40</v>
      </c>
      <c r="M453" s="164"/>
      <c r="N453" s="164" t="s">
        <v>40</v>
      </c>
      <c r="O453" s="165"/>
      <c r="P453" s="166" t="s">
        <v>40</v>
      </c>
      <c r="Q453" s="166"/>
      <c r="R453" s="167" t="s">
        <v>40</v>
      </c>
      <c r="S453" s="167"/>
      <c r="T453" s="168" t="s">
        <v>40</v>
      </c>
      <c r="U453" s="168"/>
      <c r="V453" s="169" t="s">
        <v>40</v>
      </c>
      <c r="W453" s="169"/>
      <c r="X453" s="5" t="s">
        <v>40</v>
      </c>
      <c r="Y453" s="5"/>
      <c r="Z453" s="161" t="s">
        <v>40</v>
      </c>
      <c r="AA453" s="161"/>
      <c r="AB453" s="162" t="s">
        <v>40</v>
      </c>
      <c r="AC453" s="162"/>
      <c r="AD453" s="5">
        <v>10</v>
      </c>
      <c r="AE453" s="5" t="s">
        <v>12541</v>
      </c>
      <c r="AF453" s="5" t="s">
        <v>12553</v>
      </c>
      <c r="AG453" s="170" t="b">
        <v>0</v>
      </c>
      <c r="AH453" s="170" t="b">
        <v>0</v>
      </c>
      <c r="AI453" s="170" t="s">
        <v>48</v>
      </c>
    </row>
    <row r="454" spans="1:35" ht="12.75" hidden="1">
      <c r="A454" s="172"/>
      <c r="B454" s="159"/>
      <c r="C454" s="173"/>
      <c r="D454" s="11"/>
      <c r="E454" s="5"/>
      <c r="F454" s="161" t="s">
        <v>40</v>
      </c>
      <c r="G454" s="161"/>
      <c r="H454" s="162" t="s">
        <v>40</v>
      </c>
      <c r="I454" s="162"/>
      <c r="J454" s="163" t="s">
        <v>40</v>
      </c>
      <c r="K454" s="163"/>
      <c r="L454" s="164" t="s">
        <v>40</v>
      </c>
      <c r="M454" s="164"/>
      <c r="N454" s="164" t="s">
        <v>40</v>
      </c>
      <c r="O454" s="165"/>
      <c r="P454" s="166" t="s">
        <v>40</v>
      </c>
      <c r="Q454" s="166"/>
      <c r="R454" s="167" t="s">
        <v>40</v>
      </c>
      <c r="S454" s="167"/>
      <c r="T454" s="168" t="s">
        <v>40</v>
      </c>
      <c r="U454" s="168"/>
      <c r="V454" s="169" t="s">
        <v>40</v>
      </c>
      <c r="W454" s="169"/>
      <c r="X454" s="5" t="s">
        <v>40</v>
      </c>
      <c r="Y454" s="5"/>
      <c r="Z454" s="161" t="s">
        <v>40</v>
      </c>
      <c r="AA454" s="161"/>
      <c r="AB454" s="162" t="s">
        <v>40</v>
      </c>
      <c r="AC454" s="162"/>
      <c r="AD454" s="5"/>
      <c r="AE454" s="5"/>
      <c r="AF454" s="5"/>
      <c r="AG454" s="170"/>
      <c r="AH454" s="170"/>
      <c r="AI454" s="170"/>
    </row>
    <row r="455" spans="1:35" ht="12.75">
      <c r="A455" s="75" t="s">
        <v>3127</v>
      </c>
      <c r="B455" s="159">
        <v>2</v>
      </c>
      <c r="C455" s="33" t="s">
        <v>3127</v>
      </c>
      <c r="D455" s="208" t="s">
        <v>3097</v>
      </c>
      <c r="E455" s="12" t="s">
        <v>3097</v>
      </c>
      <c r="F455" s="161" t="s">
        <v>40</v>
      </c>
      <c r="G455" s="161"/>
      <c r="H455" s="162" t="s">
        <v>40</v>
      </c>
      <c r="I455" s="162"/>
      <c r="J455" s="163" t="s">
        <v>40</v>
      </c>
      <c r="K455" s="163"/>
      <c r="L455" s="164" t="s">
        <v>40</v>
      </c>
      <c r="M455" s="164"/>
      <c r="N455" s="164" t="s">
        <v>40</v>
      </c>
      <c r="O455" s="165"/>
      <c r="P455" s="166" t="s">
        <v>40</v>
      </c>
      <c r="Q455" s="166"/>
      <c r="R455" s="167" t="s">
        <v>40</v>
      </c>
      <c r="S455" s="167"/>
      <c r="T455" s="168" t="s">
        <v>40</v>
      </c>
      <c r="U455" s="168"/>
      <c r="V455" s="169" t="s">
        <v>40</v>
      </c>
      <c r="W455" s="169"/>
      <c r="X455" s="5" t="s">
        <v>40</v>
      </c>
      <c r="Y455" s="5"/>
      <c r="Z455" s="161" t="s">
        <v>40</v>
      </c>
      <c r="AA455" s="161"/>
      <c r="AB455" s="162" t="s">
        <v>40</v>
      </c>
      <c r="AC455" s="162"/>
      <c r="AD455" s="5">
        <v>5</v>
      </c>
      <c r="AE455" s="5" t="s">
        <v>12541</v>
      </c>
      <c r="AF455" s="5" t="s">
        <v>12553</v>
      </c>
      <c r="AG455" s="170" t="b">
        <v>0</v>
      </c>
      <c r="AH455" s="170" t="b">
        <v>1</v>
      </c>
      <c r="AI455" s="170" t="s">
        <v>48</v>
      </c>
    </row>
    <row r="456" spans="1:35" ht="12.75">
      <c r="A456" s="75" t="s">
        <v>3129</v>
      </c>
      <c r="B456" s="159">
        <v>2</v>
      </c>
      <c r="C456" s="33" t="s">
        <v>3129</v>
      </c>
      <c r="D456" s="208" t="s">
        <v>3099</v>
      </c>
      <c r="E456" s="12" t="s">
        <v>3099</v>
      </c>
      <c r="F456" s="161" t="s">
        <v>40</v>
      </c>
      <c r="G456" s="161"/>
      <c r="H456" s="162" t="s">
        <v>40</v>
      </c>
      <c r="I456" s="162"/>
      <c r="J456" s="163" t="s">
        <v>40</v>
      </c>
      <c r="K456" s="163"/>
      <c r="L456" s="164" t="s">
        <v>40</v>
      </c>
      <c r="M456" s="164"/>
      <c r="N456" s="164" t="s">
        <v>40</v>
      </c>
      <c r="O456" s="165"/>
      <c r="P456" s="166" t="s">
        <v>40</v>
      </c>
      <c r="Q456" s="166"/>
      <c r="R456" s="167" t="s">
        <v>40</v>
      </c>
      <c r="S456" s="167"/>
      <c r="T456" s="168" t="s">
        <v>40</v>
      </c>
      <c r="U456" s="168"/>
      <c r="V456" s="169" t="s">
        <v>40</v>
      </c>
      <c r="W456" s="169"/>
      <c r="X456" s="5" t="s">
        <v>40</v>
      </c>
      <c r="Y456" s="5"/>
      <c r="Z456" s="161" t="s">
        <v>40</v>
      </c>
      <c r="AA456" s="161"/>
      <c r="AB456" s="162" t="s">
        <v>40</v>
      </c>
      <c r="AC456" s="162"/>
      <c r="AD456" s="5">
        <v>5</v>
      </c>
      <c r="AE456" s="5" t="s">
        <v>12541</v>
      </c>
      <c r="AF456" s="5" t="s">
        <v>12553</v>
      </c>
      <c r="AG456" s="170" t="b">
        <v>0</v>
      </c>
      <c r="AH456" s="170" t="b">
        <v>1</v>
      </c>
      <c r="AI456" s="170" t="s">
        <v>48</v>
      </c>
    </row>
    <row r="457" spans="1:35" ht="12.75">
      <c r="A457" s="75" t="s">
        <v>3131</v>
      </c>
      <c r="B457" s="159">
        <v>2</v>
      </c>
      <c r="C457" s="33" t="s">
        <v>3131</v>
      </c>
      <c r="D457" s="208" t="s">
        <v>3101</v>
      </c>
      <c r="E457" s="12" t="s">
        <v>3101</v>
      </c>
      <c r="F457" s="161" t="s">
        <v>40</v>
      </c>
      <c r="G457" s="161"/>
      <c r="H457" s="162" t="s">
        <v>40</v>
      </c>
      <c r="I457" s="162"/>
      <c r="J457" s="163" t="s">
        <v>40</v>
      </c>
      <c r="K457" s="163"/>
      <c r="L457" s="164" t="s">
        <v>40</v>
      </c>
      <c r="M457" s="164"/>
      <c r="N457" s="164" t="s">
        <v>40</v>
      </c>
      <c r="O457" s="165"/>
      <c r="P457" s="166" t="s">
        <v>40</v>
      </c>
      <c r="Q457" s="166"/>
      <c r="R457" s="167" t="s">
        <v>40</v>
      </c>
      <c r="S457" s="167"/>
      <c r="T457" s="168" t="s">
        <v>40</v>
      </c>
      <c r="U457" s="168"/>
      <c r="V457" s="169" t="s">
        <v>40</v>
      </c>
      <c r="W457" s="169"/>
      <c r="X457" s="5" t="s">
        <v>40</v>
      </c>
      <c r="Y457" s="5"/>
      <c r="Z457" s="161" t="s">
        <v>40</v>
      </c>
      <c r="AA457" s="161"/>
      <c r="AB457" s="162" t="s">
        <v>40</v>
      </c>
      <c r="AC457" s="162"/>
      <c r="AD457" s="5">
        <v>5</v>
      </c>
      <c r="AE457" s="5" t="s">
        <v>12541</v>
      </c>
      <c r="AF457" s="5" t="s">
        <v>12553</v>
      </c>
      <c r="AG457" s="170" t="b">
        <v>0</v>
      </c>
      <c r="AH457" s="170" t="b">
        <v>1</v>
      </c>
      <c r="AI457" s="170" t="s">
        <v>48</v>
      </c>
    </row>
    <row r="458" spans="1:35" ht="12.75">
      <c r="A458" s="75" t="s">
        <v>3133</v>
      </c>
      <c r="B458" s="159">
        <v>2</v>
      </c>
      <c r="C458" s="33" t="s">
        <v>3133</v>
      </c>
      <c r="D458" s="208" t="s">
        <v>3103</v>
      </c>
      <c r="E458" s="12" t="s">
        <v>3103</v>
      </c>
      <c r="F458" s="161" t="s">
        <v>40</v>
      </c>
      <c r="G458" s="161"/>
      <c r="H458" s="162" t="s">
        <v>40</v>
      </c>
      <c r="I458" s="162"/>
      <c r="J458" s="163" t="s">
        <v>40</v>
      </c>
      <c r="K458" s="163"/>
      <c r="L458" s="164" t="s">
        <v>40</v>
      </c>
      <c r="M458" s="164"/>
      <c r="N458" s="164" t="s">
        <v>40</v>
      </c>
      <c r="O458" s="165"/>
      <c r="P458" s="166" t="s">
        <v>40</v>
      </c>
      <c r="Q458" s="166"/>
      <c r="R458" s="167" t="s">
        <v>40</v>
      </c>
      <c r="S458" s="167"/>
      <c r="T458" s="168" t="s">
        <v>40</v>
      </c>
      <c r="U458" s="168"/>
      <c r="V458" s="169" t="s">
        <v>40</v>
      </c>
      <c r="W458" s="169"/>
      <c r="X458" s="5" t="s">
        <v>40</v>
      </c>
      <c r="Y458" s="5"/>
      <c r="Z458" s="161" t="s">
        <v>40</v>
      </c>
      <c r="AA458" s="161"/>
      <c r="AB458" s="162" t="s">
        <v>40</v>
      </c>
      <c r="AC458" s="162"/>
      <c r="AD458" s="5">
        <v>5</v>
      </c>
      <c r="AE458" s="5" t="s">
        <v>12541</v>
      </c>
      <c r="AF458" s="5" t="s">
        <v>12553</v>
      </c>
      <c r="AG458" s="170" t="b">
        <v>0</v>
      </c>
      <c r="AH458" s="170" t="b">
        <v>1</v>
      </c>
      <c r="AI458" s="170" t="s">
        <v>48</v>
      </c>
    </row>
    <row r="459" spans="1:35" ht="12.75">
      <c r="A459" s="75" t="s">
        <v>3135</v>
      </c>
      <c r="B459" s="159">
        <v>2</v>
      </c>
      <c r="C459" s="33" t="s">
        <v>3135</v>
      </c>
      <c r="D459" s="208" t="s">
        <v>3105</v>
      </c>
      <c r="E459" s="12" t="s">
        <v>3105</v>
      </c>
      <c r="F459" s="161" t="s">
        <v>40</v>
      </c>
      <c r="G459" s="161"/>
      <c r="H459" s="162" t="s">
        <v>40</v>
      </c>
      <c r="I459" s="162"/>
      <c r="J459" s="163" t="s">
        <v>40</v>
      </c>
      <c r="K459" s="163"/>
      <c r="L459" s="164" t="s">
        <v>40</v>
      </c>
      <c r="M459" s="164"/>
      <c r="N459" s="164" t="s">
        <v>40</v>
      </c>
      <c r="O459" s="165"/>
      <c r="P459" s="166" t="s">
        <v>40</v>
      </c>
      <c r="Q459" s="166"/>
      <c r="R459" s="167" t="s">
        <v>40</v>
      </c>
      <c r="S459" s="167"/>
      <c r="T459" s="168" t="s">
        <v>40</v>
      </c>
      <c r="U459" s="168"/>
      <c r="V459" s="169" t="s">
        <v>40</v>
      </c>
      <c r="W459" s="169"/>
      <c r="X459" s="5" t="s">
        <v>40</v>
      </c>
      <c r="Y459" s="5"/>
      <c r="Z459" s="161" t="s">
        <v>40</v>
      </c>
      <c r="AA459" s="161"/>
      <c r="AB459" s="162" t="s">
        <v>40</v>
      </c>
      <c r="AC459" s="162"/>
      <c r="AD459" s="5">
        <v>5</v>
      </c>
      <c r="AE459" s="5" t="s">
        <v>12541</v>
      </c>
      <c r="AF459" s="5" t="s">
        <v>12553</v>
      </c>
      <c r="AG459" s="170" t="b">
        <v>0</v>
      </c>
      <c r="AH459" s="170" t="b">
        <v>1</v>
      </c>
      <c r="AI459" s="170" t="s">
        <v>48</v>
      </c>
    </row>
    <row r="460" spans="1:35" ht="12.75">
      <c r="A460" s="75" t="s">
        <v>3137</v>
      </c>
      <c r="B460" s="159">
        <v>2</v>
      </c>
      <c r="C460" s="33" t="s">
        <v>3137</v>
      </c>
      <c r="D460" s="208" t="s">
        <v>3107</v>
      </c>
      <c r="E460" s="12" t="s">
        <v>3107</v>
      </c>
      <c r="F460" s="161" t="s">
        <v>40</v>
      </c>
      <c r="G460" s="161"/>
      <c r="H460" s="162" t="s">
        <v>40</v>
      </c>
      <c r="I460" s="162"/>
      <c r="J460" s="163" t="s">
        <v>40</v>
      </c>
      <c r="K460" s="163"/>
      <c r="L460" s="164" t="s">
        <v>40</v>
      </c>
      <c r="M460" s="164"/>
      <c r="N460" s="164" t="s">
        <v>40</v>
      </c>
      <c r="O460" s="165"/>
      <c r="P460" s="166" t="s">
        <v>40</v>
      </c>
      <c r="Q460" s="166"/>
      <c r="R460" s="167" t="s">
        <v>40</v>
      </c>
      <c r="S460" s="167"/>
      <c r="T460" s="168" t="s">
        <v>40</v>
      </c>
      <c r="U460" s="168"/>
      <c r="V460" s="169" t="s">
        <v>40</v>
      </c>
      <c r="W460" s="169"/>
      <c r="X460" s="5" t="s">
        <v>40</v>
      </c>
      <c r="Y460" s="5"/>
      <c r="Z460" s="161" t="s">
        <v>40</v>
      </c>
      <c r="AA460" s="161"/>
      <c r="AB460" s="162" t="s">
        <v>40</v>
      </c>
      <c r="AC460" s="162"/>
      <c r="AD460" s="5">
        <v>5</v>
      </c>
      <c r="AE460" s="5" t="s">
        <v>12541</v>
      </c>
      <c r="AF460" s="5" t="s">
        <v>12553</v>
      </c>
      <c r="AG460" s="170" t="b">
        <v>0</v>
      </c>
      <c r="AH460" s="170" t="b">
        <v>1</v>
      </c>
      <c r="AI460" s="170" t="s">
        <v>48</v>
      </c>
    </row>
    <row r="461" spans="1:35" ht="12.75">
      <c r="A461" s="75" t="s">
        <v>3139</v>
      </c>
      <c r="B461" s="159">
        <v>2</v>
      </c>
      <c r="C461" s="33" t="s">
        <v>3139</v>
      </c>
      <c r="D461" s="208" t="s">
        <v>3109</v>
      </c>
      <c r="E461" s="12" t="s">
        <v>3109</v>
      </c>
      <c r="F461" s="161" t="s">
        <v>40</v>
      </c>
      <c r="G461" s="161"/>
      <c r="H461" s="162" t="s">
        <v>40</v>
      </c>
      <c r="I461" s="162"/>
      <c r="J461" s="163" t="s">
        <v>40</v>
      </c>
      <c r="K461" s="163"/>
      <c r="L461" s="164" t="s">
        <v>40</v>
      </c>
      <c r="M461" s="164"/>
      <c r="N461" s="164" t="s">
        <v>40</v>
      </c>
      <c r="O461" s="165"/>
      <c r="P461" s="166" t="s">
        <v>40</v>
      </c>
      <c r="Q461" s="166"/>
      <c r="R461" s="167" t="s">
        <v>40</v>
      </c>
      <c r="S461" s="167"/>
      <c r="T461" s="168" t="s">
        <v>40</v>
      </c>
      <c r="U461" s="168"/>
      <c r="V461" s="169" t="s">
        <v>40</v>
      </c>
      <c r="W461" s="169"/>
      <c r="X461" s="5" t="s">
        <v>40</v>
      </c>
      <c r="Y461" s="5"/>
      <c r="Z461" s="161" t="s">
        <v>40</v>
      </c>
      <c r="AA461" s="161"/>
      <c r="AB461" s="162" t="s">
        <v>40</v>
      </c>
      <c r="AC461" s="162"/>
      <c r="AD461" s="5">
        <v>5</v>
      </c>
      <c r="AE461" s="5" t="s">
        <v>12541</v>
      </c>
      <c r="AF461" s="5" t="s">
        <v>12553</v>
      </c>
      <c r="AG461" s="170" t="b">
        <v>0</v>
      </c>
      <c r="AH461" s="170" t="b">
        <v>1</v>
      </c>
      <c r="AI461" s="170" t="s">
        <v>48</v>
      </c>
    </row>
    <row r="462" spans="1:35" ht="12.75">
      <c r="A462" s="75" t="s">
        <v>3141</v>
      </c>
      <c r="B462" s="159">
        <v>2</v>
      </c>
      <c r="C462" s="33" t="s">
        <v>3141</v>
      </c>
      <c r="D462" s="208" t="s">
        <v>3111</v>
      </c>
      <c r="E462" s="12" t="s">
        <v>3111</v>
      </c>
      <c r="F462" s="161" t="s">
        <v>40</v>
      </c>
      <c r="G462" s="161"/>
      <c r="H462" s="162" t="s">
        <v>40</v>
      </c>
      <c r="I462" s="162"/>
      <c r="J462" s="163" t="s">
        <v>40</v>
      </c>
      <c r="K462" s="163"/>
      <c r="L462" s="164" t="s">
        <v>40</v>
      </c>
      <c r="M462" s="164"/>
      <c r="N462" s="164" t="s">
        <v>40</v>
      </c>
      <c r="O462" s="165"/>
      <c r="P462" s="166" t="s">
        <v>40</v>
      </c>
      <c r="Q462" s="166"/>
      <c r="R462" s="167" t="s">
        <v>40</v>
      </c>
      <c r="S462" s="167"/>
      <c r="T462" s="168" t="s">
        <v>40</v>
      </c>
      <c r="U462" s="168"/>
      <c r="V462" s="169" t="s">
        <v>40</v>
      </c>
      <c r="W462" s="169"/>
      <c r="X462" s="5" t="s">
        <v>40</v>
      </c>
      <c r="Y462" s="5"/>
      <c r="Z462" s="161" t="s">
        <v>40</v>
      </c>
      <c r="AA462" s="161"/>
      <c r="AB462" s="162" t="s">
        <v>40</v>
      </c>
      <c r="AC462" s="162"/>
      <c r="AD462" s="5">
        <v>5</v>
      </c>
      <c r="AE462" s="5" t="s">
        <v>12541</v>
      </c>
      <c r="AF462" s="5" t="s">
        <v>12553</v>
      </c>
      <c r="AG462" s="170" t="b">
        <v>0</v>
      </c>
      <c r="AH462" s="170" t="b">
        <v>1</v>
      </c>
      <c r="AI462" s="170" t="s">
        <v>48</v>
      </c>
    </row>
    <row r="463" spans="1:35" ht="12.75">
      <c r="A463" s="70" t="s">
        <v>3143</v>
      </c>
      <c r="B463" s="209">
        <v>3</v>
      </c>
      <c r="C463" s="160" t="s">
        <v>3143</v>
      </c>
      <c r="D463" s="185" t="s">
        <v>3144</v>
      </c>
      <c r="E463" s="12" t="s">
        <v>3145</v>
      </c>
      <c r="F463" s="161" t="s">
        <v>40</v>
      </c>
      <c r="G463" s="161"/>
      <c r="H463" s="162" t="s">
        <v>40</v>
      </c>
      <c r="I463" s="162"/>
      <c r="J463" s="163" t="s">
        <v>40</v>
      </c>
      <c r="K463" s="163"/>
      <c r="L463" s="164" t="s">
        <v>40</v>
      </c>
      <c r="M463" s="164"/>
      <c r="N463" s="164" t="s">
        <v>40</v>
      </c>
      <c r="O463" s="165"/>
      <c r="P463" s="166" t="s">
        <v>40</v>
      </c>
      <c r="Q463" s="166"/>
      <c r="R463" s="167" t="s">
        <v>40</v>
      </c>
      <c r="S463" s="167"/>
      <c r="T463" s="168" t="s">
        <v>40</v>
      </c>
      <c r="U463" s="168"/>
      <c r="V463" s="169" t="s">
        <v>40</v>
      </c>
      <c r="W463" s="169"/>
      <c r="X463" s="5" t="s">
        <v>40</v>
      </c>
      <c r="Y463" s="5"/>
      <c r="Z463" s="161" t="s">
        <v>40</v>
      </c>
      <c r="AA463" s="161"/>
      <c r="AB463" s="162" t="s">
        <v>40</v>
      </c>
      <c r="AC463" s="162"/>
      <c r="AD463" s="5">
        <v>5</v>
      </c>
      <c r="AE463" s="5" t="s">
        <v>12541</v>
      </c>
      <c r="AF463" s="5" t="s">
        <v>12553</v>
      </c>
      <c r="AG463" s="170" t="b">
        <v>0</v>
      </c>
      <c r="AH463" s="170" t="b">
        <v>1</v>
      </c>
      <c r="AI463" s="170" t="s">
        <v>48</v>
      </c>
    </row>
    <row r="464" spans="1:35" ht="12.75">
      <c r="A464" s="70" t="s">
        <v>3146</v>
      </c>
      <c r="B464" s="209">
        <v>3</v>
      </c>
      <c r="C464" s="160" t="s">
        <v>3143</v>
      </c>
      <c r="D464" s="185" t="s">
        <v>3147</v>
      </c>
      <c r="E464" s="12" t="s">
        <v>3148</v>
      </c>
      <c r="F464" s="161" t="s">
        <v>40</v>
      </c>
      <c r="G464" s="161"/>
      <c r="H464" s="162" t="s">
        <v>40</v>
      </c>
      <c r="I464" s="162"/>
      <c r="J464" s="163" t="s">
        <v>40</v>
      </c>
      <c r="K464" s="163"/>
      <c r="L464" s="164" t="s">
        <v>40</v>
      </c>
      <c r="M464" s="164"/>
      <c r="N464" s="164" t="s">
        <v>40</v>
      </c>
      <c r="O464" s="165"/>
      <c r="P464" s="166" t="s">
        <v>40</v>
      </c>
      <c r="Q464" s="166"/>
      <c r="R464" s="167" t="s">
        <v>40</v>
      </c>
      <c r="S464" s="167"/>
      <c r="T464" s="168" t="s">
        <v>40</v>
      </c>
      <c r="U464" s="168"/>
      <c r="V464" s="169" t="s">
        <v>40</v>
      </c>
      <c r="W464" s="169"/>
      <c r="X464" s="5" t="s">
        <v>40</v>
      </c>
      <c r="Y464" s="5"/>
      <c r="Z464" s="161" t="s">
        <v>40</v>
      </c>
      <c r="AA464" s="161"/>
      <c r="AB464" s="162" t="s">
        <v>40</v>
      </c>
      <c r="AC464" s="162"/>
      <c r="AD464" s="5">
        <v>5</v>
      </c>
      <c r="AE464" s="5" t="s">
        <v>12541</v>
      </c>
      <c r="AF464" s="5" t="s">
        <v>12553</v>
      </c>
      <c r="AG464" s="170" t="b">
        <v>0</v>
      </c>
      <c r="AH464" s="170" t="b">
        <v>1</v>
      </c>
      <c r="AI464" s="170" t="s">
        <v>48</v>
      </c>
    </row>
    <row r="465" spans="1:35" ht="16.5" hidden="1">
      <c r="A465" s="194"/>
      <c r="B465" s="194"/>
      <c r="C465" s="194"/>
      <c r="D465" s="194"/>
      <c r="E465" s="194"/>
      <c r="F465" s="161" t="s">
        <v>40</v>
      </c>
      <c r="G465" s="161"/>
      <c r="H465" s="162" t="s">
        <v>40</v>
      </c>
      <c r="I465" s="162"/>
      <c r="J465" s="163" t="s">
        <v>40</v>
      </c>
      <c r="K465" s="163"/>
      <c r="L465" s="164" t="s">
        <v>40</v>
      </c>
      <c r="M465" s="164"/>
      <c r="N465" s="164" t="s">
        <v>40</v>
      </c>
      <c r="O465" s="165"/>
      <c r="P465" s="166" t="s">
        <v>40</v>
      </c>
      <c r="Q465" s="166"/>
      <c r="R465" s="167" t="s">
        <v>40</v>
      </c>
      <c r="S465" s="167"/>
      <c r="T465" s="168" t="s">
        <v>40</v>
      </c>
      <c r="U465" s="168"/>
      <c r="V465" s="169" t="s">
        <v>40</v>
      </c>
      <c r="W465" s="169"/>
      <c r="X465" s="5" t="s">
        <v>40</v>
      </c>
      <c r="Y465" s="5"/>
      <c r="Z465" s="161" t="s">
        <v>40</v>
      </c>
      <c r="AA465" s="161"/>
      <c r="AB465" s="162" t="s">
        <v>40</v>
      </c>
      <c r="AC465" s="162"/>
      <c r="AD465" s="175"/>
      <c r="AE465" s="175"/>
      <c r="AF465" s="175"/>
      <c r="AG465" s="175"/>
      <c r="AH465" s="175"/>
      <c r="AI465" s="176"/>
    </row>
    <row r="466" spans="1:35" ht="12.75">
      <c r="A466" s="60" t="s">
        <v>3096</v>
      </c>
      <c r="B466" s="159">
        <v>1</v>
      </c>
      <c r="C466" s="160" t="s">
        <v>3096</v>
      </c>
      <c r="D466" s="208" t="s">
        <v>3128</v>
      </c>
      <c r="E466" s="12" t="s">
        <v>3128</v>
      </c>
      <c r="F466" s="161" t="s">
        <v>40</v>
      </c>
      <c r="G466" s="161"/>
      <c r="H466" s="162" t="s">
        <v>40</v>
      </c>
      <c r="I466" s="162"/>
      <c r="J466" s="163" t="s">
        <v>40</v>
      </c>
      <c r="K466" s="163"/>
      <c r="L466" s="164" t="s">
        <v>40</v>
      </c>
      <c r="M466" s="164"/>
      <c r="N466" s="164" t="s">
        <v>40</v>
      </c>
      <c r="O466" s="165"/>
      <c r="P466" s="166" t="s">
        <v>40</v>
      </c>
      <c r="Q466" s="166"/>
      <c r="R466" s="167" t="s">
        <v>40</v>
      </c>
      <c r="S466" s="167"/>
      <c r="T466" s="168" t="s">
        <v>40</v>
      </c>
      <c r="U466" s="168"/>
      <c r="V466" s="169" t="s">
        <v>40</v>
      </c>
      <c r="W466" s="169"/>
      <c r="X466" s="5" t="s">
        <v>40</v>
      </c>
      <c r="Y466" s="5"/>
      <c r="Z466" s="161" t="s">
        <v>40</v>
      </c>
      <c r="AA466" s="161"/>
      <c r="AB466" s="162" t="s">
        <v>40</v>
      </c>
      <c r="AC466" s="162"/>
      <c r="AD466" s="5">
        <v>2</v>
      </c>
      <c r="AE466" s="5" t="s">
        <v>12541</v>
      </c>
      <c r="AF466" s="5" t="s">
        <v>12553</v>
      </c>
      <c r="AG466" s="170" t="b">
        <v>0</v>
      </c>
      <c r="AH466" s="170" t="b">
        <v>1</v>
      </c>
      <c r="AI466" s="170" t="s">
        <v>48</v>
      </c>
    </row>
    <row r="467" spans="1:35" ht="12.75">
      <c r="A467" s="60" t="s">
        <v>3098</v>
      </c>
      <c r="B467" s="159">
        <v>1</v>
      </c>
      <c r="C467" s="160" t="s">
        <v>3098</v>
      </c>
      <c r="D467" s="208" t="s">
        <v>3130</v>
      </c>
      <c r="E467" s="12" t="s">
        <v>3130</v>
      </c>
      <c r="F467" s="161" t="s">
        <v>40</v>
      </c>
      <c r="G467" s="161"/>
      <c r="H467" s="162" t="s">
        <v>40</v>
      </c>
      <c r="I467" s="162"/>
      <c r="J467" s="163" t="s">
        <v>40</v>
      </c>
      <c r="K467" s="163"/>
      <c r="L467" s="164" t="s">
        <v>40</v>
      </c>
      <c r="M467" s="164"/>
      <c r="N467" s="164" t="s">
        <v>40</v>
      </c>
      <c r="O467" s="165"/>
      <c r="P467" s="166" t="s">
        <v>40</v>
      </c>
      <c r="Q467" s="166"/>
      <c r="R467" s="167" t="s">
        <v>40</v>
      </c>
      <c r="S467" s="167"/>
      <c r="T467" s="168" t="s">
        <v>40</v>
      </c>
      <c r="U467" s="168"/>
      <c r="V467" s="169" t="s">
        <v>40</v>
      </c>
      <c r="W467" s="169"/>
      <c r="X467" s="5" t="s">
        <v>40</v>
      </c>
      <c r="Y467" s="5"/>
      <c r="Z467" s="161" t="s">
        <v>40</v>
      </c>
      <c r="AA467" s="161"/>
      <c r="AB467" s="162" t="s">
        <v>40</v>
      </c>
      <c r="AC467" s="162"/>
      <c r="AD467" s="5">
        <v>2</v>
      </c>
      <c r="AE467" s="5" t="s">
        <v>12541</v>
      </c>
      <c r="AF467" s="5" t="s">
        <v>12553</v>
      </c>
      <c r="AG467" s="170" t="b">
        <v>0</v>
      </c>
      <c r="AH467" s="170" t="b">
        <v>1</v>
      </c>
      <c r="AI467" s="170" t="s">
        <v>48</v>
      </c>
    </row>
    <row r="468" spans="1:35" ht="12.75">
      <c r="A468" s="60" t="s">
        <v>3100</v>
      </c>
      <c r="B468" s="159">
        <v>1</v>
      </c>
      <c r="C468" s="160" t="s">
        <v>3100</v>
      </c>
      <c r="D468" s="208" t="s">
        <v>3132</v>
      </c>
      <c r="E468" s="12" t="s">
        <v>3132</v>
      </c>
      <c r="F468" s="161" t="s">
        <v>40</v>
      </c>
      <c r="G468" s="161"/>
      <c r="H468" s="162" t="s">
        <v>40</v>
      </c>
      <c r="I468" s="162"/>
      <c r="J468" s="163" t="s">
        <v>40</v>
      </c>
      <c r="K468" s="163"/>
      <c r="L468" s="164" t="s">
        <v>40</v>
      </c>
      <c r="M468" s="164"/>
      <c r="N468" s="164" t="s">
        <v>40</v>
      </c>
      <c r="O468" s="165"/>
      <c r="P468" s="166" t="s">
        <v>40</v>
      </c>
      <c r="Q468" s="166"/>
      <c r="R468" s="167" t="s">
        <v>40</v>
      </c>
      <c r="S468" s="167"/>
      <c r="T468" s="168" t="s">
        <v>40</v>
      </c>
      <c r="U468" s="168"/>
      <c r="V468" s="169" t="s">
        <v>40</v>
      </c>
      <c r="W468" s="169"/>
      <c r="X468" s="5" t="s">
        <v>40</v>
      </c>
      <c r="Y468" s="5"/>
      <c r="Z468" s="161" t="s">
        <v>40</v>
      </c>
      <c r="AA468" s="161"/>
      <c r="AB468" s="162" t="s">
        <v>40</v>
      </c>
      <c r="AC468" s="162"/>
      <c r="AD468" s="5">
        <v>2</v>
      </c>
      <c r="AE468" s="5" t="s">
        <v>12541</v>
      </c>
      <c r="AF468" s="5" t="s">
        <v>12553</v>
      </c>
      <c r="AG468" s="170" t="b">
        <v>0</v>
      </c>
      <c r="AH468" s="170" t="b">
        <v>1</v>
      </c>
      <c r="AI468" s="170" t="s">
        <v>48</v>
      </c>
    </row>
    <row r="469" spans="1:35" ht="12.75">
      <c r="A469" s="60" t="s">
        <v>3102</v>
      </c>
      <c r="B469" s="159">
        <v>1</v>
      </c>
      <c r="C469" s="160" t="s">
        <v>3102</v>
      </c>
      <c r="D469" s="208" t="s">
        <v>3134</v>
      </c>
      <c r="E469" s="12" t="s">
        <v>3134</v>
      </c>
      <c r="F469" s="161" t="s">
        <v>40</v>
      </c>
      <c r="G469" s="161"/>
      <c r="H469" s="162" t="s">
        <v>40</v>
      </c>
      <c r="I469" s="162"/>
      <c r="J469" s="163" t="s">
        <v>40</v>
      </c>
      <c r="K469" s="163"/>
      <c r="L469" s="164" t="s">
        <v>40</v>
      </c>
      <c r="M469" s="164"/>
      <c r="N469" s="164" t="s">
        <v>40</v>
      </c>
      <c r="O469" s="165"/>
      <c r="P469" s="166" t="s">
        <v>40</v>
      </c>
      <c r="Q469" s="166"/>
      <c r="R469" s="167" t="s">
        <v>40</v>
      </c>
      <c r="S469" s="167"/>
      <c r="T469" s="168" t="s">
        <v>40</v>
      </c>
      <c r="U469" s="168"/>
      <c r="V469" s="169" t="s">
        <v>40</v>
      </c>
      <c r="W469" s="169"/>
      <c r="X469" s="5" t="s">
        <v>40</v>
      </c>
      <c r="Y469" s="5"/>
      <c r="Z469" s="161" t="s">
        <v>40</v>
      </c>
      <c r="AA469" s="161"/>
      <c r="AB469" s="162" t="s">
        <v>40</v>
      </c>
      <c r="AC469" s="162"/>
      <c r="AD469" s="5">
        <v>2</v>
      </c>
      <c r="AE469" s="5" t="s">
        <v>12541</v>
      </c>
      <c r="AF469" s="5" t="s">
        <v>12553</v>
      </c>
      <c r="AG469" s="170" t="b">
        <v>0</v>
      </c>
      <c r="AH469" s="170" t="b">
        <v>1</v>
      </c>
      <c r="AI469" s="170" t="s">
        <v>48</v>
      </c>
    </row>
    <row r="470" spans="1:35" ht="12.75">
      <c r="A470" s="60" t="s">
        <v>3104</v>
      </c>
      <c r="B470" s="159">
        <v>1</v>
      </c>
      <c r="C470" s="160" t="s">
        <v>3104</v>
      </c>
      <c r="D470" s="208" t="s">
        <v>3136</v>
      </c>
      <c r="E470" s="12" t="s">
        <v>3136</v>
      </c>
      <c r="F470" s="161" t="s">
        <v>40</v>
      </c>
      <c r="G470" s="161"/>
      <c r="H470" s="162" t="s">
        <v>40</v>
      </c>
      <c r="I470" s="162"/>
      <c r="J470" s="163" t="s">
        <v>40</v>
      </c>
      <c r="K470" s="163"/>
      <c r="L470" s="164" t="s">
        <v>40</v>
      </c>
      <c r="M470" s="164"/>
      <c r="N470" s="164" t="s">
        <v>40</v>
      </c>
      <c r="O470" s="165"/>
      <c r="P470" s="166" t="s">
        <v>40</v>
      </c>
      <c r="Q470" s="166"/>
      <c r="R470" s="167" t="s">
        <v>40</v>
      </c>
      <c r="S470" s="167"/>
      <c r="T470" s="168" t="s">
        <v>40</v>
      </c>
      <c r="U470" s="168"/>
      <c r="V470" s="169" t="s">
        <v>40</v>
      </c>
      <c r="W470" s="169"/>
      <c r="X470" s="5" t="s">
        <v>40</v>
      </c>
      <c r="Y470" s="5"/>
      <c r="Z470" s="161" t="s">
        <v>40</v>
      </c>
      <c r="AA470" s="161"/>
      <c r="AB470" s="162" t="s">
        <v>40</v>
      </c>
      <c r="AC470" s="162"/>
      <c r="AD470" s="5">
        <v>2</v>
      </c>
      <c r="AE470" s="5" t="s">
        <v>12541</v>
      </c>
      <c r="AF470" s="5" t="s">
        <v>12553</v>
      </c>
      <c r="AG470" s="170" t="b">
        <v>0</v>
      </c>
      <c r="AH470" s="170" t="b">
        <v>1</v>
      </c>
      <c r="AI470" s="170" t="s">
        <v>48</v>
      </c>
    </row>
    <row r="471" spans="1:35" ht="12.75">
      <c r="A471" s="60" t="s">
        <v>3106</v>
      </c>
      <c r="B471" s="159">
        <v>1</v>
      </c>
      <c r="C471" s="160" t="s">
        <v>3106</v>
      </c>
      <c r="D471" s="208" t="s">
        <v>3138</v>
      </c>
      <c r="E471" s="12" t="s">
        <v>3138</v>
      </c>
      <c r="F471" s="161" t="s">
        <v>40</v>
      </c>
      <c r="G471" s="161"/>
      <c r="H471" s="162" t="s">
        <v>40</v>
      </c>
      <c r="I471" s="162"/>
      <c r="J471" s="163" t="s">
        <v>40</v>
      </c>
      <c r="K471" s="163"/>
      <c r="L471" s="164" t="s">
        <v>40</v>
      </c>
      <c r="M471" s="164"/>
      <c r="N471" s="164" t="s">
        <v>40</v>
      </c>
      <c r="O471" s="165"/>
      <c r="P471" s="166" t="s">
        <v>40</v>
      </c>
      <c r="Q471" s="166"/>
      <c r="R471" s="167" t="s">
        <v>40</v>
      </c>
      <c r="S471" s="167"/>
      <c r="T471" s="168" t="s">
        <v>40</v>
      </c>
      <c r="U471" s="168"/>
      <c r="V471" s="169" t="s">
        <v>40</v>
      </c>
      <c r="W471" s="169"/>
      <c r="X471" s="5" t="s">
        <v>40</v>
      </c>
      <c r="Y471" s="5"/>
      <c r="Z471" s="161" t="s">
        <v>40</v>
      </c>
      <c r="AA471" s="161"/>
      <c r="AB471" s="162" t="s">
        <v>40</v>
      </c>
      <c r="AC471" s="162"/>
      <c r="AD471" s="5">
        <v>2</v>
      </c>
      <c r="AE471" s="5" t="s">
        <v>12541</v>
      </c>
      <c r="AF471" s="5" t="s">
        <v>12553</v>
      </c>
      <c r="AG471" s="170" t="b">
        <v>0</v>
      </c>
      <c r="AH471" s="170" t="b">
        <v>1</v>
      </c>
      <c r="AI471" s="170" t="s">
        <v>48</v>
      </c>
    </row>
    <row r="472" spans="1:35" ht="12.75">
      <c r="A472" s="60" t="s">
        <v>3108</v>
      </c>
      <c r="B472" s="159">
        <v>1</v>
      </c>
      <c r="C472" s="160" t="s">
        <v>3108</v>
      </c>
      <c r="D472" s="208" t="s">
        <v>3140</v>
      </c>
      <c r="E472" s="12" t="s">
        <v>3140</v>
      </c>
      <c r="F472" s="161" t="s">
        <v>40</v>
      </c>
      <c r="G472" s="161"/>
      <c r="H472" s="162" t="s">
        <v>40</v>
      </c>
      <c r="I472" s="162"/>
      <c r="J472" s="163" t="s">
        <v>40</v>
      </c>
      <c r="K472" s="163"/>
      <c r="L472" s="164" t="s">
        <v>40</v>
      </c>
      <c r="M472" s="164"/>
      <c r="N472" s="164" t="s">
        <v>40</v>
      </c>
      <c r="O472" s="165"/>
      <c r="P472" s="166" t="s">
        <v>40</v>
      </c>
      <c r="Q472" s="166"/>
      <c r="R472" s="167" t="s">
        <v>40</v>
      </c>
      <c r="S472" s="167"/>
      <c r="T472" s="168" t="s">
        <v>40</v>
      </c>
      <c r="U472" s="168"/>
      <c r="V472" s="169" t="s">
        <v>40</v>
      </c>
      <c r="W472" s="169"/>
      <c r="X472" s="5" t="s">
        <v>40</v>
      </c>
      <c r="Y472" s="5"/>
      <c r="Z472" s="161" t="s">
        <v>40</v>
      </c>
      <c r="AA472" s="161"/>
      <c r="AB472" s="162" t="s">
        <v>40</v>
      </c>
      <c r="AC472" s="162"/>
      <c r="AD472" s="5">
        <v>2</v>
      </c>
      <c r="AE472" s="5" t="s">
        <v>12541</v>
      </c>
      <c r="AF472" s="5" t="s">
        <v>12553</v>
      </c>
      <c r="AG472" s="170" t="b">
        <v>0</v>
      </c>
      <c r="AH472" s="170" t="b">
        <v>1</v>
      </c>
      <c r="AI472" s="170" t="s">
        <v>48</v>
      </c>
    </row>
    <row r="473" spans="1:35" ht="12.75">
      <c r="A473" s="60" t="s">
        <v>3110</v>
      </c>
      <c r="B473" s="159">
        <v>1</v>
      </c>
      <c r="C473" s="160" t="s">
        <v>3110</v>
      </c>
      <c r="D473" s="208" t="s">
        <v>3142</v>
      </c>
      <c r="E473" s="12" t="s">
        <v>3142</v>
      </c>
      <c r="F473" s="161" t="s">
        <v>40</v>
      </c>
      <c r="G473" s="161"/>
      <c r="H473" s="162" t="s">
        <v>40</v>
      </c>
      <c r="I473" s="162"/>
      <c r="J473" s="163" t="s">
        <v>40</v>
      </c>
      <c r="K473" s="163"/>
      <c r="L473" s="164" t="s">
        <v>40</v>
      </c>
      <c r="M473" s="164"/>
      <c r="N473" s="164" t="s">
        <v>40</v>
      </c>
      <c r="O473" s="165"/>
      <c r="P473" s="166" t="s">
        <v>40</v>
      </c>
      <c r="Q473" s="166"/>
      <c r="R473" s="167" t="s">
        <v>40</v>
      </c>
      <c r="S473" s="167"/>
      <c r="T473" s="168" t="s">
        <v>40</v>
      </c>
      <c r="U473" s="168"/>
      <c r="V473" s="169" t="s">
        <v>40</v>
      </c>
      <c r="W473" s="169"/>
      <c r="X473" s="5" t="s">
        <v>40</v>
      </c>
      <c r="Y473" s="5"/>
      <c r="Z473" s="161" t="s">
        <v>40</v>
      </c>
      <c r="AA473" s="161"/>
      <c r="AB473" s="162" t="s">
        <v>40</v>
      </c>
      <c r="AC473" s="162"/>
      <c r="AD473" s="5">
        <v>2</v>
      </c>
      <c r="AE473" s="5" t="s">
        <v>12541</v>
      </c>
      <c r="AF473" s="5" t="s">
        <v>12553</v>
      </c>
      <c r="AG473" s="170" t="b">
        <v>0</v>
      </c>
      <c r="AH473" s="170" t="b">
        <v>1</v>
      </c>
      <c r="AI473" s="170" t="s">
        <v>48</v>
      </c>
    </row>
    <row r="474" spans="1:35" ht="12.75">
      <c r="A474" s="75" t="s">
        <v>3112</v>
      </c>
      <c r="B474" s="17">
        <v>1</v>
      </c>
      <c r="C474" s="5" t="s">
        <v>3143</v>
      </c>
      <c r="D474" s="8" t="s">
        <v>3113</v>
      </c>
      <c r="E474" s="12" t="s">
        <v>3114</v>
      </c>
      <c r="F474" s="161" t="s">
        <v>40</v>
      </c>
      <c r="G474" s="161"/>
      <c r="H474" s="162" t="s">
        <v>40</v>
      </c>
      <c r="I474" s="162"/>
      <c r="J474" s="163" t="s">
        <v>40</v>
      </c>
      <c r="K474" s="163"/>
      <c r="L474" s="164" t="s">
        <v>40</v>
      </c>
      <c r="M474" s="164"/>
      <c r="N474" s="164" t="s">
        <v>40</v>
      </c>
      <c r="O474" s="165"/>
      <c r="P474" s="166" t="s">
        <v>40</v>
      </c>
      <c r="Q474" s="166"/>
      <c r="R474" s="167" t="s">
        <v>40</v>
      </c>
      <c r="S474" s="167"/>
      <c r="T474" s="168" t="s">
        <v>40</v>
      </c>
      <c r="U474" s="168"/>
      <c r="V474" s="169" t="s">
        <v>40</v>
      </c>
      <c r="W474" s="169"/>
      <c r="X474" s="5" t="s">
        <v>40</v>
      </c>
      <c r="Y474" s="5"/>
      <c r="Z474" s="161" t="s">
        <v>40</v>
      </c>
      <c r="AA474" s="161"/>
      <c r="AB474" s="162" t="s">
        <v>40</v>
      </c>
      <c r="AC474" s="162"/>
      <c r="AD474" s="5">
        <v>2</v>
      </c>
      <c r="AE474" s="5" t="s">
        <v>12541</v>
      </c>
      <c r="AF474" s="5" t="s">
        <v>12553</v>
      </c>
      <c r="AG474" s="170" t="b">
        <v>0</v>
      </c>
      <c r="AH474" s="170" t="b">
        <v>1</v>
      </c>
      <c r="AI474" s="170" t="s">
        <v>48</v>
      </c>
    </row>
    <row r="475" spans="1:35" ht="12.75">
      <c r="A475" s="75" t="s">
        <v>3115</v>
      </c>
      <c r="B475" s="17">
        <v>1</v>
      </c>
      <c r="C475" s="5" t="s">
        <v>3143</v>
      </c>
      <c r="D475" s="8" t="s">
        <v>3116</v>
      </c>
      <c r="E475" s="12" t="s">
        <v>3117</v>
      </c>
      <c r="F475" s="161" t="s">
        <v>40</v>
      </c>
      <c r="G475" s="161"/>
      <c r="H475" s="162" t="s">
        <v>40</v>
      </c>
      <c r="I475" s="162"/>
      <c r="J475" s="163" t="s">
        <v>40</v>
      </c>
      <c r="K475" s="163"/>
      <c r="L475" s="164" t="s">
        <v>40</v>
      </c>
      <c r="M475" s="164"/>
      <c r="N475" s="164" t="s">
        <v>40</v>
      </c>
      <c r="O475" s="165"/>
      <c r="P475" s="166" t="s">
        <v>40</v>
      </c>
      <c r="Q475" s="166"/>
      <c r="R475" s="167" t="s">
        <v>40</v>
      </c>
      <c r="S475" s="167"/>
      <c r="T475" s="168" t="s">
        <v>40</v>
      </c>
      <c r="U475" s="168"/>
      <c r="V475" s="169" t="s">
        <v>40</v>
      </c>
      <c r="W475" s="169"/>
      <c r="X475" s="5" t="s">
        <v>40</v>
      </c>
      <c r="Y475" s="5"/>
      <c r="Z475" s="161" t="s">
        <v>40</v>
      </c>
      <c r="AA475" s="161"/>
      <c r="AB475" s="162" t="s">
        <v>40</v>
      </c>
      <c r="AC475" s="162"/>
      <c r="AD475" s="5">
        <v>2</v>
      </c>
      <c r="AE475" s="5" t="s">
        <v>12541</v>
      </c>
      <c r="AF475" s="5" t="s">
        <v>12553</v>
      </c>
      <c r="AG475" s="170" t="b">
        <v>0</v>
      </c>
      <c r="AH475" s="170" t="b">
        <v>1</v>
      </c>
      <c r="AI475" s="170" t="s">
        <v>48</v>
      </c>
    </row>
    <row r="476" spans="1:35" ht="12.75">
      <c r="A476" s="75" t="s">
        <v>3118</v>
      </c>
      <c r="B476" s="17">
        <v>2</v>
      </c>
      <c r="C476" s="5" t="s">
        <v>3143</v>
      </c>
      <c r="D476" s="8" t="s">
        <v>3119</v>
      </c>
      <c r="E476" s="12" t="s">
        <v>3120</v>
      </c>
      <c r="F476" s="161" t="s">
        <v>40</v>
      </c>
      <c r="G476" s="197"/>
      <c r="H476" s="162" t="s">
        <v>40</v>
      </c>
      <c r="I476" s="198"/>
      <c r="J476" s="163" t="s">
        <v>40</v>
      </c>
      <c r="K476" s="199"/>
      <c r="L476" s="164" t="s">
        <v>40</v>
      </c>
      <c r="M476" s="200"/>
      <c r="N476" s="164" t="s">
        <v>40</v>
      </c>
      <c r="O476" s="180"/>
      <c r="P476" s="166" t="s">
        <v>40</v>
      </c>
      <c r="Q476" s="181"/>
      <c r="R476" s="167" t="s">
        <v>40</v>
      </c>
      <c r="S476" s="182"/>
      <c r="T476" s="168" t="s">
        <v>40</v>
      </c>
      <c r="U476" s="201"/>
      <c r="V476" s="169" t="s">
        <v>40</v>
      </c>
      <c r="W476" s="202"/>
      <c r="X476" s="5" t="s">
        <v>40</v>
      </c>
      <c r="Y476" s="37"/>
      <c r="Z476" s="161" t="s">
        <v>40</v>
      </c>
      <c r="AA476" s="197"/>
      <c r="AB476" s="162" t="s">
        <v>40</v>
      </c>
      <c r="AC476" s="198"/>
      <c r="AD476" s="5">
        <v>5</v>
      </c>
      <c r="AE476" s="5" t="s">
        <v>12541</v>
      </c>
      <c r="AF476" s="5" t="s">
        <v>12553</v>
      </c>
      <c r="AG476" s="170" t="b">
        <v>0</v>
      </c>
      <c r="AH476" s="170" t="b">
        <v>1</v>
      </c>
      <c r="AI476" s="170" t="s">
        <v>48</v>
      </c>
    </row>
    <row r="477" spans="1:35" ht="12.75">
      <c r="A477" s="75" t="s">
        <v>3121</v>
      </c>
      <c r="B477" s="17">
        <v>2</v>
      </c>
      <c r="C477" s="5" t="s">
        <v>3143</v>
      </c>
      <c r="D477" s="8" t="s">
        <v>3122</v>
      </c>
      <c r="E477" s="12" t="s">
        <v>3123</v>
      </c>
      <c r="F477" s="161" t="s">
        <v>40</v>
      </c>
      <c r="G477" s="197"/>
      <c r="H477" s="162" t="s">
        <v>40</v>
      </c>
      <c r="I477" s="198"/>
      <c r="J477" s="163" t="s">
        <v>40</v>
      </c>
      <c r="K477" s="199"/>
      <c r="L477" s="164" t="s">
        <v>40</v>
      </c>
      <c r="M477" s="200"/>
      <c r="N477" s="164" t="s">
        <v>40</v>
      </c>
      <c r="O477" s="180"/>
      <c r="P477" s="166" t="s">
        <v>40</v>
      </c>
      <c r="Q477" s="181"/>
      <c r="R477" s="167" t="s">
        <v>40</v>
      </c>
      <c r="S477" s="182"/>
      <c r="T477" s="168" t="s">
        <v>40</v>
      </c>
      <c r="U477" s="201"/>
      <c r="V477" s="169" t="s">
        <v>40</v>
      </c>
      <c r="W477" s="202"/>
      <c r="X477" s="5" t="s">
        <v>40</v>
      </c>
      <c r="Y477" s="37"/>
      <c r="Z477" s="161" t="s">
        <v>40</v>
      </c>
      <c r="AA477" s="197"/>
      <c r="AB477" s="162" t="s">
        <v>40</v>
      </c>
      <c r="AC477" s="198"/>
      <c r="AD477" s="5">
        <v>5</v>
      </c>
      <c r="AE477" s="5" t="s">
        <v>12541</v>
      </c>
      <c r="AF477" s="5" t="s">
        <v>12553</v>
      </c>
      <c r="AG477" s="170" t="b">
        <v>0</v>
      </c>
      <c r="AH477" s="170" t="b">
        <v>1</v>
      </c>
      <c r="AI477" s="170" t="s">
        <v>48</v>
      </c>
    </row>
    <row r="478" spans="1:35" ht="12.75">
      <c r="A478" s="75" t="s">
        <v>3124</v>
      </c>
      <c r="B478" s="17">
        <v>3</v>
      </c>
      <c r="C478" s="5" t="s">
        <v>12554</v>
      </c>
      <c r="D478" s="8" t="s">
        <v>3125</v>
      </c>
      <c r="E478" s="12" t="s">
        <v>3126</v>
      </c>
      <c r="F478" s="161" t="s">
        <v>40</v>
      </c>
      <c r="G478" s="197"/>
      <c r="H478" s="162" t="s">
        <v>40</v>
      </c>
      <c r="I478" s="198"/>
      <c r="J478" s="163" t="s">
        <v>40</v>
      </c>
      <c r="K478" s="199"/>
      <c r="L478" s="164" t="s">
        <v>40</v>
      </c>
      <c r="M478" s="200"/>
      <c r="N478" s="164" t="s">
        <v>40</v>
      </c>
      <c r="O478" s="180"/>
      <c r="P478" s="166" t="s">
        <v>40</v>
      </c>
      <c r="Q478" s="181"/>
      <c r="R478" s="167" t="s">
        <v>40</v>
      </c>
      <c r="S478" s="182"/>
      <c r="T478" s="168" t="s">
        <v>40</v>
      </c>
      <c r="U478" s="201"/>
      <c r="V478" s="169" t="s">
        <v>40</v>
      </c>
      <c r="W478" s="202"/>
      <c r="X478" s="5" t="s">
        <v>40</v>
      </c>
      <c r="Y478" s="37"/>
      <c r="Z478" s="161" t="s">
        <v>40</v>
      </c>
      <c r="AA478" s="197"/>
      <c r="AB478" s="162" t="s">
        <v>40</v>
      </c>
      <c r="AC478" s="198"/>
      <c r="AD478" s="5">
        <v>5</v>
      </c>
      <c r="AE478" s="5" t="s">
        <v>12541</v>
      </c>
      <c r="AF478" s="5" t="s">
        <v>12553</v>
      </c>
      <c r="AG478" s="170" t="b">
        <v>0</v>
      </c>
      <c r="AH478" s="170" t="b">
        <v>0</v>
      </c>
      <c r="AI478" s="170" t="s">
        <v>48</v>
      </c>
    </row>
    <row r="479" spans="1:35" ht="12.75" hidden="1">
      <c r="A479" s="172"/>
      <c r="B479" s="159"/>
      <c r="C479" s="173"/>
      <c r="D479" s="11"/>
      <c r="E479" s="5"/>
      <c r="F479" s="161" t="s">
        <v>40</v>
      </c>
      <c r="G479" s="161"/>
      <c r="H479" s="162" t="s">
        <v>40</v>
      </c>
      <c r="I479" s="162"/>
      <c r="J479" s="163" t="s">
        <v>40</v>
      </c>
      <c r="K479" s="163"/>
      <c r="L479" s="164" t="s">
        <v>40</v>
      </c>
      <c r="M479" s="164"/>
      <c r="N479" s="164" t="s">
        <v>40</v>
      </c>
      <c r="O479" s="165"/>
      <c r="P479" s="166" t="s">
        <v>40</v>
      </c>
      <c r="Q479" s="166"/>
      <c r="R479" s="167" t="s">
        <v>40</v>
      </c>
      <c r="S479" s="167"/>
      <c r="T479" s="168" t="s">
        <v>40</v>
      </c>
      <c r="U479" s="168"/>
      <c r="V479" s="169" t="s">
        <v>40</v>
      </c>
      <c r="W479" s="169"/>
      <c r="X479" s="5" t="s">
        <v>40</v>
      </c>
      <c r="Y479" s="5"/>
      <c r="Z479" s="161" t="s">
        <v>40</v>
      </c>
      <c r="AA479" s="161"/>
      <c r="AB479" s="162" t="s">
        <v>40</v>
      </c>
      <c r="AC479" s="162"/>
      <c r="AD479" s="5"/>
      <c r="AE479" s="5"/>
      <c r="AF479" s="5"/>
      <c r="AG479" s="170"/>
      <c r="AH479" s="170"/>
      <c r="AI479" s="170"/>
    </row>
    <row r="480" spans="1:35" ht="12.75">
      <c r="A480" s="158" t="s">
        <v>2069</v>
      </c>
      <c r="B480" s="159">
        <v>1</v>
      </c>
      <c r="C480" s="5" t="s">
        <v>2070</v>
      </c>
      <c r="D480" s="43" t="s">
        <v>2071</v>
      </c>
      <c r="E480" s="12" t="s">
        <v>2071</v>
      </c>
      <c r="F480" s="161" t="s">
        <v>557</v>
      </c>
      <c r="G480" s="161">
        <v>15</v>
      </c>
      <c r="H480" s="162" t="s">
        <v>500</v>
      </c>
      <c r="I480" s="162">
        <v>10</v>
      </c>
      <c r="J480" s="163" t="s">
        <v>8133</v>
      </c>
      <c r="K480" s="163">
        <v>1</v>
      </c>
      <c r="L480" s="164" t="s">
        <v>4585</v>
      </c>
      <c r="M480" s="164">
        <v>2</v>
      </c>
      <c r="N480" s="164" t="s">
        <v>40</v>
      </c>
      <c r="O480" s="165"/>
      <c r="P480" s="166" t="s">
        <v>40</v>
      </c>
      <c r="Q480" s="166"/>
      <c r="R480" s="167" t="s">
        <v>40</v>
      </c>
      <c r="S480" s="167"/>
      <c r="T480" s="168" t="s">
        <v>40</v>
      </c>
      <c r="U480" s="168"/>
      <c r="V480" s="169" t="s">
        <v>40</v>
      </c>
      <c r="W480" s="169"/>
      <c r="X480" s="5" t="s">
        <v>40</v>
      </c>
      <c r="Y480" s="5"/>
      <c r="Z480" s="161" t="s">
        <v>40</v>
      </c>
      <c r="AA480" s="161"/>
      <c r="AB480" s="162" t="s">
        <v>40</v>
      </c>
      <c r="AC480" s="162"/>
      <c r="AD480" s="5">
        <v>5</v>
      </c>
      <c r="AE480" s="5" t="s">
        <v>12555</v>
      </c>
      <c r="AF480" s="5" t="s">
        <v>12553</v>
      </c>
      <c r="AG480" s="170" t="b">
        <v>0</v>
      </c>
      <c r="AH480" s="170" t="b">
        <v>1</v>
      </c>
      <c r="AI480" s="170" t="str">
        <f ca="1">IFERROR(VLOOKUP(F480,Cennik!$A$4:$B892, 2, FALSE()) * G480 + VLOOKUP(H480,Cennik!$A$4:$B892, 2, FALSE()) * I480 + VLOOKUP(J480,Cennik!$A$4:$B892, 2, FALSE()) * K480 + VLOOKUP(L480,Cennik!$A$4:$B892, 2, FALSE()) * M480 + VLOOKUP(N480,Cennik!$A$4:$B892, 2, FALSE()) * O480 + VLOOKUP(P480,Cennik!$A$4:$B892, 2, FALSE()) * Q480 + VLOOKUP(R480,Cennik!$A$4:$B892, 2, FALSE()) * S480 + VLOOKUP(T480,Cennik!$A$4:$B892, 2, FALSE()) * U480 + VLOOKUP(V480,Cennik!$A$4:$B892, 2, FALSE()) * W480 + VLOOKUP(X480,Cennik!$A$4:$B892, 2, FALSE()) * Y480 + VLOOKUP(Z480,Cennik!$A$4:$B892, 2, FALSE()) * AA480 + VLOOKUP(AB480,Cennik!$A$4:$B892, 2, FALSE() * AC480),"Brak wartości")</f>
        <v>Brak wartości</v>
      </c>
    </row>
    <row r="481" spans="1:35" ht="12.75">
      <c r="A481" s="158" t="s">
        <v>2072</v>
      </c>
      <c r="B481" s="159">
        <v>1</v>
      </c>
      <c r="C481" s="5" t="s">
        <v>2073</v>
      </c>
      <c r="D481" s="43" t="s">
        <v>2074</v>
      </c>
      <c r="E481" s="12" t="s">
        <v>2074</v>
      </c>
      <c r="F481" s="161" t="s">
        <v>557</v>
      </c>
      <c r="G481" s="161">
        <v>16</v>
      </c>
      <c r="H481" s="162" t="s">
        <v>500</v>
      </c>
      <c r="I481" s="162">
        <v>13</v>
      </c>
      <c r="J481" s="164" t="s">
        <v>8133</v>
      </c>
      <c r="K481" s="163">
        <v>1</v>
      </c>
      <c r="L481" s="164" t="s">
        <v>4585</v>
      </c>
      <c r="M481" s="164">
        <v>3</v>
      </c>
      <c r="N481" s="164" t="s">
        <v>40</v>
      </c>
      <c r="O481" s="165"/>
      <c r="P481" s="166" t="s">
        <v>40</v>
      </c>
      <c r="Q481" s="166"/>
      <c r="R481" s="167" t="s">
        <v>40</v>
      </c>
      <c r="S481" s="167"/>
      <c r="T481" s="168" t="s">
        <v>40</v>
      </c>
      <c r="U481" s="168"/>
      <c r="V481" s="169" t="s">
        <v>40</v>
      </c>
      <c r="W481" s="169"/>
      <c r="X481" s="5" t="s">
        <v>40</v>
      </c>
      <c r="Y481" s="5"/>
      <c r="Z481" s="161" t="s">
        <v>40</v>
      </c>
      <c r="AA481" s="161"/>
      <c r="AB481" s="162" t="s">
        <v>40</v>
      </c>
      <c r="AC481" s="162"/>
      <c r="AD481" s="5">
        <v>8</v>
      </c>
      <c r="AE481" s="5" t="s">
        <v>12555</v>
      </c>
      <c r="AF481" s="5" t="s">
        <v>12553</v>
      </c>
      <c r="AG481" s="170" t="b">
        <v>0</v>
      </c>
      <c r="AH481" s="170" t="b">
        <v>1</v>
      </c>
      <c r="AI481" s="170" t="str">
        <f ca="1">IFERROR(VLOOKUP(F481,Cennik!$A$4:$B892, 2, FALSE()) * G481 + VLOOKUP(H481,Cennik!$A$4:$B892, 2, FALSE()) * I481 + VLOOKUP(J481,Cennik!$A$4:$B892, 2, FALSE()) * K481 + VLOOKUP(L481,Cennik!$A$4:$B892, 2, FALSE()) * M481 + VLOOKUP(N481,Cennik!$A$4:$B892, 2, FALSE()) * O481 + VLOOKUP(P481,Cennik!$A$4:$B892, 2, FALSE()) * Q481 + VLOOKUP(R481,Cennik!$A$4:$B892, 2, FALSE()) * S481 + VLOOKUP(T481,Cennik!$A$4:$B892, 2, FALSE()) * U481 + VLOOKUP(V481,Cennik!$A$4:$B892, 2, FALSE()) * W481 + VLOOKUP(X481,Cennik!$A$4:$B892, 2, FALSE()) * Y481 + VLOOKUP(Z481,Cennik!$A$4:$B892, 2, FALSE()) * AA481 + VLOOKUP(AB481,Cennik!$A$4:$B892, 2, FALSE()) * AC481 + VLOOKUP("Stamina",Cennik!$A$4:$B892,2,FALSE()),"Brak wartości")</f>
        <v>Brak wartości</v>
      </c>
    </row>
    <row r="482" spans="1:35" ht="12.75">
      <c r="A482" s="158" t="s">
        <v>2075</v>
      </c>
      <c r="B482" s="159">
        <v>1</v>
      </c>
      <c r="C482" s="5" t="s">
        <v>2076</v>
      </c>
      <c r="D482" s="43" t="s">
        <v>2077</v>
      </c>
      <c r="E482" s="12" t="s">
        <v>2077</v>
      </c>
      <c r="F482" s="161" t="s">
        <v>557</v>
      </c>
      <c r="G482" s="161">
        <v>18</v>
      </c>
      <c r="H482" s="162" t="s">
        <v>500</v>
      </c>
      <c r="I482" s="162">
        <v>14</v>
      </c>
      <c r="J482" s="164" t="s">
        <v>8133</v>
      </c>
      <c r="K482" s="163">
        <v>1</v>
      </c>
      <c r="L482" s="164" t="s">
        <v>4585</v>
      </c>
      <c r="M482" s="164">
        <v>3</v>
      </c>
      <c r="N482" s="164" t="s">
        <v>40</v>
      </c>
      <c r="O482" s="165"/>
      <c r="P482" s="166" t="s">
        <v>40</v>
      </c>
      <c r="Q482" s="166"/>
      <c r="R482" s="167" t="s">
        <v>40</v>
      </c>
      <c r="S482" s="167"/>
      <c r="T482" s="168" t="s">
        <v>40</v>
      </c>
      <c r="U482" s="168"/>
      <c r="V482" s="169" t="s">
        <v>40</v>
      </c>
      <c r="W482" s="169"/>
      <c r="X482" s="5" t="s">
        <v>40</v>
      </c>
      <c r="Y482" s="5"/>
      <c r="Z482" s="161" t="s">
        <v>40</v>
      </c>
      <c r="AA482" s="161"/>
      <c r="AB482" s="162" t="s">
        <v>40</v>
      </c>
      <c r="AC482" s="162"/>
      <c r="AD482" s="5">
        <v>12</v>
      </c>
      <c r="AE482" s="5" t="s">
        <v>12555</v>
      </c>
      <c r="AF482" s="5" t="s">
        <v>12553</v>
      </c>
      <c r="AG482" s="170" t="b">
        <v>0</v>
      </c>
      <c r="AH482" s="170" t="b">
        <v>1</v>
      </c>
      <c r="AI482" s="170" t="str">
        <f ca="1">IFERROR(VLOOKUP(F482,Cennik!$A$4:$B892, 2, FALSE()) * G482 + VLOOKUP(H482,Cennik!$A$4:$B892, 2, FALSE()) * I482 + VLOOKUP(J482,Cennik!$A$4:$B892, 2, FALSE()) * K482 + VLOOKUP(L482,Cennik!$A$4:$B892, 2, FALSE()) * M482 + VLOOKUP(N482,Cennik!$A$4:$B892, 2, FALSE()) * O482 + VLOOKUP(P482,Cennik!$A$4:$B892, 2, FALSE()) * Q482 + VLOOKUP(R482,Cennik!$A$4:$B892, 2, FALSE()) * S482 + VLOOKUP(T482,Cennik!$A$4:$B892, 2, FALSE()) * U482 + VLOOKUP(V482,Cennik!$A$4:$B892, 2, FALSE()) * W482 + VLOOKUP(X482,Cennik!$A$4:$B892, 2, FALSE()) * Y482 + VLOOKUP(Z482,Cennik!$A$4:$B892, 2, FALSE()) * AA482 + VLOOKUP(AB482,Cennik!$A$4:$B892, 2, FALSE()) * AC482 + VLOOKUP("Stamina",Cennik!$A$4:$B892,2,FALSE()),"Brak wartości")</f>
        <v>Brak wartości</v>
      </c>
    </row>
    <row r="483" spans="1:35" ht="15" hidden="1" customHeight="1">
      <c r="A483" s="210"/>
      <c r="B483" s="210"/>
      <c r="C483" s="210"/>
      <c r="D483" s="210"/>
      <c r="E483" s="210"/>
      <c r="F483" s="161" t="s">
        <v>40</v>
      </c>
      <c r="G483" s="161"/>
      <c r="H483" s="162" t="s">
        <v>40</v>
      </c>
      <c r="I483" s="162"/>
      <c r="J483" s="163" t="s">
        <v>40</v>
      </c>
      <c r="K483" s="163"/>
      <c r="L483" s="164" t="s">
        <v>40</v>
      </c>
      <c r="M483" s="164"/>
      <c r="N483" s="164" t="s">
        <v>40</v>
      </c>
      <c r="O483" s="165"/>
      <c r="P483" s="166" t="s">
        <v>40</v>
      </c>
      <c r="Q483" s="166"/>
      <c r="R483" s="167" t="s">
        <v>40</v>
      </c>
      <c r="S483" s="167"/>
      <c r="T483" s="168" t="s">
        <v>40</v>
      </c>
      <c r="U483" s="168"/>
      <c r="V483" s="169" t="s">
        <v>40</v>
      </c>
      <c r="W483" s="169"/>
      <c r="X483" s="5" t="s">
        <v>40</v>
      </c>
      <c r="Y483" s="5"/>
      <c r="Z483" s="161" t="s">
        <v>40</v>
      </c>
      <c r="AA483" s="161"/>
      <c r="AB483" s="162" t="s">
        <v>40</v>
      </c>
      <c r="AC483" s="162"/>
      <c r="AD483" s="211"/>
      <c r="AE483" s="211"/>
      <c r="AF483" s="211"/>
      <c r="AG483" s="211"/>
      <c r="AH483" s="211"/>
      <c r="AI483" s="212"/>
    </row>
    <row r="484" spans="1:35" ht="15" customHeight="1">
      <c r="A484" s="74" t="s">
        <v>2078</v>
      </c>
      <c r="B484" s="17">
        <v>2</v>
      </c>
      <c r="C484" s="5" t="s">
        <v>2079</v>
      </c>
      <c r="D484" s="8" t="s">
        <v>2080</v>
      </c>
      <c r="E484" s="12" t="s">
        <v>2080</v>
      </c>
      <c r="F484" s="161" t="s">
        <v>40</v>
      </c>
      <c r="G484" s="161"/>
      <c r="H484" s="162" t="s">
        <v>40</v>
      </c>
      <c r="I484" s="162"/>
      <c r="J484" s="163" t="s">
        <v>40</v>
      </c>
      <c r="K484" s="163"/>
      <c r="L484" s="164" t="s">
        <v>40</v>
      </c>
      <c r="M484" s="164"/>
      <c r="N484" s="164" t="s">
        <v>40</v>
      </c>
      <c r="O484" s="165"/>
      <c r="P484" s="166" t="s">
        <v>40</v>
      </c>
      <c r="Q484" s="166"/>
      <c r="R484" s="167" t="s">
        <v>40</v>
      </c>
      <c r="S484" s="167"/>
      <c r="T484" s="168" t="s">
        <v>40</v>
      </c>
      <c r="U484" s="168"/>
      <c r="V484" s="169" t="s">
        <v>40</v>
      </c>
      <c r="W484" s="169"/>
      <c r="X484" s="5" t="s">
        <v>40</v>
      </c>
      <c r="Y484" s="5"/>
      <c r="Z484" s="161" t="s">
        <v>40</v>
      </c>
      <c r="AA484" s="161"/>
      <c r="AB484" s="162" t="s">
        <v>40</v>
      </c>
      <c r="AC484" s="162"/>
      <c r="AD484" s="5">
        <v>3</v>
      </c>
      <c r="AE484" s="5" t="s">
        <v>12541</v>
      </c>
      <c r="AF484" s="5" t="s">
        <v>12553</v>
      </c>
      <c r="AG484" s="170" t="b">
        <v>0</v>
      </c>
      <c r="AH484" s="170" t="b">
        <v>1</v>
      </c>
      <c r="AI484" s="170" t="s">
        <v>48</v>
      </c>
    </row>
    <row r="485" spans="1:35" ht="15" customHeight="1">
      <c r="A485" s="74" t="s">
        <v>2081</v>
      </c>
      <c r="B485" s="17">
        <v>2</v>
      </c>
      <c r="C485" s="5" t="s">
        <v>2079</v>
      </c>
      <c r="D485" s="8" t="s">
        <v>2082</v>
      </c>
      <c r="E485" s="12" t="s">
        <v>2082</v>
      </c>
      <c r="F485" s="161" t="s">
        <v>40</v>
      </c>
      <c r="G485" s="161"/>
      <c r="H485" s="162" t="s">
        <v>40</v>
      </c>
      <c r="I485" s="162"/>
      <c r="J485" s="163" t="s">
        <v>40</v>
      </c>
      <c r="K485" s="163"/>
      <c r="L485" s="164" t="s">
        <v>40</v>
      </c>
      <c r="M485" s="164"/>
      <c r="N485" s="164" t="s">
        <v>40</v>
      </c>
      <c r="O485" s="165"/>
      <c r="P485" s="166" t="s">
        <v>40</v>
      </c>
      <c r="Q485" s="166"/>
      <c r="R485" s="167" t="s">
        <v>40</v>
      </c>
      <c r="S485" s="167"/>
      <c r="T485" s="168" t="s">
        <v>40</v>
      </c>
      <c r="U485" s="168"/>
      <c r="V485" s="169" t="s">
        <v>40</v>
      </c>
      <c r="W485" s="169"/>
      <c r="X485" s="5" t="s">
        <v>40</v>
      </c>
      <c r="Y485" s="5"/>
      <c r="Z485" s="161" t="s">
        <v>40</v>
      </c>
      <c r="AA485" s="161"/>
      <c r="AB485" s="162" t="s">
        <v>40</v>
      </c>
      <c r="AC485" s="162"/>
      <c r="AD485" s="5">
        <v>3</v>
      </c>
      <c r="AE485" s="5" t="s">
        <v>12541</v>
      </c>
      <c r="AF485" s="5" t="s">
        <v>12553</v>
      </c>
      <c r="AG485" s="170" t="b">
        <v>0</v>
      </c>
      <c r="AH485" s="170" t="b">
        <v>1</v>
      </c>
      <c r="AI485" s="170" t="s">
        <v>48</v>
      </c>
    </row>
    <row r="486" spans="1:35" ht="15" customHeight="1">
      <c r="A486" s="74" t="s">
        <v>2083</v>
      </c>
      <c r="B486" s="17">
        <v>2</v>
      </c>
      <c r="C486" s="5" t="s">
        <v>2079</v>
      </c>
      <c r="D486" s="8" t="s">
        <v>2084</v>
      </c>
      <c r="E486" s="12" t="s">
        <v>2084</v>
      </c>
      <c r="F486" s="161" t="s">
        <v>40</v>
      </c>
      <c r="G486" s="161"/>
      <c r="H486" s="162" t="s">
        <v>40</v>
      </c>
      <c r="I486" s="162"/>
      <c r="J486" s="163" t="s">
        <v>40</v>
      </c>
      <c r="K486" s="163"/>
      <c r="L486" s="164" t="s">
        <v>40</v>
      </c>
      <c r="M486" s="164"/>
      <c r="N486" s="164" t="s">
        <v>40</v>
      </c>
      <c r="O486" s="165"/>
      <c r="P486" s="166" t="s">
        <v>40</v>
      </c>
      <c r="Q486" s="166"/>
      <c r="R486" s="167" t="s">
        <v>40</v>
      </c>
      <c r="S486" s="167"/>
      <c r="T486" s="168" t="s">
        <v>40</v>
      </c>
      <c r="U486" s="168"/>
      <c r="V486" s="169" t="s">
        <v>40</v>
      </c>
      <c r="W486" s="169"/>
      <c r="X486" s="5" t="s">
        <v>40</v>
      </c>
      <c r="Y486" s="5"/>
      <c r="Z486" s="161" t="s">
        <v>40</v>
      </c>
      <c r="AA486" s="161"/>
      <c r="AB486" s="162" t="s">
        <v>40</v>
      </c>
      <c r="AC486" s="162"/>
      <c r="AD486" s="5">
        <v>3</v>
      </c>
      <c r="AE486" s="5" t="s">
        <v>12541</v>
      </c>
      <c r="AF486" s="5" t="s">
        <v>12553</v>
      </c>
      <c r="AG486" s="170" t="b">
        <v>0</v>
      </c>
      <c r="AH486" s="170" t="b">
        <v>1</v>
      </c>
      <c r="AI486" s="170" t="s">
        <v>48</v>
      </c>
    </row>
    <row r="487" spans="1:35" ht="15" customHeight="1">
      <c r="A487" s="74" t="s">
        <v>2085</v>
      </c>
      <c r="B487" s="17">
        <v>2</v>
      </c>
      <c r="C487" s="5" t="s">
        <v>2079</v>
      </c>
      <c r="D487" s="8" t="s">
        <v>2086</v>
      </c>
      <c r="E487" s="12" t="s">
        <v>2086</v>
      </c>
      <c r="F487" s="161" t="s">
        <v>40</v>
      </c>
      <c r="G487" s="161"/>
      <c r="H487" s="162" t="s">
        <v>40</v>
      </c>
      <c r="I487" s="162"/>
      <c r="J487" s="163" t="s">
        <v>40</v>
      </c>
      <c r="K487" s="163"/>
      <c r="L487" s="164" t="s">
        <v>40</v>
      </c>
      <c r="M487" s="164"/>
      <c r="N487" s="164" t="s">
        <v>40</v>
      </c>
      <c r="O487" s="165"/>
      <c r="P487" s="166" t="s">
        <v>40</v>
      </c>
      <c r="Q487" s="166"/>
      <c r="R487" s="167" t="s">
        <v>40</v>
      </c>
      <c r="S487" s="167"/>
      <c r="T487" s="168" t="s">
        <v>40</v>
      </c>
      <c r="U487" s="168"/>
      <c r="V487" s="169" t="s">
        <v>40</v>
      </c>
      <c r="W487" s="169"/>
      <c r="X487" s="5" t="s">
        <v>40</v>
      </c>
      <c r="Y487" s="5"/>
      <c r="Z487" s="161" t="s">
        <v>40</v>
      </c>
      <c r="AA487" s="161"/>
      <c r="AB487" s="162" t="s">
        <v>40</v>
      </c>
      <c r="AC487" s="162"/>
      <c r="AD487" s="5">
        <v>3</v>
      </c>
      <c r="AE487" s="5" t="s">
        <v>12541</v>
      </c>
      <c r="AF487" s="5" t="s">
        <v>12553</v>
      </c>
      <c r="AG487" s="170" t="b">
        <v>0</v>
      </c>
      <c r="AH487" s="170" t="b">
        <v>1</v>
      </c>
      <c r="AI487" s="170" t="s">
        <v>48</v>
      </c>
    </row>
    <row r="488" spans="1:35" ht="15" customHeight="1">
      <c r="A488" s="74" t="s">
        <v>2087</v>
      </c>
      <c r="B488" s="17">
        <v>2</v>
      </c>
      <c r="C488" s="5" t="s">
        <v>2079</v>
      </c>
      <c r="D488" s="8" t="s">
        <v>2088</v>
      </c>
      <c r="E488" s="12" t="s">
        <v>2088</v>
      </c>
      <c r="F488" s="161" t="s">
        <v>40</v>
      </c>
      <c r="G488" s="161"/>
      <c r="H488" s="162" t="s">
        <v>40</v>
      </c>
      <c r="I488" s="162"/>
      <c r="J488" s="163" t="s">
        <v>40</v>
      </c>
      <c r="K488" s="163"/>
      <c r="L488" s="164" t="s">
        <v>40</v>
      </c>
      <c r="M488" s="164"/>
      <c r="N488" s="164" t="s">
        <v>40</v>
      </c>
      <c r="O488" s="165"/>
      <c r="P488" s="166" t="s">
        <v>40</v>
      </c>
      <c r="Q488" s="166"/>
      <c r="R488" s="167" t="s">
        <v>40</v>
      </c>
      <c r="S488" s="167"/>
      <c r="T488" s="168" t="s">
        <v>40</v>
      </c>
      <c r="U488" s="168"/>
      <c r="V488" s="169" t="s">
        <v>40</v>
      </c>
      <c r="W488" s="169"/>
      <c r="X488" s="5" t="s">
        <v>40</v>
      </c>
      <c r="Y488" s="5"/>
      <c r="Z488" s="161" t="s">
        <v>40</v>
      </c>
      <c r="AA488" s="161"/>
      <c r="AB488" s="162" t="s">
        <v>40</v>
      </c>
      <c r="AC488" s="162"/>
      <c r="AD488" s="5">
        <v>3</v>
      </c>
      <c r="AE488" s="5" t="s">
        <v>12541</v>
      </c>
      <c r="AF488" s="5" t="s">
        <v>12553</v>
      </c>
      <c r="AG488" s="170" t="b">
        <v>0</v>
      </c>
      <c r="AH488" s="170" t="b">
        <v>1</v>
      </c>
      <c r="AI488" s="170" t="s">
        <v>48</v>
      </c>
    </row>
    <row r="489" spans="1:35" ht="15" hidden="1" customHeight="1">
      <c r="A489" s="37"/>
      <c r="B489" s="37"/>
      <c r="C489" s="37"/>
      <c r="D489" s="37"/>
      <c r="E489" s="37"/>
      <c r="F489" s="161" t="s">
        <v>40</v>
      </c>
      <c r="G489" s="161"/>
      <c r="H489" s="162" t="s">
        <v>40</v>
      </c>
      <c r="I489" s="162"/>
      <c r="J489" s="163" t="s">
        <v>40</v>
      </c>
      <c r="K489" s="163"/>
      <c r="L489" s="164" t="s">
        <v>40</v>
      </c>
      <c r="M489" s="164"/>
      <c r="N489" s="164" t="s">
        <v>40</v>
      </c>
      <c r="O489" s="165"/>
      <c r="P489" s="166" t="s">
        <v>40</v>
      </c>
      <c r="Q489" s="166"/>
      <c r="R489" s="167" t="s">
        <v>40</v>
      </c>
      <c r="S489" s="167"/>
      <c r="T489" s="168" t="s">
        <v>40</v>
      </c>
      <c r="U489" s="168"/>
      <c r="V489" s="169" t="s">
        <v>40</v>
      </c>
      <c r="W489" s="169"/>
      <c r="X489" s="5" t="s">
        <v>40</v>
      </c>
      <c r="Y489" s="5"/>
      <c r="Z489" s="161" t="s">
        <v>40</v>
      </c>
      <c r="AA489" s="161"/>
      <c r="AB489" s="162" t="s">
        <v>40</v>
      </c>
      <c r="AC489" s="162"/>
      <c r="AD489" s="37"/>
      <c r="AE489" s="37"/>
      <c r="AF489" s="37"/>
      <c r="AG489" s="38"/>
      <c r="AH489" s="38"/>
      <c r="AI489" s="38"/>
    </row>
    <row r="490" spans="1:35" ht="15" customHeight="1">
      <c r="A490" s="191" t="s">
        <v>2997</v>
      </c>
      <c r="B490" s="17">
        <v>1</v>
      </c>
      <c r="C490" s="5" t="s">
        <v>2998</v>
      </c>
      <c r="D490" s="8" t="s">
        <v>2999</v>
      </c>
      <c r="E490" s="12" t="s">
        <v>3000</v>
      </c>
      <c r="F490" s="161" t="s">
        <v>40</v>
      </c>
      <c r="G490" s="161"/>
      <c r="H490" s="162" t="s">
        <v>40</v>
      </c>
      <c r="I490" s="162"/>
      <c r="J490" s="163" t="s">
        <v>40</v>
      </c>
      <c r="K490" s="163"/>
      <c r="L490" s="164" t="s">
        <v>40</v>
      </c>
      <c r="M490" s="164"/>
      <c r="N490" s="164" t="s">
        <v>40</v>
      </c>
      <c r="O490" s="165"/>
      <c r="P490" s="166" t="s">
        <v>40</v>
      </c>
      <c r="Q490" s="166"/>
      <c r="R490" s="167" t="s">
        <v>40</v>
      </c>
      <c r="S490" s="167"/>
      <c r="T490" s="168" t="s">
        <v>40</v>
      </c>
      <c r="U490" s="168"/>
      <c r="V490" s="169" t="s">
        <v>40</v>
      </c>
      <c r="W490" s="169"/>
      <c r="X490" s="5" t="s">
        <v>40</v>
      </c>
      <c r="Y490" s="5"/>
      <c r="Z490" s="161" t="s">
        <v>40</v>
      </c>
      <c r="AA490" s="161"/>
      <c r="AB490" s="162" t="s">
        <v>40</v>
      </c>
      <c r="AC490" s="162"/>
      <c r="AD490" s="5">
        <v>2</v>
      </c>
      <c r="AE490" s="5" t="s">
        <v>12541</v>
      </c>
      <c r="AF490" s="5" t="s">
        <v>12553</v>
      </c>
      <c r="AG490" s="170" t="b">
        <v>0</v>
      </c>
      <c r="AH490" s="170" t="b">
        <v>0</v>
      </c>
      <c r="AI490" s="170" t="s">
        <v>48</v>
      </c>
    </row>
    <row r="491" spans="1:35" ht="15" customHeight="1">
      <c r="A491" s="191" t="s">
        <v>3001</v>
      </c>
      <c r="B491" s="17">
        <v>1</v>
      </c>
      <c r="C491" s="5" t="s">
        <v>2998</v>
      </c>
      <c r="D491" s="8" t="s">
        <v>3002</v>
      </c>
      <c r="E491" s="12" t="s">
        <v>3003</v>
      </c>
      <c r="F491" s="161" t="s">
        <v>40</v>
      </c>
      <c r="G491" s="161"/>
      <c r="H491" s="162" t="s">
        <v>40</v>
      </c>
      <c r="I491" s="162"/>
      <c r="J491" s="163" t="s">
        <v>40</v>
      </c>
      <c r="K491" s="163"/>
      <c r="L491" s="164" t="s">
        <v>40</v>
      </c>
      <c r="M491" s="164"/>
      <c r="N491" s="164" t="s">
        <v>40</v>
      </c>
      <c r="O491" s="165"/>
      <c r="P491" s="166" t="s">
        <v>40</v>
      </c>
      <c r="Q491" s="166"/>
      <c r="R491" s="167" t="s">
        <v>40</v>
      </c>
      <c r="S491" s="167"/>
      <c r="T491" s="168" t="s">
        <v>40</v>
      </c>
      <c r="U491" s="168"/>
      <c r="V491" s="169" t="s">
        <v>40</v>
      </c>
      <c r="W491" s="169"/>
      <c r="X491" s="5" t="s">
        <v>40</v>
      </c>
      <c r="Y491" s="5"/>
      <c r="Z491" s="161" t="s">
        <v>40</v>
      </c>
      <c r="AA491" s="161"/>
      <c r="AB491" s="162" t="s">
        <v>40</v>
      </c>
      <c r="AC491" s="162"/>
      <c r="AD491" s="5">
        <v>2</v>
      </c>
      <c r="AE491" s="5" t="s">
        <v>12541</v>
      </c>
      <c r="AF491" s="5" t="s">
        <v>12553</v>
      </c>
      <c r="AG491" s="170" t="b">
        <v>0</v>
      </c>
      <c r="AH491" s="170" t="b">
        <v>0</v>
      </c>
      <c r="AI491" s="170" t="s">
        <v>48</v>
      </c>
    </row>
    <row r="492" spans="1:35" ht="15" customHeight="1">
      <c r="A492" s="191" t="s">
        <v>3004</v>
      </c>
      <c r="B492" s="17">
        <v>1</v>
      </c>
      <c r="C492" s="5" t="s">
        <v>2998</v>
      </c>
      <c r="D492" s="8" t="s">
        <v>3005</v>
      </c>
      <c r="E492" s="12" t="s">
        <v>3006</v>
      </c>
      <c r="F492" s="161" t="s">
        <v>40</v>
      </c>
      <c r="G492" s="161"/>
      <c r="H492" s="162" t="s">
        <v>40</v>
      </c>
      <c r="I492" s="162"/>
      <c r="J492" s="163" t="s">
        <v>40</v>
      </c>
      <c r="K492" s="163"/>
      <c r="L492" s="164" t="s">
        <v>40</v>
      </c>
      <c r="M492" s="164"/>
      <c r="N492" s="164" t="s">
        <v>40</v>
      </c>
      <c r="O492" s="165"/>
      <c r="P492" s="166" t="s">
        <v>40</v>
      </c>
      <c r="Q492" s="166"/>
      <c r="R492" s="167" t="s">
        <v>40</v>
      </c>
      <c r="S492" s="167"/>
      <c r="T492" s="168" t="s">
        <v>40</v>
      </c>
      <c r="U492" s="168"/>
      <c r="V492" s="169" t="s">
        <v>40</v>
      </c>
      <c r="W492" s="169"/>
      <c r="X492" s="5" t="s">
        <v>40</v>
      </c>
      <c r="Y492" s="5"/>
      <c r="Z492" s="161" t="s">
        <v>40</v>
      </c>
      <c r="AA492" s="161"/>
      <c r="AB492" s="162" t="s">
        <v>40</v>
      </c>
      <c r="AC492" s="162"/>
      <c r="AD492" s="5">
        <v>2</v>
      </c>
      <c r="AE492" s="5" t="s">
        <v>12541</v>
      </c>
      <c r="AF492" s="5" t="s">
        <v>12553</v>
      </c>
      <c r="AG492" s="170" t="b">
        <v>0</v>
      </c>
      <c r="AH492" s="170" t="b">
        <v>0</v>
      </c>
      <c r="AI492" s="170" t="s">
        <v>48</v>
      </c>
    </row>
    <row r="493" spans="1:35" ht="15" customHeight="1">
      <c r="A493" s="191" t="s">
        <v>3007</v>
      </c>
      <c r="B493" s="17">
        <v>1</v>
      </c>
      <c r="C493" s="5" t="s">
        <v>2998</v>
      </c>
      <c r="D493" s="8" t="s">
        <v>3008</v>
      </c>
      <c r="E493" s="12" t="s">
        <v>3009</v>
      </c>
      <c r="F493" s="161" t="s">
        <v>40</v>
      </c>
      <c r="G493" s="161"/>
      <c r="H493" s="162" t="s">
        <v>40</v>
      </c>
      <c r="I493" s="162"/>
      <c r="J493" s="163" t="s">
        <v>40</v>
      </c>
      <c r="K493" s="163"/>
      <c r="L493" s="164" t="s">
        <v>40</v>
      </c>
      <c r="M493" s="164"/>
      <c r="N493" s="164" t="s">
        <v>40</v>
      </c>
      <c r="O493" s="165"/>
      <c r="P493" s="166" t="s">
        <v>40</v>
      </c>
      <c r="Q493" s="166"/>
      <c r="R493" s="167" t="s">
        <v>40</v>
      </c>
      <c r="S493" s="167"/>
      <c r="T493" s="168" t="s">
        <v>40</v>
      </c>
      <c r="U493" s="168"/>
      <c r="V493" s="169" t="s">
        <v>40</v>
      </c>
      <c r="W493" s="169"/>
      <c r="X493" s="5" t="s">
        <v>40</v>
      </c>
      <c r="Y493" s="5"/>
      <c r="Z493" s="161" t="s">
        <v>40</v>
      </c>
      <c r="AA493" s="161"/>
      <c r="AB493" s="162" t="s">
        <v>40</v>
      </c>
      <c r="AC493" s="162"/>
      <c r="AD493" s="5">
        <v>2</v>
      </c>
      <c r="AE493" s="5" t="s">
        <v>12541</v>
      </c>
      <c r="AF493" s="5" t="s">
        <v>12553</v>
      </c>
      <c r="AG493" s="170" t="b">
        <v>0</v>
      </c>
      <c r="AH493" s="170" t="b">
        <v>0</v>
      </c>
      <c r="AI493" s="170" t="s">
        <v>48</v>
      </c>
    </row>
    <row r="494" spans="1:35" ht="15" customHeight="1">
      <c r="A494" s="191" t="s">
        <v>3010</v>
      </c>
      <c r="B494" s="17">
        <v>1</v>
      </c>
      <c r="C494" s="5" t="s">
        <v>2998</v>
      </c>
      <c r="D494" s="8" t="s">
        <v>3011</v>
      </c>
      <c r="E494" s="12" t="s">
        <v>3012</v>
      </c>
      <c r="F494" s="161" t="s">
        <v>40</v>
      </c>
      <c r="G494" s="161"/>
      <c r="H494" s="162" t="s">
        <v>40</v>
      </c>
      <c r="I494" s="162"/>
      <c r="J494" s="163" t="s">
        <v>40</v>
      </c>
      <c r="K494" s="163"/>
      <c r="L494" s="164" t="s">
        <v>40</v>
      </c>
      <c r="M494" s="164"/>
      <c r="N494" s="164" t="s">
        <v>40</v>
      </c>
      <c r="O494" s="165"/>
      <c r="P494" s="166" t="s">
        <v>40</v>
      </c>
      <c r="Q494" s="166"/>
      <c r="R494" s="167" t="s">
        <v>40</v>
      </c>
      <c r="S494" s="167"/>
      <c r="T494" s="168" t="s">
        <v>40</v>
      </c>
      <c r="U494" s="168"/>
      <c r="V494" s="169" t="s">
        <v>40</v>
      </c>
      <c r="W494" s="169"/>
      <c r="X494" s="5" t="s">
        <v>40</v>
      </c>
      <c r="Y494" s="5"/>
      <c r="Z494" s="161" t="s">
        <v>40</v>
      </c>
      <c r="AA494" s="161"/>
      <c r="AB494" s="162" t="s">
        <v>40</v>
      </c>
      <c r="AC494" s="162"/>
      <c r="AD494" s="5">
        <v>2</v>
      </c>
      <c r="AE494" s="5" t="s">
        <v>12541</v>
      </c>
      <c r="AF494" s="5" t="s">
        <v>12553</v>
      </c>
      <c r="AG494" s="170" t="b">
        <v>0</v>
      </c>
      <c r="AH494" s="170" t="b">
        <v>0</v>
      </c>
      <c r="AI494" s="170" t="s">
        <v>48</v>
      </c>
    </row>
    <row r="495" spans="1:35" ht="15" customHeight="1">
      <c r="A495" s="191" t="s">
        <v>3013</v>
      </c>
      <c r="B495" s="17">
        <v>1</v>
      </c>
      <c r="C495" s="5" t="s">
        <v>2998</v>
      </c>
      <c r="D495" s="8" t="s">
        <v>3014</v>
      </c>
      <c r="E495" s="12" t="s">
        <v>3015</v>
      </c>
      <c r="F495" s="161" t="s">
        <v>40</v>
      </c>
      <c r="G495" s="161"/>
      <c r="H495" s="162" t="s">
        <v>40</v>
      </c>
      <c r="I495" s="162"/>
      <c r="J495" s="163" t="s">
        <v>40</v>
      </c>
      <c r="K495" s="163"/>
      <c r="L495" s="164" t="s">
        <v>40</v>
      </c>
      <c r="M495" s="164"/>
      <c r="N495" s="164" t="s">
        <v>40</v>
      </c>
      <c r="O495" s="165"/>
      <c r="P495" s="166" t="s">
        <v>40</v>
      </c>
      <c r="Q495" s="166"/>
      <c r="R495" s="167" t="s">
        <v>40</v>
      </c>
      <c r="S495" s="167"/>
      <c r="T495" s="168" t="s">
        <v>40</v>
      </c>
      <c r="U495" s="168"/>
      <c r="V495" s="169" t="s">
        <v>40</v>
      </c>
      <c r="W495" s="169"/>
      <c r="X495" s="5" t="s">
        <v>40</v>
      </c>
      <c r="Y495" s="5"/>
      <c r="Z495" s="161" t="s">
        <v>40</v>
      </c>
      <c r="AA495" s="161"/>
      <c r="AB495" s="162" t="s">
        <v>40</v>
      </c>
      <c r="AC495" s="162"/>
      <c r="AD495" s="5">
        <v>2</v>
      </c>
      <c r="AE495" s="5" t="s">
        <v>12541</v>
      </c>
      <c r="AF495" s="5" t="s">
        <v>12553</v>
      </c>
      <c r="AG495" s="170" t="b">
        <v>0</v>
      </c>
      <c r="AH495" s="170" t="b">
        <v>0</v>
      </c>
      <c r="AI495" s="170" t="s">
        <v>48</v>
      </c>
    </row>
    <row r="496" spans="1:35" ht="15" customHeight="1">
      <c r="A496" s="191" t="s">
        <v>3016</v>
      </c>
      <c r="B496" s="17">
        <v>1</v>
      </c>
      <c r="C496" s="5" t="s">
        <v>3017</v>
      </c>
      <c r="D496" s="8" t="s">
        <v>3018</v>
      </c>
      <c r="E496" s="12" t="s">
        <v>3018</v>
      </c>
      <c r="F496" s="161" t="s">
        <v>40</v>
      </c>
      <c r="G496" s="161"/>
      <c r="H496" s="162" t="s">
        <v>40</v>
      </c>
      <c r="I496" s="162"/>
      <c r="J496" s="163" t="s">
        <v>40</v>
      </c>
      <c r="K496" s="163"/>
      <c r="L496" s="164" t="s">
        <v>40</v>
      </c>
      <c r="M496" s="164"/>
      <c r="N496" s="164" t="s">
        <v>40</v>
      </c>
      <c r="O496" s="165"/>
      <c r="P496" s="166" t="s">
        <v>40</v>
      </c>
      <c r="Q496" s="166"/>
      <c r="R496" s="167" t="s">
        <v>40</v>
      </c>
      <c r="S496" s="167"/>
      <c r="T496" s="168" t="s">
        <v>40</v>
      </c>
      <c r="U496" s="168"/>
      <c r="V496" s="169" t="s">
        <v>40</v>
      </c>
      <c r="W496" s="169"/>
      <c r="X496" s="5" t="s">
        <v>40</v>
      </c>
      <c r="Y496" s="5"/>
      <c r="Z496" s="161" t="s">
        <v>40</v>
      </c>
      <c r="AA496" s="161"/>
      <c r="AB496" s="162" t="s">
        <v>40</v>
      </c>
      <c r="AC496" s="162"/>
      <c r="AD496" s="5">
        <v>5</v>
      </c>
      <c r="AE496" s="5" t="s">
        <v>12541</v>
      </c>
      <c r="AF496" s="5" t="s">
        <v>12553</v>
      </c>
      <c r="AG496" s="170" t="b">
        <v>0</v>
      </c>
      <c r="AH496" s="170" t="b">
        <v>0</v>
      </c>
      <c r="AI496" s="170" t="s">
        <v>48</v>
      </c>
    </row>
    <row r="497" spans="1:35" ht="15" customHeight="1">
      <c r="A497" s="74" t="s">
        <v>3019</v>
      </c>
      <c r="B497" s="17">
        <v>5</v>
      </c>
      <c r="C497" s="5" t="s">
        <v>3020</v>
      </c>
      <c r="D497" s="8" t="s">
        <v>3021</v>
      </c>
      <c r="E497" s="12" t="s">
        <v>3021</v>
      </c>
      <c r="F497" s="161" t="s">
        <v>40</v>
      </c>
      <c r="G497" s="161"/>
      <c r="H497" s="162" t="s">
        <v>40</v>
      </c>
      <c r="I497" s="162"/>
      <c r="J497" s="163" t="s">
        <v>40</v>
      </c>
      <c r="K497" s="163"/>
      <c r="L497" s="164" t="s">
        <v>40</v>
      </c>
      <c r="M497" s="164"/>
      <c r="N497" s="164" t="s">
        <v>40</v>
      </c>
      <c r="O497" s="165"/>
      <c r="P497" s="166" t="s">
        <v>40</v>
      </c>
      <c r="Q497" s="166"/>
      <c r="R497" s="167" t="s">
        <v>40</v>
      </c>
      <c r="S497" s="167"/>
      <c r="T497" s="168" t="s">
        <v>40</v>
      </c>
      <c r="U497" s="168"/>
      <c r="V497" s="169" t="s">
        <v>40</v>
      </c>
      <c r="W497" s="169"/>
      <c r="X497" s="5" t="s">
        <v>40</v>
      </c>
      <c r="Y497" s="5"/>
      <c r="Z497" s="161" t="s">
        <v>40</v>
      </c>
      <c r="AA497" s="161"/>
      <c r="AB497" s="162" t="s">
        <v>40</v>
      </c>
      <c r="AC497" s="162"/>
      <c r="AD497" s="5">
        <v>5</v>
      </c>
      <c r="AE497" s="5" t="s">
        <v>12541</v>
      </c>
      <c r="AF497" s="5" t="s">
        <v>12553</v>
      </c>
      <c r="AG497" s="170" t="b">
        <v>0</v>
      </c>
      <c r="AH497" s="170" t="b">
        <v>0</v>
      </c>
      <c r="AI497" s="170" t="s">
        <v>48</v>
      </c>
    </row>
    <row r="498" spans="1:35" ht="15" customHeight="1">
      <c r="A498" s="60" t="s">
        <v>3022</v>
      </c>
      <c r="B498" s="213">
        <v>5</v>
      </c>
      <c r="C498" s="59" t="s">
        <v>3023</v>
      </c>
      <c r="D498" s="214" t="s">
        <v>3024</v>
      </c>
      <c r="E498" s="12" t="s">
        <v>3024</v>
      </c>
      <c r="F498" s="161" t="s">
        <v>40</v>
      </c>
      <c r="G498" s="161"/>
      <c r="H498" s="162" t="s">
        <v>40</v>
      </c>
      <c r="I498" s="162"/>
      <c r="J498" s="163" t="s">
        <v>40</v>
      </c>
      <c r="K498" s="163"/>
      <c r="L498" s="164" t="s">
        <v>40</v>
      </c>
      <c r="M498" s="164"/>
      <c r="N498" s="164" t="s">
        <v>40</v>
      </c>
      <c r="O498" s="165"/>
      <c r="P498" s="166" t="s">
        <v>40</v>
      </c>
      <c r="Q498" s="166"/>
      <c r="R498" s="167" t="s">
        <v>40</v>
      </c>
      <c r="S498" s="167"/>
      <c r="T498" s="168" t="s">
        <v>40</v>
      </c>
      <c r="U498" s="168"/>
      <c r="V498" s="169" t="s">
        <v>40</v>
      </c>
      <c r="W498" s="169"/>
      <c r="X498" s="5" t="s">
        <v>40</v>
      </c>
      <c r="Y498" s="5"/>
      <c r="Z498" s="161" t="s">
        <v>40</v>
      </c>
      <c r="AA498" s="161"/>
      <c r="AB498" s="162" t="s">
        <v>40</v>
      </c>
      <c r="AC498" s="162"/>
      <c r="AD498" s="5">
        <v>15</v>
      </c>
      <c r="AE498" s="5" t="s">
        <v>12541</v>
      </c>
      <c r="AF498" s="5" t="s">
        <v>12553</v>
      </c>
      <c r="AG498" s="170" t="b">
        <v>0</v>
      </c>
      <c r="AH498" s="170" t="b">
        <v>0</v>
      </c>
      <c r="AI498" s="170" t="s">
        <v>48</v>
      </c>
    </row>
    <row r="499" spans="1:35" ht="15" hidden="1" customHeight="1">
      <c r="A499" s="210"/>
      <c r="B499" s="210"/>
      <c r="C499" s="210"/>
      <c r="D499" s="210"/>
      <c r="E499" s="210"/>
      <c r="F499" s="161"/>
      <c r="G499" s="161"/>
      <c r="H499" s="162"/>
      <c r="I499" s="162"/>
      <c r="J499" s="163"/>
      <c r="K499" s="163"/>
      <c r="L499" s="164"/>
      <c r="M499" s="164"/>
      <c r="N499" s="164"/>
      <c r="O499" s="165"/>
      <c r="P499" s="166"/>
      <c r="Q499" s="166"/>
      <c r="R499" s="167"/>
      <c r="S499" s="167"/>
      <c r="T499" s="168"/>
      <c r="U499" s="168"/>
      <c r="V499" s="169"/>
      <c r="W499" s="169"/>
      <c r="X499" s="5"/>
      <c r="Y499" s="5"/>
      <c r="Z499" s="161"/>
      <c r="AA499" s="161"/>
      <c r="AB499" s="162"/>
      <c r="AC499" s="162"/>
      <c r="AD499" s="211"/>
      <c r="AE499" s="211"/>
      <c r="AF499" s="211"/>
      <c r="AG499" s="211"/>
      <c r="AH499" s="211"/>
      <c r="AI499" s="212"/>
    </row>
    <row r="500" spans="1:35" ht="15" hidden="1" customHeight="1">
      <c r="A500" s="210"/>
      <c r="B500" s="210"/>
      <c r="C500" s="210"/>
      <c r="D500" s="210"/>
      <c r="E500" s="210"/>
      <c r="F500" s="161"/>
      <c r="G500" s="161"/>
      <c r="H500" s="162"/>
      <c r="I500" s="162"/>
      <c r="J500" s="163"/>
      <c r="K500" s="163"/>
      <c r="L500" s="164"/>
      <c r="M500" s="164"/>
      <c r="N500" s="164"/>
      <c r="O500" s="165"/>
      <c r="P500" s="166"/>
      <c r="Q500" s="166"/>
      <c r="R500" s="167"/>
      <c r="S500" s="167"/>
      <c r="T500" s="168"/>
      <c r="U500" s="168"/>
      <c r="V500" s="169"/>
      <c r="W500" s="169"/>
      <c r="X500" s="5"/>
      <c r="Y500" s="5"/>
      <c r="Z500" s="161"/>
      <c r="AA500" s="161"/>
      <c r="AB500" s="162"/>
      <c r="AC500" s="162"/>
      <c r="AD500" s="211"/>
      <c r="AE500" s="211"/>
      <c r="AF500" s="211"/>
      <c r="AG500" s="211"/>
      <c r="AH500" s="211"/>
      <c r="AI500" s="212"/>
    </row>
    <row r="501" spans="1:35" ht="15" hidden="1" customHeight="1">
      <c r="A501" s="210"/>
      <c r="B501" s="210"/>
      <c r="C501" s="210"/>
      <c r="D501" s="210"/>
      <c r="E501" s="210"/>
      <c r="F501" s="161"/>
      <c r="G501" s="161"/>
      <c r="H501" s="162"/>
      <c r="I501" s="162"/>
      <c r="J501" s="163"/>
      <c r="K501" s="163"/>
      <c r="L501" s="164"/>
      <c r="M501" s="164"/>
      <c r="N501" s="164"/>
      <c r="O501" s="165"/>
      <c r="P501" s="166"/>
      <c r="Q501" s="166"/>
      <c r="R501" s="167"/>
      <c r="S501" s="167"/>
      <c r="T501" s="168"/>
      <c r="U501" s="168"/>
      <c r="V501" s="169"/>
      <c r="W501" s="169"/>
      <c r="X501" s="5"/>
      <c r="Y501" s="5"/>
      <c r="Z501" s="161"/>
      <c r="AA501" s="161"/>
      <c r="AB501" s="162"/>
      <c r="AC501" s="162"/>
      <c r="AD501" s="211"/>
      <c r="AE501" s="211"/>
      <c r="AF501" s="211"/>
      <c r="AG501" s="211"/>
      <c r="AH501" s="211"/>
      <c r="AI501" s="212"/>
    </row>
    <row r="502" spans="1:35" ht="15" customHeight="1">
      <c r="A502" s="60" t="s">
        <v>3025</v>
      </c>
      <c r="B502" s="159">
        <v>1</v>
      </c>
      <c r="C502" s="59" t="s">
        <v>3026</v>
      </c>
      <c r="D502" s="215" t="s">
        <v>3027</v>
      </c>
      <c r="E502" s="12" t="s">
        <v>3028</v>
      </c>
      <c r="F502" s="161" t="s">
        <v>40</v>
      </c>
      <c r="G502" s="161"/>
      <c r="H502" s="162" t="s">
        <v>40</v>
      </c>
      <c r="I502" s="162"/>
      <c r="J502" s="163" t="s">
        <v>40</v>
      </c>
      <c r="K502" s="163"/>
      <c r="L502" s="164" t="s">
        <v>40</v>
      </c>
      <c r="M502" s="164"/>
      <c r="N502" s="164" t="s">
        <v>40</v>
      </c>
      <c r="O502" s="165"/>
      <c r="P502" s="166" t="s">
        <v>40</v>
      </c>
      <c r="Q502" s="166"/>
      <c r="R502" s="167" t="s">
        <v>40</v>
      </c>
      <c r="S502" s="167"/>
      <c r="T502" s="168" t="s">
        <v>40</v>
      </c>
      <c r="U502" s="168"/>
      <c r="V502" s="169" t="s">
        <v>40</v>
      </c>
      <c r="W502" s="169"/>
      <c r="X502" s="5" t="s">
        <v>40</v>
      </c>
      <c r="Y502" s="5"/>
      <c r="Z502" s="161" t="s">
        <v>40</v>
      </c>
      <c r="AA502" s="161"/>
      <c r="AB502" s="162" t="s">
        <v>40</v>
      </c>
      <c r="AC502" s="162"/>
      <c r="AD502" s="5">
        <v>1</v>
      </c>
      <c r="AE502" s="5" t="s">
        <v>12541</v>
      </c>
      <c r="AF502" s="5" t="s">
        <v>12556</v>
      </c>
      <c r="AG502" s="170" t="b">
        <v>1</v>
      </c>
      <c r="AH502" s="170" t="b">
        <v>1</v>
      </c>
      <c r="AI502" s="170" t="s">
        <v>48</v>
      </c>
    </row>
    <row r="503" spans="1:35" ht="15" customHeight="1">
      <c r="A503" s="60" t="s">
        <v>3029</v>
      </c>
      <c r="B503" s="159">
        <v>1</v>
      </c>
      <c r="C503" s="59" t="s">
        <v>3026</v>
      </c>
      <c r="D503" s="215" t="s">
        <v>3030</v>
      </c>
      <c r="E503" s="12" t="s">
        <v>3031</v>
      </c>
      <c r="F503" s="161" t="s">
        <v>40</v>
      </c>
      <c r="G503" s="161"/>
      <c r="H503" s="162" t="s">
        <v>40</v>
      </c>
      <c r="I503" s="162"/>
      <c r="J503" s="163" t="s">
        <v>40</v>
      </c>
      <c r="K503" s="163"/>
      <c r="L503" s="164" t="s">
        <v>40</v>
      </c>
      <c r="M503" s="164"/>
      <c r="N503" s="164" t="s">
        <v>40</v>
      </c>
      <c r="O503" s="165"/>
      <c r="P503" s="166" t="s">
        <v>40</v>
      </c>
      <c r="Q503" s="166"/>
      <c r="R503" s="167" t="s">
        <v>40</v>
      </c>
      <c r="S503" s="167"/>
      <c r="T503" s="168" t="s">
        <v>40</v>
      </c>
      <c r="U503" s="168"/>
      <c r="V503" s="169" t="s">
        <v>40</v>
      </c>
      <c r="W503" s="169"/>
      <c r="X503" s="5" t="s">
        <v>40</v>
      </c>
      <c r="Y503" s="5"/>
      <c r="Z503" s="161" t="s">
        <v>40</v>
      </c>
      <c r="AA503" s="161"/>
      <c r="AB503" s="162" t="s">
        <v>40</v>
      </c>
      <c r="AC503" s="162"/>
      <c r="AD503" s="5">
        <v>1</v>
      </c>
      <c r="AE503" s="5" t="s">
        <v>12541</v>
      </c>
      <c r="AF503" s="5" t="s">
        <v>12556</v>
      </c>
      <c r="AG503" s="170" t="b">
        <v>1</v>
      </c>
      <c r="AH503" s="170" t="b">
        <v>1</v>
      </c>
      <c r="AI503" s="170" t="s">
        <v>48</v>
      </c>
    </row>
    <row r="504" spans="1:35" ht="15" customHeight="1">
      <c r="A504" s="60" t="s">
        <v>3032</v>
      </c>
      <c r="B504" s="159">
        <v>1</v>
      </c>
      <c r="C504" s="59" t="s">
        <v>3026</v>
      </c>
      <c r="D504" s="215" t="s">
        <v>3033</v>
      </c>
      <c r="E504" s="12" t="s">
        <v>3034</v>
      </c>
      <c r="F504" s="161" t="s">
        <v>40</v>
      </c>
      <c r="G504" s="161"/>
      <c r="H504" s="162" t="s">
        <v>40</v>
      </c>
      <c r="I504" s="162"/>
      <c r="J504" s="163" t="s">
        <v>40</v>
      </c>
      <c r="K504" s="163"/>
      <c r="L504" s="164" t="s">
        <v>40</v>
      </c>
      <c r="M504" s="164"/>
      <c r="N504" s="164" t="s">
        <v>40</v>
      </c>
      <c r="O504" s="165"/>
      <c r="P504" s="166" t="s">
        <v>40</v>
      </c>
      <c r="Q504" s="166"/>
      <c r="R504" s="167" t="s">
        <v>40</v>
      </c>
      <c r="S504" s="167"/>
      <c r="T504" s="168" t="s">
        <v>40</v>
      </c>
      <c r="U504" s="168"/>
      <c r="V504" s="169" t="s">
        <v>40</v>
      </c>
      <c r="W504" s="169"/>
      <c r="X504" s="5" t="s">
        <v>40</v>
      </c>
      <c r="Y504" s="5"/>
      <c r="Z504" s="161" t="s">
        <v>40</v>
      </c>
      <c r="AA504" s="161"/>
      <c r="AB504" s="162" t="s">
        <v>40</v>
      </c>
      <c r="AC504" s="162"/>
      <c r="AD504" s="5">
        <v>1</v>
      </c>
      <c r="AE504" s="5" t="s">
        <v>12541</v>
      </c>
      <c r="AF504" s="5" t="s">
        <v>12556</v>
      </c>
      <c r="AG504" s="170" t="b">
        <v>1</v>
      </c>
      <c r="AH504" s="170" t="b">
        <v>1</v>
      </c>
      <c r="AI504" s="170" t="s">
        <v>48</v>
      </c>
    </row>
    <row r="505" spans="1:35" ht="15" customHeight="1">
      <c r="A505" s="60" t="s">
        <v>353</v>
      </c>
      <c r="B505" s="159">
        <v>1</v>
      </c>
      <c r="C505" s="59" t="s">
        <v>3026</v>
      </c>
      <c r="D505" s="215" t="s">
        <v>356</v>
      </c>
      <c r="E505" s="12" t="s">
        <v>12557</v>
      </c>
      <c r="F505" s="161" t="s">
        <v>40</v>
      </c>
      <c r="G505" s="161"/>
      <c r="H505" s="162" t="s">
        <v>40</v>
      </c>
      <c r="I505" s="162"/>
      <c r="J505" s="163" t="s">
        <v>40</v>
      </c>
      <c r="K505" s="163"/>
      <c r="L505" s="164" t="s">
        <v>40</v>
      </c>
      <c r="M505" s="164"/>
      <c r="N505" s="164" t="s">
        <v>40</v>
      </c>
      <c r="O505" s="165"/>
      <c r="P505" s="166" t="s">
        <v>40</v>
      </c>
      <c r="Q505" s="166"/>
      <c r="R505" s="167" t="s">
        <v>40</v>
      </c>
      <c r="S505" s="167"/>
      <c r="T505" s="168" t="s">
        <v>40</v>
      </c>
      <c r="U505" s="168"/>
      <c r="V505" s="169" t="s">
        <v>40</v>
      </c>
      <c r="W505" s="169"/>
      <c r="X505" s="5" t="s">
        <v>40</v>
      </c>
      <c r="Y505" s="5"/>
      <c r="Z505" s="161" t="s">
        <v>40</v>
      </c>
      <c r="AA505" s="161"/>
      <c r="AB505" s="162" t="s">
        <v>40</v>
      </c>
      <c r="AC505" s="162"/>
      <c r="AD505" s="5">
        <v>1</v>
      </c>
      <c r="AE505" s="5" t="s">
        <v>12541</v>
      </c>
      <c r="AF505" s="5" t="s">
        <v>12556</v>
      </c>
      <c r="AG505" s="170" t="b">
        <v>1</v>
      </c>
      <c r="AH505" s="170" t="b">
        <v>1</v>
      </c>
      <c r="AI505" s="170" t="s">
        <v>48</v>
      </c>
    </row>
    <row r="506" spans="1:35" ht="15" customHeight="1">
      <c r="A506" s="60" t="s">
        <v>3035</v>
      </c>
      <c r="B506" s="159">
        <v>1</v>
      </c>
      <c r="C506" s="59" t="s">
        <v>3026</v>
      </c>
      <c r="D506" s="215" t="s">
        <v>452</v>
      </c>
      <c r="E506" s="12" t="s">
        <v>12558</v>
      </c>
      <c r="F506" s="161" t="s">
        <v>40</v>
      </c>
      <c r="G506" s="161"/>
      <c r="H506" s="162" t="s">
        <v>40</v>
      </c>
      <c r="I506" s="162"/>
      <c r="J506" s="163" t="s">
        <v>40</v>
      </c>
      <c r="K506" s="163"/>
      <c r="L506" s="164" t="s">
        <v>40</v>
      </c>
      <c r="M506" s="164"/>
      <c r="N506" s="164" t="s">
        <v>40</v>
      </c>
      <c r="O506" s="165"/>
      <c r="P506" s="166" t="s">
        <v>40</v>
      </c>
      <c r="Q506" s="166"/>
      <c r="R506" s="167" t="s">
        <v>40</v>
      </c>
      <c r="S506" s="167"/>
      <c r="T506" s="168" t="s">
        <v>40</v>
      </c>
      <c r="U506" s="168"/>
      <c r="V506" s="169" t="s">
        <v>40</v>
      </c>
      <c r="W506" s="169"/>
      <c r="X506" s="5" t="s">
        <v>40</v>
      </c>
      <c r="Y506" s="5"/>
      <c r="Z506" s="161" t="s">
        <v>40</v>
      </c>
      <c r="AA506" s="161"/>
      <c r="AB506" s="162" t="s">
        <v>40</v>
      </c>
      <c r="AC506" s="162"/>
      <c r="AD506" s="5">
        <v>1</v>
      </c>
      <c r="AE506" s="5" t="s">
        <v>12541</v>
      </c>
      <c r="AF506" s="5" t="s">
        <v>12556</v>
      </c>
      <c r="AG506" s="170" t="b">
        <v>1</v>
      </c>
      <c r="AH506" s="170" t="b">
        <v>1</v>
      </c>
      <c r="AI506" s="170" t="s">
        <v>48</v>
      </c>
    </row>
    <row r="507" spans="1:35" ht="15" customHeight="1">
      <c r="A507" s="60" t="s">
        <v>3036</v>
      </c>
      <c r="B507" s="159">
        <v>1</v>
      </c>
      <c r="C507" s="59" t="s">
        <v>3026</v>
      </c>
      <c r="D507" s="215" t="s">
        <v>361</v>
      </c>
      <c r="E507" s="12" t="s">
        <v>12559</v>
      </c>
      <c r="F507" s="161" t="s">
        <v>40</v>
      </c>
      <c r="G507" s="161"/>
      <c r="H507" s="162" t="s">
        <v>40</v>
      </c>
      <c r="I507" s="162"/>
      <c r="J507" s="163" t="s">
        <v>40</v>
      </c>
      <c r="K507" s="163"/>
      <c r="L507" s="164" t="s">
        <v>40</v>
      </c>
      <c r="M507" s="164"/>
      <c r="N507" s="164" t="s">
        <v>40</v>
      </c>
      <c r="O507" s="165"/>
      <c r="P507" s="166" t="s">
        <v>40</v>
      </c>
      <c r="Q507" s="166"/>
      <c r="R507" s="167" t="s">
        <v>40</v>
      </c>
      <c r="S507" s="167"/>
      <c r="T507" s="168" t="s">
        <v>40</v>
      </c>
      <c r="U507" s="168"/>
      <c r="V507" s="169" t="s">
        <v>40</v>
      </c>
      <c r="W507" s="169"/>
      <c r="X507" s="5" t="s">
        <v>40</v>
      </c>
      <c r="Y507" s="5"/>
      <c r="Z507" s="161" t="s">
        <v>40</v>
      </c>
      <c r="AA507" s="161"/>
      <c r="AB507" s="162" t="s">
        <v>40</v>
      </c>
      <c r="AC507" s="162"/>
      <c r="AD507" s="5">
        <v>1</v>
      </c>
      <c r="AE507" s="5" t="s">
        <v>12541</v>
      </c>
      <c r="AF507" s="5" t="s">
        <v>12556</v>
      </c>
      <c r="AG507" s="170" t="b">
        <v>1</v>
      </c>
      <c r="AH507" s="170" t="b">
        <v>1</v>
      </c>
      <c r="AI507" s="170" t="s">
        <v>48</v>
      </c>
    </row>
    <row r="508" spans="1:35" ht="15" customHeight="1">
      <c r="A508" s="60" t="s">
        <v>3037</v>
      </c>
      <c r="B508" s="159">
        <v>1</v>
      </c>
      <c r="C508" s="59" t="s">
        <v>3026</v>
      </c>
      <c r="D508" s="215" t="s">
        <v>3038</v>
      </c>
      <c r="E508" s="12" t="s">
        <v>3039</v>
      </c>
      <c r="F508" s="161" t="s">
        <v>40</v>
      </c>
      <c r="G508" s="161"/>
      <c r="H508" s="162" t="s">
        <v>40</v>
      </c>
      <c r="I508" s="162"/>
      <c r="J508" s="163" t="s">
        <v>40</v>
      </c>
      <c r="K508" s="163"/>
      <c r="L508" s="164" t="s">
        <v>40</v>
      </c>
      <c r="M508" s="164"/>
      <c r="N508" s="164" t="s">
        <v>40</v>
      </c>
      <c r="O508" s="165"/>
      <c r="P508" s="166" t="s">
        <v>40</v>
      </c>
      <c r="Q508" s="166"/>
      <c r="R508" s="167" t="s">
        <v>40</v>
      </c>
      <c r="S508" s="167"/>
      <c r="T508" s="168" t="s">
        <v>40</v>
      </c>
      <c r="U508" s="168"/>
      <c r="V508" s="169" t="s">
        <v>40</v>
      </c>
      <c r="W508" s="169"/>
      <c r="X508" s="5" t="s">
        <v>40</v>
      </c>
      <c r="Y508" s="5"/>
      <c r="Z508" s="161" t="s">
        <v>40</v>
      </c>
      <c r="AA508" s="161"/>
      <c r="AB508" s="162" t="s">
        <v>40</v>
      </c>
      <c r="AC508" s="162"/>
      <c r="AD508" s="5">
        <v>1</v>
      </c>
      <c r="AE508" s="5" t="s">
        <v>12541</v>
      </c>
      <c r="AF508" s="5" t="s">
        <v>12556</v>
      </c>
      <c r="AG508" s="170" t="b">
        <v>1</v>
      </c>
      <c r="AH508" s="170" t="b">
        <v>1</v>
      </c>
      <c r="AI508" s="170" t="s">
        <v>48</v>
      </c>
    </row>
    <row r="509" spans="1:35" ht="15" customHeight="1">
      <c r="A509" s="60" t="s">
        <v>3040</v>
      </c>
      <c r="B509" s="159">
        <v>1</v>
      </c>
      <c r="C509" s="59" t="s">
        <v>3026</v>
      </c>
      <c r="D509" s="215" t="s">
        <v>193</v>
      </c>
      <c r="E509" s="12" t="s">
        <v>12560</v>
      </c>
      <c r="F509" s="161" t="s">
        <v>40</v>
      </c>
      <c r="G509" s="161"/>
      <c r="H509" s="162" t="s">
        <v>40</v>
      </c>
      <c r="I509" s="162"/>
      <c r="J509" s="163" t="s">
        <v>40</v>
      </c>
      <c r="K509" s="163"/>
      <c r="L509" s="164" t="s">
        <v>40</v>
      </c>
      <c r="M509" s="164"/>
      <c r="N509" s="164" t="s">
        <v>40</v>
      </c>
      <c r="O509" s="165"/>
      <c r="P509" s="166" t="s">
        <v>40</v>
      </c>
      <c r="Q509" s="166"/>
      <c r="R509" s="167" t="s">
        <v>40</v>
      </c>
      <c r="S509" s="167"/>
      <c r="T509" s="168" t="s">
        <v>40</v>
      </c>
      <c r="U509" s="168"/>
      <c r="V509" s="169" t="s">
        <v>40</v>
      </c>
      <c r="W509" s="169"/>
      <c r="X509" s="5" t="s">
        <v>40</v>
      </c>
      <c r="Y509" s="5"/>
      <c r="Z509" s="161" t="s">
        <v>40</v>
      </c>
      <c r="AA509" s="161"/>
      <c r="AB509" s="162" t="s">
        <v>40</v>
      </c>
      <c r="AC509" s="162"/>
      <c r="AD509" s="5">
        <v>1</v>
      </c>
      <c r="AE509" s="5" t="s">
        <v>12541</v>
      </c>
      <c r="AF509" s="5" t="s">
        <v>12556</v>
      </c>
      <c r="AG509" s="170" t="b">
        <v>1</v>
      </c>
      <c r="AH509" s="170" t="b">
        <v>1</v>
      </c>
      <c r="AI509" s="170" t="s">
        <v>48</v>
      </c>
    </row>
    <row r="510" spans="1:35" ht="15" customHeight="1">
      <c r="A510" s="60" t="s">
        <v>3041</v>
      </c>
      <c r="B510" s="159">
        <v>1</v>
      </c>
      <c r="C510" s="59" t="s">
        <v>3026</v>
      </c>
      <c r="D510" s="215" t="s">
        <v>3042</v>
      </c>
      <c r="E510" s="12" t="s">
        <v>3043</v>
      </c>
      <c r="F510" s="161" t="s">
        <v>40</v>
      </c>
      <c r="G510" s="161"/>
      <c r="H510" s="162" t="s">
        <v>40</v>
      </c>
      <c r="I510" s="162"/>
      <c r="J510" s="163" t="s">
        <v>40</v>
      </c>
      <c r="K510" s="163"/>
      <c r="L510" s="164" t="s">
        <v>40</v>
      </c>
      <c r="M510" s="164"/>
      <c r="N510" s="164" t="s">
        <v>40</v>
      </c>
      <c r="O510" s="165"/>
      <c r="P510" s="166" t="s">
        <v>40</v>
      </c>
      <c r="Q510" s="166"/>
      <c r="R510" s="167" t="s">
        <v>40</v>
      </c>
      <c r="S510" s="167"/>
      <c r="T510" s="168" t="s">
        <v>40</v>
      </c>
      <c r="U510" s="168"/>
      <c r="V510" s="169" t="s">
        <v>40</v>
      </c>
      <c r="W510" s="169"/>
      <c r="X510" s="5" t="s">
        <v>40</v>
      </c>
      <c r="Y510" s="5"/>
      <c r="Z510" s="161" t="s">
        <v>40</v>
      </c>
      <c r="AA510" s="161"/>
      <c r="AB510" s="162" t="s">
        <v>40</v>
      </c>
      <c r="AC510" s="162"/>
      <c r="AD510" s="5">
        <v>1</v>
      </c>
      <c r="AE510" s="5" t="s">
        <v>12541</v>
      </c>
      <c r="AF510" s="5" t="s">
        <v>12556</v>
      </c>
      <c r="AG510" s="170" t="b">
        <v>1</v>
      </c>
      <c r="AH510" s="170" t="b">
        <v>1</v>
      </c>
      <c r="AI510" s="170" t="s">
        <v>48</v>
      </c>
    </row>
    <row r="511" spans="1:35" ht="15" customHeight="1">
      <c r="A511" s="60" t="s">
        <v>3044</v>
      </c>
      <c r="B511" s="159">
        <v>1</v>
      </c>
      <c r="C511" s="59" t="s">
        <v>3026</v>
      </c>
      <c r="D511" s="215" t="s">
        <v>3045</v>
      </c>
      <c r="E511" s="12" t="s">
        <v>3046</v>
      </c>
      <c r="F511" s="161" t="s">
        <v>40</v>
      </c>
      <c r="G511" s="161"/>
      <c r="H511" s="162" t="s">
        <v>40</v>
      </c>
      <c r="I511" s="162"/>
      <c r="J511" s="163" t="s">
        <v>40</v>
      </c>
      <c r="K511" s="163"/>
      <c r="L511" s="164" t="s">
        <v>40</v>
      </c>
      <c r="M511" s="164"/>
      <c r="N511" s="164" t="s">
        <v>40</v>
      </c>
      <c r="O511" s="165"/>
      <c r="P511" s="166" t="s">
        <v>40</v>
      </c>
      <c r="Q511" s="166"/>
      <c r="R511" s="167" t="s">
        <v>40</v>
      </c>
      <c r="S511" s="167"/>
      <c r="T511" s="168" t="s">
        <v>40</v>
      </c>
      <c r="U511" s="168"/>
      <c r="V511" s="169" t="s">
        <v>40</v>
      </c>
      <c r="W511" s="169"/>
      <c r="X511" s="5" t="s">
        <v>40</v>
      </c>
      <c r="Y511" s="5"/>
      <c r="Z511" s="161" t="s">
        <v>40</v>
      </c>
      <c r="AA511" s="161"/>
      <c r="AB511" s="162" t="s">
        <v>40</v>
      </c>
      <c r="AC511" s="162"/>
      <c r="AD511" s="5">
        <v>1</v>
      </c>
      <c r="AE511" s="5" t="s">
        <v>12541</v>
      </c>
      <c r="AF511" s="5" t="s">
        <v>12556</v>
      </c>
      <c r="AG511" s="170" t="b">
        <v>1</v>
      </c>
      <c r="AH511" s="170" t="b">
        <v>1</v>
      </c>
      <c r="AI511" s="170" t="s">
        <v>48</v>
      </c>
    </row>
    <row r="512" spans="1:35" ht="15" customHeight="1">
      <c r="A512" s="60" t="s">
        <v>3047</v>
      </c>
      <c r="B512" s="159">
        <v>1</v>
      </c>
      <c r="C512" s="59" t="s">
        <v>3026</v>
      </c>
      <c r="D512" s="215" t="s">
        <v>3048</v>
      </c>
      <c r="E512" s="12" t="s">
        <v>3049</v>
      </c>
      <c r="F512" s="161" t="s">
        <v>40</v>
      </c>
      <c r="G512" s="161"/>
      <c r="H512" s="162" t="s">
        <v>40</v>
      </c>
      <c r="I512" s="162"/>
      <c r="J512" s="163" t="s">
        <v>40</v>
      </c>
      <c r="K512" s="163"/>
      <c r="L512" s="164" t="s">
        <v>40</v>
      </c>
      <c r="M512" s="164"/>
      <c r="N512" s="164" t="s">
        <v>40</v>
      </c>
      <c r="O512" s="165"/>
      <c r="P512" s="166" t="s">
        <v>40</v>
      </c>
      <c r="Q512" s="166"/>
      <c r="R512" s="167" t="s">
        <v>40</v>
      </c>
      <c r="S512" s="167"/>
      <c r="T512" s="168" t="s">
        <v>40</v>
      </c>
      <c r="U512" s="168"/>
      <c r="V512" s="169" t="s">
        <v>40</v>
      </c>
      <c r="W512" s="169"/>
      <c r="X512" s="5" t="s">
        <v>40</v>
      </c>
      <c r="Y512" s="5"/>
      <c r="Z512" s="161" t="s">
        <v>40</v>
      </c>
      <c r="AA512" s="161"/>
      <c r="AB512" s="162" t="s">
        <v>40</v>
      </c>
      <c r="AC512" s="162"/>
      <c r="AD512" s="5">
        <v>1</v>
      </c>
      <c r="AE512" s="5" t="s">
        <v>12541</v>
      </c>
      <c r="AF512" s="5" t="s">
        <v>12556</v>
      </c>
      <c r="AG512" s="170" t="b">
        <v>1</v>
      </c>
      <c r="AH512" s="170" t="b">
        <v>1</v>
      </c>
      <c r="AI512" s="170" t="s">
        <v>48</v>
      </c>
    </row>
    <row r="513" spans="1:35" ht="15" customHeight="1">
      <c r="A513" s="60" t="s">
        <v>3050</v>
      </c>
      <c r="B513" s="159">
        <v>1</v>
      </c>
      <c r="C513" s="59" t="s">
        <v>3026</v>
      </c>
      <c r="D513" s="215" t="s">
        <v>3051</v>
      </c>
      <c r="E513" s="12" t="s">
        <v>3052</v>
      </c>
      <c r="F513" s="161" t="s">
        <v>40</v>
      </c>
      <c r="G513" s="161"/>
      <c r="H513" s="162" t="s">
        <v>40</v>
      </c>
      <c r="I513" s="162"/>
      <c r="J513" s="163" t="s">
        <v>40</v>
      </c>
      <c r="K513" s="163"/>
      <c r="L513" s="164" t="s">
        <v>40</v>
      </c>
      <c r="M513" s="164"/>
      <c r="N513" s="164" t="s">
        <v>40</v>
      </c>
      <c r="O513" s="165"/>
      <c r="P513" s="166" t="s">
        <v>40</v>
      </c>
      <c r="Q513" s="166"/>
      <c r="R513" s="167" t="s">
        <v>40</v>
      </c>
      <c r="S513" s="167"/>
      <c r="T513" s="168" t="s">
        <v>40</v>
      </c>
      <c r="U513" s="168"/>
      <c r="V513" s="169" t="s">
        <v>40</v>
      </c>
      <c r="W513" s="169"/>
      <c r="X513" s="5" t="s">
        <v>40</v>
      </c>
      <c r="Y513" s="5"/>
      <c r="Z513" s="161" t="s">
        <v>40</v>
      </c>
      <c r="AA513" s="161"/>
      <c r="AB513" s="162" t="s">
        <v>40</v>
      </c>
      <c r="AC513" s="162"/>
      <c r="AD513" s="5">
        <v>1</v>
      </c>
      <c r="AE513" s="5" t="s">
        <v>12541</v>
      </c>
      <c r="AF513" s="5" t="s">
        <v>12556</v>
      </c>
      <c r="AG513" s="170" t="b">
        <v>1</v>
      </c>
      <c r="AH513" s="170" t="b">
        <v>1</v>
      </c>
      <c r="AI513" s="170" t="s">
        <v>48</v>
      </c>
    </row>
    <row r="514" spans="1:35" ht="15" customHeight="1">
      <c r="A514" s="60" t="s">
        <v>3053</v>
      </c>
      <c r="B514" s="159">
        <v>1</v>
      </c>
      <c r="C514" s="59" t="s">
        <v>3026</v>
      </c>
      <c r="D514" s="215" t="s">
        <v>3054</v>
      </c>
      <c r="E514" s="12" t="s">
        <v>3055</v>
      </c>
      <c r="F514" s="161" t="s">
        <v>40</v>
      </c>
      <c r="G514" s="161"/>
      <c r="H514" s="162" t="s">
        <v>40</v>
      </c>
      <c r="I514" s="162"/>
      <c r="J514" s="163" t="s">
        <v>40</v>
      </c>
      <c r="K514" s="163"/>
      <c r="L514" s="164" t="s">
        <v>40</v>
      </c>
      <c r="M514" s="164"/>
      <c r="N514" s="164" t="s">
        <v>40</v>
      </c>
      <c r="O514" s="165"/>
      <c r="P514" s="166" t="s">
        <v>40</v>
      </c>
      <c r="Q514" s="166"/>
      <c r="R514" s="167" t="s">
        <v>40</v>
      </c>
      <c r="S514" s="167"/>
      <c r="T514" s="168" t="s">
        <v>40</v>
      </c>
      <c r="U514" s="168"/>
      <c r="V514" s="169" t="s">
        <v>40</v>
      </c>
      <c r="W514" s="169"/>
      <c r="X514" s="5" t="s">
        <v>40</v>
      </c>
      <c r="Y514" s="5"/>
      <c r="Z514" s="161" t="s">
        <v>40</v>
      </c>
      <c r="AA514" s="161"/>
      <c r="AB514" s="162" t="s">
        <v>40</v>
      </c>
      <c r="AC514" s="162"/>
      <c r="AD514" s="5">
        <v>1</v>
      </c>
      <c r="AE514" s="5" t="s">
        <v>12541</v>
      </c>
      <c r="AF514" s="5" t="s">
        <v>12556</v>
      </c>
      <c r="AG514" s="170" t="b">
        <v>1</v>
      </c>
      <c r="AH514" s="170" t="b">
        <v>1</v>
      </c>
      <c r="AI514" s="170" t="s">
        <v>48</v>
      </c>
    </row>
    <row r="515" spans="1:35" ht="15" customHeight="1">
      <c r="A515" s="60" t="s">
        <v>3056</v>
      </c>
      <c r="B515" s="159">
        <v>1</v>
      </c>
      <c r="C515" s="59" t="s">
        <v>3026</v>
      </c>
      <c r="D515" s="215" t="s">
        <v>3057</v>
      </c>
      <c r="E515" s="12" t="s">
        <v>3058</v>
      </c>
      <c r="F515" s="161" t="s">
        <v>40</v>
      </c>
      <c r="G515" s="161"/>
      <c r="H515" s="162" t="s">
        <v>40</v>
      </c>
      <c r="I515" s="162"/>
      <c r="J515" s="163" t="s">
        <v>40</v>
      </c>
      <c r="K515" s="163"/>
      <c r="L515" s="164" t="s">
        <v>40</v>
      </c>
      <c r="M515" s="164"/>
      <c r="N515" s="164" t="s">
        <v>40</v>
      </c>
      <c r="O515" s="165"/>
      <c r="P515" s="166" t="s">
        <v>40</v>
      </c>
      <c r="Q515" s="166"/>
      <c r="R515" s="167" t="s">
        <v>40</v>
      </c>
      <c r="S515" s="167"/>
      <c r="T515" s="168" t="s">
        <v>40</v>
      </c>
      <c r="U515" s="168"/>
      <c r="V515" s="169" t="s">
        <v>40</v>
      </c>
      <c r="W515" s="169"/>
      <c r="X515" s="5" t="s">
        <v>40</v>
      </c>
      <c r="Y515" s="5"/>
      <c r="Z515" s="161" t="s">
        <v>40</v>
      </c>
      <c r="AA515" s="161"/>
      <c r="AB515" s="162" t="s">
        <v>40</v>
      </c>
      <c r="AC515" s="162"/>
      <c r="AD515" s="5">
        <v>1</v>
      </c>
      <c r="AE515" s="5" t="s">
        <v>12541</v>
      </c>
      <c r="AF515" s="5" t="s">
        <v>12556</v>
      </c>
      <c r="AG515" s="170" t="b">
        <v>1</v>
      </c>
      <c r="AH515" s="170" t="b">
        <v>1</v>
      </c>
      <c r="AI515" s="170" t="s">
        <v>48</v>
      </c>
    </row>
    <row r="516" spans="1:35" ht="15" customHeight="1">
      <c r="A516" s="60" t="s">
        <v>3059</v>
      </c>
      <c r="B516" s="159">
        <v>1</v>
      </c>
      <c r="C516" s="59" t="s">
        <v>3026</v>
      </c>
      <c r="D516" s="215" t="s">
        <v>3060</v>
      </c>
      <c r="E516" s="12" t="s">
        <v>3061</v>
      </c>
      <c r="F516" s="161" t="s">
        <v>40</v>
      </c>
      <c r="G516" s="161"/>
      <c r="H516" s="162" t="s">
        <v>40</v>
      </c>
      <c r="I516" s="162"/>
      <c r="J516" s="163" t="s">
        <v>40</v>
      </c>
      <c r="K516" s="163"/>
      <c r="L516" s="164" t="s">
        <v>40</v>
      </c>
      <c r="M516" s="164"/>
      <c r="N516" s="164" t="s">
        <v>40</v>
      </c>
      <c r="O516" s="165"/>
      <c r="P516" s="166" t="s">
        <v>40</v>
      </c>
      <c r="Q516" s="166"/>
      <c r="R516" s="167" t="s">
        <v>40</v>
      </c>
      <c r="S516" s="167"/>
      <c r="T516" s="168" t="s">
        <v>40</v>
      </c>
      <c r="U516" s="168"/>
      <c r="V516" s="169" t="s">
        <v>40</v>
      </c>
      <c r="W516" s="169"/>
      <c r="X516" s="5" t="s">
        <v>40</v>
      </c>
      <c r="Y516" s="5"/>
      <c r="Z516" s="161" t="s">
        <v>40</v>
      </c>
      <c r="AA516" s="161"/>
      <c r="AB516" s="162" t="s">
        <v>40</v>
      </c>
      <c r="AC516" s="162"/>
      <c r="AD516" s="5">
        <v>1</v>
      </c>
      <c r="AE516" s="5" t="s">
        <v>12541</v>
      </c>
      <c r="AF516" s="5" t="s">
        <v>12556</v>
      </c>
      <c r="AG516" s="170" t="b">
        <v>1</v>
      </c>
      <c r="AH516" s="170" t="b">
        <v>1</v>
      </c>
      <c r="AI516" s="170" t="s">
        <v>48</v>
      </c>
    </row>
    <row r="517" spans="1:35" ht="15" customHeight="1">
      <c r="A517" s="60" t="s">
        <v>3062</v>
      </c>
      <c r="B517" s="159">
        <v>1</v>
      </c>
      <c r="C517" s="59" t="s">
        <v>3026</v>
      </c>
      <c r="D517" s="215" t="s">
        <v>3063</v>
      </c>
      <c r="E517" s="12" t="s">
        <v>3064</v>
      </c>
      <c r="F517" s="161" t="s">
        <v>40</v>
      </c>
      <c r="G517" s="161"/>
      <c r="H517" s="162" t="s">
        <v>40</v>
      </c>
      <c r="I517" s="162"/>
      <c r="J517" s="163" t="s">
        <v>40</v>
      </c>
      <c r="K517" s="163"/>
      <c r="L517" s="164" t="s">
        <v>40</v>
      </c>
      <c r="M517" s="164"/>
      <c r="N517" s="164" t="s">
        <v>40</v>
      </c>
      <c r="O517" s="165"/>
      <c r="P517" s="166" t="s">
        <v>40</v>
      </c>
      <c r="Q517" s="166"/>
      <c r="R517" s="167" t="s">
        <v>40</v>
      </c>
      <c r="S517" s="167"/>
      <c r="T517" s="168" t="s">
        <v>40</v>
      </c>
      <c r="U517" s="168"/>
      <c r="V517" s="169" t="s">
        <v>40</v>
      </c>
      <c r="W517" s="169"/>
      <c r="X517" s="5" t="s">
        <v>40</v>
      </c>
      <c r="Y517" s="5"/>
      <c r="Z517" s="161" t="s">
        <v>40</v>
      </c>
      <c r="AA517" s="161"/>
      <c r="AB517" s="162" t="s">
        <v>40</v>
      </c>
      <c r="AC517" s="162"/>
      <c r="AD517" s="5">
        <v>1</v>
      </c>
      <c r="AE517" s="5" t="s">
        <v>12541</v>
      </c>
      <c r="AF517" s="5" t="s">
        <v>12556</v>
      </c>
      <c r="AG517" s="170" t="b">
        <v>1</v>
      </c>
      <c r="AH517" s="170" t="b">
        <v>1</v>
      </c>
      <c r="AI517" s="170" t="s">
        <v>48</v>
      </c>
    </row>
    <row r="518" spans="1:35" ht="15" customHeight="1">
      <c r="A518" s="60" t="s">
        <v>3065</v>
      </c>
      <c r="B518" s="159">
        <v>1</v>
      </c>
      <c r="C518" s="59" t="s">
        <v>3026</v>
      </c>
      <c r="D518" s="215" t="s">
        <v>3066</v>
      </c>
      <c r="E518" s="12" t="s">
        <v>3067</v>
      </c>
      <c r="F518" s="161" t="s">
        <v>40</v>
      </c>
      <c r="G518" s="161"/>
      <c r="H518" s="162" t="s">
        <v>40</v>
      </c>
      <c r="I518" s="162"/>
      <c r="J518" s="163" t="s">
        <v>40</v>
      </c>
      <c r="K518" s="163"/>
      <c r="L518" s="164" t="s">
        <v>40</v>
      </c>
      <c r="M518" s="164"/>
      <c r="N518" s="164" t="s">
        <v>40</v>
      </c>
      <c r="O518" s="165"/>
      <c r="P518" s="166" t="s">
        <v>40</v>
      </c>
      <c r="Q518" s="166"/>
      <c r="R518" s="167" t="s">
        <v>40</v>
      </c>
      <c r="S518" s="167"/>
      <c r="T518" s="168" t="s">
        <v>40</v>
      </c>
      <c r="U518" s="168"/>
      <c r="V518" s="169" t="s">
        <v>40</v>
      </c>
      <c r="W518" s="169"/>
      <c r="X518" s="5" t="s">
        <v>40</v>
      </c>
      <c r="Y518" s="5"/>
      <c r="Z518" s="161" t="s">
        <v>40</v>
      </c>
      <c r="AA518" s="161"/>
      <c r="AB518" s="162" t="s">
        <v>40</v>
      </c>
      <c r="AC518" s="162"/>
      <c r="AD518" s="5">
        <v>1</v>
      </c>
      <c r="AE518" s="5" t="s">
        <v>12541</v>
      </c>
      <c r="AF518" s="5" t="s">
        <v>12556</v>
      </c>
      <c r="AG518" s="170" t="b">
        <v>1</v>
      </c>
      <c r="AH518" s="170" t="b">
        <v>1</v>
      </c>
      <c r="AI518" s="170" t="s">
        <v>48</v>
      </c>
    </row>
    <row r="519" spans="1:35" ht="15" customHeight="1">
      <c r="A519" s="60" t="s">
        <v>3068</v>
      </c>
      <c r="B519" s="159">
        <v>1</v>
      </c>
      <c r="C519" s="59" t="s">
        <v>3026</v>
      </c>
      <c r="D519" s="215" t="s">
        <v>3069</v>
      </c>
      <c r="E519" s="12" t="s">
        <v>3070</v>
      </c>
      <c r="F519" s="161" t="s">
        <v>40</v>
      </c>
      <c r="G519" s="161"/>
      <c r="H519" s="162" t="s">
        <v>40</v>
      </c>
      <c r="I519" s="162"/>
      <c r="J519" s="163" t="s">
        <v>40</v>
      </c>
      <c r="K519" s="163"/>
      <c r="L519" s="164" t="s">
        <v>40</v>
      </c>
      <c r="M519" s="164"/>
      <c r="N519" s="164" t="s">
        <v>40</v>
      </c>
      <c r="O519" s="165"/>
      <c r="P519" s="166" t="s">
        <v>40</v>
      </c>
      <c r="Q519" s="166"/>
      <c r="R519" s="167" t="s">
        <v>40</v>
      </c>
      <c r="S519" s="167"/>
      <c r="T519" s="168" t="s">
        <v>40</v>
      </c>
      <c r="U519" s="168"/>
      <c r="V519" s="169" t="s">
        <v>40</v>
      </c>
      <c r="W519" s="169"/>
      <c r="X519" s="5" t="s">
        <v>40</v>
      </c>
      <c r="Y519" s="5"/>
      <c r="Z519" s="161" t="s">
        <v>40</v>
      </c>
      <c r="AA519" s="161"/>
      <c r="AB519" s="162" t="s">
        <v>40</v>
      </c>
      <c r="AC519" s="162"/>
      <c r="AD519" s="5">
        <v>1</v>
      </c>
      <c r="AE519" s="5" t="s">
        <v>12541</v>
      </c>
      <c r="AF519" s="5" t="s">
        <v>12556</v>
      </c>
      <c r="AG519" s="170" t="b">
        <v>1</v>
      </c>
      <c r="AH519" s="170" t="b">
        <v>1</v>
      </c>
      <c r="AI519" s="170" t="s">
        <v>48</v>
      </c>
    </row>
    <row r="520" spans="1:35" ht="15" customHeight="1">
      <c r="A520" s="60" t="s">
        <v>3071</v>
      </c>
      <c r="B520" s="159">
        <v>1</v>
      </c>
      <c r="C520" s="59" t="s">
        <v>3026</v>
      </c>
      <c r="D520" s="215" t="s">
        <v>3072</v>
      </c>
      <c r="E520" s="12" t="s">
        <v>3073</v>
      </c>
      <c r="F520" s="161" t="s">
        <v>40</v>
      </c>
      <c r="G520" s="161"/>
      <c r="H520" s="162" t="s">
        <v>40</v>
      </c>
      <c r="I520" s="162"/>
      <c r="J520" s="163" t="s">
        <v>40</v>
      </c>
      <c r="K520" s="163"/>
      <c r="L520" s="164" t="s">
        <v>40</v>
      </c>
      <c r="M520" s="164"/>
      <c r="N520" s="164" t="s">
        <v>40</v>
      </c>
      <c r="O520" s="165"/>
      <c r="P520" s="166" t="s">
        <v>40</v>
      </c>
      <c r="Q520" s="166"/>
      <c r="R520" s="167" t="s">
        <v>40</v>
      </c>
      <c r="S520" s="167"/>
      <c r="T520" s="168" t="s">
        <v>40</v>
      </c>
      <c r="U520" s="168"/>
      <c r="V520" s="169" t="s">
        <v>40</v>
      </c>
      <c r="W520" s="169"/>
      <c r="X520" s="5" t="s">
        <v>40</v>
      </c>
      <c r="Y520" s="5"/>
      <c r="Z520" s="161" t="s">
        <v>40</v>
      </c>
      <c r="AA520" s="161"/>
      <c r="AB520" s="162" t="s">
        <v>40</v>
      </c>
      <c r="AC520" s="162"/>
      <c r="AD520" s="5">
        <v>1</v>
      </c>
      <c r="AE520" s="5" t="s">
        <v>12541</v>
      </c>
      <c r="AF520" s="5" t="s">
        <v>12556</v>
      </c>
      <c r="AG520" s="170" t="b">
        <v>1</v>
      </c>
      <c r="AH520" s="170" t="b">
        <v>1</v>
      </c>
      <c r="AI520" s="170" t="s">
        <v>48</v>
      </c>
    </row>
    <row r="521" spans="1:35" ht="15" hidden="1" customHeight="1">
      <c r="A521" s="210"/>
      <c r="B521" s="210"/>
      <c r="C521" s="210"/>
      <c r="D521" s="210"/>
      <c r="E521" s="210"/>
      <c r="F521" s="161" t="s">
        <v>40</v>
      </c>
      <c r="G521" s="161"/>
      <c r="H521" s="162" t="s">
        <v>40</v>
      </c>
      <c r="I521" s="162"/>
      <c r="J521" s="163" t="s">
        <v>40</v>
      </c>
      <c r="K521" s="163"/>
      <c r="L521" s="164" t="s">
        <v>40</v>
      </c>
      <c r="M521" s="164"/>
      <c r="N521" s="164" t="s">
        <v>40</v>
      </c>
      <c r="O521" s="165"/>
      <c r="P521" s="166" t="s">
        <v>40</v>
      </c>
      <c r="Q521" s="166"/>
      <c r="R521" s="167" t="s">
        <v>40</v>
      </c>
      <c r="S521" s="167"/>
      <c r="T521" s="168" t="s">
        <v>40</v>
      </c>
      <c r="U521" s="168"/>
      <c r="V521" s="169" t="s">
        <v>40</v>
      </c>
      <c r="W521" s="169"/>
      <c r="X521" s="5" t="s">
        <v>40</v>
      </c>
      <c r="Y521" s="5"/>
      <c r="Z521" s="161" t="s">
        <v>40</v>
      </c>
      <c r="AA521" s="161"/>
      <c r="AB521" s="162" t="s">
        <v>40</v>
      </c>
      <c r="AC521" s="162"/>
      <c r="AD521" s="211"/>
      <c r="AE521" s="211"/>
      <c r="AF521" s="211"/>
      <c r="AG521" s="211"/>
      <c r="AH521" s="211"/>
      <c r="AI521" s="212"/>
    </row>
    <row r="522" spans="1:35" ht="15" customHeight="1">
      <c r="A522" s="191" t="s">
        <v>1742</v>
      </c>
      <c r="B522" s="17">
        <v>0</v>
      </c>
      <c r="C522" s="5" t="s">
        <v>1743</v>
      </c>
      <c r="D522" s="216" t="s">
        <v>1744</v>
      </c>
      <c r="E522" s="12" t="s">
        <v>1745</v>
      </c>
      <c r="F522" s="161" t="s">
        <v>40</v>
      </c>
      <c r="G522" s="161"/>
      <c r="H522" s="162" t="s">
        <v>40</v>
      </c>
      <c r="I522" s="162"/>
      <c r="J522" s="163" t="s">
        <v>40</v>
      </c>
      <c r="K522" s="163"/>
      <c r="L522" s="164" t="s">
        <v>40</v>
      </c>
      <c r="M522" s="164"/>
      <c r="N522" s="164" t="s">
        <v>40</v>
      </c>
      <c r="O522" s="165"/>
      <c r="P522" s="166" t="s">
        <v>40</v>
      </c>
      <c r="Q522" s="166"/>
      <c r="R522" s="167" t="s">
        <v>40</v>
      </c>
      <c r="S522" s="167"/>
      <c r="T522" s="168" t="s">
        <v>40</v>
      </c>
      <c r="U522" s="168"/>
      <c r="V522" s="169" t="s">
        <v>40</v>
      </c>
      <c r="W522" s="169"/>
      <c r="X522" s="5" t="s">
        <v>40</v>
      </c>
      <c r="Y522" s="5"/>
      <c r="Z522" s="161" t="s">
        <v>40</v>
      </c>
      <c r="AA522" s="161"/>
      <c r="AB522" s="162" t="s">
        <v>40</v>
      </c>
      <c r="AC522" s="162"/>
      <c r="AD522" s="10">
        <v>2</v>
      </c>
      <c r="AE522" s="5" t="s">
        <v>12541</v>
      </c>
      <c r="AF522" s="5" t="s">
        <v>12556</v>
      </c>
      <c r="AG522" s="170" t="b">
        <v>1</v>
      </c>
      <c r="AH522" s="170" t="b">
        <v>1</v>
      </c>
      <c r="AI522" s="170" t="s">
        <v>48</v>
      </c>
    </row>
    <row r="523" spans="1:35" ht="15" customHeight="1">
      <c r="A523" s="191" t="s">
        <v>1746</v>
      </c>
      <c r="B523" s="17">
        <v>1</v>
      </c>
      <c r="C523" s="5" t="s">
        <v>1747</v>
      </c>
      <c r="D523" s="8" t="s">
        <v>1748</v>
      </c>
      <c r="E523" s="12" t="s">
        <v>1748</v>
      </c>
      <c r="F523" s="161" t="s">
        <v>40</v>
      </c>
      <c r="G523" s="161"/>
      <c r="H523" s="162" t="s">
        <v>40</v>
      </c>
      <c r="I523" s="162"/>
      <c r="J523" s="163" t="s">
        <v>40</v>
      </c>
      <c r="K523" s="163"/>
      <c r="L523" s="164" t="s">
        <v>40</v>
      </c>
      <c r="M523" s="164"/>
      <c r="N523" s="164" t="s">
        <v>40</v>
      </c>
      <c r="O523" s="165"/>
      <c r="P523" s="166" t="s">
        <v>40</v>
      </c>
      <c r="Q523" s="166"/>
      <c r="R523" s="167" t="s">
        <v>40</v>
      </c>
      <c r="S523" s="167"/>
      <c r="T523" s="168" t="s">
        <v>40</v>
      </c>
      <c r="U523" s="168"/>
      <c r="V523" s="169" t="s">
        <v>40</v>
      </c>
      <c r="W523" s="169"/>
      <c r="X523" s="5" t="s">
        <v>40</v>
      </c>
      <c r="Y523" s="5"/>
      <c r="Z523" s="161" t="s">
        <v>40</v>
      </c>
      <c r="AA523" s="161"/>
      <c r="AB523" s="162" t="s">
        <v>40</v>
      </c>
      <c r="AC523" s="162"/>
      <c r="AD523" s="10">
        <v>5</v>
      </c>
      <c r="AE523" s="5" t="s">
        <v>12541</v>
      </c>
      <c r="AF523" s="5" t="s">
        <v>12556</v>
      </c>
      <c r="AG523" s="170" t="b">
        <v>1</v>
      </c>
      <c r="AH523" s="170" t="b">
        <v>1</v>
      </c>
      <c r="AI523" s="170" t="s">
        <v>48</v>
      </c>
    </row>
    <row r="524" spans="1:35" ht="15" customHeight="1">
      <c r="A524" s="191" t="s">
        <v>1749</v>
      </c>
      <c r="B524" s="17">
        <v>1</v>
      </c>
      <c r="C524" s="5" t="s">
        <v>1747</v>
      </c>
      <c r="D524" s="8" t="s">
        <v>1750</v>
      </c>
      <c r="E524" s="12" t="s">
        <v>1750</v>
      </c>
      <c r="F524" s="161" t="s">
        <v>40</v>
      </c>
      <c r="G524" s="161"/>
      <c r="H524" s="162" t="s">
        <v>40</v>
      </c>
      <c r="I524" s="162"/>
      <c r="J524" s="163" t="s">
        <v>40</v>
      </c>
      <c r="K524" s="163"/>
      <c r="L524" s="164" t="s">
        <v>40</v>
      </c>
      <c r="M524" s="164"/>
      <c r="N524" s="164" t="s">
        <v>40</v>
      </c>
      <c r="O524" s="165"/>
      <c r="P524" s="166" t="s">
        <v>40</v>
      </c>
      <c r="Q524" s="166"/>
      <c r="R524" s="167" t="s">
        <v>40</v>
      </c>
      <c r="S524" s="167"/>
      <c r="T524" s="168" t="s">
        <v>40</v>
      </c>
      <c r="U524" s="168"/>
      <c r="V524" s="169" t="s">
        <v>40</v>
      </c>
      <c r="W524" s="169"/>
      <c r="X524" s="5" t="s">
        <v>40</v>
      </c>
      <c r="Y524" s="5"/>
      <c r="Z524" s="161" t="s">
        <v>40</v>
      </c>
      <c r="AA524" s="161"/>
      <c r="AB524" s="162" t="s">
        <v>40</v>
      </c>
      <c r="AC524" s="162"/>
      <c r="AD524" s="10">
        <v>5</v>
      </c>
      <c r="AE524" s="5" t="s">
        <v>12541</v>
      </c>
      <c r="AF524" s="5" t="s">
        <v>12556</v>
      </c>
      <c r="AG524" s="170" t="b">
        <v>1</v>
      </c>
      <c r="AH524" s="170" t="b">
        <v>1</v>
      </c>
      <c r="AI524" s="170" t="s">
        <v>48</v>
      </c>
    </row>
    <row r="525" spans="1:35" ht="15" customHeight="1">
      <c r="A525" s="191" t="s">
        <v>1751</v>
      </c>
      <c r="B525" s="17">
        <v>1</v>
      </c>
      <c r="C525" s="5" t="s">
        <v>1747</v>
      </c>
      <c r="D525" s="8" t="s">
        <v>1752</v>
      </c>
      <c r="E525" s="12" t="s">
        <v>1752</v>
      </c>
      <c r="F525" s="161" t="s">
        <v>40</v>
      </c>
      <c r="G525" s="161"/>
      <c r="H525" s="162" t="s">
        <v>40</v>
      </c>
      <c r="I525" s="162"/>
      <c r="J525" s="163" t="s">
        <v>40</v>
      </c>
      <c r="K525" s="163"/>
      <c r="L525" s="164" t="s">
        <v>40</v>
      </c>
      <c r="M525" s="164"/>
      <c r="N525" s="164" t="s">
        <v>40</v>
      </c>
      <c r="O525" s="165"/>
      <c r="P525" s="166" t="s">
        <v>40</v>
      </c>
      <c r="Q525" s="166"/>
      <c r="R525" s="167" t="s">
        <v>40</v>
      </c>
      <c r="S525" s="167"/>
      <c r="T525" s="168" t="s">
        <v>40</v>
      </c>
      <c r="U525" s="168"/>
      <c r="V525" s="169" t="s">
        <v>40</v>
      </c>
      <c r="W525" s="169"/>
      <c r="X525" s="5" t="s">
        <v>40</v>
      </c>
      <c r="Y525" s="5"/>
      <c r="Z525" s="161" t="s">
        <v>40</v>
      </c>
      <c r="AA525" s="161"/>
      <c r="AB525" s="162" t="s">
        <v>40</v>
      </c>
      <c r="AC525" s="162"/>
      <c r="AD525" s="10">
        <v>5</v>
      </c>
      <c r="AE525" s="5" t="s">
        <v>12541</v>
      </c>
      <c r="AF525" s="5" t="s">
        <v>12556</v>
      </c>
      <c r="AG525" s="170" t="b">
        <v>1</v>
      </c>
      <c r="AH525" s="170" t="b">
        <v>1</v>
      </c>
      <c r="AI525" s="170" t="s">
        <v>48</v>
      </c>
    </row>
    <row r="526" spans="1:35" ht="15" customHeight="1">
      <c r="A526" s="191" t="s">
        <v>1753</v>
      </c>
      <c r="B526" s="17">
        <v>1</v>
      </c>
      <c r="C526" s="5" t="s">
        <v>1754</v>
      </c>
      <c r="D526" s="217" t="s">
        <v>1755</v>
      </c>
      <c r="E526" s="12" t="s">
        <v>1756</v>
      </c>
      <c r="F526" s="161" t="s">
        <v>40</v>
      </c>
      <c r="G526" s="161"/>
      <c r="H526" s="162" t="s">
        <v>40</v>
      </c>
      <c r="I526" s="162"/>
      <c r="J526" s="163" t="s">
        <v>40</v>
      </c>
      <c r="K526" s="163"/>
      <c r="L526" s="164" t="s">
        <v>40</v>
      </c>
      <c r="M526" s="164"/>
      <c r="N526" s="164" t="s">
        <v>40</v>
      </c>
      <c r="O526" s="165"/>
      <c r="P526" s="166" t="s">
        <v>40</v>
      </c>
      <c r="Q526" s="166"/>
      <c r="R526" s="167" t="s">
        <v>40</v>
      </c>
      <c r="S526" s="167"/>
      <c r="T526" s="168" t="s">
        <v>40</v>
      </c>
      <c r="U526" s="168"/>
      <c r="V526" s="169" t="s">
        <v>40</v>
      </c>
      <c r="W526" s="169"/>
      <c r="X526" s="5" t="s">
        <v>40</v>
      </c>
      <c r="Y526" s="5"/>
      <c r="Z526" s="161" t="s">
        <v>40</v>
      </c>
      <c r="AA526" s="161"/>
      <c r="AB526" s="162" t="s">
        <v>40</v>
      </c>
      <c r="AC526" s="162"/>
      <c r="AD526" s="10">
        <v>4</v>
      </c>
      <c r="AE526" s="5" t="s">
        <v>12541</v>
      </c>
      <c r="AF526" s="5" t="s">
        <v>12556</v>
      </c>
      <c r="AG526" s="170" t="b">
        <v>1</v>
      </c>
      <c r="AH526" s="170" t="b">
        <v>1</v>
      </c>
      <c r="AI526" s="170" t="s">
        <v>48</v>
      </c>
    </row>
    <row r="527" spans="1:35" ht="15" customHeight="1">
      <c r="A527" s="191" t="s">
        <v>1757</v>
      </c>
      <c r="B527" s="17">
        <v>1</v>
      </c>
      <c r="C527" s="5" t="s">
        <v>1754</v>
      </c>
      <c r="D527" s="217" t="s">
        <v>1758</v>
      </c>
      <c r="E527" s="12" t="s">
        <v>1759</v>
      </c>
      <c r="F527" s="161" t="s">
        <v>40</v>
      </c>
      <c r="G527" s="161"/>
      <c r="H527" s="162" t="s">
        <v>40</v>
      </c>
      <c r="I527" s="162"/>
      <c r="J527" s="163" t="s">
        <v>40</v>
      </c>
      <c r="K527" s="163"/>
      <c r="L527" s="164" t="s">
        <v>40</v>
      </c>
      <c r="M527" s="164"/>
      <c r="N527" s="164" t="s">
        <v>40</v>
      </c>
      <c r="O527" s="165"/>
      <c r="P527" s="166" t="s">
        <v>40</v>
      </c>
      <c r="Q527" s="166"/>
      <c r="R527" s="167" t="s">
        <v>40</v>
      </c>
      <c r="S527" s="167"/>
      <c r="T527" s="168" t="s">
        <v>40</v>
      </c>
      <c r="U527" s="168"/>
      <c r="V527" s="169" t="s">
        <v>40</v>
      </c>
      <c r="W527" s="169"/>
      <c r="X527" s="5" t="s">
        <v>40</v>
      </c>
      <c r="Y527" s="5"/>
      <c r="Z527" s="161" t="s">
        <v>40</v>
      </c>
      <c r="AA527" s="161"/>
      <c r="AB527" s="162" t="s">
        <v>40</v>
      </c>
      <c r="AC527" s="162"/>
      <c r="AD527" s="10">
        <v>4</v>
      </c>
      <c r="AE527" s="5" t="s">
        <v>12541</v>
      </c>
      <c r="AF527" s="5" t="s">
        <v>12556</v>
      </c>
      <c r="AG527" s="170" t="b">
        <v>1</v>
      </c>
      <c r="AH527" s="170" t="b">
        <v>1</v>
      </c>
      <c r="AI527" s="170" t="s">
        <v>48</v>
      </c>
    </row>
    <row r="528" spans="1:35" ht="15" customHeight="1">
      <c r="A528" s="191" t="s">
        <v>1760</v>
      </c>
      <c r="B528" s="17">
        <v>1</v>
      </c>
      <c r="C528" s="5" t="s">
        <v>1754</v>
      </c>
      <c r="D528" s="217" t="s">
        <v>1761</v>
      </c>
      <c r="E528" s="12" t="s">
        <v>1762</v>
      </c>
      <c r="F528" s="161" t="s">
        <v>40</v>
      </c>
      <c r="G528" s="161"/>
      <c r="H528" s="162" t="s">
        <v>40</v>
      </c>
      <c r="I528" s="162"/>
      <c r="J528" s="163" t="s">
        <v>40</v>
      </c>
      <c r="K528" s="163"/>
      <c r="L528" s="164" t="s">
        <v>40</v>
      </c>
      <c r="M528" s="164"/>
      <c r="N528" s="164" t="s">
        <v>40</v>
      </c>
      <c r="O528" s="165"/>
      <c r="P528" s="166" t="s">
        <v>40</v>
      </c>
      <c r="Q528" s="166"/>
      <c r="R528" s="167" t="s">
        <v>40</v>
      </c>
      <c r="S528" s="167"/>
      <c r="T528" s="168" t="s">
        <v>40</v>
      </c>
      <c r="U528" s="168"/>
      <c r="V528" s="169" t="s">
        <v>40</v>
      </c>
      <c r="W528" s="169"/>
      <c r="X528" s="5" t="s">
        <v>40</v>
      </c>
      <c r="Y528" s="5"/>
      <c r="Z528" s="161" t="s">
        <v>40</v>
      </c>
      <c r="AA528" s="161"/>
      <c r="AB528" s="162" t="s">
        <v>40</v>
      </c>
      <c r="AC528" s="162"/>
      <c r="AD528" s="10">
        <v>2</v>
      </c>
      <c r="AE528" s="5" t="s">
        <v>12541</v>
      </c>
      <c r="AF528" s="5" t="s">
        <v>12556</v>
      </c>
      <c r="AG528" s="170" t="b">
        <v>1</v>
      </c>
      <c r="AH528" s="170" t="b">
        <v>1</v>
      </c>
      <c r="AI528" s="170" t="s">
        <v>48</v>
      </c>
    </row>
    <row r="529" spans="1:35" ht="15" customHeight="1">
      <c r="A529" s="191" t="s">
        <v>1763</v>
      </c>
      <c r="B529" s="17">
        <v>1</v>
      </c>
      <c r="C529" s="5" t="s">
        <v>1754</v>
      </c>
      <c r="D529" s="217" t="s">
        <v>1764</v>
      </c>
      <c r="E529" s="12" t="s">
        <v>1765</v>
      </c>
      <c r="F529" s="161" t="s">
        <v>40</v>
      </c>
      <c r="G529" s="161"/>
      <c r="H529" s="162" t="s">
        <v>40</v>
      </c>
      <c r="I529" s="162"/>
      <c r="J529" s="163" t="s">
        <v>40</v>
      </c>
      <c r="K529" s="163"/>
      <c r="L529" s="164" t="s">
        <v>40</v>
      </c>
      <c r="M529" s="164"/>
      <c r="N529" s="164" t="s">
        <v>40</v>
      </c>
      <c r="O529" s="165"/>
      <c r="P529" s="166" t="s">
        <v>40</v>
      </c>
      <c r="Q529" s="166"/>
      <c r="R529" s="167" t="s">
        <v>40</v>
      </c>
      <c r="S529" s="167"/>
      <c r="T529" s="168" t="s">
        <v>40</v>
      </c>
      <c r="U529" s="168"/>
      <c r="V529" s="169" t="s">
        <v>40</v>
      </c>
      <c r="W529" s="169"/>
      <c r="X529" s="5" t="s">
        <v>40</v>
      </c>
      <c r="Y529" s="5"/>
      <c r="Z529" s="161" t="s">
        <v>40</v>
      </c>
      <c r="AA529" s="161"/>
      <c r="AB529" s="162" t="s">
        <v>40</v>
      </c>
      <c r="AC529" s="162"/>
      <c r="AD529" s="10">
        <v>2</v>
      </c>
      <c r="AE529" s="5" t="s">
        <v>12541</v>
      </c>
      <c r="AF529" s="5" t="s">
        <v>12556</v>
      </c>
      <c r="AG529" s="170" t="b">
        <v>1</v>
      </c>
      <c r="AH529" s="170" t="b">
        <v>1</v>
      </c>
      <c r="AI529" s="170" t="s">
        <v>48</v>
      </c>
    </row>
    <row r="530" spans="1:35" ht="15" customHeight="1">
      <c r="A530" s="191" t="s">
        <v>1766</v>
      </c>
      <c r="B530" s="17">
        <v>1</v>
      </c>
      <c r="C530" s="5" t="s">
        <v>1754</v>
      </c>
      <c r="D530" s="8" t="s">
        <v>1767</v>
      </c>
      <c r="E530" s="12" t="s">
        <v>1767</v>
      </c>
      <c r="F530" s="161" t="s">
        <v>40</v>
      </c>
      <c r="G530" s="161"/>
      <c r="H530" s="162" t="s">
        <v>40</v>
      </c>
      <c r="I530" s="162"/>
      <c r="J530" s="163" t="s">
        <v>40</v>
      </c>
      <c r="K530" s="163"/>
      <c r="L530" s="164" t="s">
        <v>40</v>
      </c>
      <c r="M530" s="164"/>
      <c r="N530" s="164" t="s">
        <v>40</v>
      </c>
      <c r="O530" s="165"/>
      <c r="P530" s="166" t="s">
        <v>40</v>
      </c>
      <c r="Q530" s="166"/>
      <c r="R530" s="167" t="s">
        <v>40</v>
      </c>
      <c r="S530" s="167"/>
      <c r="T530" s="168" t="s">
        <v>40</v>
      </c>
      <c r="U530" s="168"/>
      <c r="V530" s="169" t="s">
        <v>40</v>
      </c>
      <c r="W530" s="169"/>
      <c r="X530" s="5" t="s">
        <v>40</v>
      </c>
      <c r="Y530" s="5"/>
      <c r="Z530" s="161" t="s">
        <v>40</v>
      </c>
      <c r="AA530" s="161"/>
      <c r="AB530" s="162" t="s">
        <v>40</v>
      </c>
      <c r="AC530" s="162"/>
      <c r="AD530" s="10">
        <v>1</v>
      </c>
      <c r="AE530" s="5" t="s">
        <v>12541</v>
      </c>
      <c r="AF530" s="5" t="s">
        <v>12556</v>
      </c>
      <c r="AG530" s="170" t="b">
        <v>1</v>
      </c>
      <c r="AH530" s="170" t="b">
        <v>1</v>
      </c>
      <c r="AI530" s="170" t="s">
        <v>48</v>
      </c>
    </row>
    <row r="531" spans="1:35" ht="15" customHeight="1">
      <c r="A531" s="191" t="s">
        <v>1768</v>
      </c>
      <c r="B531" s="17">
        <v>1</v>
      </c>
      <c r="C531" s="5" t="s">
        <v>1754</v>
      </c>
      <c r="D531" s="8" t="s">
        <v>1769</v>
      </c>
      <c r="E531" s="12" t="s">
        <v>1769</v>
      </c>
      <c r="F531" s="161" t="s">
        <v>40</v>
      </c>
      <c r="G531" s="161"/>
      <c r="H531" s="162" t="s">
        <v>40</v>
      </c>
      <c r="I531" s="162"/>
      <c r="J531" s="163" t="s">
        <v>40</v>
      </c>
      <c r="K531" s="163"/>
      <c r="L531" s="164" t="s">
        <v>40</v>
      </c>
      <c r="M531" s="164"/>
      <c r="N531" s="164" t="s">
        <v>40</v>
      </c>
      <c r="O531" s="165"/>
      <c r="P531" s="166" t="s">
        <v>40</v>
      </c>
      <c r="Q531" s="166"/>
      <c r="R531" s="167" t="s">
        <v>40</v>
      </c>
      <c r="S531" s="167"/>
      <c r="T531" s="168" t="s">
        <v>40</v>
      </c>
      <c r="U531" s="168"/>
      <c r="V531" s="169" t="s">
        <v>40</v>
      </c>
      <c r="W531" s="169"/>
      <c r="X531" s="5" t="s">
        <v>40</v>
      </c>
      <c r="Y531" s="5"/>
      <c r="Z531" s="161" t="s">
        <v>40</v>
      </c>
      <c r="AA531" s="161"/>
      <c r="AB531" s="162" t="s">
        <v>40</v>
      </c>
      <c r="AC531" s="162"/>
      <c r="AD531" s="10">
        <v>1</v>
      </c>
      <c r="AE531" s="5" t="s">
        <v>12541</v>
      </c>
      <c r="AF531" s="5" t="s">
        <v>12556</v>
      </c>
      <c r="AG531" s="170" t="b">
        <v>1</v>
      </c>
      <c r="AH531" s="170" t="b">
        <v>1</v>
      </c>
      <c r="AI531" s="170" t="s">
        <v>48</v>
      </c>
    </row>
    <row r="532" spans="1:35" ht="15" customHeight="1">
      <c r="A532" s="191" t="s">
        <v>1770</v>
      </c>
      <c r="B532" s="17">
        <v>1</v>
      </c>
      <c r="C532" s="5" t="s">
        <v>1754</v>
      </c>
      <c r="D532" s="8" t="s">
        <v>1771</v>
      </c>
      <c r="E532" s="12" t="s">
        <v>1771</v>
      </c>
      <c r="F532" s="161" t="s">
        <v>40</v>
      </c>
      <c r="G532" s="161"/>
      <c r="H532" s="162" t="s">
        <v>40</v>
      </c>
      <c r="I532" s="162"/>
      <c r="J532" s="163" t="s">
        <v>40</v>
      </c>
      <c r="K532" s="163"/>
      <c r="L532" s="164" t="s">
        <v>40</v>
      </c>
      <c r="M532" s="164"/>
      <c r="N532" s="164" t="s">
        <v>40</v>
      </c>
      <c r="O532" s="165"/>
      <c r="P532" s="166" t="s">
        <v>40</v>
      </c>
      <c r="Q532" s="166"/>
      <c r="R532" s="167" t="s">
        <v>40</v>
      </c>
      <c r="S532" s="167"/>
      <c r="T532" s="168" t="s">
        <v>40</v>
      </c>
      <c r="U532" s="168"/>
      <c r="V532" s="169" t="s">
        <v>40</v>
      </c>
      <c r="W532" s="169"/>
      <c r="X532" s="5" t="s">
        <v>40</v>
      </c>
      <c r="Y532" s="5"/>
      <c r="Z532" s="161" t="s">
        <v>40</v>
      </c>
      <c r="AA532" s="161"/>
      <c r="AB532" s="162" t="s">
        <v>40</v>
      </c>
      <c r="AC532" s="162"/>
      <c r="AD532" s="10">
        <v>1</v>
      </c>
      <c r="AE532" s="5" t="s">
        <v>12541</v>
      </c>
      <c r="AF532" s="5" t="s">
        <v>12556</v>
      </c>
      <c r="AG532" s="170" t="b">
        <v>1</v>
      </c>
      <c r="AH532" s="170" t="b">
        <v>1</v>
      </c>
      <c r="AI532" s="170" t="s">
        <v>48</v>
      </c>
    </row>
    <row r="533" spans="1:35" ht="15" customHeight="1">
      <c r="A533" s="191" t="s">
        <v>1772</v>
      </c>
      <c r="B533" s="17">
        <v>1</v>
      </c>
      <c r="C533" s="5" t="s">
        <v>1754</v>
      </c>
      <c r="D533" s="8" t="s">
        <v>1773</v>
      </c>
      <c r="E533" s="12" t="s">
        <v>1774</v>
      </c>
      <c r="F533" s="161" t="s">
        <v>40</v>
      </c>
      <c r="G533" s="161"/>
      <c r="H533" s="162" t="s">
        <v>40</v>
      </c>
      <c r="I533" s="162"/>
      <c r="J533" s="163" t="s">
        <v>40</v>
      </c>
      <c r="K533" s="163"/>
      <c r="L533" s="164" t="s">
        <v>40</v>
      </c>
      <c r="M533" s="164"/>
      <c r="N533" s="164" t="s">
        <v>40</v>
      </c>
      <c r="O533" s="165"/>
      <c r="P533" s="166" t="s">
        <v>40</v>
      </c>
      <c r="Q533" s="166"/>
      <c r="R533" s="167" t="s">
        <v>40</v>
      </c>
      <c r="S533" s="167"/>
      <c r="T533" s="168" t="s">
        <v>40</v>
      </c>
      <c r="U533" s="168"/>
      <c r="V533" s="169" t="s">
        <v>40</v>
      </c>
      <c r="W533" s="169"/>
      <c r="X533" s="5" t="s">
        <v>40</v>
      </c>
      <c r="Y533" s="5"/>
      <c r="Z533" s="161" t="s">
        <v>40</v>
      </c>
      <c r="AA533" s="161"/>
      <c r="AB533" s="162" t="s">
        <v>40</v>
      </c>
      <c r="AC533" s="162"/>
      <c r="AD533" s="10">
        <v>1</v>
      </c>
      <c r="AE533" s="5" t="s">
        <v>12541</v>
      </c>
      <c r="AF533" s="5" t="s">
        <v>12556</v>
      </c>
      <c r="AG533" s="170" t="b">
        <v>1</v>
      </c>
      <c r="AH533" s="170" t="b">
        <v>1</v>
      </c>
      <c r="AI533" s="170" t="s">
        <v>48</v>
      </c>
    </row>
    <row r="534" spans="1:35" ht="15" customHeight="1">
      <c r="A534" s="191" t="s">
        <v>1775</v>
      </c>
      <c r="B534" s="17">
        <v>1</v>
      </c>
      <c r="C534" s="5" t="s">
        <v>1754</v>
      </c>
      <c r="D534" s="8" t="s">
        <v>1776</v>
      </c>
      <c r="E534" s="12" t="s">
        <v>1777</v>
      </c>
      <c r="F534" s="161" t="s">
        <v>40</v>
      </c>
      <c r="G534" s="161"/>
      <c r="H534" s="162" t="s">
        <v>40</v>
      </c>
      <c r="I534" s="162"/>
      <c r="J534" s="163" t="s">
        <v>40</v>
      </c>
      <c r="K534" s="163"/>
      <c r="L534" s="164" t="s">
        <v>40</v>
      </c>
      <c r="M534" s="164"/>
      <c r="N534" s="164" t="s">
        <v>40</v>
      </c>
      <c r="O534" s="165"/>
      <c r="P534" s="166" t="s">
        <v>40</v>
      </c>
      <c r="Q534" s="166"/>
      <c r="R534" s="167" t="s">
        <v>40</v>
      </c>
      <c r="S534" s="167"/>
      <c r="T534" s="168" t="s">
        <v>40</v>
      </c>
      <c r="U534" s="168"/>
      <c r="V534" s="169" t="s">
        <v>40</v>
      </c>
      <c r="W534" s="169"/>
      <c r="X534" s="5" t="s">
        <v>40</v>
      </c>
      <c r="Y534" s="5"/>
      <c r="Z534" s="161" t="s">
        <v>40</v>
      </c>
      <c r="AA534" s="161"/>
      <c r="AB534" s="162" t="s">
        <v>40</v>
      </c>
      <c r="AC534" s="162"/>
      <c r="AD534" s="10">
        <v>1</v>
      </c>
      <c r="AE534" s="5" t="s">
        <v>12541</v>
      </c>
      <c r="AF534" s="5" t="s">
        <v>12556</v>
      </c>
      <c r="AG534" s="170" t="b">
        <v>1</v>
      </c>
      <c r="AH534" s="170" t="b">
        <v>1</v>
      </c>
      <c r="AI534" s="170" t="s">
        <v>48</v>
      </c>
    </row>
    <row r="535" spans="1:35" ht="15" customHeight="1">
      <c r="A535" s="191" t="s">
        <v>1778</v>
      </c>
      <c r="B535" s="17">
        <v>1</v>
      </c>
      <c r="C535" s="5" t="s">
        <v>1754</v>
      </c>
      <c r="D535" s="8" t="s">
        <v>1779</v>
      </c>
      <c r="E535" s="12" t="s">
        <v>1780</v>
      </c>
      <c r="F535" s="161" t="s">
        <v>40</v>
      </c>
      <c r="G535" s="161"/>
      <c r="H535" s="162" t="s">
        <v>40</v>
      </c>
      <c r="I535" s="162"/>
      <c r="J535" s="163" t="s">
        <v>40</v>
      </c>
      <c r="K535" s="163"/>
      <c r="L535" s="164" t="s">
        <v>40</v>
      </c>
      <c r="M535" s="164"/>
      <c r="N535" s="164" t="s">
        <v>40</v>
      </c>
      <c r="O535" s="165"/>
      <c r="P535" s="166" t="s">
        <v>40</v>
      </c>
      <c r="Q535" s="166"/>
      <c r="R535" s="167" t="s">
        <v>40</v>
      </c>
      <c r="S535" s="167"/>
      <c r="T535" s="168" t="s">
        <v>40</v>
      </c>
      <c r="U535" s="168"/>
      <c r="V535" s="169" t="s">
        <v>40</v>
      </c>
      <c r="W535" s="169"/>
      <c r="X535" s="5" t="s">
        <v>40</v>
      </c>
      <c r="Y535" s="5"/>
      <c r="Z535" s="161" t="s">
        <v>40</v>
      </c>
      <c r="AA535" s="161"/>
      <c r="AB535" s="162" t="s">
        <v>40</v>
      </c>
      <c r="AC535" s="162"/>
      <c r="AD535" s="10">
        <v>1</v>
      </c>
      <c r="AE535" s="5" t="s">
        <v>12541</v>
      </c>
      <c r="AF535" s="5" t="s">
        <v>12556</v>
      </c>
      <c r="AG535" s="170" t="b">
        <v>1</v>
      </c>
      <c r="AH535" s="170" t="b">
        <v>1</v>
      </c>
      <c r="AI535" s="170" t="s">
        <v>48</v>
      </c>
    </row>
    <row r="536" spans="1:35" ht="15" customHeight="1">
      <c r="A536" s="191" t="s">
        <v>1781</v>
      </c>
      <c r="B536" s="17">
        <v>1</v>
      </c>
      <c r="C536" s="5" t="s">
        <v>1754</v>
      </c>
      <c r="D536" s="8" t="s">
        <v>1782</v>
      </c>
      <c r="E536" s="12" t="s">
        <v>1783</v>
      </c>
      <c r="F536" s="161" t="s">
        <v>40</v>
      </c>
      <c r="G536" s="161"/>
      <c r="H536" s="162" t="s">
        <v>40</v>
      </c>
      <c r="I536" s="162"/>
      <c r="J536" s="163" t="s">
        <v>40</v>
      </c>
      <c r="K536" s="163"/>
      <c r="L536" s="164" t="s">
        <v>40</v>
      </c>
      <c r="M536" s="164"/>
      <c r="N536" s="164" t="s">
        <v>40</v>
      </c>
      <c r="O536" s="165"/>
      <c r="P536" s="166" t="s">
        <v>40</v>
      </c>
      <c r="Q536" s="166"/>
      <c r="R536" s="167" t="s">
        <v>40</v>
      </c>
      <c r="S536" s="167"/>
      <c r="T536" s="168" t="s">
        <v>40</v>
      </c>
      <c r="U536" s="168"/>
      <c r="V536" s="169" t="s">
        <v>40</v>
      </c>
      <c r="W536" s="169"/>
      <c r="X536" s="5" t="s">
        <v>40</v>
      </c>
      <c r="Y536" s="5"/>
      <c r="Z536" s="161" t="s">
        <v>40</v>
      </c>
      <c r="AA536" s="161"/>
      <c r="AB536" s="162" t="s">
        <v>40</v>
      </c>
      <c r="AC536" s="162"/>
      <c r="AD536" s="10">
        <v>1</v>
      </c>
      <c r="AE536" s="5" t="s">
        <v>12541</v>
      </c>
      <c r="AF536" s="5" t="s">
        <v>12556</v>
      </c>
      <c r="AG536" s="170" t="b">
        <v>1</v>
      </c>
      <c r="AH536" s="170" t="b">
        <v>1</v>
      </c>
      <c r="AI536" s="170" t="s">
        <v>48</v>
      </c>
    </row>
    <row r="537" spans="1:35" ht="15" customHeight="1">
      <c r="A537" s="191" t="s">
        <v>1784</v>
      </c>
      <c r="B537" s="17">
        <v>1</v>
      </c>
      <c r="C537" s="5" t="s">
        <v>1754</v>
      </c>
      <c r="D537" s="8" t="s">
        <v>1785</v>
      </c>
      <c r="E537" s="12" t="s">
        <v>1786</v>
      </c>
      <c r="F537" s="161" t="s">
        <v>40</v>
      </c>
      <c r="G537" s="161"/>
      <c r="H537" s="162" t="s">
        <v>40</v>
      </c>
      <c r="I537" s="162"/>
      <c r="J537" s="163" t="s">
        <v>40</v>
      </c>
      <c r="K537" s="163"/>
      <c r="L537" s="164" t="s">
        <v>40</v>
      </c>
      <c r="M537" s="164"/>
      <c r="N537" s="164" t="s">
        <v>40</v>
      </c>
      <c r="O537" s="165"/>
      <c r="P537" s="166" t="s">
        <v>40</v>
      </c>
      <c r="Q537" s="166"/>
      <c r="R537" s="167" t="s">
        <v>40</v>
      </c>
      <c r="S537" s="167"/>
      <c r="T537" s="168" t="s">
        <v>40</v>
      </c>
      <c r="U537" s="168"/>
      <c r="V537" s="169" t="s">
        <v>40</v>
      </c>
      <c r="W537" s="169"/>
      <c r="X537" s="5" t="s">
        <v>40</v>
      </c>
      <c r="Y537" s="5"/>
      <c r="Z537" s="161" t="s">
        <v>40</v>
      </c>
      <c r="AA537" s="161"/>
      <c r="AB537" s="162" t="s">
        <v>40</v>
      </c>
      <c r="AC537" s="162"/>
      <c r="AD537" s="10">
        <v>1</v>
      </c>
      <c r="AE537" s="5" t="s">
        <v>12541</v>
      </c>
      <c r="AF537" s="5" t="s">
        <v>12556</v>
      </c>
      <c r="AG537" s="170" t="b">
        <v>1</v>
      </c>
      <c r="AH537" s="170" t="b">
        <v>1</v>
      </c>
      <c r="AI537" s="170" t="s">
        <v>48</v>
      </c>
    </row>
    <row r="538" spans="1:35" ht="15" customHeight="1">
      <c r="A538" s="191" t="s">
        <v>1787</v>
      </c>
      <c r="B538" s="17">
        <v>1</v>
      </c>
      <c r="C538" s="5" t="s">
        <v>1754</v>
      </c>
      <c r="D538" s="217" t="s">
        <v>506</v>
      </c>
      <c r="E538" s="12" t="s">
        <v>1788</v>
      </c>
      <c r="F538" s="161" t="s">
        <v>40</v>
      </c>
      <c r="G538" s="161"/>
      <c r="H538" s="162" t="s">
        <v>40</v>
      </c>
      <c r="I538" s="162"/>
      <c r="J538" s="163" t="s">
        <v>40</v>
      </c>
      <c r="K538" s="163"/>
      <c r="L538" s="164" t="s">
        <v>40</v>
      </c>
      <c r="M538" s="164"/>
      <c r="N538" s="164" t="s">
        <v>40</v>
      </c>
      <c r="O538" s="165"/>
      <c r="P538" s="166" t="s">
        <v>40</v>
      </c>
      <c r="Q538" s="166"/>
      <c r="R538" s="167" t="s">
        <v>40</v>
      </c>
      <c r="S538" s="167"/>
      <c r="T538" s="168" t="s">
        <v>40</v>
      </c>
      <c r="U538" s="168"/>
      <c r="V538" s="169" t="s">
        <v>40</v>
      </c>
      <c r="W538" s="169"/>
      <c r="X538" s="5" t="s">
        <v>40</v>
      </c>
      <c r="Y538" s="5"/>
      <c r="Z538" s="161" t="s">
        <v>40</v>
      </c>
      <c r="AA538" s="161"/>
      <c r="AB538" s="162" t="s">
        <v>40</v>
      </c>
      <c r="AC538" s="162"/>
      <c r="AD538" s="10">
        <v>1</v>
      </c>
      <c r="AE538" s="5" t="s">
        <v>12541</v>
      </c>
      <c r="AF538" s="5" t="s">
        <v>12556</v>
      </c>
      <c r="AG538" s="170" t="b">
        <v>1</v>
      </c>
      <c r="AH538" s="170" t="b">
        <v>1</v>
      </c>
      <c r="AI538" s="170" t="s">
        <v>48</v>
      </c>
    </row>
    <row r="539" spans="1:35" ht="15" customHeight="1">
      <c r="A539" s="191" t="s">
        <v>1789</v>
      </c>
      <c r="B539" s="17">
        <v>1</v>
      </c>
      <c r="C539" s="5" t="s">
        <v>1754</v>
      </c>
      <c r="D539" s="217" t="s">
        <v>1790</v>
      </c>
      <c r="E539" s="12" t="s">
        <v>1791</v>
      </c>
      <c r="F539" s="161" t="s">
        <v>40</v>
      </c>
      <c r="G539" s="161"/>
      <c r="H539" s="162" t="s">
        <v>40</v>
      </c>
      <c r="I539" s="162"/>
      <c r="J539" s="163" t="s">
        <v>40</v>
      </c>
      <c r="K539" s="163"/>
      <c r="L539" s="164" t="s">
        <v>40</v>
      </c>
      <c r="M539" s="164"/>
      <c r="N539" s="164" t="s">
        <v>40</v>
      </c>
      <c r="O539" s="165"/>
      <c r="P539" s="166" t="s">
        <v>40</v>
      </c>
      <c r="Q539" s="166"/>
      <c r="R539" s="167" t="s">
        <v>40</v>
      </c>
      <c r="S539" s="167"/>
      <c r="T539" s="168" t="s">
        <v>40</v>
      </c>
      <c r="U539" s="168"/>
      <c r="V539" s="169" t="s">
        <v>40</v>
      </c>
      <c r="W539" s="169"/>
      <c r="X539" s="5" t="s">
        <v>40</v>
      </c>
      <c r="Y539" s="5"/>
      <c r="Z539" s="161" t="s">
        <v>40</v>
      </c>
      <c r="AA539" s="161"/>
      <c r="AB539" s="162" t="s">
        <v>40</v>
      </c>
      <c r="AC539" s="162"/>
      <c r="AD539" s="10">
        <v>1</v>
      </c>
      <c r="AE539" s="5" t="s">
        <v>12541</v>
      </c>
      <c r="AF539" s="5" t="s">
        <v>12556</v>
      </c>
      <c r="AG539" s="170" t="b">
        <v>1</v>
      </c>
      <c r="AH539" s="170" t="b">
        <v>1</v>
      </c>
      <c r="AI539" s="170" t="s">
        <v>48</v>
      </c>
    </row>
    <row r="540" spans="1:35" ht="15" customHeight="1">
      <c r="A540" s="191" t="s">
        <v>1792</v>
      </c>
      <c r="B540" s="17">
        <v>1</v>
      </c>
      <c r="C540" s="5" t="s">
        <v>1754</v>
      </c>
      <c r="D540" s="217" t="s">
        <v>1793</v>
      </c>
      <c r="E540" s="12" t="s">
        <v>1794</v>
      </c>
      <c r="F540" s="161" t="s">
        <v>40</v>
      </c>
      <c r="G540" s="161"/>
      <c r="H540" s="162" t="s">
        <v>40</v>
      </c>
      <c r="I540" s="162"/>
      <c r="J540" s="163" t="s">
        <v>40</v>
      </c>
      <c r="K540" s="163"/>
      <c r="L540" s="164" t="s">
        <v>40</v>
      </c>
      <c r="M540" s="164"/>
      <c r="N540" s="164" t="s">
        <v>40</v>
      </c>
      <c r="O540" s="165"/>
      <c r="P540" s="166" t="s">
        <v>40</v>
      </c>
      <c r="Q540" s="166"/>
      <c r="R540" s="167" t="s">
        <v>40</v>
      </c>
      <c r="S540" s="167"/>
      <c r="T540" s="168" t="s">
        <v>40</v>
      </c>
      <c r="U540" s="168"/>
      <c r="V540" s="169" t="s">
        <v>40</v>
      </c>
      <c r="W540" s="169"/>
      <c r="X540" s="5" t="s">
        <v>40</v>
      </c>
      <c r="Y540" s="5"/>
      <c r="Z540" s="161" t="s">
        <v>40</v>
      </c>
      <c r="AA540" s="161"/>
      <c r="AB540" s="162" t="s">
        <v>40</v>
      </c>
      <c r="AC540" s="162"/>
      <c r="AD540" s="10">
        <v>1</v>
      </c>
      <c r="AE540" s="5" t="s">
        <v>12541</v>
      </c>
      <c r="AF540" s="5" t="s">
        <v>12556</v>
      </c>
      <c r="AG540" s="170" t="b">
        <v>1</v>
      </c>
      <c r="AH540" s="170" t="b">
        <v>1</v>
      </c>
      <c r="AI540" s="170" t="s">
        <v>48</v>
      </c>
    </row>
    <row r="541" spans="1:35" ht="15" customHeight="1">
      <c r="A541" s="191" t="s">
        <v>1795</v>
      </c>
      <c r="B541" s="17">
        <v>1</v>
      </c>
      <c r="C541" s="5" t="s">
        <v>1754</v>
      </c>
      <c r="D541" s="217" t="s">
        <v>1796</v>
      </c>
      <c r="E541" s="12" t="s">
        <v>1797</v>
      </c>
      <c r="F541" s="161" t="s">
        <v>40</v>
      </c>
      <c r="G541" s="161"/>
      <c r="H541" s="162" t="s">
        <v>40</v>
      </c>
      <c r="I541" s="162"/>
      <c r="J541" s="163" t="s">
        <v>40</v>
      </c>
      <c r="K541" s="163"/>
      <c r="L541" s="164" t="s">
        <v>40</v>
      </c>
      <c r="M541" s="164"/>
      <c r="N541" s="164" t="s">
        <v>40</v>
      </c>
      <c r="O541" s="165"/>
      <c r="P541" s="166" t="s">
        <v>40</v>
      </c>
      <c r="Q541" s="166"/>
      <c r="R541" s="167" t="s">
        <v>40</v>
      </c>
      <c r="S541" s="167"/>
      <c r="T541" s="168" t="s">
        <v>40</v>
      </c>
      <c r="U541" s="168"/>
      <c r="V541" s="169" t="s">
        <v>40</v>
      </c>
      <c r="W541" s="169"/>
      <c r="X541" s="5" t="s">
        <v>40</v>
      </c>
      <c r="Y541" s="5"/>
      <c r="Z541" s="161" t="s">
        <v>40</v>
      </c>
      <c r="AA541" s="161"/>
      <c r="AB541" s="162" t="s">
        <v>40</v>
      </c>
      <c r="AC541" s="162"/>
      <c r="AD541" s="10">
        <v>1</v>
      </c>
      <c r="AE541" s="5" t="s">
        <v>12541</v>
      </c>
      <c r="AF541" s="5" t="s">
        <v>12556</v>
      </c>
      <c r="AG541" s="170" t="b">
        <v>1</v>
      </c>
      <c r="AH541" s="170" t="b">
        <v>1</v>
      </c>
      <c r="AI541" s="170" t="s">
        <v>48</v>
      </c>
    </row>
    <row r="542" spans="1:35" ht="15" customHeight="1">
      <c r="A542" s="191" t="s">
        <v>1798</v>
      </c>
      <c r="B542" s="17">
        <v>1</v>
      </c>
      <c r="C542" s="5" t="s">
        <v>1754</v>
      </c>
      <c r="D542" s="217" t="s">
        <v>1799</v>
      </c>
      <c r="E542" s="12" t="s">
        <v>1800</v>
      </c>
      <c r="F542" s="161" t="s">
        <v>40</v>
      </c>
      <c r="G542" s="161"/>
      <c r="H542" s="162" t="s">
        <v>40</v>
      </c>
      <c r="I542" s="162"/>
      <c r="J542" s="163" t="s">
        <v>40</v>
      </c>
      <c r="K542" s="163"/>
      <c r="L542" s="164" t="s">
        <v>40</v>
      </c>
      <c r="M542" s="164"/>
      <c r="N542" s="164" t="s">
        <v>40</v>
      </c>
      <c r="O542" s="165"/>
      <c r="P542" s="166" t="s">
        <v>40</v>
      </c>
      <c r="Q542" s="166"/>
      <c r="R542" s="167" t="s">
        <v>40</v>
      </c>
      <c r="S542" s="167"/>
      <c r="T542" s="168" t="s">
        <v>40</v>
      </c>
      <c r="U542" s="168"/>
      <c r="V542" s="169" t="s">
        <v>40</v>
      </c>
      <c r="W542" s="169"/>
      <c r="X542" s="5" t="s">
        <v>40</v>
      </c>
      <c r="Y542" s="5"/>
      <c r="Z542" s="161" t="s">
        <v>40</v>
      </c>
      <c r="AA542" s="161"/>
      <c r="AB542" s="162" t="s">
        <v>40</v>
      </c>
      <c r="AC542" s="162"/>
      <c r="AD542" s="10">
        <v>1</v>
      </c>
      <c r="AE542" s="5" t="s">
        <v>12541</v>
      </c>
      <c r="AF542" s="5" t="s">
        <v>12556</v>
      </c>
      <c r="AG542" s="170" t="b">
        <v>1</v>
      </c>
      <c r="AH542" s="170" t="b">
        <v>1</v>
      </c>
      <c r="AI542" s="170" t="s">
        <v>48</v>
      </c>
    </row>
    <row r="543" spans="1:35" ht="15" customHeight="1">
      <c r="A543" s="191" t="s">
        <v>1801</v>
      </c>
      <c r="B543" s="17">
        <v>1</v>
      </c>
      <c r="C543" s="5" t="s">
        <v>1754</v>
      </c>
      <c r="D543" s="217" t="s">
        <v>1802</v>
      </c>
      <c r="E543" s="12" t="s">
        <v>1803</v>
      </c>
      <c r="F543" s="161" t="s">
        <v>40</v>
      </c>
      <c r="G543" s="161"/>
      <c r="H543" s="162" t="s">
        <v>40</v>
      </c>
      <c r="I543" s="162"/>
      <c r="J543" s="163" t="s">
        <v>40</v>
      </c>
      <c r="K543" s="163"/>
      <c r="L543" s="164" t="s">
        <v>40</v>
      </c>
      <c r="M543" s="164"/>
      <c r="N543" s="164" t="s">
        <v>40</v>
      </c>
      <c r="O543" s="165"/>
      <c r="P543" s="166" t="s">
        <v>40</v>
      </c>
      <c r="Q543" s="166"/>
      <c r="R543" s="167" t="s">
        <v>40</v>
      </c>
      <c r="S543" s="167"/>
      <c r="T543" s="168" t="s">
        <v>40</v>
      </c>
      <c r="U543" s="168"/>
      <c r="V543" s="169" t="s">
        <v>40</v>
      </c>
      <c r="W543" s="169"/>
      <c r="X543" s="5" t="s">
        <v>40</v>
      </c>
      <c r="Y543" s="5"/>
      <c r="Z543" s="161" t="s">
        <v>40</v>
      </c>
      <c r="AA543" s="161"/>
      <c r="AB543" s="162" t="s">
        <v>40</v>
      </c>
      <c r="AC543" s="162"/>
      <c r="AD543" s="10">
        <v>1</v>
      </c>
      <c r="AE543" s="5" t="s">
        <v>12541</v>
      </c>
      <c r="AF543" s="5" t="s">
        <v>12556</v>
      </c>
      <c r="AG543" s="170" t="b">
        <v>1</v>
      </c>
      <c r="AH543" s="170" t="b">
        <v>1</v>
      </c>
      <c r="AI543" s="170" t="s">
        <v>48</v>
      </c>
    </row>
    <row r="544" spans="1:35" ht="15" customHeight="1">
      <c r="A544" s="191" t="s">
        <v>1804</v>
      </c>
      <c r="B544" s="17">
        <v>1</v>
      </c>
      <c r="C544" s="5" t="s">
        <v>1754</v>
      </c>
      <c r="D544" s="217" t="s">
        <v>1805</v>
      </c>
      <c r="E544" s="12" t="s">
        <v>1806</v>
      </c>
      <c r="F544" s="161" t="s">
        <v>40</v>
      </c>
      <c r="G544" s="161"/>
      <c r="H544" s="162" t="s">
        <v>40</v>
      </c>
      <c r="I544" s="162"/>
      <c r="J544" s="163" t="s">
        <v>40</v>
      </c>
      <c r="K544" s="163"/>
      <c r="L544" s="164" t="s">
        <v>40</v>
      </c>
      <c r="M544" s="164"/>
      <c r="N544" s="164" t="s">
        <v>40</v>
      </c>
      <c r="O544" s="165"/>
      <c r="P544" s="166" t="s">
        <v>40</v>
      </c>
      <c r="Q544" s="166"/>
      <c r="R544" s="167" t="s">
        <v>40</v>
      </c>
      <c r="S544" s="167"/>
      <c r="T544" s="168" t="s">
        <v>40</v>
      </c>
      <c r="U544" s="168"/>
      <c r="V544" s="169" t="s">
        <v>40</v>
      </c>
      <c r="W544" s="169"/>
      <c r="X544" s="5" t="s">
        <v>40</v>
      </c>
      <c r="Y544" s="5"/>
      <c r="Z544" s="161" t="s">
        <v>40</v>
      </c>
      <c r="AA544" s="161"/>
      <c r="AB544" s="162" t="s">
        <v>40</v>
      </c>
      <c r="AC544" s="162"/>
      <c r="AD544" s="10">
        <v>1</v>
      </c>
      <c r="AE544" s="5" t="s">
        <v>12541</v>
      </c>
      <c r="AF544" s="5" t="s">
        <v>12556</v>
      </c>
      <c r="AG544" s="170" t="b">
        <v>1</v>
      </c>
      <c r="AH544" s="170" t="b">
        <v>1</v>
      </c>
      <c r="AI544" s="170" t="s">
        <v>48</v>
      </c>
    </row>
    <row r="545" spans="1:35" ht="15" customHeight="1">
      <c r="A545" s="191" t="s">
        <v>1807</v>
      </c>
      <c r="B545" s="17">
        <v>1</v>
      </c>
      <c r="C545" s="5" t="s">
        <v>1754</v>
      </c>
      <c r="D545" s="217" t="s">
        <v>1808</v>
      </c>
      <c r="E545" s="12" t="s">
        <v>1809</v>
      </c>
      <c r="F545" s="161" t="s">
        <v>40</v>
      </c>
      <c r="G545" s="161"/>
      <c r="H545" s="162" t="s">
        <v>40</v>
      </c>
      <c r="I545" s="162"/>
      <c r="J545" s="163" t="s">
        <v>40</v>
      </c>
      <c r="K545" s="163"/>
      <c r="L545" s="164" t="s">
        <v>40</v>
      </c>
      <c r="M545" s="164"/>
      <c r="N545" s="164" t="s">
        <v>40</v>
      </c>
      <c r="O545" s="165"/>
      <c r="P545" s="166" t="s">
        <v>40</v>
      </c>
      <c r="Q545" s="166"/>
      <c r="R545" s="167" t="s">
        <v>40</v>
      </c>
      <c r="S545" s="167"/>
      <c r="T545" s="168" t="s">
        <v>40</v>
      </c>
      <c r="U545" s="168"/>
      <c r="V545" s="169" t="s">
        <v>40</v>
      </c>
      <c r="W545" s="169"/>
      <c r="X545" s="5" t="s">
        <v>40</v>
      </c>
      <c r="Y545" s="5"/>
      <c r="Z545" s="161" t="s">
        <v>40</v>
      </c>
      <c r="AA545" s="161"/>
      <c r="AB545" s="162" t="s">
        <v>40</v>
      </c>
      <c r="AC545" s="162"/>
      <c r="AD545" s="10">
        <v>1</v>
      </c>
      <c r="AE545" s="5" t="s">
        <v>12541</v>
      </c>
      <c r="AF545" s="5" t="s">
        <v>12556</v>
      </c>
      <c r="AG545" s="170" t="b">
        <v>1</v>
      </c>
      <c r="AH545" s="170" t="b">
        <v>1</v>
      </c>
      <c r="AI545" s="170" t="s">
        <v>48</v>
      </c>
    </row>
    <row r="546" spans="1:35" ht="15" customHeight="1">
      <c r="A546" s="191" t="s">
        <v>1810</v>
      </c>
      <c r="B546" s="17">
        <v>1</v>
      </c>
      <c r="C546" s="5" t="s">
        <v>1754</v>
      </c>
      <c r="D546" s="217" t="s">
        <v>1811</v>
      </c>
      <c r="E546" s="12" t="s">
        <v>1812</v>
      </c>
      <c r="F546" s="161" t="s">
        <v>40</v>
      </c>
      <c r="G546" s="161"/>
      <c r="H546" s="162" t="s">
        <v>40</v>
      </c>
      <c r="I546" s="162"/>
      <c r="J546" s="163" t="s">
        <v>40</v>
      </c>
      <c r="K546" s="163"/>
      <c r="L546" s="164" t="s">
        <v>40</v>
      </c>
      <c r="M546" s="164"/>
      <c r="N546" s="164" t="s">
        <v>40</v>
      </c>
      <c r="O546" s="165"/>
      <c r="P546" s="166" t="s">
        <v>40</v>
      </c>
      <c r="Q546" s="166"/>
      <c r="R546" s="167" t="s">
        <v>40</v>
      </c>
      <c r="S546" s="167"/>
      <c r="T546" s="168" t="s">
        <v>40</v>
      </c>
      <c r="U546" s="168"/>
      <c r="V546" s="169" t="s">
        <v>40</v>
      </c>
      <c r="W546" s="169"/>
      <c r="X546" s="5" t="s">
        <v>40</v>
      </c>
      <c r="Y546" s="5"/>
      <c r="Z546" s="161" t="s">
        <v>40</v>
      </c>
      <c r="AA546" s="161"/>
      <c r="AB546" s="162" t="s">
        <v>40</v>
      </c>
      <c r="AC546" s="162"/>
      <c r="AD546" s="10">
        <v>2</v>
      </c>
      <c r="AE546" s="5" t="s">
        <v>12541</v>
      </c>
      <c r="AF546" s="5" t="s">
        <v>12556</v>
      </c>
      <c r="AG546" s="170" t="b">
        <v>1</v>
      </c>
      <c r="AH546" s="170" t="b">
        <v>1</v>
      </c>
      <c r="AI546" s="170" t="s">
        <v>48</v>
      </c>
    </row>
    <row r="547" spans="1:35" ht="15" customHeight="1">
      <c r="A547" s="191" t="s">
        <v>1813</v>
      </c>
      <c r="B547" s="17">
        <v>1</v>
      </c>
      <c r="C547" s="5" t="s">
        <v>1754</v>
      </c>
      <c r="D547" s="217" t="s">
        <v>1814</v>
      </c>
      <c r="E547" s="12" t="s">
        <v>1815</v>
      </c>
      <c r="F547" s="161" t="s">
        <v>40</v>
      </c>
      <c r="G547" s="161"/>
      <c r="H547" s="162" t="s">
        <v>40</v>
      </c>
      <c r="I547" s="162"/>
      <c r="J547" s="163" t="s">
        <v>40</v>
      </c>
      <c r="K547" s="163"/>
      <c r="L547" s="164" t="s">
        <v>40</v>
      </c>
      <c r="M547" s="164"/>
      <c r="N547" s="164" t="s">
        <v>40</v>
      </c>
      <c r="O547" s="165"/>
      <c r="P547" s="166" t="s">
        <v>40</v>
      </c>
      <c r="Q547" s="166"/>
      <c r="R547" s="167" t="s">
        <v>40</v>
      </c>
      <c r="S547" s="167"/>
      <c r="T547" s="168" t="s">
        <v>40</v>
      </c>
      <c r="U547" s="168"/>
      <c r="V547" s="169" t="s">
        <v>40</v>
      </c>
      <c r="W547" s="169"/>
      <c r="X547" s="5" t="s">
        <v>40</v>
      </c>
      <c r="Y547" s="5"/>
      <c r="Z547" s="161" t="s">
        <v>40</v>
      </c>
      <c r="AA547" s="161"/>
      <c r="AB547" s="162" t="s">
        <v>40</v>
      </c>
      <c r="AC547" s="162"/>
      <c r="AD547" s="10">
        <v>2</v>
      </c>
      <c r="AE547" s="5" t="s">
        <v>12541</v>
      </c>
      <c r="AF547" s="5" t="s">
        <v>12556</v>
      </c>
      <c r="AG547" s="170" t="b">
        <v>1</v>
      </c>
      <c r="AH547" s="170" t="b">
        <v>1</v>
      </c>
      <c r="AI547" s="170" t="s">
        <v>48</v>
      </c>
    </row>
    <row r="548" spans="1:35" ht="15" customHeight="1">
      <c r="A548" s="191" t="s">
        <v>1816</v>
      </c>
      <c r="B548" s="17">
        <v>1</v>
      </c>
      <c r="C548" s="5" t="s">
        <v>1754</v>
      </c>
      <c r="D548" s="217" t="s">
        <v>1817</v>
      </c>
      <c r="E548" s="12" t="s">
        <v>1818</v>
      </c>
      <c r="F548" s="161" t="s">
        <v>40</v>
      </c>
      <c r="G548" s="161"/>
      <c r="H548" s="162" t="s">
        <v>40</v>
      </c>
      <c r="I548" s="162"/>
      <c r="J548" s="163" t="s">
        <v>40</v>
      </c>
      <c r="K548" s="163"/>
      <c r="L548" s="164" t="s">
        <v>40</v>
      </c>
      <c r="M548" s="164"/>
      <c r="N548" s="164" t="s">
        <v>40</v>
      </c>
      <c r="O548" s="165"/>
      <c r="P548" s="166" t="s">
        <v>40</v>
      </c>
      <c r="Q548" s="166"/>
      <c r="R548" s="167" t="s">
        <v>40</v>
      </c>
      <c r="S548" s="167"/>
      <c r="T548" s="168" t="s">
        <v>40</v>
      </c>
      <c r="U548" s="168"/>
      <c r="V548" s="169" t="s">
        <v>40</v>
      </c>
      <c r="W548" s="169"/>
      <c r="X548" s="5" t="s">
        <v>40</v>
      </c>
      <c r="Y548" s="5"/>
      <c r="Z548" s="161" t="s">
        <v>40</v>
      </c>
      <c r="AA548" s="161"/>
      <c r="AB548" s="162" t="s">
        <v>40</v>
      </c>
      <c r="AC548" s="162"/>
      <c r="AD548" s="10">
        <v>1</v>
      </c>
      <c r="AE548" s="5" t="s">
        <v>12541</v>
      </c>
      <c r="AF548" s="5" t="s">
        <v>12556</v>
      </c>
      <c r="AG548" s="170" t="b">
        <v>1</v>
      </c>
      <c r="AH548" s="170" t="b">
        <v>1</v>
      </c>
      <c r="AI548" s="170" t="s">
        <v>48</v>
      </c>
    </row>
    <row r="549" spans="1:35" ht="15" customHeight="1">
      <c r="A549" s="191" t="s">
        <v>1819</v>
      </c>
      <c r="B549" s="17">
        <v>1</v>
      </c>
      <c r="C549" s="5" t="s">
        <v>1754</v>
      </c>
      <c r="D549" s="217" t="s">
        <v>1820</v>
      </c>
      <c r="E549" s="12" t="s">
        <v>1821</v>
      </c>
      <c r="F549" s="161" t="s">
        <v>40</v>
      </c>
      <c r="G549" s="161"/>
      <c r="H549" s="162" t="s">
        <v>40</v>
      </c>
      <c r="I549" s="162"/>
      <c r="J549" s="163" t="s">
        <v>40</v>
      </c>
      <c r="K549" s="163"/>
      <c r="L549" s="164" t="s">
        <v>40</v>
      </c>
      <c r="M549" s="164"/>
      <c r="N549" s="164" t="s">
        <v>40</v>
      </c>
      <c r="O549" s="165"/>
      <c r="P549" s="166" t="s">
        <v>40</v>
      </c>
      <c r="Q549" s="166"/>
      <c r="R549" s="167" t="s">
        <v>40</v>
      </c>
      <c r="S549" s="167"/>
      <c r="T549" s="168" t="s">
        <v>40</v>
      </c>
      <c r="U549" s="168"/>
      <c r="V549" s="169" t="s">
        <v>40</v>
      </c>
      <c r="W549" s="169"/>
      <c r="X549" s="5" t="s">
        <v>40</v>
      </c>
      <c r="Y549" s="5"/>
      <c r="Z549" s="161" t="s">
        <v>40</v>
      </c>
      <c r="AA549" s="161"/>
      <c r="AB549" s="162" t="s">
        <v>40</v>
      </c>
      <c r="AC549" s="162"/>
      <c r="AD549" s="10">
        <v>1</v>
      </c>
      <c r="AE549" s="5" t="s">
        <v>12541</v>
      </c>
      <c r="AF549" s="5" t="s">
        <v>12556</v>
      </c>
      <c r="AG549" s="170" t="b">
        <v>1</v>
      </c>
      <c r="AH549" s="170" t="b">
        <v>1</v>
      </c>
      <c r="AI549" s="170" t="s">
        <v>48</v>
      </c>
    </row>
    <row r="550" spans="1:35" ht="15" customHeight="1">
      <c r="A550" s="191" t="s">
        <v>1822</v>
      </c>
      <c r="B550" s="17">
        <v>1</v>
      </c>
      <c r="C550" s="5" t="s">
        <v>1754</v>
      </c>
      <c r="D550" s="217" t="s">
        <v>1823</v>
      </c>
      <c r="E550" s="12" t="s">
        <v>1824</v>
      </c>
      <c r="F550" s="161" t="s">
        <v>40</v>
      </c>
      <c r="G550" s="161"/>
      <c r="H550" s="162" t="s">
        <v>40</v>
      </c>
      <c r="I550" s="162"/>
      <c r="J550" s="163" t="s">
        <v>40</v>
      </c>
      <c r="K550" s="163"/>
      <c r="L550" s="164" t="s">
        <v>40</v>
      </c>
      <c r="M550" s="164"/>
      <c r="N550" s="164" t="s">
        <v>40</v>
      </c>
      <c r="O550" s="165"/>
      <c r="P550" s="166" t="s">
        <v>40</v>
      </c>
      <c r="Q550" s="166"/>
      <c r="R550" s="167" t="s">
        <v>40</v>
      </c>
      <c r="S550" s="167"/>
      <c r="T550" s="168" t="s">
        <v>40</v>
      </c>
      <c r="U550" s="168"/>
      <c r="V550" s="169" t="s">
        <v>40</v>
      </c>
      <c r="W550" s="169"/>
      <c r="X550" s="5" t="s">
        <v>40</v>
      </c>
      <c r="Y550" s="5"/>
      <c r="Z550" s="161" t="s">
        <v>40</v>
      </c>
      <c r="AA550" s="161"/>
      <c r="AB550" s="162" t="s">
        <v>40</v>
      </c>
      <c r="AC550" s="162"/>
      <c r="AD550" s="10" t="s">
        <v>1825</v>
      </c>
      <c r="AE550" s="5" t="s">
        <v>12541</v>
      </c>
      <c r="AF550" s="5" t="s">
        <v>12556</v>
      </c>
      <c r="AG550" s="170" t="b">
        <v>1</v>
      </c>
      <c r="AH550" s="170" t="b">
        <v>1</v>
      </c>
      <c r="AI550" s="170" t="s">
        <v>48</v>
      </c>
    </row>
    <row r="551" spans="1:35" ht="15" customHeight="1">
      <c r="A551" s="191" t="s">
        <v>1826</v>
      </c>
      <c r="B551" s="17">
        <v>1</v>
      </c>
      <c r="C551" s="5" t="s">
        <v>1754</v>
      </c>
      <c r="D551" s="217" t="s">
        <v>1827</v>
      </c>
      <c r="E551" s="12" t="s">
        <v>1828</v>
      </c>
      <c r="F551" s="161" t="s">
        <v>40</v>
      </c>
      <c r="G551" s="161"/>
      <c r="H551" s="162" t="s">
        <v>40</v>
      </c>
      <c r="I551" s="162"/>
      <c r="J551" s="163" t="s">
        <v>40</v>
      </c>
      <c r="K551" s="163"/>
      <c r="L551" s="164" t="s">
        <v>40</v>
      </c>
      <c r="M551" s="164"/>
      <c r="N551" s="164" t="s">
        <v>40</v>
      </c>
      <c r="O551" s="165"/>
      <c r="P551" s="166" t="s">
        <v>40</v>
      </c>
      <c r="Q551" s="166"/>
      <c r="R551" s="167" t="s">
        <v>40</v>
      </c>
      <c r="S551" s="167"/>
      <c r="T551" s="168" t="s">
        <v>40</v>
      </c>
      <c r="U551" s="168"/>
      <c r="V551" s="169" t="s">
        <v>40</v>
      </c>
      <c r="W551" s="169"/>
      <c r="X551" s="5" t="s">
        <v>40</v>
      </c>
      <c r="Y551" s="5"/>
      <c r="Z551" s="161" t="s">
        <v>40</v>
      </c>
      <c r="AA551" s="161"/>
      <c r="AB551" s="162" t="s">
        <v>40</v>
      </c>
      <c r="AC551" s="162"/>
      <c r="AD551" s="10" t="s">
        <v>1825</v>
      </c>
      <c r="AE551" s="5" t="s">
        <v>12541</v>
      </c>
      <c r="AF551" s="5" t="s">
        <v>12556</v>
      </c>
      <c r="AG551" s="170" t="b">
        <v>1</v>
      </c>
      <c r="AH551" s="170" t="b">
        <v>1</v>
      </c>
      <c r="AI551" s="170" t="s">
        <v>48</v>
      </c>
    </row>
    <row r="552" spans="1:35" ht="15" customHeight="1">
      <c r="A552" s="191" t="s">
        <v>1829</v>
      </c>
      <c r="B552" s="17">
        <v>1</v>
      </c>
      <c r="C552" s="5" t="s">
        <v>1754</v>
      </c>
      <c r="D552" s="217" t="s">
        <v>1830</v>
      </c>
      <c r="E552" s="12" t="s">
        <v>1831</v>
      </c>
      <c r="F552" s="161" t="s">
        <v>40</v>
      </c>
      <c r="G552" s="161"/>
      <c r="H552" s="162" t="s">
        <v>40</v>
      </c>
      <c r="I552" s="162"/>
      <c r="J552" s="163" t="s">
        <v>40</v>
      </c>
      <c r="K552" s="163"/>
      <c r="L552" s="164" t="s">
        <v>40</v>
      </c>
      <c r="M552" s="164"/>
      <c r="N552" s="164" t="s">
        <v>40</v>
      </c>
      <c r="O552" s="165"/>
      <c r="P552" s="166" t="s">
        <v>40</v>
      </c>
      <c r="Q552" s="166"/>
      <c r="R552" s="167" t="s">
        <v>40</v>
      </c>
      <c r="S552" s="167"/>
      <c r="T552" s="168" t="s">
        <v>40</v>
      </c>
      <c r="U552" s="168"/>
      <c r="V552" s="169" t="s">
        <v>40</v>
      </c>
      <c r="W552" s="169"/>
      <c r="X552" s="5" t="s">
        <v>40</v>
      </c>
      <c r="Y552" s="5"/>
      <c r="Z552" s="161" t="s">
        <v>40</v>
      </c>
      <c r="AA552" s="161"/>
      <c r="AB552" s="162" t="s">
        <v>40</v>
      </c>
      <c r="AC552" s="162"/>
      <c r="AD552" s="10" t="s">
        <v>1825</v>
      </c>
      <c r="AE552" s="5" t="s">
        <v>12541</v>
      </c>
      <c r="AF552" s="5" t="s">
        <v>12556</v>
      </c>
      <c r="AG552" s="170" t="b">
        <v>1</v>
      </c>
      <c r="AH552" s="170" t="b">
        <v>1</v>
      </c>
      <c r="AI552" s="170" t="s">
        <v>48</v>
      </c>
    </row>
    <row r="553" spans="1:35" ht="15" customHeight="1">
      <c r="A553" s="191" t="s">
        <v>1832</v>
      </c>
      <c r="B553" s="17">
        <v>1</v>
      </c>
      <c r="C553" s="5" t="s">
        <v>1754</v>
      </c>
      <c r="D553" s="217" t="s">
        <v>1833</v>
      </c>
      <c r="E553" s="12" t="s">
        <v>1834</v>
      </c>
      <c r="F553" s="161" t="s">
        <v>40</v>
      </c>
      <c r="G553" s="161"/>
      <c r="H553" s="162" t="s">
        <v>40</v>
      </c>
      <c r="I553" s="162"/>
      <c r="J553" s="163" t="s">
        <v>40</v>
      </c>
      <c r="K553" s="163"/>
      <c r="L553" s="164" t="s">
        <v>40</v>
      </c>
      <c r="M553" s="164"/>
      <c r="N553" s="164" t="s">
        <v>40</v>
      </c>
      <c r="O553" s="165"/>
      <c r="P553" s="166" t="s">
        <v>40</v>
      </c>
      <c r="Q553" s="166"/>
      <c r="R553" s="167" t="s">
        <v>40</v>
      </c>
      <c r="S553" s="167"/>
      <c r="T553" s="168" t="s">
        <v>40</v>
      </c>
      <c r="U553" s="168"/>
      <c r="V553" s="169" t="s">
        <v>40</v>
      </c>
      <c r="W553" s="169"/>
      <c r="X553" s="5" t="s">
        <v>40</v>
      </c>
      <c r="Y553" s="5"/>
      <c r="Z553" s="161" t="s">
        <v>40</v>
      </c>
      <c r="AA553" s="161"/>
      <c r="AB553" s="162" t="s">
        <v>40</v>
      </c>
      <c r="AC553" s="162"/>
      <c r="AD553" s="10" t="s">
        <v>1825</v>
      </c>
      <c r="AE553" s="5" t="s">
        <v>12541</v>
      </c>
      <c r="AF553" s="5" t="s">
        <v>12556</v>
      </c>
      <c r="AG553" s="170" t="b">
        <v>1</v>
      </c>
      <c r="AH553" s="170" t="b">
        <v>1</v>
      </c>
      <c r="AI553" s="170" t="s">
        <v>48</v>
      </c>
    </row>
    <row r="554" spans="1:35" ht="15" customHeight="1">
      <c r="A554" s="191" t="s">
        <v>1835</v>
      </c>
      <c r="B554" s="17">
        <v>1</v>
      </c>
      <c r="C554" s="5" t="s">
        <v>1754</v>
      </c>
      <c r="D554" s="217" t="s">
        <v>1836</v>
      </c>
      <c r="E554" s="12" t="s">
        <v>1837</v>
      </c>
      <c r="F554" s="161" t="s">
        <v>40</v>
      </c>
      <c r="G554" s="161"/>
      <c r="H554" s="162" t="s">
        <v>40</v>
      </c>
      <c r="I554" s="162"/>
      <c r="J554" s="163" t="s">
        <v>40</v>
      </c>
      <c r="K554" s="163"/>
      <c r="L554" s="164" t="s">
        <v>40</v>
      </c>
      <c r="M554" s="164"/>
      <c r="N554" s="164" t="s">
        <v>40</v>
      </c>
      <c r="O554" s="165"/>
      <c r="P554" s="166" t="s">
        <v>40</v>
      </c>
      <c r="Q554" s="166"/>
      <c r="R554" s="167" t="s">
        <v>40</v>
      </c>
      <c r="S554" s="167"/>
      <c r="T554" s="168" t="s">
        <v>40</v>
      </c>
      <c r="U554" s="168"/>
      <c r="V554" s="169" t="s">
        <v>40</v>
      </c>
      <c r="W554" s="169"/>
      <c r="X554" s="5" t="s">
        <v>40</v>
      </c>
      <c r="Y554" s="5"/>
      <c r="Z554" s="161" t="s">
        <v>40</v>
      </c>
      <c r="AA554" s="161"/>
      <c r="AB554" s="162" t="s">
        <v>40</v>
      </c>
      <c r="AC554" s="162"/>
      <c r="AD554" s="10" t="s">
        <v>1825</v>
      </c>
      <c r="AE554" s="5" t="s">
        <v>12541</v>
      </c>
      <c r="AF554" s="5" t="s">
        <v>12556</v>
      </c>
      <c r="AG554" s="170" t="b">
        <v>1</v>
      </c>
      <c r="AH554" s="170" t="b">
        <v>1</v>
      </c>
      <c r="AI554" s="170" t="s">
        <v>48</v>
      </c>
    </row>
    <row r="555" spans="1:35" ht="15" customHeight="1">
      <c r="A555" s="191" t="s">
        <v>1838</v>
      </c>
      <c r="B555" s="17">
        <v>1</v>
      </c>
      <c r="C555" s="5" t="s">
        <v>1754</v>
      </c>
      <c r="D555" s="217" t="s">
        <v>1839</v>
      </c>
      <c r="E555" s="12" t="s">
        <v>1840</v>
      </c>
      <c r="F555" s="161" t="s">
        <v>40</v>
      </c>
      <c r="G555" s="161"/>
      <c r="H555" s="162" t="s">
        <v>40</v>
      </c>
      <c r="I555" s="162"/>
      <c r="J555" s="163" t="s">
        <v>40</v>
      </c>
      <c r="K555" s="163"/>
      <c r="L555" s="164" t="s">
        <v>40</v>
      </c>
      <c r="M555" s="164"/>
      <c r="N555" s="164" t="s">
        <v>40</v>
      </c>
      <c r="O555" s="165"/>
      <c r="P555" s="166" t="s">
        <v>40</v>
      </c>
      <c r="Q555" s="166"/>
      <c r="R555" s="167" t="s">
        <v>40</v>
      </c>
      <c r="S555" s="167"/>
      <c r="T555" s="168" t="s">
        <v>40</v>
      </c>
      <c r="U555" s="168"/>
      <c r="V555" s="169" t="s">
        <v>40</v>
      </c>
      <c r="W555" s="169"/>
      <c r="X555" s="5" t="s">
        <v>40</v>
      </c>
      <c r="Y555" s="5"/>
      <c r="Z555" s="161" t="s">
        <v>40</v>
      </c>
      <c r="AA555" s="161"/>
      <c r="AB555" s="162" t="s">
        <v>40</v>
      </c>
      <c r="AC555" s="162"/>
      <c r="AD555" s="10" t="s">
        <v>1825</v>
      </c>
      <c r="AE555" s="5" t="s">
        <v>12541</v>
      </c>
      <c r="AF555" s="5" t="s">
        <v>12556</v>
      </c>
      <c r="AG555" s="170" t="b">
        <v>1</v>
      </c>
      <c r="AH555" s="170" t="b">
        <v>1</v>
      </c>
      <c r="AI555" s="170" t="s">
        <v>48</v>
      </c>
    </row>
    <row r="556" spans="1:35" ht="15" customHeight="1">
      <c r="A556" s="191" t="s">
        <v>1841</v>
      </c>
      <c r="B556" s="17">
        <v>2</v>
      </c>
      <c r="C556" s="5" t="s">
        <v>1754</v>
      </c>
      <c r="D556" s="217" t="s">
        <v>1842</v>
      </c>
      <c r="E556" s="12" t="s">
        <v>1843</v>
      </c>
      <c r="F556" s="161" t="s">
        <v>40</v>
      </c>
      <c r="G556" s="161"/>
      <c r="H556" s="162" t="s">
        <v>40</v>
      </c>
      <c r="I556" s="162"/>
      <c r="J556" s="163" t="s">
        <v>40</v>
      </c>
      <c r="K556" s="163"/>
      <c r="L556" s="164" t="s">
        <v>40</v>
      </c>
      <c r="M556" s="164"/>
      <c r="N556" s="164" t="s">
        <v>40</v>
      </c>
      <c r="O556" s="165"/>
      <c r="P556" s="166" t="s">
        <v>40</v>
      </c>
      <c r="Q556" s="166"/>
      <c r="R556" s="167" t="s">
        <v>40</v>
      </c>
      <c r="S556" s="167"/>
      <c r="T556" s="168" t="s">
        <v>40</v>
      </c>
      <c r="U556" s="168"/>
      <c r="V556" s="169" t="s">
        <v>40</v>
      </c>
      <c r="W556" s="169"/>
      <c r="X556" s="5" t="s">
        <v>40</v>
      </c>
      <c r="Y556" s="5"/>
      <c r="Z556" s="161" t="s">
        <v>40</v>
      </c>
      <c r="AA556" s="161"/>
      <c r="AB556" s="162" t="s">
        <v>40</v>
      </c>
      <c r="AC556" s="162"/>
      <c r="AD556" s="10" t="s">
        <v>1825</v>
      </c>
      <c r="AE556" s="5" t="s">
        <v>12541</v>
      </c>
      <c r="AF556" s="5" t="s">
        <v>12556</v>
      </c>
      <c r="AG556" s="170" t="b">
        <v>1</v>
      </c>
      <c r="AH556" s="170" t="b">
        <v>1</v>
      </c>
      <c r="AI556" s="170" t="s">
        <v>48</v>
      </c>
    </row>
    <row r="557" spans="1:35" ht="15" customHeight="1">
      <c r="A557" s="191" t="s">
        <v>1844</v>
      </c>
      <c r="B557" s="17">
        <v>2</v>
      </c>
      <c r="C557" s="5" t="s">
        <v>1754</v>
      </c>
      <c r="D557" s="217" t="s">
        <v>1845</v>
      </c>
      <c r="E557" s="12" t="s">
        <v>1846</v>
      </c>
      <c r="F557" s="161" t="s">
        <v>40</v>
      </c>
      <c r="G557" s="161"/>
      <c r="H557" s="162" t="s">
        <v>40</v>
      </c>
      <c r="I557" s="162"/>
      <c r="J557" s="163" t="s">
        <v>40</v>
      </c>
      <c r="K557" s="163"/>
      <c r="L557" s="164" t="s">
        <v>40</v>
      </c>
      <c r="M557" s="164"/>
      <c r="N557" s="164" t="s">
        <v>40</v>
      </c>
      <c r="O557" s="165"/>
      <c r="P557" s="166" t="s">
        <v>40</v>
      </c>
      <c r="Q557" s="166"/>
      <c r="R557" s="167" t="s">
        <v>40</v>
      </c>
      <c r="S557" s="167"/>
      <c r="T557" s="168" t="s">
        <v>40</v>
      </c>
      <c r="U557" s="168"/>
      <c r="V557" s="169" t="s">
        <v>40</v>
      </c>
      <c r="W557" s="169"/>
      <c r="X557" s="5" t="s">
        <v>40</v>
      </c>
      <c r="Y557" s="5"/>
      <c r="Z557" s="161" t="s">
        <v>40</v>
      </c>
      <c r="AA557" s="161"/>
      <c r="AB557" s="162" t="s">
        <v>40</v>
      </c>
      <c r="AC557" s="162"/>
      <c r="AD557" s="10" t="s">
        <v>1825</v>
      </c>
      <c r="AE557" s="5" t="s">
        <v>12541</v>
      </c>
      <c r="AF557" s="5" t="s">
        <v>12556</v>
      </c>
      <c r="AG557" s="170" t="b">
        <v>1</v>
      </c>
      <c r="AH557" s="170" t="b">
        <v>1</v>
      </c>
      <c r="AI557" s="170" t="s">
        <v>48</v>
      </c>
    </row>
    <row r="558" spans="1:35" ht="15" customHeight="1">
      <c r="A558" s="191" t="s">
        <v>1847</v>
      </c>
      <c r="B558" s="17">
        <v>2</v>
      </c>
      <c r="C558" s="5" t="s">
        <v>1754</v>
      </c>
      <c r="D558" s="217" t="s">
        <v>1848</v>
      </c>
      <c r="E558" s="12" t="s">
        <v>1849</v>
      </c>
      <c r="F558" s="161" t="s">
        <v>40</v>
      </c>
      <c r="G558" s="161"/>
      <c r="H558" s="162" t="s">
        <v>40</v>
      </c>
      <c r="I558" s="162"/>
      <c r="J558" s="163" t="s">
        <v>40</v>
      </c>
      <c r="K558" s="163"/>
      <c r="L558" s="164" t="s">
        <v>40</v>
      </c>
      <c r="M558" s="164"/>
      <c r="N558" s="164" t="s">
        <v>40</v>
      </c>
      <c r="O558" s="165"/>
      <c r="P558" s="166" t="s">
        <v>40</v>
      </c>
      <c r="Q558" s="166"/>
      <c r="R558" s="167" t="s">
        <v>40</v>
      </c>
      <c r="S558" s="167"/>
      <c r="T558" s="168" t="s">
        <v>40</v>
      </c>
      <c r="U558" s="168"/>
      <c r="V558" s="169" t="s">
        <v>40</v>
      </c>
      <c r="W558" s="169"/>
      <c r="X558" s="5" t="s">
        <v>40</v>
      </c>
      <c r="Y558" s="5"/>
      <c r="Z558" s="161" t="s">
        <v>40</v>
      </c>
      <c r="AA558" s="161"/>
      <c r="AB558" s="162" t="s">
        <v>40</v>
      </c>
      <c r="AC558" s="162"/>
      <c r="AD558" s="10" t="s">
        <v>1825</v>
      </c>
      <c r="AE558" s="5" t="s">
        <v>12541</v>
      </c>
      <c r="AF558" s="5" t="s">
        <v>12556</v>
      </c>
      <c r="AG558" s="170" t="b">
        <v>1</v>
      </c>
      <c r="AH558" s="170" t="b">
        <v>1</v>
      </c>
      <c r="AI558" s="170" t="s">
        <v>48</v>
      </c>
    </row>
    <row r="559" spans="1:35" ht="15" customHeight="1">
      <c r="A559" s="191" t="s">
        <v>1850</v>
      </c>
      <c r="B559" s="17">
        <v>2</v>
      </c>
      <c r="C559" s="5" t="s">
        <v>1754</v>
      </c>
      <c r="D559" s="8" t="s">
        <v>1851</v>
      </c>
      <c r="E559" s="12" t="s">
        <v>1852</v>
      </c>
      <c r="F559" s="161" t="s">
        <v>40</v>
      </c>
      <c r="G559" s="161"/>
      <c r="H559" s="162" t="s">
        <v>40</v>
      </c>
      <c r="I559" s="162"/>
      <c r="J559" s="163" t="s">
        <v>40</v>
      </c>
      <c r="K559" s="163"/>
      <c r="L559" s="164" t="s">
        <v>40</v>
      </c>
      <c r="M559" s="164"/>
      <c r="N559" s="164" t="s">
        <v>40</v>
      </c>
      <c r="O559" s="165"/>
      <c r="P559" s="166" t="s">
        <v>40</v>
      </c>
      <c r="Q559" s="166"/>
      <c r="R559" s="167" t="s">
        <v>40</v>
      </c>
      <c r="S559" s="167"/>
      <c r="T559" s="168" t="s">
        <v>40</v>
      </c>
      <c r="U559" s="168"/>
      <c r="V559" s="169" t="s">
        <v>40</v>
      </c>
      <c r="W559" s="169"/>
      <c r="X559" s="5" t="s">
        <v>40</v>
      </c>
      <c r="Y559" s="5"/>
      <c r="Z559" s="161" t="s">
        <v>40</v>
      </c>
      <c r="AA559" s="161"/>
      <c r="AB559" s="162" t="s">
        <v>40</v>
      </c>
      <c r="AC559" s="162"/>
      <c r="AD559" s="10">
        <v>1</v>
      </c>
      <c r="AE559" s="5" t="s">
        <v>12541</v>
      </c>
      <c r="AF559" s="5" t="s">
        <v>12556</v>
      </c>
      <c r="AG559" s="170" t="b">
        <v>1</v>
      </c>
      <c r="AH559" s="170" t="b">
        <v>1</v>
      </c>
      <c r="AI559" s="170" t="s">
        <v>48</v>
      </c>
    </row>
    <row r="560" spans="1:35" ht="15" customHeight="1">
      <c r="A560" s="191" t="s">
        <v>1853</v>
      </c>
      <c r="B560" s="17">
        <v>2</v>
      </c>
      <c r="C560" s="5" t="s">
        <v>1754</v>
      </c>
      <c r="D560" s="8" t="s">
        <v>1854</v>
      </c>
      <c r="E560" s="12" t="s">
        <v>1855</v>
      </c>
      <c r="F560" s="161" t="s">
        <v>40</v>
      </c>
      <c r="G560" s="161"/>
      <c r="H560" s="162" t="s">
        <v>40</v>
      </c>
      <c r="I560" s="162"/>
      <c r="J560" s="163" t="s">
        <v>40</v>
      </c>
      <c r="K560" s="163"/>
      <c r="L560" s="164" t="s">
        <v>40</v>
      </c>
      <c r="M560" s="164"/>
      <c r="N560" s="164" t="s">
        <v>40</v>
      </c>
      <c r="O560" s="165"/>
      <c r="P560" s="166" t="s">
        <v>40</v>
      </c>
      <c r="Q560" s="166"/>
      <c r="R560" s="167" t="s">
        <v>40</v>
      </c>
      <c r="S560" s="167"/>
      <c r="T560" s="168" t="s">
        <v>40</v>
      </c>
      <c r="U560" s="168"/>
      <c r="V560" s="169" t="s">
        <v>40</v>
      </c>
      <c r="W560" s="169"/>
      <c r="X560" s="5" t="s">
        <v>40</v>
      </c>
      <c r="Y560" s="5"/>
      <c r="Z560" s="161" t="s">
        <v>40</v>
      </c>
      <c r="AA560" s="161"/>
      <c r="AB560" s="162" t="s">
        <v>40</v>
      </c>
      <c r="AC560" s="162"/>
      <c r="AD560" s="10">
        <v>2</v>
      </c>
      <c r="AE560" s="5" t="s">
        <v>12541</v>
      </c>
      <c r="AF560" s="5" t="s">
        <v>12556</v>
      </c>
      <c r="AG560" s="170" t="b">
        <v>1</v>
      </c>
      <c r="AH560" s="170" t="b">
        <v>1</v>
      </c>
      <c r="AI560" s="170" t="s">
        <v>48</v>
      </c>
    </row>
    <row r="561" spans="1:35" ht="15" customHeight="1">
      <c r="A561" s="191" t="s">
        <v>1856</v>
      </c>
      <c r="B561" s="17">
        <v>2</v>
      </c>
      <c r="C561" s="5" t="s">
        <v>1754</v>
      </c>
      <c r="D561" s="8" t="s">
        <v>1857</v>
      </c>
      <c r="E561" s="12" t="s">
        <v>1858</v>
      </c>
      <c r="F561" s="161" t="s">
        <v>40</v>
      </c>
      <c r="G561" s="161"/>
      <c r="H561" s="162" t="s">
        <v>40</v>
      </c>
      <c r="I561" s="162"/>
      <c r="J561" s="163" t="s">
        <v>40</v>
      </c>
      <c r="K561" s="163"/>
      <c r="L561" s="164" t="s">
        <v>40</v>
      </c>
      <c r="M561" s="164"/>
      <c r="N561" s="164" t="s">
        <v>40</v>
      </c>
      <c r="O561" s="165"/>
      <c r="P561" s="166" t="s">
        <v>40</v>
      </c>
      <c r="Q561" s="166"/>
      <c r="R561" s="167" t="s">
        <v>40</v>
      </c>
      <c r="S561" s="167"/>
      <c r="T561" s="168" t="s">
        <v>40</v>
      </c>
      <c r="U561" s="168"/>
      <c r="V561" s="169" t="s">
        <v>40</v>
      </c>
      <c r="W561" s="169"/>
      <c r="X561" s="5" t="s">
        <v>40</v>
      </c>
      <c r="Y561" s="5"/>
      <c r="Z561" s="161" t="s">
        <v>40</v>
      </c>
      <c r="AA561" s="161"/>
      <c r="AB561" s="162" t="s">
        <v>40</v>
      </c>
      <c r="AC561" s="162"/>
      <c r="AD561" s="10">
        <v>1</v>
      </c>
      <c r="AE561" s="5" t="s">
        <v>12541</v>
      </c>
      <c r="AF561" s="5" t="s">
        <v>12556</v>
      </c>
      <c r="AG561" s="170" t="b">
        <v>1</v>
      </c>
      <c r="AH561" s="170" t="b">
        <v>1</v>
      </c>
      <c r="AI561" s="170" t="s">
        <v>48</v>
      </c>
    </row>
    <row r="562" spans="1:35" ht="15" customHeight="1">
      <c r="A562" s="191" t="s">
        <v>1859</v>
      </c>
      <c r="B562" s="17">
        <v>2</v>
      </c>
      <c r="C562" s="5" t="s">
        <v>1754</v>
      </c>
      <c r="D562" s="8" t="s">
        <v>1860</v>
      </c>
      <c r="E562" s="12" t="s">
        <v>1861</v>
      </c>
      <c r="F562" s="161" t="s">
        <v>40</v>
      </c>
      <c r="G562" s="161"/>
      <c r="H562" s="162" t="s">
        <v>40</v>
      </c>
      <c r="I562" s="162"/>
      <c r="J562" s="163" t="s">
        <v>40</v>
      </c>
      <c r="K562" s="163"/>
      <c r="L562" s="164" t="s">
        <v>40</v>
      </c>
      <c r="M562" s="164"/>
      <c r="N562" s="164" t="s">
        <v>40</v>
      </c>
      <c r="O562" s="165"/>
      <c r="P562" s="166" t="s">
        <v>40</v>
      </c>
      <c r="Q562" s="166"/>
      <c r="R562" s="167" t="s">
        <v>40</v>
      </c>
      <c r="S562" s="167"/>
      <c r="T562" s="168" t="s">
        <v>40</v>
      </c>
      <c r="U562" s="168"/>
      <c r="V562" s="169" t="s">
        <v>40</v>
      </c>
      <c r="W562" s="169"/>
      <c r="X562" s="5" t="s">
        <v>40</v>
      </c>
      <c r="Y562" s="5"/>
      <c r="Z562" s="161" t="s">
        <v>40</v>
      </c>
      <c r="AA562" s="161"/>
      <c r="AB562" s="162" t="s">
        <v>40</v>
      </c>
      <c r="AC562" s="162"/>
      <c r="AD562" s="10">
        <v>2</v>
      </c>
      <c r="AE562" s="5" t="s">
        <v>12541</v>
      </c>
      <c r="AF562" s="5" t="s">
        <v>12556</v>
      </c>
      <c r="AG562" s="170" t="b">
        <v>1</v>
      </c>
      <c r="AH562" s="170" t="b">
        <v>1</v>
      </c>
      <c r="AI562" s="170" t="s">
        <v>48</v>
      </c>
    </row>
    <row r="563" spans="1:35" ht="15" customHeight="1">
      <c r="A563" s="191" t="s">
        <v>1862</v>
      </c>
      <c r="B563" s="17">
        <v>2</v>
      </c>
      <c r="C563" s="5" t="s">
        <v>1754</v>
      </c>
      <c r="D563" s="8" t="s">
        <v>1863</v>
      </c>
      <c r="E563" s="12" t="s">
        <v>1864</v>
      </c>
      <c r="F563" s="161" t="s">
        <v>40</v>
      </c>
      <c r="G563" s="161"/>
      <c r="H563" s="162" t="s">
        <v>40</v>
      </c>
      <c r="I563" s="162"/>
      <c r="J563" s="163" t="s">
        <v>40</v>
      </c>
      <c r="K563" s="163"/>
      <c r="L563" s="164" t="s">
        <v>40</v>
      </c>
      <c r="M563" s="164"/>
      <c r="N563" s="164" t="s">
        <v>40</v>
      </c>
      <c r="O563" s="165"/>
      <c r="P563" s="166" t="s">
        <v>40</v>
      </c>
      <c r="Q563" s="166"/>
      <c r="R563" s="167" t="s">
        <v>40</v>
      </c>
      <c r="S563" s="167"/>
      <c r="T563" s="168" t="s">
        <v>40</v>
      </c>
      <c r="U563" s="168"/>
      <c r="V563" s="169" t="s">
        <v>40</v>
      </c>
      <c r="W563" s="169"/>
      <c r="X563" s="5" t="s">
        <v>40</v>
      </c>
      <c r="Y563" s="5"/>
      <c r="Z563" s="161" t="s">
        <v>40</v>
      </c>
      <c r="AA563" s="161"/>
      <c r="AB563" s="162" t="s">
        <v>40</v>
      </c>
      <c r="AC563" s="162"/>
      <c r="AD563" s="10">
        <v>1</v>
      </c>
      <c r="AE563" s="5" t="s">
        <v>12541</v>
      </c>
      <c r="AF563" s="5" t="s">
        <v>12556</v>
      </c>
      <c r="AG563" s="170" t="b">
        <v>1</v>
      </c>
      <c r="AH563" s="170" t="b">
        <v>1</v>
      </c>
      <c r="AI563" s="170" t="s">
        <v>48</v>
      </c>
    </row>
    <row r="564" spans="1:35" ht="15" customHeight="1">
      <c r="A564" s="191" t="s">
        <v>1865</v>
      </c>
      <c r="B564" s="17">
        <v>2</v>
      </c>
      <c r="C564" s="5" t="s">
        <v>1754</v>
      </c>
      <c r="D564" s="8" t="s">
        <v>1866</v>
      </c>
      <c r="E564" s="12" t="s">
        <v>1867</v>
      </c>
      <c r="F564" s="161" t="s">
        <v>40</v>
      </c>
      <c r="G564" s="161"/>
      <c r="H564" s="162" t="s">
        <v>40</v>
      </c>
      <c r="I564" s="162"/>
      <c r="J564" s="163" t="s">
        <v>40</v>
      </c>
      <c r="K564" s="163"/>
      <c r="L564" s="164" t="s">
        <v>40</v>
      </c>
      <c r="M564" s="164"/>
      <c r="N564" s="164" t="s">
        <v>40</v>
      </c>
      <c r="O564" s="165"/>
      <c r="P564" s="166" t="s">
        <v>40</v>
      </c>
      <c r="Q564" s="166"/>
      <c r="R564" s="167" t="s">
        <v>40</v>
      </c>
      <c r="S564" s="167"/>
      <c r="T564" s="168" t="s">
        <v>40</v>
      </c>
      <c r="U564" s="168"/>
      <c r="V564" s="169" t="s">
        <v>40</v>
      </c>
      <c r="W564" s="169"/>
      <c r="X564" s="5" t="s">
        <v>40</v>
      </c>
      <c r="Y564" s="5"/>
      <c r="Z564" s="161" t="s">
        <v>40</v>
      </c>
      <c r="AA564" s="161"/>
      <c r="AB564" s="162" t="s">
        <v>40</v>
      </c>
      <c r="AC564" s="162"/>
      <c r="AD564" s="10">
        <v>2</v>
      </c>
      <c r="AE564" s="5" t="s">
        <v>12541</v>
      </c>
      <c r="AF564" s="5" t="s">
        <v>12556</v>
      </c>
      <c r="AG564" s="170" t="b">
        <v>1</v>
      </c>
      <c r="AH564" s="170" t="b">
        <v>1</v>
      </c>
      <c r="AI564" s="170" t="s">
        <v>48</v>
      </c>
    </row>
    <row r="565" spans="1:35" ht="15" customHeight="1">
      <c r="A565" s="191" t="s">
        <v>1868</v>
      </c>
      <c r="B565" s="17">
        <v>2</v>
      </c>
      <c r="C565" s="5" t="s">
        <v>1754</v>
      </c>
      <c r="D565" s="8" t="s">
        <v>1869</v>
      </c>
      <c r="E565" s="12" t="s">
        <v>1870</v>
      </c>
      <c r="F565" s="161" t="s">
        <v>40</v>
      </c>
      <c r="G565" s="161"/>
      <c r="H565" s="162" t="s">
        <v>40</v>
      </c>
      <c r="I565" s="162"/>
      <c r="J565" s="163" t="s">
        <v>40</v>
      </c>
      <c r="K565" s="163"/>
      <c r="L565" s="164" t="s">
        <v>40</v>
      </c>
      <c r="M565" s="164"/>
      <c r="N565" s="164" t="s">
        <v>40</v>
      </c>
      <c r="O565" s="165"/>
      <c r="P565" s="166" t="s">
        <v>40</v>
      </c>
      <c r="Q565" s="166"/>
      <c r="R565" s="167" t="s">
        <v>40</v>
      </c>
      <c r="S565" s="167"/>
      <c r="T565" s="168" t="s">
        <v>40</v>
      </c>
      <c r="U565" s="168"/>
      <c r="V565" s="169" t="s">
        <v>40</v>
      </c>
      <c r="W565" s="169"/>
      <c r="X565" s="5" t="s">
        <v>40</v>
      </c>
      <c r="Y565" s="5"/>
      <c r="Z565" s="161" t="s">
        <v>40</v>
      </c>
      <c r="AA565" s="161"/>
      <c r="AB565" s="162" t="s">
        <v>40</v>
      </c>
      <c r="AC565" s="162"/>
      <c r="AD565" s="10">
        <v>1</v>
      </c>
      <c r="AE565" s="5" t="s">
        <v>12541</v>
      </c>
      <c r="AF565" s="5" t="s">
        <v>12556</v>
      </c>
      <c r="AG565" s="170" t="b">
        <v>1</v>
      </c>
      <c r="AH565" s="170" t="b">
        <v>1</v>
      </c>
      <c r="AI565" s="170" t="s">
        <v>48</v>
      </c>
    </row>
    <row r="566" spans="1:35" ht="15" customHeight="1">
      <c r="A566" s="191" t="s">
        <v>1871</v>
      </c>
      <c r="B566" s="17">
        <v>2</v>
      </c>
      <c r="C566" s="5" t="s">
        <v>1754</v>
      </c>
      <c r="D566" s="8" t="s">
        <v>1872</v>
      </c>
      <c r="E566" s="12" t="s">
        <v>1873</v>
      </c>
      <c r="F566" s="161" t="s">
        <v>40</v>
      </c>
      <c r="G566" s="161"/>
      <c r="H566" s="162" t="s">
        <v>40</v>
      </c>
      <c r="I566" s="162"/>
      <c r="J566" s="163" t="s">
        <v>40</v>
      </c>
      <c r="K566" s="163"/>
      <c r="L566" s="164" t="s">
        <v>40</v>
      </c>
      <c r="M566" s="164"/>
      <c r="N566" s="164" t="s">
        <v>40</v>
      </c>
      <c r="O566" s="165"/>
      <c r="P566" s="166" t="s">
        <v>40</v>
      </c>
      <c r="Q566" s="166"/>
      <c r="R566" s="167" t="s">
        <v>40</v>
      </c>
      <c r="S566" s="167"/>
      <c r="T566" s="168" t="s">
        <v>40</v>
      </c>
      <c r="U566" s="168"/>
      <c r="V566" s="169" t="s">
        <v>40</v>
      </c>
      <c r="W566" s="169"/>
      <c r="X566" s="5" t="s">
        <v>40</v>
      </c>
      <c r="Y566" s="5"/>
      <c r="Z566" s="161" t="s">
        <v>40</v>
      </c>
      <c r="AA566" s="161"/>
      <c r="AB566" s="162" t="s">
        <v>40</v>
      </c>
      <c r="AC566" s="162"/>
      <c r="AD566" s="10">
        <v>2</v>
      </c>
      <c r="AE566" s="5" t="s">
        <v>12541</v>
      </c>
      <c r="AF566" s="5" t="s">
        <v>12556</v>
      </c>
      <c r="AG566" s="170" t="b">
        <v>1</v>
      </c>
      <c r="AH566" s="170" t="b">
        <v>1</v>
      </c>
      <c r="AI566" s="170" t="s">
        <v>48</v>
      </c>
    </row>
    <row r="567" spans="1:35" ht="15" customHeight="1">
      <c r="A567" s="74" t="s">
        <v>1874</v>
      </c>
      <c r="B567" s="17">
        <v>2</v>
      </c>
      <c r="C567" s="5" t="s">
        <v>1875</v>
      </c>
      <c r="D567" s="7" t="s">
        <v>1876</v>
      </c>
      <c r="E567" s="57" t="s">
        <v>1876</v>
      </c>
      <c r="F567" s="161" t="s">
        <v>1246</v>
      </c>
      <c r="G567" s="161">
        <v>1</v>
      </c>
      <c r="H567" s="162" t="s">
        <v>8133</v>
      </c>
      <c r="I567" s="162">
        <v>1</v>
      </c>
      <c r="J567" s="163" t="s">
        <v>40</v>
      </c>
      <c r="K567" s="163"/>
      <c r="L567" s="164" t="s">
        <v>40</v>
      </c>
      <c r="M567" s="164"/>
      <c r="N567" s="164" t="s">
        <v>40</v>
      </c>
      <c r="O567" s="165"/>
      <c r="P567" s="166" t="s">
        <v>40</v>
      </c>
      <c r="Q567" s="166"/>
      <c r="R567" s="167" t="s">
        <v>40</v>
      </c>
      <c r="S567" s="167"/>
      <c r="T567" s="168" t="s">
        <v>40</v>
      </c>
      <c r="U567" s="168"/>
      <c r="V567" s="169" t="s">
        <v>40</v>
      </c>
      <c r="W567" s="169"/>
      <c r="X567" s="5" t="s">
        <v>40</v>
      </c>
      <c r="Y567" s="5"/>
      <c r="Z567" s="161" t="s">
        <v>40</v>
      </c>
      <c r="AA567" s="161"/>
      <c r="AB567" s="162" t="s">
        <v>40</v>
      </c>
      <c r="AC567" s="162"/>
      <c r="AD567" s="5">
        <v>2</v>
      </c>
      <c r="AE567" s="5" t="s">
        <v>12541</v>
      </c>
      <c r="AF567" s="5" t="s">
        <v>12556</v>
      </c>
      <c r="AG567" s="170" t="b">
        <v>1</v>
      </c>
      <c r="AH567" s="170" t="b">
        <v>1</v>
      </c>
      <c r="AI567" s="170" t="str">
        <f ca="1">IFERROR(VLOOKUP(F567,Cennik!$A$4:$B892, 2, FALSE()) * G567 + VLOOKUP(H567,Cennik!$A$4:$B892, 2, FALSE()) * I567 + VLOOKUP(J567,Cennik!$A$4:$B892, 2, FALSE()) * K567 + VLOOKUP(L567,Cennik!$A$4:$B892, 2, FALSE()) * M567 + VLOOKUP(N567,Cennik!$A$4:$B892, 2, FALSE()) * O567 + VLOOKUP(P567,Cennik!$A$4:$B892, 2, FALSE()) * Q567 + VLOOKUP(R567,Cennik!$A$4:$B892, 2, FALSE()) * S567 + VLOOKUP(T567,Cennik!$A$4:$B892, 2, FALSE()) * U567 + VLOOKUP(V567,Cennik!$A$4:$B892, 2, FALSE()) * W567 + VLOOKUP(X567,Cennik!$A$4:$B892, 2, FALSE()) * Y567 + VLOOKUP(Z567,Cennik!$A$4:$B892, 2, FALSE()) * AA567 + VLOOKUP(AB567,Cennik!$A$4:$B892, 2, FALSE() * AC567),"Brak wartości")</f>
        <v>Brak wartości</v>
      </c>
    </row>
    <row r="568" spans="1:35" ht="15" customHeight="1">
      <c r="A568" s="74" t="s">
        <v>1877</v>
      </c>
      <c r="B568" s="17">
        <v>2</v>
      </c>
      <c r="C568" s="5" t="s">
        <v>1875</v>
      </c>
      <c r="D568" s="7" t="s">
        <v>1878</v>
      </c>
      <c r="E568" s="57" t="s">
        <v>1878</v>
      </c>
      <c r="F568" s="161" t="s">
        <v>1246</v>
      </c>
      <c r="G568" s="161">
        <v>1</v>
      </c>
      <c r="H568" s="162" t="s">
        <v>8133</v>
      </c>
      <c r="I568" s="162">
        <v>1</v>
      </c>
      <c r="J568" s="163" t="s">
        <v>40</v>
      </c>
      <c r="K568" s="163"/>
      <c r="L568" s="164" t="s">
        <v>40</v>
      </c>
      <c r="M568" s="164"/>
      <c r="N568" s="164" t="s">
        <v>40</v>
      </c>
      <c r="O568" s="165"/>
      <c r="P568" s="166" t="s">
        <v>40</v>
      </c>
      <c r="Q568" s="166"/>
      <c r="R568" s="167" t="s">
        <v>40</v>
      </c>
      <c r="S568" s="167"/>
      <c r="T568" s="168" t="s">
        <v>40</v>
      </c>
      <c r="U568" s="168"/>
      <c r="V568" s="169" t="s">
        <v>40</v>
      </c>
      <c r="W568" s="169"/>
      <c r="X568" s="5" t="s">
        <v>40</v>
      </c>
      <c r="Y568" s="5"/>
      <c r="Z568" s="161" t="s">
        <v>40</v>
      </c>
      <c r="AA568" s="161"/>
      <c r="AB568" s="162" t="s">
        <v>40</v>
      </c>
      <c r="AC568" s="162"/>
      <c r="AD568" s="5">
        <v>2</v>
      </c>
      <c r="AE568" s="5" t="s">
        <v>12541</v>
      </c>
      <c r="AF568" s="5" t="s">
        <v>12556</v>
      </c>
      <c r="AG568" s="170" t="b">
        <v>1</v>
      </c>
      <c r="AH568" s="170" t="b">
        <v>1</v>
      </c>
      <c r="AI568" s="170" t="str">
        <f ca="1">IFERROR(VLOOKUP(F568,Cennik!$A$4:$B892, 2, FALSE()) * G568 + VLOOKUP(H568,Cennik!$A$4:$B892, 2, FALSE()) * I568 + VLOOKUP(J568,Cennik!$A$4:$B892, 2, FALSE()) * K568 + VLOOKUP(L568,Cennik!$A$4:$B892, 2, FALSE()) * M568 + VLOOKUP(N568,Cennik!$A$4:$B892, 2, FALSE()) * O568 + VLOOKUP(P568,Cennik!$A$4:$B892, 2, FALSE()) * Q568 + VLOOKUP(R568,Cennik!$A$4:$B892, 2, FALSE()) * S568 + VLOOKUP(T568,Cennik!$A$4:$B892, 2, FALSE()) * U568 + VLOOKUP(V568,Cennik!$A$4:$B892, 2, FALSE()) * W568 + VLOOKUP(X568,Cennik!$A$4:$B892, 2, FALSE()) * Y568 + VLOOKUP(Z568,Cennik!$A$4:$B892, 2, FALSE()) * AA568 + VLOOKUP(AB568,Cennik!$A$4:$B892, 2, FALSE()) * AC568 + VLOOKUP("Stamina",Cennik!$A$4:$B892,2,FALSE()),"Brak wartości")</f>
        <v>Brak wartości</v>
      </c>
    </row>
    <row r="569" spans="1:35" ht="15" customHeight="1">
      <c r="A569" s="74" t="s">
        <v>1879</v>
      </c>
      <c r="B569" s="17">
        <v>2</v>
      </c>
      <c r="C569" s="5" t="s">
        <v>1875</v>
      </c>
      <c r="D569" s="7" t="s">
        <v>1880</v>
      </c>
      <c r="E569" s="57" t="s">
        <v>1880</v>
      </c>
      <c r="F569" s="161" t="s">
        <v>1246</v>
      </c>
      <c r="G569" s="161">
        <v>1</v>
      </c>
      <c r="H569" s="162" t="s">
        <v>8133</v>
      </c>
      <c r="I569" s="162">
        <v>1</v>
      </c>
      <c r="J569" s="163" t="s">
        <v>40</v>
      </c>
      <c r="K569" s="163"/>
      <c r="L569" s="164" t="s">
        <v>40</v>
      </c>
      <c r="M569" s="164"/>
      <c r="N569" s="164" t="s">
        <v>40</v>
      </c>
      <c r="O569" s="165"/>
      <c r="P569" s="166" t="s">
        <v>40</v>
      </c>
      <c r="Q569" s="166"/>
      <c r="R569" s="167" t="s">
        <v>40</v>
      </c>
      <c r="S569" s="167"/>
      <c r="T569" s="168" t="s">
        <v>40</v>
      </c>
      <c r="U569" s="168"/>
      <c r="V569" s="169" t="s">
        <v>40</v>
      </c>
      <c r="W569" s="169"/>
      <c r="X569" s="5" t="s">
        <v>40</v>
      </c>
      <c r="Y569" s="5"/>
      <c r="Z569" s="161" t="s">
        <v>40</v>
      </c>
      <c r="AA569" s="161"/>
      <c r="AB569" s="162" t="s">
        <v>40</v>
      </c>
      <c r="AC569" s="162"/>
      <c r="AD569" s="5">
        <v>2</v>
      </c>
      <c r="AE569" s="5" t="s">
        <v>12541</v>
      </c>
      <c r="AF569" s="5" t="s">
        <v>12556</v>
      </c>
      <c r="AG569" s="170" t="b">
        <v>1</v>
      </c>
      <c r="AH569" s="170" t="b">
        <v>1</v>
      </c>
      <c r="AI569" s="170" t="str">
        <f ca="1">IFERROR(VLOOKUP(F569,Cennik!$A$4:$B892, 2, FALSE()) * G569 + VLOOKUP(H569,Cennik!$A$4:$B892, 2, FALSE()) * I569 + VLOOKUP(J569,Cennik!$A$4:$B892, 2, FALSE()) * K569 + VLOOKUP(L569,Cennik!$A$4:$B892, 2, FALSE()) * M569 + VLOOKUP(N569,Cennik!$A$4:$B892, 2, FALSE()) * O569 + VLOOKUP(P569,Cennik!$A$4:$B892, 2, FALSE()) * Q569 + VLOOKUP(R569,Cennik!$A$4:$B892, 2, FALSE()) * S569 + VLOOKUP(T569,Cennik!$A$4:$B892, 2, FALSE()) * U569 + VLOOKUP(V569,Cennik!$A$4:$B892, 2, FALSE()) * W569 + VLOOKUP(X569,Cennik!$A$4:$B892, 2, FALSE()) * Y569 + VLOOKUP(Z569,Cennik!$A$4:$B892, 2, FALSE()) * AA569 + VLOOKUP(AB569,Cennik!$A$4:$B892, 2, FALSE()) * AC569 + VLOOKUP("Stamina",Cennik!$A$4:$B892,2,FALSE()),"Brak wartości")</f>
        <v>Brak wartości</v>
      </c>
    </row>
    <row r="570" spans="1:35" ht="15" customHeight="1">
      <c r="A570" s="74" t="s">
        <v>1881</v>
      </c>
      <c r="B570" s="17">
        <v>2</v>
      </c>
      <c r="C570" s="5" t="s">
        <v>1875</v>
      </c>
      <c r="D570" s="7" t="s">
        <v>1882</v>
      </c>
      <c r="E570" s="57" t="s">
        <v>1882</v>
      </c>
      <c r="F570" s="161" t="s">
        <v>1246</v>
      </c>
      <c r="G570" s="161">
        <v>1</v>
      </c>
      <c r="H570" s="162" t="s">
        <v>8133</v>
      </c>
      <c r="I570" s="162">
        <v>1</v>
      </c>
      <c r="J570" s="163" t="s">
        <v>40</v>
      </c>
      <c r="K570" s="163"/>
      <c r="L570" s="164" t="s">
        <v>40</v>
      </c>
      <c r="M570" s="164"/>
      <c r="N570" s="164" t="s">
        <v>40</v>
      </c>
      <c r="O570" s="165"/>
      <c r="P570" s="166" t="s">
        <v>40</v>
      </c>
      <c r="Q570" s="166"/>
      <c r="R570" s="167" t="s">
        <v>40</v>
      </c>
      <c r="S570" s="167"/>
      <c r="T570" s="168" t="s">
        <v>40</v>
      </c>
      <c r="U570" s="168"/>
      <c r="V570" s="169" t="s">
        <v>40</v>
      </c>
      <c r="W570" s="169"/>
      <c r="X570" s="5" t="s">
        <v>40</v>
      </c>
      <c r="Y570" s="5"/>
      <c r="Z570" s="161" t="s">
        <v>40</v>
      </c>
      <c r="AA570" s="161"/>
      <c r="AB570" s="162" t="s">
        <v>40</v>
      </c>
      <c r="AC570" s="162"/>
      <c r="AD570" s="5">
        <v>2</v>
      </c>
      <c r="AE570" s="5" t="s">
        <v>12541</v>
      </c>
      <c r="AF570" s="5" t="s">
        <v>12556</v>
      </c>
      <c r="AG570" s="170" t="b">
        <v>1</v>
      </c>
      <c r="AH570" s="170" t="b">
        <v>1</v>
      </c>
      <c r="AI570" s="170" t="str">
        <f ca="1">IFERROR(VLOOKUP(F570,Cennik!$A$4:$B892, 2, FALSE()) * G570 + VLOOKUP(H570,Cennik!$A$4:$B892, 2, FALSE()) * I570 + VLOOKUP(J570,Cennik!$A$4:$B892, 2, FALSE()) * K570 + VLOOKUP(L570,Cennik!$A$4:$B892, 2, FALSE()) * M570 + VLOOKUP(N570,Cennik!$A$4:$B892, 2, FALSE()) * O570 + VLOOKUP(P570,Cennik!$A$4:$B892, 2, FALSE()) * Q570 + VLOOKUP(R570,Cennik!$A$4:$B892, 2, FALSE()) * S570 + VLOOKUP(T570,Cennik!$A$4:$B892, 2, FALSE()) * U570 + VLOOKUP(V570,Cennik!$A$4:$B892, 2, FALSE()) * W570 + VLOOKUP(X570,Cennik!$A$4:$B892, 2, FALSE()) * Y570 + VLOOKUP(Z570,Cennik!$A$4:$B892, 2, FALSE()) * AA570 + VLOOKUP(AB570,Cennik!$A$4:$B892, 2, FALSE()) * AC570 + VLOOKUP("Stamina",Cennik!$A$4:$B892,2,FALSE()),"Brak wartości")</f>
        <v>Brak wartości</v>
      </c>
    </row>
    <row r="571" spans="1:35" ht="15" customHeight="1">
      <c r="A571" s="74" t="s">
        <v>1883</v>
      </c>
      <c r="B571" s="17">
        <v>2</v>
      </c>
      <c r="C571" s="5" t="s">
        <v>1875</v>
      </c>
      <c r="D571" s="7" t="s">
        <v>1884</v>
      </c>
      <c r="E571" s="57" t="s">
        <v>1884</v>
      </c>
      <c r="F571" s="161" t="s">
        <v>1246</v>
      </c>
      <c r="G571" s="161">
        <v>1</v>
      </c>
      <c r="H571" s="162" t="s">
        <v>8133</v>
      </c>
      <c r="I571" s="162">
        <v>1</v>
      </c>
      <c r="J571" s="163" t="s">
        <v>40</v>
      </c>
      <c r="K571" s="163"/>
      <c r="L571" s="164" t="s">
        <v>40</v>
      </c>
      <c r="M571" s="164"/>
      <c r="N571" s="164" t="s">
        <v>40</v>
      </c>
      <c r="O571" s="165"/>
      <c r="P571" s="166" t="s">
        <v>40</v>
      </c>
      <c r="Q571" s="166"/>
      <c r="R571" s="167" t="s">
        <v>40</v>
      </c>
      <c r="S571" s="167"/>
      <c r="T571" s="168" t="s">
        <v>40</v>
      </c>
      <c r="U571" s="168"/>
      <c r="V571" s="169" t="s">
        <v>40</v>
      </c>
      <c r="W571" s="169"/>
      <c r="X571" s="5" t="s">
        <v>40</v>
      </c>
      <c r="Y571" s="5"/>
      <c r="Z571" s="161" t="s">
        <v>40</v>
      </c>
      <c r="AA571" s="161"/>
      <c r="AB571" s="162" t="s">
        <v>40</v>
      </c>
      <c r="AC571" s="162"/>
      <c r="AD571" s="5">
        <v>2</v>
      </c>
      <c r="AE571" s="5" t="s">
        <v>12541</v>
      </c>
      <c r="AF571" s="5" t="s">
        <v>12556</v>
      </c>
      <c r="AG571" s="170" t="b">
        <v>1</v>
      </c>
      <c r="AH571" s="170" t="b">
        <v>1</v>
      </c>
      <c r="AI571" s="170" t="str">
        <f ca="1">IFERROR(VLOOKUP(F571,Cennik!$A$4:$B892, 2, FALSE()) * G571 + VLOOKUP(H571,Cennik!$A$4:$B892, 2, FALSE()) * I571 + VLOOKUP(J571,Cennik!$A$4:$B892, 2, FALSE()) * K571 + VLOOKUP(L571,Cennik!$A$4:$B892, 2, FALSE()) * M571 + VLOOKUP(N571,Cennik!$A$4:$B892, 2, FALSE()) * O571 + VLOOKUP(P571,Cennik!$A$4:$B892, 2, FALSE()) * Q571 + VLOOKUP(R571,Cennik!$A$4:$B892, 2, FALSE()) * S571 + VLOOKUP(T571,Cennik!$A$4:$B892, 2, FALSE()) * U571 + VLOOKUP(V571,Cennik!$A$4:$B892, 2, FALSE()) * W571 + VLOOKUP(X571,Cennik!$A$4:$B892, 2, FALSE()) * Y571 + VLOOKUP(Z571,Cennik!$A$4:$B892, 2, FALSE()) * AA571 + VLOOKUP(AB571,Cennik!$A$4:$B892, 2, FALSE()) * AC571 + VLOOKUP("Stamina",Cennik!$A$4:$B892,2,FALSE()),"Brak wartości")</f>
        <v>Brak wartości</v>
      </c>
    </row>
    <row r="572" spans="1:35" ht="15" customHeight="1">
      <c r="A572" s="74" t="s">
        <v>1885</v>
      </c>
      <c r="B572" s="17">
        <v>2</v>
      </c>
      <c r="C572" s="5" t="s">
        <v>1875</v>
      </c>
      <c r="D572" s="7" t="s">
        <v>1886</v>
      </c>
      <c r="E572" s="57" t="s">
        <v>1886</v>
      </c>
      <c r="F572" s="161" t="s">
        <v>1246</v>
      </c>
      <c r="G572" s="161">
        <v>1</v>
      </c>
      <c r="H572" s="162" t="s">
        <v>8133</v>
      </c>
      <c r="I572" s="162">
        <v>1</v>
      </c>
      <c r="J572" s="163" t="s">
        <v>40</v>
      </c>
      <c r="K572" s="163"/>
      <c r="L572" s="164" t="s">
        <v>40</v>
      </c>
      <c r="M572" s="164"/>
      <c r="N572" s="164" t="s">
        <v>40</v>
      </c>
      <c r="O572" s="165"/>
      <c r="P572" s="166" t="s">
        <v>40</v>
      </c>
      <c r="Q572" s="166"/>
      <c r="R572" s="167" t="s">
        <v>40</v>
      </c>
      <c r="S572" s="167"/>
      <c r="T572" s="168" t="s">
        <v>40</v>
      </c>
      <c r="U572" s="168"/>
      <c r="V572" s="169" t="s">
        <v>40</v>
      </c>
      <c r="W572" s="169"/>
      <c r="X572" s="5" t="s">
        <v>40</v>
      </c>
      <c r="Y572" s="5"/>
      <c r="Z572" s="161" t="s">
        <v>40</v>
      </c>
      <c r="AA572" s="161"/>
      <c r="AB572" s="162" t="s">
        <v>40</v>
      </c>
      <c r="AC572" s="162"/>
      <c r="AD572" s="5">
        <v>2</v>
      </c>
      <c r="AE572" s="5" t="s">
        <v>12541</v>
      </c>
      <c r="AF572" s="5" t="s">
        <v>12556</v>
      </c>
      <c r="AG572" s="170" t="b">
        <v>1</v>
      </c>
      <c r="AH572" s="170" t="b">
        <v>1</v>
      </c>
      <c r="AI572" s="170" t="str">
        <f ca="1">IFERROR(VLOOKUP(F572,Cennik!$A$4:$B892, 2, FALSE()) * G572 + VLOOKUP(H572,Cennik!$A$4:$B892, 2, FALSE()) * I572 + VLOOKUP(J572,Cennik!$A$4:$B892, 2, FALSE()) * K572 + VLOOKUP(L572,Cennik!$A$4:$B892, 2, FALSE()) * M572 + VLOOKUP(N572,Cennik!$A$4:$B892, 2, FALSE()) * O572 + VLOOKUP(P572,Cennik!$A$4:$B892, 2, FALSE()) * Q572 + VLOOKUP(R572,Cennik!$A$4:$B892, 2, FALSE()) * S572 + VLOOKUP(T572,Cennik!$A$4:$B892, 2, FALSE()) * U572 + VLOOKUP(V572,Cennik!$A$4:$B892, 2, FALSE()) * W572 + VLOOKUP(X572,Cennik!$A$4:$B892, 2, FALSE()) * Y572 + VLOOKUP(Z572,Cennik!$A$4:$B892, 2, FALSE()) * AA572 + VLOOKUP(AB572,Cennik!$A$4:$B892, 2, FALSE()) * AC572 + VLOOKUP("Stamina",Cennik!$A$4:$B892,2,FALSE()),"Brak wartości")</f>
        <v>Brak wartości</v>
      </c>
    </row>
    <row r="573" spans="1:35" ht="15" customHeight="1">
      <c r="A573" s="191" t="s">
        <v>1887</v>
      </c>
      <c r="B573" s="17">
        <v>2</v>
      </c>
      <c r="C573" s="5" t="s">
        <v>1875</v>
      </c>
      <c r="D573" s="8" t="s">
        <v>1888</v>
      </c>
      <c r="E573" s="12" t="s">
        <v>1889</v>
      </c>
      <c r="F573" s="161" t="s">
        <v>40</v>
      </c>
      <c r="G573" s="161"/>
      <c r="H573" s="162" t="s">
        <v>40</v>
      </c>
      <c r="I573" s="162"/>
      <c r="J573" s="163" t="s">
        <v>40</v>
      </c>
      <c r="K573" s="163"/>
      <c r="L573" s="164" t="s">
        <v>40</v>
      </c>
      <c r="M573" s="164"/>
      <c r="N573" s="164" t="s">
        <v>40</v>
      </c>
      <c r="O573" s="165"/>
      <c r="P573" s="166" t="s">
        <v>40</v>
      </c>
      <c r="Q573" s="166"/>
      <c r="R573" s="167" t="s">
        <v>40</v>
      </c>
      <c r="S573" s="167"/>
      <c r="T573" s="168" t="s">
        <v>40</v>
      </c>
      <c r="U573" s="168"/>
      <c r="V573" s="169" t="s">
        <v>40</v>
      </c>
      <c r="W573" s="169"/>
      <c r="X573" s="5" t="s">
        <v>40</v>
      </c>
      <c r="Y573" s="5"/>
      <c r="Z573" s="161" t="s">
        <v>40</v>
      </c>
      <c r="AA573" s="161"/>
      <c r="AB573" s="162" t="s">
        <v>40</v>
      </c>
      <c r="AC573" s="162"/>
      <c r="AD573" s="5">
        <v>2</v>
      </c>
      <c r="AE573" s="5" t="s">
        <v>12541</v>
      </c>
      <c r="AF573" s="5" t="s">
        <v>12556</v>
      </c>
      <c r="AG573" s="170" t="b">
        <v>1</v>
      </c>
      <c r="AH573" s="170" t="b">
        <v>1</v>
      </c>
      <c r="AI573" s="170" t="s">
        <v>48</v>
      </c>
    </row>
    <row r="574" spans="1:35" ht="15" customHeight="1">
      <c r="A574" s="191" t="s">
        <v>1890</v>
      </c>
      <c r="B574" s="17">
        <v>2</v>
      </c>
      <c r="C574" s="5" t="s">
        <v>1875</v>
      </c>
      <c r="D574" s="8" t="s">
        <v>1891</v>
      </c>
      <c r="E574" s="12" t="s">
        <v>1892</v>
      </c>
      <c r="F574" s="161" t="s">
        <v>40</v>
      </c>
      <c r="G574" s="161"/>
      <c r="H574" s="162" t="s">
        <v>40</v>
      </c>
      <c r="I574" s="162"/>
      <c r="J574" s="163" t="s">
        <v>40</v>
      </c>
      <c r="K574" s="163"/>
      <c r="L574" s="164" t="s">
        <v>40</v>
      </c>
      <c r="M574" s="164"/>
      <c r="N574" s="164" t="s">
        <v>40</v>
      </c>
      <c r="O574" s="165"/>
      <c r="P574" s="166" t="s">
        <v>40</v>
      </c>
      <c r="Q574" s="166"/>
      <c r="R574" s="167" t="s">
        <v>40</v>
      </c>
      <c r="S574" s="167"/>
      <c r="T574" s="168" t="s">
        <v>40</v>
      </c>
      <c r="U574" s="168"/>
      <c r="V574" s="169" t="s">
        <v>40</v>
      </c>
      <c r="W574" s="169"/>
      <c r="X574" s="5" t="s">
        <v>40</v>
      </c>
      <c r="Y574" s="5"/>
      <c r="Z574" s="161" t="s">
        <v>40</v>
      </c>
      <c r="AA574" s="161"/>
      <c r="AB574" s="162" t="s">
        <v>40</v>
      </c>
      <c r="AC574" s="162"/>
      <c r="AD574" s="5">
        <v>2</v>
      </c>
      <c r="AE574" s="5" t="s">
        <v>12541</v>
      </c>
      <c r="AF574" s="5" t="s">
        <v>12556</v>
      </c>
      <c r="AG574" s="170" t="b">
        <v>1</v>
      </c>
      <c r="AH574" s="170" t="b">
        <v>1</v>
      </c>
      <c r="AI574" s="170" t="s">
        <v>48</v>
      </c>
    </row>
    <row r="575" spans="1:35" ht="15" customHeight="1">
      <c r="A575" s="191" t="s">
        <v>1893</v>
      </c>
      <c r="B575" s="17">
        <v>2</v>
      </c>
      <c r="C575" s="5" t="s">
        <v>1875</v>
      </c>
      <c r="D575" s="8" t="s">
        <v>1894</v>
      </c>
      <c r="E575" s="12" t="s">
        <v>1895</v>
      </c>
      <c r="F575" s="161" t="s">
        <v>40</v>
      </c>
      <c r="G575" s="161"/>
      <c r="H575" s="162" t="s">
        <v>40</v>
      </c>
      <c r="I575" s="162"/>
      <c r="J575" s="163" t="s">
        <v>40</v>
      </c>
      <c r="K575" s="163"/>
      <c r="L575" s="164" t="s">
        <v>40</v>
      </c>
      <c r="M575" s="164"/>
      <c r="N575" s="164" t="s">
        <v>40</v>
      </c>
      <c r="O575" s="165"/>
      <c r="P575" s="166" t="s">
        <v>40</v>
      </c>
      <c r="Q575" s="166"/>
      <c r="R575" s="167" t="s">
        <v>40</v>
      </c>
      <c r="S575" s="167"/>
      <c r="T575" s="168" t="s">
        <v>40</v>
      </c>
      <c r="U575" s="168"/>
      <c r="V575" s="169" t="s">
        <v>40</v>
      </c>
      <c r="W575" s="169"/>
      <c r="X575" s="5" t="s">
        <v>40</v>
      </c>
      <c r="Y575" s="5"/>
      <c r="Z575" s="161" t="s">
        <v>40</v>
      </c>
      <c r="AA575" s="161"/>
      <c r="AB575" s="162" t="s">
        <v>40</v>
      </c>
      <c r="AC575" s="162"/>
      <c r="AD575" s="5">
        <v>2</v>
      </c>
      <c r="AE575" s="5" t="s">
        <v>12541</v>
      </c>
      <c r="AF575" s="5" t="s">
        <v>12556</v>
      </c>
      <c r="AG575" s="170" t="b">
        <v>1</v>
      </c>
      <c r="AH575" s="170" t="b">
        <v>1</v>
      </c>
      <c r="AI575" s="170" t="s">
        <v>48</v>
      </c>
    </row>
    <row r="576" spans="1:35" ht="15" customHeight="1">
      <c r="A576" s="191" t="s">
        <v>1896</v>
      </c>
      <c r="B576" s="17">
        <v>2</v>
      </c>
      <c r="C576" s="5" t="s">
        <v>1747</v>
      </c>
      <c r="D576" s="216" t="s">
        <v>1897</v>
      </c>
      <c r="E576" s="12" t="s">
        <v>1898</v>
      </c>
      <c r="F576" s="161" t="s">
        <v>40</v>
      </c>
      <c r="G576" s="161"/>
      <c r="H576" s="162" t="s">
        <v>40</v>
      </c>
      <c r="I576" s="162"/>
      <c r="J576" s="163" t="s">
        <v>40</v>
      </c>
      <c r="K576" s="163"/>
      <c r="L576" s="164" t="s">
        <v>40</v>
      </c>
      <c r="M576" s="164"/>
      <c r="N576" s="164" t="s">
        <v>40</v>
      </c>
      <c r="O576" s="165"/>
      <c r="P576" s="166" t="s">
        <v>40</v>
      </c>
      <c r="Q576" s="166"/>
      <c r="R576" s="167" t="s">
        <v>40</v>
      </c>
      <c r="S576" s="167"/>
      <c r="T576" s="168" t="s">
        <v>40</v>
      </c>
      <c r="U576" s="168"/>
      <c r="V576" s="169" t="s">
        <v>40</v>
      </c>
      <c r="W576" s="169"/>
      <c r="X576" s="5" t="s">
        <v>40</v>
      </c>
      <c r="Y576" s="5"/>
      <c r="Z576" s="161" t="s">
        <v>40</v>
      </c>
      <c r="AA576" s="161"/>
      <c r="AB576" s="162" t="s">
        <v>40</v>
      </c>
      <c r="AC576" s="162"/>
      <c r="AD576" s="10">
        <v>5</v>
      </c>
      <c r="AE576" s="5" t="s">
        <v>12541</v>
      </c>
      <c r="AF576" s="5" t="s">
        <v>12556</v>
      </c>
      <c r="AG576" s="170" t="b">
        <v>1</v>
      </c>
      <c r="AH576" s="170" t="b">
        <v>1</v>
      </c>
      <c r="AI576" s="170" t="s">
        <v>48</v>
      </c>
    </row>
    <row r="577" spans="1:35" ht="15" customHeight="1">
      <c r="A577" s="191" t="s">
        <v>1899</v>
      </c>
      <c r="B577" s="17">
        <v>2</v>
      </c>
      <c r="C577" s="5" t="s">
        <v>1900</v>
      </c>
      <c r="D577" s="216" t="s">
        <v>1901</v>
      </c>
      <c r="E577" s="12" t="s">
        <v>1902</v>
      </c>
      <c r="F577" s="161" t="s">
        <v>40</v>
      </c>
      <c r="G577" s="161"/>
      <c r="H577" s="162" t="s">
        <v>40</v>
      </c>
      <c r="I577" s="162"/>
      <c r="J577" s="163" t="s">
        <v>40</v>
      </c>
      <c r="K577" s="163"/>
      <c r="L577" s="164" t="s">
        <v>40</v>
      </c>
      <c r="M577" s="164"/>
      <c r="N577" s="164" t="s">
        <v>40</v>
      </c>
      <c r="O577" s="165"/>
      <c r="P577" s="166" t="s">
        <v>40</v>
      </c>
      <c r="Q577" s="166"/>
      <c r="R577" s="167" t="s">
        <v>40</v>
      </c>
      <c r="S577" s="167"/>
      <c r="T577" s="168" t="s">
        <v>40</v>
      </c>
      <c r="U577" s="168"/>
      <c r="V577" s="169" t="s">
        <v>40</v>
      </c>
      <c r="W577" s="169"/>
      <c r="X577" s="5" t="s">
        <v>40</v>
      </c>
      <c r="Y577" s="5"/>
      <c r="Z577" s="161" t="s">
        <v>40</v>
      </c>
      <c r="AA577" s="161"/>
      <c r="AB577" s="162" t="s">
        <v>40</v>
      </c>
      <c r="AC577" s="162"/>
      <c r="AD577" s="10">
        <v>3</v>
      </c>
      <c r="AE577" s="5" t="s">
        <v>12541</v>
      </c>
      <c r="AF577" s="5" t="s">
        <v>12556</v>
      </c>
      <c r="AG577" s="170" t="b">
        <v>1</v>
      </c>
      <c r="AH577" s="170" t="b">
        <v>1</v>
      </c>
      <c r="AI577" s="170" t="s">
        <v>48</v>
      </c>
    </row>
    <row r="578" spans="1:35" ht="15" customHeight="1">
      <c r="A578" s="191" t="s">
        <v>1903</v>
      </c>
      <c r="B578" s="17">
        <v>2</v>
      </c>
      <c r="C578" s="5" t="s">
        <v>1875</v>
      </c>
      <c r="D578" s="216" t="s">
        <v>1904</v>
      </c>
      <c r="E578" s="12" t="s">
        <v>1905</v>
      </c>
      <c r="F578" s="161" t="s">
        <v>40</v>
      </c>
      <c r="G578" s="161"/>
      <c r="H578" s="162" t="s">
        <v>40</v>
      </c>
      <c r="I578" s="162"/>
      <c r="J578" s="163" t="s">
        <v>40</v>
      </c>
      <c r="K578" s="163"/>
      <c r="L578" s="164" t="s">
        <v>40</v>
      </c>
      <c r="M578" s="164"/>
      <c r="N578" s="164" t="s">
        <v>40</v>
      </c>
      <c r="O578" s="165"/>
      <c r="P578" s="166" t="s">
        <v>40</v>
      </c>
      <c r="Q578" s="166"/>
      <c r="R578" s="167" t="s">
        <v>40</v>
      </c>
      <c r="S578" s="167"/>
      <c r="T578" s="168" t="s">
        <v>40</v>
      </c>
      <c r="U578" s="168"/>
      <c r="V578" s="169" t="s">
        <v>40</v>
      </c>
      <c r="W578" s="169"/>
      <c r="X578" s="5" t="s">
        <v>40</v>
      </c>
      <c r="Y578" s="5"/>
      <c r="Z578" s="161" t="s">
        <v>40</v>
      </c>
      <c r="AA578" s="161"/>
      <c r="AB578" s="162" t="s">
        <v>40</v>
      </c>
      <c r="AC578" s="162"/>
      <c r="AD578" s="5">
        <v>2</v>
      </c>
      <c r="AE578" s="5" t="s">
        <v>12541</v>
      </c>
      <c r="AF578" s="5" t="s">
        <v>12556</v>
      </c>
      <c r="AG578" s="170" t="b">
        <v>1</v>
      </c>
      <c r="AH578" s="170" t="b">
        <v>1</v>
      </c>
      <c r="AI578" s="170" t="s">
        <v>48</v>
      </c>
    </row>
    <row r="579" spans="1:35" ht="15" customHeight="1">
      <c r="A579" s="191" t="s">
        <v>1906</v>
      </c>
      <c r="B579" s="17">
        <v>2</v>
      </c>
      <c r="C579" s="5" t="s">
        <v>1875</v>
      </c>
      <c r="D579" s="8" t="s">
        <v>1907</v>
      </c>
      <c r="E579" s="12" t="s">
        <v>1908</v>
      </c>
      <c r="F579" s="161" t="s">
        <v>40</v>
      </c>
      <c r="G579" s="161"/>
      <c r="H579" s="162" t="s">
        <v>40</v>
      </c>
      <c r="I579" s="162"/>
      <c r="J579" s="163" t="s">
        <v>40</v>
      </c>
      <c r="K579" s="163"/>
      <c r="L579" s="164" t="s">
        <v>40</v>
      </c>
      <c r="M579" s="164"/>
      <c r="N579" s="164" t="s">
        <v>40</v>
      </c>
      <c r="O579" s="165"/>
      <c r="P579" s="166" t="s">
        <v>40</v>
      </c>
      <c r="Q579" s="166"/>
      <c r="R579" s="167" t="s">
        <v>40</v>
      </c>
      <c r="S579" s="167"/>
      <c r="T579" s="168" t="s">
        <v>40</v>
      </c>
      <c r="U579" s="168"/>
      <c r="V579" s="169" t="s">
        <v>40</v>
      </c>
      <c r="W579" s="169"/>
      <c r="X579" s="5" t="s">
        <v>40</v>
      </c>
      <c r="Y579" s="5"/>
      <c r="Z579" s="161" t="s">
        <v>40</v>
      </c>
      <c r="AA579" s="161"/>
      <c r="AB579" s="162" t="s">
        <v>40</v>
      </c>
      <c r="AC579" s="162"/>
      <c r="AD579" s="5">
        <v>2</v>
      </c>
      <c r="AE579" s="5" t="s">
        <v>12541</v>
      </c>
      <c r="AF579" s="5" t="s">
        <v>12556</v>
      </c>
      <c r="AG579" s="170" t="b">
        <v>1</v>
      </c>
      <c r="AH579" s="170" t="b">
        <v>1</v>
      </c>
      <c r="AI579" s="170" t="s">
        <v>48</v>
      </c>
    </row>
    <row r="580" spans="1:35" ht="15" customHeight="1">
      <c r="A580" s="191" t="s">
        <v>1909</v>
      </c>
      <c r="B580" s="17">
        <v>2</v>
      </c>
      <c r="C580" s="5" t="s">
        <v>1754</v>
      </c>
      <c r="D580" s="8" t="s">
        <v>1910</v>
      </c>
      <c r="E580" s="12" t="s">
        <v>1911</v>
      </c>
      <c r="F580" s="161" t="s">
        <v>40</v>
      </c>
      <c r="G580" s="161"/>
      <c r="H580" s="162" t="s">
        <v>40</v>
      </c>
      <c r="I580" s="162"/>
      <c r="J580" s="163" t="s">
        <v>40</v>
      </c>
      <c r="K580" s="163"/>
      <c r="L580" s="164" t="s">
        <v>40</v>
      </c>
      <c r="M580" s="164"/>
      <c r="N580" s="164" t="s">
        <v>40</v>
      </c>
      <c r="O580" s="165"/>
      <c r="P580" s="166" t="s">
        <v>40</v>
      </c>
      <c r="Q580" s="166"/>
      <c r="R580" s="167" t="s">
        <v>40</v>
      </c>
      <c r="S580" s="167"/>
      <c r="T580" s="168" t="s">
        <v>40</v>
      </c>
      <c r="U580" s="168"/>
      <c r="V580" s="169" t="s">
        <v>40</v>
      </c>
      <c r="W580" s="169"/>
      <c r="X580" s="5" t="s">
        <v>40</v>
      </c>
      <c r="Y580" s="5"/>
      <c r="Z580" s="161" t="s">
        <v>40</v>
      </c>
      <c r="AA580" s="161"/>
      <c r="AB580" s="162" t="s">
        <v>40</v>
      </c>
      <c r="AC580" s="162"/>
      <c r="AD580" s="5">
        <v>2</v>
      </c>
      <c r="AE580" s="5" t="s">
        <v>12541</v>
      </c>
      <c r="AF580" s="5" t="s">
        <v>12556</v>
      </c>
      <c r="AG580" s="170" t="b">
        <v>1</v>
      </c>
      <c r="AH580" s="170" t="b">
        <v>1</v>
      </c>
      <c r="AI580" s="170" t="s">
        <v>48</v>
      </c>
    </row>
    <row r="581" spans="1:35" ht="15" customHeight="1">
      <c r="A581" s="191" t="s">
        <v>1912</v>
      </c>
      <c r="B581" s="17">
        <v>2</v>
      </c>
      <c r="C581" s="5" t="s">
        <v>1754</v>
      </c>
      <c r="D581" s="8" t="s">
        <v>1913</v>
      </c>
      <c r="E581" s="12" t="s">
        <v>1914</v>
      </c>
      <c r="F581" s="161" t="s">
        <v>40</v>
      </c>
      <c r="G581" s="161"/>
      <c r="H581" s="162" t="s">
        <v>40</v>
      </c>
      <c r="I581" s="162"/>
      <c r="J581" s="163" t="s">
        <v>40</v>
      </c>
      <c r="K581" s="163"/>
      <c r="L581" s="164" t="s">
        <v>40</v>
      </c>
      <c r="M581" s="164"/>
      <c r="N581" s="164" t="s">
        <v>40</v>
      </c>
      <c r="O581" s="165"/>
      <c r="P581" s="166" t="s">
        <v>40</v>
      </c>
      <c r="Q581" s="166"/>
      <c r="R581" s="167" t="s">
        <v>40</v>
      </c>
      <c r="S581" s="167"/>
      <c r="T581" s="168" t="s">
        <v>40</v>
      </c>
      <c r="U581" s="168"/>
      <c r="V581" s="169" t="s">
        <v>40</v>
      </c>
      <c r="W581" s="169"/>
      <c r="X581" s="5" t="s">
        <v>40</v>
      </c>
      <c r="Y581" s="5"/>
      <c r="Z581" s="161" t="s">
        <v>40</v>
      </c>
      <c r="AA581" s="161"/>
      <c r="AB581" s="162" t="s">
        <v>40</v>
      </c>
      <c r="AC581" s="162"/>
      <c r="AD581" s="5">
        <v>2</v>
      </c>
      <c r="AE581" s="5" t="s">
        <v>12541</v>
      </c>
      <c r="AF581" s="5" t="s">
        <v>12556</v>
      </c>
      <c r="AG581" s="170" t="b">
        <v>1</v>
      </c>
      <c r="AH581" s="170" t="b">
        <v>1</v>
      </c>
      <c r="AI581" s="170" t="s">
        <v>48</v>
      </c>
    </row>
    <row r="582" spans="1:35" ht="15" customHeight="1">
      <c r="A582" s="191" t="s">
        <v>1915</v>
      </c>
      <c r="B582" s="17">
        <v>2</v>
      </c>
      <c r="C582" s="5" t="s">
        <v>1754</v>
      </c>
      <c r="D582" s="8" t="s">
        <v>1916</v>
      </c>
      <c r="E582" s="12" t="s">
        <v>1917</v>
      </c>
      <c r="F582" s="161" t="s">
        <v>40</v>
      </c>
      <c r="G582" s="161"/>
      <c r="H582" s="162" t="s">
        <v>40</v>
      </c>
      <c r="I582" s="162"/>
      <c r="J582" s="163" t="s">
        <v>40</v>
      </c>
      <c r="K582" s="163"/>
      <c r="L582" s="164" t="s">
        <v>40</v>
      </c>
      <c r="M582" s="164"/>
      <c r="N582" s="164" t="s">
        <v>40</v>
      </c>
      <c r="O582" s="165"/>
      <c r="P582" s="166" t="s">
        <v>40</v>
      </c>
      <c r="Q582" s="166"/>
      <c r="R582" s="167" t="s">
        <v>40</v>
      </c>
      <c r="S582" s="167"/>
      <c r="T582" s="168" t="s">
        <v>40</v>
      </c>
      <c r="U582" s="168"/>
      <c r="V582" s="169" t="s">
        <v>40</v>
      </c>
      <c r="W582" s="169"/>
      <c r="X582" s="5" t="s">
        <v>40</v>
      </c>
      <c r="Y582" s="5"/>
      <c r="Z582" s="161" t="s">
        <v>40</v>
      </c>
      <c r="AA582" s="161"/>
      <c r="AB582" s="162" t="s">
        <v>40</v>
      </c>
      <c r="AC582" s="162"/>
      <c r="AD582" s="5">
        <v>2</v>
      </c>
      <c r="AE582" s="5" t="s">
        <v>12541</v>
      </c>
      <c r="AF582" s="5" t="s">
        <v>12556</v>
      </c>
      <c r="AG582" s="170" t="b">
        <v>1</v>
      </c>
      <c r="AH582" s="170" t="b">
        <v>1</v>
      </c>
      <c r="AI582" s="170" t="s">
        <v>48</v>
      </c>
    </row>
    <row r="583" spans="1:35" ht="15" customHeight="1">
      <c r="A583" s="205" t="s">
        <v>1918</v>
      </c>
      <c r="B583" s="17">
        <v>2</v>
      </c>
      <c r="C583" s="5" t="s">
        <v>1754</v>
      </c>
      <c r="D583" s="8" t="s">
        <v>1919</v>
      </c>
      <c r="E583" s="12" t="s">
        <v>1920</v>
      </c>
      <c r="F583" s="161" t="s">
        <v>40</v>
      </c>
      <c r="G583" s="161"/>
      <c r="H583" s="162" t="s">
        <v>40</v>
      </c>
      <c r="I583" s="162"/>
      <c r="J583" s="163" t="s">
        <v>40</v>
      </c>
      <c r="K583" s="163"/>
      <c r="L583" s="164" t="s">
        <v>40</v>
      </c>
      <c r="M583" s="164"/>
      <c r="N583" s="164" t="s">
        <v>40</v>
      </c>
      <c r="O583" s="165"/>
      <c r="P583" s="166" t="s">
        <v>40</v>
      </c>
      <c r="Q583" s="166"/>
      <c r="R583" s="167" t="s">
        <v>40</v>
      </c>
      <c r="S583" s="167"/>
      <c r="T583" s="168" t="s">
        <v>40</v>
      </c>
      <c r="U583" s="168"/>
      <c r="V583" s="169" t="s">
        <v>40</v>
      </c>
      <c r="W583" s="169"/>
      <c r="X583" s="5" t="s">
        <v>40</v>
      </c>
      <c r="Y583" s="5"/>
      <c r="Z583" s="161" t="s">
        <v>40</v>
      </c>
      <c r="AA583" s="161"/>
      <c r="AB583" s="162" t="s">
        <v>40</v>
      </c>
      <c r="AC583" s="162"/>
      <c r="AD583" s="5">
        <v>2</v>
      </c>
      <c r="AE583" s="5" t="s">
        <v>12541</v>
      </c>
      <c r="AF583" s="5" t="s">
        <v>12556</v>
      </c>
      <c r="AG583" s="170" t="b">
        <v>1</v>
      </c>
      <c r="AH583" s="170" t="b">
        <v>1</v>
      </c>
      <c r="AI583" s="170" t="s">
        <v>48</v>
      </c>
    </row>
    <row r="584" spans="1:35" ht="15" customHeight="1">
      <c r="A584" s="191" t="s">
        <v>1921</v>
      </c>
      <c r="B584" s="17">
        <v>2</v>
      </c>
      <c r="C584" s="5" t="s">
        <v>1754</v>
      </c>
      <c r="D584" s="217" t="s">
        <v>1922</v>
      </c>
      <c r="E584" s="12" t="s">
        <v>1923</v>
      </c>
      <c r="F584" s="161" t="s">
        <v>40</v>
      </c>
      <c r="G584" s="161"/>
      <c r="H584" s="162" t="s">
        <v>40</v>
      </c>
      <c r="I584" s="162"/>
      <c r="J584" s="163" t="s">
        <v>40</v>
      </c>
      <c r="K584" s="163"/>
      <c r="L584" s="164" t="s">
        <v>40</v>
      </c>
      <c r="M584" s="164"/>
      <c r="N584" s="164" t="s">
        <v>40</v>
      </c>
      <c r="O584" s="165"/>
      <c r="P584" s="166" t="s">
        <v>40</v>
      </c>
      <c r="Q584" s="166"/>
      <c r="R584" s="167" t="s">
        <v>40</v>
      </c>
      <c r="S584" s="167"/>
      <c r="T584" s="168" t="s">
        <v>40</v>
      </c>
      <c r="U584" s="168"/>
      <c r="V584" s="169" t="s">
        <v>40</v>
      </c>
      <c r="W584" s="169"/>
      <c r="X584" s="5" t="s">
        <v>40</v>
      </c>
      <c r="Y584" s="5"/>
      <c r="Z584" s="161" t="s">
        <v>40</v>
      </c>
      <c r="AA584" s="161"/>
      <c r="AB584" s="162" t="s">
        <v>40</v>
      </c>
      <c r="AC584" s="162"/>
      <c r="AD584" s="5">
        <v>1</v>
      </c>
      <c r="AE584" s="5" t="s">
        <v>12541</v>
      </c>
      <c r="AF584" s="5" t="s">
        <v>12556</v>
      </c>
      <c r="AG584" s="170" t="b">
        <v>1</v>
      </c>
      <c r="AH584" s="170" t="b">
        <v>1</v>
      </c>
      <c r="AI584" s="170" t="s">
        <v>48</v>
      </c>
    </row>
    <row r="585" spans="1:35" ht="15" customHeight="1">
      <c r="A585" s="191" t="s">
        <v>1924</v>
      </c>
      <c r="B585" s="17">
        <v>2</v>
      </c>
      <c r="C585" s="5" t="s">
        <v>1754</v>
      </c>
      <c r="D585" s="217" t="s">
        <v>1925</v>
      </c>
      <c r="E585" s="12" t="s">
        <v>1926</v>
      </c>
      <c r="F585" s="161" t="s">
        <v>40</v>
      </c>
      <c r="G585" s="161"/>
      <c r="H585" s="162" t="s">
        <v>40</v>
      </c>
      <c r="I585" s="162"/>
      <c r="J585" s="163" t="s">
        <v>40</v>
      </c>
      <c r="K585" s="163"/>
      <c r="L585" s="164" t="s">
        <v>40</v>
      </c>
      <c r="M585" s="164"/>
      <c r="N585" s="164" t="s">
        <v>40</v>
      </c>
      <c r="O585" s="165"/>
      <c r="P585" s="166" t="s">
        <v>40</v>
      </c>
      <c r="Q585" s="166"/>
      <c r="R585" s="167" t="s">
        <v>40</v>
      </c>
      <c r="S585" s="167"/>
      <c r="T585" s="168" t="s">
        <v>40</v>
      </c>
      <c r="U585" s="168"/>
      <c r="V585" s="169" t="s">
        <v>40</v>
      </c>
      <c r="W585" s="169"/>
      <c r="X585" s="5" t="s">
        <v>40</v>
      </c>
      <c r="Y585" s="5"/>
      <c r="Z585" s="161" t="s">
        <v>40</v>
      </c>
      <c r="AA585" s="161"/>
      <c r="AB585" s="162" t="s">
        <v>40</v>
      </c>
      <c r="AC585" s="162"/>
      <c r="AD585" s="5">
        <v>1.5</v>
      </c>
      <c r="AE585" s="5" t="s">
        <v>12541</v>
      </c>
      <c r="AF585" s="5" t="s">
        <v>12556</v>
      </c>
      <c r="AG585" s="170" t="b">
        <v>1</v>
      </c>
      <c r="AH585" s="170" t="b">
        <v>1</v>
      </c>
      <c r="AI585" s="170" t="s">
        <v>48</v>
      </c>
    </row>
    <row r="586" spans="1:35" ht="15" customHeight="1">
      <c r="A586" s="191" t="s">
        <v>1927</v>
      </c>
      <c r="B586" s="17">
        <v>2</v>
      </c>
      <c r="C586" s="5" t="s">
        <v>1754</v>
      </c>
      <c r="D586" s="217" t="s">
        <v>1928</v>
      </c>
      <c r="E586" s="12" t="s">
        <v>1929</v>
      </c>
      <c r="F586" s="161" t="s">
        <v>40</v>
      </c>
      <c r="G586" s="161"/>
      <c r="H586" s="162" t="s">
        <v>40</v>
      </c>
      <c r="I586" s="162"/>
      <c r="J586" s="163" t="s">
        <v>40</v>
      </c>
      <c r="K586" s="163"/>
      <c r="L586" s="164" t="s">
        <v>40</v>
      </c>
      <c r="M586" s="164"/>
      <c r="N586" s="164" t="s">
        <v>40</v>
      </c>
      <c r="O586" s="165"/>
      <c r="P586" s="166" t="s">
        <v>40</v>
      </c>
      <c r="Q586" s="166"/>
      <c r="R586" s="167" t="s">
        <v>40</v>
      </c>
      <c r="S586" s="167"/>
      <c r="T586" s="168" t="s">
        <v>40</v>
      </c>
      <c r="U586" s="168"/>
      <c r="V586" s="169" t="s">
        <v>40</v>
      </c>
      <c r="W586" s="169"/>
      <c r="X586" s="5" t="s">
        <v>40</v>
      </c>
      <c r="Y586" s="5"/>
      <c r="Z586" s="161" t="s">
        <v>40</v>
      </c>
      <c r="AA586" s="161"/>
      <c r="AB586" s="162" t="s">
        <v>40</v>
      </c>
      <c r="AC586" s="162"/>
      <c r="AD586" s="218">
        <v>45662</v>
      </c>
      <c r="AE586" s="5" t="s">
        <v>12541</v>
      </c>
      <c r="AF586" s="5" t="s">
        <v>12556</v>
      </c>
      <c r="AG586" s="170" t="b">
        <v>1</v>
      </c>
      <c r="AH586" s="170" t="b">
        <v>1</v>
      </c>
      <c r="AI586" s="170" t="s">
        <v>48</v>
      </c>
    </row>
    <row r="587" spans="1:35" ht="15" customHeight="1">
      <c r="A587" s="191" t="s">
        <v>1930</v>
      </c>
      <c r="B587" s="17">
        <v>2</v>
      </c>
      <c r="C587" s="5" t="s">
        <v>1754</v>
      </c>
      <c r="D587" s="217" t="s">
        <v>1931</v>
      </c>
      <c r="E587" s="12" t="s">
        <v>1932</v>
      </c>
      <c r="F587" s="161" t="s">
        <v>40</v>
      </c>
      <c r="G587" s="161"/>
      <c r="H587" s="162" t="s">
        <v>40</v>
      </c>
      <c r="I587" s="162"/>
      <c r="J587" s="163" t="s">
        <v>40</v>
      </c>
      <c r="K587" s="163"/>
      <c r="L587" s="164" t="s">
        <v>40</v>
      </c>
      <c r="M587" s="164"/>
      <c r="N587" s="164" t="s">
        <v>40</v>
      </c>
      <c r="O587" s="165"/>
      <c r="P587" s="166" t="s">
        <v>40</v>
      </c>
      <c r="Q587" s="166"/>
      <c r="R587" s="167" t="s">
        <v>40</v>
      </c>
      <c r="S587" s="167"/>
      <c r="T587" s="168" t="s">
        <v>40</v>
      </c>
      <c r="U587" s="168"/>
      <c r="V587" s="169" t="s">
        <v>40</v>
      </c>
      <c r="W587" s="169"/>
      <c r="X587" s="5" t="s">
        <v>40</v>
      </c>
      <c r="Y587" s="5"/>
      <c r="Z587" s="161" t="s">
        <v>40</v>
      </c>
      <c r="AA587" s="161"/>
      <c r="AB587" s="162" t="s">
        <v>40</v>
      </c>
      <c r="AC587" s="162"/>
      <c r="AD587" s="5">
        <v>2</v>
      </c>
      <c r="AE587" s="5" t="s">
        <v>12541</v>
      </c>
      <c r="AF587" s="5" t="s">
        <v>12556</v>
      </c>
      <c r="AG587" s="170" t="b">
        <v>1</v>
      </c>
      <c r="AH587" s="170" t="b">
        <v>1</v>
      </c>
      <c r="AI587" s="170" t="s">
        <v>48</v>
      </c>
    </row>
    <row r="588" spans="1:35" ht="15" customHeight="1">
      <c r="A588" s="191" t="s">
        <v>1933</v>
      </c>
      <c r="B588" s="17">
        <v>2</v>
      </c>
      <c r="C588" s="5" t="s">
        <v>1754</v>
      </c>
      <c r="D588" s="217" t="s">
        <v>1934</v>
      </c>
      <c r="E588" s="12" t="s">
        <v>1935</v>
      </c>
      <c r="F588" s="161" t="s">
        <v>40</v>
      </c>
      <c r="G588" s="161"/>
      <c r="H588" s="162" t="s">
        <v>40</v>
      </c>
      <c r="I588" s="162"/>
      <c r="J588" s="163" t="s">
        <v>40</v>
      </c>
      <c r="K588" s="163"/>
      <c r="L588" s="164" t="s">
        <v>40</v>
      </c>
      <c r="M588" s="164"/>
      <c r="N588" s="164" t="s">
        <v>40</v>
      </c>
      <c r="O588" s="165"/>
      <c r="P588" s="166" t="s">
        <v>40</v>
      </c>
      <c r="Q588" s="166"/>
      <c r="R588" s="167" t="s">
        <v>40</v>
      </c>
      <c r="S588" s="167"/>
      <c r="T588" s="168" t="s">
        <v>40</v>
      </c>
      <c r="U588" s="168"/>
      <c r="V588" s="169" t="s">
        <v>40</v>
      </c>
      <c r="W588" s="169"/>
      <c r="X588" s="5" t="s">
        <v>40</v>
      </c>
      <c r="Y588" s="5"/>
      <c r="Z588" s="161" t="s">
        <v>40</v>
      </c>
      <c r="AA588" s="161"/>
      <c r="AB588" s="162" t="s">
        <v>40</v>
      </c>
      <c r="AC588" s="162"/>
      <c r="AD588" s="5">
        <v>2</v>
      </c>
      <c r="AE588" s="5" t="s">
        <v>12541</v>
      </c>
      <c r="AF588" s="5" t="s">
        <v>12556</v>
      </c>
      <c r="AG588" s="170" t="b">
        <v>1</v>
      </c>
      <c r="AH588" s="170" t="b">
        <v>1</v>
      </c>
      <c r="AI588" s="170" t="s">
        <v>48</v>
      </c>
    </row>
    <row r="589" spans="1:35" ht="15" customHeight="1">
      <c r="A589" s="191" t="s">
        <v>1936</v>
      </c>
      <c r="B589" s="17">
        <v>2</v>
      </c>
      <c r="C589" s="5" t="s">
        <v>1754</v>
      </c>
      <c r="D589" s="217" t="s">
        <v>1937</v>
      </c>
      <c r="E589" s="12" t="s">
        <v>1938</v>
      </c>
      <c r="F589" s="161" t="s">
        <v>40</v>
      </c>
      <c r="G589" s="161"/>
      <c r="H589" s="162" t="s">
        <v>40</v>
      </c>
      <c r="I589" s="162"/>
      <c r="J589" s="163" t="s">
        <v>40</v>
      </c>
      <c r="K589" s="163"/>
      <c r="L589" s="164" t="s">
        <v>40</v>
      </c>
      <c r="M589" s="164"/>
      <c r="N589" s="164" t="s">
        <v>40</v>
      </c>
      <c r="O589" s="165"/>
      <c r="P589" s="166" t="s">
        <v>40</v>
      </c>
      <c r="Q589" s="166"/>
      <c r="R589" s="167" t="s">
        <v>40</v>
      </c>
      <c r="S589" s="167"/>
      <c r="T589" s="168" t="s">
        <v>40</v>
      </c>
      <c r="U589" s="168"/>
      <c r="V589" s="169" t="s">
        <v>40</v>
      </c>
      <c r="W589" s="169"/>
      <c r="X589" s="5" t="s">
        <v>40</v>
      </c>
      <c r="Y589" s="5"/>
      <c r="Z589" s="161" t="s">
        <v>40</v>
      </c>
      <c r="AA589" s="161"/>
      <c r="AB589" s="162" t="s">
        <v>40</v>
      </c>
      <c r="AC589" s="162"/>
      <c r="AD589" s="5">
        <v>2</v>
      </c>
      <c r="AE589" s="5" t="s">
        <v>12541</v>
      </c>
      <c r="AF589" s="5" t="s">
        <v>12556</v>
      </c>
      <c r="AG589" s="170" t="b">
        <v>1</v>
      </c>
      <c r="AH589" s="170" t="b">
        <v>1</v>
      </c>
      <c r="AI589" s="170" t="s">
        <v>48</v>
      </c>
    </row>
    <row r="590" spans="1:35" ht="15" customHeight="1">
      <c r="A590" s="191" t="s">
        <v>1939</v>
      </c>
      <c r="B590" s="17">
        <v>2</v>
      </c>
      <c r="C590" s="5" t="s">
        <v>1754</v>
      </c>
      <c r="D590" s="217" t="s">
        <v>1940</v>
      </c>
      <c r="E590" s="12" t="s">
        <v>1941</v>
      </c>
      <c r="F590" s="161" t="s">
        <v>40</v>
      </c>
      <c r="G590" s="161"/>
      <c r="H590" s="162" t="s">
        <v>40</v>
      </c>
      <c r="I590" s="162"/>
      <c r="J590" s="163" t="s">
        <v>40</v>
      </c>
      <c r="K590" s="163"/>
      <c r="L590" s="164" t="s">
        <v>40</v>
      </c>
      <c r="M590" s="164"/>
      <c r="N590" s="164" t="s">
        <v>40</v>
      </c>
      <c r="O590" s="165"/>
      <c r="P590" s="166" t="s">
        <v>40</v>
      </c>
      <c r="Q590" s="166"/>
      <c r="R590" s="167" t="s">
        <v>40</v>
      </c>
      <c r="S590" s="167"/>
      <c r="T590" s="168" t="s">
        <v>40</v>
      </c>
      <c r="U590" s="168"/>
      <c r="V590" s="169" t="s">
        <v>40</v>
      </c>
      <c r="W590" s="169"/>
      <c r="X590" s="5" t="s">
        <v>40</v>
      </c>
      <c r="Y590" s="5"/>
      <c r="Z590" s="161" t="s">
        <v>40</v>
      </c>
      <c r="AA590" s="161"/>
      <c r="AB590" s="162" t="s">
        <v>40</v>
      </c>
      <c r="AC590" s="162"/>
      <c r="AD590" s="5">
        <v>2</v>
      </c>
      <c r="AE590" s="5" t="s">
        <v>12541</v>
      </c>
      <c r="AF590" s="5" t="s">
        <v>12556</v>
      </c>
      <c r="AG590" s="170" t="b">
        <v>1</v>
      </c>
      <c r="AH590" s="170" t="b">
        <v>1</v>
      </c>
      <c r="AI590" s="170" t="s">
        <v>48</v>
      </c>
    </row>
    <row r="591" spans="1:35" ht="15" customHeight="1">
      <c r="A591" s="191" t="s">
        <v>1942</v>
      </c>
      <c r="B591" s="17">
        <v>2</v>
      </c>
      <c r="C591" s="5" t="s">
        <v>1754</v>
      </c>
      <c r="D591" s="217" t="s">
        <v>1943</v>
      </c>
      <c r="E591" s="12" t="s">
        <v>1944</v>
      </c>
      <c r="F591" s="161" t="s">
        <v>40</v>
      </c>
      <c r="G591" s="161"/>
      <c r="H591" s="162" t="s">
        <v>40</v>
      </c>
      <c r="I591" s="162"/>
      <c r="J591" s="163" t="s">
        <v>40</v>
      </c>
      <c r="K591" s="163"/>
      <c r="L591" s="164" t="s">
        <v>40</v>
      </c>
      <c r="M591" s="164"/>
      <c r="N591" s="164" t="s">
        <v>40</v>
      </c>
      <c r="O591" s="165"/>
      <c r="P591" s="166" t="s">
        <v>40</v>
      </c>
      <c r="Q591" s="166"/>
      <c r="R591" s="167" t="s">
        <v>40</v>
      </c>
      <c r="S591" s="167"/>
      <c r="T591" s="168" t="s">
        <v>40</v>
      </c>
      <c r="U591" s="168"/>
      <c r="V591" s="169" t="s">
        <v>40</v>
      </c>
      <c r="W591" s="169"/>
      <c r="X591" s="5" t="s">
        <v>40</v>
      </c>
      <c r="Y591" s="5"/>
      <c r="Z591" s="161" t="s">
        <v>40</v>
      </c>
      <c r="AA591" s="161"/>
      <c r="AB591" s="162" t="s">
        <v>40</v>
      </c>
      <c r="AC591" s="162"/>
      <c r="AD591" s="5">
        <v>2</v>
      </c>
      <c r="AE591" s="5" t="s">
        <v>12541</v>
      </c>
      <c r="AF591" s="5" t="s">
        <v>12556</v>
      </c>
      <c r="AG591" s="170" t="b">
        <v>1</v>
      </c>
      <c r="AH591" s="170" t="b">
        <v>1</v>
      </c>
      <c r="AI591" s="170" t="s">
        <v>48</v>
      </c>
    </row>
    <row r="592" spans="1:35" ht="15" customHeight="1">
      <c r="A592" s="191" t="s">
        <v>1945</v>
      </c>
      <c r="B592" s="17">
        <v>2</v>
      </c>
      <c r="C592" s="5" t="s">
        <v>1754</v>
      </c>
      <c r="D592" s="217" t="s">
        <v>1946</v>
      </c>
      <c r="E592" s="12" t="s">
        <v>1947</v>
      </c>
      <c r="F592" s="161" t="s">
        <v>40</v>
      </c>
      <c r="G592" s="161"/>
      <c r="H592" s="162" t="s">
        <v>40</v>
      </c>
      <c r="I592" s="162"/>
      <c r="J592" s="163" t="s">
        <v>40</v>
      </c>
      <c r="K592" s="163"/>
      <c r="L592" s="164" t="s">
        <v>40</v>
      </c>
      <c r="M592" s="164"/>
      <c r="N592" s="164" t="s">
        <v>40</v>
      </c>
      <c r="O592" s="165"/>
      <c r="P592" s="166" t="s">
        <v>40</v>
      </c>
      <c r="Q592" s="166"/>
      <c r="R592" s="167" t="s">
        <v>40</v>
      </c>
      <c r="S592" s="167"/>
      <c r="T592" s="168" t="s">
        <v>40</v>
      </c>
      <c r="U592" s="168"/>
      <c r="V592" s="169" t="s">
        <v>40</v>
      </c>
      <c r="W592" s="169"/>
      <c r="X592" s="5" t="s">
        <v>40</v>
      </c>
      <c r="Y592" s="5"/>
      <c r="Z592" s="161" t="s">
        <v>40</v>
      </c>
      <c r="AA592" s="161"/>
      <c r="AB592" s="162" t="s">
        <v>40</v>
      </c>
      <c r="AC592" s="162"/>
      <c r="AD592" s="5">
        <v>2</v>
      </c>
      <c r="AE592" s="5" t="s">
        <v>12541</v>
      </c>
      <c r="AF592" s="5" t="s">
        <v>12556</v>
      </c>
      <c r="AG592" s="170" t="b">
        <v>1</v>
      </c>
      <c r="AH592" s="170" t="b">
        <v>1</v>
      </c>
      <c r="AI592" s="170" t="s">
        <v>48</v>
      </c>
    </row>
    <row r="593" spans="1:35" ht="15" customHeight="1">
      <c r="A593" s="191" t="s">
        <v>1948</v>
      </c>
      <c r="B593" s="17">
        <v>2</v>
      </c>
      <c r="C593" s="5" t="s">
        <v>1754</v>
      </c>
      <c r="D593" s="217" t="s">
        <v>1949</v>
      </c>
      <c r="E593" s="12" t="s">
        <v>1950</v>
      </c>
      <c r="F593" s="161" t="s">
        <v>40</v>
      </c>
      <c r="G593" s="161"/>
      <c r="H593" s="162" t="s">
        <v>40</v>
      </c>
      <c r="I593" s="162"/>
      <c r="J593" s="163" t="s">
        <v>40</v>
      </c>
      <c r="K593" s="163"/>
      <c r="L593" s="164" t="s">
        <v>40</v>
      </c>
      <c r="M593" s="164"/>
      <c r="N593" s="164" t="s">
        <v>40</v>
      </c>
      <c r="O593" s="165"/>
      <c r="P593" s="166" t="s">
        <v>40</v>
      </c>
      <c r="Q593" s="166"/>
      <c r="R593" s="167" t="s">
        <v>40</v>
      </c>
      <c r="S593" s="167"/>
      <c r="T593" s="168" t="s">
        <v>40</v>
      </c>
      <c r="U593" s="168"/>
      <c r="V593" s="169" t="s">
        <v>40</v>
      </c>
      <c r="W593" s="169"/>
      <c r="X593" s="5" t="s">
        <v>40</v>
      </c>
      <c r="Y593" s="5"/>
      <c r="Z593" s="161" t="s">
        <v>40</v>
      </c>
      <c r="AA593" s="161"/>
      <c r="AB593" s="162" t="s">
        <v>40</v>
      </c>
      <c r="AC593" s="162"/>
      <c r="AD593" s="5">
        <v>2</v>
      </c>
      <c r="AE593" s="5" t="s">
        <v>12541</v>
      </c>
      <c r="AF593" s="5" t="s">
        <v>12556</v>
      </c>
      <c r="AG593" s="170" t="b">
        <v>1</v>
      </c>
      <c r="AH593" s="170" t="b">
        <v>1</v>
      </c>
      <c r="AI593" s="170" t="s">
        <v>48</v>
      </c>
    </row>
    <row r="594" spans="1:35" ht="15" customHeight="1">
      <c r="A594" s="191" t="s">
        <v>1951</v>
      </c>
      <c r="B594" s="17">
        <v>2</v>
      </c>
      <c r="C594" s="5" t="s">
        <v>1754</v>
      </c>
      <c r="D594" s="217" t="s">
        <v>1952</v>
      </c>
      <c r="E594" s="12" t="s">
        <v>1953</v>
      </c>
      <c r="F594" s="161" t="s">
        <v>40</v>
      </c>
      <c r="G594" s="161"/>
      <c r="H594" s="162" t="s">
        <v>40</v>
      </c>
      <c r="I594" s="162"/>
      <c r="J594" s="163" t="s">
        <v>40</v>
      </c>
      <c r="K594" s="163"/>
      <c r="L594" s="164" t="s">
        <v>40</v>
      </c>
      <c r="M594" s="164"/>
      <c r="N594" s="164" t="s">
        <v>40</v>
      </c>
      <c r="O594" s="165"/>
      <c r="P594" s="166" t="s">
        <v>40</v>
      </c>
      <c r="Q594" s="166"/>
      <c r="R594" s="167" t="s">
        <v>40</v>
      </c>
      <c r="S594" s="167"/>
      <c r="T594" s="168" t="s">
        <v>40</v>
      </c>
      <c r="U594" s="168"/>
      <c r="V594" s="169" t="s">
        <v>40</v>
      </c>
      <c r="W594" s="169"/>
      <c r="X594" s="5" t="s">
        <v>40</v>
      </c>
      <c r="Y594" s="5"/>
      <c r="Z594" s="161" t="s">
        <v>40</v>
      </c>
      <c r="AA594" s="161"/>
      <c r="AB594" s="162" t="s">
        <v>40</v>
      </c>
      <c r="AC594" s="162"/>
      <c r="AD594" s="5">
        <v>2</v>
      </c>
      <c r="AE594" s="5" t="s">
        <v>12541</v>
      </c>
      <c r="AF594" s="5" t="s">
        <v>12556</v>
      </c>
      <c r="AG594" s="170" t="b">
        <v>1</v>
      </c>
      <c r="AH594" s="170" t="b">
        <v>1</v>
      </c>
      <c r="AI594" s="170" t="s">
        <v>48</v>
      </c>
    </row>
    <row r="595" spans="1:35" ht="15" customHeight="1">
      <c r="A595" s="191" t="s">
        <v>1954</v>
      </c>
      <c r="B595" s="17">
        <v>2</v>
      </c>
      <c r="C595" s="5" t="s">
        <v>1754</v>
      </c>
      <c r="D595" s="217" t="s">
        <v>1955</v>
      </c>
      <c r="E595" s="12" t="s">
        <v>1956</v>
      </c>
      <c r="F595" s="161" t="s">
        <v>40</v>
      </c>
      <c r="G595" s="161"/>
      <c r="H595" s="162" t="s">
        <v>40</v>
      </c>
      <c r="I595" s="162"/>
      <c r="J595" s="163" t="s">
        <v>40</v>
      </c>
      <c r="K595" s="163"/>
      <c r="L595" s="164" t="s">
        <v>40</v>
      </c>
      <c r="M595" s="164"/>
      <c r="N595" s="164" t="s">
        <v>40</v>
      </c>
      <c r="O595" s="165"/>
      <c r="P595" s="166" t="s">
        <v>40</v>
      </c>
      <c r="Q595" s="166"/>
      <c r="R595" s="167" t="s">
        <v>40</v>
      </c>
      <c r="S595" s="167"/>
      <c r="T595" s="168" t="s">
        <v>40</v>
      </c>
      <c r="U595" s="168"/>
      <c r="V595" s="169" t="s">
        <v>40</v>
      </c>
      <c r="W595" s="169"/>
      <c r="X595" s="5" t="s">
        <v>40</v>
      </c>
      <c r="Y595" s="5"/>
      <c r="Z595" s="161" t="s">
        <v>40</v>
      </c>
      <c r="AA595" s="161"/>
      <c r="AB595" s="162" t="s">
        <v>40</v>
      </c>
      <c r="AC595" s="162"/>
      <c r="AD595" s="5">
        <v>2</v>
      </c>
      <c r="AE595" s="5" t="s">
        <v>12541</v>
      </c>
      <c r="AF595" s="5" t="s">
        <v>12556</v>
      </c>
      <c r="AG595" s="170" t="b">
        <v>1</v>
      </c>
      <c r="AH595" s="170" t="b">
        <v>1</v>
      </c>
      <c r="AI595" s="170" t="s">
        <v>48</v>
      </c>
    </row>
    <row r="596" spans="1:35" ht="15" customHeight="1">
      <c r="A596" s="191" t="s">
        <v>1957</v>
      </c>
      <c r="B596" s="17">
        <v>2</v>
      </c>
      <c r="C596" s="5" t="s">
        <v>1958</v>
      </c>
      <c r="D596" s="216" t="s">
        <v>1959</v>
      </c>
      <c r="E596" s="12" t="s">
        <v>1960</v>
      </c>
      <c r="F596" s="161" t="s">
        <v>40</v>
      </c>
      <c r="G596" s="161"/>
      <c r="H596" s="162" t="s">
        <v>40</v>
      </c>
      <c r="I596" s="162"/>
      <c r="J596" s="163" t="s">
        <v>40</v>
      </c>
      <c r="K596" s="163"/>
      <c r="L596" s="164" t="s">
        <v>40</v>
      </c>
      <c r="M596" s="164"/>
      <c r="N596" s="164" t="s">
        <v>40</v>
      </c>
      <c r="O596" s="165"/>
      <c r="P596" s="166" t="s">
        <v>40</v>
      </c>
      <c r="Q596" s="166"/>
      <c r="R596" s="167" t="s">
        <v>40</v>
      </c>
      <c r="S596" s="167"/>
      <c r="T596" s="168" t="s">
        <v>40</v>
      </c>
      <c r="U596" s="168"/>
      <c r="V596" s="169" t="s">
        <v>40</v>
      </c>
      <c r="W596" s="169"/>
      <c r="X596" s="5" t="s">
        <v>40</v>
      </c>
      <c r="Y596" s="5"/>
      <c r="Z596" s="161" t="s">
        <v>40</v>
      </c>
      <c r="AA596" s="161"/>
      <c r="AB596" s="162" t="s">
        <v>40</v>
      </c>
      <c r="AC596" s="162"/>
      <c r="AD596" s="5">
        <v>2</v>
      </c>
      <c r="AE596" s="5" t="s">
        <v>12541</v>
      </c>
      <c r="AF596" s="5" t="s">
        <v>12556</v>
      </c>
      <c r="AG596" s="170" t="b">
        <v>1</v>
      </c>
      <c r="AH596" s="170" t="b">
        <v>1</v>
      </c>
      <c r="AI596" s="170" t="s">
        <v>48</v>
      </c>
    </row>
    <row r="597" spans="1:35" ht="15" customHeight="1">
      <c r="A597" s="191" t="s">
        <v>1961</v>
      </c>
      <c r="B597" s="17">
        <v>3</v>
      </c>
      <c r="C597" s="5" t="s">
        <v>1958</v>
      </c>
      <c r="D597" s="216" t="s">
        <v>1962</v>
      </c>
      <c r="E597" s="12" t="s">
        <v>1963</v>
      </c>
      <c r="F597" s="161" t="s">
        <v>40</v>
      </c>
      <c r="G597" s="161"/>
      <c r="H597" s="162" t="s">
        <v>40</v>
      </c>
      <c r="I597" s="162"/>
      <c r="J597" s="163" t="s">
        <v>40</v>
      </c>
      <c r="K597" s="163"/>
      <c r="L597" s="164" t="s">
        <v>40</v>
      </c>
      <c r="M597" s="164"/>
      <c r="N597" s="164" t="s">
        <v>40</v>
      </c>
      <c r="O597" s="165"/>
      <c r="P597" s="166" t="s">
        <v>40</v>
      </c>
      <c r="Q597" s="166"/>
      <c r="R597" s="167" t="s">
        <v>40</v>
      </c>
      <c r="S597" s="167"/>
      <c r="T597" s="168" t="s">
        <v>40</v>
      </c>
      <c r="U597" s="168"/>
      <c r="V597" s="169" t="s">
        <v>40</v>
      </c>
      <c r="W597" s="169"/>
      <c r="X597" s="5" t="s">
        <v>40</v>
      </c>
      <c r="Y597" s="5"/>
      <c r="Z597" s="161" t="s">
        <v>40</v>
      </c>
      <c r="AA597" s="161"/>
      <c r="AB597" s="162" t="s">
        <v>40</v>
      </c>
      <c r="AC597" s="162"/>
      <c r="AD597" s="5">
        <v>2</v>
      </c>
      <c r="AE597" s="5" t="s">
        <v>12541</v>
      </c>
      <c r="AF597" s="5" t="s">
        <v>12556</v>
      </c>
      <c r="AG597" s="170" t="b">
        <v>1</v>
      </c>
      <c r="AH597" s="170" t="b">
        <v>1</v>
      </c>
      <c r="AI597" s="170" t="s">
        <v>48</v>
      </c>
    </row>
    <row r="598" spans="1:35" ht="15" customHeight="1">
      <c r="A598" s="205" t="s">
        <v>1964</v>
      </c>
      <c r="B598" s="17">
        <v>3</v>
      </c>
      <c r="C598" s="5" t="s">
        <v>1965</v>
      </c>
      <c r="D598" s="216" t="s">
        <v>1966</v>
      </c>
      <c r="E598" s="12" t="s">
        <v>1967</v>
      </c>
      <c r="F598" s="161" t="s">
        <v>40</v>
      </c>
      <c r="G598" s="161"/>
      <c r="H598" s="162" t="s">
        <v>40</v>
      </c>
      <c r="I598" s="162"/>
      <c r="J598" s="163" t="s">
        <v>40</v>
      </c>
      <c r="K598" s="163"/>
      <c r="L598" s="164" t="s">
        <v>40</v>
      </c>
      <c r="M598" s="164"/>
      <c r="N598" s="164" t="s">
        <v>40</v>
      </c>
      <c r="O598" s="165"/>
      <c r="P598" s="166" t="s">
        <v>40</v>
      </c>
      <c r="Q598" s="166"/>
      <c r="R598" s="167" t="s">
        <v>40</v>
      </c>
      <c r="S598" s="167"/>
      <c r="T598" s="168" t="s">
        <v>40</v>
      </c>
      <c r="U598" s="168"/>
      <c r="V598" s="169" t="s">
        <v>40</v>
      </c>
      <c r="W598" s="169"/>
      <c r="X598" s="5" t="s">
        <v>40</v>
      </c>
      <c r="Y598" s="5"/>
      <c r="Z598" s="161" t="s">
        <v>40</v>
      </c>
      <c r="AA598" s="161"/>
      <c r="AB598" s="162" t="s">
        <v>40</v>
      </c>
      <c r="AC598" s="162"/>
      <c r="AD598" s="5">
        <v>1</v>
      </c>
      <c r="AE598" s="5" t="s">
        <v>12541</v>
      </c>
      <c r="AF598" s="5" t="s">
        <v>12556</v>
      </c>
      <c r="AG598" s="170" t="b">
        <v>1</v>
      </c>
      <c r="AH598" s="170" t="b">
        <v>1</v>
      </c>
      <c r="AI598" s="170" t="s">
        <v>48</v>
      </c>
    </row>
    <row r="599" spans="1:35" ht="15" customHeight="1">
      <c r="A599" s="74" t="s">
        <v>1968</v>
      </c>
      <c r="B599" s="17">
        <v>3</v>
      </c>
      <c r="C599" s="5" t="s">
        <v>1958</v>
      </c>
      <c r="D599" s="8" t="s">
        <v>1969</v>
      </c>
      <c r="E599" s="12" t="s">
        <v>1969</v>
      </c>
      <c r="F599" s="161" t="s">
        <v>40</v>
      </c>
      <c r="G599" s="161"/>
      <c r="H599" s="162" t="s">
        <v>40</v>
      </c>
      <c r="I599" s="162"/>
      <c r="J599" s="163" t="s">
        <v>40</v>
      </c>
      <c r="K599" s="163"/>
      <c r="L599" s="164" t="s">
        <v>40</v>
      </c>
      <c r="M599" s="164"/>
      <c r="N599" s="164" t="s">
        <v>40</v>
      </c>
      <c r="O599" s="165"/>
      <c r="P599" s="166" t="s">
        <v>40</v>
      </c>
      <c r="Q599" s="166"/>
      <c r="R599" s="167" t="s">
        <v>40</v>
      </c>
      <c r="S599" s="167"/>
      <c r="T599" s="168" t="s">
        <v>40</v>
      </c>
      <c r="U599" s="168"/>
      <c r="V599" s="169" t="s">
        <v>40</v>
      </c>
      <c r="W599" s="169"/>
      <c r="X599" s="5" t="s">
        <v>40</v>
      </c>
      <c r="Y599" s="5"/>
      <c r="Z599" s="161" t="s">
        <v>40</v>
      </c>
      <c r="AA599" s="161"/>
      <c r="AB599" s="162" t="s">
        <v>40</v>
      </c>
      <c r="AC599" s="162"/>
      <c r="AD599" s="5">
        <v>4</v>
      </c>
      <c r="AE599" s="5" t="s">
        <v>12541</v>
      </c>
      <c r="AF599" s="5" t="s">
        <v>12556</v>
      </c>
      <c r="AG599" s="170" t="b">
        <v>1</v>
      </c>
      <c r="AH599" s="170" t="b">
        <v>1</v>
      </c>
      <c r="AI599" s="170" t="s">
        <v>48</v>
      </c>
    </row>
    <row r="600" spans="1:35" ht="15" customHeight="1">
      <c r="A600" s="191" t="s">
        <v>1970</v>
      </c>
      <c r="B600" s="17">
        <v>3</v>
      </c>
      <c r="C600" s="5" t="s">
        <v>1958</v>
      </c>
      <c r="D600" s="8" t="s">
        <v>1971</v>
      </c>
      <c r="E600" s="12" t="s">
        <v>1971</v>
      </c>
      <c r="F600" s="161" t="s">
        <v>40</v>
      </c>
      <c r="G600" s="161"/>
      <c r="H600" s="162" t="s">
        <v>40</v>
      </c>
      <c r="I600" s="162"/>
      <c r="J600" s="163" t="s">
        <v>40</v>
      </c>
      <c r="K600" s="163"/>
      <c r="L600" s="164" t="s">
        <v>40</v>
      </c>
      <c r="M600" s="164"/>
      <c r="N600" s="164" t="s">
        <v>40</v>
      </c>
      <c r="O600" s="165"/>
      <c r="P600" s="166" t="s">
        <v>40</v>
      </c>
      <c r="Q600" s="166"/>
      <c r="R600" s="167" t="s">
        <v>40</v>
      </c>
      <c r="S600" s="167"/>
      <c r="T600" s="168" t="s">
        <v>40</v>
      </c>
      <c r="U600" s="168"/>
      <c r="V600" s="169" t="s">
        <v>40</v>
      </c>
      <c r="W600" s="169"/>
      <c r="X600" s="5" t="s">
        <v>40</v>
      </c>
      <c r="Y600" s="5"/>
      <c r="Z600" s="161" t="s">
        <v>40</v>
      </c>
      <c r="AA600" s="161"/>
      <c r="AB600" s="162" t="s">
        <v>40</v>
      </c>
      <c r="AC600" s="162"/>
      <c r="AD600" s="5">
        <v>3</v>
      </c>
      <c r="AE600" s="5" t="s">
        <v>12541</v>
      </c>
      <c r="AF600" s="5" t="s">
        <v>12556</v>
      </c>
      <c r="AG600" s="170" t="b">
        <v>1</v>
      </c>
      <c r="AH600" s="170" t="b">
        <v>1</v>
      </c>
      <c r="AI600" s="170" t="s">
        <v>48</v>
      </c>
    </row>
    <row r="601" spans="1:35" ht="15" customHeight="1">
      <c r="A601" s="191" t="s">
        <v>1972</v>
      </c>
      <c r="B601" s="17">
        <v>3</v>
      </c>
      <c r="C601" s="5" t="s">
        <v>1973</v>
      </c>
      <c r="D601" s="8" t="s">
        <v>1974</v>
      </c>
      <c r="E601" s="12" t="s">
        <v>1974</v>
      </c>
      <c r="F601" s="161" t="s">
        <v>40</v>
      </c>
      <c r="G601" s="161"/>
      <c r="H601" s="162" t="s">
        <v>40</v>
      </c>
      <c r="I601" s="162"/>
      <c r="J601" s="163" t="s">
        <v>40</v>
      </c>
      <c r="K601" s="163"/>
      <c r="L601" s="164" t="s">
        <v>40</v>
      </c>
      <c r="M601" s="164"/>
      <c r="N601" s="164" t="s">
        <v>40</v>
      </c>
      <c r="O601" s="165"/>
      <c r="P601" s="166" t="s">
        <v>40</v>
      </c>
      <c r="Q601" s="166"/>
      <c r="R601" s="167" t="s">
        <v>40</v>
      </c>
      <c r="S601" s="167"/>
      <c r="T601" s="168" t="s">
        <v>40</v>
      </c>
      <c r="U601" s="168"/>
      <c r="V601" s="169" t="s">
        <v>40</v>
      </c>
      <c r="W601" s="169"/>
      <c r="X601" s="5" t="s">
        <v>40</v>
      </c>
      <c r="Y601" s="5"/>
      <c r="Z601" s="161" t="s">
        <v>40</v>
      </c>
      <c r="AA601" s="161"/>
      <c r="AB601" s="162" t="s">
        <v>40</v>
      </c>
      <c r="AC601" s="162"/>
      <c r="AD601" s="5">
        <v>3</v>
      </c>
      <c r="AE601" s="5" t="s">
        <v>12541</v>
      </c>
      <c r="AF601" s="5" t="s">
        <v>12556</v>
      </c>
      <c r="AG601" s="170" t="b">
        <v>1</v>
      </c>
      <c r="AH601" s="170" t="b">
        <v>1</v>
      </c>
      <c r="AI601" s="170" t="s">
        <v>48</v>
      </c>
    </row>
    <row r="602" spans="1:35" ht="15" customHeight="1">
      <c r="A602" s="191" t="s">
        <v>1975</v>
      </c>
      <c r="B602" s="17">
        <v>3</v>
      </c>
      <c r="C602" s="5" t="s">
        <v>1973</v>
      </c>
      <c r="D602" s="8" t="s">
        <v>1976</v>
      </c>
      <c r="E602" s="12" t="s">
        <v>1976</v>
      </c>
      <c r="F602" s="161" t="s">
        <v>40</v>
      </c>
      <c r="G602" s="161"/>
      <c r="H602" s="162" t="s">
        <v>40</v>
      </c>
      <c r="I602" s="162"/>
      <c r="J602" s="163" t="s">
        <v>40</v>
      </c>
      <c r="K602" s="163"/>
      <c r="L602" s="164" t="s">
        <v>40</v>
      </c>
      <c r="M602" s="164"/>
      <c r="N602" s="164" t="s">
        <v>40</v>
      </c>
      <c r="O602" s="165"/>
      <c r="P602" s="166" t="s">
        <v>40</v>
      </c>
      <c r="Q602" s="166"/>
      <c r="R602" s="167" t="s">
        <v>40</v>
      </c>
      <c r="S602" s="167"/>
      <c r="T602" s="168" t="s">
        <v>40</v>
      </c>
      <c r="U602" s="168"/>
      <c r="V602" s="169" t="s">
        <v>40</v>
      </c>
      <c r="W602" s="169"/>
      <c r="X602" s="5" t="s">
        <v>40</v>
      </c>
      <c r="Y602" s="5"/>
      <c r="Z602" s="161" t="s">
        <v>40</v>
      </c>
      <c r="AA602" s="161"/>
      <c r="AB602" s="162" t="s">
        <v>40</v>
      </c>
      <c r="AC602" s="162"/>
      <c r="AD602" s="5">
        <v>3</v>
      </c>
      <c r="AE602" s="5" t="s">
        <v>12541</v>
      </c>
      <c r="AF602" s="5" t="s">
        <v>12556</v>
      </c>
      <c r="AG602" s="170" t="b">
        <v>1</v>
      </c>
      <c r="AH602" s="170" t="b">
        <v>1</v>
      </c>
      <c r="AI602" s="170" t="s">
        <v>48</v>
      </c>
    </row>
    <row r="603" spans="1:35" ht="15" customHeight="1">
      <c r="A603" s="191" t="s">
        <v>1977</v>
      </c>
      <c r="B603" s="80">
        <v>3</v>
      </c>
      <c r="C603" s="5" t="s">
        <v>1978</v>
      </c>
      <c r="D603" s="217" t="s">
        <v>1979</v>
      </c>
      <c r="E603" s="12" t="s">
        <v>1980</v>
      </c>
      <c r="F603" s="161" t="s">
        <v>40</v>
      </c>
      <c r="G603" s="161"/>
      <c r="H603" s="162" t="s">
        <v>40</v>
      </c>
      <c r="I603" s="162"/>
      <c r="J603" s="163" t="s">
        <v>40</v>
      </c>
      <c r="K603" s="163"/>
      <c r="L603" s="164" t="s">
        <v>40</v>
      </c>
      <c r="M603" s="164"/>
      <c r="N603" s="164" t="s">
        <v>40</v>
      </c>
      <c r="O603" s="165"/>
      <c r="P603" s="166" t="s">
        <v>40</v>
      </c>
      <c r="Q603" s="166"/>
      <c r="R603" s="167" t="s">
        <v>40</v>
      </c>
      <c r="S603" s="167"/>
      <c r="T603" s="168" t="s">
        <v>40</v>
      </c>
      <c r="U603" s="168"/>
      <c r="V603" s="169" t="s">
        <v>40</v>
      </c>
      <c r="W603" s="169"/>
      <c r="X603" s="5" t="s">
        <v>40</v>
      </c>
      <c r="Y603" s="5"/>
      <c r="Z603" s="161" t="s">
        <v>40</v>
      </c>
      <c r="AA603" s="161"/>
      <c r="AB603" s="162" t="s">
        <v>40</v>
      </c>
      <c r="AC603" s="162"/>
      <c r="AD603" s="5" t="s">
        <v>1981</v>
      </c>
      <c r="AE603" s="5" t="s">
        <v>12541</v>
      </c>
      <c r="AF603" s="5" t="s">
        <v>12556</v>
      </c>
      <c r="AG603" s="170" t="b">
        <v>1</v>
      </c>
      <c r="AH603" s="170" t="b">
        <v>1</v>
      </c>
      <c r="AI603" s="170" t="s">
        <v>48</v>
      </c>
    </row>
    <row r="604" spans="1:35" ht="15" customHeight="1">
      <c r="A604" s="191" t="s">
        <v>1982</v>
      </c>
      <c r="B604" s="80">
        <v>3</v>
      </c>
      <c r="C604" s="5" t="s">
        <v>1978</v>
      </c>
      <c r="D604" s="217" t="s">
        <v>1983</v>
      </c>
      <c r="E604" s="12" t="s">
        <v>1984</v>
      </c>
      <c r="F604" s="161" t="s">
        <v>40</v>
      </c>
      <c r="G604" s="161"/>
      <c r="H604" s="162" t="s">
        <v>40</v>
      </c>
      <c r="I604" s="162"/>
      <c r="J604" s="163" t="s">
        <v>40</v>
      </c>
      <c r="K604" s="163"/>
      <c r="L604" s="164" t="s">
        <v>40</v>
      </c>
      <c r="M604" s="164"/>
      <c r="N604" s="164" t="s">
        <v>40</v>
      </c>
      <c r="O604" s="165"/>
      <c r="P604" s="166" t="s">
        <v>40</v>
      </c>
      <c r="Q604" s="166"/>
      <c r="R604" s="167" t="s">
        <v>40</v>
      </c>
      <c r="S604" s="167"/>
      <c r="T604" s="168" t="s">
        <v>40</v>
      </c>
      <c r="U604" s="168"/>
      <c r="V604" s="169" t="s">
        <v>40</v>
      </c>
      <c r="W604" s="169"/>
      <c r="X604" s="5" t="s">
        <v>40</v>
      </c>
      <c r="Y604" s="5"/>
      <c r="Z604" s="161" t="s">
        <v>40</v>
      </c>
      <c r="AA604" s="161"/>
      <c r="AB604" s="162" t="s">
        <v>40</v>
      </c>
      <c r="AC604" s="162"/>
      <c r="AD604" s="5" t="s">
        <v>1981</v>
      </c>
      <c r="AE604" s="5" t="s">
        <v>12541</v>
      </c>
      <c r="AF604" s="5" t="s">
        <v>12556</v>
      </c>
      <c r="AG604" s="170" t="b">
        <v>1</v>
      </c>
      <c r="AH604" s="170" t="b">
        <v>1</v>
      </c>
      <c r="AI604" s="170" t="s">
        <v>48</v>
      </c>
    </row>
    <row r="605" spans="1:35" ht="15" customHeight="1">
      <c r="A605" s="191" t="s">
        <v>1985</v>
      </c>
      <c r="B605" s="80">
        <v>3</v>
      </c>
      <c r="C605" s="5" t="s">
        <v>1978</v>
      </c>
      <c r="D605" s="217" t="s">
        <v>1986</v>
      </c>
      <c r="E605" s="12" t="s">
        <v>1987</v>
      </c>
      <c r="F605" s="161" t="s">
        <v>40</v>
      </c>
      <c r="G605" s="161"/>
      <c r="H605" s="162" t="s">
        <v>40</v>
      </c>
      <c r="I605" s="162"/>
      <c r="J605" s="163" t="s">
        <v>40</v>
      </c>
      <c r="K605" s="163"/>
      <c r="L605" s="164" t="s">
        <v>40</v>
      </c>
      <c r="M605" s="164"/>
      <c r="N605" s="164" t="s">
        <v>40</v>
      </c>
      <c r="O605" s="165"/>
      <c r="P605" s="166" t="s">
        <v>40</v>
      </c>
      <c r="Q605" s="166"/>
      <c r="R605" s="167" t="s">
        <v>40</v>
      </c>
      <c r="S605" s="167"/>
      <c r="T605" s="168" t="s">
        <v>40</v>
      </c>
      <c r="U605" s="168"/>
      <c r="V605" s="169" t="s">
        <v>40</v>
      </c>
      <c r="W605" s="169"/>
      <c r="X605" s="5" t="s">
        <v>40</v>
      </c>
      <c r="Y605" s="5"/>
      <c r="Z605" s="161" t="s">
        <v>40</v>
      </c>
      <c r="AA605" s="161"/>
      <c r="AB605" s="162" t="s">
        <v>40</v>
      </c>
      <c r="AC605" s="162"/>
      <c r="AD605" s="5" t="s">
        <v>1981</v>
      </c>
      <c r="AE605" s="5" t="s">
        <v>12541</v>
      </c>
      <c r="AF605" s="5" t="s">
        <v>12556</v>
      </c>
      <c r="AG605" s="170" t="b">
        <v>1</v>
      </c>
      <c r="AH605" s="170" t="b">
        <v>1</v>
      </c>
      <c r="AI605" s="170" t="s">
        <v>48</v>
      </c>
    </row>
    <row r="606" spans="1:35" ht="15" customHeight="1">
      <c r="A606" s="191" t="s">
        <v>1988</v>
      </c>
      <c r="B606" s="80">
        <v>3</v>
      </c>
      <c r="C606" s="5" t="s">
        <v>1978</v>
      </c>
      <c r="D606" s="217" t="s">
        <v>1989</v>
      </c>
      <c r="E606" s="12" t="s">
        <v>1990</v>
      </c>
      <c r="F606" s="161" t="s">
        <v>40</v>
      </c>
      <c r="G606" s="161"/>
      <c r="H606" s="162" t="s">
        <v>40</v>
      </c>
      <c r="I606" s="162"/>
      <c r="J606" s="163" t="s">
        <v>40</v>
      </c>
      <c r="K606" s="163"/>
      <c r="L606" s="164" t="s">
        <v>40</v>
      </c>
      <c r="M606" s="164"/>
      <c r="N606" s="164" t="s">
        <v>40</v>
      </c>
      <c r="O606" s="165"/>
      <c r="P606" s="166" t="s">
        <v>40</v>
      </c>
      <c r="Q606" s="166"/>
      <c r="R606" s="167" t="s">
        <v>40</v>
      </c>
      <c r="S606" s="167"/>
      <c r="T606" s="168" t="s">
        <v>40</v>
      </c>
      <c r="U606" s="168"/>
      <c r="V606" s="169" t="s">
        <v>40</v>
      </c>
      <c r="W606" s="169"/>
      <c r="X606" s="5" t="s">
        <v>40</v>
      </c>
      <c r="Y606" s="5"/>
      <c r="Z606" s="161" t="s">
        <v>40</v>
      </c>
      <c r="AA606" s="161"/>
      <c r="AB606" s="162" t="s">
        <v>40</v>
      </c>
      <c r="AC606" s="162"/>
      <c r="AD606" s="5">
        <v>2</v>
      </c>
      <c r="AE606" s="5" t="s">
        <v>12541</v>
      </c>
      <c r="AF606" s="5" t="s">
        <v>12556</v>
      </c>
      <c r="AG606" s="170" t="b">
        <v>1</v>
      </c>
      <c r="AH606" s="170" t="b">
        <v>1</v>
      </c>
      <c r="AI606" s="170" t="s">
        <v>48</v>
      </c>
    </row>
    <row r="607" spans="1:35" ht="15" customHeight="1">
      <c r="A607" s="191" t="s">
        <v>1991</v>
      </c>
      <c r="B607" s="80">
        <v>3</v>
      </c>
      <c r="C607" s="5" t="s">
        <v>1978</v>
      </c>
      <c r="D607" s="217" t="s">
        <v>1992</v>
      </c>
      <c r="E607" s="12" t="s">
        <v>1993</v>
      </c>
      <c r="F607" s="161" t="s">
        <v>40</v>
      </c>
      <c r="G607" s="161"/>
      <c r="H607" s="162" t="s">
        <v>40</v>
      </c>
      <c r="I607" s="162"/>
      <c r="J607" s="163" t="s">
        <v>40</v>
      </c>
      <c r="K607" s="163"/>
      <c r="L607" s="164" t="s">
        <v>40</v>
      </c>
      <c r="M607" s="164"/>
      <c r="N607" s="164" t="s">
        <v>40</v>
      </c>
      <c r="O607" s="165"/>
      <c r="P607" s="166" t="s">
        <v>40</v>
      </c>
      <c r="Q607" s="166"/>
      <c r="R607" s="167" t="s">
        <v>40</v>
      </c>
      <c r="S607" s="167"/>
      <c r="T607" s="168" t="s">
        <v>40</v>
      </c>
      <c r="U607" s="168"/>
      <c r="V607" s="169" t="s">
        <v>40</v>
      </c>
      <c r="W607" s="169"/>
      <c r="X607" s="5" t="s">
        <v>40</v>
      </c>
      <c r="Y607" s="5"/>
      <c r="Z607" s="161" t="s">
        <v>40</v>
      </c>
      <c r="AA607" s="161"/>
      <c r="AB607" s="162" t="s">
        <v>40</v>
      </c>
      <c r="AC607" s="162"/>
      <c r="AD607" s="5">
        <v>2.5</v>
      </c>
      <c r="AE607" s="5" t="s">
        <v>12541</v>
      </c>
      <c r="AF607" s="5" t="s">
        <v>12556</v>
      </c>
      <c r="AG607" s="170" t="b">
        <v>1</v>
      </c>
      <c r="AH607" s="170" t="b">
        <v>1</v>
      </c>
      <c r="AI607" s="170" t="s">
        <v>48</v>
      </c>
    </row>
    <row r="608" spans="1:35" ht="15" customHeight="1">
      <c r="A608" s="191" t="s">
        <v>1994</v>
      </c>
      <c r="B608" s="80">
        <v>3</v>
      </c>
      <c r="C608" s="5" t="s">
        <v>1978</v>
      </c>
      <c r="D608" s="217" t="s">
        <v>1995</v>
      </c>
      <c r="E608" s="12" t="s">
        <v>1996</v>
      </c>
      <c r="F608" s="161" t="s">
        <v>40</v>
      </c>
      <c r="G608" s="161"/>
      <c r="H608" s="162" t="s">
        <v>40</v>
      </c>
      <c r="I608" s="162"/>
      <c r="J608" s="163" t="s">
        <v>40</v>
      </c>
      <c r="K608" s="163"/>
      <c r="L608" s="164" t="s">
        <v>40</v>
      </c>
      <c r="M608" s="164"/>
      <c r="N608" s="164" t="s">
        <v>40</v>
      </c>
      <c r="O608" s="165"/>
      <c r="P608" s="166" t="s">
        <v>40</v>
      </c>
      <c r="Q608" s="166"/>
      <c r="R608" s="167" t="s">
        <v>40</v>
      </c>
      <c r="S608" s="167"/>
      <c r="T608" s="168" t="s">
        <v>40</v>
      </c>
      <c r="U608" s="168"/>
      <c r="V608" s="169" t="s">
        <v>40</v>
      </c>
      <c r="W608" s="169"/>
      <c r="X608" s="5" t="s">
        <v>40</v>
      </c>
      <c r="Y608" s="5"/>
      <c r="Z608" s="161" t="s">
        <v>40</v>
      </c>
      <c r="AA608" s="161"/>
      <c r="AB608" s="162" t="s">
        <v>40</v>
      </c>
      <c r="AC608" s="162"/>
      <c r="AD608" s="5">
        <v>3</v>
      </c>
      <c r="AE608" s="5" t="s">
        <v>12541</v>
      </c>
      <c r="AF608" s="5" t="s">
        <v>12556</v>
      </c>
      <c r="AG608" s="170" t="b">
        <v>1</v>
      </c>
      <c r="AH608" s="170" t="b">
        <v>1</v>
      </c>
      <c r="AI608" s="170" t="s">
        <v>48</v>
      </c>
    </row>
    <row r="609" spans="1:35" ht="15" customHeight="1">
      <c r="A609" s="191" t="s">
        <v>1997</v>
      </c>
      <c r="B609" s="80">
        <v>3</v>
      </c>
      <c r="C609" s="5" t="s">
        <v>1978</v>
      </c>
      <c r="D609" s="217" t="s">
        <v>1998</v>
      </c>
      <c r="E609" s="12" t="s">
        <v>1999</v>
      </c>
      <c r="F609" s="161" t="s">
        <v>40</v>
      </c>
      <c r="G609" s="161"/>
      <c r="H609" s="162" t="s">
        <v>40</v>
      </c>
      <c r="I609" s="162"/>
      <c r="J609" s="163" t="s">
        <v>40</v>
      </c>
      <c r="K609" s="163"/>
      <c r="L609" s="164" t="s">
        <v>40</v>
      </c>
      <c r="M609" s="164"/>
      <c r="N609" s="164" t="s">
        <v>40</v>
      </c>
      <c r="O609" s="165"/>
      <c r="P609" s="166" t="s">
        <v>40</v>
      </c>
      <c r="Q609" s="166"/>
      <c r="R609" s="167" t="s">
        <v>40</v>
      </c>
      <c r="S609" s="167"/>
      <c r="T609" s="168" t="s">
        <v>40</v>
      </c>
      <c r="U609" s="168"/>
      <c r="V609" s="169" t="s">
        <v>40</v>
      </c>
      <c r="W609" s="169"/>
      <c r="X609" s="5" t="s">
        <v>40</v>
      </c>
      <c r="Y609" s="5"/>
      <c r="Z609" s="161" t="s">
        <v>40</v>
      </c>
      <c r="AA609" s="161"/>
      <c r="AB609" s="162" t="s">
        <v>40</v>
      </c>
      <c r="AC609" s="162"/>
      <c r="AD609" s="5">
        <v>3</v>
      </c>
      <c r="AE609" s="5" t="s">
        <v>12541</v>
      </c>
      <c r="AF609" s="5" t="s">
        <v>12556</v>
      </c>
      <c r="AG609" s="170" t="b">
        <v>1</v>
      </c>
      <c r="AH609" s="170" t="b">
        <v>1</v>
      </c>
      <c r="AI609" s="170" t="s">
        <v>48</v>
      </c>
    </row>
    <row r="610" spans="1:35" ht="15" customHeight="1">
      <c r="A610" s="191" t="s">
        <v>2000</v>
      </c>
      <c r="B610" s="80">
        <v>3</v>
      </c>
      <c r="C610" s="5" t="s">
        <v>1978</v>
      </c>
      <c r="D610" s="217" t="s">
        <v>2001</v>
      </c>
      <c r="E610" s="12" t="s">
        <v>2002</v>
      </c>
      <c r="F610" s="161" t="s">
        <v>40</v>
      </c>
      <c r="G610" s="161"/>
      <c r="H610" s="162" t="s">
        <v>40</v>
      </c>
      <c r="I610" s="162"/>
      <c r="J610" s="163" t="s">
        <v>40</v>
      </c>
      <c r="K610" s="163"/>
      <c r="L610" s="164" t="s">
        <v>40</v>
      </c>
      <c r="M610" s="164"/>
      <c r="N610" s="164" t="s">
        <v>40</v>
      </c>
      <c r="O610" s="165"/>
      <c r="P610" s="166" t="s">
        <v>40</v>
      </c>
      <c r="Q610" s="166"/>
      <c r="R610" s="167" t="s">
        <v>40</v>
      </c>
      <c r="S610" s="167"/>
      <c r="T610" s="168" t="s">
        <v>40</v>
      </c>
      <c r="U610" s="168"/>
      <c r="V610" s="169" t="s">
        <v>40</v>
      </c>
      <c r="W610" s="169"/>
      <c r="X610" s="5" t="s">
        <v>40</v>
      </c>
      <c r="Y610" s="5"/>
      <c r="Z610" s="161" t="s">
        <v>40</v>
      </c>
      <c r="AA610" s="161"/>
      <c r="AB610" s="162" t="s">
        <v>40</v>
      </c>
      <c r="AC610" s="162"/>
      <c r="AD610" s="5">
        <v>3</v>
      </c>
      <c r="AE610" s="5" t="s">
        <v>12541</v>
      </c>
      <c r="AF610" s="5" t="s">
        <v>12556</v>
      </c>
      <c r="AG610" s="170" t="b">
        <v>1</v>
      </c>
      <c r="AH610" s="170" t="b">
        <v>1</v>
      </c>
      <c r="AI610" s="170" t="s">
        <v>48</v>
      </c>
    </row>
    <row r="611" spans="1:35" ht="15" customHeight="1">
      <c r="A611" s="191" t="s">
        <v>2003</v>
      </c>
      <c r="B611" s="80">
        <v>3</v>
      </c>
      <c r="C611" s="5" t="s">
        <v>1978</v>
      </c>
      <c r="D611" s="217" t="s">
        <v>2004</v>
      </c>
      <c r="E611" s="12" t="s">
        <v>2005</v>
      </c>
      <c r="F611" s="161" t="s">
        <v>40</v>
      </c>
      <c r="G611" s="161"/>
      <c r="H611" s="162" t="s">
        <v>40</v>
      </c>
      <c r="I611" s="162"/>
      <c r="J611" s="163" t="s">
        <v>40</v>
      </c>
      <c r="K611" s="163"/>
      <c r="L611" s="164" t="s">
        <v>40</v>
      </c>
      <c r="M611" s="164"/>
      <c r="N611" s="164" t="s">
        <v>40</v>
      </c>
      <c r="O611" s="165"/>
      <c r="P611" s="166" t="s">
        <v>40</v>
      </c>
      <c r="Q611" s="166"/>
      <c r="R611" s="167" t="s">
        <v>40</v>
      </c>
      <c r="S611" s="167"/>
      <c r="T611" s="168" t="s">
        <v>40</v>
      </c>
      <c r="U611" s="168"/>
      <c r="V611" s="169" t="s">
        <v>40</v>
      </c>
      <c r="W611" s="169"/>
      <c r="X611" s="5" t="s">
        <v>40</v>
      </c>
      <c r="Y611" s="5"/>
      <c r="Z611" s="161" t="s">
        <v>40</v>
      </c>
      <c r="AA611" s="161"/>
      <c r="AB611" s="162" t="s">
        <v>40</v>
      </c>
      <c r="AC611" s="162"/>
      <c r="AD611" s="5">
        <v>1</v>
      </c>
      <c r="AE611" s="5" t="s">
        <v>12541</v>
      </c>
      <c r="AF611" s="5" t="s">
        <v>12556</v>
      </c>
      <c r="AG611" s="170" t="b">
        <v>1</v>
      </c>
      <c r="AH611" s="170" t="b">
        <v>1</v>
      </c>
      <c r="AI611" s="170" t="s">
        <v>48</v>
      </c>
    </row>
    <row r="612" spans="1:35" ht="15" customHeight="1">
      <c r="A612" s="191" t="s">
        <v>2006</v>
      </c>
      <c r="B612" s="80">
        <v>3</v>
      </c>
      <c r="C612" s="5" t="s">
        <v>1978</v>
      </c>
      <c r="D612" s="217" t="s">
        <v>2007</v>
      </c>
      <c r="E612" s="12" t="s">
        <v>2008</v>
      </c>
      <c r="F612" s="161" t="s">
        <v>40</v>
      </c>
      <c r="G612" s="161"/>
      <c r="H612" s="162" t="s">
        <v>40</v>
      </c>
      <c r="I612" s="162"/>
      <c r="J612" s="163" t="s">
        <v>40</v>
      </c>
      <c r="K612" s="163"/>
      <c r="L612" s="164" t="s">
        <v>40</v>
      </c>
      <c r="M612" s="164"/>
      <c r="N612" s="164" t="s">
        <v>40</v>
      </c>
      <c r="O612" s="165"/>
      <c r="P612" s="166" t="s">
        <v>40</v>
      </c>
      <c r="Q612" s="166"/>
      <c r="R612" s="167" t="s">
        <v>40</v>
      </c>
      <c r="S612" s="167"/>
      <c r="T612" s="168" t="s">
        <v>40</v>
      </c>
      <c r="U612" s="168"/>
      <c r="V612" s="169" t="s">
        <v>40</v>
      </c>
      <c r="W612" s="169"/>
      <c r="X612" s="5" t="s">
        <v>40</v>
      </c>
      <c r="Y612" s="5"/>
      <c r="Z612" s="161" t="s">
        <v>40</v>
      </c>
      <c r="AA612" s="161"/>
      <c r="AB612" s="162" t="s">
        <v>40</v>
      </c>
      <c r="AC612" s="162"/>
      <c r="AD612" s="5">
        <v>3</v>
      </c>
      <c r="AE612" s="5" t="s">
        <v>12541</v>
      </c>
      <c r="AF612" s="5" t="s">
        <v>12556</v>
      </c>
      <c r="AG612" s="170" t="b">
        <v>1</v>
      </c>
      <c r="AH612" s="170" t="b">
        <v>1</v>
      </c>
      <c r="AI612" s="170" t="s">
        <v>48</v>
      </c>
    </row>
    <row r="613" spans="1:35" ht="15" customHeight="1">
      <c r="A613" s="191" t="s">
        <v>2009</v>
      </c>
      <c r="B613" s="80">
        <v>3</v>
      </c>
      <c r="C613" s="5" t="s">
        <v>1978</v>
      </c>
      <c r="D613" s="217" t="s">
        <v>2010</v>
      </c>
      <c r="E613" s="12" t="s">
        <v>2011</v>
      </c>
      <c r="F613" s="161" t="s">
        <v>40</v>
      </c>
      <c r="G613" s="161"/>
      <c r="H613" s="162" t="s">
        <v>40</v>
      </c>
      <c r="I613" s="162"/>
      <c r="J613" s="163" t="s">
        <v>40</v>
      </c>
      <c r="K613" s="163"/>
      <c r="L613" s="164" t="s">
        <v>40</v>
      </c>
      <c r="M613" s="164"/>
      <c r="N613" s="164" t="s">
        <v>40</v>
      </c>
      <c r="O613" s="165"/>
      <c r="P613" s="166" t="s">
        <v>40</v>
      </c>
      <c r="Q613" s="166"/>
      <c r="R613" s="167" t="s">
        <v>40</v>
      </c>
      <c r="S613" s="167"/>
      <c r="T613" s="168" t="s">
        <v>40</v>
      </c>
      <c r="U613" s="168"/>
      <c r="V613" s="169" t="s">
        <v>40</v>
      </c>
      <c r="W613" s="169"/>
      <c r="X613" s="5" t="s">
        <v>40</v>
      </c>
      <c r="Y613" s="5"/>
      <c r="Z613" s="161" t="s">
        <v>40</v>
      </c>
      <c r="AA613" s="161"/>
      <c r="AB613" s="162" t="s">
        <v>40</v>
      </c>
      <c r="AC613" s="162"/>
      <c r="AD613" s="5">
        <v>3</v>
      </c>
      <c r="AE613" s="5" t="s">
        <v>12541</v>
      </c>
      <c r="AF613" s="5" t="s">
        <v>12556</v>
      </c>
      <c r="AG613" s="170" t="b">
        <v>1</v>
      </c>
      <c r="AH613" s="170" t="b">
        <v>1</v>
      </c>
      <c r="AI613" s="170" t="s">
        <v>48</v>
      </c>
    </row>
    <row r="614" spans="1:35" ht="15" customHeight="1">
      <c r="A614" s="191" t="s">
        <v>2012</v>
      </c>
      <c r="B614" s="80">
        <v>3</v>
      </c>
      <c r="C614" s="5" t="s">
        <v>1978</v>
      </c>
      <c r="D614" s="217" t="s">
        <v>2013</v>
      </c>
      <c r="E614" s="12" t="s">
        <v>2014</v>
      </c>
      <c r="F614" s="161" t="s">
        <v>40</v>
      </c>
      <c r="G614" s="161"/>
      <c r="H614" s="162" t="s">
        <v>40</v>
      </c>
      <c r="I614" s="162"/>
      <c r="J614" s="163" t="s">
        <v>40</v>
      </c>
      <c r="K614" s="163"/>
      <c r="L614" s="164" t="s">
        <v>40</v>
      </c>
      <c r="M614" s="164"/>
      <c r="N614" s="164" t="s">
        <v>40</v>
      </c>
      <c r="O614" s="165"/>
      <c r="P614" s="166" t="s">
        <v>40</v>
      </c>
      <c r="Q614" s="166"/>
      <c r="R614" s="167" t="s">
        <v>40</v>
      </c>
      <c r="S614" s="167"/>
      <c r="T614" s="168" t="s">
        <v>40</v>
      </c>
      <c r="U614" s="168"/>
      <c r="V614" s="169" t="s">
        <v>40</v>
      </c>
      <c r="W614" s="169"/>
      <c r="X614" s="5" t="s">
        <v>40</v>
      </c>
      <c r="Y614" s="5"/>
      <c r="Z614" s="161" t="s">
        <v>40</v>
      </c>
      <c r="AA614" s="161"/>
      <c r="AB614" s="162" t="s">
        <v>40</v>
      </c>
      <c r="AC614" s="162"/>
      <c r="AD614" s="5">
        <v>3</v>
      </c>
      <c r="AE614" s="5" t="s">
        <v>12541</v>
      </c>
      <c r="AF614" s="5" t="s">
        <v>12556</v>
      </c>
      <c r="AG614" s="170" t="b">
        <v>1</v>
      </c>
      <c r="AH614" s="170" t="b">
        <v>1</v>
      </c>
      <c r="AI614" s="170" t="s">
        <v>48</v>
      </c>
    </row>
    <row r="615" spans="1:35" ht="15" customHeight="1">
      <c r="A615" s="191" t="s">
        <v>2015</v>
      </c>
      <c r="B615" s="80">
        <v>3</v>
      </c>
      <c r="C615" s="5" t="s">
        <v>1978</v>
      </c>
      <c r="D615" s="217" t="s">
        <v>2016</v>
      </c>
      <c r="E615" s="12" t="s">
        <v>2017</v>
      </c>
      <c r="F615" s="161" t="s">
        <v>40</v>
      </c>
      <c r="G615" s="161"/>
      <c r="H615" s="162" t="s">
        <v>40</v>
      </c>
      <c r="I615" s="162"/>
      <c r="J615" s="163" t="s">
        <v>40</v>
      </c>
      <c r="K615" s="163"/>
      <c r="L615" s="164" t="s">
        <v>40</v>
      </c>
      <c r="M615" s="164"/>
      <c r="N615" s="164" t="s">
        <v>40</v>
      </c>
      <c r="O615" s="165"/>
      <c r="P615" s="166" t="s">
        <v>40</v>
      </c>
      <c r="Q615" s="166"/>
      <c r="R615" s="167" t="s">
        <v>40</v>
      </c>
      <c r="S615" s="167"/>
      <c r="T615" s="168" t="s">
        <v>40</v>
      </c>
      <c r="U615" s="168"/>
      <c r="V615" s="169" t="s">
        <v>40</v>
      </c>
      <c r="W615" s="169"/>
      <c r="X615" s="5" t="s">
        <v>40</v>
      </c>
      <c r="Y615" s="5"/>
      <c r="Z615" s="161" t="s">
        <v>40</v>
      </c>
      <c r="AA615" s="161"/>
      <c r="AB615" s="162" t="s">
        <v>40</v>
      </c>
      <c r="AC615" s="162"/>
      <c r="AD615" s="5">
        <v>3</v>
      </c>
      <c r="AE615" s="5" t="s">
        <v>12541</v>
      </c>
      <c r="AF615" s="5" t="s">
        <v>12556</v>
      </c>
      <c r="AG615" s="170" t="b">
        <v>1</v>
      </c>
      <c r="AH615" s="170" t="b">
        <v>1</v>
      </c>
      <c r="AI615" s="170" t="s">
        <v>48</v>
      </c>
    </row>
    <row r="616" spans="1:35" ht="15" customHeight="1">
      <c r="A616" s="191" t="s">
        <v>2018</v>
      </c>
      <c r="B616" s="80">
        <v>3</v>
      </c>
      <c r="C616" s="5" t="s">
        <v>1978</v>
      </c>
      <c r="D616" s="217" t="s">
        <v>2019</v>
      </c>
      <c r="E616" s="12" t="s">
        <v>2020</v>
      </c>
      <c r="F616" s="161" t="s">
        <v>40</v>
      </c>
      <c r="G616" s="161"/>
      <c r="H616" s="162" t="s">
        <v>40</v>
      </c>
      <c r="I616" s="162"/>
      <c r="J616" s="163" t="s">
        <v>40</v>
      </c>
      <c r="K616" s="163"/>
      <c r="L616" s="164" t="s">
        <v>40</v>
      </c>
      <c r="M616" s="164"/>
      <c r="N616" s="164" t="s">
        <v>40</v>
      </c>
      <c r="O616" s="165"/>
      <c r="P616" s="166" t="s">
        <v>40</v>
      </c>
      <c r="Q616" s="166"/>
      <c r="R616" s="167" t="s">
        <v>40</v>
      </c>
      <c r="S616" s="167"/>
      <c r="T616" s="168" t="s">
        <v>40</v>
      </c>
      <c r="U616" s="168"/>
      <c r="V616" s="169" t="s">
        <v>40</v>
      </c>
      <c r="W616" s="169"/>
      <c r="X616" s="5" t="s">
        <v>40</v>
      </c>
      <c r="Y616" s="5"/>
      <c r="Z616" s="161" t="s">
        <v>40</v>
      </c>
      <c r="AA616" s="161"/>
      <c r="AB616" s="162" t="s">
        <v>40</v>
      </c>
      <c r="AC616" s="162"/>
      <c r="AD616" s="5">
        <v>1</v>
      </c>
      <c r="AE616" s="5" t="s">
        <v>12541</v>
      </c>
      <c r="AF616" s="5" t="s">
        <v>12556</v>
      </c>
      <c r="AG616" s="170" t="b">
        <v>1</v>
      </c>
      <c r="AH616" s="170" t="b">
        <v>1</v>
      </c>
      <c r="AI616" s="170" t="s">
        <v>48</v>
      </c>
    </row>
    <row r="617" spans="1:35" ht="15" customHeight="1">
      <c r="A617" s="191" t="s">
        <v>2021</v>
      </c>
      <c r="B617" s="80">
        <v>3</v>
      </c>
      <c r="C617" s="5" t="s">
        <v>1978</v>
      </c>
      <c r="D617" s="217" t="s">
        <v>2022</v>
      </c>
      <c r="E617" s="12" t="s">
        <v>2023</v>
      </c>
      <c r="F617" s="161" t="s">
        <v>40</v>
      </c>
      <c r="G617" s="161"/>
      <c r="H617" s="162" t="s">
        <v>40</v>
      </c>
      <c r="I617" s="162"/>
      <c r="J617" s="163" t="s">
        <v>40</v>
      </c>
      <c r="K617" s="163"/>
      <c r="L617" s="164" t="s">
        <v>40</v>
      </c>
      <c r="M617" s="164"/>
      <c r="N617" s="164" t="s">
        <v>40</v>
      </c>
      <c r="O617" s="165"/>
      <c r="P617" s="166" t="s">
        <v>40</v>
      </c>
      <c r="Q617" s="166"/>
      <c r="R617" s="167" t="s">
        <v>40</v>
      </c>
      <c r="S617" s="167"/>
      <c r="T617" s="168" t="s">
        <v>40</v>
      </c>
      <c r="U617" s="168"/>
      <c r="V617" s="169" t="s">
        <v>40</v>
      </c>
      <c r="W617" s="169"/>
      <c r="X617" s="5" t="s">
        <v>40</v>
      </c>
      <c r="Y617" s="5"/>
      <c r="Z617" s="161" t="s">
        <v>40</v>
      </c>
      <c r="AA617" s="161"/>
      <c r="AB617" s="162" t="s">
        <v>40</v>
      </c>
      <c r="AC617" s="162"/>
      <c r="AD617" s="5">
        <v>2</v>
      </c>
      <c r="AE617" s="5" t="s">
        <v>12541</v>
      </c>
      <c r="AF617" s="5" t="s">
        <v>12556</v>
      </c>
      <c r="AG617" s="170" t="b">
        <v>1</v>
      </c>
      <c r="AH617" s="170" t="b">
        <v>1</v>
      </c>
      <c r="AI617" s="170" t="s">
        <v>48</v>
      </c>
    </row>
    <row r="618" spans="1:35" ht="15" customHeight="1">
      <c r="A618" s="191" t="s">
        <v>2024</v>
      </c>
      <c r="B618" s="80">
        <v>3</v>
      </c>
      <c r="C618" s="5" t="s">
        <v>1978</v>
      </c>
      <c r="D618" s="217" t="s">
        <v>2025</v>
      </c>
      <c r="E618" s="12" t="s">
        <v>2026</v>
      </c>
      <c r="F618" s="161" t="s">
        <v>40</v>
      </c>
      <c r="G618" s="161"/>
      <c r="H618" s="162" t="s">
        <v>40</v>
      </c>
      <c r="I618" s="162"/>
      <c r="J618" s="163" t="s">
        <v>40</v>
      </c>
      <c r="K618" s="163"/>
      <c r="L618" s="164" t="s">
        <v>40</v>
      </c>
      <c r="M618" s="164"/>
      <c r="N618" s="164" t="s">
        <v>40</v>
      </c>
      <c r="O618" s="165"/>
      <c r="P618" s="166" t="s">
        <v>40</v>
      </c>
      <c r="Q618" s="166"/>
      <c r="R618" s="167" t="s">
        <v>40</v>
      </c>
      <c r="S618" s="167"/>
      <c r="T618" s="168" t="s">
        <v>40</v>
      </c>
      <c r="U618" s="168"/>
      <c r="V618" s="169" t="s">
        <v>40</v>
      </c>
      <c r="W618" s="169"/>
      <c r="X618" s="5" t="s">
        <v>40</v>
      </c>
      <c r="Y618" s="5"/>
      <c r="Z618" s="161" t="s">
        <v>40</v>
      </c>
      <c r="AA618" s="161"/>
      <c r="AB618" s="162" t="s">
        <v>40</v>
      </c>
      <c r="AC618" s="162"/>
      <c r="AD618" s="5">
        <v>2.5</v>
      </c>
      <c r="AE618" s="5" t="s">
        <v>12541</v>
      </c>
      <c r="AF618" s="5" t="s">
        <v>12556</v>
      </c>
      <c r="AG618" s="170" t="b">
        <v>1</v>
      </c>
      <c r="AH618" s="170" t="b">
        <v>1</v>
      </c>
      <c r="AI618" s="170" t="s">
        <v>48</v>
      </c>
    </row>
    <row r="619" spans="1:35" ht="15" customHeight="1">
      <c r="A619" s="191" t="s">
        <v>2027</v>
      </c>
      <c r="B619" s="80">
        <v>3</v>
      </c>
      <c r="C619" s="5" t="s">
        <v>1978</v>
      </c>
      <c r="D619" s="217" t="s">
        <v>2028</v>
      </c>
      <c r="E619" s="12" t="s">
        <v>2029</v>
      </c>
      <c r="F619" s="161" t="s">
        <v>40</v>
      </c>
      <c r="G619" s="161"/>
      <c r="H619" s="162" t="s">
        <v>40</v>
      </c>
      <c r="I619" s="162"/>
      <c r="J619" s="163" t="s">
        <v>40</v>
      </c>
      <c r="K619" s="163"/>
      <c r="L619" s="164" t="s">
        <v>40</v>
      </c>
      <c r="M619" s="164"/>
      <c r="N619" s="164" t="s">
        <v>40</v>
      </c>
      <c r="O619" s="165"/>
      <c r="P619" s="166" t="s">
        <v>40</v>
      </c>
      <c r="Q619" s="166"/>
      <c r="R619" s="167" t="s">
        <v>40</v>
      </c>
      <c r="S619" s="167"/>
      <c r="T619" s="168" t="s">
        <v>40</v>
      </c>
      <c r="U619" s="168"/>
      <c r="V619" s="169" t="s">
        <v>40</v>
      </c>
      <c r="W619" s="169"/>
      <c r="X619" s="5" t="s">
        <v>40</v>
      </c>
      <c r="Y619" s="5"/>
      <c r="Z619" s="161" t="s">
        <v>40</v>
      </c>
      <c r="AA619" s="161"/>
      <c r="AB619" s="162" t="s">
        <v>40</v>
      </c>
      <c r="AC619" s="162"/>
      <c r="AD619" s="5">
        <v>3</v>
      </c>
      <c r="AE619" s="5" t="s">
        <v>12541</v>
      </c>
      <c r="AF619" s="5" t="s">
        <v>12556</v>
      </c>
      <c r="AG619" s="170" t="b">
        <v>1</v>
      </c>
      <c r="AH619" s="170" t="b">
        <v>1</v>
      </c>
      <c r="AI619" s="170" t="s">
        <v>48</v>
      </c>
    </row>
    <row r="620" spans="1:35" ht="15" customHeight="1">
      <c r="A620" s="191" t="s">
        <v>2030</v>
      </c>
      <c r="B620" s="80">
        <v>3</v>
      </c>
      <c r="C620" s="5" t="s">
        <v>1978</v>
      </c>
      <c r="D620" s="217" t="s">
        <v>2031</v>
      </c>
      <c r="E620" s="12" t="s">
        <v>2032</v>
      </c>
      <c r="F620" s="161" t="s">
        <v>40</v>
      </c>
      <c r="G620" s="161"/>
      <c r="H620" s="162" t="s">
        <v>40</v>
      </c>
      <c r="I620" s="162"/>
      <c r="J620" s="163" t="s">
        <v>40</v>
      </c>
      <c r="K620" s="163"/>
      <c r="L620" s="164" t="s">
        <v>40</v>
      </c>
      <c r="M620" s="164"/>
      <c r="N620" s="164" t="s">
        <v>40</v>
      </c>
      <c r="O620" s="165"/>
      <c r="P620" s="166" t="s">
        <v>40</v>
      </c>
      <c r="Q620" s="166"/>
      <c r="R620" s="167" t="s">
        <v>40</v>
      </c>
      <c r="S620" s="167"/>
      <c r="T620" s="168" t="s">
        <v>40</v>
      </c>
      <c r="U620" s="168"/>
      <c r="V620" s="169" t="s">
        <v>40</v>
      </c>
      <c r="W620" s="169"/>
      <c r="X620" s="5" t="s">
        <v>40</v>
      </c>
      <c r="Y620" s="5"/>
      <c r="Z620" s="161" t="s">
        <v>40</v>
      </c>
      <c r="AA620" s="161"/>
      <c r="AB620" s="162" t="s">
        <v>40</v>
      </c>
      <c r="AC620" s="162"/>
      <c r="AD620" s="5">
        <v>3</v>
      </c>
      <c r="AE620" s="5" t="s">
        <v>12541</v>
      </c>
      <c r="AF620" s="5" t="s">
        <v>12556</v>
      </c>
      <c r="AG620" s="170" t="b">
        <v>1</v>
      </c>
      <c r="AH620" s="170" t="b">
        <v>1</v>
      </c>
      <c r="AI620" s="170" t="s">
        <v>48</v>
      </c>
    </row>
    <row r="621" spans="1:35" ht="15" customHeight="1">
      <c r="A621" s="191" t="s">
        <v>2033</v>
      </c>
      <c r="B621" s="80">
        <v>3</v>
      </c>
      <c r="C621" s="5" t="s">
        <v>1978</v>
      </c>
      <c r="D621" s="217" t="s">
        <v>2034</v>
      </c>
      <c r="E621" s="12" t="s">
        <v>2035</v>
      </c>
      <c r="F621" s="161" t="s">
        <v>40</v>
      </c>
      <c r="G621" s="161"/>
      <c r="H621" s="162" t="s">
        <v>40</v>
      </c>
      <c r="I621" s="162"/>
      <c r="J621" s="163" t="s">
        <v>40</v>
      </c>
      <c r="K621" s="163"/>
      <c r="L621" s="164" t="s">
        <v>40</v>
      </c>
      <c r="M621" s="164"/>
      <c r="N621" s="164" t="s">
        <v>40</v>
      </c>
      <c r="O621" s="165"/>
      <c r="P621" s="166" t="s">
        <v>40</v>
      </c>
      <c r="Q621" s="166"/>
      <c r="R621" s="167" t="s">
        <v>40</v>
      </c>
      <c r="S621" s="167"/>
      <c r="T621" s="168" t="s">
        <v>40</v>
      </c>
      <c r="U621" s="168"/>
      <c r="V621" s="169" t="s">
        <v>40</v>
      </c>
      <c r="W621" s="169"/>
      <c r="X621" s="5" t="s">
        <v>40</v>
      </c>
      <c r="Y621" s="5"/>
      <c r="Z621" s="161" t="s">
        <v>40</v>
      </c>
      <c r="AA621" s="161"/>
      <c r="AB621" s="162" t="s">
        <v>40</v>
      </c>
      <c r="AC621" s="162"/>
      <c r="AD621" s="5">
        <v>1</v>
      </c>
      <c r="AE621" s="5" t="s">
        <v>12541</v>
      </c>
      <c r="AF621" s="5" t="s">
        <v>12556</v>
      </c>
      <c r="AG621" s="170" t="b">
        <v>1</v>
      </c>
      <c r="AH621" s="170" t="b">
        <v>1</v>
      </c>
      <c r="AI621" s="170" t="s">
        <v>48</v>
      </c>
    </row>
    <row r="622" spans="1:35" ht="15" customHeight="1">
      <c r="A622" s="191" t="s">
        <v>2036</v>
      </c>
      <c r="B622" s="80">
        <v>5</v>
      </c>
      <c r="C622" s="5" t="s">
        <v>1978</v>
      </c>
      <c r="D622" s="217" t="s">
        <v>2037</v>
      </c>
      <c r="E622" s="12" t="s">
        <v>2038</v>
      </c>
      <c r="F622" s="161" t="s">
        <v>40</v>
      </c>
      <c r="G622" s="161"/>
      <c r="H622" s="162" t="s">
        <v>40</v>
      </c>
      <c r="I622" s="162"/>
      <c r="J622" s="163" t="s">
        <v>40</v>
      </c>
      <c r="K622" s="163"/>
      <c r="L622" s="164" t="s">
        <v>40</v>
      </c>
      <c r="M622" s="164"/>
      <c r="N622" s="164" t="s">
        <v>40</v>
      </c>
      <c r="O622" s="165"/>
      <c r="P622" s="166" t="s">
        <v>40</v>
      </c>
      <c r="Q622" s="166"/>
      <c r="R622" s="167" t="s">
        <v>40</v>
      </c>
      <c r="S622" s="167"/>
      <c r="T622" s="168" t="s">
        <v>40</v>
      </c>
      <c r="U622" s="168"/>
      <c r="V622" s="169" t="s">
        <v>40</v>
      </c>
      <c r="W622" s="169"/>
      <c r="X622" s="5" t="s">
        <v>40</v>
      </c>
      <c r="Y622" s="5"/>
      <c r="Z622" s="161" t="s">
        <v>40</v>
      </c>
      <c r="AA622" s="161"/>
      <c r="AB622" s="162" t="s">
        <v>40</v>
      </c>
      <c r="AC622" s="162"/>
      <c r="AD622" s="5">
        <v>3</v>
      </c>
      <c r="AE622" s="5" t="s">
        <v>12541</v>
      </c>
      <c r="AF622" s="5" t="s">
        <v>12556</v>
      </c>
      <c r="AG622" s="170" t="b">
        <v>1</v>
      </c>
      <c r="AH622" s="170" t="b">
        <v>1</v>
      </c>
      <c r="AI622" s="170" t="s">
        <v>48</v>
      </c>
    </row>
    <row r="623" spans="1:35" ht="15" customHeight="1">
      <c r="A623" s="191" t="s">
        <v>2039</v>
      </c>
      <c r="B623" s="80">
        <v>5</v>
      </c>
      <c r="C623" s="5" t="s">
        <v>1978</v>
      </c>
      <c r="D623" s="217" t="s">
        <v>2040</v>
      </c>
      <c r="E623" s="12" t="s">
        <v>2041</v>
      </c>
      <c r="F623" s="161" t="s">
        <v>40</v>
      </c>
      <c r="G623" s="161"/>
      <c r="H623" s="162" t="s">
        <v>40</v>
      </c>
      <c r="I623" s="162"/>
      <c r="J623" s="163" t="s">
        <v>40</v>
      </c>
      <c r="K623" s="163"/>
      <c r="L623" s="164" t="s">
        <v>40</v>
      </c>
      <c r="M623" s="164"/>
      <c r="N623" s="164" t="s">
        <v>40</v>
      </c>
      <c r="O623" s="165"/>
      <c r="P623" s="166" t="s">
        <v>40</v>
      </c>
      <c r="Q623" s="166"/>
      <c r="R623" s="167" t="s">
        <v>40</v>
      </c>
      <c r="S623" s="167"/>
      <c r="T623" s="168" t="s">
        <v>40</v>
      </c>
      <c r="U623" s="168"/>
      <c r="V623" s="169" t="s">
        <v>40</v>
      </c>
      <c r="W623" s="169"/>
      <c r="X623" s="5" t="s">
        <v>40</v>
      </c>
      <c r="Y623" s="5"/>
      <c r="Z623" s="161" t="s">
        <v>40</v>
      </c>
      <c r="AA623" s="161"/>
      <c r="AB623" s="162" t="s">
        <v>40</v>
      </c>
      <c r="AC623" s="162"/>
      <c r="AD623" s="5">
        <v>3.5</v>
      </c>
      <c r="AE623" s="5" t="s">
        <v>12541</v>
      </c>
      <c r="AF623" s="5" t="s">
        <v>12556</v>
      </c>
      <c r="AG623" s="170" t="b">
        <v>1</v>
      </c>
      <c r="AH623" s="170" t="b">
        <v>1</v>
      </c>
      <c r="AI623" s="170" t="s">
        <v>48</v>
      </c>
    </row>
    <row r="624" spans="1:35" ht="15" customHeight="1">
      <c r="A624" s="191" t="s">
        <v>2042</v>
      </c>
      <c r="B624" s="80">
        <v>5</v>
      </c>
      <c r="C624" s="5" t="s">
        <v>1978</v>
      </c>
      <c r="D624" s="217" t="s">
        <v>2043</v>
      </c>
      <c r="E624" s="12" t="s">
        <v>2044</v>
      </c>
      <c r="F624" s="161" t="s">
        <v>40</v>
      </c>
      <c r="G624" s="161"/>
      <c r="H624" s="162" t="s">
        <v>40</v>
      </c>
      <c r="I624" s="162"/>
      <c r="J624" s="163" t="s">
        <v>40</v>
      </c>
      <c r="K624" s="163"/>
      <c r="L624" s="164" t="s">
        <v>40</v>
      </c>
      <c r="M624" s="164"/>
      <c r="N624" s="164" t="s">
        <v>40</v>
      </c>
      <c r="O624" s="165"/>
      <c r="P624" s="166" t="s">
        <v>40</v>
      </c>
      <c r="Q624" s="166"/>
      <c r="R624" s="167" t="s">
        <v>40</v>
      </c>
      <c r="S624" s="167"/>
      <c r="T624" s="168" t="s">
        <v>40</v>
      </c>
      <c r="U624" s="168"/>
      <c r="V624" s="169" t="s">
        <v>40</v>
      </c>
      <c r="W624" s="169"/>
      <c r="X624" s="5" t="s">
        <v>40</v>
      </c>
      <c r="Y624" s="5"/>
      <c r="Z624" s="161" t="s">
        <v>40</v>
      </c>
      <c r="AA624" s="161"/>
      <c r="AB624" s="162" t="s">
        <v>40</v>
      </c>
      <c r="AC624" s="162"/>
      <c r="AD624" s="5">
        <v>3</v>
      </c>
      <c r="AE624" s="5" t="s">
        <v>12541</v>
      </c>
      <c r="AF624" s="5" t="s">
        <v>12556</v>
      </c>
      <c r="AG624" s="170" t="b">
        <v>1</v>
      </c>
      <c r="AH624" s="170" t="b">
        <v>1</v>
      </c>
      <c r="AI624" s="170" t="s">
        <v>48</v>
      </c>
    </row>
    <row r="625" spans="1:35" ht="15" customHeight="1">
      <c r="A625" s="191" t="s">
        <v>2045</v>
      </c>
      <c r="B625" s="80">
        <v>5</v>
      </c>
      <c r="C625" s="5" t="s">
        <v>1978</v>
      </c>
      <c r="D625" s="217" t="s">
        <v>2046</v>
      </c>
      <c r="E625" s="12" t="s">
        <v>2047</v>
      </c>
      <c r="F625" s="161" t="s">
        <v>40</v>
      </c>
      <c r="G625" s="161"/>
      <c r="H625" s="162" t="s">
        <v>40</v>
      </c>
      <c r="I625" s="162"/>
      <c r="J625" s="163" t="s">
        <v>40</v>
      </c>
      <c r="K625" s="163"/>
      <c r="L625" s="164" t="s">
        <v>40</v>
      </c>
      <c r="M625" s="164"/>
      <c r="N625" s="164" t="s">
        <v>40</v>
      </c>
      <c r="O625" s="165"/>
      <c r="P625" s="166" t="s">
        <v>40</v>
      </c>
      <c r="Q625" s="166"/>
      <c r="R625" s="167" t="s">
        <v>40</v>
      </c>
      <c r="S625" s="167"/>
      <c r="T625" s="168" t="s">
        <v>40</v>
      </c>
      <c r="U625" s="168"/>
      <c r="V625" s="169" t="s">
        <v>40</v>
      </c>
      <c r="W625" s="169"/>
      <c r="X625" s="5" t="s">
        <v>40</v>
      </c>
      <c r="Y625" s="5"/>
      <c r="Z625" s="161" t="s">
        <v>40</v>
      </c>
      <c r="AA625" s="161"/>
      <c r="AB625" s="162" t="s">
        <v>40</v>
      </c>
      <c r="AC625" s="162"/>
      <c r="AD625" s="5">
        <v>3</v>
      </c>
      <c r="AE625" s="5" t="s">
        <v>12541</v>
      </c>
      <c r="AF625" s="5" t="s">
        <v>12556</v>
      </c>
      <c r="AG625" s="170" t="b">
        <v>1</v>
      </c>
      <c r="AH625" s="170" t="b">
        <v>1</v>
      </c>
      <c r="AI625" s="170" t="s">
        <v>48</v>
      </c>
    </row>
    <row r="626" spans="1:35" ht="15" customHeight="1">
      <c r="A626" s="191" t="s">
        <v>2048</v>
      </c>
      <c r="B626" s="80">
        <v>5</v>
      </c>
      <c r="C626" s="5" t="s">
        <v>1978</v>
      </c>
      <c r="D626" s="216" t="s">
        <v>2049</v>
      </c>
      <c r="E626" s="12" t="s">
        <v>2050</v>
      </c>
      <c r="F626" s="161" t="s">
        <v>40</v>
      </c>
      <c r="G626" s="161"/>
      <c r="H626" s="162" t="s">
        <v>40</v>
      </c>
      <c r="I626" s="162"/>
      <c r="J626" s="163" t="s">
        <v>40</v>
      </c>
      <c r="K626" s="163"/>
      <c r="L626" s="164" t="s">
        <v>40</v>
      </c>
      <c r="M626" s="164"/>
      <c r="N626" s="164" t="s">
        <v>40</v>
      </c>
      <c r="O626" s="165"/>
      <c r="P626" s="166" t="s">
        <v>40</v>
      </c>
      <c r="Q626" s="166"/>
      <c r="R626" s="167" t="s">
        <v>40</v>
      </c>
      <c r="S626" s="167"/>
      <c r="T626" s="168" t="s">
        <v>40</v>
      </c>
      <c r="U626" s="168"/>
      <c r="V626" s="169" t="s">
        <v>40</v>
      </c>
      <c r="W626" s="169"/>
      <c r="X626" s="5" t="s">
        <v>40</v>
      </c>
      <c r="Y626" s="5"/>
      <c r="Z626" s="161" t="s">
        <v>40</v>
      </c>
      <c r="AA626" s="161"/>
      <c r="AB626" s="162" t="s">
        <v>40</v>
      </c>
      <c r="AC626" s="162"/>
      <c r="AD626" s="5">
        <v>3</v>
      </c>
      <c r="AE626" s="5" t="s">
        <v>12541</v>
      </c>
      <c r="AF626" s="5" t="s">
        <v>12556</v>
      </c>
      <c r="AG626" s="170" t="b">
        <v>1</v>
      </c>
      <c r="AH626" s="170" t="b">
        <v>1</v>
      </c>
      <c r="AI626" s="170" t="s">
        <v>48</v>
      </c>
    </row>
    <row r="627" spans="1:35" ht="15" customHeight="1">
      <c r="A627" s="191" t="s">
        <v>2051</v>
      </c>
      <c r="B627" s="80">
        <v>5</v>
      </c>
      <c r="C627" s="5" t="s">
        <v>1978</v>
      </c>
      <c r="D627" s="217" t="s">
        <v>2052</v>
      </c>
      <c r="E627" s="12" t="s">
        <v>2053</v>
      </c>
      <c r="F627" s="161" t="s">
        <v>40</v>
      </c>
      <c r="G627" s="161"/>
      <c r="H627" s="162" t="s">
        <v>40</v>
      </c>
      <c r="I627" s="162"/>
      <c r="J627" s="163" t="s">
        <v>40</v>
      </c>
      <c r="K627" s="163"/>
      <c r="L627" s="164" t="s">
        <v>40</v>
      </c>
      <c r="M627" s="164"/>
      <c r="N627" s="164" t="s">
        <v>40</v>
      </c>
      <c r="O627" s="165"/>
      <c r="P627" s="166" t="s">
        <v>40</v>
      </c>
      <c r="Q627" s="166"/>
      <c r="R627" s="167" t="s">
        <v>40</v>
      </c>
      <c r="S627" s="167"/>
      <c r="T627" s="168" t="s">
        <v>40</v>
      </c>
      <c r="U627" s="168"/>
      <c r="V627" s="169" t="s">
        <v>40</v>
      </c>
      <c r="W627" s="169"/>
      <c r="X627" s="5" t="s">
        <v>40</v>
      </c>
      <c r="Y627" s="5"/>
      <c r="Z627" s="161" t="s">
        <v>40</v>
      </c>
      <c r="AA627" s="161"/>
      <c r="AB627" s="162" t="s">
        <v>40</v>
      </c>
      <c r="AC627" s="162"/>
      <c r="AD627" s="5">
        <v>3</v>
      </c>
      <c r="AE627" s="5" t="s">
        <v>12541</v>
      </c>
      <c r="AF627" s="5" t="s">
        <v>12556</v>
      </c>
      <c r="AG627" s="170" t="b">
        <v>1</v>
      </c>
      <c r="AH627" s="170" t="b">
        <v>1</v>
      </c>
      <c r="AI627" s="170" t="s">
        <v>48</v>
      </c>
    </row>
    <row r="628" spans="1:35" ht="15" hidden="1" customHeight="1">
      <c r="A628" s="37"/>
      <c r="B628" s="37"/>
      <c r="C628" s="37"/>
      <c r="D628" s="37"/>
      <c r="E628" s="37"/>
      <c r="F628" s="161" t="s">
        <v>40</v>
      </c>
      <c r="G628" s="161"/>
      <c r="H628" s="162" t="s">
        <v>40</v>
      </c>
      <c r="I628" s="162"/>
      <c r="J628" s="163" t="s">
        <v>40</v>
      </c>
      <c r="K628" s="163"/>
      <c r="L628" s="164" t="s">
        <v>40</v>
      </c>
      <c r="M628" s="164"/>
      <c r="N628" s="164" t="s">
        <v>40</v>
      </c>
      <c r="O628" s="165"/>
      <c r="P628" s="166" t="s">
        <v>40</v>
      </c>
      <c r="Q628" s="166"/>
      <c r="R628" s="167" t="s">
        <v>40</v>
      </c>
      <c r="S628" s="167"/>
      <c r="T628" s="168" t="s">
        <v>40</v>
      </c>
      <c r="U628" s="168"/>
      <c r="V628" s="169" t="s">
        <v>40</v>
      </c>
      <c r="W628" s="169"/>
      <c r="X628" s="5" t="s">
        <v>40</v>
      </c>
      <c r="Y628" s="5"/>
      <c r="Z628" s="161" t="s">
        <v>40</v>
      </c>
      <c r="AA628" s="161"/>
      <c r="AB628" s="162" t="s">
        <v>40</v>
      </c>
      <c r="AC628" s="162"/>
      <c r="AD628" s="37"/>
      <c r="AE628" s="37"/>
      <c r="AF628" s="37"/>
      <c r="AG628" s="38"/>
      <c r="AH628" s="38"/>
      <c r="AI628" s="38"/>
    </row>
    <row r="629" spans="1:35" ht="15" customHeight="1">
      <c r="A629" s="172" t="s">
        <v>5770</v>
      </c>
      <c r="B629" s="17">
        <v>1</v>
      </c>
      <c r="C629" s="5" t="s">
        <v>5770</v>
      </c>
      <c r="D629" s="7" t="s">
        <v>5771</v>
      </c>
      <c r="E629" s="57" t="s">
        <v>5772</v>
      </c>
      <c r="F629" s="161" t="s">
        <v>40</v>
      </c>
      <c r="G629" s="161"/>
      <c r="H629" s="162" t="s">
        <v>40</v>
      </c>
      <c r="I629" s="162"/>
      <c r="J629" s="163" t="s">
        <v>40</v>
      </c>
      <c r="K629" s="163"/>
      <c r="L629" s="164" t="s">
        <v>40</v>
      </c>
      <c r="M629" s="164"/>
      <c r="N629" s="164" t="s">
        <v>40</v>
      </c>
      <c r="O629" s="165"/>
      <c r="P629" s="166" t="s">
        <v>40</v>
      </c>
      <c r="Q629" s="166"/>
      <c r="R629" s="167" t="s">
        <v>40</v>
      </c>
      <c r="S629" s="167"/>
      <c r="T629" s="168" t="s">
        <v>40</v>
      </c>
      <c r="U629" s="168"/>
      <c r="V629" s="169" t="s">
        <v>40</v>
      </c>
      <c r="W629" s="169"/>
      <c r="X629" s="5" t="s">
        <v>40</v>
      </c>
      <c r="Y629" s="5"/>
      <c r="Z629" s="161" t="s">
        <v>40</v>
      </c>
      <c r="AA629" s="161"/>
      <c r="AB629" s="162" t="s">
        <v>40</v>
      </c>
      <c r="AC629" s="162"/>
      <c r="AD629" s="5">
        <v>5</v>
      </c>
      <c r="AE629" s="5" t="s">
        <v>12541</v>
      </c>
      <c r="AF629" s="5" t="s">
        <v>12556</v>
      </c>
      <c r="AG629" s="170" t="b">
        <v>1</v>
      </c>
      <c r="AH629" s="170" t="b">
        <v>1</v>
      </c>
      <c r="AI629" s="170" t="s">
        <v>48</v>
      </c>
    </row>
    <row r="630" spans="1:35" ht="15" customHeight="1">
      <c r="A630" s="172" t="s">
        <v>5773</v>
      </c>
      <c r="B630" s="17">
        <v>2</v>
      </c>
      <c r="C630" s="5" t="s">
        <v>5774</v>
      </c>
      <c r="D630" s="5" t="s">
        <v>5775</v>
      </c>
      <c r="E630" s="57" t="s">
        <v>5776</v>
      </c>
      <c r="F630" s="161" t="s">
        <v>40</v>
      </c>
      <c r="G630" s="161"/>
      <c r="H630" s="162" t="s">
        <v>40</v>
      </c>
      <c r="I630" s="162"/>
      <c r="J630" s="163" t="s">
        <v>40</v>
      </c>
      <c r="K630" s="163"/>
      <c r="L630" s="164" t="s">
        <v>40</v>
      </c>
      <c r="M630" s="164"/>
      <c r="N630" s="164" t="s">
        <v>40</v>
      </c>
      <c r="O630" s="165"/>
      <c r="P630" s="166" t="s">
        <v>40</v>
      </c>
      <c r="Q630" s="166"/>
      <c r="R630" s="167" t="s">
        <v>40</v>
      </c>
      <c r="S630" s="167"/>
      <c r="T630" s="168" t="s">
        <v>40</v>
      </c>
      <c r="U630" s="168"/>
      <c r="V630" s="169" t="s">
        <v>40</v>
      </c>
      <c r="W630" s="169"/>
      <c r="X630" s="5" t="s">
        <v>40</v>
      </c>
      <c r="Y630" s="5"/>
      <c r="Z630" s="161" t="s">
        <v>40</v>
      </c>
      <c r="AA630" s="161"/>
      <c r="AB630" s="162" t="s">
        <v>40</v>
      </c>
      <c r="AC630" s="162"/>
      <c r="AD630" s="5">
        <v>5</v>
      </c>
      <c r="AE630" s="5" t="s">
        <v>12541</v>
      </c>
      <c r="AF630" s="5" t="s">
        <v>12556</v>
      </c>
      <c r="AG630" s="170" t="b">
        <v>1</v>
      </c>
      <c r="AH630" s="170" t="b">
        <v>1</v>
      </c>
      <c r="AI630" s="170" t="s">
        <v>48</v>
      </c>
    </row>
    <row r="631" spans="1:35" ht="15" customHeight="1">
      <c r="A631" s="172" t="s">
        <v>5777</v>
      </c>
      <c r="B631" s="17">
        <v>2</v>
      </c>
      <c r="C631" s="5" t="s">
        <v>5774</v>
      </c>
      <c r="D631" s="5" t="s">
        <v>5778</v>
      </c>
      <c r="E631" s="57" t="s">
        <v>5779</v>
      </c>
      <c r="F631" s="161" t="s">
        <v>40</v>
      </c>
      <c r="G631" s="161"/>
      <c r="H631" s="162" t="s">
        <v>40</v>
      </c>
      <c r="I631" s="162"/>
      <c r="J631" s="163" t="s">
        <v>40</v>
      </c>
      <c r="K631" s="163"/>
      <c r="L631" s="164" t="s">
        <v>40</v>
      </c>
      <c r="M631" s="164"/>
      <c r="N631" s="164" t="s">
        <v>40</v>
      </c>
      <c r="O631" s="165"/>
      <c r="P631" s="166" t="s">
        <v>40</v>
      </c>
      <c r="Q631" s="166"/>
      <c r="R631" s="167" t="s">
        <v>40</v>
      </c>
      <c r="S631" s="167"/>
      <c r="T631" s="168" t="s">
        <v>40</v>
      </c>
      <c r="U631" s="168"/>
      <c r="V631" s="169" t="s">
        <v>40</v>
      </c>
      <c r="W631" s="169"/>
      <c r="X631" s="5" t="s">
        <v>40</v>
      </c>
      <c r="Y631" s="5"/>
      <c r="Z631" s="161" t="s">
        <v>40</v>
      </c>
      <c r="AA631" s="161"/>
      <c r="AB631" s="162" t="s">
        <v>40</v>
      </c>
      <c r="AC631" s="162"/>
      <c r="AD631" s="5">
        <v>5</v>
      </c>
      <c r="AE631" s="5" t="s">
        <v>12541</v>
      </c>
      <c r="AF631" s="5" t="s">
        <v>12556</v>
      </c>
      <c r="AG631" s="170" t="b">
        <v>1</v>
      </c>
      <c r="AH631" s="170" t="b">
        <v>1</v>
      </c>
      <c r="AI631" s="170" t="s">
        <v>48</v>
      </c>
    </row>
    <row r="632" spans="1:35" ht="15" customHeight="1">
      <c r="A632" s="172" t="s">
        <v>5780</v>
      </c>
      <c r="B632" s="17">
        <v>2</v>
      </c>
      <c r="C632" s="5" t="s">
        <v>5774</v>
      </c>
      <c r="D632" s="5" t="s">
        <v>5781</v>
      </c>
      <c r="E632" s="57" t="s">
        <v>5782</v>
      </c>
      <c r="F632" s="161" t="s">
        <v>40</v>
      </c>
      <c r="G632" s="161"/>
      <c r="H632" s="162" t="s">
        <v>40</v>
      </c>
      <c r="I632" s="162"/>
      <c r="J632" s="163" t="s">
        <v>40</v>
      </c>
      <c r="K632" s="163"/>
      <c r="L632" s="164" t="s">
        <v>40</v>
      </c>
      <c r="M632" s="164"/>
      <c r="N632" s="164" t="s">
        <v>40</v>
      </c>
      <c r="O632" s="165"/>
      <c r="P632" s="166" t="s">
        <v>40</v>
      </c>
      <c r="Q632" s="166"/>
      <c r="R632" s="167" t="s">
        <v>40</v>
      </c>
      <c r="S632" s="167"/>
      <c r="T632" s="168" t="s">
        <v>40</v>
      </c>
      <c r="U632" s="168"/>
      <c r="V632" s="169" t="s">
        <v>40</v>
      </c>
      <c r="W632" s="169"/>
      <c r="X632" s="5" t="s">
        <v>40</v>
      </c>
      <c r="Y632" s="5"/>
      <c r="Z632" s="161" t="s">
        <v>40</v>
      </c>
      <c r="AA632" s="161"/>
      <c r="AB632" s="162" t="s">
        <v>40</v>
      </c>
      <c r="AC632" s="162"/>
      <c r="AD632" s="5">
        <v>5</v>
      </c>
      <c r="AE632" s="5" t="s">
        <v>12541</v>
      </c>
      <c r="AF632" s="5" t="s">
        <v>12556</v>
      </c>
      <c r="AG632" s="170" t="b">
        <v>1</v>
      </c>
      <c r="AH632" s="170" t="b">
        <v>1</v>
      </c>
      <c r="AI632" s="170" t="s">
        <v>48</v>
      </c>
    </row>
    <row r="633" spans="1:35" ht="15" customHeight="1">
      <c r="A633" s="172" t="s">
        <v>5783</v>
      </c>
      <c r="B633" s="17">
        <v>2</v>
      </c>
      <c r="C633" s="5" t="s">
        <v>5774</v>
      </c>
      <c r="D633" s="7" t="s">
        <v>5784</v>
      </c>
      <c r="E633" s="57" t="s">
        <v>5785</v>
      </c>
      <c r="F633" s="161" t="s">
        <v>40</v>
      </c>
      <c r="G633" s="161"/>
      <c r="H633" s="162" t="s">
        <v>40</v>
      </c>
      <c r="I633" s="162"/>
      <c r="J633" s="163" t="s">
        <v>40</v>
      </c>
      <c r="K633" s="163"/>
      <c r="L633" s="164" t="s">
        <v>40</v>
      </c>
      <c r="M633" s="164"/>
      <c r="N633" s="164" t="s">
        <v>40</v>
      </c>
      <c r="O633" s="165"/>
      <c r="P633" s="166" t="s">
        <v>40</v>
      </c>
      <c r="Q633" s="166"/>
      <c r="R633" s="167" t="s">
        <v>40</v>
      </c>
      <c r="S633" s="167"/>
      <c r="T633" s="168" t="s">
        <v>40</v>
      </c>
      <c r="U633" s="168"/>
      <c r="V633" s="169" t="s">
        <v>40</v>
      </c>
      <c r="W633" s="169"/>
      <c r="X633" s="5" t="s">
        <v>40</v>
      </c>
      <c r="Y633" s="5"/>
      <c r="Z633" s="161" t="s">
        <v>40</v>
      </c>
      <c r="AA633" s="161"/>
      <c r="AB633" s="162" t="s">
        <v>40</v>
      </c>
      <c r="AC633" s="162"/>
      <c r="AD633" s="5">
        <v>5</v>
      </c>
      <c r="AE633" s="5" t="s">
        <v>12541</v>
      </c>
      <c r="AF633" s="5" t="s">
        <v>12556</v>
      </c>
      <c r="AG633" s="170" t="b">
        <v>1</v>
      </c>
      <c r="AH633" s="170" t="b">
        <v>1</v>
      </c>
      <c r="AI633" s="170" t="s">
        <v>48</v>
      </c>
    </row>
    <row r="634" spans="1:35" ht="15" customHeight="1">
      <c r="A634" s="172" t="s">
        <v>5786</v>
      </c>
      <c r="B634" s="17">
        <v>2</v>
      </c>
      <c r="C634" s="5" t="s">
        <v>5774</v>
      </c>
      <c r="D634" s="7" t="s">
        <v>5787</v>
      </c>
      <c r="E634" s="57" t="s">
        <v>5788</v>
      </c>
      <c r="F634" s="161" t="s">
        <v>40</v>
      </c>
      <c r="G634" s="161"/>
      <c r="H634" s="162" t="s">
        <v>40</v>
      </c>
      <c r="I634" s="162"/>
      <c r="J634" s="163" t="s">
        <v>40</v>
      </c>
      <c r="K634" s="163"/>
      <c r="L634" s="164" t="s">
        <v>40</v>
      </c>
      <c r="M634" s="164"/>
      <c r="N634" s="164" t="s">
        <v>40</v>
      </c>
      <c r="O634" s="165"/>
      <c r="P634" s="166" t="s">
        <v>40</v>
      </c>
      <c r="Q634" s="166"/>
      <c r="R634" s="167" t="s">
        <v>40</v>
      </c>
      <c r="S634" s="167"/>
      <c r="T634" s="168" t="s">
        <v>40</v>
      </c>
      <c r="U634" s="168"/>
      <c r="V634" s="169" t="s">
        <v>40</v>
      </c>
      <c r="W634" s="169"/>
      <c r="X634" s="5" t="s">
        <v>40</v>
      </c>
      <c r="Y634" s="5"/>
      <c r="Z634" s="161" t="s">
        <v>40</v>
      </c>
      <c r="AA634" s="161"/>
      <c r="AB634" s="162" t="s">
        <v>40</v>
      </c>
      <c r="AC634" s="162"/>
      <c r="AD634" s="5">
        <v>5</v>
      </c>
      <c r="AE634" s="5" t="s">
        <v>12541</v>
      </c>
      <c r="AF634" s="5" t="s">
        <v>12556</v>
      </c>
      <c r="AG634" s="170" t="b">
        <v>1</v>
      </c>
      <c r="AH634" s="170" t="b">
        <v>1</v>
      </c>
      <c r="AI634" s="170" t="s">
        <v>48</v>
      </c>
    </row>
    <row r="635" spans="1:35" ht="15" customHeight="1">
      <c r="A635" s="172" t="s">
        <v>5789</v>
      </c>
      <c r="B635" s="17">
        <v>2</v>
      </c>
      <c r="C635" s="5" t="s">
        <v>5774</v>
      </c>
      <c r="D635" s="7" t="s">
        <v>5790</v>
      </c>
      <c r="E635" s="57" t="s">
        <v>5791</v>
      </c>
      <c r="F635" s="161" t="s">
        <v>40</v>
      </c>
      <c r="G635" s="161"/>
      <c r="H635" s="162" t="s">
        <v>40</v>
      </c>
      <c r="I635" s="162"/>
      <c r="J635" s="163" t="s">
        <v>40</v>
      </c>
      <c r="K635" s="163"/>
      <c r="L635" s="164" t="s">
        <v>40</v>
      </c>
      <c r="M635" s="164"/>
      <c r="N635" s="164" t="s">
        <v>40</v>
      </c>
      <c r="O635" s="165"/>
      <c r="P635" s="166" t="s">
        <v>40</v>
      </c>
      <c r="Q635" s="166"/>
      <c r="R635" s="167" t="s">
        <v>40</v>
      </c>
      <c r="S635" s="167"/>
      <c r="T635" s="168" t="s">
        <v>40</v>
      </c>
      <c r="U635" s="168"/>
      <c r="V635" s="169" t="s">
        <v>40</v>
      </c>
      <c r="W635" s="169"/>
      <c r="X635" s="5" t="s">
        <v>40</v>
      </c>
      <c r="Y635" s="5"/>
      <c r="Z635" s="161" t="s">
        <v>40</v>
      </c>
      <c r="AA635" s="161"/>
      <c r="AB635" s="162" t="s">
        <v>40</v>
      </c>
      <c r="AC635" s="162"/>
      <c r="AD635" s="5">
        <v>5</v>
      </c>
      <c r="AE635" s="5" t="s">
        <v>12541</v>
      </c>
      <c r="AF635" s="5" t="s">
        <v>12556</v>
      </c>
      <c r="AG635" s="170" t="b">
        <v>1</v>
      </c>
      <c r="AH635" s="170" t="b">
        <v>1</v>
      </c>
      <c r="AI635" s="170" t="s">
        <v>48</v>
      </c>
    </row>
    <row r="636" spans="1:35" ht="15" customHeight="1">
      <c r="A636" s="74" t="s">
        <v>5792</v>
      </c>
      <c r="B636" s="17">
        <v>2</v>
      </c>
      <c r="C636" s="5" t="s">
        <v>5774</v>
      </c>
      <c r="D636" s="8" t="s">
        <v>5793</v>
      </c>
      <c r="E636" s="12" t="s">
        <v>5793</v>
      </c>
      <c r="F636" s="161" t="s">
        <v>40</v>
      </c>
      <c r="G636" s="161"/>
      <c r="H636" s="162" t="s">
        <v>40</v>
      </c>
      <c r="I636" s="162"/>
      <c r="J636" s="163" t="s">
        <v>40</v>
      </c>
      <c r="K636" s="163"/>
      <c r="L636" s="164" t="s">
        <v>40</v>
      </c>
      <c r="M636" s="164"/>
      <c r="N636" s="164" t="s">
        <v>40</v>
      </c>
      <c r="O636" s="165"/>
      <c r="P636" s="166" t="s">
        <v>40</v>
      </c>
      <c r="Q636" s="166"/>
      <c r="R636" s="167" t="s">
        <v>40</v>
      </c>
      <c r="S636" s="167"/>
      <c r="T636" s="168" t="s">
        <v>40</v>
      </c>
      <c r="U636" s="168"/>
      <c r="V636" s="169" t="s">
        <v>40</v>
      </c>
      <c r="W636" s="169"/>
      <c r="X636" s="5" t="s">
        <v>40</v>
      </c>
      <c r="Y636" s="5"/>
      <c r="Z636" s="161" t="s">
        <v>40</v>
      </c>
      <c r="AA636" s="161"/>
      <c r="AB636" s="162" t="s">
        <v>40</v>
      </c>
      <c r="AC636" s="162"/>
      <c r="AD636" s="5">
        <v>5</v>
      </c>
      <c r="AE636" s="5" t="s">
        <v>12541</v>
      </c>
      <c r="AF636" s="5" t="s">
        <v>12556</v>
      </c>
      <c r="AG636" s="170" t="b">
        <v>1</v>
      </c>
      <c r="AH636" s="170" t="b">
        <v>1</v>
      </c>
      <c r="AI636" s="170" t="s">
        <v>48</v>
      </c>
    </row>
    <row r="637" spans="1:35" ht="15" customHeight="1">
      <c r="A637" s="74" t="s">
        <v>5794</v>
      </c>
      <c r="B637" s="17">
        <v>2</v>
      </c>
      <c r="C637" s="5" t="s">
        <v>5774</v>
      </c>
      <c r="D637" s="8" t="s">
        <v>5795</v>
      </c>
      <c r="E637" s="12" t="s">
        <v>5795</v>
      </c>
      <c r="F637" s="161" t="s">
        <v>40</v>
      </c>
      <c r="G637" s="161"/>
      <c r="H637" s="162" t="s">
        <v>40</v>
      </c>
      <c r="I637" s="162"/>
      <c r="J637" s="163" t="s">
        <v>40</v>
      </c>
      <c r="K637" s="163"/>
      <c r="L637" s="164" t="s">
        <v>40</v>
      </c>
      <c r="M637" s="164"/>
      <c r="N637" s="164" t="s">
        <v>40</v>
      </c>
      <c r="O637" s="165"/>
      <c r="P637" s="166" t="s">
        <v>40</v>
      </c>
      <c r="Q637" s="166"/>
      <c r="R637" s="167" t="s">
        <v>40</v>
      </c>
      <c r="S637" s="167"/>
      <c r="T637" s="168" t="s">
        <v>40</v>
      </c>
      <c r="U637" s="168"/>
      <c r="V637" s="169" t="s">
        <v>40</v>
      </c>
      <c r="W637" s="169"/>
      <c r="X637" s="5" t="s">
        <v>40</v>
      </c>
      <c r="Y637" s="5"/>
      <c r="Z637" s="161" t="s">
        <v>40</v>
      </c>
      <c r="AA637" s="161"/>
      <c r="AB637" s="162" t="s">
        <v>40</v>
      </c>
      <c r="AC637" s="162"/>
      <c r="AD637" s="5">
        <v>5</v>
      </c>
      <c r="AE637" s="5" t="s">
        <v>12541</v>
      </c>
      <c r="AF637" s="5" t="s">
        <v>12556</v>
      </c>
      <c r="AG637" s="170" t="b">
        <v>1</v>
      </c>
      <c r="AH637" s="170" t="b">
        <v>1</v>
      </c>
      <c r="AI637" s="170" t="s">
        <v>48</v>
      </c>
    </row>
    <row r="638" spans="1:35" ht="15" customHeight="1">
      <c r="A638" s="74" t="s">
        <v>5796</v>
      </c>
      <c r="B638" s="17">
        <v>2</v>
      </c>
      <c r="C638" s="5" t="s">
        <v>5774</v>
      </c>
      <c r="D638" s="8" t="s">
        <v>5797</v>
      </c>
      <c r="E638" s="12" t="s">
        <v>5797</v>
      </c>
      <c r="F638" s="161" t="s">
        <v>40</v>
      </c>
      <c r="G638" s="161"/>
      <c r="H638" s="162" t="s">
        <v>40</v>
      </c>
      <c r="I638" s="162"/>
      <c r="J638" s="163" t="s">
        <v>40</v>
      </c>
      <c r="K638" s="163"/>
      <c r="L638" s="164" t="s">
        <v>40</v>
      </c>
      <c r="M638" s="164"/>
      <c r="N638" s="164" t="s">
        <v>40</v>
      </c>
      <c r="O638" s="165"/>
      <c r="P638" s="166" t="s">
        <v>40</v>
      </c>
      <c r="Q638" s="166"/>
      <c r="R638" s="167" t="s">
        <v>40</v>
      </c>
      <c r="S638" s="167"/>
      <c r="T638" s="168" t="s">
        <v>40</v>
      </c>
      <c r="U638" s="168"/>
      <c r="V638" s="169" t="s">
        <v>40</v>
      </c>
      <c r="W638" s="169"/>
      <c r="X638" s="5" t="s">
        <v>40</v>
      </c>
      <c r="Y638" s="5"/>
      <c r="Z638" s="161" t="s">
        <v>40</v>
      </c>
      <c r="AA638" s="161"/>
      <c r="AB638" s="162" t="s">
        <v>40</v>
      </c>
      <c r="AC638" s="162"/>
      <c r="AD638" s="5">
        <v>5</v>
      </c>
      <c r="AE638" s="5" t="s">
        <v>12541</v>
      </c>
      <c r="AF638" s="5" t="s">
        <v>12556</v>
      </c>
      <c r="AG638" s="170" t="b">
        <v>1</v>
      </c>
      <c r="AH638" s="170" t="b">
        <v>1</v>
      </c>
      <c r="AI638" s="170" t="s">
        <v>48</v>
      </c>
    </row>
    <row r="639" spans="1:35" ht="15" customHeight="1">
      <c r="A639" s="74" t="s">
        <v>5798</v>
      </c>
      <c r="B639" s="17">
        <v>2</v>
      </c>
      <c r="C639" s="5" t="s">
        <v>5774</v>
      </c>
      <c r="D639" s="8" t="s">
        <v>5799</v>
      </c>
      <c r="E639" s="12" t="s">
        <v>5799</v>
      </c>
      <c r="F639" s="161" t="s">
        <v>40</v>
      </c>
      <c r="G639" s="161"/>
      <c r="H639" s="162" t="s">
        <v>40</v>
      </c>
      <c r="I639" s="162"/>
      <c r="J639" s="163" t="s">
        <v>40</v>
      </c>
      <c r="K639" s="163"/>
      <c r="L639" s="164" t="s">
        <v>40</v>
      </c>
      <c r="M639" s="164"/>
      <c r="N639" s="164" t="s">
        <v>40</v>
      </c>
      <c r="O639" s="165"/>
      <c r="P639" s="166" t="s">
        <v>40</v>
      </c>
      <c r="Q639" s="166"/>
      <c r="R639" s="167" t="s">
        <v>40</v>
      </c>
      <c r="S639" s="167"/>
      <c r="T639" s="168" t="s">
        <v>40</v>
      </c>
      <c r="U639" s="168"/>
      <c r="V639" s="169" t="s">
        <v>40</v>
      </c>
      <c r="W639" s="169"/>
      <c r="X639" s="5" t="s">
        <v>40</v>
      </c>
      <c r="Y639" s="5"/>
      <c r="Z639" s="161" t="s">
        <v>40</v>
      </c>
      <c r="AA639" s="161"/>
      <c r="AB639" s="162" t="s">
        <v>40</v>
      </c>
      <c r="AC639" s="162"/>
      <c r="AD639" s="5">
        <v>5</v>
      </c>
      <c r="AE639" s="5" t="s">
        <v>12541</v>
      </c>
      <c r="AF639" s="5" t="s">
        <v>12556</v>
      </c>
      <c r="AG639" s="170" t="b">
        <v>1</v>
      </c>
      <c r="AH639" s="170" t="b">
        <v>1</v>
      </c>
      <c r="AI639" s="170" t="s">
        <v>48</v>
      </c>
    </row>
    <row r="640" spans="1:35" ht="15" customHeight="1">
      <c r="A640" s="74" t="s">
        <v>5800</v>
      </c>
      <c r="B640" s="17">
        <v>2</v>
      </c>
      <c r="C640" s="5" t="s">
        <v>5774</v>
      </c>
      <c r="D640" s="8" t="s">
        <v>5801</v>
      </c>
      <c r="E640" s="12" t="s">
        <v>5801</v>
      </c>
      <c r="F640" s="161" t="s">
        <v>40</v>
      </c>
      <c r="G640" s="161"/>
      <c r="H640" s="162" t="s">
        <v>40</v>
      </c>
      <c r="I640" s="162"/>
      <c r="J640" s="163" t="s">
        <v>40</v>
      </c>
      <c r="K640" s="163"/>
      <c r="L640" s="164" t="s">
        <v>40</v>
      </c>
      <c r="M640" s="164"/>
      <c r="N640" s="164" t="s">
        <v>40</v>
      </c>
      <c r="O640" s="165"/>
      <c r="P640" s="166" t="s">
        <v>40</v>
      </c>
      <c r="Q640" s="166"/>
      <c r="R640" s="167" t="s">
        <v>40</v>
      </c>
      <c r="S640" s="167"/>
      <c r="T640" s="168" t="s">
        <v>40</v>
      </c>
      <c r="U640" s="168"/>
      <c r="V640" s="169" t="s">
        <v>40</v>
      </c>
      <c r="W640" s="169"/>
      <c r="X640" s="5" t="s">
        <v>40</v>
      </c>
      <c r="Y640" s="5"/>
      <c r="Z640" s="161" t="s">
        <v>40</v>
      </c>
      <c r="AA640" s="161"/>
      <c r="AB640" s="162" t="s">
        <v>40</v>
      </c>
      <c r="AC640" s="162"/>
      <c r="AD640" s="5">
        <v>5</v>
      </c>
      <c r="AE640" s="5" t="s">
        <v>12541</v>
      </c>
      <c r="AF640" s="5" t="s">
        <v>12556</v>
      </c>
      <c r="AG640" s="170" t="b">
        <v>1</v>
      </c>
      <c r="AH640" s="170" t="b">
        <v>1</v>
      </c>
      <c r="AI640" s="170" t="s">
        <v>48</v>
      </c>
    </row>
    <row r="641" spans="1:35" ht="15" customHeight="1">
      <c r="A641" s="74" t="s">
        <v>5802</v>
      </c>
      <c r="B641" s="17">
        <v>2</v>
      </c>
      <c r="C641" s="5" t="s">
        <v>5774</v>
      </c>
      <c r="D641" s="8" t="s">
        <v>5803</v>
      </c>
      <c r="E641" s="12" t="s">
        <v>5803</v>
      </c>
      <c r="F641" s="161" t="s">
        <v>40</v>
      </c>
      <c r="G641" s="161"/>
      <c r="H641" s="162" t="s">
        <v>40</v>
      </c>
      <c r="I641" s="162"/>
      <c r="J641" s="163" t="s">
        <v>40</v>
      </c>
      <c r="K641" s="163"/>
      <c r="L641" s="164" t="s">
        <v>40</v>
      </c>
      <c r="M641" s="164"/>
      <c r="N641" s="164" t="s">
        <v>40</v>
      </c>
      <c r="O641" s="165"/>
      <c r="P641" s="166" t="s">
        <v>40</v>
      </c>
      <c r="Q641" s="166"/>
      <c r="R641" s="167" t="s">
        <v>40</v>
      </c>
      <c r="S641" s="167"/>
      <c r="T641" s="168" t="s">
        <v>40</v>
      </c>
      <c r="U641" s="168"/>
      <c r="V641" s="169" t="s">
        <v>40</v>
      </c>
      <c r="W641" s="169"/>
      <c r="X641" s="5" t="s">
        <v>40</v>
      </c>
      <c r="Y641" s="5"/>
      <c r="Z641" s="161" t="s">
        <v>40</v>
      </c>
      <c r="AA641" s="161"/>
      <c r="AB641" s="162" t="s">
        <v>40</v>
      </c>
      <c r="AC641" s="162"/>
      <c r="AD641" s="5">
        <v>5</v>
      </c>
      <c r="AE641" s="5" t="s">
        <v>12541</v>
      </c>
      <c r="AF641" s="5" t="s">
        <v>12556</v>
      </c>
      <c r="AG641" s="170" t="b">
        <v>1</v>
      </c>
      <c r="AH641" s="170" t="b">
        <v>1</v>
      </c>
      <c r="AI641" s="170" t="s">
        <v>48</v>
      </c>
    </row>
    <row r="642" spans="1:35" ht="15" customHeight="1">
      <c r="A642" s="191" t="s">
        <v>5804</v>
      </c>
      <c r="B642" s="17">
        <v>2</v>
      </c>
      <c r="C642" s="5" t="s">
        <v>5805</v>
      </c>
      <c r="D642" s="8" t="s">
        <v>5806</v>
      </c>
      <c r="E642" s="12" t="s">
        <v>5807</v>
      </c>
      <c r="F642" s="161" t="s">
        <v>40</v>
      </c>
      <c r="G642" s="161"/>
      <c r="H642" s="162" t="s">
        <v>40</v>
      </c>
      <c r="I642" s="162"/>
      <c r="J642" s="163" t="s">
        <v>40</v>
      </c>
      <c r="K642" s="163"/>
      <c r="L642" s="164" t="s">
        <v>40</v>
      </c>
      <c r="M642" s="164"/>
      <c r="N642" s="164" t="s">
        <v>40</v>
      </c>
      <c r="O642" s="165"/>
      <c r="P642" s="166" t="s">
        <v>40</v>
      </c>
      <c r="Q642" s="166"/>
      <c r="R642" s="167" t="s">
        <v>40</v>
      </c>
      <c r="S642" s="167"/>
      <c r="T642" s="168" t="s">
        <v>40</v>
      </c>
      <c r="U642" s="168"/>
      <c r="V642" s="169" t="s">
        <v>40</v>
      </c>
      <c r="W642" s="169"/>
      <c r="X642" s="5" t="s">
        <v>40</v>
      </c>
      <c r="Y642" s="5"/>
      <c r="Z642" s="161" t="s">
        <v>40</v>
      </c>
      <c r="AA642" s="161"/>
      <c r="AB642" s="162" t="s">
        <v>40</v>
      </c>
      <c r="AC642" s="162"/>
      <c r="AD642" s="5">
        <v>2</v>
      </c>
      <c r="AE642" s="5" t="s">
        <v>12541</v>
      </c>
      <c r="AF642" s="5" t="s">
        <v>12556</v>
      </c>
      <c r="AG642" s="170" t="b">
        <v>1</v>
      </c>
      <c r="AH642" s="170" t="b">
        <v>1</v>
      </c>
      <c r="AI642" s="170" t="s">
        <v>48</v>
      </c>
    </row>
    <row r="643" spans="1:35" ht="15" customHeight="1">
      <c r="A643" s="191" t="s">
        <v>5808</v>
      </c>
      <c r="B643" s="17">
        <v>2</v>
      </c>
      <c r="C643" s="5" t="s">
        <v>5805</v>
      </c>
      <c r="D643" s="8" t="s">
        <v>5809</v>
      </c>
      <c r="E643" s="12" t="s">
        <v>5810</v>
      </c>
      <c r="F643" s="161" t="s">
        <v>40</v>
      </c>
      <c r="G643" s="161"/>
      <c r="H643" s="162" t="s">
        <v>40</v>
      </c>
      <c r="I643" s="162"/>
      <c r="J643" s="163" t="s">
        <v>40</v>
      </c>
      <c r="K643" s="163"/>
      <c r="L643" s="164" t="s">
        <v>40</v>
      </c>
      <c r="M643" s="164"/>
      <c r="N643" s="164" t="s">
        <v>40</v>
      </c>
      <c r="O643" s="165"/>
      <c r="P643" s="166" t="s">
        <v>40</v>
      </c>
      <c r="Q643" s="166"/>
      <c r="R643" s="167" t="s">
        <v>40</v>
      </c>
      <c r="S643" s="167"/>
      <c r="T643" s="168" t="s">
        <v>40</v>
      </c>
      <c r="U643" s="168"/>
      <c r="V643" s="169" t="s">
        <v>40</v>
      </c>
      <c r="W643" s="169"/>
      <c r="X643" s="5" t="s">
        <v>40</v>
      </c>
      <c r="Y643" s="5"/>
      <c r="Z643" s="161" t="s">
        <v>40</v>
      </c>
      <c r="AA643" s="161"/>
      <c r="AB643" s="162" t="s">
        <v>40</v>
      </c>
      <c r="AC643" s="162"/>
      <c r="AD643" s="5">
        <v>2</v>
      </c>
      <c r="AE643" s="5" t="s">
        <v>12541</v>
      </c>
      <c r="AF643" s="5" t="s">
        <v>12556</v>
      </c>
      <c r="AG643" s="170" t="b">
        <v>1</v>
      </c>
      <c r="AH643" s="170" t="b">
        <v>1</v>
      </c>
      <c r="AI643" s="170" t="s">
        <v>48</v>
      </c>
    </row>
    <row r="644" spans="1:35" ht="15" customHeight="1">
      <c r="A644" s="191" t="s">
        <v>5811</v>
      </c>
      <c r="B644" s="17">
        <v>2</v>
      </c>
      <c r="C644" s="5" t="s">
        <v>5805</v>
      </c>
      <c r="D644" s="8" t="s">
        <v>5812</v>
      </c>
      <c r="E644" s="12" t="s">
        <v>5813</v>
      </c>
      <c r="F644" s="161" t="s">
        <v>40</v>
      </c>
      <c r="G644" s="161"/>
      <c r="H644" s="162" t="s">
        <v>40</v>
      </c>
      <c r="I644" s="162"/>
      <c r="J644" s="163" t="s">
        <v>40</v>
      </c>
      <c r="K644" s="163"/>
      <c r="L644" s="164" t="s">
        <v>40</v>
      </c>
      <c r="M644" s="164"/>
      <c r="N644" s="164" t="s">
        <v>40</v>
      </c>
      <c r="O644" s="165"/>
      <c r="P644" s="166" t="s">
        <v>40</v>
      </c>
      <c r="Q644" s="166"/>
      <c r="R644" s="167" t="s">
        <v>40</v>
      </c>
      <c r="S644" s="167"/>
      <c r="T644" s="168" t="s">
        <v>40</v>
      </c>
      <c r="U644" s="168"/>
      <c r="V644" s="169" t="s">
        <v>40</v>
      </c>
      <c r="W644" s="169"/>
      <c r="X644" s="5" t="s">
        <v>40</v>
      </c>
      <c r="Y644" s="5"/>
      <c r="Z644" s="161" t="s">
        <v>40</v>
      </c>
      <c r="AA644" s="161"/>
      <c r="AB644" s="162" t="s">
        <v>40</v>
      </c>
      <c r="AC644" s="162"/>
      <c r="AD644" s="5">
        <v>2</v>
      </c>
      <c r="AE644" s="5" t="s">
        <v>12541</v>
      </c>
      <c r="AF644" s="5" t="s">
        <v>12556</v>
      </c>
      <c r="AG644" s="170" t="b">
        <v>1</v>
      </c>
      <c r="AH644" s="170" t="b">
        <v>1</v>
      </c>
      <c r="AI644" s="170" t="s">
        <v>48</v>
      </c>
    </row>
    <row r="645" spans="1:35" ht="15" customHeight="1">
      <c r="A645" s="191" t="s">
        <v>5814</v>
      </c>
      <c r="B645" s="17">
        <v>2</v>
      </c>
      <c r="C645" s="5" t="s">
        <v>5805</v>
      </c>
      <c r="D645" s="8" t="s">
        <v>5815</v>
      </c>
      <c r="E645" s="12" t="s">
        <v>5816</v>
      </c>
      <c r="F645" s="161" t="s">
        <v>40</v>
      </c>
      <c r="G645" s="161"/>
      <c r="H645" s="162" t="s">
        <v>40</v>
      </c>
      <c r="I645" s="162"/>
      <c r="J645" s="163" t="s">
        <v>40</v>
      </c>
      <c r="K645" s="163"/>
      <c r="L645" s="164" t="s">
        <v>40</v>
      </c>
      <c r="M645" s="164"/>
      <c r="N645" s="164" t="s">
        <v>40</v>
      </c>
      <c r="O645" s="165"/>
      <c r="P645" s="166" t="s">
        <v>40</v>
      </c>
      <c r="Q645" s="166"/>
      <c r="R645" s="167" t="s">
        <v>40</v>
      </c>
      <c r="S645" s="167"/>
      <c r="T645" s="168" t="s">
        <v>40</v>
      </c>
      <c r="U645" s="168"/>
      <c r="V645" s="169" t="s">
        <v>40</v>
      </c>
      <c r="W645" s="169"/>
      <c r="X645" s="5" t="s">
        <v>40</v>
      </c>
      <c r="Y645" s="5"/>
      <c r="Z645" s="161" t="s">
        <v>40</v>
      </c>
      <c r="AA645" s="161"/>
      <c r="AB645" s="162" t="s">
        <v>40</v>
      </c>
      <c r="AC645" s="162"/>
      <c r="AD645" s="5">
        <v>2</v>
      </c>
      <c r="AE645" s="5" t="s">
        <v>12541</v>
      </c>
      <c r="AF645" s="5" t="s">
        <v>12556</v>
      </c>
      <c r="AG645" s="170" t="b">
        <v>1</v>
      </c>
      <c r="AH645" s="170" t="b">
        <v>1</v>
      </c>
      <c r="AI645" s="170" t="s">
        <v>48</v>
      </c>
    </row>
    <row r="646" spans="1:35" ht="15" customHeight="1">
      <c r="A646" s="191" t="s">
        <v>5817</v>
      </c>
      <c r="B646" s="17">
        <v>2</v>
      </c>
      <c r="C646" s="5" t="s">
        <v>5805</v>
      </c>
      <c r="D646" s="8" t="s">
        <v>5818</v>
      </c>
      <c r="E646" s="12" t="s">
        <v>5819</v>
      </c>
      <c r="F646" s="161" t="s">
        <v>40</v>
      </c>
      <c r="G646" s="161"/>
      <c r="H646" s="162" t="s">
        <v>40</v>
      </c>
      <c r="I646" s="162"/>
      <c r="J646" s="163" t="s">
        <v>40</v>
      </c>
      <c r="K646" s="163"/>
      <c r="L646" s="164" t="s">
        <v>40</v>
      </c>
      <c r="M646" s="164"/>
      <c r="N646" s="164" t="s">
        <v>40</v>
      </c>
      <c r="O646" s="165"/>
      <c r="P646" s="166" t="s">
        <v>40</v>
      </c>
      <c r="Q646" s="166"/>
      <c r="R646" s="167" t="s">
        <v>40</v>
      </c>
      <c r="S646" s="167"/>
      <c r="T646" s="168" t="s">
        <v>40</v>
      </c>
      <c r="U646" s="168"/>
      <c r="V646" s="169" t="s">
        <v>40</v>
      </c>
      <c r="W646" s="169"/>
      <c r="X646" s="5" t="s">
        <v>40</v>
      </c>
      <c r="Y646" s="5"/>
      <c r="Z646" s="161" t="s">
        <v>40</v>
      </c>
      <c r="AA646" s="161"/>
      <c r="AB646" s="162" t="s">
        <v>40</v>
      </c>
      <c r="AC646" s="162"/>
      <c r="AD646" s="5">
        <v>2</v>
      </c>
      <c r="AE646" s="5" t="s">
        <v>12541</v>
      </c>
      <c r="AF646" s="5" t="s">
        <v>12556</v>
      </c>
      <c r="AG646" s="170" t="b">
        <v>1</v>
      </c>
      <c r="AH646" s="170" t="b">
        <v>1</v>
      </c>
      <c r="AI646" s="170" t="s">
        <v>48</v>
      </c>
    </row>
    <row r="647" spans="1:35" ht="15" customHeight="1">
      <c r="A647" s="191" t="s">
        <v>5820</v>
      </c>
      <c r="B647" s="17">
        <v>2</v>
      </c>
      <c r="C647" s="5" t="s">
        <v>5805</v>
      </c>
      <c r="D647" s="8" t="s">
        <v>5821</v>
      </c>
      <c r="E647" s="12" t="s">
        <v>5822</v>
      </c>
      <c r="F647" s="161" t="s">
        <v>40</v>
      </c>
      <c r="G647" s="161"/>
      <c r="H647" s="162" t="s">
        <v>40</v>
      </c>
      <c r="I647" s="162"/>
      <c r="J647" s="163" t="s">
        <v>40</v>
      </c>
      <c r="K647" s="163"/>
      <c r="L647" s="164" t="s">
        <v>40</v>
      </c>
      <c r="M647" s="164"/>
      <c r="N647" s="164" t="s">
        <v>40</v>
      </c>
      <c r="O647" s="165"/>
      <c r="P647" s="166" t="s">
        <v>40</v>
      </c>
      <c r="Q647" s="166"/>
      <c r="R647" s="167" t="s">
        <v>40</v>
      </c>
      <c r="S647" s="167"/>
      <c r="T647" s="168" t="s">
        <v>40</v>
      </c>
      <c r="U647" s="168"/>
      <c r="V647" s="169" t="s">
        <v>40</v>
      </c>
      <c r="W647" s="169"/>
      <c r="X647" s="5" t="s">
        <v>40</v>
      </c>
      <c r="Y647" s="5"/>
      <c r="Z647" s="161" t="s">
        <v>40</v>
      </c>
      <c r="AA647" s="161"/>
      <c r="AB647" s="162" t="s">
        <v>40</v>
      </c>
      <c r="AC647" s="162"/>
      <c r="AD647" s="5">
        <v>2</v>
      </c>
      <c r="AE647" s="5" t="s">
        <v>12541</v>
      </c>
      <c r="AF647" s="5" t="s">
        <v>12556</v>
      </c>
      <c r="AG647" s="170" t="b">
        <v>1</v>
      </c>
      <c r="AH647" s="170" t="b">
        <v>1</v>
      </c>
      <c r="AI647" s="170" t="s">
        <v>48</v>
      </c>
    </row>
    <row r="648" spans="1:35" ht="15" customHeight="1">
      <c r="A648" s="74" t="s">
        <v>5823</v>
      </c>
      <c r="B648" s="17">
        <v>3</v>
      </c>
      <c r="C648" s="5" t="s">
        <v>5774</v>
      </c>
      <c r="D648" s="8" t="s">
        <v>5824</v>
      </c>
      <c r="E648" s="12" t="s">
        <v>5824</v>
      </c>
      <c r="F648" s="161" t="s">
        <v>40</v>
      </c>
      <c r="G648" s="161"/>
      <c r="H648" s="162" t="s">
        <v>40</v>
      </c>
      <c r="I648" s="162"/>
      <c r="J648" s="163" t="s">
        <v>40</v>
      </c>
      <c r="K648" s="163"/>
      <c r="L648" s="164" t="s">
        <v>40</v>
      </c>
      <c r="M648" s="164"/>
      <c r="N648" s="164" t="s">
        <v>40</v>
      </c>
      <c r="O648" s="165"/>
      <c r="P648" s="166" t="s">
        <v>40</v>
      </c>
      <c r="Q648" s="166"/>
      <c r="R648" s="167" t="s">
        <v>40</v>
      </c>
      <c r="S648" s="167"/>
      <c r="T648" s="168" t="s">
        <v>40</v>
      </c>
      <c r="U648" s="168"/>
      <c r="V648" s="169" t="s">
        <v>40</v>
      </c>
      <c r="W648" s="169"/>
      <c r="X648" s="5" t="s">
        <v>40</v>
      </c>
      <c r="Y648" s="5"/>
      <c r="Z648" s="161" t="s">
        <v>40</v>
      </c>
      <c r="AA648" s="161"/>
      <c r="AB648" s="162" t="s">
        <v>40</v>
      </c>
      <c r="AC648" s="162"/>
      <c r="AD648" s="5">
        <v>5</v>
      </c>
      <c r="AE648" s="5" t="s">
        <v>12541</v>
      </c>
      <c r="AF648" s="5" t="s">
        <v>12556</v>
      </c>
      <c r="AG648" s="170" t="b">
        <v>1</v>
      </c>
      <c r="AH648" s="170" t="b">
        <v>1</v>
      </c>
      <c r="AI648" s="170" t="s">
        <v>48</v>
      </c>
    </row>
    <row r="649" spans="1:35" ht="15" customHeight="1">
      <c r="A649" s="74" t="s">
        <v>5825</v>
      </c>
      <c r="B649" s="17">
        <v>3</v>
      </c>
      <c r="C649" s="5" t="s">
        <v>5774</v>
      </c>
      <c r="D649" s="8" t="s">
        <v>5826</v>
      </c>
      <c r="E649" s="12" t="s">
        <v>5826</v>
      </c>
      <c r="F649" s="161" t="s">
        <v>40</v>
      </c>
      <c r="G649" s="161"/>
      <c r="H649" s="162" t="s">
        <v>40</v>
      </c>
      <c r="I649" s="162"/>
      <c r="J649" s="163" t="s">
        <v>40</v>
      </c>
      <c r="K649" s="163"/>
      <c r="L649" s="164" t="s">
        <v>40</v>
      </c>
      <c r="M649" s="164"/>
      <c r="N649" s="164" t="s">
        <v>40</v>
      </c>
      <c r="O649" s="165"/>
      <c r="P649" s="166" t="s">
        <v>40</v>
      </c>
      <c r="Q649" s="166"/>
      <c r="R649" s="167" t="s">
        <v>40</v>
      </c>
      <c r="S649" s="167"/>
      <c r="T649" s="168" t="s">
        <v>40</v>
      </c>
      <c r="U649" s="168"/>
      <c r="V649" s="169" t="s">
        <v>40</v>
      </c>
      <c r="W649" s="169"/>
      <c r="X649" s="5" t="s">
        <v>40</v>
      </c>
      <c r="Y649" s="5"/>
      <c r="Z649" s="161" t="s">
        <v>40</v>
      </c>
      <c r="AA649" s="161"/>
      <c r="AB649" s="162" t="s">
        <v>40</v>
      </c>
      <c r="AC649" s="162"/>
      <c r="AD649" s="5">
        <v>5</v>
      </c>
      <c r="AE649" s="5" t="s">
        <v>12541</v>
      </c>
      <c r="AF649" s="5" t="s">
        <v>12556</v>
      </c>
      <c r="AG649" s="170" t="b">
        <v>1</v>
      </c>
      <c r="AH649" s="170" t="b">
        <v>1</v>
      </c>
      <c r="AI649" s="170" t="s">
        <v>48</v>
      </c>
    </row>
    <row r="650" spans="1:35" ht="15" customHeight="1">
      <c r="A650" s="191" t="s">
        <v>5827</v>
      </c>
      <c r="B650" s="17">
        <v>3</v>
      </c>
      <c r="C650" s="5" t="s">
        <v>5828</v>
      </c>
      <c r="D650" s="8" t="s">
        <v>5829</v>
      </c>
      <c r="E650" s="12" t="s">
        <v>5830</v>
      </c>
      <c r="F650" s="161" t="s">
        <v>40</v>
      </c>
      <c r="G650" s="161"/>
      <c r="H650" s="162" t="s">
        <v>40</v>
      </c>
      <c r="I650" s="162"/>
      <c r="J650" s="163" t="s">
        <v>40</v>
      </c>
      <c r="K650" s="163"/>
      <c r="L650" s="164" t="s">
        <v>40</v>
      </c>
      <c r="M650" s="164"/>
      <c r="N650" s="164" t="s">
        <v>40</v>
      </c>
      <c r="O650" s="165"/>
      <c r="P650" s="166" t="s">
        <v>40</v>
      </c>
      <c r="Q650" s="166"/>
      <c r="R650" s="167" t="s">
        <v>40</v>
      </c>
      <c r="S650" s="167"/>
      <c r="T650" s="168" t="s">
        <v>40</v>
      </c>
      <c r="U650" s="168"/>
      <c r="V650" s="169" t="s">
        <v>40</v>
      </c>
      <c r="W650" s="169"/>
      <c r="X650" s="5" t="s">
        <v>40</v>
      </c>
      <c r="Y650" s="5"/>
      <c r="Z650" s="161" t="s">
        <v>40</v>
      </c>
      <c r="AA650" s="161"/>
      <c r="AB650" s="162" t="s">
        <v>40</v>
      </c>
      <c r="AC650" s="162"/>
      <c r="AD650" s="5">
        <v>3</v>
      </c>
      <c r="AE650" s="5" t="s">
        <v>12541</v>
      </c>
      <c r="AF650" s="5" t="s">
        <v>12556</v>
      </c>
      <c r="AG650" s="170" t="b">
        <v>1</v>
      </c>
      <c r="AH650" s="170" t="b">
        <v>1</v>
      </c>
      <c r="AI650" s="170" t="s">
        <v>48</v>
      </c>
    </row>
    <row r="651" spans="1:35" ht="15" customHeight="1">
      <c r="A651" s="191" t="s">
        <v>5831</v>
      </c>
      <c r="B651" s="17">
        <v>3</v>
      </c>
      <c r="C651" s="5" t="s">
        <v>5828</v>
      </c>
      <c r="D651" s="8" t="s">
        <v>5832</v>
      </c>
      <c r="E651" s="12" t="s">
        <v>5833</v>
      </c>
      <c r="F651" s="161" t="s">
        <v>40</v>
      </c>
      <c r="G651" s="161"/>
      <c r="H651" s="162" t="s">
        <v>40</v>
      </c>
      <c r="I651" s="162"/>
      <c r="J651" s="163" t="s">
        <v>40</v>
      </c>
      <c r="K651" s="163"/>
      <c r="L651" s="164" t="s">
        <v>40</v>
      </c>
      <c r="M651" s="164"/>
      <c r="N651" s="164" t="s">
        <v>40</v>
      </c>
      <c r="O651" s="165"/>
      <c r="P651" s="166" t="s">
        <v>40</v>
      </c>
      <c r="Q651" s="166"/>
      <c r="R651" s="167" t="s">
        <v>40</v>
      </c>
      <c r="S651" s="167"/>
      <c r="T651" s="168" t="s">
        <v>40</v>
      </c>
      <c r="U651" s="168"/>
      <c r="V651" s="169" t="s">
        <v>40</v>
      </c>
      <c r="W651" s="169"/>
      <c r="X651" s="5" t="s">
        <v>40</v>
      </c>
      <c r="Y651" s="5"/>
      <c r="Z651" s="161" t="s">
        <v>40</v>
      </c>
      <c r="AA651" s="161"/>
      <c r="AB651" s="162" t="s">
        <v>40</v>
      </c>
      <c r="AC651" s="162"/>
      <c r="AD651" s="5">
        <v>3</v>
      </c>
      <c r="AE651" s="5" t="s">
        <v>12541</v>
      </c>
      <c r="AF651" s="5" t="s">
        <v>12556</v>
      </c>
      <c r="AG651" s="170" t="b">
        <v>1</v>
      </c>
      <c r="AH651" s="170" t="b">
        <v>1</v>
      </c>
      <c r="AI651" s="170" t="s">
        <v>48</v>
      </c>
    </row>
    <row r="652" spans="1:35" ht="15" customHeight="1">
      <c r="A652" s="191" t="s">
        <v>5834</v>
      </c>
      <c r="B652" s="17">
        <v>3</v>
      </c>
      <c r="C652" s="5" t="s">
        <v>5828</v>
      </c>
      <c r="D652" s="8" t="s">
        <v>5835</v>
      </c>
      <c r="E652" s="12" t="s">
        <v>5836</v>
      </c>
      <c r="F652" s="161" t="s">
        <v>40</v>
      </c>
      <c r="G652" s="161"/>
      <c r="H652" s="162" t="s">
        <v>40</v>
      </c>
      <c r="I652" s="162"/>
      <c r="J652" s="163" t="s">
        <v>40</v>
      </c>
      <c r="K652" s="163"/>
      <c r="L652" s="164" t="s">
        <v>40</v>
      </c>
      <c r="M652" s="164"/>
      <c r="N652" s="164" t="s">
        <v>40</v>
      </c>
      <c r="O652" s="165"/>
      <c r="P652" s="166" t="s">
        <v>40</v>
      </c>
      <c r="Q652" s="166"/>
      <c r="R652" s="167" t="s">
        <v>40</v>
      </c>
      <c r="S652" s="167"/>
      <c r="T652" s="168" t="s">
        <v>40</v>
      </c>
      <c r="U652" s="168"/>
      <c r="V652" s="169" t="s">
        <v>40</v>
      </c>
      <c r="W652" s="169"/>
      <c r="X652" s="5" t="s">
        <v>40</v>
      </c>
      <c r="Y652" s="5"/>
      <c r="Z652" s="161" t="s">
        <v>40</v>
      </c>
      <c r="AA652" s="161"/>
      <c r="AB652" s="162" t="s">
        <v>40</v>
      </c>
      <c r="AC652" s="162"/>
      <c r="AD652" s="5">
        <v>3</v>
      </c>
      <c r="AE652" s="5" t="s">
        <v>12541</v>
      </c>
      <c r="AF652" s="5" t="s">
        <v>12556</v>
      </c>
      <c r="AG652" s="170" t="b">
        <v>1</v>
      </c>
      <c r="AH652" s="170" t="b">
        <v>1</v>
      </c>
      <c r="AI652" s="170" t="s">
        <v>48</v>
      </c>
    </row>
    <row r="653" spans="1:35" ht="15" customHeight="1">
      <c r="A653" s="219" t="s">
        <v>5837</v>
      </c>
      <c r="B653" s="17">
        <v>3</v>
      </c>
      <c r="C653" s="5" t="s">
        <v>5828</v>
      </c>
      <c r="D653" s="8" t="s">
        <v>5838</v>
      </c>
      <c r="E653" s="12" t="s">
        <v>5839</v>
      </c>
      <c r="F653" s="161" t="s">
        <v>40</v>
      </c>
      <c r="G653" s="161"/>
      <c r="H653" s="162" t="s">
        <v>40</v>
      </c>
      <c r="I653" s="162"/>
      <c r="J653" s="163" t="s">
        <v>40</v>
      </c>
      <c r="K653" s="163"/>
      <c r="L653" s="164" t="s">
        <v>40</v>
      </c>
      <c r="M653" s="164"/>
      <c r="N653" s="164" t="s">
        <v>40</v>
      </c>
      <c r="O653" s="165"/>
      <c r="P653" s="166" t="s">
        <v>40</v>
      </c>
      <c r="Q653" s="166"/>
      <c r="R653" s="167" t="s">
        <v>40</v>
      </c>
      <c r="S653" s="167"/>
      <c r="T653" s="168" t="s">
        <v>40</v>
      </c>
      <c r="U653" s="168"/>
      <c r="V653" s="169" t="s">
        <v>40</v>
      </c>
      <c r="W653" s="169"/>
      <c r="X653" s="5" t="s">
        <v>40</v>
      </c>
      <c r="Y653" s="5"/>
      <c r="Z653" s="161" t="s">
        <v>40</v>
      </c>
      <c r="AA653" s="161"/>
      <c r="AB653" s="162" t="s">
        <v>40</v>
      </c>
      <c r="AC653" s="162"/>
      <c r="AD653" s="5">
        <v>3</v>
      </c>
      <c r="AE653" s="5" t="s">
        <v>12541</v>
      </c>
      <c r="AF653" s="5" t="s">
        <v>12556</v>
      </c>
      <c r="AG653" s="170" t="b">
        <v>1</v>
      </c>
      <c r="AH653" s="170" t="b">
        <v>1</v>
      </c>
      <c r="AI653" s="170" t="s">
        <v>48</v>
      </c>
    </row>
    <row r="654" spans="1:35" ht="15" customHeight="1">
      <c r="A654" s="60" t="s">
        <v>5840</v>
      </c>
      <c r="B654" s="17">
        <v>3</v>
      </c>
      <c r="C654" s="5" t="s">
        <v>5828</v>
      </c>
      <c r="D654" s="8" t="s">
        <v>5841</v>
      </c>
      <c r="E654" s="12" t="s">
        <v>5842</v>
      </c>
      <c r="F654" s="161" t="s">
        <v>40</v>
      </c>
      <c r="G654" s="161"/>
      <c r="H654" s="162" t="s">
        <v>40</v>
      </c>
      <c r="I654" s="162"/>
      <c r="J654" s="163" t="s">
        <v>40</v>
      </c>
      <c r="K654" s="163"/>
      <c r="L654" s="164" t="s">
        <v>40</v>
      </c>
      <c r="M654" s="164"/>
      <c r="N654" s="164" t="s">
        <v>40</v>
      </c>
      <c r="O654" s="165"/>
      <c r="P654" s="166" t="s">
        <v>40</v>
      </c>
      <c r="Q654" s="166"/>
      <c r="R654" s="167" t="s">
        <v>40</v>
      </c>
      <c r="S654" s="167"/>
      <c r="T654" s="168" t="s">
        <v>40</v>
      </c>
      <c r="U654" s="168"/>
      <c r="V654" s="169" t="s">
        <v>40</v>
      </c>
      <c r="W654" s="169"/>
      <c r="X654" s="5" t="s">
        <v>40</v>
      </c>
      <c r="Y654" s="5"/>
      <c r="Z654" s="161" t="s">
        <v>40</v>
      </c>
      <c r="AA654" s="161"/>
      <c r="AB654" s="162" t="s">
        <v>40</v>
      </c>
      <c r="AC654" s="162"/>
      <c r="AD654" s="5">
        <v>3</v>
      </c>
      <c r="AE654" s="5" t="s">
        <v>12541</v>
      </c>
      <c r="AF654" s="5" t="s">
        <v>12556</v>
      </c>
      <c r="AG654" s="170" t="b">
        <v>1</v>
      </c>
      <c r="AH654" s="170" t="b">
        <v>1</v>
      </c>
      <c r="AI654" s="170" t="s">
        <v>48</v>
      </c>
    </row>
    <row r="655" spans="1:35" ht="15" customHeight="1">
      <c r="A655" s="60" t="s">
        <v>5843</v>
      </c>
      <c r="B655" s="17">
        <v>3</v>
      </c>
      <c r="C655" s="5" t="s">
        <v>5828</v>
      </c>
      <c r="D655" s="8" t="s">
        <v>5844</v>
      </c>
      <c r="E655" s="12" t="s">
        <v>5845</v>
      </c>
      <c r="F655" s="161" t="s">
        <v>40</v>
      </c>
      <c r="G655" s="161"/>
      <c r="H655" s="162" t="s">
        <v>40</v>
      </c>
      <c r="I655" s="162"/>
      <c r="J655" s="163" t="s">
        <v>40</v>
      </c>
      <c r="K655" s="163"/>
      <c r="L655" s="164" t="s">
        <v>40</v>
      </c>
      <c r="M655" s="164"/>
      <c r="N655" s="164" t="s">
        <v>40</v>
      </c>
      <c r="O655" s="165"/>
      <c r="P655" s="166" t="s">
        <v>40</v>
      </c>
      <c r="Q655" s="166"/>
      <c r="R655" s="167" t="s">
        <v>40</v>
      </c>
      <c r="S655" s="167"/>
      <c r="T655" s="168" t="s">
        <v>40</v>
      </c>
      <c r="U655" s="168"/>
      <c r="V655" s="169" t="s">
        <v>40</v>
      </c>
      <c r="W655" s="169"/>
      <c r="X655" s="5" t="s">
        <v>40</v>
      </c>
      <c r="Y655" s="5"/>
      <c r="Z655" s="161" t="s">
        <v>40</v>
      </c>
      <c r="AA655" s="161"/>
      <c r="AB655" s="162" t="s">
        <v>40</v>
      </c>
      <c r="AC655" s="162"/>
      <c r="AD655" s="5">
        <v>3</v>
      </c>
      <c r="AE655" s="5" t="s">
        <v>12541</v>
      </c>
      <c r="AF655" s="5" t="s">
        <v>12556</v>
      </c>
      <c r="AG655" s="170" t="b">
        <v>1</v>
      </c>
      <c r="AH655" s="170" t="b">
        <v>1</v>
      </c>
      <c r="AI655" s="170" t="s">
        <v>48</v>
      </c>
    </row>
    <row r="656" spans="1:35" ht="15" customHeight="1">
      <c r="A656" s="60" t="s">
        <v>5846</v>
      </c>
      <c r="B656" s="17">
        <v>3</v>
      </c>
      <c r="C656" s="5" t="s">
        <v>5847</v>
      </c>
      <c r="D656" s="214" t="s">
        <v>5848</v>
      </c>
      <c r="E656" s="12" t="s">
        <v>5849</v>
      </c>
      <c r="F656" s="161" t="s">
        <v>40</v>
      </c>
      <c r="G656" s="161"/>
      <c r="H656" s="162" t="s">
        <v>40</v>
      </c>
      <c r="I656" s="162"/>
      <c r="J656" s="163" t="s">
        <v>40</v>
      </c>
      <c r="K656" s="163"/>
      <c r="L656" s="164" t="s">
        <v>40</v>
      </c>
      <c r="M656" s="164"/>
      <c r="N656" s="164" t="s">
        <v>40</v>
      </c>
      <c r="O656" s="165"/>
      <c r="P656" s="166" t="s">
        <v>40</v>
      </c>
      <c r="Q656" s="166"/>
      <c r="R656" s="167" t="s">
        <v>40</v>
      </c>
      <c r="S656" s="167"/>
      <c r="T656" s="168" t="s">
        <v>40</v>
      </c>
      <c r="U656" s="168"/>
      <c r="V656" s="169" t="s">
        <v>40</v>
      </c>
      <c r="W656" s="169"/>
      <c r="X656" s="5" t="s">
        <v>40</v>
      </c>
      <c r="Y656" s="5"/>
      <c r="Z656" s="161" t="s">
        <v>40</v>
      </c>
      <c r="AA656" s="161"/>
      <c r="AB656" s="162" t="s">
        <v>40</v>
      </c>
      <c r="AC656" s="162"/>
      <c r="AD656" s="5">
        <v>3</v>
      </c>
      <c r="AE656" s="5" t="s">
        <v>12541</v>
      </c>
      <c r="AF656" s="5" t="s">
        <v>12556</v>
      </c>
      <c r="AG656" s="170" t="b">
        <v>1</v>
      </c>
      <c r="AH656" s="170" t="b">
        <v>1</v>
      </c>
      <c r="AI656" s="170" t="s">
        <v>48</v>
      </c>
    </row>
    <row r="657" spans="1:35" ht="15" customHeight="1">
      <c r="A657" s="60" t="s">
        <v>5850</v>
      </c>
      <c r="B657" s="17">
        <v>3</v>
      </c>
      <c r="C657" s="5" t="s">
        <v>5847</v>
      </c>
      <c r="D657" s="214" t="s">
        <v>5851</v>
      </c>
      <c r="E657" s="12" t="s">
        <v>5852</v>
      </c>
      <c r="F657" s="161" t="s">
        <v>40</v>
      </c>
      <c r="G657" s="161"/>
      <c r="H657" s="162" t="s">
        <v>40</v>
      </c>
      <c r="I657" s="162"/>
      <c r="J657" s="163" t="s">
        <v>40</v>
      </c>
      <c r="K657" s="163"/>
      <c r="L657" s="164" t="s">
        <v>40</v>
      </c>
      <c r="M657" s="164"/>
      <c r="N657" s="164" t="s">
        <v>40</v>
      </c>
      <c r="O657" s="165"/>
      <c r="P657" s="166" t="s">
        <v>40</v>
      </c>
      <c r="Q657" s="166"/>
      <c r="R657" s="167" t="s">
        <v>40</v>
      </c>
      <c r="S657" s="167"/>
      <c r="T657" s="168" t="s">
        <v>40</v>
      </c>
      <c r="U657" s="168"/>
      <c r="V657" s="169" t="s">
        <v>40</v>
      </c>
      <c r="W657" s="169"/>
      <c r="X657" s="5" t="s">
        <v>40</v>
      </c>
      <c r="Y657" s="5"/>
      <c r="Z657" s="161" t="s">
        <v>40</v>
      </c>
      <c r="AA657" s="161"/>
      <c r="AB657" s="162" t="s">
        <v>40</v>
      </c>
      <c r="AC657" s="162"/>
      <c r="AD657" s="5">
        <v>3</v>
      </c>
      <c r="AE657" s="5" t="s">
        <v>12541</v>
      </c>
      <c r="AF657" s="5" t="s">
        <v>12556</v>
      </c>
      <c r="AG657" s="170" t="b">
        <v>1</v>
      </c>
      <c r="AH657" s="170" t="b">
        <v>1</v>
      </c>
      <c r="AI657" s="170" t="s">
        <v>48</v>
      </c>
    </row>
    <row r="658" spans="1:35" ht="15" customHeight="1">
      <c r="A658" s="60" t="s">
        <v>5853</v>
      </c>
      <c r="B658" s="17">
        <v>3</v>
      </c>
      <c r="C658" s="5" t="s">
        <v>5847</v>
      </c>
      <c r="D658" s="214" t="s">
        <v>5854</v>
      </c>
      <c r="E658" s="12" t="s">
        <v>5855</v>
      </c>
      <c r="F658" s="161" t="s">
        <v>40</v>
      </c>
      <c r="G658" s="161"/>
      <c r="H658" s="162" t="s">
        <v>40</v>
      </c>
      <c r="I658" s="162"/>
      <c r="J658" s="163" t="s">
        <v>40</v>
      </c>
      <c r="K658" s="163"/>
      <c r="L658" s="164" t="s">
        <v>40</v>
      </c>
      <c r="M658" s="164"/>
      <c r="N658" s="164" t="s">
        <v>40</v>
      </c>
      <c r="O658" s="165"/>
      <c r="P658" s="166" t="s">
        <v>40</v>
      </c>
      <c r="Q658" s="166"/>
      <c r="R658" s="167" t="s">
        <v>40</v>
      </c>
      <c r="S658" s="167"/>
      <c r="T658" s="168" t="s">
        <v>40</v>
      </c>
      <c r="U658" s="168"/>
      <c r="V658" s="169" t="s">
        <v>40</v>
      </c>
      <c r="W658" s="169"/>
      <c r="X658" s="5" t="s">
        <v>40</v>
      </c>
      <c r="Y658" s="5"/>
      <c r="Z658" s="161" t="s">
        <v>40</v>
      </c>
      <c r="AA658" s="161"/>
      <c r="AB658" s="162" t="s">
        <v>40</v>
      </c>
      <c r="AC658" s="162"/>
      <c r="AD658" s="5">
        <v>3</v>
      </c>
      <c r="AE658" s="5" t="s">
        <v>12541</v>
      </c>
      <c r="AF658" s="5" t="s">
        <v>12556</v>
      </c>
      <c r="AG658" s="170" t="b">
        <v>1</v>
      </c>
      <c r="AH658" s="170" t="b">
        <v>1</v>
      </c>
      <c r="AI658" s="170" t="s">
        <v>48</v>
      </c>
    </row>
    <row r="659" spans="1:35" ht="15" customHeight="1">
      <c r="A659" s="60" t="s">
        <v>5856</v>
      </c>
      <c r="B659" s="17">
        <v>3</v>
      </c>
      <c r="C659" s="5" t="s">
        <v>5847</v>
      </c>
      <c r="D659" s="214" t="s">
        <v>5857</v>
      </c>
      <c r="E659" s="12" t="s">
        <v>5858</v>
      </c>
      <c r="F659" s="161" t="s">
        <v>40</v>
      </c>
      <c r="G659" s="161"/>
      <c r="H659" s="162" t="s">
        <v>40</v>
      </c>
      <c r="I659" s="162"/>
      <c r="J659" s="163" t="s">
        <v>40</v>
      </c>
      <c r="K659" s="163"/>
      <c r="L659" s="164" t="s">
        <v>40</v>
      </c>
      <c r="M659" s="164"/>
      <c r="N659" s="164" t="s">
        <v>40</v>
      </c>
      <c r="O659" s="165"/>
      <c r="P659" s="166" t="s">
        <v>40</v>
      </c>
      <c r="Q659" s="166"/>
      <c r="R659" s="167" t="s">
        <v>40</v>
      </c>
      <c r="S659" s="167"/>
      <c r="T659" s="168" t="s">
        <v>40</v>
      </c>
      <c r="U659" s="168"/>
      <c r="V659" s="169" t="s">
        <v>40</v>
      </c>
      <c r="W659" s="169"/>
      <c r="X659" s="5" t="s">
        <v>40</v>
      </c>
      <c r="Y659" s="5"/>
      <c r="Z659" s="161" t="s">
        <v>40</v>
      </c>
      <c r="AA659" s="161"/>
      <c r="AB659" s="162" t="s">
        <v>40</v>
      </c>
      <c r="AC659" s="162"/>
      <c r="AD659" s="5">
        <v>3</v>
      </c>
      <c r="AE659" s="5" t="s">
        <v>12541</v>
      </c>
      <c r="AF659" s="5" t="s">
        <v>12556</v>
      </c>
      <c r="AG659" s="170" t="b">
        <v>1</v>
      </c>
      <c r="AH659" s="170" t="b">
        <v>1</v>
      </c>
      <c r="AI659" s="170" t="s">
        <v>48</v>
      </c>
    </row>
    <row r="660" spans="1:35" ht="15" customHeight="1">
      <c r="A660" s="60" t="s">
        <v>5859</v>
      </c>
      <c r="B660" s="17">
        <v>3</v>
      </c>
      <c r="C660" s="5" t="s">
        <v>5847</v>
      </c>
      <c r="D660" s="214" t="s">
        <v>5860</v>
      </c>
      <c r="E660" s="12" t="s">
        <v>5861</v>
      </c>
      <c r="F660" s="161" t="s">
        <v>40</v>
      </c>
      <c r="G660" s="161"/>
      <c r="H660" s="162" t="s">
        <v>40</v>
      </c>
      <c r="I660" s="162"/>
      <c r="J660" s="163" t="s">
        <v>40</v>
      </c>
      <c r="K660" s="163"/>
      <c r="L660" s="164" t="s">
        <v>40</v>
      </c>
      <c r="M660" s="164"/>
      <c r="N660" s="164" t="s">
        <v>40</v>
      </c>
      <c r="O660" s="165"/>
      <c r="P660" s="166" t="s">
        <v>40</v>
      </c>
      <c r="Q660" s="166"/>
      <c r="R660" s="167" t="s">
        <v>40</v>
      </c>
      <c r="S660" s="167"/>
      <c r="T660" s="168" t="s">
        <v>40</v>
      </c>
      <c r="U660" s="168"/>
      <c r="V660" s="169" t="s">
        <v>40</v>
      </c>
      <c r="W660" s="169"/>
      <c r="X660" s="5" t="s">
        <v>40</v>
      </c>
      <c r="Y660" s="5"/>
      <c r="Z660" s="161" t="s">
        <v>40</v>
      </c>
      <c r="AA660" s="161"/>
      <c r="AB660" s="162" t="s">
        <v>40</v>
      </c>
      <c r="AC660" s="162"/>
      <c r="AD660" s="5">
        <v>3</v>
      </c>
      <c r="AE660" s="5" t="s">
        <v>12541</v>
      </c>
      <c r="AF660" s="5" t="s">
        <v>12556</v>
      </c>
      <c r="AG660" s="170" t="b">
        <v>1</v>
      </c>
      <c r="AH660" s="170" t="b">
        <v>1</v>
      </c>
      <c r="AI660" s="170" t="s">
        <v>48</v>
      </c>
    </row>
    <row r="661" spans="1:35" ht="15" customHeight="1">
      <c r="A661" s="60" t="s">
        <v>5862</v>
      </c>
      <c r="B661" s="17">
        <v>3</v>
      </c>
      <c r="C661" s="5" t="s">
        <v>5847</v>
      </c>
      <c r="D661" s="214" t="s">
        <v>5863</v>
      </c>
      <c r="E661" s="12" t="s">
        <v>5864</v>
      </c>
      <c r="F661" s="161" t="s">
        <v>40</v>
      </c>
      <c r="G661" s="161"/>
      <c r="H661" s="162" t="s">
        <v>40</v>
      </c>
      <c r="I661" s="162"/>
      <c r="J661" s="163" t="s">
        <v>40</v>
      </c>
      <c r="K661" s="163"/>
      <c r="L661" s="164" t="s">
        <v>40</v>
      </c>
      <c r="M661" s="164"/>
      <c r="N661" s="164" t="s">
        <v>40</v>
      </c>
      <c r="O661" s="165"/>
      <c r="P661" s="166" t="s">
        <v>40</v>
      </c>
      <c r="Q661" s="166"/>
      <c r="R661" s="167" t="s">
        <v>40</v>
      </c>
      <c r="S661" s="167"/>
      <c r="T661" s="168" t="s">
        <v>40</v>
      </c>
      <c r="U661" s="168"/>
      <c r="V661" s="169" t="s">
        <v>40</v>
      </c>
      <c r="W661" s="169"/>
      <c r="X661" s="5" t="s">
        <v>40</v>
      </c>
      <c r="Y661" s="5"/>
      <c r="Z661" s="161" t="s">
        <v>40</v>
      </c>
      <c r="AA661" s="161"/>
      <c r="AB661" s="162" t="s">
        <v>40</v>
      </c>
      <c r="AC661" s="162"/>
      <c r="AD661" s="5">
        <v>3</v>
      </c>
      <c r="AE661" s="5" t="s">
        <v>12541</v>
      </c>
      <c r="AF661" s="5" t="s">
        <v>12556</v>
      </c>
      <c r="AG661" s="170" t="b">
        <v>1</v>
      </c>
      <c r="AH661" s="170" t="b">
        <v>1</v>
      </c>
      <c r="AI661" s="170" t="s">
        <v>48</v>
      </c>
    </row>
    <row r="662" spans="1:35" ht="15" customHeight="1">
      <c r="A662" s="60" t="s">
        <v>5865</v>
      </c>
      <c r="B662" s="213">
        <v>5</v>
      </c>
      <c r="C662" s="59" t="s">
        <v>5866</v>
      </c>
      <c r="D662" s="214" t="s">
        <v>5867</v>
      </c>
      <c r="E662" s="12" t="s">
        <v>5868</v>
      </c>
      <c r="F662" s="161" t="s">
        <v>40</v>
      </c>
      <c r="G662" s="161"/>
      <c r="H662" s="162" t="s">
        <v>40</v>
      </c>
      <c r="I662" s="162"/>
      <c r="J662" s="163" t="s">
        <v>40</v>
      </c>
      <c r="K662" s="163"/>
      <c r="L662" s="164" t="s">
        <v>40</v>
      </c>
      <c r="M662" s="164"/>
      <c r="N662" s="164" t="s">
        <v>40</v>
      </c>
      <c r="O662" s="165"/>
      <c r="P662" s="166" t="s">
        <v>40</v>
      </c>
      <c r="Q662" s="166"/>
      <c r="R662" s="167" t="s">
        <v>40</v>
      </c>
      <c r="S662" s="167"/>
      <c r="T662" s="168" t="s">
        <v>40</v>
      </c>
      <c r="U662" s="168"/>
      <c r="V662" s="169" t="s">
        <v>40</v>
      </c>
      <c r="W662" s="169"/>
      <c r="X662" s="5" t="s">
        <v>40</v>
      </c>
      <c r="Y662" s="5"/>
      <c r="Z662" s="161" t="s">
        <v>40</v>
      </c>
      <c r="AA662" s="161"/>
      <c r="AB662" s="162" t="s">
        <v>40</v>
      </c>
      <c r="AC662" s="162"/>
      <c r="AD662" s="5">
        <v>8</v>
      </c>
      <c r="AE662" s="5" t="s">
        <v>12541</v>
      </c>
      <c r="AF662" s="5" t="s">
        <v>12556</v>
      </c>
      <c r="AG662" s="170" t="b">
        <v>1</v>
      </c>
      <c r="AH662" s="170" t="b">
        <v>1</v>
      </c>
      <c r="AI662" s="170" t="s">
        <v>48</v>
      </c>
    </row>
    <row r="663" spans="1:35" ht="15" customHeight="1">
      <c r="A663" s="60" t="s">
        <v>5869</v>
      </c>
      <c r="B663" s="213">
        <v>5</v>
      </c>
      <c r="C663" s="59" t="s">
        <v>5866</v>
      </c>
      <c r="D663" s="214" t="s">
        <v>5870</v>
      </c>
      <c r="E663" s="12" t="s">
        <v>5871</v>
      </c>
      <c r="F663" s="161" t="s">
        <v>40</v>
      </c>
      <c r="G663" s="161"/>
      <c r="H663" s="162" t="s">
        <v>40</v>
      </c>
      <c r="I663" s="162"/>
      <c r="J663" s="163" t="s">
        <v>40</v>
      </c>
      <c r="K663" s="163"/>
      <c r="L663" s="164" t="s">
        <v>40</v>
      </c>
      <c r="M663" s="164"/>
      <c r="N663" s="164" t="s">
        <v>40</v>
      </c>
      <c r="O663" s="165"/>
      <c r="P663" s="166" t="s">
        <v>40</v>
      </c>
      <c r="Q663" s="166"/>
      <c r="R663" s="167" t="s">
        <v>40</v>
      </c>
      <c r="S663" s="167"/>
      <c r="T663" s="168" t="s">
        <v>40</v>
      </c>
      <c r="U663" s="168"/>
      <c r="V663" s="169" t="s">
        <v>40</v>
      </c>
      <c r="W663" s="169"/>
      <c r="X663" s="5" t="s">
        <v>40</v>
      </c>
      <c r="Y663" s="5"/>
      <c r="Z663" s="161" t="s">
        <v>40</v>
      </c>
      <c r="AA663" s="161"/>
      <c r="AB663" s="162" t="s">
        <v>40</v>
      </c>
      <c r="AC663" s="162"/>
      <c r="AD663" s="5">
        <v>8</v>
      </c>
      <c r="AE663" s="5" t="s">
        <v>12541</v>
      </c>
      <c r="AF663" s="5" t="s">
        <v>12556</v>
      </c>
      <c r="AG663" s="170" t="b">
        <v>1</v>
      </c>
      <c r="AH663" s="170" t="b">
        <v>1</v>
      </c>
      <c r="AI663" s="170" t="s">
        <v>48</v>
      </c>
    </row>
    <row r="664" spans="1:35" ht="15" customHeight="1">
      <c r="A664" s="60" t="s">
        <v>5872</v>
      </c>
      <c r="B664" s="213">
        <v>5</v>
      </c>
      <c r="C664" s="59" t="s">
        <v>5866</v>
      </c>
      <c r="D664" s="214" t="s">
        <v>5873</v>
      </c>
      <c r="E664" s="12" t="s">
        <v>5874</v>
      </c>
      <c r="F664" s="161" t="s">
        <v>40</v>
      </c>
      <c r="G664" s="161"/>
      <c r="H664" s="162" t="s">
        <v>40</v>
      </c>
      <c r="I664" s="162"/>
      <c r="J664" s="163" t="s">
        <v>40</v>
      </c>
      <c r="K664" s="163"/>
      <c r="L664" s="164" t="s">
        <v>40</v>
      </c>
      <c r="M664" s="164"/>
      <c r="N664" s="164" t="s">
        <v>40</v>
      </c>
      <c r="O664" s="165"/>
      <c r="P664" s="166" t="s">
        <v>40</v>
      </c>
      <c r="Q664" s="166"/>
      <c r="R664" s="167" t="s">
        <v>40</v>
      </c>
      <c r="S664" s="167"/>
      <c r="T664" s="168" t="s">
        <v>40</v>
      </c>
      <c r="U664" s="168"/>
      <c r="V664" s="169" t="s">
        <v>40</v>
      </c>
      <c r="W664" s="169"/>
      <c r="X664" s="5" t="s">
        <v>40</v>
      </c>
      <c r="Y664" s="5"/>
      <c r="Z664" s="161" t="s">
        <v>40</v>
      </c>
      <c r="AA664" s="161"/>
      <c r="AB664" s="162" t="s">
        <v>40</v>
      </c>
      <c r="AC664" s="162"/>
      <c r="AD664" s="5">
        <v>8</v>
      </c>
      <c r="AE664" s="5" t="s">
        <v>12541</v>
      </c>
      <c r="AF664" s="5" t="s">
        <v>12556</v>
      </c>
      <c r="AG664" s="170" t="b">
        <v>1</v>
      </c>
      <c r="AH664" s="170" t="b">
        <v>1</v>
      </c>
      <c r="AI664" s="170" t="s">
        <v>48</v>
      </c>
    </row>
    <row r="665" spans="1:35" ht="15" customHeight="1">
      <c r="A665" s="60" t="s">
        <v>5875</v>
      </c>
      <c r="B665" s="213">
        <v>5</v>
      </c>
      <c r="C665" s="59" t="s">
        <v>5866</v>
      </c>
      <c r="D665" s="214" t="s">
        <v>5876</v>
      </c>
      <c r="E665" s="12" t="s">
        <v>5877</v>
      </c>
      <c r="F665" s="161" t="s">
        <v>40</v>
      </c>
      <c r="G665" s="161"/>
      <c r="H665" s="162" t="s">
        <v>40</v>
      </c>
      <c r="I665" s="162"/>
      <c r="J665" s="163" t="s">
        <v>40</v>
      </c>
      <c r="K665" s="163"/>
      <c r="L665" s="164" t="s">
        <v>40</v>
      </c>
      <c r="M665" s="164"/>
      <c r="N665" s="164" t="s">
        <v>40</v>
      </c>
      <c r="O665" s="165"/>
      <c r="P665" s="166" t="s">
        <v>40</v>
      </c>
      <c r="Q665" s="166"/>
      <c r="R665" s="167" t="s">
        <v>40</v>
      </c>
      <c r="S665" s="167"/>
      <c r="T665" s="168" t="s">
        <v>40</v>
      </c>
      <c r="U665" s="168"/>
      <c r="V665" s="169" t="s">
        <v>40</v>
      </c>
      <c r="W665" s="169"/>
      <c r="X665" s="5" t="s">
        <v>40</v>
      </c>
      <c r="Y665" s="5"/>
      <c r="Z665" s="161" t="s">
        <v>40</v>
      </c>
      <c r="AA665" s="161"/>
      <c r="AB665" s="162" t="s">
        <v>40</v>
      </c>
      <c r="AC665" s="162"/>
      <c r="AD665" s="5">
        <v>8</v>
      </c>
      <c r="AE665" s="5" t="s">
        <v>12541</v>
      </c>
      <c r="AF665" s="5" t="s">
        <v>12556</v>
      </c>
      <c r="AG665" s="170" t="b">
        <v>1</v>
      </c>
      <c r="AH665" s="170" t="b">
        <v>1</v>
      </c>
      <c r="AI665" s="170" t="s">
        <v>48</v>
      </c>
    </row>
    <row r="666" spans="1:35" ht="15" customHeight="1">
      <c r="A666" s="60" t="s">
        <v>5878</v>
      </c>
      <c r="B666" s="213">
        <v>5</v>
      </c>
      <c r="C666" s="59" t="s">
        <v>5866</v>
      </c>
      <c r="D666" s="214" t="s">
        <v>5879</v>
      </c>
      <c r="E666" s="12" t="s">
        <v>5880</v>
      </c>
      <c r="F666" s="161" t="s">
        <v>40</v>
      </c>
      <c r="G666" s="161"/>
      <c r="H666" s="162" t="s">
        <v>40</v>
      </c>
      <c r="I666" s="162"/>
      <c r="J666" s="163" t="s">
        <v>40</v>
      </c>
      <c r="K666" s="163"/>
      <c r="L666" s="164" t="s">
        <v>40</v>
      </c>
      <c r="M666" s="164"/>
      <c r="N666" s="164" t="s">
        <v>40</v>
      </c>
      <c r="O666" s="165"/>
      <c r="P666" s="166" t="s">
        <v>40</v>
      </c>
      <c r="Q666" s="166"/>
      <c r="R666" s="167" t="s">
        <v>40</v>
      </c>
      <c r="S666" s="167"/>
      <c r="T666" s="168" t="s">
        <v>40</v>
      </c>
      <c r="U666" s="168"/>
      <c r="V666" s="169" t="s">
        <v>40</v>
      </c>
      <c r="W666" s="169"/>
      <c r="X666" s="5" t="s">
        <v>40</v>
      </c>
      <c r="Y666" s="5"/>
      <c r="Z666" s="161" t="s">
        <v>40</v>
      </c>
      <c r="AA666" s="161"/>
      <c r="AB666" s="162" t="s">
        <v>40</v>
      </c>
      <c r="AC666" s="162"/>
      <c r="AD666" s="5">
        <v>8</v>
      </c>
      <c r="AE666" s="5" t="s">
        <v>12541</v>
      </c>
      <c r="AF666" s="5" t="s">
        <v>12556</v>
      </c>
      <c r="AG666" s="170" t="b">
        <v>1</v>
      </c>
      <c r="AH666" s="170" t="b">
        <v>1</v>
      </c>
      <c r="AI666" s="170" t="s">
        <v>48</v>
      </c>
    </row>
    <row r="667" spans="1:35" ht="15" hidden="1" customHeight="1">
      <c r="A667" s="210"/>
      <c r="B667" s="210"/>
      <c r="C667" s="210"/>
      <c r="D667" s="210"/>
      <c r="E667" s="210"/>
      <c r="F667" s="161" t="s">
        <v>40</v>
      </c>
      <c r="G667" s="161"/>
      <c r="H667" s="162" t="s">
        <v>40</v>
      </c>
      <c r="I667" s="162"/>
      <c r="J667" s="163" t="s">
        <v>40</v>
      </c>
      <c r="K667" s="163"/>
      <c r="L667" s="164" t="s">
        <v>40</v>
      </c>
      <c r="M667" s="164"/>
      <c r="N667" s="164" t="s">
        <v>40</v>
      </c>
      <c r="O667" s="165"/>
      <c r="P667" s="166" t="s">
        <v>40</v>
      </c>
      <c r="Q667" s="166"/>
      <c r="R667" s="167" t="s">
        <v>40</v>
      </c>
      <c r="S667" s="167"/>
      <c r="T667" s="168" t="s">
        <v>40</v>
      </c>
      <c r="U667" s="168"/>
      <c r="V667" s="169" t="s">
        <v>40</v>
      </c>
      <c r="W667" s="169"/>
      <c r="X667" s="5" t="s">
        <v>40</v>
      </c>
      <c r="Y667" s="5"/>
      <c r="Z667" s="161" t="s">
        <v>40</v>
      </c>
      <c r="AA667" s="161"/>
      <c r="AB667" s="162" t="s">
        <v>40</v>
      </c>
      <c r="AC667" s="162"/>
      <c r="AD667" s="211"/>
      <c r="AE667" s="211"/>
      <c r="AF667" s="211"/>
      <c r="AG667" s="211"/>
      <c r="AH667" s="211"/>
      <c r="AI667" s="212"/>
    </row>
    <row r="668" spans="1:35" ht="15" customHeight="1">
      <c r="A668" s="74" t="s">
        <v>3149</v>
      </c>
      <c r="B668" s="17">
        <v>3</v>
      </c>
      <c r="C668" s="33" t="s">
        <v>3149</v>
      </c>
      <c r="D668" s="220" t="s">
        <v>3150</v>
      </c>
      <c r="E668" s="57" t="s">
        <v>3150</v>
      </c>
      <c r="F668" s="161" t="s">
        <v>40</v>
      </c>
      <c r="G668" s="161"/>
      <c r="H668" s="162" t="s">
        <v>40</v>
      </c>
      <c r="I668" s="162"/>
      <c r="J668" s="163" t="s">
        <v>40</v>
      </c>
      <c r="K668" s="163"/>
      <c r="L668" s="164" t="s">
        <v>40</v>
      </c>
      <c r="M668" s="164"/>
      <c r="N668" s="164" t="s">
        <v>40</v>
      </c>
      <c r="O668" s="165"/>
      <c r="P668" s="166" t="s">
        <v>40</v>
      </c>
      <c r="Q668" s="166"/>
      <c r="R668" s="167" t="s">
        <v>40</v>
      </c>
      <c r="S668" s="167"/>
      <c r="T668" s="168" t="s">
        <v>40</v>
      </c>
      <c r="U668" s="168"/>
      <c r="V668" s="169" t="s">
        <v>40</v>
      </c>
      <c r="W668" s="169"/>
      <c r="X668" s="5" t="s">
        <v>40</v>
      </c>
      <c r="Y668" s="5"/>
      <c r="Z668" s="161" t="s">
        <v>40</v>
      </c>
      <c r="AA668" s="161"/>
      <c r="AB668" s="162" t="s">
        <v>40</v>
      </c>
      <c r="AC668" s="162"/>
      <c r="AD668" s="5">
        <v>2.5</v>
      </c>
      <c r="AE668" s="5" t="s">
        <v>12541</v>
      </c>
      <c r="AF668" s="5" t="s">
        <v>12556</v>
      </c>
      <c r="AG668" s="170" t="b">
        <v>1</v>
      </c>
      <c r="AH668" s="170" t="b">
        <v>1</v>
      </c>
      <c r="AI668" s="170" t="s">
        <v>48</v>
      </c>
    </row>
    <row r="669" spans="1:35" ht="15" customHeight="1">
      <c r="A669" s="74" t="s">
        <v>3151</v>
      </c>
      <c r="B669" s="17">
        <v>3</v>
      </c>
      <c r="C669" s="33" t="s">
        <v>3151</v>
      </c>
      <c r="D669" s="220" t="s">
        <v>3152</v>
      </c>
      <c r="E669" s="57" t="s">
        <v>3152</v>
      </c>
      <c r="F669" s="161" t="s">
        <v>40</v>
      </c>
      <c r="G669" s="161"/>
      <c r="H669" s="162" t="s">
        <v>40</v>
      </c>
      <c r="I669" s="162"/>
      <c r="J669" s="163" t="s">
        <v>40</v>
      </c>
      <c r="K669" s="163"/>
      <c r="L669" s="164" t="s">
        <v>40</v>
      </c>
      <c r="M669" s="164"/>
      <c r="N669" s="164" t="s">
        <v>40</v>
      </c>
      <c r="O669" s="165"/>
      <c r="P669" s="166" t="s">
        <v>40</v>
      </c>
      <c r="Q669" s="166"/>
      <c r="R669" s="167" t="s">
        <v>40</v>
      </c>
      <c r="S669" s="167"/>
      <c r="T669" s="168" t="s">
        <v>40</v>
      </c>
      <c r="U669" s="168"/>
      <c r="V669" s="169" t="s">
        <v>40</v>
      </c>
      <c r="W669" s="169"/>
      <c r="X669" s="5" t="s">
        <v>40</v>
      </c>
      <c r="Y669" s="5"/>
      <c r="Z669" s="161" t="s">
        <v>40</v>
      </c>
      <c r="AA669" s="161"/>
      <c r="AB669" s="162" t="s">
        <v>40</v>
      </c>
      <c r="AC669" s="162"/>
      <c r="AD669" s="5">
        <v>2.5</v>
      </c>
      <c r="AE669" s="5" t="s">
        <v>12541</v>
      </c>
      <c r="AF669" s="5" t="s">
        <v>12556</v>
      </c>
      <c r="AG669" s="170" t="b">
        <v>1</v>
      </c>
      <c r="AH669" s="170" t="b">
        <v>1</v>
      </c>
      <c r="AI669" s="170" t="s">
        <v>48</v>
      </c>
    </row>
    <row r="670" spans="1:35" ht="15" customHeight="1">
      <c r="A670" s="74" t="s">
        <v>3153</v>
      </c>
      <c r="B670" s="17">
        <v>3</v>
      </c>
      <c r="C670" s="33" t="s">
        <v>3153</v>
      </c>
      <c r="D670" s="220" t="s">
        <v>3154</v>
      </c>
      <c r="E670" s="57" t="s">
        <v>3154</v>
      </c>
      <c r="F670" s="161" t="s">
        <v>40</v>
      </c>
      <c r="G670" s="161"/>
      <c r="H670" s="162" t="s">
        <v>40</v>
      </c>
      <c r="I670" s="162"/>
      <c r="J670" s="163" t="s">
        <v>40</v>
      </c>
      <c r="K670" s="163"/>
      <c r="L670" s="164" t="s">
        <v>40</v>
      </c>
      <c r="M670" s="164"/>
      <c r="N670" s="164" t="s">
        <v>40</v>
      </c>
      <c r="O670" s="165"/>
      <c r="P670" s="166" t="s">
        <v>40</v>
      </c>
      <c r="Q670" s="166"/>
      <c r="R670" s="167" t="s">
        <v>40</v>
      </c>
      <c r="S670" s="167"/>
      <c r="T670" s="168" t="s">
        <v>40</v>
      </c>
      <c r="U670" s="168"/>
      <c r="V670" s="169" t="s">
        <v>40</v>
      </c>
      <c r="W670" s="169"/>
      <c r="X670" s="5" t="s">
        <v>40</v>
      </c>
      <c r="Y670" s="5"/>
      <c r="Z670" s="161" t="s">
        <v>40</v>
      </c>
      <c r="AA670" s="161"/>
      <c r="AB670" s="162" t="s">
        <v>40</v>
      </c>
      <c r="AC670" s="162"/>
      <c r="AD670" s="5">
        <v>2.5</v>
      </c>
      <c r="AE670" s="5" t="s">
        <v>12541</v>
      </c>
      <c r="AF670" s="5" t="s">
        <v>12556</v>
      </c>
      <c r="AG670" s="170" t="b">
        <v>1</v>
      </c>
      <c r="AH670" s="170" t="b">
        <v>1</v>
      </c>
      <c r="AI670" s="170" t="s">
        <v>48</v>
      </c>
    </row>
    <row r="671" spans="1:35" ht="15" customHeight="1">
      <c r="A671" s="74" t="s">
        <v>3155</v>
      </c>
      <c r="B671" s="17">
        <v>3</v>
      </c>
      <c r="C671" s="33" t="s">
        <v>3155</v>
      </c>
      <c r="D671" s="220" t="s">
        <v>3156</v>
      </c>
      <c r="E671" s="57" t="s">
        <v>3156</v>
      </c>
      <c r="F671" s="161" t="s">
        <v>40</v>
      </c>
      <c r="G671" s="161"/>
      <c r="H671" s="162" t="s">
        <v>40</v>
      </c>
      <c r="I671" s="162"/>
      <c r="J671" s="163" t="s">
        <v>40</v>
      </c>
      <c r="K671" s="163"/>
      <c r="L671" s="164" t="s">
        <v>40</v>
      </c>
      <c r="M671" s="164"/>
      <c r="N671" s="164" t="s">
        <v>40</v>
      </c>
      <c r="O671" s="165"/>
      <c r="P671" s="166" t="s">
        <v>40</v>
      </c>
      <c r="Q671" s="166"/>
      <c r="R671" s="167" t="s">
        <v>40</v>
      </c>
      <c r="S671" s="167"/>
      <c r="T671" s="168" t="s">
        <v>40</v>
      </c>
      <c r="U671" s="168"/>
      <c r="V671" s="169" t="s">
        <v>40</v>
      </c>
      <c r="W671" s="169"/>
      <c r="X671" s="5" t="s">
        <v>40</v>
      </c>
      <c r="Y671" s="5"/>
      <c r="Z671" s="161" t="s">
        <v>40</v>
      </c>
      <c r="AA671" s="161"/>
      <c r="AB671" s="162" t="s">
        <v>40</v>
      </c>
      <c r="AC671" s="162"/>
      <c r="AD671" s="5">
        <v>2.5</v>
      </c>
      <c r="AE671" s="5" t="s">
        <v>12541</v>
      </c>
      <c r="AF671" s="5" t="s">
        <v>12556</v>
      </c>
      <c r="AG671" s="170" t="b">
        <v>1</v>
      </c>
      <c r="AH671" s="170" t="b">
        <v>1</v>
      </c>
      <c r="AI671" s="170" t="s">
        <v>48</v>
      </c>
    </row>
    <row r="672" spans="1:35" ht="15" customHeight="1">
      <c r="A672" s="74" t="s">
        <v>3157</v>
      </c>
      <c r="B672" s="17">
        <v>3</v>
      </c>
      <c r="C672" s="33" t="s">
        <v>3157</v>
      </c>
      <c r="D672" s="220" t="s">
        <v>3158</v>
      </c>
      <c r="E672" s="57" t="s">
        <v>3158</v>
      </c>
      <c r="F672" s="161" t="s">
        <v>40</v>
      </c>
      <c r="G672" s="161"/>
      <c r="H672" s="162" t="s">
        <v>40</v>
      </c>
      <c r="I672" s="162"/>
      <c r="J672" s="163" t="s">
        <v>40</v>
      </c>
      <c r="K672" s="163"/>
      <c r="L672" s="164" t="s">
        <v>40</v>
      </c>
      <c r="M672" s="164"/>
      <c r="N672" s="164" t="s">
        <v>40</v>
      </c>
      <c r="O672" s="165"/>
      <c r="P672" s="166" t="s">
        <v>40</v>
      </c>
      <c r="Q672" s="166"/>
      <c r="R672" s="167" t="s">
        <v>40</v>
      </c>
      <c r="S672" s="167"/>
      <c r="T672" s="168" t="s">
        <v>40</v>
      </c>
      <c r="U672" s="168"/>
      <c r="V672" s="169" t="s">
        <v>40</v>
      </c>
      <c r="W672" s="169"/>
      <c r="X672" s="5" t="s">
        <v>40</v>
      </c>
      <c r="Y672" s="5"/>
      <c r="Z672" s="161" t="s">
        <v>40</v>
      </c>
      <c r="AA672" s="161"/>
      <c r="AB672" s="162" t="s">
        <v>40</v>
      </c>
      <c r="AC672" s="162"/>
      <c r="AD672" s="5">
        <v>2.5</v>
      </c>
      <c r="AE672" s="5" t="s">
        <v>12541</v>
      </c>
      <c r="AF672" s="5" t="s">
        <v>12556</v>
      </c>
      <c r="AG672" s="170" t="b">
        <v>1</v>
      </c>
      <c r="AH672" s="170" t="b">
        <v>1</v>
      </c>
      <c r="AI672" s="170" t="s">
        <v>48</v>
      </c>
    </row>
    <row r="673" spans="1:35" ht="15" customHeight="1">
      <c r="A673" s="74" t="s">
        <v>3159</v>
      </c>
      <c r="B673" s="17">
        <v>3</v>
      </c>
      <c r="C673" s="33" t="s">
        <v>3159</v>
      </c>
      <c r="D673" s="220" t="s">
        <v>3160</v>
      </c>
      <c r="E673" s="57" t="s">
        <v>3160</v>
      </c>
      <c r="F673" s="161" t="s">
        <v>40</v>
      </c>
      <c r="G673" s="161"/>
      <c r="H673" s="162" t="s">
        <v>40</v>
      </c>
      <c r="I673" s="162"/>
      <c r="J673" s="163" t="s">
        <v>40</v>
      </c>
      <c r="K673" s="163"/>
      <c r="L673" s="164" t="s">
        <v>40</v>
      </c>
      <c r="M673" s="164"/>
      <c r="N673" s="164" t="s">
        <v>40</v>
      </c>
      <c r="O673" s="165"/>
      <c r="P673" s="166" t="s">
        <v>40</v>
      </c>
      <c r="Q673" s="166"/>
      <c r="R673" s="167" t="s">
        <v>40</v>
      </c>
      <c r="S673" s="167"/>
      <c r="T673" s="168" t="s">
        <v>40</v>
      </c>
      <c r="U673" s="168"/>
      <c r="V673" s="169" t="s">
        <v>40</v>
      </c>
      <c r="W673" s="169"/>
      <c r="X673" s="5" t="s">
        <v>40</v>
      </c>
      <c r="Y673" s="5"/>
      <c r="Z673" s="161" t="s">
        <v>40</v>
      </c>
      <c r="AA673" s="161"/>
      <c r="AB673" s="162" t="s">
        <v>40</v>
      </c>
      <c r="AC673" s="162"/>
      <c r="AD673" s="5">
        <v>2.5</v>
      </c>
      <c r="AE673" s="5" t="s">
        <v>12541</v>
      </c>
      <c r="AF673" s="5" t="s">
        <v>12556</v>
      </c>
      <c r="AG673" s="170" t="b">
        <v>1</v>
      </c>
      <c r="AH673" s="170" t="b">
        <v>1</v>
      </c>
      <c r="AI673" s="170" t="s">
        <v>48</v>
      </c>
    </row>
    <row r="674" spans="1:35" ht="15" customHeight="1">
      <c r="A674" s="74" t="s">
        <v>3161</v>
      </c>
      <c r="B674" s="17">
        <v>3</v>
      </c>
      <c r="C674" s="33" t="s">
        <v>3161</v>
      </c>
      <c r="D674" s="220" t="s">
        <v>3162</v>
      </c>
      <c r="E674" s="57" t="s">
        <v>3162</v>
      </c>
      <c r="F674" s="161" t="s">
        <v>40</v>
      </c>
      <c r="G674" s="161"/>
      <c r="H674" s="162" t="s">
        <v>40</v>
      </c>
      <c r="I674" s="162"/>
      <c r="J674" s="163" t="s">
        <v>40</v>
      </c>
      <c r="K674" s="163"/>
      <c r="L674" s="164" t="s">
        <v>40</v>
      </c>
      <c r="M674" s="164"/>
      <c r="N674" s="164" t="s">
        <v>40</v>
      </c>
      <c r="O674" s="165"/>
      <c r="P674" s="166" t="s">
        <v>40</v>
      </c>
      <c r="Q674" s="166"/>
      <c r="R674" s="167" t="s">
        <v>40</v>
      </c>
      <c r="S674" s="167"/>
      <c r="T674" s="168" t="s">
        <v>40</v>
      </c>
      <c r="U674" s="168"/>
      <c r="V674" s="169" t="s">
        <v>40</v>
      </c>
      <c r="W674" s="169"/>
      <c r="X674" s="5" t="s">
        <v>40</v>
      </c>
      <c r="Y674" s="5"/>
      <c r="Z674" s="161" t="s">
        <v>40</v>
      </c>
      <c r="AA674" s="161"/>
      <c r="AB674" s="162" t="s">
        <v>40</v>
      </c>
      <c r="AC674" s="162"/>
      <c r="AD674" s="5">
        <v>2.5</v>
      </c>
      <c r="AE674" s="5" t="s">
        <v>12541</v>
      </c>
      <c r="AF674" s="5" t="s">
        <v>12556</v>
      </c>
      <c r="AG674" s="170" t="b">
        <v>1</v>
      </c>
      <c r="AH674" s="170" t="b">
        <v>1</v>
      </c>
      <c r="AI674" s="170" t="s">
        <v>48</v>
      </c>
    </row>
    <row r="675" spans="1:35" ht="15" customHeight="1">
      <c r="A675" s="74" t="s">
        <v>3163</v>
      </c>
      <c r="B675" s="17">
        <v>3</v>
      </c>
      <c r="C675" s="33" t="s">
        <v>3163</v>
      </c>
      <c r="D675" s="220" t="s">
        <v>3164</v>
      </c>
      <c r="E675" s="57" t="s">
        <v>3164</v>
      </c>
      <c r="F675" s="161" t="s">
        <v>40</v>
      </c>
      <c r="G675" s="161"/>
      <c r="H675" s="162" t="s">
        <v>40</v>
      </c>
      <c r="I675" s="162"/>
      <c r="J675" s="163" t="s">
        <v>40</v>
      </c>
      <c r="K675" s="163"/>
      <c r="L675" s="164" t="s">
        <v>40</v>
      </c>
      <c r="M675" s="164"/>
      <c r="N675" s="164" t="s">
        <v>40</v>
      </c>
      <c r="O675" s="165"/>
      <c r="P675" s="166" t="s">
        <v>40</v>
      </c>
      <c r="Q675" s="166"/>
      <c r="R675" s="167" t="s">
        <v>40</v>
      </c>
      <c r="S675" s="167"/>
      <c r="T675" s="168" t="s">
        <v>40</v>
      </c>
      <c r="U675" s="168"/>
      <c r="V675" s="169" t="s">
        <v>40</v>
      </c>
      <c r="W675" s="169"/>
      <c r="X675" s="5" t="s">
        <v>40</v>
      </c>
      <c r="Y675" s="5"/>
      <c r="Z675" s="161" t="s">
        <v>40</v>
      </c>
      <c r="AA675" s="161"/>
      <c r="AB675" s="162" t="s">
        <v>40</v>
      </c>
      <c r="AC675" s="162"/>
      <c r="AD675" s="5">
        <v>2.5</v>
      </c>
      <c r="AE675" s="5" t="s">
        <v>12541</v>
      </c>
      <c r="AF675" s="5" t="s">
        <v>12556</v>
      </c>
      <c r="AG675" s="170" t="b">
        <v>1</v>
      </c>
      <c r="AH675" s="170" t="b">
        <v>1</v>
      </c>
      <c r="AI675" s="170" t="s">
        <v>48</v>
      </c>
    </row>
    <row r="676" spans="1:35" ht="15" customHeight="1">
      <c r="A676" s="74" t="s">
        <v>3165</v>
      </c>
      <c r="B676" s="17">
        <v>3</v>
      </c>
      <c r="C676" s="33" t="s">
        <v>3165</v>
      </c>
      <c r="D676" s="221" t="s">
        <v>3167</v>
      </c>
      <c r="E676" s="12" t="s">
        <v>3167</v>
      </c>
      <c r="F676" s="161" t="s">
        <v>40</v>
      </c>
      <c r="G676" s="161"/>
      <c r="H676" s="162" t="s">
        <v>40</v>
      </c>
      <c r="I676" s="162"/>
      <c r="J676" s="163" t="s">
        <v>40</v>
      </c>
      <c r="K676" s="163"/>
      <c r="L676" s="164" t="s">
        <v>40</v>
      </c>
      <c r="M676" s="164"/>
      <c r="N676" s="164" t="s">
        <v>40</v>
      </c>
      <c r="O676" s="165"/>
      <c r="P676" s="166" t="s">
        <v>40</v>
      </c>
      <c r="Q676" s="166"/>
      <c r="R676" s="167" t="s">
        <v>40</v>
      </c>
      <c r="S676" s="167"/>
      <c r="T676" s="168" t="s">
        <v>40</v>
      </c>
      <c r="U676" s="168"/>
      <c r="V676" s="169" t="s">
        <v>40</v>
      </c>
      <c r="W676" s="169"/>
      <c r="X676" s="5" t="s">
        <v>40</v>
      </c>
      <c r="Y676" s="5"/>
      <c r="Z676" s="161" t="s">
        <v>40</v>
      </c>
      <c r="AA676" s="161"/>
      <c r="AB676" s="162" t="s">
        <v>40</v>
      </c>
      <c r="AC676" s="162"/>
      <c r="AD676" s="5">
        <v>2.5</v>
      </c>
      <c r="AE676" s="5" t="s">
        <v>12541</v>
      </c>
      <c r="AF676" s="5" t="s">
        <v>12556</v>
      </c>
      <c r="AG676" s="170" t="b">
        <v>1</v>
      </c>
      <c r="AH676" s="170" t="b">
        <v>1</v>
      </c>
      <c r="AI676" s="170" t="s">
        <v>48</v>
      </c>
    </row>
    <row r="677" spans="1:35" ht="15" customHeight="1">
      <c r="A677" s="74" t="s">
        <v>3168</v>
      </c>
      <c r="B677" s="17">
        <v>3</v>
      </c>
      <c r="C677" s="33" t="s">
        <v>3168</v>
      </c>
      <c r="D677" s="221" t="s">
        <v>3170</v>
      </c>
      <c r="E677" s="12" t="s">
        <v>3170</v>
      </c>
      <c r="F677" s="161" t="s">
        <v>40</v>
      </c>
      <c r="G677" s="161"/>
      <c r="H677" s="162" t="s">
        <v>40</v>
      </c>
      <c r="I677" s="162"/>
      <c r="J677" s="163" t="s">
        <v>40</v>
      </c>
      <c r="K677" s="163"/>
      <c r="L677" s="164" t="s">
        <v>40</v>
      </c>
      <c r="M677" s="164"/>
      <c r="N677" s="164" t="s">
        <v>40</v>
      </c>
      <c r="O677" s="165"/>
      <c r="P677" s="166" t="s">
        <v>40</v>
      </c>
      <c r="Q677" s="166"/>
      <c r="R677" s="167" t="s">
        <v>40</v>
      </c>
      <c r="S677" s="167"/>
      <c r="T677" s="168" t="s">
        <v>40</v>
      </c>
      <c r="U677" s="168"/>
      <c r="V677" s="169" t="s">
        <v>40</v>
      </c>
      <c r="W677" s="169"/>
      <c r="X677" s="5" t="s">
        <v>40</v>
      </c>
      <c r="Y677" s="5"/>
      <c r="Z677" s="161" t="s">
        <v>40</v>
      </c>
      <c r="AA677" s="161"/>
      <c r="AB677" s="162" t="s">
        <v>40</v>
      </c>
      <c r="AC677" s="162"/>
      <c r="AD677" s="5">
        <v>2.5</v>
      </c>
      <c r="AE677" s="5" t="s">
        <v>12541</v>
      </c>
      <c r="AF677" s="5" t="s">
        <v>12556</v>
      </c>
      <c r="AG677" s="170" t="b">
        <v>1</v>
      </c>
      <c r="AH677" s="170" t="b">
        <v>1</v>
      </c>
      <c r="AI677" s="170" t="s">
        <v>48</v>
      </c>
    </row>
    <row r="678" spans="1:35" ht="15" customHeight="1">
      <c r="A678" s="74" t="s">
        <v>3171</v>
      </c>
      <c r="B678" s="17">
        <v>3</v>
      </c>
      <c r="C678" s="33" t="s">
        <v>3171</v>
      </c>
      <c r="D678" s="221" t="s">
        <v>3173</v>
      </c>
      <c r="E678" s="12" t="s">
        <v>3173</v>
      </c>
      <c r="F678" s="161" t="s">
        <v>40</v>
      </c>
      <c r="G678" s="161"/>
      <c r="H678" s="162" t="s">
        <v>40</v>
      </c>
      <c r="I678" s="162"/>
      <c r="J678" s="163" t="s">
        <v>40</v>
      </c>
      <c r="K678" s="163"/>
      <c r="L678" s="164" t="s">
        <v>40</v>
      </c>
      <c r="M678" s="164"/>
      <c r="N678" s="164" t="s">
        <v>40</v>
      </c>
      <c r="O678" s="165"/>
      <c r="P678" s="166" t="s">
        <v>40</v>
      </c>
      <c r="Q678" s="166"/>
      <c r="R678" s="167" t="s">
        <v>40</v>
      </c>
      <c r="S678" s="167"/>
      <c r="T678" s="168" t="s">
        <v>40</v>
      </c>
      <c r="U678" s="168"/>
      <c r="V678" s="169" t="s">
        <v>40</v>
      </c>
      <c r="W678" s="169"/>
      <c r="X678" s="5" t="s">
        <v>40</v>
      </c>
      <c r="Y678" s="5"/>
      <c r="Z678" s="161" t="s">
        <v>40</v>
      </c>
      <c r="AA678" s="161"/>
      <c r="AB678" s="162" t="s">
        <v>40</v>
      </c>
      <c r="AC678" s="162"/>
      <c r="AD678" s="5">
        <v>2.5</v>
      </c>
      <c r="AE678" s="5" t="s">
        <v>12541</v>
      </c>
      <c r="AF678" s="5" t="s">
        <v>12556</v>
      </c>
      <c r="AG678" s="170" t="b">
        <v>1</v>
      </c>
      <c r="AH678" s="170" t="b">
        <v>1</v>
      </c>
      <c r="AI678" s="170" t="s">
        <v>48</v>
      </c>
    </row>
    <row r="679" spans="1:35" ht="15" customHeight="1">
      <c r="A679" s="74" t="s">
        <v>3174</v>
      </c>
      <c r="B679" s="17">
        <v>3</v>
      </c>
      <c r="C679" s="33" t="s">
        <v>3174</v>
      </c>
      <c r="D679" s="221" t="s">
        <v>3176</v>
      </c>
      <c r="E679" s="12" t="s">
        <v>3176</v>
      </c>
      <c r="F679" s="161" t="s">
        <v>40</v>
      </c>
      <c r="G679" s="161"/>
      <c r="H679" s="162" t="s">
        <v>40</v>
      </c>
      <c r="I679" s="162"/>
      <c r="J679" s="163" t="s">
        <v>40</v>
      </c>
      <c r="K679" s="163"/>
      <c r="L679" s="164" t="s">
        <v>40</v>
      </c>
      <c r="M679" s="164"/>
      <c r="N679" s="164" t="s">
        <v>40</v>
      </c>
      <c r="O679" s="165"/>
      <c r="P679" s="166" t="s">
        <v>40</v>
      </c>
      <c r="Q679" s="166"/>
      <c r="R679" s="167" t="s">
        <v>40</v>
      </c>
      <c r="S679" s="167"/>
      <c r="T679" s="168" t="s">
        <v>40</v>
      </c>
      <c r="U679" s="168"/>
      <c r="V679" s="169" t="s">
        <v>40</v>
      </c>
      <c r="W679" s="169"/>
      <c r="X679" s="5" t="s">
        <v>40</v>
      </c>
      <c r="Y679" s="5"/>
      <c r="Z679" s="161" t="s">
        <v>40</v>
      </c>
      <c r="AA679" s="161"/>
      <c r="AB679" s="162" t="s">
        <v>40</v>
      </c>
      <c r="AC679" s="162"/>
      <c r="AD679" s="5">
        <v>2.5</v>
      </c>
      <c r="AE679" s="5" t="s">
        <v>12541</v>
      </c>
      <c r="AF679" s="5" t="s">
        <v>12556</v>
      </c>
      <c r="AG679" s="170" t="b">
        <v>1</v>
      </c>
      <c r="AH679" s="170" t="b">
        <v>1</v>
      </c>
      <c r="AI679" s="170" t="s">
        <v>48</v>
      </c>
    </row>
    <row r="680" spans="1:35" ht="15" customHeight="1">
      <c r="A680" s="74" t="s">
        <v>3177</v>
      </c>
      <c r="B680" s="17">
        <v>3</v>
      </c>
      <c r="C680" s="33" t="s">
        <v>3177</v>
      </c>
      <c r="D680" s="221" t="s">
        <v>3179</v>
      </c>
      <c r="E680" s="12" t="s">
        <v>3179</v>
      </c>
      <c r="F680" s="161" t="s">
        <v>40</v>
      </c>
      <c r="G680" s="161"/>
      <c r="H680" s="162" t="s">
        <v>40</v>
      </c>
      <c r="I680" s="162"/>
      <c r="J680" s="163" t="s">
        <v>40</v>
      </c>
      <c r="K680" s="163"/>
      <c r="L680" s="164" t="s">
        <v>40</v>
      </c>
      <c r="M680" s="164"/>
      <c r="N680" s="164" t="s">
        <v>40</v>
      </c>
      <c r="O680" s="165"/>
      <c r="P680" s="166" t="s">
        <v>40</v>
      </c>
      <c r="Q680" s="166"/>
      <c r="R680" s="167" t="s">
        <v>40</v>
      </c>
      <c r="S680" s="167"/>
      <c r="T680" s="168" t="s">
        <v>40</v>
      </c>
      <c r="U680" s="168"/>
      <c r="V680" s="169" t="s">
        <v>40</v>
      </c>
      <c r="W680" s="169"/>
      <c r="X680" s="5" t="s">
        <v>40</v>
      </c>
      <c r="Y680" s="5"/>
      <c r="Z680" s="161" t="s">
        <v>40</v>
      </c>
      <c r="AA680" s="161"/>
      <c r="AB680" s="162" t="s">
        <v>40</v>
      </c>
      <c r="AC680" s="162"/>
      <c r="AD680" s="5">
        <v>2.5</v>
      </c>
      <c r="AE680" s="5" t="s">
        <v>12541</v>
      </c>
      <c r="AF680" s="5" t="s">
        <v>12556</v>
      </c>
      <c r="AG680" s="170" t="b">
        <v>1</v>
      </c>
      <c r="AH680" s="170" t="b">
        <v>1</v>
      </c>
      <c r="AI680" s="170" t="s">
        <v>48</v>
      </c>
    </row>
    <row r="681" spans="1:35" ht="15" customHeight="1">
      <c r="A681" s="74" t="s">
        <v>3180</v>
      </c>
      <c r="B681" s="17">
        <v>3</v>
      </c>
      <c r="C681" s="33" t="s">
        <v>3180</v>
      </c>
      <c r="D681" s="221" t="s">
        <v>3182</v>
      </c>
      <c r="E681" s="12" t="s">
        <v>3182</v>
      </c>
      <c r="F681" s="161" t="s">
        <v>40</v>
      </c>
      <c r="G681" s="161"/>
      <c r="H681" s="162" t="s">
        <v>40</v>
      </c>
      <c r="I681" s="162"/>
      <c r="J681" s="163" t="s">
        <v>40</v>
      </c>
      <c r="K681" s="163"/>
      <c r="L681" s="164" t="s">
        <v>40</v>
      </c>
      <c r="M681" s="164"/>
      <c r="N681" s="164" t="s">
        <v>40</v>
      </c>
      <c r="O681" s="165"/>
      <c r="P681" s="166" t="s">
        <v>40</v>
      </c>
      <c r="Q681" s="166"/>
      <c r="R681" s="167" t="s">
        <v>40</v>
      </c>
      <c r="S681" s="167"/>
      <c r="T681" s="168" t="s">
        <v>40</v>
      </c>
      <c r="U681" s="168"/>
      <c r="V681" s="169" t="s">
        <v>40</v>
      </c>
      <c r="W681" s="169"/>
      <c r="X681" s="5" t="s">
        <v>40</v>
      </c>
      <c r="Y681" s="5"/>
      <c r="Z681" s="161" t="s">
        <v>40</v>
      </c>
      <c r="AA681" s="161"/>
      <c r="AB681" s="162" t="s">
        <v>40</v>
      </c>
      <c r="AC681" s="162"/>
      <c r="AD681" s="5">
        <v>2.5</v>
      </c>
      <c r="AE681" s="5" t="s">
        <v>12541</v>
      </c>
      <c r="AF681" s="5" t="s">
        <v>12556</v>
      </c>
      <c r="AG681" s="170" t="b">
        <v>1</v>
      </c>
      <c r="AH681" s="170" t="b">
        <v>1</v>
      </c>
      <c r="AI681" s="170" t="s">
        <v>48</v>
      </c>
    </row>
    <row r="682" spans="1:35" ht="15" customHeight="1">
      <c r="A682" s="74" t="s">
        <v>3183</v>
      </c>
      <c r="B682" s="17">
        <v>3</v>
      </c>
      <c r="C682" s="33" t="s">
        <v>3183</v>
      </c>
      <c r="D682" s="221" t="s">
        <v>3185</v>
      </c>
      <c r="E682" s="12" t="s">
        <v>3185</v>
      </c>
      <c r="F682" s="161" t="s">
        <v>40</v>
      </c>
      <c r="G682" s="161"/>
      <c r="H682" s="162" t="s">
        <v>40</v>
      </c>
      <c r="I682" s="162"/>
      <c r="J682" s="163" t="s">
        <v>40</v>
      </c>
      <c r="K682" s="163"/>
      <c r="L682" s="164" t="s">
        <v>40</v>
      </c>
      <c r="M682" s="164"/>
      <c r="N682" s="164" t="s">
        <v>40</v>
      </c>
      <c r="O682" s="165"/>
      <c r="P682" s="166" t="s">
        <v>40</v>
      </c>
      <c r="Q682" s="166"/>
      <c r="R682" s="167" t="s">
        <v>40</v>
      </c>
      <c r="S682" s="167"/>
      <c r="T682" s="168" t="s">
        <v>40</v>
      </c>
      <c r="U682" s="168"/>
      <c r="V682" s="169" t="s">
        <v>40</v>
      </c>
      <c r="W682" s="169"/>
      <c r="X682" s="5" t="s">
        <v>40</v>
      </c>
      <c r="Y682" s="5"/>
      <c r="Z682" s="161" t="s">
        <v>40</v>
      </c>
      <c r="AA682" s="161"/>
      <c r="AB682" s="162" t="s">
        <v>40</v>
      </c>
      <c r="AC682" s="162"/>
      <c r="AD682" s="5">
        <v>2.5</v>
      </c>
      <c r="AE682" s="5" t="s">
        <v>12541</v>
      </c>
      <c r="AF682" s="5" t="s">
        <v>12556</v>
      </c>
      <c r="AG682" s="170" t="b">
        <v>1</v>
      </c>
      <c r="AH682" s="170" t="b">
        <v>1</v>
      </c>
      <c r="AI682" s="170" t="s">
        <v>48</v>
      </c>
    </row>
    <row r="683" spans="1:35" ht="15" customHeight="1">
      <c r="A683" s="74" t="s">
        <v>3186</v>
      </c>
      <c r="B683" s="17">
        <v>3</v>
      </c>
      <c r="C683" s="33" t="s">
        <v>3186</v>
      </c>
      <c r="D683" s="221" t="s">
        <v>3188</v>
      </c>
      <c r="E683" s="12" t="s">
        <v>3188</v>
      </c>
      <c r="F683" s="161" t="s">
        <v>40</v>
      </c>
      <c r="G683" s="161"/>
      <c r="H683" s="162" t="s">
        <v>40</v>
      </c>
      <c r="I683" s="162"/>
      <c r="J683" s="163" t="s">
        <v>40</v>
      </c>
      <c r="K683" s="163"/>
      <c r="L683" s="164" t="s">
        <v>40</v>
      </c>
      <c r="M683" s="164"/>
      <c r="N683" s="164" t="s">
        <v>40</v>
      </c>
      <c r="O683" s="165"/>
      <c r="P683" s="166" t="s">
        <v>40</v>
      </c>
      <c r="Q683" s="166"/>
      <c r="R683" s="167" t="s">
        <v>40</v>
      </c>
      <c r="S683" s="167"/>
      <c r="T683" s="168" t="s">
        <v>40</v>
      </c>
      <c r="U683" s="168"/>
      <c r="V683" s="169" t="s">
        <v>40</v>
      </c>
      <c r="W683" s="169"/>
      <c r="X683" s="5" t="s">
        <v>40</v>
      </c>
      <c r="Y683" s="5"/>
      <c r="Z683" s="161" t="s">
        <v>40</v>
      </c>
      <c r="AA683" s="161"/>
      <c r="AB683" s="162" t="s">
        <v>40</v>
      </c>
      <c r="AC683" s="162"/>
      <c r="AD683" s="5">
        <v>2.5</v>
      </c>
      <c r="AE683" s="5" t="s">
        <v>12541</v>
      </c>
      <c r="AF683" s="5" t="s">
        <v>12556</v>
      </c>
      <c r="AG683" s="170" t="b">
        <v>1</v>
      </c>
      <c r="AH683" s="170" t="b">
        <v>1</v>
      </c>
      <c r="AI683" s="170" t="s">
        <v>48</v>
      </c>
    </row>
    <row r="684" spans="1:35" ht="15" customHeight="1">
      <c r="A684" s="74" t="s">
        <v>3189</v>
      </c>
      <c r="B684" s="17">
        <v>3</v>
      </c>
      <c r="C684" s="33" t="s">
        <v>3189</v>
      </c>
      <c r="D684" s="221" t="s">
        <v>3191</v>
      </c>
      <c r="E684" s="12" t="s">
        <v>3191</v>
      </c>
      <c r="F684" s="161" t="s">
        <v>40</v>
      </c>
      <c r="G684" s="161"/>
      <c r="H684" s="162" t="s">
        <v>40</v>
      </c>
      <c r="I684" s="162"/>
      <c r="J684" s="163" t="s">
        <v>40</v>
      </c>
      <c r="K684" s="163"/>
      <c r="L684" s="164" t="s">
        <v>40</v>
      </c>
      <c r="M684" s="164"/>
      <c r="N684" s="164" t="s">
        <v>40</v>
      </c>
      <c r="O684" s="165"/>
      <c r="P684" s="166" t="s">
        <v>40</v>
      </c>
      <c r="Q684" s="166"/>
      <c r="R684" s="167" t="s">
        <v>40</v>
      </c>
      <c r="S684" s="167"/>
      <c r="T684" s="168" t="s">
        <v>40</v>
      </c>
      <c r="U684" s="168"/>
      <c r="V684" s="169" t="s">
        <v>40</v>
      </c>
      <c r="W684" s="169"/>
      <c r="X684" s="5" t="s">
        <v>40</v>
      </c>
      <c r="Y684" s="5"/>
      <c r="Z684" s="161" t="s">
        <v>40</v>
      </c>
      <c r="AA684" s="161"/>
      <c r="AB684" s="162" t="s">
        <v>40</v>
      </c>
      <c r="AC684" s="162"/>
      <c r="AD684" s="5">
        <v>2.5</v>
      </c>
      <c r="AE684" s="5" t="s">
        <v>12541</v>
      </c>
      <c r="AF684" s="5" t="s">
        <v>12556</v>
      </c>
      <c r="AG684" s="170" t="b">
        <v>1</v>
      </c>
      <c r="AH684" s="170" t="b">
        <v>1</v>
      </c>
      <c r="AI684" s="170" t="s">
        <v>48</v>
      </c>
    </row>
    <row r="685" spans="1:35" ht="15" customHeight="1">
      <c r="A685" s="74" t="s">
        <v>3192</v>
      </c>
      <c r="B685" s="17">
        <v>3</v>
      </c>
      <c r="C685" s="33" t="s">
        <v>3192</v>
      </c>
      <c r="D685" s="221" t="s">
        <v>3194</v>
      </c>
      <c r="E685" s="12" t="s">
        <v>3194</v>
      </c>
      <c r="F685" s="161" t="s">
        <v>40</v>
      </c>
      <c r="G685" s="161"/>
      <c r="H685" s="162" t="s">
        <v>40</v>
      </c>
      <c r="I685" s="162"/>
      <c r="J685" s="163" t="s">
        <v>40</v>
      </c>
      <c r="K685" s="163"/>
      <c r="L685" s="164" t="s">
        <v>40</v>
      </c>
      <c r="M685" s="164"/>
      <c r="N685" s="164" t="s">
        <v>40</v>
      </c>
      <c r="O685" s="165"/>
      <c r="P685" s="166" t="s">
        <v>40</v>
      </c>
      <c r="Q685" s="166"/>
      <c r="R685" s="167" t="s">
        <v>40</v>
      </c>
      <c r="S685" s="167"/>
      <c r="T685" s="168" t="s">
        <v>40</v>
      </c>
      <c r="U685" s="168"/>
      <c r="V685" s="169" t="s">
        <v>40</v>
      </c>
      <c r="W685" s="169"/>
      <c r="X685" s="5" t="s">
        <v>40</v>
      </c>
      <c r="Y685" s="5"/>
      <c r="Z685" s="161" t="s">
        <v>40</v>
      </c>
      <c r="AA685" s="161"/>
      <c r="AB685" s="162" t="s">
        <v>40</v>
      </c>
      <c r="AC685" s="162"/>
      <c r="AD685" s="5">
        <v>2.5</v>
      </c>
      <c r="AE685" s="5" t="s">
        <v>12541</v>
      </c>
      <c r="AF685" s="5" t="s">
        <v>12556</v>
      </c>
      <c r="AG685" s="170" t="b">
        <v>1</v>
      </c>
      <c r="AH685" s="170" t="b">
        <v>1</v>
      </c>
      <c r="AI685" s="170" t="s">
        <v>48</v>
      </c>
    </row>
    <row r="686" spans="1:35" ht="15" customHeight="1">
      <c r="A686" s="74" t="s">
        <v>3195</v>
      </c>
      <c r="B686" s="17">
        <v>3</v>
      </c>
      <c r="C686" s="33" t="s">
        <v>3195</v>
      </c>
      <c r="D686" s="221" t="s">
        <v>3197</v>
      </c>
      <c r="E686" s="12" t="s">
        <v>3197</v>
      </c>
      <c r="F686" s="161" t="s">
        <v>40</v>
      </c>
      <c r="G686" s="161"/>
      <c r="H686" s="162" t="s">
        <v>40</v>
      </c>
      <c r="I686" s="162"/>
      <c r="J686" s="163" t="s">
        <v>40</v>
      </c>
      <c r="K686" s="163"/>
      <c r="L686" s="164" t="s">
        <v>40</v>
      </c>
      <c r="M686" s="164"/>
      <c r="N686" s="164" t="s">
        <v>40</v>
      </c>
      <c r="O686" s="165"/>
      <c r="P686" s="166" t="s">
        <v>40</v>
      </c>
      <c r="Q686" s="166"/>
      <c r="R686" s="167" t="s">
        <v>40</v>
      </c>
      <c r="S686" s="167"/>
      <c r="T686" s="168" t="s">
        <v>40</v>
      </c>
      <c r="U686" s="168"/>
      <c r="V686" s="169" t="s">
        <v>40</v>
      </c>
      <c r="W686" s="169"/>
      <c r="X686" s="5" t="s">
        <v>40</v>
      </c>
      <c r="Y686" s="5"/>
      <c r="Z686" s="161" t="s">
        <v>40</v>
      </c>
      <c r="AA686" s="161"/>
      <c r="AB686" s="162" t="s">
        <v>40</v>
      </c>
      <c r="AC686" s="162"/>
      <c r="AD686" s="5">
        <v>2.5</v>
      </c>
      <c r="AE686" s="5" t="s">
        <v>12541</v>
      </c>
      <c r="AF686" s="5" t="s">
        <v>12556</v>
      </c>
      <c r="AG686" s="170" t="b">
        <v>1</v>
      </c>
      <c r="AH686" s="170" t="b">
        <v>1</v>
      </c>
      <c r="AI686" s="170" t="s">
        <v>48</v>
      </c>
    </row>
    <row r="687" spans="1:35" ht="15" customHeight="1">
      <c r="A687" s="74" t="s">
        <v>3198</v>
      </c>
      <c r="B687" s="17">
        <v>3</v>
      </c>
      <c r="C687" s="33" t="s">
        <v>3198</v>
      </c>
      <c r="D687" s="221" t="s">
        <v>3200</v>
      </c>
      <c r="E687" s="12" t="s">
        <v>3200</v>
      </c>
      <c r="F687" s="161" t="s">
        <v>40</v>
      </c>
      <c r="G687" s="161"/>
      <c r="H687" s="162" t="s">
        <v>40</v>
      </c>
      <c r="I687" s="162"/>
      <c r="J687" s="163" t="s">
        <v>40</v>
      </c>
      <c r="K687" s="163"/>
      <c r="L687" s="164" t="s">
        <v>40</v>
      </c>
      <c r="M687" s="164"/>
      <c r="N687" s="164" t="s">
        <v>40</v>
      </c>
      <c r="O687" s="165"/>
      <c r="P687" s="166" t="s">
        <v>40</v>
      </c>
      <c r="Q687" s="166"/>
      <c r="R687" s="167" t="s">
        <v>40</v>
      </c>
      <c r="S687" s="167"/>
      <c r="T687" s="168" t="s">
        <v>40</v>
      </c>
      <c r="U687" s="168"/>
      <c r="V687" s="169" t="s">
        <v>40</v>
      </c>
      <c r="W687" s="169"/>
      <c r="X687" s="5" t="s">
        <v>40</v>
      </c>
      <c r="Y687" s="5"/>
      <c r="Z687" s="161" t="s">
        <v>40</v>
      </c>
      <c r="AA687" s="161"/>
      <c r="AB687" s="162" t="s">
        <v>40</v>
      </c>
      <c r="AC687" s="162"/>
      <c r="AD687" s="5">
        <v>2.5</v>
      </c>
      <c r="AE687" s="5" t="s">
        <v>12541</v>
      </c>
      <c r="AF687" s="5" t="s">
        <v>12556</v>
      </c>
      <c r="AG687" s="170" t="b">
        <v>1</v>
      </c>
      <c r="AH687" s="170" t="b">
        <v>1</v>
      </c>
      <c r="AI687" s="170" t="s">
        <v>48</v>
      </c>
    </row>
    <row r="688" spans="1:35" ht="15" customHeight="1">
      <c r="A688" s="74" t="s">
        <v>3201</v>
      </c>
      <c r="B688" s="17">
        <v>3</v>
      </c>
      <c r="C688" s="33" t="s">
        <v>3201</v>
      </c>
      <c r="D688" s="221" t="s">
        <v>3203</v>
      </c>
      <c r="E688" s="12" t="s">
        <v>3203</v>
      </c>
      <c r="F688" s="161" t="s">
        <v>40</v>
      </c>
      <c r="G688" s="161"/>
      <c r="H688" s="162" t="s">
        <v>40</v>
      </c>
      <c r="I688" s="162"/>
      <c r="J688" s="163" t="s">
        <v>40</v>
      </c>
      <c r="K688" s="163"/>
      <c r="L688" s="164" t="s">
        <v>40</v>
      </c>
      <c r="M688" s="164"/>
      <c r="N688" s="164" t="s">
        <v>40</v>
      </c>
      <c r="O688" s="165"/>
      <c r="P688" s="166" t="s">
        <v>40</v>
      </c>
      <c r="Q688" s="166"/>
      <c r="R688" s="167" t="s">
        <v>40</v>
      </c>
      <c r="S688" s="167"/>
      <c r="T688" s="168" t="s">
        <v>40</v>
      </c>
      <c r="U688" s="168"/>
      <c r="V688" s="169" t="s">
        <v>40</v>
      </c>
      <c r="W688" s="169"/>
      <c r="X688" s="5" t="s">
        <v>40</v>
      </c>
      <c r="Y688" s="5"/>
      <c r="Z688" s="161" t="s">
        <v>40</v>
      </c>
      <c r="AA688" s="161"/>
      <c r="AB688" s="162" t="s">
        <v>40</v>
      </c>
      <c r="AC688" s="162"/>
      <c r="AD688" s="5">
        <v>2.5</v>
      </c>
      <c r="AE688" s="5" t="s">
        <v>12541</v>
      </c>
      <c r="AF688" s="5" t="s">
        <v>12556</v>
      </c>
      <c r="AG688" s="170" t="b">
        <v>1</v>
      </c>
      <c r="AH688" s="170" t="b">
        <v>1</v>
      </c>
      <c r="AI688" s="170" t="s">
        <v>48</v>
      </c>
    </row>
    <row r="689" spans="1:35" ht="15" customHeight="1">
      <c r="A689" s="74" t="s">
        <v>3204</v>
      </c>
      <c r="B689" s="17">
        <v>3</v>
      </c>
      <c r="C689" s="33" t="s">
        <v>3204</v>
      </c>
      <c r="D689" s="221" t="s">
        <v>3206</v>
      </c>
      <c r="E689" s="12" t="s">
        <v>3206</v>
      </c>
      <c r="F689" s="161" t="s">
        <v>40</v>
      </c>
      <c r="G689" s="161"/>
      <c r="H689" s="162" t="s">
        <v>40</v>
      </c>
      <c r="I689" s="162"/>
      <c r="J689" s="163" t="s">
        <v>40</v>
      </c>
      <c r="K689" s="163"/>
      <c r="L689" s="164" t="s">
        <v>40</v>
      </c>
      <c r="M689" s="164"/>
      <c r="N689" s="164" t="s">
        <v>40</v>
      </c>
      <c r="O689" s="165"/>
      <c r="P689" s="166" t="s">
        <v>40</v>
      </c>
      <c r="Q689" s="166"/>
      <c r="R689" s="167" t="s">
        <v>40</v>
      </c>
      <c r="S689" s="167"/>
      <c r="T689" s="168" t="s">
        <v>40</v>
      </c>
      <c r="U689" s="168"/>
      <c r="V689" s="169" t="s">
        <v>40</v>
      </c>
      <c r="W689" s="169"/>
      <c r="X689" s="5" t="s">
        <v>40</v>
      </c>
      <c r="Y689" s="5"/>
      <c r="Z689" s="161" t="s">
        <v>40</v>
      </c>
      <c r="AA689" s="161"/>
      <c r="AB689" s="162" t="s">
        <v>40</v>
      </c>
      <c r="AC689" s="162"/>
      <c r="AD689" s="5">
        <v>2.5</v>
      </c>
      <c r="AE689" s="5" t="s">
        <v>12541</v>
      </c>
      <c r="AF689" s="5" t="s">
        <v>12556</v>
      </c>
      <c r="AG689" s="170" t="b">
        <v>1</v>
      </c>
      <c r="AH689" s="170" t="b">
        <v>1</v>
      </c>
      <c r="AI689" s="170" t="s">
        <v>48</v>
      </c>
    </row>
    <row r="690" spans="1:35" ht="15" customHeight="1">
      <c r="A690" s="74" t="s">
        <v>3207</v>
      </c>
      <c r="B690" s="17">
        <v>3</v>
      </c>
      <c r="C690" s="33" t="s">
        <v>3207</v>
      </c>
      <c r="D690" s="221" t="s">
        <v>3209</v>
      </c>
      <c r="E690" s="12" t="s">
        <v>3209</v>
      </c>
      <c r="F690" s="161" t="s">
        <v>40</v>
      </c>
      <c r="G690" s="161"/>
      <c r="H690" s="162" t="s">
        <v>40</v>
      </c>
      <c r="I690" s="162"/>
      <c r="J690" s="163" t="s">
        <v>40</v>
      </c>
      <c r="K690" s="163"/>
      <c r="L690" s="164" t="s">
        <v>40</v>
      </c>
      <c r="M690" s="164"/>
      <c r="N690" s="164" t="s">
        <v>40</v>
      </c>
      <c r="O690" s="165"/>
      <c r="P690" s="166" t="s">
        <v>40</v>
      </c>
      <c r="Q690" s="166"/>
      <c r="R690" s="167" t="s">
        <v>40</v>
      </c>
      <c r="S690" s="167"/>
      <c r="T690" s="168" t="s">
        <v>40</v>
      </c>
      <c r="U690" s="168"/>
      <c r="V690" s="169" t="s">
        <v>40</v>
      </c>
      <c r="W690" s="169"/>
      <c r="X690" s="5" t="s">
        <v>40</v>
      </c>
      <c r="Y690" s="5"/>
      <c r="Z690" s="161" t="s">
        <v>40</v>
      </c>
      <c r="AA690" s="161"/>
      <c r="AB690" s="162" t="s">
        <v>40</v>
      </c>
      <c r="AC690" s="162"/>
      <c r="AD690" s="5">
        <v>2.5</v>
      </c>
      <c r="AE690" s="5" t="s">
        <v>12541</v>
      </c>
      <c r="AF690" s="5" t="s">
        <v>12556</v>
      </c>
      <c r="AG690" s="170" t="b">
        <v>1</v>
      </c>
      <c r="AH690" s="170" t="b">
        <v>1</v>
      </c>
      <c r="AI690" s="170" t="s">
        <v>48</v>
      </c>
    </row>
    <row r="691" spans="1:35" ht="15" hidden="1" customHeight="1">
      <c r="A691" s="210"/>
      <c r="B691" s="210"/>
      <c r="C691" s="210"/>
      <c r="D691" s="210"/>
      <c r="E691" s="210"/>
      <c r="F691" s="161" t="s">
        <v>40</v>
      </c>
      <c r="G691" s="161"/>
      <c r="H691" s="162" t="s">
        <v>40</v>
      </c>
      <c r="I691" s="162"/>
      <c r="J691" s="163" t="s">
        <v>40</v>
      </c>
      <c r="K691" s="163"/>
      <c r="L691" s="164" t="s">
        <v>40</v>
      </c>
      <c r="M691" s="164"/>
      <c r="N691" s="164" t="s">
        <v>40</v>
      </c>
      <c r="O691" s="165"/>
      <c r="P691" s="166" t="s">
        <v>40</v>
      </c>
      <c r="Q691" s="166"/>
      <c r="R691" s="167" t="s">
        <v>40</v>
      </c>
      <c r="S691" s="167"/>
      <c r="T691" s="168" t="s">
        <v>40</v>
      </c>
      <c r="U691" s="168"/>
      <c r="V691" s="169" t="s">
        <v>40</v>
      </c>
      <c r="W691" s="169"/>
      <c r="X691" s="5" t="s">
        <v>40</v>
      </c>
      <c r="Y691" s="5"/>
      <c r="Z691" s="161" t="s">
        <v>40</v>
      </c>
      <c r="AA691" s="161"/>
      <c r="AB691" s="162" t="s">
        <v>40</v>
      </c>
      <c r="AC691" s="162"/>
      <c r="AD691" s="211"/>
      <c r="AE691" s="211"/>
      <c r="AF691" s="211"/>
      <c r="AG691" s="211"/>
      <c r="AH691" s="211"/>
      <c r="AI691" s="212"/>
    </row>
    <row r="692" spans="1:35" ht="15" customHeight="1">
      <c r="A692" s="191" t="s">
        <v>1629</v>
      </c>
      <c r="B692" s="17">
        <v>2</v>
      </c>
      <c r="C692" s="5" t="s">
        <v>1630</v>
      </c>
      <c r="D692" s="216" t="s">
        <v>1631</v>
      </c>
      <c r="E692" s="12" t="s">
        <v>1632</v>
      </c>
      <c r="F692" s="161" t="s">
        <v>40</v>
      </c>
      <c r="G692" s="161"/>
      <c r="H692" s="162" t="s">
        <v>40</v>
      </c>
      <c r="I692" s="162"/>
      <c r="J692" s="163" t="s">
        <v>40</v>
      </c>
      <c r="K692" s="163"/>
      <c r="L692" s="164" t="s">
        <v>40</v>
      </c>
      <c r="M692" s="164"/>
      <c r="N692" s="164" t="s">
        <v>40</v>
      </c>
      <c r="O692" s="165"/>
      <c r="P692" s="166" t="s">
        <v>40</v>
      </c>
      <c r="Q692" s="166"/>
      <c r="R692" s="167" t="s">
        <v>40</v>
      </c>
      <c r="S692" s="167"/>
      <c r="T692" s="168" t="s">
        <v>40</v>
      </c>
      <c r="U692" s="168"/>
      <c r="V692" s="169" t="s">
        <v>40</v>
      </c>
      <c r="W692" s="169"/>
      <c r="X692" s="5" t="s">
        <v>40</v>
      </c>
      <c r="Y692" s="5"/>
      <c r="Z692" s="161" t="s">
        <v>40</v>
      </c>
      <c r="AA692" s="161"/>
      <c r="AB692" s="162" t="s">
        <v>40</v>
      </c>
      <c r="AC692" s="162"/>
      <c r="AD692" s="5">
        <v>10</v>
      </c>
      <c r="AE692" s="5" t="s">
        <v>12541</v>
      </c>
      <c r="AF692" s="5" t="s">
        <v>12556</v>
      </c>
      <c r="AG692" s="170" t="b">
        <v>1</v>
      </c>
      <c r="AH692" s="170" t="b">
        <v>1</v>
      </c>
      <c r="AI692" s="170" t="s">
        <v>48</v>
      </c>
    </row>
    <row r="693" spans="1:35" ht="15" customHeight="1">
      <c r="A693" s="74" t="s">
        <v>1633</v>
      </c>
      <c r="B693" s="17">
        <v>2</v>
      </c>
      <c r="C693" s="5" t="s">
        <v>1634</v>
      </c>
      <c r="D693" s="222" t="s">
        <v>1635</v>
      </c>
      <c r="E693" s="57" t="s">
        <v>1635</v>
      </c>
      <c r="F693" s="161" t="s">
        <v>533</v>
      </c>
      <c r="G693" s="161">
        <v>2</v>
      </c>
      <c r="H693" s="162" t="s">
        <v>8133</v>
      </c>
      <c r="I693" s="162">
        <v>3</v>
      </c>
      <c r="J693" s="163" t="s">
        <v>4585</v>
      </c>
      <c r="K693" s="163">
        <v>3</v>
      </c>
      <c r="L693" s="164" t="s">
        <v>1196</v>
      </c>
      <c r="M693" s="164">
        <v>1</v>
      </c>
      <c r="N693" s="164" t="s">
        <v>40</v>
      </c>
      <c r="O693" s="165"/>
      <c r="P693" s="166" t="s">
        <v>40</v>
      </c>
      <c r="Q693" s="166"/>
      <c r="R693" s="167" t="s">
        <v>40</v>
      </c>
      <c r="S693" s="167"/>
      <c r="T693" s="168" t="s">
        <v>40</v>
      </c>
      <c r="U693" s="168"/>
      <c r="V693" s="169" t="s">
        <v>40</v>
      </c>
      <c r="W693" s="169"/>
      <c r="X693" s="5" t="s">
        <v>40</v>
      </c>
      <c r="Y693" s="5"/>
      <c r="Z693" s="161" t="s">
        <v>40</v>
      </c>
      <c r="AA693" s="161"/>
      <c r="AB693" s="162" t="s">
        <v>40</v>
      </c>
      <c r="AC693" s="162"/>
      <c r="AD693" s="5">
        <v>10</v>
      </c>
      <c r="AE693" s="5" t="s">
        <v>12541</v>
      </c>
      <c r="AF693" s="5" t="s">
        <v>12556</v>
      </c>
      <c r="AG693" s="170" t="b">
        <v>1</v>
      </c>
      <c r="AH693" s="170" t="b">
        <v>1</v>
      </c>
      <c r="AI693" s="170" t="e">
        <f t="array" aca="1" ref="AI693" ca="1">VLOOKUP(A693, INDIRECT("'Stolarz'!$B$8:$D"), 3, FALSE())</f>
        <v>#REF!</v>
      </c>
    </row>
    <row r="694" spans="1:35" ht="15" customHeight="1">
      <c r="A694" s="191" t="s">
        <v>1636</v>
      </c>
      <c r="B694" s="17">
        <v>3</v>
      </c>
      <c r="C694" s="5" t="s">
        <v>1637</v>
      </c>
      <c r="D694" s="216" t="s">
        <v>1638</v>
      </c>
      <c r="E694" s="12" t="s">
        <v>1639</v>
      </c>
      <c r="F694" s="161" t="s">
        <v>40</v>
      </c>
      <c r="G694" s="161"/>
      <c r="H694" s="162" t="s">
        <v>40</v>
      </c>
      <c r="I694" s="162"/>
      <c r="J694" s="163" t="s">
        <v>40</v>
      </c>
      <c r="K694" s="163"/>
      <c r="L694" s="164" t="s">
        <v>40</v>
      </c>
      <c r="M694" s="164"/>
      <c r="N694" s="164" t="s">
        <v>40</v>
      </c>
      <c r="O694" s="165"/>
      <c r="P694" s="166" t="s">
        <v>40</v>
      </c>
      <c r="Q694" s="166"/>
      <c r="R694" s="167" t="s">
        <v>40</v>
      </c>
      <c r="S694" s="167"/>
      <c r="T694" s="168" t="s">
        <v>40</v>
      </c>
      <c r="U694" s="168"/>
      <c r="V694" s="169" t="s">
        <v>40</v>
      </c>
      <c r="W694" s="169"/>
      <c r="X694" s="5" t="s">
        <v>40</v>
      </c>
      <c r="Y694" s="5"/>
      <c r="Z694" s="161" t="s">
        <v>40</v>
      </c>
      <c r="AA694" s="161"/>
      <c r="AB694" s="162" t="s">
        <v>40</v>
      </c>
      <c r="AC694" s="162"/>
      <c r="AD694" s="5">
        <v>10</v>
      </c>
      <c r="AE694" s="5" t="s">
        <v>12541</v>
      </c>
      <c r="AF694" s="5" t="s">
        <v>12556</v>
      </c>
      <c r="AG694" s="170" t="b">
        <v>1</v>
      </c>
      <c r="AH694" s="170" t="b">
        <v>1</v>
      </c>
      <c r="AI694" s="170" t="s">
        <v>48</v>
      </c>
    </row>
    <row r="695" spans="1:35" ht="15" customHeight="1">
      <c r="A695" s="205" t="s">
        <v>1640</v>
      </c>
      <c r="B695" s="17">
        <v>3</v>
      </c>
      <c r="C695" s="5" t="s">
        <v>1641</v>
      </c>
      <c r="D695" s="216" t="s">
        <v>1642</v>
      </c>
      <c r="E695" s="12" t="s">
        <v>1643</v>
      </c>
      <c r="F695" s="161" t="s">
        <v>40</v>
      </c>
      <c r="G695" s="161"/>
      <c r="H695" s="162" t="s">
        <v>40</v>
      </c>
      <c r="I695" s="162"/>
      <c r="J695" s="163" t="s">
        <v>40</v>
      </c>
      <c r="K695" s="163"/>
      <c r="L695" s="164" t="s">
        <v>40</v>
      </c>
      <c r="M695" s="164"/>
      <c r="N695" s="164" t="s">
        <v>40</v>
      </c>
      <c r="O695" s="165"/>
      <c r="P695" s="166" t="s">
        <v>40</v>
      </c>
      <c r="Q695" s="166"/>
      <c r="R695" s="167" t="s">
        <v>40</v>
      </c>
      <c r="S695" s="167"/>
      <c r="T695" s="168" t="s">
        <v>40</v>
      </c>
      <c r="U695" s="168"/>
      <c r="V695" s="169" t="s">
        <v>40</v>
      </c>
      <c r="W695" s="169"/>
      <c r="X695" s="5" t="s">
        <v>40</v>
      </c>
      <c r="Y695" s="5"/>
      <c r="Z695" s="161" t="s">
        <v>40</v>
      </c>
      <c r="AA695" s="161"/>
      <c r="AB695" s="162" t="s">
        <v>40</v>
      </c>
      <c r="AC695" s="162"/>
      <c r="AD695" s="5">
        <v>10</v>
      </c>
      <c r="AE695" s="5" t="s">
        <v>12541</v>
      </c>
      <c r="AF695" s="5" t="s">
        <v>12556</v>
      </c>
      <c r="AG695" s="170" t="b">
        <v>1</v>
      </c>
      <c r="AH695" s="170" t="b">
        <v>1</v>
      </c>
      <c r="AI695" s="170" t="s">
        <v>48</v>
      </c>
    </row>
    <row r="696" spans="1:35" ht="15" customHeight="1">
      <c r="A696" s="74" t="s">
        <v>1644</v>
      </c>
      <c r="B696" s="17">
        <v>4</v>
      </c>
      <c r="C696" s="5" t="s">
        <v>1645</v>
      </c>
      <c r="D696" s="222" t="s">
        <v>1646</v>
      </c>
      <c r="E696" s="57" t="s">
        <v>1646</v>
      </c>
      <c r="F696" s="161" t="s">
        <v>538</v>
      </c>
      <c r="G696" s="161">
        <v>2</v>
      </c>
      <c r="H696" s="162" t="s">
        <v>8133</v>
      </c>
      <c r="I696" s="162">
        <v>3</v>
      </c>
      <c r="J696" s="163" t="s">
        <v>4585</v>
      </c>
      <c r="K696" s="163">
        <v>3</v>
      </c>
      <c r="L696" s="164" t="s">
        <v>8123</v>
      </c>
      <c r="M696" s="164">
        <v>1</v>
      </c>
      <c r="N696" s="164" t="s">
        <v>40</v>
      </c>
      <c r="O696" s="165"/>
      <c r="P696" s="166" t="s">
        <v>40</v>
      </c>
      <c r="Q696" s="166"/>
      <c r="R696" s="167" t="s">
        <v>40</v>
      </c>
      <c r="S696" s="167"/>
      <c r="T696" s="168" t="s">
        <v>40</v>
      </c>
      <c r="U696" s="168"/>
      <c r="V696" s="169" t="s">
        <v>40</v>
      </c>
      <c r="W696" s="169"/>
      <c r="X696" s="5" t="s">
        <v>40</v>
      </c>
      <c r="Y696" s="5"/>
      <c r="Z696" s="161" t="s">
        <v>40</v>
      </c>
      <c r="AA696" s="161"/>
      <c r="AB696" s="162" t="s">
        <v>40</v>
      </c>
      <c r="AC696" s="162"/>
      <c r="AD696" s="5">
        <v>15</v>
      </c>
      <c r="AE696" s="5" t="s">
        <v>12541</v>
      </c>
      <c r="AF696" s="5" t="s">
        <v>12556</v>
      </c>
      <c r="AG696" s="170" t="b">
        <v>1</v>
      </c>
      <c r="AH696" s="170" t="b">
        <v>1</v>
      </c>
      <c r="AI696" s="170" t="e">
        <f t="shared" ref="AI696:AI699" ca="1" si="0">VLOOKUP(A696, INDIRECT("'Stolarz'!$B$8:$D"), 3, FALSE())</f>
        <v>#REF!</v>
      </c>
    </row>
    <row r="697" spans="1:35" ht="15" customHeight="1">
      <c r="A697" s="74" t="s">
        <v>1647</v>
      </c>
      <c r="B697" s="17">
        <v>5</v>
      </c>
      <c r="C697" s="5" t="s">
        <v>1648</v>
      </c>
      <c r="D697" s="222" t="s">
        <v>1649</v>
      </c>
      <c r="E697" s="57" t="s">
        <v>1649</v>
      </c>
      <c r="F697" s="161" t="s">
        <v>538</v>
      </c>
      <c r="G697" s="161">
        <v>2</v>
      </c>
      <c r="H697" s="162" t="s">
        <v>8133</v>
      </c>
      <c r="I697" s="162">
        <v>3</v>
      </c>
      <c r="J697" s="163" t="s">
        <v>4585</v>
      </c>
      <c r="K697" s="163">
        <v>3</v>
      </c>
      <c r="L697" s="164" t="s">
        <v>1241</v>
      </c>
      <c r="M697" s="164">
        <v>1</v>
      </c>
      <c r="N697" s="164" t="s">
        <v>40</v>
      </c>
      <c r="O697" s="165"/>
      <c r="P697" s="166" t="s">
        <v>40</v>
      </c>
      <c r="Q697" s="166"/>
      <c r="R697" s="167" t="s">
        <v>40</v>
      </c>
      <c r="S697" s="167"/>
      <c r="T697" s="168" t="s">
        <v>40</v>
      </c>
      <c r="U697" s="168"/>
      <c r="V697" s="169" t="s">
        <v>40</v>
      </c>
      <c r="W697" s="169"/>
      <c r="X697" s="5" t="s">
        <v>40</v>
      </c>
      <c r="Y697" s="5"/>
      <c r="Z697" s="161" t="s">
        <v>40</v>
      </c>
      <c r="AA697" s="161"/>
      <c r="AB697" s="162" t="s">
        <v>40</v>
      </c>
      <c r="AC697" s="162"/>
      <c r="AD697" s="5">
        <v>25</v>
      </c>
      <c r="AE697" s="5" t="s">
        <v>12541</v>
      </c>
      <c r="AF697" s="5" t="s">
        <v>12556</v>
      </c>
      <c r="AG697" s="170" t="b">
        <v>1</v>
      </c>
      <c r="AH697" s="170" t="b">
        <v>1</v>
      </c>
      <c r="AI697" s="170" t="e">
        <f t="shared" ca="1" si="0"/>
        <v>#REF!</v>
      </c>
    </row>
    <row r="698" spans="1:35" ht="15" customHeight="1">
      <c r="A698" s="74" t="s">
        <v>1650</v>
      </c>
      <c r="B698" s="17">
        <v>5</v>
      </c>
      <c r="C698" s="5" t="s">
        <v>1651</v>
      </c>
      <c r="D698" s="223" t="s">
        <v>1652</v>
      </c>
      <c r="E698" s="57" t="s">
        <v>1652</v>
      </c>
      <c r="F698" s="161" t="s">
        <v>538</v>
      </c>
      <c r="G698" s="161">
        <v>2</v>
      </c>
      <c r="H698" s="162" t="s">
        <v>8133</v>
      </c>
      <c r="I698" s="162">
        <v>3</v>
      </c>
      <c r="J698" s="163" t="s">
        <v>4585</v>
      </c>
      <c r="K698" s="163">
        <v>3</v>
      </c>
      <c r="L698" s="164" t="s">
        <v>1236</v>
      </c>
      <c r="M698" s="164">
        <v>1</v>
      </c>
      <c r="N698" s="164" t="s">
        <v>40</v>
      </c>
      <c r="O698" s="165"/>
      <c r="P698" s="166" t="s">
        <v>40</v>
      </c>
      <c r="Q698" s="166"/>
      <c r="R698" s="167" t="s">
        <v>40</v>
      </c>
      <c r="S698" s="167"/>
      <c r="T698" s="168" t="s">
        <v>40</v>
      </c>
      <c r="U698" s="168"/>
      <c r="V698" s="169" t="s">
        <v>40</v>
      </c>
      <c r="W698" s="169"/>
      <c r="X698" s="5" t="s">
        <v>40</v>
      </c>
      <c r="Y698" s="5"/>
      <c r="Z698" s="161" t="s">
        <v>40</v>
      </c>
      <c r="AA698" s="161"/>
      <c r="AB698" s="162" t="s">
        <v>40</v>
      </c>
      <c r="AC698" s="162"/>
      <c r="AD698" s="5">
        <v>25</v>
      </c>
      <c r="AE698" s="5" t="s">
        <v>12541</v>
      </c>
      <c r="AF698" s="5" t="s">
        <v>12556</v>
      </c>
      <c r="AG698" s="170" t="b">
        <v>1</v>
      </c>
      <c r="AH698" s="170" t="b">
        <v>1</v>
      </c>
      <c r="AI698" s="170" t="e">
        <f t="shared" ca="1" si="0"/>
        <v>#REF!</v>
      </c>
    </row>
    <row r="699" spans="1:35" ht="15" customHeight="1">
      <c r="A699" s="74" t="s">
        <v>1653</v>
      </c>
      <c r="B699" s="17">
        <v>5</v>
      </c>
      <c r="C699" s="5" t="s">
        <v>1654</v>
      </c>
      <c r="D699" s="224" t="s">
        <v>1655</v>
      </c>
      <c r="E699" s="57" t="s">
        <v>1655</v>
      </c>
      <c r="F699" s="161" t="s">
        <v>538</v>
      </c>
      <c r="G699" s="161">
        <v>3</v>
      </c>
      <c r="H699" s="162" t="s">
        <v>8133</v>
      </c>
      <c r="I699" s="162">
        <v>3</v>
      </c>
      <c r="J699" s="163" t="s">
        <v>4585</v>
      </c>
      <c r="K699" s="163">
        <v>3</v>
      </c>
      <c r="L699" s="164" t="s">
        <v>1231</v>
      </c>
      <c r="M699" s="164">
        <v>1</v>
      </c>
      <c r="N699" s="164" t="s">
        <v>40</v>
      </c>
      <c r="O699" s="165"/>
      <c r="P699" s="166" t="s">
        <v>40</v>
      </c>
      <c r="Q699" s="166"/>
      <c r="R699" s="167" t="s">
        <v>40</v>
      </c>
      <c r="S699" s="167"/>
      <c r="T699" s="168" t="s">
        <v>40</v>
      </c>
      <c r="U699" s="168"/>
      <c r="V699" s="169" t="s">
        <v>40</v>
      </c>
      <c r="W699" s="169"/>
      <c r="X699" s="5" t="s">
        <v>40</v>
      </c>
      <c r="Y699" s="5"/>
      <c r="Z699" s="161" t="s">
        <v>40</v>
      </c>
      <c r="AA699" s="161"/>
      <c r="AB699" s="162" t="s">
        <v>40</v>
      </c>
      <c r="AC699" s="162"/>
      <c r="AD699" s="5">
        <v>35</v>
      </c>
      <c r="AE699" s="5" t="s">
        <v>12541</v>
      </c>
      <c r="AF699" s="5" t="s">
        <v>12556</v>
      </c>
      <c r="AG699" s="170" t="b">
        <v>1</v>
      </c>
      <c r="AH699" s="170" t="b">
        <v>1</v>
      </c>
      <c r="AI699" s="170" t="e">
        <f t="shared" ca="1" si="0"/>
        <v>#REF!</v>
      </c>
    </row>
    <row r="700" spans="1:35" ht="15" hidden="1" customHeight="1">
      <c r="A700" s="210"/>
      <c r="B700" s="210"/>
      <c r="C700" s="210"/>
      <c r="D700" s="210"/>
      <c r="E700" s="210"/>
      <c r="F700" s="161" t="s">
        <v>40</v>
      </c>
      <c r="G700" s="161"/>
      <c r="H700" s="162" t="s">
        <v>40</v>
      </c>
      <c r="I700" s="162"/>
      <c r="J700" s="163" t="s">
        <v>40</v>
      </c>
      <c r="K700" s="163"/>
      <c r="L700" s="164" t="s">
        <v>40</v>
      </c>
      <c r="M700" s="164"/>
      <c r="N700" s="164" t="s">
        <v>40</v>
      </c>
      <c r="O700" s="165"/>
      <c r="P700" s="166" t="s">
        <v>40</v>
      </c>
      <c r="Q700" s="166"/>
      <c r="R700" s="167" t="s">
        <v>40</v>
      </c>
      <c r="S700" s="167"/>
      <c r="T700" s="168" t="s">
        <v>40</v>
      </c>
      <c r="U700" s="168"/>
      <c r="V700" s="169" t="s">
        <v>40</v>
      </c>
      <c r="W700" s="169"/>
      <c r="X700" s="5" t="s">
        <v>40</v>
      </c>
      <c r="Y700" s="5"/>
      <c r="Z700" s="161" t="s">
        <v>40</v>
      </c>
      <c r="AA700" s="161"/>
      <c r="AB700" s="162" t="s">
        <v>40</v>
      </c>
      <c r="AC700" s="162"/>
      <c r="AD700" s="211"/>
      <c r="AE700" s="211"/>
      <c r="AF700" s="211"/>
      <c r="AG700" s="211"/>
      <c r="AH700" s="211"/>
      <c r="AI700" s="212"/>
    </row>
    <row r="701" spans="1:35" ht="15" customHeight="1">
      <c r="A701" s="191" t="s">
        <v>1656</v>
      </c>
      <c r="B701" s="159">
        <v>1</v>
      </c>
      <c r="C701" s="5" t="s">
        <v>1657</v>
      </c>
      <c r="D701" s="216" t="s">
        <v>1658</v>
      </c>
      <c r="E701" s="12" t="s">
        <v>1659</v>
      </c>
      <c r="F701" s="161" t="s">
        <v>40</v>
      </c>
      <c r="G701" s="161"/>
      <c r="H701" s="162" t="s">
        <v>40</v>
      </c>
      <c r="I701" s="162"/>
      <c r="J701" s="163" t="s">
        <v>40</v>
      </c>
      <c r="K701" s="163"/>
      <c r="L701" s="164" t="s">
        <v>40</v>
      </c>
      <c r="M701" s="164"/>
      <c r="N701" s="164" t="s">
        <v>40</v>
      </c>
      <c r="O701" s="165"/>
      <c r="P701" s="166" t="s">
        <v>40</v>
      </c>
      <c r="Q701" s="166"/>
      <c r="R701" s="167" t="s">
        <v>40</v>
      </c>
      <c r="S701" s="167"/>
      <c r="T701" s="168" t="s">
        <v>40</v>
      </c>
      <c r="U701" s="168"/>
      <c r="V701" s="169" t="s">
        <v>40</v>
      </c>
      <c r="W701" s="169"/>
      <c r="X701" s="5" t="s">
        <v>40</v>
      </c>
      <c r="Y701" s="5"/>
      <c r="Z701" s="161" t="s">
        <v>40</v>
      </c>
      <c r="AA701" s="161"/>
      <c r="AB701" s="162" t="s">
        <v>40</v>
      </c>
      <c r="AC701" s="162"/>
      <c r="AD701" s="5">
        <v>1</v>
      </c>
      <c r="AE701" s="5" t="s">
        <v>12541</v>
      </c>
      <c r="AF701" s="5" t="s">
        <v>12556</v>
      </c>
      <c r="AG701" s="170" t="b">
        <v>1</v>
      </c>
      <c r="AH701" s="170" t="b">
        <v>1</v>
      </c>
      <c r="AI701" s="170" t="s">
        <v>48</v>
      </c>
    </row>
    <row r="702" spans="1:35" ht="15" customHeight="1">
      <c r="A702" s="191" t="s">
        <v>1660</v>
      </c>
      <c r="B702" s="159">
        <v>1</v>
      </c>
      <c r="C702" s="5" t="s">
        <v>1657</v>
      </c>
      <c r="D702" s="196" t="s">
        <v>1661</v>
      </c>
      <c r="E702" s="12" t="s">
        <v>1662</v>
      </c>
      <c r="F702" s="161" t="s">
        <v>40</v>
      </c>
      <c r="G702" s="161"/>
      <c r="H702" s="162" t="s">
        <v>40</v>
      </c>
      <c r="I702" s="162"/>
      <c r="J702" s="163" t="s">
        <v>40</v>
      </c>
      <c r="K702" s="163"/>
      <c r="L702" s="164" t="s">
        <v>40</v>
      </c>
      <c r="M702" s="164"/>
      <c r="N702" s="164" t="s">
        <v>40</v>
      </c>
      <c r="O702" s="165"/>
      <c r="P702" s="166" t="s">
        <v>40</v>
      </c>
      <c r="Q702" s="166"/>
      <c r="R702" s="167" t="s">
        <v>40</v>
      </c>
      <c r="S702" s="167"/>
      <c r="T702" s="168" t="s">
        <v>40</v>
      </c>
      <c r="U702" s="168"/>
      <c r="V702" s="169" t="s">
        <v>40</v>
      </c>
      <c r="W702" s="169"/>
      <c r="X702" s="5" t="s">
        <v>40</v>
      </c>
      <c r="Y702" s="5"/>
      <c r="Z702" s="161" t="s">
        <v>40</v>
      </c>
      <c r="AA702" s="161"/>
      <c r="AB702" s="162" t="s">
        <v>40</v>
      </c>
      <c r="AC702" s="162"/>
      <c r="AD702" s="5">
        <v>1</v>
      </c>
      <c r="AE702" s="5" t="s">
        <v>12541</v>
      </c>
      <c r="AF702" s="5" t="s">
        <v>12556</v>
      </c>
      <c r="AG702" s="170" t="b">
        <v>1</v>
      </c>
      <c r="AH702" s="170" t="b">
        <v>1</v>
      </c>
      <c r="AI702" s="170" t="s">
        <v>48</v>
      </c>
    </row>
    <row r="703" spans="1:35" ht="15" customHeight="1">
      <c r="A703" s="191" t="s">
        <v>1663</v>
      </c>
      <c r="B703" s="159">
        <v>1</v>
      </c>
      <c r="C703" s="5" t="s">
        <v>1657</v>
      </c>
      <c r="D703" s="196" t="s">
        <v>1664</v>
      </c>
      <c r="E703" s="12" t="s">
        <v>1665</v>
      </c>
      <c r="F703" s="161" t="s">
        <v>40</v>
      </c>
      <c r="G703" s="161"/>
      <c r="H703" s="162" t="s">
        <v>40</v>
      </c>
      <c r="I703" s="162"/>
      <c r="J703" s="163" t="s">
        <v>40</v>
      </c>
      <c r="K703" s="163"/>
      <c r="L703" s="164" t="s">
        <v>40</v>
      </c>
      <c r="M703" s="164"/>
      <c r="N703" s="164" t="s">
        <v>40</v>
      </c>
      <c r="O703" s="165"/>
      <c r="P703" s="166" t="s">
        <v>40</v>
      </c>
      <c r="Q703" s="166"/>
      <c r="R703" s="167" t="s">
        <v>40</v>
      </c>
      <c r="S703" s="167"/>
      <c r="T703" s="168" t="s">
        <v>40</v>
      </c>
      <c r="U703" s="168"/>
      <c r="V703" s="169" t="s">
        <v>40</v>
      </c>
      <c r="W703" s="169"/>
      <c r="X703" s="5" t="s">
        <v>40</v>
      </c>
      <c r="Y703" s="5"/>
      <c r="Z703" s="161" t="s">
        <v>40</v>
      </c>
      <c r="AA703" s="161"/>
      <c r="AB703" s="162" t="s">
        <v>40</v>
      </c>
      <c r="AC703" s="162"/>
      <c r="AD703" s="5">
        <v>1</v>
      </c>
      <c r="AE703" s="5" t="s">
        <v>12541</v>
      </c>
      <c r="AF703" s="5" t="s">
        <v>12556</v>
      </c>
      <c r="AG703" s="170" t="b">
        <v>1</v>
      </c>
      <c r="AH703" s="170" t="b">
        <v>1</v>
      </c>
      <c r="AI703" s="170" t="s">
        <v>48</v>
      </c>
    </row>
    <row r="704" spans="1:35" ht="15" customHeight="1">
      <c r="A704" s="191" t="s">
        <v>1666</v>
      </c>
      <c r="B704" s="159">
        <v>1</v>
      </c>
      <c r="C704" s="5" t="s">
        <v>1657</v>
      </c>
      <c r="D704" s="196" t="s">
        <v>1667</v>
      </c>
      <c r="E704" s="12" t="s">
        <v>1668</v>
      </c>
      <c r="F704" s="161" t="s">
        <v>40</v>
      </c>
      <c r="G704" s="161"/>
      <c r="H704" s="162" t="s">
        <v>40</v>
      </c>
      <c r="I704" s="162"/>
      <c r="J704" s="163" t="s">
        <v>40</v>
      </c>
      <c r="K704" s="163"/>
      <c r="L704" s="164" t="s">
        <v>40</v>
      </c>
      <c r="M704" s="164"/>
      <c r="N704" s="164" t="s">
        <v>40</v>
      </c>
      <c r="O704" s="165"/>
      <c r="P704" s="166" t="s">
        <v>40</v>
      </c>
      <c r="Q704" s="166"/>
      <c r="R704" s="167" t="s">
        <v>40</v>
      </c>
      <c r="S704" s="167"/>
      <c r="T704" s="168" t="s">
        <v>40</v>
      </c>
      <c r="U704" s="168"/>
      <c r="V704" s="169" t="s">
        <v>40</v>
      </c>
      <c r="W704" s="169"/>
      <c r="X704" s="5" t="s">
        <v>40</v>
      </c>
      <c r="Y704" s="5"/>
      <c r="Z704" s="161" t="s">
        <v>40</v>
      </c>
      <c r="AA704" s="161"/>
      <c r="AB704" s="162" t="s">
        <v>40</v>
      </c>
      <c r="AC704" s="162"/>
      <c r="AD704" s="5">
        <v>1</v>
      </c>
      <c r="AE704" s="5" t="s">
        <v>12541</v>
      </c>
      <c r="AF704" s="5" t="s">
        <v>12556</v>
      </c>
      <c r="AG704" s="170" t="b">
        <v>1</v>
      </c>
      <c r="AH704" s="170" t="b">
        <v>1</v>
      </c>
      <c r="AI704" s="170" t="s">
        <v>48</v>
      </c>
    </row>
    <row r="705" spans="1:35" ht="15" customHeight="1">
      <c r="A705" s="191" t="s">
        <v>1669</v>
      </c>
      <c r="B705" s="159">
        <v>1</v>
      </c>
      <c r="C705" s="5" t="s">
        <v>1657</v>
      </c>
      <c r="D705" s="196" t="s">
        <v>1670</v>
      </c>
      <c r="E705" s="12" t="s">
        <v>1671</v>
      </c>
      <c r="F705" s="161" t="s">
        <v>40</v>
      </c>
      <c r="G705" s="161"/>
      <c r="H705" s="162" t="s">
        <v>40</v>
      </c>
      <c r="I705" s="162"/>
      <c r="J705" s="163" t="s">
        <v>40</v>
      </c>
      <c r="K705" s="163"/>
      <c r="L705" s="164" t="s">
        <v>40</v>
      </c>
      <c r="M705" s="164"/>
      <c r="N705" s="164" t="s">
        <v>40</v>
      </c>
      <c r="O705" s="165"/>
      <c r="P705" s="166" t="s">
        <v>40</v>
      </c>
      <c r="Q705" s="166"/>
      <c r="R705" s="167" t="s">
        <v>40</v>
      </c>
      <c r="S705" s="167"/>
      <c r="T705" s="168" t="s">
        <v>40</v>
      </c>
      <c r="U705" s="168"/>
      <c r="V705" s="169" t="s">
        <v>40</v>
      </c>
      <c r="W705" s="169"/>
      <c r="X705" s="5" t="s">
        <v>40</v>
      </c>
      <c r="Y705" s="5"/>
      <c r="Z705" s="161" t="s">
        <v>40</v>
      </c>
      <c r="AA705" s="161"/>
      <c r="AB705" s="162" t="s">
        <v>40</v>
      </c>
      <c r="AC705" s="162"/>
      <c r="AD705" s="5">
        <v>1</v>
      </c>
      <c r="AE705" s="5" t="s">
        <v>12541</v>
      </c>
      <c r="AF705" s="5" t="s">
        <v>12556</v>
      </c>
      <c r="AG705" s="170" t="b">
        <v>1</v>
      </c>
      <c r="AH705" s="170" t="b">
        <v>1</v>
      </c>
      <c r="AI705" s="170" t="s">
        <v>48</v>
      </c>
    </row>
    <row r="706" spans="1:35" ht="15" customHeight="1">
      <c r="A706" s="191" t="s">
        <v>1672</v>
      </c>
      <c r="B706" s="159">
        <v>1</v>
      </c>
      <c r="C706" s="5" t="s">
        <v>1657</v>
      </c>
      <c r="D706" s="196" t="s">
        <v>1673</v>
      </c>
      <c r="E706" s="12" t="s">
        <v>1674</v>
      </c>
      <c r="F706" s="161" t="s">
        <v>40</v>
      </c>
      <c r="G706" s="161"/>
      <c r="H706" s="162" t="s">
        <v>40</v>
      </c>
      <c r="I706" s="162"/>
      <c r="J706" s="163" t="s">
        <v>40</v>
      </c>
      <c r="K706" s="163"/>
      <c r="L706" s="164" t="s">
        <v>40</v>
      </c>
      <c r="M706" s="164"/>
      <c r="N706" s="164" t="s">
        <v>40</v>
      </c>
      <c r="O706" s="165"/>
      <c r="P706" s="166" t="s">
        <v>40</v>
      </c>
      <c r="Q706" s="166"/>
      <c r="R706" s="167" t="s">
        <v>40</v>
      </c>
      <c r="S706" s="167"/>
      <c r="T706" s="168" t="s">
        <v>40</v>
      </c>
      <c r="U706" s="168"/>
      <c r="V706" s="169" t="s">
        <v>40</v>
      </c>
      <c r="W706" s="169"/>
      <c r="X706" s="5" t="s">
        <v>40</v>
      </c>
      <c r="Y706" s="5"/>
      <c r="Z706" s="161" t="s">
        <v>40</v>
      </c>
      <c r="AA706" s="161"/>
      <c r="AB706" s="162" t="s">
        <v>40</v>
      </c>
      <c r="AC706" s="162"/>
      <c r="AD706" s="5">
        <v>1</v>
      </c>
      <c r="AE706" s="5" t="s">
        <v>12541</v>
      </c>
      <c r="AF706" s="5" t="s">
        <v>12556</v>
      </c>
      <c r="AG706" s="170" t="b">
        <v>1</v>
      </c>
      <c r="AH706" s="170" t="b">
        <v>1</v>
      </c>
      <c r="AI706" s="170" t="s">
        <v>48</v>
      </c>
    </row>
    <row r="707" spans="1:35" ht="15" customHeight="1">
      <c r="A707" s="191" t="s">
        <v>1675</v>
      </c>
      <c r="B707" s="159">
        <v>1</v>
      </c>
      <c r="C707" s="5" t="s">
        <v>1657</v>
      </c>
      <c r="D707" s="8" t="s">
        <v>1676</v>
      </c>
      <c r="E707" s="12" t="s">
        <v>1677</v>
      </c>
      <c r="F707" s="161" t="s">
        <v>40</v>
      </c>
      <c r="G707" s="161"/>
      <c r="H707" s="162" t="s">
        <v>40</v>
      </c>
      <c r="I707" s="162"/>
      <c r="J707" s="163" t="s">
        <v>40</v>
      </c>
      <c r="K707" s="163"/>
      <c r="L707" s="164" t="s">
        <v>40</v>
      </c>
      <c r="M707" s="164"/>
      <c r="N707" s="164" t="s">
        <v>40</v>
      </c>
      <c r="O707" s="165"/>
      <c r="P707" s="166" t="s">
        <v>40</v>
      </c>
      <c r="Q707" s="166"/>
      <c r="R707" s="167" t="s">
        <v>40</v>
      </c>
      <c r="S707" s="167"/>
      <c r="T707" s="168" t="s">
        <v>40</v>
      </c>
      <c r="U707" s="168"/>
      <c r="V707" s="169" t="s">
        <v>40</v>
      </c>
      <c r="W707" s="169"/>
      <c r="X707" s="5" t="s">
        <v>40</v>
      </c>
      <c r="Y707" s="5"/>
      <c r="Z707" s="161" t="s">
        <v>40</v>
      </c>
      <c r="AA707" s="161"/>
      <c r="AB707" s="162" t="s">
        <v>40</v>
      </c>
      <c r="AC707" s="162"/>
      <c r="AD707" s="5">
        <v>1</v>
      </c>
      <c r="AE707" s="5" t="s">
        <v>12541</v>
      </c>
      <c r="AF707" s="5" t="s">
        <v>12556</v>
      </c>
      <c r="AG707" s="170" t="b">
        <v>1</v>
      </c>
      <c r="AH707" s="170" t="b">
        <v>1</v>
      </c>
      <c r="AI707" s="170" t="s">
        <v>48</v>
      </c>
    </row>
    <row r="708" spans="1:35" ht="15" customHeight="1">
      <c r="A708" s="191" t="s">
        <v>1678</v>
      </c>
      <c r="B708" s="159">
        <v>1</v>
      </c>
      <c r="C708" s="5" t="s">
        <v>1657</v>
      </c>
      <c r="D708" s="8" t="s">
        <v>1679</v>
      </c>
      <c r="E708" s="12" t="s">
        <v>1680</v>
      </c>
      <c r="F708" s="161" t="s">
        <v>40</v>
      </c>
      <c r="G708" s="161"/>
      <c r="H708" s="162" t="s">
        <v>40</v>
      </c>
      <c r="I708" s="162"/>
      <c r="J708" s="163" t="s">
        <v>40</v>
      </c>
      <c r="K708" s="163"/>
      <c r="L708" s="164" t="s">
        <v>40</v>
      </c>
      <c r="M708" s="164"/>
      <c r="N708" s="164" t="s">
        <v>40</v>
      </c>
      <c r="O708" s="165"/>
      <c r="P708" s="166" t="s">
        <v>40</v>
      </c>
      <c r="Q708" s="166"/>
      <c r="R708" s="167" t="s">
        <v>40</v>
      </c>
      <c r="S708" s="167"/>
      <c r="T708" s="168" t="s">
        <v>40</v>
      </c>
      <c r="U708" s="168"/>
      <c r="V708" s="169" t="s">
        <v>40</v>
      </c>
      <c r="W708" s="169"/>
      <c r="X708" s="5" t="s">
        <v>40</v>
      </c>
      <c r="Y708" s="5"/>
      <c r="Z708" s="161" t="s">
        <v>40</v>
      </c>
      <c r="AA708" s="161"/>
      <c r="AB708" s="162" t="s">
        <v>40</v>
      </c>
      <c r="AC708" s="162"/>
      <c r="AD708" s="5">
        <v>1</v>
      </c>
      <c r="AE708" s="5" t="s">
        <v>12541</v>
      </c>
      <c r="AF708" s="5" t="s">
        <v>12556</v>
      </c>
      <c r="AG708" s="170" t="b">
        <v>1</v>
      </c>
      <c r="AH708" s="170" t="b">
        <v>1</v>
      </c>
      <c r="AI708" s="170" t="s">
        <v>48</v>
      </c>
    </row>
    <row r="709" spans="1:35" ht="15" customHeight="1">
      <c r="A709" s="191" t="s">
        <v>1681</v>
      </c>
      <c r="B709" s="159">
        <v>1</v>
      </c>
      <c r="C709" s="5" t="s">
        <v>1657</v>
      </c>
      <c r="D709" s="8" t="s">
        <v>1682</v>
      </c>
      <c r="E709" s="12" t="s">
        <v>1683</v>
      </c>
      <c r="F709" s="161" t="s">
        <v>40</v>
      </c>
      <c r="G709" s="161"/>
      <c r="H709" s="162" t="s">
        <v>40</v>
      </c>
      <c r="I709" s="162"/>
      <c r="J709" s="163" t="s">
        <v>40</v>
      </c>
      <c r="K709" s="163"/>
      <c r="L709" s="164" t="s">
        <v>40</v>
      </c>
      <c r="M709" s="164"/>
      <c r="N709" s="164" t="s">
        <v>40</v>
      </c>
      <c r="O709" s="165"/>
      <c r="P709" s="166" t="s">
        <v>40</v>
      </c>
      <c r="Q709" s="166"/>
      <c r="R709" s="167" t="s">
        <v>40</v>
      </c>
      <c r="S709" s="167"/>
      <c r="T709" s="168" t="s">
        <v>40</v>
      </c>
      <c r="U709" s="168"/>
      <c r="V709" s="169" t="s">
        <v>40</v>
      </c>
      <c r="W709" s="169"/>
      <c r="X709" s="5" t="s">
        <v>40</v>
      </c>
      <c r="Y709" s="5"/>
      <c r="Z709" s="161" t="s">
        <v>40</v>
      </c>
      <c r="AA709" s="161"/>
      <c r="AB709" s="162" t="s">
        <v>40</v>
      </c>
      <c r="AC709" s="162"/>
      <c r="AD709" s="5">
        <v>1</v>
      </c>
      <c r="AE709" s="5" t="s">
        <v>12541</v>
      </c>
      <c r="AF709" s="5" t="s">
        <v>12556</v>
      </c>
      <c r="AG709" s="170" t="b">
        <v>1</v>
      </c>
      <c r="AH709" s="170" t="b">
        <v>1</v>
      </c>
      <c r="AI709" s="170" t="s">
        <v>48</v>
      </c>
    </row>
    <row r="710" spans="1:35" ht="15" customHeight="1">
      <c r="A710" s="191" t="s">
        <v>1684</v>
      </c>
      <c r="B710" s="159">
        <v>1</v>
      </c>
      <c r="C710" s="5" t="s">
        <v>1657</v>
      </c>
      <c r="D710" s="8" t="s">
        <v>1685</v>
      </c>
      <c r="E710" s="12" t="s">
        <v>1686</v>
      </c>
      <c r="F710" s="161" t="s">
        <v>40</v>
      </c>
      <c r="G710" s="161"/>
      <c r="H710" s="162" t="s">
        <v>40</v>
      </c>
      <c r="I710" s="162"/>
      <c r="J710" s="163" t="s">
        <v>40</v>
      </c>
      <c r="K710" s="163"/>
      <c r="L710" s="164" t="s">
        <v>40</v>
      </c>
      <c r="M710" s="164"/>
      <c r="N710" s="164" t="s">
        <v>40</v>
      </c>
      <c r="O710" s="165"/>
      <c r="P710" s="166" t="s">
        <v>40</v>
      </c>
      <c r="Q710" s="166"/>
      <c r="R710" s="167" t="s">
        <v>40</v>
      </c>
      <c r="S710" s="167"/>
      <c r="T710" s="168" t="s">
        <v>40</v>
      </c>
      <c r="U710" s="168"/>
      <c r="V710" s="169" t="s">
        <v>40</v>
      </c>
      <c r="W710" s="169"/>
      <c r="X710" s="5" t="s">
        <v>40</v>
      </c>
      <c r="Y710" s="5"/>
      <c r="Z710" s="161" t="s">
        <v>40</v>
      </c>
      <c r="AA710" s="161"/>
      <c r="AB710" s="162" t="s">
        <v>40</v>
      </c>
      <c r="AC710" s="162"/>
      <c r="AD710" s="5">
        <v>1</v>
      </c>
      <c r="AE710" s="5" t="s">
        <v>12541</v>
      </c>
      <c r="AF710" s="5" t="s">
        <v>12556</v>
      </c>
      <c r="AG710" s="170" t="b">
        <v>1</v>
      </c>
      <c r="AH710" s="170" t="b">
        <v>1</v>
      </c>
      <c r="AI710" s="170" t="s">
        <v>48</v>
      </c>
    </row>
    <row r="711" spans="1:35" ht="15" customHeight="1">
      <c r="A711" s="191" t="s">
        <v>1687</v>
      </c>
      <c r="B711" s="159">
        <v>1</v>
      </c>
      <c r="C711" s="5" t="s">
        <v>1688</v>
      </c>
      <c r="D711" s="8" t="s">
        <v>1689</v>
      </c>
      <c r="E711" s="12" t="s">
        <v>1689</v>
      </c>
      <c r="F711" s="161" t="s">
        <v>40</v>
      </c>
      <c r="G711" s="161"/>
      <c r="H711" s="162" t="s">
        <v>40</v>
      </c>
      <c r="I711" s="162"/>
      <c r="J711" s="163" t="s">
        <v>40</v>
      </c>
      <c r="K711" s="163"/>
      <c r="L711" s="164" t="s">
        <v>40</v>
      </c>
      <c r="M711" s="164"/>
      <c r="N711" s="164" t="s">
        <v>40</v>
      </c>
      <c r="O711" s="165"/>
      <c r="P711" s="166" t="s">
        <v>40</v>
      </c>
      <c r="Q711" s="166"/>
      <c r="R711" s="167" t="s">
        <v>40</v>
      </c>
      <c r="S711" s="167"/>
      <c r="T711" s="168" t="s">
        <v>40</v>
      </c>
      <c r="U711" s="168"/>
      <c r="V711" s="169" t="s">
        <v>40</v>
      </c>
      <c r="W711" s="169"/>
      <c r="X711" s="5" t="s">
        <v>40</v>
      </c>
      <c r="Y711" s="5"/>
      <c r="Z711" s="161" t="s">
        <v>40</v>
      </c>
      <c r="AA711" s="161"/>
      <c r="AB711" s="162" t="s">
        <v>40</v>
      </c>
      <c r="AC711" s="162"/>
      <c r="AD711" s="5">
        <v>1</v>
      </c>
      <c r="AE711" s="5" t="s">
        <v>12541</v>
      </c>
      <c r="AF711" s="5" t="s">
        <v>12556</v>
      </c>
      <c r="AG711" s="170" t="b">
        <v>1</v>
      </c>
      <c r="AH711" s="170" t="b">
        <v>1</v>
      </c>
      <c r="AI711" s="170" t="s">
        <v>48</v>
      </c>
    </row>
    <row r="712" spans="1:35" ht="15" customHeight="1">
      <c r="A712" s="74" t="s">
        <v>1690</v>
      </c>
      <c r="B712" s="159">
        <v>1</v>
      </c>
      <c r="C712" s="5" t="s">
        <v>1688</v>
      </c>
      <c r="D712" s="8" t="s">
        <v>1691</v>
      </c>
      <c r="E712" s="12" t="s">
        <v>1691</v>
      </c>
      <c r="F712" s="161" t="s">
        <v>40</v>
      </c>
      <c r="G712" s="161"/>
      <c r="H712" s="162" t="s">
        <v>40</v>
      </c>
      <c r="I712" s="162"/>
      <c r="J712" s="163" t="s">
        <v>40</v>
      </c>
      <c r="K712" s="163"/>
      <c r="L712" s="164" t="s">
        <v>40</v>
      </c>
      <c r="M712" s="164"/>
      <c r="N712" s="164" t="s">
        <v>40</v>
      </c>
      <c r="O712" s="165"/>
      <c r="P712" s="166" t="s">
        <v>40</v>
      </c>
      <c r="Q712" s="166"/>
      <c r="R712" s="167" t="s">
        <v>40</v>
      </c>
      <c r="S712" s="167"/>
      <c r="T712" s="168" t="s">
        <v>40</v>
      </c>
      <c r="U712" s="168"/>
      <c r="V712" s="169" t="s">
        <v>40</v>
      </c>
      <c r="W712" s="169"/>
      <c r="X712" s="5" t="s">
        <v>40</v>
      </c>
      <c r="Y712" s="5"/>
      <c r="Z712" s="161" t="s">
        <v>40</v>
      </c>
      <c r="AA712" s="161"/>
      <c r="AB712" s="162" t="s">
        <v>40</v>
      </c>
      <c r="AC712" s="162"/>
      <c r="AD712" s="5">
        <v>1</v>
      </c>
      <c r="AE712" s="5" t="s">
        <v>12541</v>
      </c>
      <c r="AF712" s="5" t="s">
        <v>12556</v>
      </c>
      <c r="AG712" s="170" t="b">
        <v>1</v>
      </c>
      <c r="AH712" s="170" t="b">
        <v>1</v>
      </c>
      <c r="AI712" s="170" t="s">
        <v>48</v>
      </c>
    </row>
    <row r="713" spans="1:35" ht="15" customHeight="1">
      <c r="A713" s="75" t="s">
        <v>1692</v>
      </c>
      <c r="B713" s="159">
        <v>2</v>
      </c>
      <c r="C713" s="5" t="s">
        <v>1693</v>
      </c>
      <c r="D713" s="185" t="s">
        <v>1694</v>
      </c>
      <c r="E713" s="12" t="s">
        <v>1694</v>
      </c>
      <c r="F713" s="161" t="s">
        <v>40</v>
      </c>
      <c r="G713" s="161"/>
      <c r="H713" s="162" t="s">
        <v>40</v>
      </c>
      <c r="I713" s="162"/>
      <c r="J713" s="163" t="s">
        <v>40</v>
      </c>
      <c r="K713" s="163"/>
      <c r="L713" s="164" t="s">
        <v>40</v>
      </c>
      <c r="M713" s="164"/>
      <c r="N713" s="164" t="s">
        <v>40</v>
      </c>
      <c r="O713" s="165"/>
      <c r="P713" s="166" t="s">
        <v>40</v>
      </c>
      <c r="Q713" s="166"/>
      <c r="R713" s="167" t="s">
        <v>40</v>
      </c>
      <c r="S713" s="167"/>
      <c r="T713" s="168" t="s">
        <v>40</v>
      </c>
      <c r="U713" s="168"/>
      <c r="V713" s="169" t="s">
        <v>40</v>
      </c>
      <c r="W713" s="169"/>
      <c r="X713" s="5" t="s">
        <v>40</v>
      </c>
      <c r="Y713" s="5"/>
      <c r="Z713" s="161" t="s">
        <v>40</v>
      </c>
      <c r="AA713" s="161"/>
      <c r="AB713" s="162" t="s">
        <v>40</v>
      </c>
      <c r="AC713" s="162"/>
      <c r="AD713" s="5">
        <v>3</v>
      </c>
      <c r="AE713" s="5" t="s">
        <v>12541</v>
      </c>
      <c r="AF713" s="5" t="s">
        <v>12556</v>
      </c>
      <c r="AG713" s="170" t="b">
        <v>1</v>
      </c>
      <c r="AH713" s="170" t="b">
        <v>1</v>
      </c>
      <c r="AI713" s="170" t="s">
        <v>48</v>
      </c>
    </row>
    <row r="714" spans="1:35" ht="15" customHeight="1">
      <c r="A714" s="75" t="s">
        <v>1695</v>
      </c>
      <c r="B714" s="159">
        <v>2</v>
      </c>
      <c r="C714" s="5" t="s">
        <v>1696</v>
      </c>
      <c r="D714" s="185" t="s">
        <v>1697</v>
      </c>
      <c r="E714" s="12" t="s">
        <v>1697</v>
      </c>
      <c r="F714" s="161" t="s">
        <v>40</v>
      </c>
      <c r="G714" s="161"/>
      <c r="H714" s="162" t="s">
        <v>40</v>
      </c>
      <c r="I714" s="162"/>
      <c r="J714" s="163" t="s">
        <v>40</v>
      </c>
      <c r="K714" s="163"/>
      <c r="L714" s="164" t="s">
        <v>40</v>
      </c>
      <c r="M714" s="164"/>
      <c r="N714" s="164" t="s">
        <v>40</v>
      </c>
      <c r="O714" s="165"/>
      <c r="P714" s="166" t="s">
        <v>40</v>
      </c>
      <c r="Q714" s="166"/>
      <c r="R714" s="167" t="s">
        <v>40</v>
      </c>
      <c r="S714" s="167"/>
      <c r="T714" s="168" t="s">
        <v>40</v>
      </c>
      <c r="U714" s="168"/>
      <c r="V714" s="169" t="s">
        <v>40</v>
      </c>
      <c r="W714" s="169"/>
      <c r="X714" s="5" t="s">
        <v>40</v>
      </c>
      <c r="Y714" s="5"/>
      <c r="Z714" s="161" t="s">
        <v>40</v>
      </c>
      <c r="AA714" s="161"/>
      <c r="AB714" s="162" t="s">
        <v>40</v>
      </c>
      <c r="AC714" s="162"/>
      <c r="AD714" s="5">
        <v>3</v>
      </c>
      <c r="AE714" s="5" t="s">
        <v>12541</v>
      </c>
      <c r="AF714" s="5" t="s">
        <v>12556</v>
      </c>
      <c r="AG714" s="170" t="b">
        <v>1</v>
      </c>
      <c r="AH714" s="170" t="b">
        <v>1</v>
      </c>
      <c r="AI714" s="170" t="s">
        <v>48</v>
      </c>
    </row>
    <row r="715" spans="1:35" ht="15" customHeight="1">
      <c r="A715" s="75" t="s">
        <v>1698</v>
      </c>
      <c r="B715" s="159">
        <v>2</v>
      </c>
      <c r="C715" s="5" t="s">
        <v>1696</v>
      </c>
      <c r="D715" s="185" t="s">
        <v>1699</v>
      </c>
      <c r="E715" s="12" t="s">
        <v>1699</v>
      </c>
      <c r="F715" s="161" t="s">
        <v>40</v>
      </c>
      <c r="G715" s="161"/>
      <c r="H715" s="162" t="s">
        <v>40</v>
      </c>
      <c r="I715" s="162"/>
      <c r="J715" s="163" t="s">
        <v>40</v>
      </c>
      <c r="K715" s="163"/>
      <c r="L715" s="164" t="s">
        <v>40</v>
      </c>
      <c r="M715" s="164"/>
      <c r="N715" s="164" t="s">
        <v>40</v>
      </c>
      <c r="O715" s="165"/>
      <c r="P715" s="166" t="s">
        <v>40</v>
      </c>
      <c r="Q715" s="166"/>
      <c r="R715" s="167" t="s">
        <v>40</v>
      </c>
      <c r="S715" s="167"/>
      <c r="T715" s="168" t="s">
        <v>40</v>
      </c>
      <c r="U715" s="168"/>
      <c r="V715" s="169" t="s">
        <v>40</v>
      </c>
      <c r="W715" s="169"/>
      <c r="X715" s="5" t="s">
        <v>40</v>
      </c>
      <c r="Y715" s="5"/>
      <c r="Z715" s="161" t="s">
        <v>40</v>
      </c>
      <c r="AA715" s="161"/>
      <c r="AB715" s="162" t="s">
        <v>40</v>
      </c>
      <c r="AC715" s="162"/>
      <c r="AD715" s="5">
        <v>3</v>
      </c>
      <c r="AE715" s="5" t="s">
        <v>12541</v>
      </c>
      <c r="AF715" s="5" t="s">
        <v>12556</v>
      </c>
      <c r="AG715" s="170" t="b">
        <v>1</v>
      </c>
      <c r="AH715" s="170" t="b">
        <v>1</v>
      </c>
      <c r="AI715" s="170" t="s">
        <v>48</v>
      </c>
    </row>
    <row r="716" spans="1:35" ht="15" customHeight="1">
      <c r="A716" s="75" t="s">
        <v>1700</v>
      </c>
      <c r="B716" s="159">
        <v>2</v>
      </c>
      <c r="C716" s="5" t="s">
        <v>1696</v>
      </c>
      <c r="D716" s="185" t="s">
        <v>1701</v>
      </c>
      <c r="E716" s="12" t="s">
        <v>1701</v>
      </c>
      <c r="F716" s="161" t="s">
        <v>40</v>
      </c>
      <c r="G716" s="161"/>
      <c r="H716" s="162" t="s">
        <v>40</v>
      </c>
      <c r="I716" s="162"/>
      <c r="J716" s="163" t="s">
        <v>40</v>
      </c>
      <c r="K716" s="163"/>
      <c r="L716" s="164" t="s">
        <v>40</v>
      </c>
      <c r="M716" s="164"/>
      <c r="N716" s="164" t="s">
        <v>40</v>
      </c>
      <c r="O716" s="165"/>
      <c r="P716" s="166" t="s">
        <v>40</v>
      </c>
      <c r="Q716" s="166"/>
      <c r="R716" s="167" t="s">
        <v>40</v>
      </c>
      <c r="S716" s="167"/>
      <c r="T716" s="168" t="s">
        <v>40</v>
      </c>
      <c r="U716" s="168"/>
      <c r="V716" s="169" t="s">
        <v>40</v>
      </c>
      <c r="W716" s="169"/>
      <c r="X716" s="5" t="s">
        <v>40</v>
      </c>
      <c r="Y716" s="5"/>
      <c r="Z716" s="161" t="s">
        <v>40</v>
      </c>
      <c r="AA716" s="161"/>
      <c r="AB716" s="162" t="s">
        <v>40</v>
      </c>
      <c r="AC716" s="162"/>
      <c r="AD716" s="5">
        <v>3</v>
      </c>
      <c r="AE716" s="5" t="s">
        <v>12541</v>
      </c>
      <c r="AF716" s="5" t="s">
        <v>12556</v>
      </c>
      <c r="AG716" s="170" t="b">
        <v>1</v>
      </c>
      <c r="AH716" s="170" t="b">
        <v>1</v>
      </c>
      <c r="AI716" s="170" t="s">
        <v>48</v>
      </c>
    </row>
    <row r="717" spans="1:35" ht="15" customHeight="1">
      <c r="A717" s="75" t="s">
        <v>1702</v>
      </c>
      <c r="B717" s="159">
        <v>2</v>
      </c>
      <c r="C717" s="5" t="s">
        <v>1696</v>
      </c>
      <c r="D717" s="185" t="s">
        <v>1703</v>
      </c>
      <c r="E717" s="12" t="s">
        <v>1703</v>
      </c>
      <c r="F717" s="161" t="s">
        <v>40</v>
      </c>
      <c r="G717" s="161"/>
      <c r="H717" s="162" t="s">
        <v>40</v>
      </c>
      <c r="I717" s="162"/>
      <c r="J717" s="163" t="s">
        <v>40</v>
      </c>
      <c r="K717" s="163"/>
      <c r="L717" s="164" t="s">
        <v>40</v>
      </c>
      <c r="M717" s="164"/>
      <c r="N717" s="164" t="s">
        <v>40</v>
      </c>
      <c r="O717" s="165"/>
      <c r="P717" s="166" t="s">
        <v>40</v>
      </c>
      <c r="Q717" s="166"/>
      <c r="R717" s="167" t="s">
        <v>40</v>
      </c>
      <c r="S717" s="167"/>
      <c r="T717" s="168" t="s">
        <v>40</v>
      </c>
      <c r="U717" s="168"/>
      <c r="V717" s="169" t="s">
        <v>40</v>
      </c>
      <c r="W717" s="169"/>
      <c r="X717" s="5" t="s">
        <v>40</v>
      </c>
      <c r="Y717" s="5"/>
      <c r="Z717" s="161" t="s">
        <v>40</v>
      </c>
      <c r="AA717" s="161"/>
      <c r="AB717" s="162" t="s">
        <v>40</v>
      </c>
      <c r="AC717" s="162"/>
      <c r="AD717" s="5">
        <v>3</v>
      </c>
      <c r="AE717" s="5" t="s">
        <v>12541</v>
      </c>
      <c r="AF717" s="5" t="s">
        <v>12556</v>
      </c>
      <c r="AG717" s="170" t="b">
        <v>1</v>
      </c>
      <c r="AH717" s="170" t="b">
        <v>1</v>
      </c>
      <c r="AI717" s="170" t="s">
        <v>48</v>
      </c>
    </row>
    <row r="718" spans="1:35" ht="15" customHeight="1">
      <c r="A718" s="75" t="s">
        <v>1704</v>
      </c>
      <c r="B718" s="159">
        <v>2</v>
      </c>
      <c r="C718" s="5" t="s">
        <v>1696</v>
      </c>
      <c r="D718" s="185" t="s">
        <v>1705</v>
      </c>
      <c r="E718" s="12" t="s">
        <v>1705</v>
      </c>
      <c r="F718" s="161" t="s">
        <v>40</v>
      </c>
      <c r="G718" s="161"/>
      <c r="H718" s="162" t="s">
        <v>40</v>
      </c>
      <c r="I718" s="162"/>
      <c r="J718" s="163" t="s">
        <v>40</v>
      </c>
      <c r="K718" s="163"/>
      <c r="L718" s="164" t="s">
        <v>40</v>
      </c>
      <c r="M718" s="164"/>
      <c r="N718" s="164" t="s">
        <v>40</v>
      </c>
      <c r="O718" s="165"/>
      <c r="P718" s="166" t="s">
        <v>40</v>
      </c>
      <c r="Q718" s="166"/>
      <c r="R718" s="167" t="s">
        <v>40</v>
      </c>
      <c r="S718" s="167"/>
      <c r="T718" s="168" t="s">
        <v>40</v>
      </c>
      <c r="U718" s="168"/>
      <c r="V718" s="169" t="s">
        <v>40</v>
      </c>
      <c r="W718" s="169"/>
      <c r="X718" s="5" t="s">
        <v>40</v>
      </c>
      <c r="Y718" s="5"/>
      <c r="Z718" s="161" t="s">
        <v>40</v>
      </c>
      <c r="AA718" s="161"/>
      <c r="AB718" s="162" t="s">
        <v>40</v>
      </c>
      <c r="AC718" s="162"/>
      <c r="AD718" s="5">
        <v>3</v>
      </c>
      <c r="AE718" s="5" t="s">
        <v>12541</v>
      </c>
      <c r="AF718" s="5" t="s">
        <v>12556</v>
      </c>
      <c r="AG718" s="170" t="b">
        <v>1</v>
      </c>
      <c r="AH718" s="170" t="b">
        <v>1</v>
      </c>
      <c r="AI718" s="170" t="s">
        <v>48</v>
      </c>
    </row>
    <row r="719" spans="1:35" ht="15" customHeight="1">
      <c r="A719" s="75" t="s">
        <v>1706</v>
      </c>
      <c r="B719" s="159">
        <v>2</v>
      </c>
      <c r="C719" s="5" t="s">
        <v>1696</v>
      </c>
      <c r="D719" s="225" t="s">
        <v>1707</v>
      </c>
      <c r="E719" s="12" t="s">
        <v>1708</v>
      </c>
      <c r="F719" s="161" t="s">
        <v>40</v>
      </c>
      <c r="G719" s="161"/>
      <c r="H719" s="162" t="s">
        <v>40</v>
      </c>
      <c r="I719" s="162"/>
      <c r="J719" s="163" t="s">
        <v>40</v>
      </c>
      <c r="K719" s="163"/>
      <c r="L719" s="164" t="s">
        <v>40</v>
      </c>
      <c r="M719" s="164"/>
      <c r="N719" s="164" t="s">
        <v>40</v>
      </c>
      <c r="O719" s="165"/>
      <c r="P719" s="166" t="s">
        <v>40</v>
      </c>
      <c r="Q719" s="166"/>
      <c r="R719" s="167" t="s">
        <v>40</v>
      </c>
      <c r="S719" s="167"/>
      <c r="T719" s="168" t="s">
        <v>40</v>
      </c>
      <c r="U719" s="168"/>
      <c r="V719" s="169" t="s">
        <v>40</v>
      </c>
      <c r="W719" s="169"/>
      <c r="X719" s="5" t="s">
        <v>40</v>
      </c>
      <c r="Y719" s="5"/>
      <c r="Z719" s="161" t="s">
        <v>40</v>
      </c>
      <c r="AA719" s="161"/>
      <c r="AB719" s="162" t="s">
        <v>40</v>
      </c>
      <c r="AC719" s="162"/>
      <c r="AD719" s="5">
        <v>3</v>
      </c>
      <c r="AE719" s="5" t="s">
        <v>12541</v>
      </c>
      <c r="AF719" s="5" t="s">
        <v>12556</v>
      </c>
      <c r="AG719" s="170" t="b">
        <v>1</v>
      </c>
      <c r="AH719" s="170" t="b">
        <v>1</v>
      </c>
      <c r="AI719" s="170" t="s">
        <v>48</v>
      </c>
    </row>
    <row r="720" spans="1:35" ht="15" customHeight="1">
      <c r="A720" s="75" t="s">
        <v>1709</v>
      </c>
      <c r="B720" s="159">
        <v>2</v>
      </c>
      <c r="C720" s="5" t="s">
        <v>1696</v>
      </c>
      <c r="D720" s="225" t="s">
        <v>1710</v>
      </c>
      <c r="E720" s="12" t="s">
        <v>1711</v>
      </c>
      <c r="F720" s="161" t="s">
        <v>40</v>
      </c>
      <c r="G720" s="161"/>
      <c r="H720" s="162" t="s">
        <v>40</v>
      </c>
      <c r="I720" s="162"/>
      <c r="J720" s="163" t="s">
        <v>40</v>
      </c>
      <c r="K720" s="163"/>
      <c r="L720" s="164" t="s">
        <v>40</v>
      </c>
      <c r="M720" s="164"/>
      <c r="N720" s="164" t="s">
        <v>40</v>
      </c>
      <c r="O720" s="165"/>
      <c r="P720" s="166" t="s">
        <v>40</v>
      </c>
      <c r="Q720" s="166"/>
      <c r="R720" s="167" t="s">
        <v>40</v>
      </c>
      <c r="S720" s="167"/>
      <c r="T720" s="168" t="s">
        <v>40</v>
      </c>
      <c r="U720" s="168"/>
      <c r="V720" s="169" t="s">
        <v>40</v>
      </c>
      <c r="W720" s="169"/>
      <c r="X720" s="5" t="s">
        <v>40</v>
      </c>
      <c r="Y720" s="5"/>
      <c r="Z720" s="161" t="s">
        <v>40</v>
      </c>
      <c r="AA720" s="161"/>
      <c r="AB720" s="162" t="s">
        <v>40</v>
      </c>
      <c r="AC720" s="162"/>
      <c r="AD720" s="5">
        <v>3</v>
      </c>
      <c r="AE720" s="5" t="s">
        <v>12541</v>
      </c>
      <c r="AF720" s="5" t="s">
        <v>12556</v>
      </c>
      <c r="AG720" s="170" t="b">
        <v>1</v>
      </c>
      <c r="AH720" s="170" t="b">
        <v>1</v>
      </c>
      <c r="AI720" s="170" t="s">
        <v>48</v>
      </c>
    </row>
    <row r="721" spans="1:35" ht="15" customHeight="1">
      <c r="A721" s="75" t="s">
        <v>1712</v>
      </c>
      <c r="B721" s="159">
        <v>2</v>
      </c>
      <c r="C721" s="5" t="s">
        <v>1696</v>
      </c>
      <c r="D721" s="225" t="s">
        <v>1713</v>
      </c>
      <c r="E721" s="12" t="s">
        <v>1714</v>
      </c>
      <c r="F721" s="161" t="s">
        <v>40</v>
      </c>
      <c r="G721" s="161"/>
      <c r="H721" s="162" t="s">
        <v>40</v>
      </c>
      <c r="I721" s="162"/>
      <c r="J721" s="163" t="s">
        <v>40</v>
      </c>
      <c r="K721" s="163"/>
      <c r="L721" s="164" t="s">
        <v>40</v>
      </c>
      <c r="M721" s="164"/>
      <c r="N721" s="164" t="s">
        <v>40</v>
      </c>
      <c r="O721" s="165"/>
      <c r="P721" s="166" t="s">
        <v>40</v>
      </c>
      <c r="Q721" s="166"/>
      <c r="R721" s="167" t="s">
        <v>40</v>
      </c>
      <c r="S721" s="167"/>
      <c r="T721" s="168" t="s">
        <v>40</v>
      </c>
      <c r="U721" s="168"/>
      <c r="V721" s="169" t="s">
        <v>40</v>
      </c>
      <c r="W721" s="169"/>
      <c r="X721" s="5" t="s">
        <v>40</v>
      </c>
      <c r="Y721" s="5"/>
      <c r="Z721" s="161" t="s">
        <v>40</v>
      </c>
      <c r="AA721" s="161"/>
      <c r="AB721" s="162" t="s">
        <v>40</v>
      </c>
      <c r="AC721" s="162"/>
      <c r="AD721" s="5">
        <v>3</v>
      </c>
      <c r="AE721" s="5" t="s">
        <v>12541</v>
      </c>
      <c r="AF721" s="5" t="s">
        <v>12556</v>
      </c>
      <c r="AG721" s="170" t="b">
        <v>1</v>
      </c>
      <c r="AH721" s="170" t="b">
        <v>1</v>
      </c>
      <c r="AI721" s="170" t="s">
        <v>48</v>
      </c>
    </row>
    <row r="722" spans="1:35" ht="15" customHeight="1">
      <c r="A722" s="75" t="s">
        <v>1715</v>
      </c>
      <c r="B722" s="159">
        <v>2</v>
      </c>
      <c r="C722" s="5" t="s">
        <v>1696</v>
      </c>
      <c r="D722" s="185" t="s">
        <v>1716</v>
      </c>
      <c r="E722" s="12" t="s">
        <v>1716</v>
      </c>
      <c r="F722" s="161" t="s">
        <v>40</v>
      </c>
      <c r="G722" s="161"/>
      <c r="H722" s="162" t="s">
        <v>40</v>
      </c>
      <c r="I722" s="162"/>
      <c r="J722" s="163" t="s">
        <v>40</v>
      </c>
      <c r="K722" s="163"/>
      <c r="L722" s="164" t="s">
        <v>40</v>
      </c>
      <c r="M722" s="164"/>
      <c r="N722" s="164" t="s">
        <v>40</v>
      </c>
      <c r="O722" s="165"/>
      <c r="P722" s="166" t="s">
        <v>40</v>
      </c>
      <c r="Q722" s="166"/>
      <c r="R722" s="167" t="s">
        <v>40</v>
      </c>
      <c r="S722" s="167"/>
      <c r="T722" s="168" t="s">
        <v>40</v>
      </c>
      <c r="U722" s="168"/>
      <c r="V722" s="169" t="s">
        <v>40</v>
      </c>
      <c r="W722" s="169"/>
      <c r="X722" s="5" t="s">
        <v>40</v>
      </c>
      <c r="Y722" s="5"/>
      <c r="Z722" s="161" t="s">
        <v>40</v>
      </c>
      <c r="AA722" s="161"/>
      <c r="AB722" s="162" t="s">
        <v>40</v>
      </c>
      <c r="AC722" s="162"/>
      <c r="AD722" s="5">
        <v>3</v>
      </c>
      <c r="AE722" s="5" t="s">
        <v>12541</v>
      </c>
      <c r="AF722" s="5" t="s">
        <v>12556</v>
      </c>
      <c r="AG722" s="170" t="b">
        <v>1</v>
      </c>
      <c r="AH722" s="170" t="b">
        <v>1</v>
      </c>
      <c r="AI722" s="170" t="s">
        <v>48</v>
      </c>
    </row>
    <row r="723" spans="1:35" ht="15" customHeight="1">
      <c r="A723" s="191" t="s">
        <v>1717</v>
      </c>
      <c r="B723" s="17">
        <v>2</v>
      </c>
      <c r="C723" s="5" t="s">
        <v>1696</v>
      </c>
      <c r="D723" s="216" t="s">
        <v>1718</v>
      </c>
      <c r="E723" s="12" t="s">
        <v>1719</v>
      </c>
      <c r="F723" s="161" t="s">
        <v>40</v>
      </c>
      <c r="G723" s="161"/>
      <c r="H723" s="162" t="s">
        <v>40</v>
      </c>
      <c r="I723" s="162"/>
      <c r="J723" s="163" t="s">
        <v>40</v>
      </c>
      <c r="K723" s="163"/>
      <c r="L723" s="164" t="s">
        <v>40</v>
      </c>
      <c r="M723" s="164"/>
      <c r="N723" s="164" t="s">
        <v>40</v>
      </c>
      <c r="O723" s="165"/>
      <c r="P723" s="166" t="s">
        <v>40</v>
      </c>
      <c r="Q723" s="166"/>
      <c r="R723" s="167" t="s">
        <v>40</v>
      </c>
      <c r="S723" s="167"/>
      <c r="T723" s="168" t="s">
        <v>40</v>
      </c>
      <c r="U723" s="168"/>
      <c r="V723" s="169" t="s">
        <v>40</v>
      </c>
      <c r="W723" s="169"/>
      <c r="X723" s="5" t="s">
        <v>40</v>
      </c>
      <c r="Y723" s="5"/>
      <c r="Z723" s="161" t="s">
        <v>40</v>
      </c>
      <c r="AA723" s="161"/>
      <c r="AB723" s="162" t="s">
        <v>40</v>
      </c>
      <c r="AC723" s="162"/>
      <c r="AD723" s="5">
        <v>3</v>
      </c>
      <c r="AE723" s="5" t="s">
        <v>12541</v>
      </c>
      <c r="AF723" s="5" t="s">
        <v>12556</v>
      </c>
      <c r="AG723" s="170" t="b">
        <v>1</v>
      </c>
      <c r="AH723" s="170" t="b">
        <v>1</v>
      </c>
      <c r="AI723" s="170" t="s">
        <v>48</v>
      </c>
    </row>
    <row r="724" spans="1:35" ht="15" customHeight="1">
      <c r="A724" s="74" t="s">
        <v>1720</v>
      </c>
      <c r="B724" s="17">
        <v>3</v>
      </c>
      <c r="C724" s="5" t="s">
        <v>1696</v>
      </c>
      <c r="D724" s="8" t="s">
        <v>1721</v>
      </c>
      <c r="E724" s="12" t="s">
        <v>1721</v>
      </c>
      <c r="F724" s="161" t="s">
        <v>40</v>
      </c>
      <c r="G724" s="161"/>
      <c r="H724" s="162" t="s">
        <v>40</v>
      </c>
      <c r="I724" s="162"/>
      <c r="J724" s="163" t="s">
        <v>40</v>
      </c>
      <c r="K724" s="163"/>
      <c r="L724" s="164" t="s">
        <v>40</v>
      </c>
      <c r="M724" s="164"/>
      <c r="N724" s="164" t="s">
        <v>40</v>
      </c>
      <c r="O724" s="165"/>
      <c r="P724" s="166" t="s">
        <v>40</v>
      </c>
      <c r="Q724" s="166"/>
      <c r="R724" s="167" t="s">
        <v>40</v>
      </c>
      <c r="S724" s="167"/>
      <c r="T724" s="168" t="s">
        <v>40</v>
      </c>
      <c r="U724" s="168"/>
      <c r="V724" s="169" t="s">
        <v>40</v>
      </c>
      <c r="W724" s="169"/>
      <c r="X724" s="5" t="s">
        <v>40</v>
      </c>
      <c r="Y724" s="5"/>
      <c r="Z724" s="161" t="s">
        <v>40</v>
      </c>
      <c r="AA724" s="161"/>
      <c r="AB724" s="162" t="s">
        <v>40</v>
      </c>
      <c r="AC724" s="162"/>
      <c r="AD724" s="5">
        <v>3</v>
      </c>
      <c r="AE724" s="5" t="s">
        <v>12541</v>
      </c>
      <c r="AF724" s="5" t="s">
        <v>12556</v>
      </c>
      <c r="AG724" s="170" t="b">
        <v>1</v>
      </c>
      <c r="AH724" s="170" t="b">
        <v>1</v>
      </c>
      <c r="AI724" s="170" t="s">
        <v>48</v>
      </c>
    </row>
    <row r="725" spans="1:35" ht="15" customHeight="1">
      <c r="A725" s="74" t="s">
        <v>1722</v>
      </c>
      <c r="B725" s="17">
        <v>3</v>
      </c>
      <c r="C725" s="5" t="s">
        <v>1696</v>
      </c>
      <c r="D725" s="8" t="s">
        <v>1723</v>
      </c>
      <c r="E725" s="12" t="s">
        <v>1723</v>
      </c>
      <c r="F725" s="161" t="s">
        <v>40</v>
      </c>
      <c r="G725" s="161"/>
      <c r="H725" s="162" t="s">
        <v>40</v>
      </c>
      <c r="I725" s="162"/>
      <c r="J725" s="163" t="s">
        <v>40</v>
      </c>
      <c r="K725" s="163"/>
      <c r="L725" s="164" t="s">
        <v>40</v>
      </c>
      <c r="M725" s="164"/>
      <c r="N725" s="164" t="s">
        <v>40</v>
      </c>
      <c r="O725" s="165"/>
      <c r="P725" s="166" t="s">
        <v>40</v>
      </c>
      <c r="Q725" s="166"/>
      <c r="R725" s="167" t="s">
        <v>40</v>
      </c>
      <c r="S725" s="167"/>
      <c r="T725" s="168" t="s">
        <v>40</v>
      </c>
      <c r="U725" s="168"/>
      <c r="V725" s="169" t="s">
        <v>40</v>
      </c>
      <c r="W725" s="169"/>
      <c r="X725" s="5" t="s">
        <v>40</v>
      </c>
      <c r="Y725" s="5"/>
      <c r="Z725" s="161" t="s">
        <v>40</v>
      </c>
      <c r="AA725" s="161"/>
      <c r="AB725" s="162" t="s">
        <v>40</v>
      </c>
      <c r="AC725" s="162"/>
      <c r="AD725" s="5">
        <v>3</v>
      </c>
      <c r="AE725" s="5" t="s">
        <v>12541</v>
      </c>
      <c r="AF725" s="5" t="s">
        <v>12556</v>
      </c>
      <c r="AG725" s="170" t="b">
        <v>1</v>
      </c>
      <c r="AH725" s="170" t="b">
        <v>1</v>
      </c>
      <c r="AI725" s="170" t="s">
        <v>48</v>
      </c>
    </row>
    <row r="726" spans="1:35" ht="15" customHeight="1">
      <c r="A726" s="74" t="s">
        <v>1724</v>
      </c>
      <c r="B726" s="17">
        <v>3</v>
      </c>
      <c r="C726" s="5" t="s">
        <v>1696</v>
      </c>
      <c r="D726" s="8" t="s">
        <v>1725</v>
      </c>
      <c r="E726" s="12" t="s">
        <v>1725</v>
      </c>
      <c r="F726" s="161" t="s">
        <v>40</v>
      </c>
      <c r="G726" s="161"/>
      <c r="H726" s="162" t="s">
        <v>40</v>
      </c>
      <c r="I726" s="162"/>
      <c r="J726" s="163" t="s">
        <v>40</v>
      </c>
      <c r="K726" s="163"/>
      <c r="L726" s="164" t="s">
        <v>40</v>
      </c>
      <c r="M726" s="164"/>
      <c r="N726" s="164" t="s">
        <v>40</v>
      </c>
      <c r="O726" s="165"/>
      <c r="P726" s="166" t="s">
        <v>40</v>
      </c>
      <c r="Q726" s="166"/>
      <c r="R726" s="167" t="s">
        <v>40</v>
      </c>
      <c r="S726" s="167"/>
      <c r="T726" s="168" t="s">
        <v>40</v>
      </c>
      <c r="U726" s="168"/>
      <c r="V726" s="169" t="s">
        <v>40</v>
      </c>
      <c r="W726" s="169"/>
      <c r="X726" s="5" t="s">
        <v>40</v>
      </c>
      <c r="Y726" s="5"/>
      <c r="Z726" s="161" t="s">
        <v>40</v>
      </c>
      <c r="AA726" s="161"/>
      <c r="AB726" s="162" t="s">
        <v>40</v>
      </c>
      <c r="AC726" s="162"/>
      <c r="AD726" s="5">
        <v>3</v>
      </c>
      <c r="AE726" s="5" t="s">
        <v>12541</v>
      </c>
      <c r="AF726" s="5" t="s">
        <v>12556</v>
      </c>
      <c r="AG726" s="170" t="b">
        <v>1</v>
      </c>
      <c r="AH726" s="170" t="b">
        <v>1</v>
      </c>
      <c r="AI726" s="170" t="s">
        <v>48</v>
      </c>
    </row>
    <row r="727" spans="1:35" ht="15" customHeight="1">
      <c r="A727" s="74" t="s">
        <v>1726</v>
      </c>
      <c r="B727" s="17">
        <v>3</v>
      </c>
      <c r="C727" s="5" t="s">
        <v>1696</v>
      </c>
      <c r="D727" s="8" t="s">
        <v>1727</v>
      </c>
      <c r="E727" s="12" t="s">
        <v>1727</v>
      </c>
      <c r="F727" s="161" t="s">
        <v>40</v>
      </c>
      <c r="G727" s="161"/>
      <c r="H727" s="162" t="s">
        <v>40</v>
      </c>
      <c r="I727" s="162"/>
      <c r="J727" s="163" t="s">
        <v>40</v>
      </c>
      <c r="K727" s="163"/>
      <c r="L727" s="164" t="s">
        <v>40</v>
      </c>
      <c r="M727" s="164"/>
      <c r="N727" s="164" t="s">
        <v>40</v>
      </c>
      <c r="O727" s="165"/>
      <c r="P727" s="166" t="s">
        <v>40</v>
      </c>
      <c r="Q727" s="166"/>
      <c r="R727" s="167" t="s">
        <v>40</v>
      </c>
      <c r="S727" s="167"/>
      <c r="T727" s="168" t="s">
        <v>40</v>
      </c>
      <c r="U727" s="168"/>
      <c r="V727" s="169" t="s">
        <v>40</v>
      </c>
      <c r="W727" s="169"/>
      <c r="X727" s="5" t="s">
        <v>40</v>
      </c>
      <c r="Y727" s="5"/>
      <c r="Z727" s="161" t="s">
        <v>40</v>
      </c>
      <c r="AA727" s="161"/>
      <c r="AB727" s="162" t="s">
        <v>40</v>
      </c>
      <c r="AC727" s="162"/>
      <c r="AD727" s="5">
        <v>3</v>
      </c>
      <c r="AE727" s="5" t="s">
        <v>12541</v>
      </c>
      <c r="AF727" s="5" t="s">
        <v>12556</v>
      </c>
      <c r="AG727" s="170" t="b">
        <v>1</v>
      </c>
      <c r="AH727" s="170" t="b">
        <v>1</v>
      </c>
      <c r="AI727" s="170" t="s">
        <v>48</v>
      </c>
    </row>
    <row r="728" spans="1:35" ht="15" customHeight="1">
      <c r="A728" s="191" t="s">
        <v>1728</v>
      </c>
      <c r="B728" s="17">
        <v>3</v>
      </c>
      <c r="C728" s="5" t="s">
        <v>1696</v>
      </c>
      <c r="D728" s="225" t="s">
        <v>1729</v>
      </c>
      <c r="E728" s="12" t="s">
        <v>1730</v>
      </c>
      <c r="F728" s="161" t="s">
        <v>40</v>
      </c>
      <c r="G728" s="161"/>
      <c r="H728" s="162" t="s">
        <v>40</v>
      </c>
      <c r="I728" s="162"/>
      <c r="J728" s="163" t="s">
        <v>40</v>
      </c>
      <c r="K728" s="163"/>
      <c r="L728" s="164" t="s">
        <v>40</v>
      </c>
      <c r="M728" s="164"/>
      <c r="N728" s="164" t="s">
        <v>40</v>
      </c>
      <c r="O728" s="165"/>
      <c r="P728" s="166" t="s">
        <v>40</v>
      </c>
      <c r="Q728" s="166"/>
      <c r="R728" s="167" t="s">
        <v>40</v>
      </c>
      <c r="S728" s="167"/>
      <c r="T728" s="168" t="s">
        <v>40</v>
      </c>
      <c r="U728" s="168"/>
      <c r="V728" s="169" t="s">
        <v>40</v>
      </c>
      <c r="W728" s="169"/>
      <c r="X728" s="5" t="s">
        <v>40</v>
      </c>
      <c r="Y728" s="5"/>
      <c r="Z728" s="161" t="s">
        <v>40</v>
      </c>
      <c r="AA728" s="161"/>
      <c r="AB728" s="162" t="s">
        <v>40</v>
      </c>
      <c r="AC728" s="162"/>
      <c r="AD728" s="5">
        <v>3</v>
      </c>
      <c r="AE728" s="5" t="s">
        <v>12541</v>
      </c>
      <c r="AF728" s="5" t="s">
        <v>12556</v>
      </c>
      <c r="AG728" s="170" t="b">
        <v>1</v>
      </c>
      <c r="AH728" s="170" t="b">
        <v>1</v>
      </c>
      <c r="AI728" s="170" t="s">
        <v>48</v>
      </c>
    </row>
    <row r="729" spans="1:35" ht="15" customHeight="1">
      <c r="A729" s="191" t="s">
        <v>1731</v>
      </c>
      <c r="B729" s="17">
        <v>3</v>
      </c>
      <c r="C729" s="5" t="s">
        <v>1696</v>
      </c>
      <c r="D729" s="216" t="s">
        <v>1732</v>
      </c>
      <c r="E729" s="12" t="s">
        <v>1733</v>
      </c>
      <c r="F729" s="161" t="s">
        <v>40</v>
      </c>
      <c r="G729" s="161"/>
      <c r="H729" s="162" t="s">
        <v>40</v>
      </c>
      <c r="I729" s="162"/>
      <c r="J729" s="163" t="s">
        <v>40</v>
      </c>
      <c r="K729" s="163"/>
      <c r="L729" s="164" t="s">
        <v>40</v>
      </c>
      <c r="M729" s="164"/>
      <c r="N729" s="164" t="s">
        <v>40</v>
      </c>
      <c r="O729" s="165"/>
      <c r="P729" s="166" t="s">
        <v>40</v>
      </c>
      <c r="Q729" s="166"/>
      <c r="R729" s="167" t="s">
        <v>40</v>
      </c>
      <c r="S729" s="167"/>
      <c r="T729" s="168" t="s">
        <v>40</v>
      </c>
      <c r="U729" s="168"/>
      <c r="V729" s="169" t="s">
        <v>40</v>
      </c>
      <c r="W729" s="169"/>
      <c r="X729" s="5" t="s">
        <v>40</v>
      </c>
      <c r="Y729" s="5"/>
      <c r="Z729" s="161" t="s">
        <v>40</v>
      </c>
      <c r="AA729" s="161"/>
      <c r="AB729" s="162" t="s">
        <v>40</v>
      </c>
      <c r="AC729" s="162"/>
      <c r="AD729" s="5">
        <v>3</v>
      </c>
      <c r="AE729" s="5" t="s">
        <v>12541</v>
      </c>
      <c r="AF729" s="5" t="s">
        <v>12556</v>
      </c>
      <c r="AG729" s="170" t="b">
        <v>1</v>
      </c>
      <c r="AH729" s="170" t="b">
        <v>1</v>
      </c>
      <c r="AI729" s="170" t="s">
        <v>48</v>
      </c>
    </row>
    <row r="730" spans="1:35" ht="15" customHeight="1">
      <c r="A730" s="191" t="s">
        <v>1734</v>
      </c>
      <c r="B730" s="17">
        <v>3</v>
      </c>
      <c r="C730" s="5" t="s">
        <v>1696</v>
      </c>
      <c r="D730" s="216" t="s">
        <v>1735</v>
      </c>
      <c r="E730" s="12" t="s">
        <v>1736</v>
      </c>
      <c r="F730" s="161" t="s">
        <v>40</v>
      </c>
      <c r="G730" s="161"/>
      <c r="H730" s="162" t="s">
        <v>40</v>
      </c>
      <c r="I730" s="162"/>
      <c r="J730" s="163" t="s">
        <v>40</v>
      </c>
      <c r="K730" s="163"/>
      <c r="L730" s="164" t="s">
        <v>40</v>
      </c>
      <c r="M730" s="164"/>
      <c r="N730" s="164" t="s">
        <v>40</v>
      </c>
      <c r="O730" s="165"/>
      <c r="P730" s="166" t="s">
        <v>40</v>
      </c>
      <c r="Q730" s="166"/>
      <c r="R730" s="167" t="s">
        <v>40</v>
      </c>
      <c r="S730" s="167"/>
      <c r="T730" s="168" t="s">
        <v>40</v>
      </c>
      <c r="U730" s="168"/>
      <c r="V730" s="169" t="s">
        <v>40</v>
      </c>
      <c r="W730" s="169"/>
      <c r="X730" s="5" t="s">
        <v>40</v>
      </c>
      <c r="Y730" s="5"/>
      <c r="Z730" s="161" t="s">
        <v>40</v>
      </c>
      <c r="AA730" s="161"/>
      <c r="AB730" s="162" t="s">
        <v>40</v>
      </c>
      <c r="AC730" s="162"/>
      <c r="AD730" s="5">
        <v>3</v>
      </c>
      <c r="AE730" s="5" t="s">
        <v>12541</v>
      </c>
      <c r="AF730" s="5" t="s">
        <v>12556</v>
      </c>
      <c r="AG730" s="170" t="b">
        <v>1</v>
      </c>
      <c r="AH730" s="170" t="b">
        <v>1</v>
      </c>
      <c r="AI730" s="170" t="s">
        <v>48</v>
      </c>
    </row>
    <row r="731" spans="1:35" ht="15" customHeight="1">
      <c r="A731" s="191" t="s">
        <v>1737</v>
      </c>
      <c r="B731" s="17">
        <v>3</v>
      </c>
      <c r="C731" s="5" t="s">
        <v>1696</v>
      </c>
      <c r="D731" s="216" t="s">
        <v>1738</v>
      </c>
      <c r="E731" s="12" t="s">
        <v>1739</v>
      </c>
      <c r="F731" s="161" t="s">
        <v>40</v>
      </c>
      <c r="G731" s="161"/>
      <c r="H731" s="162" t="s">
        <v>40</v>
      </c>
      <c r="I731" s="162"/>
      <c r="J731" s="163" t="s">
        <v>40</v>
      </c>
      <c r="K731" s="163"/>
      <c r="L731" s="164" t="s">
        <v>40</v>
      </c>
      <c r="M731" s="164"/>
      <c r="N731" s="164" t="s">
        <v>40</v>
      </c>
      <c r="O731" s="165"/>
      <c r="P731" s="166" t="s">
        <v>40</v>
      </c>
      <c r="Q731" s="166"/>
      <c r="R731" s="167" t="s">
        <v>40</v>
      </c>
      <c r="S731" s="167"/>
      <c r="T731" s="168" t="s">
        <v>40</v>
      </c>
      <c r="U731" s="168"/>
      <c r="V731" s="169" t="s">
        <v>40</v>
      </c>
      <c r="W731" s="169"/>
      <c r="X731" s="5" t="s">
        <v>40</v>
      </c>
      <c r="Y731" s="5"/>
      <c r="Z731" s="161" t="s">
        <v>40</v>
      </c>
      <c r="AA731" s="161"/>
      <c r="AB731" s="162" t="s">
        <v>40</v>
      </c>
      <c r="AC731" s="162"/>
      <c r="AD731" s="5">
        <v>3</v>
      </c>
      <c r="AE731" s="5" t="s">
        <v>12541</v>
      </c>
      <c r="AF731" s="5" t="s">
        <v>12556</v>
      </c>
      <c r="AG731" s="170" t="b">
        <v>1</v>
      </c>
      <c r="AH731" s="170" t="b">
        <v>1</v>
      </c>
      <c r="AI731" s="170" t="s">
        <v>48</v>
      </c>
    </row>
    <row r="732" spans="1:35" ht="15" customHeight="1">
      <c r="A732" s="74" t="s">
        <v>1740</v>
      </c>
      <c r="B732" s="17">
        <v>3</v>
      </c>
      <c r="C732" s="5" t="s">
        <v>1696</v>
      </c>
      <c r="D732" s="8" t="s">
        <v>1741</v>
      </c>
      <c r="E732" s="12" t="s">
        <v>1741</v>
      </c>
      <c r="F732" s="161" t="s">
        <v>40</v>
      </c>
      <c r="G732" s="161"/>
      <c r="H732" s="162" t="s">
        <v>40</v>
      </c>
      <c r="I732" s="162"/>
      <c r="J732" s="163" t="s">
        <v>40</v>
      </c>
      <c r="K732" s="163"/>
      <c r="L732" s="164" t="s">
        <v>40</v>
      </c>
      <c r="M732" s="164"/>
      <c r="N732" s="164" t="s">
        <v>40</v>
      </c>
      <c r="O732" s="165"/>
      <c r="P732" s="166" t="s">
        <v>40</v>
      </c>
      <c r="Q732" s="166"/>
      <c r="R732" s="167" t="s">
        <v>40</v>
      </c>
      <c r="S732" s="167"/>
      <c r="T732" s="168" t="s">
        <v>40</v>
      </c>
      <c r="U732" s="168"/>
      <c r="V732" s="169" t="s">
        <v>40</v>
      </c>
      <c r="W732" s="169"/>
      <c r="X732" s="5" t="s">
        <v>40</v>
      </c>
      <c r="Y732" s="5"/>
      <c r="Z732" s="161" t="s">
        <v>40</v>
      </c>
      <c r="AA732" s="161"/>
      <c r="AB732" s="162" t="s">
        <v>40</v>
      </c>
      <c r="AC732" s="162"/>
      <c r="AD732" s="5">
        <v>3</v>
      </c>
      <c r="AE732" s="5" t="s">
        <v>12541</v>
      </c>
      <c r="AF732" s="5" t="s">
        <v>12556</v>
      </c>
      <c r="AG732" s="170" t="b">
        <v>1</v>
      </c>
      <c r="AH732" s="170" t="b">
        <v>1</v>
      </c>
      <c r="AI732" s="170" t="s">
        <v>48</v>
      </c>
    </row>
    <row r="733" spans="1:35" ht="15" hidden="1" customHeight="1">
      <c r="A733" s="172"/>
      <c r="B733" s="210"/>
      <c r="C733" s="210"/>
      <c r="D733" s="225"/>
      <c r="E733" s="210"/>
      <c r="F733" s="161" t="s">
        <v>40</v>
      </c>
      <c r="G733" s="161"/>
      <c r="H733" s="162" t="s">
        <v>40</v>
      </c>
      <c r="I733" s="162"/>
      <c r="J733" s="163" t="s">
        <v>40</v>
      </c>
      <c r="K733" s="163"/>
      <c r="L733" s="164" t="s">
        <v>40</v>
      </c>
      <c r="M733" s="164"/>
      <c r="N733" s="164" t="s">
        <v>40</v>
      </c>
      <c r="O733" s="165"/>
      <c r="P733" s="166" t="s">
        <v>40</v>
      </c>
      <c r="Q733" s="166"/>
      <c r="R733" s="167" t="s">
        <v>40</v>
      </c>
      <c r="S733" s="167"/>
      <c r="T733" s="168" t="s">
        <v>40</v>
      </c>
      <c r="U733" s="168"/>
      <c r="V733" s="169" t="s">
        <v>40</v>
      </c>
      <c r="W733" s="169"/>
      <c r="X733" s="5" t="s">
        <v>40</v>
      </c>
      <c r="Y733" s="5"/>
      <c r="Z733" s="161" t="s">
        <v>40</v>
      </c>
      <c r="AA733" s="161"/>
      <c r="AB733" s="162" t="s">
        <v>40</v>
      </c>
      <c r="AC733" s="162"/>
      <c r="AD733" s="211"/>
      <c r="AE733" s="211"/>
      <c r="AF733" s="211"/>
      <c r="AG733" s="211"/>
      <c r="AH733" s="211"/>
      <c r="AI733" s="212"/>
    </row>
    <row r="734" spans="1:35" ht="15" customHeight="1">
      <c r="A734" s="191" t="s">
        <v>2089</v>
      </c>
      <c r="B734" s="17">
        <v>1</v>
      </c>
      <c r="C734" s="5" t="s">
        <v>12561</v>
      </c>
      <c r="D734" s="216" t="s">
        <v>2090</v>
      </c>
      <c r="E734" s="12" t="s">
        <v>2091</v>
      </c>
      <c r="F734" s="161" t="s">
        <v>40</v>
      </c>
      <c r="G734" s="161"/>
      <c r="H734" s="162" t="s">
        <v>40</v>
      </c>
      <c r="I734" s="162"/>
      <c r="J734" s="163" t="s">
        <v>40</v>
      </c>
      <c r="K734" s="163"/>
      <c r="L734" s="164" t="s">
        <v>40</v>
      </c>
      <c r="M734" s="164"/>
      <c r="N734" s="164" t="s">
        <v>40</v>
      </c>
      <c r="O734" s="165"/>
      <c r="P734" s="166" t="s">
        <v>40</v>
      </c>
      <c r="Q734" s="166"/>
      <c r="R734" s="167" t="s">
        <v>40</v>
      </c>
      <c r="S734" s="167"/>
      <c r="T734" s="168" t="s">
        <v>40</v>
      </c>
      <c r="U734" s="168"/>
      <c r="V734" s="169" t="s">
        <v>40</v>
      </c>
      <c r="W734" s="169"/>
      <c r="X734" s="5" t="s">
        <v>40</v>
      </c>
      <c r="Y734" s="5"/>
      <c r="Z734" s="161" t="s">
        <v>40</v>
      </c>
      <c r="AA734" s="161"/>
      <c r="AB734" s="162" t="s">
        <v>40</v>
      </c>
      <c r="AC734" s="162"/>
      <c r="AD734" s="10">
        <v>5</v>
      </c>
      <c r="AE734" s="5" t="s">
        <v>12541</v>
      </c>
      <c r="AF734" s="5" t="s">
        <v>12556</v>
      </c>
      <c r="AG734" s="170" t="b">
        <v>1</v>
      </c>
      <c r="AH734" s="170" t="b">
        <v>1</v>
      </c>
      <c r="AI734" s="170" t="s">
        <v>48</v>
      </c>
    </row>
    <row r="735" spans="1:35" ht="15" customHeight="1">
      <c r="A735" s="191" t="s">
        <v>2092</v>
      </c>
      <c r="B735" s="17">
        <v>1</v>
      </c>
      <c r="C735" s="5" t="s">
        <v>12561</v>
      </c>
      <c r="D735" s="216" t="s">
        <v>2093</v>
      </c>
      <c r="E735" s="12" t="s">
        <v>2094</v>
      </c>
      <c r="F735" s="161" t="s">
        <v>40</v>
      </c>
      <c r="G735" s="161"/>
      <c r="H735" s="162" t="s">
        <v>40</v>
      </c>
      <c r="I735" s="162"/>
      <c r="J735" s="163" t="s">
        <v>40</v>
      </c>
      <c r="K735" s="163"/>
      <c r="L735" s="164" t="s">
        <v>40</v>
      </c>
      <c r="M735" s="164"/>
      <c r="N735" s="164" t="s">
        <v>40</v>
      </c>
      <c r="O735" s="165"/>
      <c r="P735" s="166" t="s">
        <v>40</v>
      </c>
      <c r="Q735" s="166"/>
      <c r="R735" s="167" t="s">
        <v>40</v>
      </c>
      <c r="S735" s="167"/>
      <c r="T735" s="168" t="s">
        <v>40</v>
      </c>
      <c r="U735" s="168"/>
      <c r="V735" s="169" t="s">
        <v>40</v>
      </c>
      <c r="W735" s="169"/>
      <c r="X735" s="5" t="s">
        <v>40</v>
      </c>
      <c r="Y735" s="5"/>
      <c r="Z735" s="161" t="s">
        <v>40</v>
      </c>
      <c r="AA735" s="161"/>
      <c r="AB735" s="162" t="s">
        <v>40</v>
      </c>
      <c r="AC735" s="162"/>
      <c r="AD735" s="10">
        <v>10</v>
      </c>
      <c r="AE735" s="5" t="s">
        <v>12541</v>
      </c>
      <c r="AF735" s="5" t="s">
        <v>12556</v>
      </c>
      <c r="AG735" s="170" t="b">
        <v>1</v>
      </c>
      <c r="AH735" s="170" t="b">
        <v>1</v>
      </c>
      <c r="AI735" s="170" t="s">
        <v>48</v>
      </c>
    </row>
    <row r="736" spans="1:35" ht="15" customHeight="1">
      <c r="A736" s="191" t="s">
        <v>2095</v>
      </c>
      <c r="B736" s="17">
        <v>1</v>
      </c>
      <c r="C736" s="5" t="s">
        <v>12561</v>
      </c>
      <c r="D736" s="216" t="s">
        <v>2096</v>
      </c>
      <c r="E736" s="12" t="s">
        <v>2097</v>
      </c>
      <c r="F736" s="161" t="s">
        <v>40</v>
      </c>
      <c r="G736" s="161"/>
      <c r="H736" s="162" t="s">
        <v>40</v>
      </c>
      <c r="I736" s="162"/>
      <c r="J736" s="163" t="s">
        <v>40</v>
      </c>
      <c r="K736" s="163"/>
      <c r="L736" s="164" t="s">
        <v>40</v>
      </c>
      <c r="M736" s="164"/>
      <c r="N736" s="164" t="s">
        <v>40</v>
      </c>
      <c r="O736" s="165"/>
      <c r="P736" s="166" t="s">
        <v>40</v>
      </c>
      <c r="Q736" s="166"/>
      <c r="R736" s="167" t="s">
        <v>40</v>
      </c>
      <c r="S736" s="167"/>
      <c r="T736" s="168" t="s">
        <v>40</v>
      </c>
      <c r="U736" s="168"/>
      <c r="V736" s="169" t="s">
        <v>40</v>
      </c>
      <c r="W736" s="169"/>
      <c r="X736" s="5" t="s">
        <v>40</v>
      </c>
      <c r="Y736" s="5"/>
      <c r="Z736" s="161" t="s">
        <v>40</v>
      </c>
      <c r="AA736" s="161"/>
      <c r="AB736" s="162" t="s">
        <v>40</v>
      </c>
      <c r="AC736" s="162"/>
      <c r="AD736" s="10">
        <v>3</v>
      </c>
      <c r="AE736" s="5" t="s">
        <v>12541</v>
      </c>
      <c r="AF736" s="5" t="s">
        <v>12556</v>
      </c>
      <c r="AG736" s="170" t="b">
        <v>1</v>
      </c>
      <c r="AH736" s="170" t="b">
        <v>1</v>
      </c>
      <c r="AI736" s="170" t="s">
        <v>48</v>
      </c>
    </row>
    <row r="737" spans="1:35" ht="15" customHeight="1">
      <c r="A737" s="191" t="s">
        <v>2098</v>
      </c>
      <c r="B737" s="17">
        <v>1</v>
      </c>
      <c r="C737" s="5" t="s">
        <v>12562</v>
      </c>
      <c r="D737" s="8" t="s">
        <v>2099</v>
      </c>
      <c r="E737" s="12" t="s">
        <v>2099</v>
      </c>
      <c r="F737" s="161" t="s">
        <v>40</v>
      </c>
      <c r="G737" s="161"/>
      <c r="H737" s="162" t="s">
        <v>40</v>
      </c>
      <c r="I737" s="162"/>
      <c r="J737" s="163" t="s">
        <v>40</v>
      </c>
      <c r="K737" s="163"/>
      <c r="L737" s="164" t="s">
        <v>40</v>
      </c>
      <c r="M737" s="164"/>
      <c r="N737" s="164" t="s">
        <v>40</v>
      </c>
      <c r="O737" s="165"/>
      <c r="P737" s="166" t="s">
        <v>40</v>
      </c>
      <c r="Q737" s="166"/>
      <c r="R737" s="167" t="s">
        <v>40</v>
      </c>
      <c r="S737" s="167"/>
      <c r="T737" s="168" t="s">
        <v>40</v>
      </c>
      <c r="U737" s="168"/>
      <c r="V737" s="169" t="s">
        <v>40</v>
      </c>
      <c r="W737" s="169"/>
      <c r="X737" s="5" t="s">
        <v>40</v>
      </c>
      <c r="Y737" s="5"/>
      <c r="Z737" s="161" t="s">
        <v>40</v>
      </c>
      <c r="AA737" s="161"/>
      <c r="AB737" s="162" t="s">
        <v>40</v>
      </c>
      <c r="AC737" s="162"/>
      <c r="AD737" s="5">
        <v>2</v>
      </c>
      <c r="AE737" s="5" t="s">
        <v>12541</v>
      </c>
      <c r="AF737" s="5" t="s">
        <v>12556</v>
      </c>
      <c r="AG737" s="170" t="b">
        <v>1</v>
      </c>
      <c r="AH737" s="170" t="b">
        <v>1</v>
      </c>
      <c r="AI737" s="170" t="s">
        <v>48</v>
      </c>
    </row>
    <row r="738" spans="1:35" ht="15" customHeight="1">
      <c r="A738" s="191" t="s">
        <v>2100</v>
      </c>
      <c r="B738" s="17">
        <v>1</v>
      </c>
      <c r="C738" s="5" t="s">
        <v>12563</v>
      </c>
      <c r="D738" s="216" t="s">
        <v>2101</v>
      </c>
      <c r="E738" s="12" t="s">
        <v>2102</v>
      </c>
      <c r="F738" s="161" t="s">
        <v>40</v>
      </c>
      <c r="G738" s="161"/>
      <c r="H738" s="162" t="s">
        <v>40</v>
      </c>
      <c r="I738" s="162"/>
      <c r="J738" s="163" t="s">
        <v>40</v>
      </c>
      <c r="K738" s="163"/>
      <c r="L738" s="164" t="s">
        <v>40</v>
      </c>
      <c r="M738" s="164"/>
      <c r="N738" s="164" t="s">
        <v>40</v>
      </c>
      <c r="O738" s="165"/>
      <c r="P738" s="166" t="s">
        <v>40</v>
      </c>
      <c r="Q738" s="166"/>
      <c r="R738" s="167" t="s">
        <v>40</v>
      </c>
      <c r="S738" s="167"/>
      <c r="T738" s="168" t="s">
        <v>40</v>
      </c>
      <c r="U738" s="168"/>
      <c r="V738" s="169" t="s">
        <v>40</v>
      </c>
      <c r="W738" s="169"/>
      <c r="X738" s="5" t="s">
        <v>40</v>
      </c>
      <c r="Y738" s="5"/>
      <c r="Z738" s="161" t="s">
        <v>40</v>
      </c>
      <c r="AA738" s="161"/>
      <c r="AB738" s="162" t="s">
        <v>40</v>
      </c>
      <c r="AC738" s="162"/>
      <c r="AD738" s="5">
        <v>10</v>
      </c>
      <c r="AE738" s="5" t="s">
        <v>12541</v>
      </c>
      <c r="AF738" s="5" t="s">
        <v>12556</v>
      </c>
      <c r="AG738" s="170" t="b">
        <v>1</v>
      </c>
      <c r="AH738" s="170" t="b">
        <v>1</v>
      </c>
      <c r="AI738" s="170" t="s">
        <v>48</v>
      </c>
    </row>
    <row r="739" spans="1:35" ht="15" customHeight="1">
      <c r="A739" s="191" t="s">
        <v>2103</v>
      </c>
      <c r="B739" s="17">
        <v>1</v>
      </c>
      <c r="C739" s="5" t="s">
        <v>12564</v>
      </c>
      <c r="D739" s="8" t="s">
        <v>2104</v>
      </c>
      <c r="E739" s="12" t="s">
        <v>2104</v>
      </c>
      <c r="F739" s="161" t="s">
        <v>40</v>
      </c>
      <c r="G739" s="161"/>
      <c r="H739" s="162" t="s">
        <v>40</v>
      </c>
      <c r="I739" s="162"/>
      <c r="J739" s="163" t="s">
        <v>40</v>
      </c>
      <c r="K739" s="163"/>
      <c r="L739" s="164" t="s">
        <v>40</v>
      </c>
      <c r="M739" s="164"/>
      <c r="N739" s="164" t="s">
        <v>40</v>
      </c>
      <c r="O739" s="165"/>
      <c r="P739" s="166" t="s">
        <v>40</v>
      </c>
      <c r="Q739" s="166"/>
      <c r="R739" s="167" t="s">
        <v>40</v>
      </c>
      <c r="S739" s="167"/>
      <c r="T739" s="168" t="s">
        <v>40</v>
      </c>
      <c r="U739" s="168"/>
      <c r="V739" s="169" t="s">
        <v>40</v>
      </c>
      <c r="W739" s="169"/>
      <c r="X739" s="5" t="s">
        <v>40</v>
      </c>
      <c r="Y739" s="5"/>
      <c r="Z739" s="161" t="s">
        <v>40</v>
      </c>
      <c r="AA739" s="161"/>
      <c r="AB739" s="162" t="s">
        <v>40</v>
      </c>
      <c r="AC739" s="162"/>
      <c r="AD739" s="5">
        <v>2</v>
      </c>
      <c r="AE739" s="5" t="s">
        <v>12541</v>
      </c>
      <c r="AF739" s="5" t="s">
        <v>12556</v>
      </c>
      <c r="AG739" s="170" t="b">
        <v>1</v>
      </c>
      <c r="AH739" s="170" t="b">
        <v>1</v>
      </c>
      <c r="AI739" s="170" t="s">
        <v>48</v>
      </c>
    </row>
    <row r="740" spans="1:35" ht="15" customHeight="1">
      <c r="A740" s="191" t="s">
        <v>2105</v>
      </c>
      <c r="B740" s="17">
        <v>1</v>
      </c>
      <c r="C740" s="5" t="s">
        <v>12565</v>
      </c>
      <c r="D740" s="216" t="s">
        <v>2106</v>
      </c>
      <c r="E740" s="12" t="s">
        <v>2107</v>
      </c>
      <c r="F740" s="161" t="s">
        <v>40</v>
      </c>
      <c r="G740" s="161"/>
      <c r="H740" s="162" t="s">
        <v>40</v>
      </c>
      <c r="I740" s="162"/>
      <c r="J740" s="163" t="s">
        <v>40</v>
      </c>
      <c r="K740" s="163"/>
      <c r="L740" s="164" t="s">
        <v>40</v>
      </c>
      <c r="M740" s="164"/>
      <c r="N740" s="164" t="s">
        <v>40</v>
      </c>
      <c r="O740" s="165"/>
      <c r="P740" s="166" t="s">
        <v>40</v>
      </c>
      <c r="Q740" s="166"/>
      <c r="R740" s="167" t="s">
        <v>40</v>
      </c>
      <c r="S740" s="167"/>
      <c r="T740" s="168" t="s">
        <v>40</v>
      </c>
      <c r="U740" s="168"/>
      <c r="V740" s="169" t="s">
        <v>40</v>
      </c>
      <c r="W740" s="169"/>
      <c r="X740" s="5" t="s">
        <v>40</v>
      </c>
      <c r="Y740" s="5"/>
      <c r="Z740" s="161" t="s">
        <v>40</v>
      </c>
      <c r="AA740" s="161"/>
      <c r="AB740" s="162" t="s">
        <v>40</v>
      </c>
      <c r="AC740" s="162"/>
      <c r="AD740" s="5">
        <v>5</v>
      </c>
      <c r="AE740" s="5" t="s">
        <v>12541</v>
      </c>
      <c r="AF740" s="5" t="s">
        <v>12556</v>
      </c>
      <c r="AG740" s="170" t="b">
        <v>1</v>
      </c>
      <c r="AH740" s="170" t="b">
        <v>1</v>
      </c>
      <c r="AI740" s="170" t="s">
        <v>48</v>
      </c>
    </row>
    <row r="741" spans="1:35" ht="15" customHeight="1">
      <c r="A741" s="191" t="s">
        <v>2108</v>
      </c>
      <c r="B741" s="17">
        <v>1</v>
      </c>
      <c r="C741" s="5" t="s">
        <v>12565</v>
      </c>
      <c r="D741" s="216" t="s">
        <v>2109</v>
      </c>
      <c r="E741" s="12" t="s">
        <v>2110</v>
      </c>
      <c r="F741" s="161" t="s">
        <v>40</v>
      </c>
      <c r="G741" s="161"/>
      <c r="H741" s="162" t="s">
        <v>40</v>
      </c>
      <c r="I741" s="162"/>
      <c r="J741" s="163" t="s">
        <v>40</v>
      </c>
      <c r="K741" s="163"/>
      <c r="L741" s="164" t="s">
        <v>40</v>
      </c>
      <c r="M741" s="164"/>
      <c r="N741" s="164" t="s">
        <v>40</v>
      </c>
      <c r="O741" s="165"/>
      <c r="P741" s="166" t="s">
        <v>40</v>
      </c>
      <c r="Q741" s="166"/>
      <c r="R741" s="167" t="s">
        <v>40</v>
      </c>
      <c r="S741" s="167"/>
      <c r="T741" s="168" t="s">
        <v>40</v>
      </c>
      <c r="U741" s="168"/>
      <c r="V741" s="169" t="s">
        <v>40</v>
      </c>
      <c r="W741" s="169"/>
      <c r="X741" s="5" t="s">
        <v>40</v>
      </c>
      <c r="Y741" s="5"/>
      <c r="Z741" s="161" t="s">
        <v>40</v>
      </c>
      <c r="AA741" s="161"/>
      <c r="AB741" s="162" t="s">
        <v>40</v>
      </c>
      <c r="AC741" s="162"/>
      <c r="AD741" s="5">
        <v>6</v>
      </c>
      <c r="AE741" s="5" t="s">
        <v>12541</v>
      </c>
      <c r="AF741" s="5" t="s">
        <v>12556</v>
      </c>
      <c r="AG741" s="170" t="b">
        <v>1</v>
      </c>
      <c r="AH741" s="170" t="b">
        <v>1</v>
      </c>
      <c r="AI741" s="170" t="s">
        <v>48</v>
      </c>
    </row>
    <row r="742" spans="1:35" ht="15" customHeight="1">
      <c r="A742" s="191" t="s">
        <v>2111</v>
      </c>
      <c r="B742" s="17">
        <v>1</v>
      </c>
      <c r="C742" s="5" t="s">
        <v>12565</v>
      </c>
      <c r="D742" s="216" t="s">
        <v>2112</v>
      </c>
      <c r="E742" s="12" t="s">
        <v>2113</v>
      </c>
      <c r="F742" s="161" t="s">
        <v>40</v>
      </c>
      <c r="G742" s="161"/>
      <c r="H742" s="162" t="s">
        <v>40</v>
      </c>
      <c r="I742" s="162"/>
      <c r="J742" s="163" t="s">
        <v>40</v>
      </c>
      <c r="K742" s="163"/>
      <c r="L742" s="164" t="s">
        <v>40</v>
      </c>
      <c r="M742" s="164"/>
      <c r="N742" s="164" t="s">
        <v>40</v>
      </c>
      <c r="O742" s="165"/>
      <c r="P742" s="166" t="s">
        <v>40</v>
      </c>
      <c r="Q742" s="166"/>
      <c r="R742" s="167" t="s">
        <v>40</v>
      </c>
      <c r="S742" s="167"/>
      <c r="T742" s="168" t="s">
        <v>40</v>
      </c>
      <c r="U742" s="168"/>
      <c r="V742" s="169" t="s">
        <v>40</v>
      </c>
      <c r="W742" s="169"/>
      <c r="X742" s="5" t="s">
        <v>40</v>
      </c>
      <c r="Y742" s="5"/>
      <c r="Z742" s="161" t="s">
        <v>40</v>
      </c>
      <c r="AA742" s="161"/>
      <c r="AB742" s="162" t="s">
        <v>40</v>
      </c>
      <c r="AC742" s="162"/>
      <c r="AD742" s="5">
        <v>4</v>
      </c>
      <c r="AE742" s="5" t="s">
        <v>12541</v>
      </c>
      <c r="AF742" s="5" t="s">
        <v>12556</v>
      </c>
      <c r="AG742" s="170" t="b">
        <v>1</v>
      </c>
      <c r="AH742" s="170" t="b">
        <v>1</v>
      </c>
      <c r="AI742" s="170" t="s">
        <v>48</v>
      </c>
    </row>
    <row r="743" spans="1:35" ht="15" customHeight="1">
      <c r="A743" s="191" t="s">
        <v>2114</v>
      </c>
      <c r="B743" s="17">
        <v>1</v>
      </c>
      <c r="C743" s="5" t="s">
        <v>12565</v>
      </c>
      <c r="D743" s="216" t="s">
        <v>2115</v>
      </c>
      <c r="E743" s="12" t="s">
        <v>2116</v>
      </c>
      <c r="F743" s="161" t="s">
        <v>40</v>
      </c>
      <c r="G743" s="161"/>
      <c r="H743" s="162" t="s">
        <v>40</v>
      </c>
      <c r="I743" s="162"/>
      <c r="J743" s="163" t="s">
        <v>40</v>
      </c>
      <c r="K743" s="163"/>
      <c r="L743" s="164" t="s">
        <v>40</v>
      </c>
      <c r="M743" s="164"/>
      <c r="N743" s="164" t="s">
        <v>40</v>
      </c>
      <c r="O743" s="165"/>
      <c r="P743" s="166" t="s">
        <v>40</v>
      </c>
      <c r="Q743" s="166"/>
      <c r="R743" s="167" t="s">
        <v>40</v>
      </c>
      <c r="S743" s="167"/>
      <c r="T743" s="168" t="s">
        <v>40</v>
      </c>
      <c r="U743" s="168"/>
      <c r="V743" s="169" t="s">
        <v>40</v>
      </c>
      <c r="W743" s="169"/>
      <c r="X743" s="5" t="s">
        <v>40</v>
      </c>
      <c r="Y743" s="5"/>
      <c r="Z743" s="161" t="s">
        <v>40</v>
      </c>
      <c r="AA743" s="161"/>
      <c r="AB743" s="162" t="s">
        <v>40</v>
      </c>
      <c r="AC743" s="162"/>
      <c r="AD743" s="5">
        <v>4</v>
      </c>
      <c r="AE743" s="5" t="s">
        <v>12541</v>
      </c>
      <c r="AF743" s="5" t="s">
        <v>12556</v>
      </c>
      <c r="AG743" s="170" t="b">
        <v>1</v>
      </c>
      <c r="AH743" s="170" t="b">
        <v>1</v>
      </c>
      <c r="AI743" s="170" t="s">
        <v>48</v>
      </c>
    </row>
    <row r="744" spans="1:35" ht="15" customHeight="1">
      <c r="A744" s="191" t="s">
        <v>2117</v>
      </c>
      <c r="B744" s="17">
        <v>1</v>
      </c>
      <c r="C744" s="5" t="s">
        <v>12566</v>
      </c>
      <c r="D744" s="216" t="s">
        <v>2118</v>
      </c>
      <c r="E744" s="12" t="s">
        <v>2119</v>
      </c>
      <c r="F744" s="161" t="s">
        <v>40</v>
      </c>
      <c r="G744" s="161"/>
      <c r="H744" s="162" t="s">
        <v>40</v>
      </c>
      <c r="I744" s="162"/>
      <c r="J744" s="163" t="s">
        <v>40</v>
      </c>
      <c r="K744" s="163"/>
      <c r="L744" s="164" t="s">
        <v>40</v>
      </c>
      <c r="M744" s="164"/>
      <c r="N744" s="164" t="s">
        <v>40</v>
      </c>
      <c r="O744" s="165"/>
      <c r="P744" s="166" t="s">
        <v>40</v>
      </c>
      <c r="Q744" s="166"/>
      <c r="R744" s="167" t="s">
        <v>40</v>
      </c>
      <c r="S744" s="167"/>
      <c r="T744" s="168" t="s">
        <v>40</v>
      </c>
      <c r="U744" s="168"/>
      <c r="V744" s="169" t="s">
        <v>40</v>
      </c>
      <c r="W744" s="169"/>
      <c r="X744" s="5" t="s">
        <v>40</v>
      </c>
      <c r="Y744" s="5"/>
      <c r="Z744" s="161" t="s">
        <v>40</v>
      </c>
      <c r="AA744" s="161"/>
      <c r="AB744" s="162" t="s">
        <v>40</v>
      </c>
      <c r="AC744" s="162"/>
      <c r="AD744" s="5">
        <v>5</v>
      </c>
      <c r="AE744" s="5" t="s">
        <v>12541</v>
      </c>
      <c r="AF744" s="5" t="s">
        <v>12556</v>
      </c>
      <c r="AG744" s="170" t="b">
        <v>1</v>
      </c>
      <c r="AH744" s="170" t="b">
        <v>1</v>
      </c>
      <c r="AI744" s="170" t="s">
        <v>48</v>
      </c>
    </row>
    <row r="745" spans="1:35" ht="15" customHeight="1">
      <c r="A745" s="74" t="s">
        <v>2120</v>
      </c>
      <c r="B745" s="17">
        <v>1</v>
      </c>
      <c r="C745" s="5" t="s">
        <v>2121</v>
      </c>
      <c r="D745" s="9" t="s">
        <v>2122</v>
      </c>
      <c r="E745" s="57" t="s">
        <v>12567</v>
      </c>
      <c r="F745" s="161" t="s">
        <v>40</v>
      </c>
      <c r="G745" s="161"/>
      <c r="H745" s="162" t="s">
        <v>40</v>
      </c>
      <c r="I745" s="162"/>
      <c r="J745" s="163" t="s">
        <v>40</v>
      </c>
      <c r="K745" s="163"/>
      <c r="L745" s="164" t="s">
        <v>40</v>
      </c>
      <c r="M745" s="164"/>
      <c r="N745" s="164" t="s">
        <v>40</v>
      </c>
      <c r="O745" s="165"/>
      <c r="P745" s="166" t="s">
        <v>40</v>
      </c>
      <c r="Q745" s="166"/>
      <c r="R745" s="167" t="s">
        <v>40</v>
      </c>
      <c r="S745" s="167"/>
      <c r="T745" s="168" t="s">
        <v>40</v>
      </c>
      <c r="U745" s="168"/>
      <c r="V745" s="169" t="s">
        <v>40</v>
      </c>
      <c r="W745" s="169"/>
      <c r="X745" s="5" t="s">
        <v>40</v>
      </c>
      <c r="Y745" s="5"/>
      <c r="Z745" s="161" t="s">
        <v>40</v>
      </c>
      <c r="AA745" s="161"/>
      <c r="AB745" s="162" t="s">
        <v>40</v>
      </c>
      <c r="AC745" s="162"/>
      <c r="AD745" s="5">
        <v>5</v>
      </c>
      <c r="AE745" s="5" t="s">
        <v>12541</v>
      </c>
      <c r="AF745" s="5" t="s">
        <v>12556</v>
      </c>
      <c r="AG745" s="170" t="b">
        <v>1</v>
      </c>
      <c r="AH745" s="170" t="b">
        <v>1</v>
      </c>
      <c r="AI745" s="170" t="s">
        <v>48</v>
      </c>
    </row>
    <row r="746" spans="1:35" ht="15" customHeight="1">
      <c r="A746" s="74" t="s">
        <v>2123</v>
      </c>
      <c r="B746" s="17">
        <v>1</v>
      </c>
      <c r="C746" s="5" t="s">
        <v>2124</v>
      </c>
      <c r="D746" s="9" t="s">
        <v>2125</v>
      </c>
      <c r="E746" s="57" t="s">
        <v>12568</v>
      </c>
      <c r="F746" s="161" t="s">
        <v>40</v>
      </c>
      <c r="G746" s="161"/>
      <c r="H746" s="162" t="s">
        <v>40</v>
      </c>
      <c r="I746" s="162"/>
      <c r="J746" s="163" t="s">
        <v>40</v>
      </c>
      <c r="K746" s="163"/>
      <c r="L746" s="164" t="s">
        <v>40</v>
      </c>
      <c r="M746" s="164"/>
      <c r="N746" s="164" t="s">
        <v>40</v>
      </c>
      <c r="O746" s="165"/>
      <c r="P746" s="166" t="s">
        <v>40</v>
      </c>
      <c r="Q746" s="166"/>
      <c r="R746" s="167" t="s">
        <v>40</v>
      </c>
      <c r="S746" s="167"/>
      <c r="T746" s="168" t="s">
        <v>40</v>
      </c>
      <c r="U746" s="168"/>
      <c r="V746" s="169" t="s">
        <v>40</v>
      </c>
      <c r="W746" s="169"/>
      <c r="X746" s="5" t="s">
        <v>40</v>
      </c>
      <c r="Y746" s="5"/>
      <c r="Z746" s="161" t="s">
        <v>40</v>
      </c>
      <c r="AA746" s="161"/>
      <c r="AB746" s="162" t="s">
        <v>40</v>
      </c>
      <c r="AC746" s="162"/>
      <c r="AD746" s="5">
        <v>3</v>
      </c>
      <c r="AE746" s="5" t="s">
        <v>12541</v>
      </c>
      <c r="AF746" s="5" t="s">
        <v>12556</v>
      </c>
      <c r="AG746" s="170" t="b">
        <v>1</v>
      </c>
      <c r="AH746" s="170" t="b">
        <v>1</v>
      </c>
      <c r="AI746" s="170" t="s">
        <v>48</v>
      </c>
    </row>
    <row r="747" spans="1:35" ht="15" customHeight="1">
      <c r="A747" s="74" t="s">
        <v>2126</v>
      </c>
      <c r="B747" s="17">
        <v>1</v>
      </c>
      <c r="C747" s="5" t="s">
        <v>2124</v>
      </c>
      <c r="D747" s="9" t="s">
        <v>2127</v>
      </c>
      <c r="E747" s="57" t="s">
        <v>12569</v>
      </c>
      <c r="F747" s="161" t="s">
        <v>40</v>
      </c>
      <c r="G747" s="161"/>
      <c r="H747" s="162" t="s">
        <v>40</v>
      </c>
      <c r="I747" s="162"/>
      <c r="J747" s="163" t="s">
        <v>40</v>
      </c>
      <c r="K747" s="163"/>
      <c r="L747" s="164" t="s">
        <v>40</v>
      </c>
      <c r="M747" s="164"/>
      <c r="N747" s="164" t="s">
        <v>40</v>
      </c>
      <c r="O747" s="165"/>
      <c r="P747" s="166" t="s">
        <v>40</v>
      </c>
      <c r="Q747" s="166"/>
      <c r="R747" s="167" t="s">
        <v>40</v>
      </c>
      <c r="S747" s="167"/>
      <c r="T747" s="168" t="s">
        <v>40</v>
      </c>
      <c r="U747" s="168"/>
      <c r="V747" s="169" t="s">
        <v>40</v>
      </c>
      <c r="W747" s="169"/>
      <c r="X747" s="5" t="s">
        <v>40</v>
      </c>
      <c r="Y747" s="5"/>
      <c r="Z747" s="161" t="s">
        <v>40</v>
      </c>
      <c r="AA747" s="161"/>
      <c r="AB747" s="162" t="s">
        <v>40</v>
      </c>
      <c r="AC747" s="162"/>
      <c r="AD747" s="5">
        <v>3</v>
      </c>
      <c r="AE747" s="5" t="s">
        <v>12541</v>
      </c>
      <c r="AF747" s="5" t="s">
        <v>12556</v>
      </c>
      <c r="AG747" s="170" t="b">
        <v>1</v>
      </c>
      <c r="AH747" s="170" t="b">
        <v>1</v>
      </c>
      <c r="AI747" s="170" t="s">
        <v>48</v>
      </c>
    </row>
    <row r="748" spans="1:35" ht="15" customHeight="1">
      <c r="A748" s="74" t="s">
        <v>2128</v>
      </c>
      <c r="B748" s="17">
        <v>1</v>
      </c>
      <c r="C748" s="5" t="s">
        <v>2124</v>
      </c>
      <c r="D748" s="9" t="s">
        <v>2129</v>
      </c>
      <c r="E748" s="57" t="s">
        <v>12570</v>
      </c>
      <c r="F748" s="161" t="s">
        <v>40</v>
      </c>
      <c r="G748" s="161"/>
      <c r="H748" s="162" t="s">
        <v>40</v>
      </c>
      <c r="I748" s="162"/>
      <c r="J748" s="163" t="s">
        <v>40</v>
      </c>
      <c r="K748" s="163"/>
      <c r="L748" s="164" t="s">
        <v>40</v>
      </c>
      <c r="M748" s="164"/>
      <c r="N748" s="164" t="s">
        <v>40</v>
      </c>
      <c r="O748" s="165"/>
      <c r="P748" s="166" t="s">
        <v>40</v>
      </c>
      <c r="Q748" s="166"/>
      <c r="R748" s="167" t="s">
        <v>40</v>
      </c>
      <c r="S748" s="167"/>
      <c r="T748" s="168" t="s">
        <v>40</v>
      </c>
      <c r="U748" s="168"/>
      <c r="V748" s="169" t="s">
        <v>40</v>
      </c>
      <c r="W748" s="169"/>
      <c r="X748" s="5" t="s">
        <v>40</v>
      </c>
      <c r="Y748" s="5"/>
      <c r="Z748" s="161" t="s">
        <v>40</v>
      </c>
      <c r="AA748" s="161"/>
      <c r="AB748" s="162" t="s">
        <v>40</v>
      </c>
      <c r="AC748" s="162"/>
      <c r="AD748" s="5">
        <v>3</v>
      </c>
      <c r="AE748" s="5" t="s">
        <v>12541</v>
      </c>
      <c r="AF748" s="5" t="s">
        <v>12556</v>
      </c>
      <c r="AG748" s="170" t="b">
        <v>1</v>
      </c>
      <c r="AH748" s="170" t="b">
        <v>1</v>
      </c>
      <c r="AI748" s="170" t="s">
        <v>48</v>
      </c>
    </row>
    <row r="749" spans="1:35" ht="15" customHeight="1">
      <c r="A749" s="191" t="s">
        <v>2130</v>
      </c>
      <c r="B749" s="17">
        <v>1</v>
      </c>
      <c r="C749" s="5" t="s">
        <v>2131</v>
      </c>
      <c r="D749" s="8" t="s">
        <v>2132</v>
      </c>
      <c r="E749" s="12" t="s">
        <v>2132</v>
      </c>
      <c r="F749" s="161" t="s">
        <v>40</v>
      </c>
      <c r="G749" s="161"/>
      <c r="H749" s="162" t="s">
        <v>40</v>
      </c>
      <c r="I749" s="162"/>
      <c r="J749" s="163" t="s">
        <v>40</v>
      </c>
      <c r="K749" s="163"/>
      <c r="L749" s="164" t="s">
        <v>40</v>
      </c>
      <c r="M749" s="164"/>
      <c r="N749" s="164" t="s">
        <v>40</v>
      </c>
      <c r="O749" s="165"/>
      <c r="P749" s="166" t="s">
        <v>40</v>
      </c>
      <c r="Q749" s="166"/>
      <c r="R749" s="167" t="s">
        <v>40</v>
      </c>
      <c r="S749" s="167"/>
      <c r="T749" s="168" t="s">
        <v>40</v>
      </c>
      <c r="U749" s="168"/>
      <c r="V749" s="169" t="s">
        <v>40</v>
      </c>
      <c r="W749" s="169"/>
      <c r="X749" s="5" t="s">
        <v>40</v>
      </c>
      <c r="Y749" s="5"/>
      <c r="Z749" s="161" t="s">
        <v>40</v>
      </c>
      <c r="AA749" s="161"/>
      <c r="AB749" s="162" t="s">
        <v>40</v>
      </c>
      <c r="AC749" s="162"/>
      <c r="AD749" s="5">
        <v>2</v>
      </c>
      <c r="AE749" s="5" t="s">
        <v>12541</v>
      </c>
      <c r="AF749" s="5" t="s">
        <v>12556</v>
      </c>
      <c r="AG749" s="170" t="b">
        <v>1</v>
      </c>
      <c r="AH749" s="170" t="b">
        <v>1</v>
      </c>
      <c r="AI749" s="170" t="s">
        <v>48</v>
      </c>
    </row>
    <row r="750" spans="1:35" ht="15" customHeight="1">
      <c r="A750" s="191" t="s">
        <v>2133</v>
      </c>
      <c r="B750" s="17">
        <v>1</v>
      </c>
      <c r="C750" s="5" t="s">
        <v>2131</v>
      </c>
      <c r="D750" s="8" t="s">
        <v>2134</v>
      </c>
      <c r="E750" s="12" t="s">
        <v>2134</v>
      </c>
      <c r="F750" s="161" t="s">
        <v>40</v>
      </c>
      <c r="G750" s="161"/>
      <c r="H750" s="162" t="s">
        <v>40</v>
      </c>
      <c r="I750" s="162"/>
      <c r="J750" s="163" t="s">
        <v>40</v>
      </c>
      <c r="K750" s="163"/>
      <c r="L750" s="164" t="s">
        <v>40</v>
      </c>
      <c r="M750" s="164"/>
      <c r="N750" s="164" t="s">
        <v>40</v>
      </c>
      <c r="O750" s="165"/>
      <c r="P750" s="166" t="s">
        <v>40</v>
      </c>
      <c r="Q750" s="166"/>
      <c r="R750" s="167" t="s">
        <v>40</v>
      </c>
      <c r="S750" s="167"/>
      <c r="T750" s="168" t="s">
        <v>40</v>
      </c>
      <c r="U750" s="168"/>
      <c r="V750" s="169" t="s">
        <v>40</v>
      </c>
      <c r="W750" s="169"/>
      <c r="X750" s="5" t="s">
        <v>40</v>
      </c>
      <c r="Y750" s="5"/>
      <c r="Z750" s="161" t="s">
        <v>40</v>
      </c>
      <c r="AA750" s="161"/>
      <c r="AB750" s="162" t="s">
        <v>40</v>
      </c>
      <c r="AC750" s="162"/>
      <c r="AD750" s="5">
        <v>2</v>
      </c>
      <c r="AE750" s="5" t="s">
        <v>12541</v>
      </c>
      <c r="AF750" s="5" t="s">
        <v>12556</v>
      </c>
      <c r="AG750" s="170" t="b">
        <v>1</v>
      </c>
      <c r="AH750" s="170" t="b">
        <v>1</v>
      </c>
      <c r="AI750" s="170" t="s">
        <v>48</v>
      </c>
    </row>
    <row r="751" spans="1:35" ht="15" customHeight="1">
      <c r="A751" s="191" t="s">
        <v>2135</v>
      </c>
      <c r="B751" s="17">
        <v>1</v>
      </c>
      <c r="C751" s="5" t="s">
        <v>2136</v>
      </c>
      <c r="D751" s="8" t="s">
        <v>2137</v>
      </c>
      <c r="E751" s="12" t="s">
        <v>2137</v>
      </c>
      <c r="F751" s="161" t="s">
        <v>40</v>
      </c>
      <c r="G751" s="161"/>
      <c r="H751" s="162" t="s">
        <v>40</v>
      </c>
      <c r="I751" s="162"/>
      <c r="J751" s="163" t="s">
        <v>40</v>
      </c>
      <c r="K751" s="163"/>
      <c r="L751" s="164" t="s">
        <v>40</v>
      </c>
      <c r="M751" s="164"/>
      <c r="N751" s="164" t="s">
        <v>40</v>
      </c>
      <c r="O751" s="165"/>
      <c r="P751" s="166" t="s">
        <v>40</v>
      </c>
      <c r="Q751" s="166"/>
      <c r="R751" s="167" t="s">
        <v>40</v>
      </c>
      <c r="S751" s="167"/>
      <c r="T751" s="168" t="s">
        <v>40</v>
      </c>
      <c r="U751" s="168"/>
      <c r="V751" s="169" t="s">
        <v>40</v>
      </c>
      <c r="W751" s="169"/>
      <c r="X751" s="5" t="s">
        <v>40</v>
      </c>
      <c r="Y751" s="5"/>
      <c r="Z751" s="161" t="s">
        <v>40</v>
      </c>
      <c r="AA751" s="161"/>
      <c r="AB751" s="162" t="s">
        <v>40</v>
      </c>
      <c r="AC751" s="162"/>
      <c r="AD751" s="5">
        <v>10</v>
      </c>
      <c r="AE751" s="5" t="s">
        <v>12541</v>
      </c>
      <c r="AF751" s="5" t="s">
        <v>12556</v>
      </c>
      <c r="AG751" s="170" t="b">
        <v>1</v>
      </c>
      <c r="AH751" s="170" t="b">
        <v>1</v>
      </c>
      <c r="AI751" s="170" t="s">
        <v>48</v>
      </c>
    </row>
    <row r="752" spans="1:35" ht="15" customHeight="1">
      <c r="A752" s="191" t="s">
        <v>2138</v>
      </c>
      <c r="B752" s="17">
        <v>1</v>
      </c>
      <c r="C752" s="5" t="s">
        <v>2136</v>
      </c>
      <c r="D752" s="8" t="s">
        <v>2139</v>
      </c>
      <c r="E752" s="12" t="s">
        <v>2139</v>
      </c>
      <c r="F752" s="161" t="s">
        <v>40</v>
      </c>
      <c r="G752" s="161"/>
      <c r="H752" s="162" t="s">
        <v>40</v>
      </c>
      <c r="I752" s="162"/>
      <c r="J752" s="163" t="s">
        <v>40</v>
      </c>
      <c r="K752" s="163"/>
      <c r="L752" s="164" t="s">
        <v>40</v>
      </c>
      <c r="M752" s="164"/>
      <c r="N752" s="164" t="s">
        <v>40</v>
      </c>
      <c r="O752" s="165"/>
      <c r="P752" s="166" t="s">
        <v>40</v>
      </c>
      <c r="Q752" s="166"/>
      <c r="R752" s="167" t="s">
        <v>40</v>
      </c>
      <c r="S752" s="167"/>
      <c r="T752" s="168" t="s">
        <v>40</v>
      </c>
      <c r="U752" s="168"/>
      <c r="V752" s="169" t="s">
        <v>40</v>
      </c>
      <c r="W752" s="169"/>
      <c r="X752" s="5" t="s">
        <v>40</v>
      </c>
      <c r="Y752" s="5"/>
      <c r="Z752" s="161" t="s">
        <v>40</v>
      </c>
      <c r="AA752" s="161"/>
      <c r="AB752" s="162" t="s">
        <v>40</v>
      </c>
      <c r="AC752" s="162"/>
      <c r="AD752" s="5">
        <v>10</v>
      </c>
      <c r="AE752" s="5" t="s">
        <v>12541</v>
      </c>
      <c r="AF752" s="5" t="s">
        <v>12556</v>
      </c>
      <c r="AG752" s="170" t="b">
        <v>1</v>
      </c>
      <c r="AH752" s="170" t="b">
        <v>1</v>
      </c>
      <c r="AI752" s="170" t="s">
        <v>48</v>
      </c>
    </row>
    <row r="753" spans="1:35" ht="15" customHeight="1">
      <c r="A753" s="191" t="s">
        <v>2140</v>
      </c>
      <c r="B753" s="17">
        <v>1</v>
      </c>
      <c r="C753" s="5" t="s">
        <v>2141</v>
      </c>
      <c r="D753" s="8" t="s">
        <v>2142</v>
      </c>
      <c r="E753" s="12" t="s">
        <v>2142</v>
      </c>
      <c r="F753" s="161" t="s">
        <v>40</v>
      </c>
      <c r="G753" s="161"/>
      <c r="H753" s="162" t="s">
        <v>40</v>
      </c>
      <c r="I753" s="162"/>
      <c r="J753" s="163" t="s">
        <v>40</v>
      </c>
      <c r="K753" s="163"/>
      <c r="L753" s="164" t="s">
        <v>40</v>
      </c>
      <c r="M753" s="164"/>
      <c r="N753" s="164" t="s">
        <v>40</v>
      </c>
      <c r="O753" s="165"/>
      <c r="P753" s="166" t="s">
        <v>40</v>
      </c>
      <c r="Q753" s="166"/>
      <c r="R753" s="167" t="s">
        <v>40</v>
      </c>
      <c r="S753" s="167"/>
      <c r="T753" s="168" t="s">
        <v>40</v>
      </c>
      <c r="U753" s="168"/>
      <c r="V753" s="169" t="s">
        <v>40</v>
      </c>
      <c r="W753" s="169"/>
      <c r="X753" s="5" t="s">
        <v>40</v>
      </c>
      <c r="Y753" s="5"/>
      <c r="Z753" s="161" t="s">
        <v>40</v>
      </c>
      <c r="AA753" s="161"/>
      <c r="AB753" s="162" t="s">
        <v>40</v>
      </c>
      <c r="AC753" s="162"/>
      <c r="AD753" s="5">
        <v>5</v>
      </c>
      <c r="AE753" s="5" t="s">
        <v>12541</v>
      </c>
      <c r="AF753" s="5" t="s">
        <v>12556</v>
      </c>
      <c r="AG753" s="170" t="b">
        <v>1</v>
      </c>
      <c r="AH753" s="170" t="b">
        <v>1</v>
      </c>
      <c r="AI753" s="170" t="s">
        <v>48</v>
      </c>
    </row>
    <row r="754" spans="1:35" ht="15" customHeight="1">
      <c r="A754" s="191" t="s">
        <v>2143</v>
      </c>
      <c r="B754" s="17">
        <v>1</v>
      </c>
      <c r="C754" s="5" t="s">
        <v>2144</v>
      </c>
      <c r="D754" s="8" t="s">
        <v>2145</v>
      </c>
      <c r="E754" s="12" t="s">
        <v>2145</v>
      </c>
      <c r="F754" s="161" t="s">
        <v>40</v>
      </c>
      <c r="G754" s="161"/>
      <c r="H754" s="162" t="s">
        <v>40</v>
      </c>
      <c r="I754" s="162"/>
      <c r="J754" s="163" t="s">
        <v>40</v>
      </c>
      <c r="K754" s="163"/>
      <c r="L754" s="164" t="s">
        <v>40</v>
      </c>
      <c r="M754" s="164"/>
      <c r="N754" s="164" t="s">
        <v>40</v>
      </c>
      <c r="O754" s="165"/>
      <c r="P754" s="166" t="s">
        <v>40</v>
      </c>
      <c r="Q754" s="166"/>
      <c r="R754" s="167" t="s">
        <v>40</v>
      </c>
      <c r="S754" s="167"/>
      <c r="T754" s="168" t="s">
        <v>40</v>
      </c>
      <c r="U754" s="168"/>
      <c r="V754" s="169" t="s">
        <v>40</v>
      </c>
      <c r="W754" s="169"/>
      <c r="X754" s="5" t="s">
        <v>40</v>
      </c>
      <c r="Y754" s="5"/>
      <c r="Z754" s="161" t="s">
        <v>40</v>
      </c>
      <c r="AA754" s="161"/>
      <c r="AB754" s="162" t="s">
        <v>40</v>
      </c>
      <c r="AC754" s="162"/>
      <c r="AD754" s="5">
        <v>4</v>
      </c>
      <c r="AE754" s="5" t="s">
        <v>12541</v>
      </c>
      <c r="AF754" s="5" t="s">
        <v>12556</v>
      </c>
      <c r="AG754" s="170" t="b">
        <v>1</v>
      </c>
      <c r="AH754" s="170" t="b">
        <v>1</v>
      </c>
      <c r="AI754" s="170" t="s">
        <v>48</v>
      </c>
    </row>
    <row r="755" spans="1:35" ht="15" customHeight="1">
      <c r="A755" s="191" t="s">
        <v>2146</v>
      </c>
      <c r="B755" s="17">
        <v>1</v>
      </c>
      <c r="C755" s="5" t="s">
        <v>2144</v>
      </c>
      <c r="D755" s="8" t="s">
        <v>2147</v>
      </c>
      <c r="E755" s="12" t="s">
        <v>2147</v>
      </c>
      <c r="F755" s="161" t="s">
        <v>40</v>
      </c>
      <c r="G755" s="161"/>
      <c r="H755" s="162" t="s">
        <v>40</v>
      </c>
      <c r="I755" s="162"/>
      <c r="J755" s="163" t="s">
        <v>40</v>
      </c>
      <c r="K755" s="163"/>
      <c r="L755" s="164" t="s">
        <v>40</v>
      </c>
      <c r="M755" s="164"/>
      <c r="N755" s="164" t="s">
        <v>40</v>
      </c>
      <c r="O755" s="165"/>
      <c r="P755" s="166" t="s">
        <v>40</v>
      </c>
      <c r="Q755" s="166"/>
      <c r="R755" s="167" t="s">
        <v>40</v>
      </c>
      <c r="S755" s="167"/>
      <c r="T755" s="168" t="s">
        <v>40</v>
      </c>
      <c r="U755" s="168"/>
      <c r="V755" s="169" t="s">
        <v>40</v>
      </c>
      <c r="W755" s="169"/>
      <c r="X755" s="5" t="s">
        <v>40</v>
      </c>
      <c r="Y755" s="5"/>
      <c r="Z755" s="161" t="s">
        <v>40</v>
      </c>
      <c r="AA755" s="161"/>
      <c r="AB755" s="162" t="s">
        <v>40</v>
      </c>
      <c r="AC755" s="162"/>
      <c r="AD755" s="5">
        <v>2</v>
      </c>
      <c r="AE755" s="5" t="s">
        <v>12541</v>
      </c>
      <c r="AF755" s="5" t="s">
        <v>12556</v>
      </c>
      <c r="AG755" s="170" t="b">
        <v>1</v>
      </c>
      <c r="AH755" s="170" t="b">
        <v>1</v>
      </c>
      <c r="AI755" s="170" t="s">
        <v>48</v>
      </c>
    </row>
    <row r="756" spans="1:35" ht="15" customHeight="1">
      <c r="A756" s="191" t="s">
        <v>2148</v>
      </c>
      <c r="B756" s="17">
        <v>1</v>
      </c>
      <c r="C756" s="5" t="s">
        <v>2149</v>
      </c>
      <c r="D756" s="8" t="s">
        <v>2150</v>
      </c>
      <c r="E756" s="12" t="s">
        <v>2150</v>
      </c>
      <c r="F756" s="161" t="s">
        <v>40</v>
      </c>
      <c r="G756" s="161"/>
      <c r="H756" s="162" t="s">
        <v>40</v>
      </c>
      <c r="I756" s="162"/>
      <c r="J756" s="163" t="s">
        <v>40</v>
      </c>
      <c r="K756" s="163"/>
      <c r="L756" s="164" t="s">
        <v>40</v>
      </c>
      <c r="M756" s="164"/>
      <c r="N756" s="164" t="s">
        <v>40</v>
      </c>
      <c r="O756" s="165"/>
      <c r="P756" s="166" t="s">
        <v>40</v>
      </c>
      <c r="Q756" s="166"/>
      <c r="R756" s="167" t="s">
        <v>40</v>
      </c>
      <c r="S756" s="167"/>
      <c r="T756" s="168" t="s">
        <v>40</v>
      </c>
      <c r="U756" s="168"/>
      <c r="V756" s="169" t="s">
        <v>40</v>
      </c>
      <c r="W756" s="169"/>
      <c r="X756" s="5" t="s">
        <v>40</v>
      </c>
      <c r="Y756" s="5"/>
      <c r="Z756" s="161" t="s">
        <v>40</v>
      </c>
      <c r="AA756" s="161"/>
      <c r="AB756" s="162" t="s">
        <v>40</v>
      </c>
      <c r="AC756" s="162"/>
      <c r="AD756" s="5">
        <v>3</v>
      </c>
      <c r="AE756" s="5" t="s">
        <v>12541</v>
      </c>
      <c r="AF756" s="5" t="s">
        <v>12556</v>
      </c>
      <c r="AG756" s="170" t="b">
        <v>1</v>
      </c>
      <c r="AH756" s="170" t="b">
        <v>1</v>
      </c>
      <c r="AI756" s="170" t="s">
        <v>48</v>
      </c>
    </row>
    <row r="757" spans="1:35" ht="15" customHeight="1">
      <c r="A757" s="191" t="s">
        <v>2151</v>
      </c>
      <c r="B757" s="17">
        <v>1</v>
      </c>
      <c r="C757" s="5" t="s">
        <v>2149</v>
      </c>
      <c r="D757" s="8" t="s">
        <v>2152</v>
      </c>
      <c r="E757" s="12" t="s">
        <v>2152</v>
      </c>
      <c r="F757" s="161" t="s">
        <v>40</v>
      </c>
      <c r="G757" s="161"/>
      <c r="H757" s="162" t="s">
        <v>40</v>
      </c>
      <c r="I757" s="162"/>
      <c r="J757" s="163" t="s">
        <v>40</v>
      </c>
      <c r="K757" s="163"/>
      <c r="L757" s="164" t="s">
        <v>40</v>
      </c>
      <c r="M757" s="164"/>
      <c r="N757" s="164" t="s">
        <v>40</v>
      </c>
      <c r="O757" s="165"/>
      <c r="P757" s="166" t="s">
        <v>40</v>
      </c>
      <c r="Q757" s="166"/>
      <c r="R757" s="167" t="s">
        <v>40</v>
      </c>
      <c r="S757" s="167"/>
      <c r="T757" s="168" t="s">
        <v>40</v>
      </c>
      <c r="U757" s="168"/>
      <c r="V757" s="169" t="s">
        <v>40</v>
      </c>
      <c r="W757" s="169"/>
      <c r="X757" s="5" t="s">
        <v>40</v>
      </c>
      <c r="Y757" s="5"/>
      <c r="Z757" s="161" t="s">
        <v>40</v>
      </c>
      <c r="AA757" s="161"/>
      <c r="AB757" s="162" t="s">
        <v>40</v>
      </c>
      <c r="AC757" s="162"/>
      <c r="AD757" s="5">
        <v>3</v>
      </c>
      <c r="AE757" s="5" t="s">
        <v>12541</v>
      </c>
      <c r="AF757" s="5" t="s">
        <v>12556</v>
      </c>
      <c r="AG757" s="170" t="b">
        <v>1</v>
      </c>
      <c r="AH757" s="170" t="b">
        <v>1</v>
      </c>
      <c r="AI757" s="170" t="s">
        <v>48</v>
      </c>
    </row>
    <row r="758" spans="1:35" ht="15" customHeight="1">
      <c r="A758" s="191" t="s">
        <v>2153</v>
      </c>
      <c r="B758" s="17">
        <v>1</v>
      </c>
      <c r="C758" s="5" t="s">
        <v>2153</v>
      </c>
      <c r="D758" s="8" t="s">
        <v>2154</v>
      </c>
      <c r="E758" s="12" t="s">
        <v>2154</v>
      </c>
      <c r="F758" s="161" t="s">
        <v>40</v>
      </c>
      <c r="G758" s="161"/>
      <c r="H758" s="162" t="s">
        <v>40</v>
      </c>
      <c r="I758" s="162"/>
      <c r="J758" s="163" t="s">
        <v>40</v>
      </c>
      <c r="K758" s="163"/>
      <c r="L758" s="164" t="s">
        <v>40</v>
      </c>
      <c r="M758" s="164"/>
      <c r="N758" s="164" t="s">
        <v>40</v>
      </c>
      <c r="O758" s="165"/>
      <c r="P758" s="166" t="s">
        <v>40</v>
      </c>
      <c r="Q758" s="166"/>
      <c r="R758" s="167" t="s">
        <v>40</v>
      </c>
      <c r="S758" s="167"/>
      <c r="T758" s="168" t="s">
        <v>40</v>
      </c>
      <c r="U758" s="168"/>
      <c r="V758" s="169" t="s">
        <v>40</v>
      </c>
      <c r="W758" s="169"/>
      <c r="X758" s="5" t="s">
        <v>40</v>
      </c>
      <c r="Y758" s="5"/>
      <c r="Z758" s="161" t="s">
        <v>40</v>
      </c>
      <c r="AA758" s="161"/>
      <c r="AB758" s="162" t="s">
        <v>40</v>
      </c>
      <c r="AC758" s="162"/>
      <c r="AD758" s="5">
        <v>2</v>
      </c>
      <c r="AE758" s="5" t="s">
        <v>12541</v>
      </c>
      <c r="AF758" s="5" t="s">
        <v>12556</v>
      </c>
      <c r="AG758" s="170" t="b">
        <v>1</v>
      </c>
      <c r="AH758" s="170" t="b">
        <v>1</v>
      </c>
      <c r="AI758" s="170" t="s">
        <v>48</v>
      </c>
    </row>
    <row r="759" spans="1:35" ht="15" customHeight="1">
      <c r="A759" s="191" t="s">
        <v>2155</v>
      </c>
      <c r="B759" s="17">
        <v>1</v>
      </c>
      <c r="C759" s="5" t="s">
        <v>2156</v>
      </c>
      <c r="D759" s="8" t="s">
        <v>2157</v>
      </c>
      <c r="E759" s="12" t="s">
        <v>2157</v>
      </c>
      <c r="F759" s="161" t="s">
        <v>40</v>
      </c>
      <c r="G759" s="161"/>
      <c r="H759" s="162" t="s">
        <v>40</v>
      </c>
      <c r="I759" s="162"/>
      <c r="J759" s="163" t="s">
        <v>40</v>
      </c>
      <c r="K759" s="163"/>
      <c r="L759" s="164" t="s">
        <v>40</v>
      </c>
      <c r="M759" s="164"/>
      <c r="N759" s="164" t="s">
        <v>40</v>
      </c>
      <c r="O759" s="165"/>
      <c r="P759" s="166" t="s">
        <v>40</v>
      </c>
      <c r="Q759" s="166"/>
      <c r="R759" s="167" t="s">
        <v>40</v>
      </c>
      <c r="S759" s="167"/>
      <c r="T759" s="168" t="s">
        <v>40</v>
      </c>
      <c r="U759" s="168"/>
      <c r="V759" s="169" t="s">
        <v>40</v>
      </c>
      <c r="W759" s="169"/>
      <c r="X759" s="5" t="s">
        <v>40</v>
      </c>
      <c r="Y759" s="5"/>
      <c r="Z759" s="161" t="s">
        <v>40</v>
      </c>
      <c r="AA759" s="161"/>
      <c r="AB759" s="162" t="s">
        <v>40</v>
      </c>
      <c r="AC759" s="162"/>
      <c r="AD759" s="5">
        <v>2</v>
      </c>
      <c r="AE759" s="5" t="s">
        <v>12541</v>
      </c>
      <c r="AF759" s="5" t="s">
        <v>12556</v>
      </c>
      <c r="AG759" s="170" t="b">
        <v>1</v>
      </c>
      <c r="AH759" s="170" t="b">
        <v>1</v>
      </c>
      <c r="AI759" s="170" t="s">
        <v>48</v>
      </c>
    </row>
    <row r="760" spans="1:35" ht="15" customHeight="1">
      <c r="A760" s="191" t="s">
        <v>2158</v>
      </c>
      <c r="B760" s="17">
        <v>1</v>
      </c>
      <c r="C760" s="5" t="s">
        <v>2159</v>
      </c>
      <c r="D760" s="8" t="s">
        <v>2160</v>
      </c>
      <c r="E760" s="12" t="s">
        <v>2160</v>
      </c>
      <c r="F760" s="161" t="s">
        <v>40</v>
      </c>
      <c r="G760" s="161"/>
      <c r="H760" s="162" t="s">
        <v>40</v>
      </c>
      <c r="I760" s="162"/>
      <c r="J760" s="163" t="s">
        <v>40</v>
      </c>
      <c r="K760" s="163"/>
      <c r="L760" s="164" t="s">
        <v>40</v>
      </c>
      <c r="M760" s="164"/>
      <c r="N760" s="164" t="s">
        <v>40</v>
      </c>
      <c r="O760" s="165"/>
      <c r="P760" s="166" t="s">
        <v>40</v>
      </c>
      <c r="Q760" s="166"/>
      <c r="R760" s="167" t="s">
        <v>40</v>
      </c>
      <c r="S760" s="167"/>
      <c r="T760" s="168" t="s">
        <v>40</v>
      </c>
      <c r="U760" s="168"/>
      <c r="V760" s="169" t="s">
        <v>40</v>
      </c>
      <c r="W760" s="169"/>
      <c r="X760" s="5" t="s">
        <v>40</v>
      </c>
      <c r="Y760" s="5"/>
      <c r="Z760" s="161" t="s">
        <v>40</v>
      </c>
      <c r="AA760" s="161"/>
      <c r="AB760" s="162" t="s">
        <v>40</v>
      </c>
      <c r="AC760" s="162"/>
      <c r="AD760" s="5">
        <v>5</v>
      </c>
      <c r="AE760" s="5" t="s">
        <v>12541</v>
      </c>
      <c r="AF760" s="5" t="s">
        <v>12556</v>
      </c>
      <c r="AG760" s="170" t="b">
        <v>1</v>
      </c>
      <c r="AH760" s="170" t="b">
        <v>1</v>
      </c>
      <c r="AI760" s="170" t="s">
        <v>48</v>
      </c>
    </row>
    <row r="761" spans="1:35" ht="15" customHeight="1">
      <c r="A761" s="191" t="s">
        <v>2161</v>
      </c>
      <c r="B761" s="17">
        <v>1</v>
      </c>
      <c r="C761" s="5" t="s">
        <v>2159</v>
      </c>
      <c r="D761" s="8" t="s">
        <v>2162</v>
      </c>
      <c r="E761" s="12" t="s">
        <v>2162</v>
      </c>
      <c r="F761" s="161" t="s">
        <v>40</v>
      </c>
      <c r="G761" s="161"/>
      <c r="H761" s="162" t="s">
        <v>40</v>
      </c>
      <c r="I761" s="162"/>
      <c r="J761" s="163" t="s">
        <v>40</v>
      </c>
      <c r="K761" s="163"/>
      <c r="L761" s="164" t="s">
        <v>40</v>
      </c>
      <c r="M761" s="164"/>
      <c r="N761" s="164" t="s">
        <v>40</v>
      </c>
      <c r="O761" s="165"/>
      <c r="P761" s="166" t="s">
        <v>40</v>
      </c>
      <c r="Q761" s="166"/>
      <c r="R761" s="167" t="s">
        <v>40</v>
      </c>
      <c r="S761" s="167"/>
      <c r="T761" s="168" t="s">
        <v>40</v>
      </c>
      <c r="U761" s="168"/>
      <c r="V761" s="169" t="s">
        <v>40</v>
      </c>
      <c r="W761" s="169"/>
      <c r="X761" s="5" t="s">
        <v>40</v>
      </c>
      <c r="Y761" s="5"/>
      <c r="Z761" s="161" t="s">
        <v>40</v>
      </c>
      <c r="AA761" s="161"/>
      <c r="AB761" s="162" t="s">
        <v>40</v>
      </c>
      <c r="AC761" s="162"/>
      <c r="AD761" s="5">
        <v>2</v>
      </c>
      <c r="AE761" s="5" t="s">
        <v>12541</v>
      </c>
      <c r="AF761" s="5" t="s">
        <v>12556</v>
      </c>
      <c r="AG761" s="170" t="b">
        <v>1</v>
      </c>
      <c r="AH761" s="170" t="b">
        <v>1</v>
      </c>
      <c r="AI761" s="170" t="s">
        <v>48</v>
      </c>
    </row>
    <row r="762" spans="1:35" ht="15" customHeight="1">
      <c r="A762" s="191" t="s">
        <v>2163</v>
      </c>
      <c r="B762" s="17">
        <v>1</v>
      </c>
      <c r="C762" s="5" t="s">
        <v>2159</v>
      </c>
      <c r="D762" s="8" t="s">
        <v>2164</v>
      </c>
      <c r="E762" s="12" t="s">
        <v>2164</v>
      </c>
      <c r="F762" s="161" t="s">
        <v>40</v>
      </c>
      <c r="G762" s="161"/>
      <c r="H762" s="162" t="s">
        <v>40</v>
      </c>
      <c r="I762" s="162"/>
      <c r="J762" s="163" t="s">
        <v>40</v>
      </c>
      <c r="K762" s="163"/>
      <c r="L762" s="164" t="s">
        <v>40</v>
      </c>
      <c r="M762" s="164"/>
      <c r="N762" s="164" t="s">
        <v>40</v>
      </c>
      <c r="O762" s="165"/>
      <c r="P762" s="166" t="s">
        <v>40</v>
      </c>
      <c r="Q762" s="166"/>
      <c r="R762" s="167" t="s">
        <v>40</v>
      </c>
      <c r="S762" s="167"/>
      <c r="T762" s="168" t="s">
        <v>40</v>
      </c>
      <c r="U762" s="168"/>
      <c r="V762" s="169" t="s">
        <v>40</v>
      </c>
      <c r="W762" s="169"/>
      <c r="X762" s="5" t="s">
        <v>40</v>
      </c>
      <c r="Y762" s="5"/>
      <c r="Z762" s="161" t="s">
        <v>40</v>
      </c>
      <c r="AA762" s="161"/>
      <c r="AB762" s="162" t="s">
        <v>40</v>
      </c>
      <c r="AC762" s="162"/>
      <c r="AD762" s="5">
        <v>2</v>
      </c>
      <c r="AE762" s="5" t="s">
        <v>12541</v>
      </c>
      <c r="AF762" s="5" t="s">
        <v>12556</v>
      </c>
      <c r="AG762" s="170" t="b">
        <v>1</v>
      </c>
      <c r="AH762" s="170" t="b">
        <v>1</v>
      </c>
      <c r="AI762" s="170" t="s">
        <v>48</v>
      </c>
    </row>
    <row r="763" spans="1:35" ht="15" customHeight="1">
      <c r="A763" s="191" t="s">
        <v>2165</v>
      </c>
      <c r="B763" s="17">
        <v>1</v>
      </c>
      <c r="C763" s="5" t="s">
        <v>2159</v>
      </c>
      <c r="D763" s="8" t="s">
        <v>2166</v>
      </c>
      <c r="E763" s="12" t="s">
        <v>2166</v>
      </c>
      <c r="F763" s="161" t="s">
        <v>40</v>
      </c>
      <c r="G763" s="161"/>
      <c r="H763" s="162" t="s">
        <v>40</v>
      </c>
      <c r="I763" s="162"/>
      <c r="J763" s="163" t="s">
        <v>40</v>
      </c>
      <c r="K763" s="163"/>
      <c r="L763" s="164" t="s">
        <v>40</v>
      </c>
      <c r="M763" s="164"/>
      <c r="N763" s="164" t="s">
        <v>40</v>
      </c>
      <c r="O763" s="165"/>
      <c r="P763" s="166" t="s">
        <v>40</v>
      </c>
      <c r="Q763" s="166"/>
      <c r="R763" s="167" t="s">
        <v>40</v>
      </c>
      <c r="S763" s="167"/>
      <c r="T763" s="168" t="s">
        <v>40</v>
      </c>
      <c r="U763" s="168"/>
      <c r="V763" s="169" t="s">
        <v>40</v>
      </c>
      <c r="W763" s="169"/>
      <c r="X763" s="5" t="s">
        <v>40</v>
      </c>
      <c r="Y763" s="5"/>
      <c r="Z763" s="161" t="s">
        <v>40</v>
      </c>
      <c r="AA763" s="161"/>
      <c r="AB763" s="162" t="s">
        <v>40</v>
      </c>
      <c r="AC763" s="162"/>
      <c r="AD763" s="5">
        <v>2</v>
      </c>
      <c r="AE763" s="5" t="s">
        <v>12541</v>
      </c>
      <c r="AF763" s="5" t="s">
        <v>12556</v>
      </c>
      <c r="AG763" s="170" t="b">
        <v>1</v>
      </c>
      <c r="AH763" s="170" t="b">
        <v>1</v>
      </c>
      <c r="AI763" s="170" t="s">
        <v>48</v>
      </c>
    </row>
    <row r="764" spans="1:35" ht="15" customHeight="1">
      <c r="A764" s="191" t="s">
        <v>2167</v>
      </c>
      <c r="B764" s="17">
        <v>1</v>
      </c>
      <c r="C764" s="5" t="s">
        <v>2159</v>
      </c>
      <c r="D764" s="8" t="s">
        <v>2168</v>
      </c>
      <c r="E764" s="12" t="s">
        <v>2168</v>
      </c>
      <c r="F764" s="161" t="s">
        <v>40</v>
      </c>
      <c r="G764" s="161"/>
      <c r="H764" s="162" t="s">
        <v>40</v>
      </c>
      <c r="I764" s="162"/>
      <c r="J764" s="163" t="s">
        <v>40</v>
      </c>
      <c r="K764" s="163"/>
      <c r="L764" s="164" t="s">
        <v>40</v>
      </c>
      <c r="M764" s="164"/>
      <c r="N764" s="164" t="s">
        <v>40</v>
      </c>
      <c r="O764" s="165"/>
      <c r="P764" s="166" t="s">
        <v>40</v>
      </c>
      <c r="Q764" s="166"/>
      <c r="R764" s="167" t="s">
        <v>40</v>
      </c>
      <c r="S764" s="167"/>
      <c r="T764" s="168" t="s">
        <v>40</v>
      </c>
      <c r="U764" s="168"/>
      <c r="V764" s="169" t="s">
        <v>40</v>
      </c>
      <c r="W764" s="169"/>
      <c r="X764" s="5" t="s">
        <v>40</v>
      </c>
      <c r="Y764" s="5"/>
      <c r="Z764" s="161" t="s">
        <v>40</v>
      </c>
      <c r="AA764" s="161"/>
      <c r="AB764" s="162" t="s">
        <v>40</v>
      </c>
      <c r="AC764" s="162"/>
      <c r="AD764" s="5">
        <v>2</v>
      </c>
      <c r="AE764" s="5" t="s">
        <v>12541</v>
      </c>
      <c r="AF764" s="5" t="s">
        <v>12556</v>
      </c>
      <c r="AG764" s="170" t="b">
        <v>1</v>
      </c>
      <c r="AH764" s="170" t="b">
        <v>1</v>
      </c>
      <c r="AI764" s="170" t="s">
        <v>48</v>
      </c>
    </row>
    <row r="765" spans="1:35" ht="15" customHeight="1">
      <c r="A765" s="191" t="s">
        <v>2169</v>
      </c>
      <c r="B765" s="17">
        <v>1</v>
      </c>
      <c r="C765" s="5" t="s">
        <v>2170</v>
      </c>
      <c r="D765" s="8" t="s">
        <v>2171</v>
      </c>
      <c r="E765" s="12" t="s">
        <v>2171</v>
      </c>
      <c r="F765" s="161" t="s">
        <v>40</v>
      </c>
      <c r="G765" s="161"/>
      <c r="H765" s="162" t="s">
        <v>40</v>
      </c>
      <c r="I765" s="162"/>
      <c r="J765" s="163" t="s">
        <v>40</v>
      </c>
      <c r="K765" s="163"/>
      <c r="L765" s="164" t="s">
        <v>40</v>
      </c>
      <c r="M765" s="164"/>
      <c r="N765" s="164" t="s">
        <v>40</v>
      </c>
      <c r="O765" s="165"/>
      <c r="P765" s="166" t="s">
        <v>40</v>
      </c>
      <c r="Q765" s="166"/>
      <c r="R765" s="167" t="s">
        <v>40</v>
      </c>
      <c r="S765" s="167"/>
      <c r="T765" s="168" t="s">
        <v>40</v>
      </c>
      <c r="U765" s="168"/>
      <c r="V765" s="169" t="s">
        <v>40</v>
      </c>
      <c r="W765" s="169"/>
      <c r="X765" s="5" t="s">
        <v>40</v>
      </c>
      <c r="Y765" s="5"/>
      <c r="Z765" s="161" t="s">
        <v>40</v>
      </c>
      <c r="AA765" s="161"/>
      <c r="AB765" s="162" t="s">
        <v>40</v>
      </c>
      <c r="AC765" s="162"/>
      <c r="AD765" s="5">
        <v>10</v>
      </c>
      <c r="AE765" s="5" t="s">
        <v>12541</v>
      </c>
      <c r="AF765" s="5" t="s">
        <v>12556</v>
      </c>
      <c r="AG765" s="170" t="b">
        <v>1</v>
      </c>
      <c r="AH765" s="170" t="b">
        <v>1</v>
      </c>
      <c r="AI765" s="170" t="s">
        <v>48</v>
      </c>
    </row>
    <row r="766" spans="1:35" ht="15" customHeight="1">
      <c r="A766" s="74" t="s">
        <v>2172</v>
      </c>
      <c r="B766" s="17">
        <v>1</v>
      </c>
      <c r="C766" s="5" t="s">
        <v>2173</v>
      </c>
      <c r="D766" s="8" t="s">
        <v>2174</v>
      </c>
      <c r="E766" s="12" t="s">
        <v>2174</v>
      </c>
      <c r="F766" s="161" t="s">
        <v>40</v>
      </c>
      <c r="G766" s="161"/>
      <c r="H766" s="162" t="s">
        <v>40</v>
      </c>
      <c r="I766" s="162"/>
      <c r="J766" s="163" t="s">
        <v>40</v>
      </c>
      <c r="K766" s="163"/>
      <c r="L766" s="164" t="s">
        <v>40</v>
      </c>
      <c r="M766" s="164"/>
      <c r="N766" s="164" t="s">
        <v>40</v>
      </c>
      <c r="O766" s="165"/>
      <c r="P766" s="166" t="s">
        <v>40</v>
      </c>
      <c r="Q766" s="166"/>
      <c r="R766" s="167" t="s">
        <v>40</v>
      </c>
      <c r="S766" s="167"/>
      <c r="T766" s="168" t="s">
        <v>40</v>
      </c>
      <c r="U766" s="168"/>
      <c r="V766" s="169" t="s">
        <v>40</v>
      </c>
      <c r="W766" s="169"/>
      <c r="X766" s="5" t="s">
        <v>40</v>
      </c>
      <c r="Y766" s="5"/>
      <c r="Z766" s="161" t="s">
        <v>40</v>
      </c>
      <c r="AA766" s="161"/>
      <c r="AB766" s="162" t="s">
        <v>40</v>
      </c>
      <c r="AC766" s="162"/>
      <c r="AD766" s="5">
        <v>3</v>
      </c>
      <c r="AE766" s="5" t="s">
        <v>12541</v>
      </c>
      <c r="AF766" s="5" t="s">
        <v>12556</v>
      </c>
      <c r="AG766" s="170" t="b">
        <v>1</v>
      </c>
      <c r="AH766" s="170" t="b">
        <v>1</v>
      </c>
      <c r="AI766" s="170" t="s">
        <v>48</v>
      </c>
    </row>
    <row r="767" spans="1:35" ht="15" customHeight="1">
      <c r="A767" s="172" t="s">
        <v>2175</v>
      </c>
      <c r="B767" s="17">
        <v>1</v>
      </c>
      <c r="C767" s="5" t="s">
        <v>2175</v>
      </c>
      <c r="D767" s="7" t="s">
        <v>2176</v>
      </c>
      <c r="E767" s="57" t="s">
        <v>2177</v>
      </c>
      <c r="F767" s="161" t="s">
        <v>40</v>
      </c>
      <c r="G767" s="161"/>
      <c r="H767" s="162" t="s">
        <v>40</v>
      </c>
      <c r="I767" s="162"/>
      <c r="J767" s="163" t="s">
        <v>40</v>
      </c>
      <c r="K767" s="163"/>
      <c r="L767" s="164" t="s">
        <v>40</v>
      </c>
      <c r="M767" s="164"/>
      <c r="N767" s="164" t="s">
        <v>40</v>
      </c>
      <c r="O767" s="165"/>
      <c r="P767" s="166" t="s">
        <v>40</v>
      </c>
      <c r="Q767" s="166"/>
      <c r="R767" s="167" t="s">
        <v>40</v>
      </c>
      <c r="S767" s="167"/>
      <c r="T767" s="168" t="s">
        <v>40</v>
      </c>
      <c r="U767" s="168"/>
      <c r="V767" s="169" t="s">
        <v>40</v>
      </c>
      <c r="W767" s="169"/>
      <c r="X767" s="5" t="s">
        <v>40</v>
      </c>
      <c r="Y767" s="5"/>
      <c r="Z767" s="161" t="s">
        <v>40</v>
      </c>
      <c r="AA767" s="161"/>
      <c r="AB767" s="162" t="s">
        <v>40</v>
      </c>
      <c r="AC767" s="162"/>
      <c r="AD767" s="5">
        <v>5</v>
      </c>
      <c r="AE767" s="5" t="s">
        <v>12541</v>
      </c>
      <c r="AF767" s="5" t="s">
        <v>12556</v>
      </c>
      <c r="AG767" s="170" t="b">
        <v>1</v>
      </c>
      <c r="AH767" s="170" t="b">
        <v>1</v>
      </c>
      <c r="AI767" s="170" t="s">
        <v>48</v>
      </c>
    </row>
    <row r="768" spans="1:35" ht="15" customHeight="1">
      <c r="A768" s="74" t="s">
        <v>2178</v>
      </c>
      <c r="B768" s="17">
        <v>1</v>
      </c>
      <c r="C768" s="5" t="s">
        <v>2179</v>
      </c>
      <c r="D768" s="8" t="s">
        <v>2180</v>
      </c>
      <c r="E768" s="12" t="s">
        <v>2180</v>
      </c>
      <c r="F768" s="161" t="s">
        <v>40</v>
      </c>
      <c r="G768" s="161"/>
      <c r="H768" s="162" t="s">
        <v>40</v>
      </c>
      <c r="I768" s="162"/>
      <c r="J768" s="163" t="s">
        <v>40</v>
      </c>
      <c r="K768" s="163"/>
      <c r="L768" s="164" t="s">
        <v>40</v>
      </c>
      <c r="M768" s="164"/>
      <c r="N768" s="164" t="s">
        <v>40</v>
      </c>
      <c r="O768" s="165"/>
      <c r="P768" s="166" t="s">
        <v>40</v>
      </c>
      <c r="Q768" s="166"/>
      <c r="R768" s="167" t="s">
        <v>40</v>
      </c>
      <c r="S768" s="167"/>
      <c r="T768" s="168" t="s">
        <v>40</v>
      </c>
      <c r="U768" s="168"/>
      <c r="V768" s="169" t="s">
        <v>40</v>
      </c>
      <c r="W768" s="169"/>
      <c r="X768" s="5" t="s">
        <v>40</v>
      </c>
      <c r="Y768" s="5"/>
      <c r="Z768" s="161" t="s">
        <v>40</v>
      </c>
      <c r="AA768" s="161"/>
      <c r="AB768" s="162" t="s">
        <v>40</v>
      </c>
      <c r="AC768" s="162"/>
      <c r="AD768" s="5">
        <v>5</v>
      </c>
      <c r="AE768" s="5" t="s">
        <v>12541</v>
      </c>
      <c r="AF768" s="5" t="s">
        <v>12556</v>
      </c>
      <c r="AG768" s="170" t="b">
        <v>1</v>
      </c>
      <c r="AH768" s="170" t="b">
        <v>1</v>
      </c>
      <c r="AI768" s="170" t="s">
        <v>48</v>
      </c>
    </row>
    <row r="769" spans="1:35" ht="15" customHeight="1">
      <c r="A769" s="74" t="s">
        <v>2181</v>
      </c>
      <c r="B769" s="17">
        <v>1</v>
      </c>
      <c r="C769" s="5" t="s">
        <v>2179</v>
      </c>
      <c r="D769" s="8" t="s">
        <v>2182</v>
      </c>
      <c r="E769" s="12" t="s">
        <v>2182</v>
      </c>
      <c r="F769" s="161" t="s">
        <v>40</v>
      </c>
      <c r="G769" s="161"/>
      <c r="H769" s="162" t="s">
        <v>40</v>
      </c>
      <c r="I769" s="162"/>
      <c r="J769" s="163" t="s">
        <v>40</v>
      </c>
      <c r="K769" s="163"/>
      <c r="L769" s="164" t="s">
        <v>40</v>
      </c>
      <c r="M769" s="164"/>
      <c r="N769" s="164" t="s">
        <v>40</v>
      </c>
      <c r="O769" s="165"/>
      <c r="P769" s="166" t="s">
        <v>40</v>
      </c>
      <c r="Q769" s="166"/>
      <c r="R769" s="167" t="s">
        <v>40</v>
      </c>
      <c r="S769" s="167"/>
      <c r="T769" s="168" t="s">
        <v>40</v>
      </c>
      <c r="U769" s="168"/>
      <c r="V769" s="169" t="s">
        <v>40</v>
      </c>
      <c r="W769" s="169"/>
      <c r="X769" s="5" t="s">
        <v>40</v>
      </c>
      <c r="Y769" s="5"/>
      <c r="Z769" s="161" t="s">
        <v>40</v>
      </c>
      <c r="AA769" s="161"/>
      <c r="AB769" s="162" t="s">
        <v>40</v>
      </c>
      <c r="AC769" s="162"/>
      <c r="AD769" s="5">
        <v>5</v>
      </c>
      <c r="AE769" s="5" t="s">
        <v>12541</v>
      </c>
      <c r="AF769" s="5" t="s">
        <v>12556</v>
      </c>
      <c r="AG769" s="170" t="b">
        <v>1</v>
      </c>
      <c r="AH769" s="170" t="b">
        <v>1</v>
      </c>
      <c r="AI769" s="170" t="s">
        <v>48</v>
      </c>
    </row>
    <row r="770" spans="1:35" ht="15" customHeight="1">
      <c r="A770" s="74" t="s">
        <v>2183</v>
      </c>
      <c r="B770" s="17">
        <v>1</v>
      </c>
      <c r="C770" s="5" t="s">
        <v>2184</v>
      </c>
      <c r="D770" s="8" t="s">
        <v>2185</v>
      </c>
      <c r="E770" s="12" t="s">
        <v>2185</v>
      </c>
      <c r="F770" s="161" t="s">
        <v>40</v>
      </c>
      <c r="G770" s="161"/>
      <c r="H770" s="162" t="s">
        <v>40</v>
      </c>
      <c r="I770" s="162"/>
      <c r="J770" s="163" t="s">
        <v>40</v>
      </c>
      <c r="K770" s="163"/>
      <c r="L770" s="164" t="s">
        <v>40</v>
      </c>
      <c r="M770" s="164"/>
      <c r="N770" s="164" t="s">
        <v>40</v>
      </c>
      <c r="O770" s="165"/>
      <c r="P770" s="166" t="s">
        <v>40</v>
      </c>
      <c r="Q770" s="166"/>
      <c r="R770" s="167" t="s">
        <v>40</v>
      </c>
      <c r="S770" s="167"/>
      <c r="T770" s="168" t="s">
        <v>40</v>
      </c>
      <c r="U770" s="168"/>
      <c r="V770" s="169" t="s">
        <v>40</v>
      </c>
      <c r="W770" s="169"/>
      <c r="X770" s="5" t="s">
        <v>40</v>
      </c>
      <c r="Y770" s="5"/>
      <c r="Z770" s="161" t="s">
        <v>40</v>
      </c>
      <c r="AA770" s="161"/>
      <c r="AB770" s="162" t="s">
        <v>40</v>
      </c>
      <c r="AC770" s="162"/>
      <c r="AD770" s="5">
        <v>2</v>
      </c>
      <c r="AE770" s="5" t="s">
        <v>12541</v>
      </c>
      <c r="AF770" s="5" t="s">
        <v>12556</v>
      </c>
      <c r="AG770" s="170" t="b">
        <v>1</v>
      </c>
      <c r="AH770" s="170" t="b">
        <v>1</v>
      </c>
      <c r="AI770" s="170" t="s">
        <v>48</v>
      </c>
    </row>
    <row r="771" spans="1:35" ht="15" customHeight="1">
      <c r="A771" s="74" t="s">
        <v>2186</v>
      </c>
      <c r="B771" s="17">
        <v>1</v>
      </c>
      <c r="C771" s="5" t="s">
        <v>2187</v>
      </c>
      <c r="D771" s="8" t="s">
        <v>2188</v>
      </c>
      <c r="E771" s="12" t="s">
        <v>2188</v>
      </c>
      <c r="F771" s="161" t="s">
        <v>40</v>
      </c>
      <c r="G771" s="161"/>
      <c r="H771" s="162" t="s">
        <v>40</v>
      </c>
      <c r="I771" s="162"/>
      <c r="J771" s="163" t="s">
        <v>40</v>
      </c>
      <c r="K771" s="163"/>
      <c r="L771" s="164" t="s">
        <v>40</v>
      </c>
      <c r="M771" s="164"/>
      <c r="N771" s="164" t="s">
        <v>40</v>
      </c>
      <c r="O771" s="165"/>
      <c r="P771" s="166" t="s">
        <v>40</v>
      </c>
      <c r="Q771" s="166"/>
      <c r="R771" s="167" t="s">
        <v>40</v>
      </c>
      <c r="S771" s="167"/>
      <c r="T771" s="168" t="s">
        <v>40</v>
      </c>
      <c r="U771" s="168"/>
      <c r="V771" s="169" t="s">
        <v>40</v>
      </c>
      <c r="W771" s="169"/>
      <c r="X771" s="5" t="s">
        <v>40</v>
      </c>
      <c r="Y771" s="5"/>
      <c r="Z771" s="161" t="s">
        <v>40</v>
      </c>
      <c r="AA771" s="161"/>
      <c r="AB771" s="162" t="s">
        <v>40</v>
      </c>
      <c r="AC771" s="162"/>
      <c r="AD771" s="5">
        <v>2</v>
      </c>
      <c r="AE771" s="5" t="s">
        <v>12541</v>
      </c>
      <c r="AF771" s="5" t="s">
        <v>12556</v>
      </c>
      <c r="AG771" s="170" t="b">
        <v>1</v>
      </c>
      <c r="AH771" s="170" t="b">
        <v>1</v>
      </c>
      <c r="AI771" s="170" t="s">
        <v>48</v>
      </c>
    </row>
    <row r="772" spans="1:35" ht="15" customHeight="1">
      <c r="A772" s="74" t="s">
        <v>2189</v>
      </c>
      <c r="B772" s="17">
        <v>1</v>
      </c>
      <c r="C772" s="5" t="s">
        <v>2190</v>
      </c>
      <c r="D772" s="8" t="s">
        <v>2191</v>
      </c>
      <c r="E772" s="12" t="s">
        <v>2191</v>
      </c>
      <c r="F772" s="161" t="s">
        <v>40</v>
      </c>
      <c r="G772" s="161"/>
      <c r="H772" s="162" t="s">
        <v>40</v>
      </c>
      <c r="I772" s="162"/>
      <c r="J772" s="163" t="s">
        <v>40</v>
      </c>
      <c r="K772" s="163"/>
      <c r="L772" s="164" t="s">
        <v>40</v>
      </c>
      <c r="M772" s="164"/>
      <c r="N772" s="164" t="s">
        <v>40</v>
      </c>
      <c r="O772" s="165"/>
      <c r="P772" s="166" t="s">
        <v>40</v>
      </c>
      <c r="Q772" s="166"/>
      <c r="R772" s="167" t="s">
        <v>40</v>
      </c>
      <c r="S772" s="167"/>
      <c r="T772" s="168" t="s">
        <v>40</v>
      </c>
      <c r="U772" s="168"/>
      <c r="V772" s="169" t="s">
        <v>40</v>
      </c>
      <c r="W772" s="169"/>
      <c r="X772" s="5" t="s">
        <v>40</v>
      </c>
      <c r="Y772" s="5"/>
      <c r="Z772" s="161" t="s">
        <v>40</v>
      </c>
      <c r="AA772" s="161"/>
      <c r="AB772" s="162" t="s">
        <v>40</v>
      </c>
      <c r="AC772" s="162"/>
      <c r="AD772" s="5">
        <v>2</v>
      </c>
      <c r="AE772" s="5" t="s">
        <v>12541</v>
      </c>
      <c r="AF772" s="5" t="s">
        <v>12556</v>
      </c>
      <c r="AG772" s="170" t="b">
        <v>1</v>
      </c>
      <c r="AH772" s="170" t="b">
        <v>1</v>
      </c>
      <c r="AI772" s="170" t="s">
        <v>48</v>
      </c>
    </row>
    <row r="773" spans="1:35" ht="15" customHeight="1">
      <c r="A773" s="172" t="s">
        <v>2192</v>
      </c>
      <c r="B773" s="17">
        <v>1</v>
      </c>
      <c r="C773" s="5" t="s">
        <v>2193</v>
      </c>
      <c r="D773" s="8" t="s">
        <v>2194</v>
      </c>
      <c r="E773" s="12" t="s">
        <v>2194</v>
      </c>
      <c r="F773" s="161" t="s">
        <v>40</v>
      </c>
      <c r="G773" s="161"/>
      <c r="H773" s="162" t="s">
        <v>40</v>
      </c>
      <c r="I773" s="162"/>
      <c r="J773" s="163" t="s">
        <v>40</v>
      </c>
      <c r="K773" s="163"/>
      <c r="L773" s="164" t="s">
        <v>40</v>
      </c>
      <c r="M773" s="164"/>
      <c r="N773" s="164" t="s">
        <v>40</v>
      </c>
      <c r="O773" s="165"/>
      <c r="P773" s="166" t="s">
        <v>40</v>
      </c>
      <c r="Q773" s="166"/>
      <c r="R773" s="167" t="s">
        <v>40</v>
      </c>
      <c r="S773" s="167"/>
      <c r="T773" s="168" t="s">
        <v>40</v>
      </c>
      <c r="U773" s="168"/>
      <c r="V773" s="169" t="s">
        <v>40</v>
      </c>
      <c r="W773" s="169"/>
      <c r="X773" s="5" t="s">
        <v>40</v>
      </c>
      <c r="Y773" s="5"/>
      <c r="Z773" s="161" t="s">
        <v>40</v>
      </c>
      <c r="AA773" s="161"/>
      <c r="AB773" s="162" t="s">
        <v>40</v>
      </c>
      <c r="AC773" s="162"/>
      <c r="AD773" s="5">
        <v>1</v>
      </c>
      <c r="AE773" s="5" t="s">
        <v>12541</v>
      </c>
      <c r="AF773" s="5" t="s">
        <v>12556</v>
      </c>
      <c r="AG773" s="170" t="b">
        <v>1</v>
      </c>
      <c r="AH773" s="170" t="b">
        <v>1</v>
      </c>
      <c r="AI773" s="170" t="s">
        <v>48</v>
      </c>
    </row>
    <row r="774" spans="1:35" ht="15" customHeight="1">
      <c r="A774" s="191" t="s">
        <v>2195</v>
      </c>
      <c r="B774" s="17">
        <v>1</v>
      </c>
      <c r="C774" s="5" t="s">
        <v>2196</v>
      </c>
      <c r="D774" s="8" t="s">
        <v>2197</v>
      </c>
      <c r="E774" s="12" t="s">
        <v>2198</v>
      </c>
      <c r="F774" s="161" t="s">
        <v>40</v>
      </c>
      <c r="G774" s="161"/>
      <c r="H774" s="162" t="s">
        <v>40</v>
      </c>
      <c r="I774" s="162"/>
      <c r="J774" s="163" t="s">
        <v>40</v>
      </c>
      <c r="K774" s="163"/>
      <c r="L774" s="164" t="s">
        <v>40</v>
      </c>
      <c r="M774" s="164"/>
      <c r="N774" s="164" t="s">
        <v>40</v>
      </c>
      <c r="O774" s="165"/>
      <c r="P774" s="166" t="s">
        <v>40</v>
      </c>
      <c r="Q774" s="166"/>
      <c r="R774" s="167" t="s">
        <v>40</v>
      </c>
      <c r="S774" s="167"/>
      <c r="T774" s="168" t="s">
        <v>40</v>
      </c>
      <c r="U774" s="168"/>
      <c r="V774" s="169" t="s">
        <v>40</v>
      </c>
      <c r="W774" s="169"/>
      <c r="X774" s="5" t="s">
        <v>40</v>
      </c>
      <c r="Y774" s="5"/>
      <c r="Z774" s="161" t="s">
        <v>40</v>
      </c>
      <c r="AA774" s="161"/>
      <c r="AB774" s="162" t="s">
        <v>40</v>
      </c>
      <c r="AC774" s="162"/>
      <c r="AD774" s="5">
        <v>1</v>
      </c>
      <c r="AE774" s="5" t="s">
        <v>12541</v>
      </c>
      <c r="AF774" s="5" t="s">
        <v>12556</v>
      </c>
      <c r="AG774" s="170" t="b">
        <v>1</v>
      </c>
      <c r="AH774" s="170" t="b">
        <v>1</v>
      </c>
      <c r="AI774" s="170" t="s">
        <v>48</v>
      </c>
    </row>
    <row r="775" spans="1:35" ht="15" customHeight="1">
      <c r="A775" s="191" t="s">
        <v>2199</v>
      </c>
      <c r="B775" s="17">
        <v>1</v>
      </c>
      <c r="C775" s="5" t="s">
        <v>2196</v>
      </c>
      <c r="D775" s="8" t="s">
        <v>2200</v>
      </c>
      <c r="E775" s="12" t="s">
        <v>2201</v>
      </c>
      <c r="F775" s="161" t="s">
        <v>40</v>
      </c>
      <c r="G775" s="161"/>
      <c r="H775" s="162" t="s">
        <v>40</v>
      </c>
      <c r="I775" s="162"/>
      <c r="J775" s="163" t="s">
        <v>40</v>
      </c>
      <c r="K775" s="163"/>
      <c r="L775" s="164" t="s">
        <v>40</v>
      </c>
      <c r="M775" s="164"/>
      <c r="N775" s="164" t="s">
        <v>40</v>
      </c>
      <c r="O775" s="165"/>
      <c r="P775" s="166" t="s">
        <v>40</v>
      </c>
      <c r="Q775" s="166"/>
      <c r="R775" s="167" t="s">
        <v>40</v>
      </c>
      <c r="S775" s="167"/>
      <c r="T775" s="168" t="s">
        <v>40</v>
      </c>
      <c r="U775" s="168"/>
      <c r="V775" s="169" t="s">
        <v>40</v>
      </c>
      <c r="W775" s="169"/>
      <c r="X775" s="5" t="s">
        <v>40</v>
      </c>
      <c r="Y775" s="5"/>
      <c r="Z775" s="161" t="s">
        <v>40</v>
      </c>
      <c r="AA775" s="161"/>
      <c r="AB775" s="162" t="s">
        <v>40</v>
      </c>
      <c r="AC775" s="162"/>
      <c r="AD775" s="5">
        <v>1</v>
      </c>
      <c r="AE775" s="5" t="s">
        <v>12541</v>
      </c>
      <c r="AF775" s="5" t="s">
        <v>12556</v>
      </c>
      <c r="AG775" s="170" t="b">
        <v>1</v>
      </c>
      <c r="AH775" s="170" t="b">
        <v>1</v>
      </c>
      <c r="AI775" s="170" t="s">
        <v>48</v>
      </c>
    </row>
    <row r="776" spans="1:35" ht="15" customHeight="1">
      <c r="A776" s="191" t="s">
        <v>2202</v>
      </c>
      <c r="B776" s="17">
        <v>1</v>
      </c>
      <c r="C776" s="5" t="s">
        <v>2196</v>
      </c>
      <c r="D776" s="8" t="s">
        <v>2203</v>
      </c>
      <c r="E776" s="12" t="s">
        <v>2204</v>
      </c>
      <c r="F776" s="161" t="s">
        <v>40</v>
      </c>
      <c r="G776" s="161"/>
      <c r="H776" s="162" t="s">
        <v>40</v>
      </c>
      <c r="I776" s="162"/>
      <c r="J776" s="163" t="s">
        <v>40</v>
      </c>
      <c r="K776" s="163"/>
      <c r="L776" s="164" t="s">
        <v>40</v>
      </c>
      <c r="M776" s="164"/>
      <c r="N776" s="164" t="s">
        <v>40</v>
      </c>
      <c r="O776" s="165"/>
      <c r="P776" s="166" t="s">
        <v>40</v>
      </c>
      <c r="Q776" s="166"/>
      <c r="R776" s="167" t="s">
        <v>40</v>
      </c>
      <c r="S776" s="167"/>
      <c r="T776" s="168" t="s">
        <v>40</v>
      </c>
      <c r="U776" s="168"/>
      <c r="V776" s="169" t="s">
        <v>40</v>
      </c>
      <c r="W776" s="169"/>
      <c r="X776" s="5" t="s">
        <v>40</v>
      </c>
      <c r="Y776" s="5"/>
      <c r="Z776" s="161" t="s">
        <v>40</v>
      </c>
      <c r="AA776" s="161"/>
      <c r="AB776" s="162" t="s">
        <v>40</v>
      </c>
      <c r="AC776" s="162"/>
      <c r="AD776" s="5">
        <v>1</v>
      </c>
      <c r="AE776" s="5" t="s">
        <v>12541</v>
      </c>
      <c r="AF776" s="5" t="s">
        <v>12556</v>
      </c>
      <c r="AG776" s="170" t="b">
        <v>1</v>
      </c>
      <c r="AH776" s="170" t="b">
        <v>1</v>
      </c>
      <c r="AI776" s="170" t="s">
        <v>48</v>
      </c>
    </row>
    <row r="777" spans="1:35" ht="15" customHeight="1">
      <c r="A777" s="191" t="s">
        <v>2205</v>
      </c>
      <c r="B777" s="17">
        <v>2</v>
      </c>
      <c r="C777" s="5" t="s">
        <v>2196</v>
      </c>
      <c r="D777" s="203" t="s">
        <v>2206</v>
      </c>
      <c r="E777" s="12" t="s">
        <v>2207</v>
      </c>
      <c r="F777" s="161" t="s">
        <v>40</v>
      </c>
      <c r="G777" s="161"/>
      <c r="H777" s="162" t="s">
        <v>40</v>
      </c>
      <c r="I777" s="162"/>
      <c r="J777" s="163" t="s">
        <v>40</v>
      </c>
      <c r="K777" s="163"/>
      <c r="L777" s="164" t="s">
        <v>40</v>
      </c>
      <c r="M777" s="164"/>
      <c r="N777" s="164" t="s">
        <v>40</v>
      </c>
      <c r="O777" s="165"/>
      <c r="P777" s="166" t="s">
        <v>40</v>
      </c>
      <c r="Q777" s="166"/>
      <c r="R777" s="167" t="s">
        <v>40</v>
      </c>
      <c r="S777" s="167"/>
      <c r="T777" s="168" t="s">
        <v>40</v>
      </c>
      <c r="U777" s="168"/>
      <c r="V777" s="169" t="s">
        <v>40</v>
      </c>
      <c r="W777" s="169"/>
      <c r="X777" s="5" t="s">
        <v>40</v>
      </c>
      <c r="Y777" s="5"/>
      <c r="Z777" s="161" t="s">
        <v>40</v>
      </c>
      <c r="AA777" s="161"/>
      <c r="AB777" s="162" t="s">
        <v>40</v>
      </c>
      <c r="AC777" s="162"/>
      <c r="AD777" s="5">
        <v>15</v>
      </c>
      <c r="AE777" s="5" t="s">
        <v>12541</v>
      </c>
      <c r="AF777" s="5" t="s">
        <v>12556</v>
      </c>
      <c r="AG777" s="170" t="b">
        <v>1</v>
      </c>
      <c r="AH777" s="170" t="b">
        <v>1</v>
      </c>
      <c r="AI777" s="170" t="s">
        <v>48</v>
      </c>
    </row>
    <row r="778" spans="1:35" ht="15" customHeight="1">
      <c r="A778" s="191" t="s">
        <v>2208</v>
      </c>
      <c r="B778" s="17">
        <v>2</v>
      </c>
      <c r="C778" s="5" t="s">
        <v>2196</v>
      </c>
      <c r="D778" s="216" t="s">
        <v>2209</v>
      </c>
      <c r="E778" s="12" t="s">
        <v>2210</v>
      </c>
      <c r="F778" s="161" t="s">
        <v>40</v>
      </c>
      <c r="G778" s="161"/>
      <c r="H778" s="162" t="s">
        <v>40</v>
      </c>
      <c r="I778" s="162"/>
      <c r="J778" s="163" t="s">
        <v>40</v>
      </c>
      <c r="K778" s="163"/>
      <c r="L778" s="164" t="s">
        <v>40</v>
      </c>
      <c r="M778" s="164"/>
      <c r="N778" s="164" t="s">
        <v>40</v>
      </c>
      <c r="O778" s="165"/>
      <c r="P778" s="166" t="s">
        <v>40</v>
      </c>
      <c r="Q778" s="166"/>
      <c r="R778" s="167" t="s">
        <v>40</v>
      </c>
      <c r="S778" s="167"/>
      <c r="T778" s="168" t="s">
        <v>40</v>
      </c>
      <c r="U778" s="168"/>
      <c r="V778" s="169" t="s">
        <v>40</v>
      </c>
      <c r="W778" s="169"/>
      <c r="X778" s="5" t="s">
        <v>40</v>
      </c>
      <c r="Y778" s="5"/>
      <c r="Z778" s="161" t="s">
        <v>40</v>
      </c>
      <c r="AA778" s="161"/>
      <c r="AB778" s="162" t="s">
        <v>40</v>
      </c>
      <c r="AC778" s="162"/>
      <c r="AD778" s="5">
        <v>40</v>
      </c>
      <c r="AE778" s="5" t="s">
        <v>12541</v>
      </c>
      <c r="AF778" s="5" t="s">
        <v>12556</v>
      </c>
      <c r="AG778" s="170" t="b">
        <v>1</v>
      </c>
      <c r="AH778" s="170" t="b">
        <v>1</v>
      </c>
      <c r="AI778" s="170" t="s">
        <v>48</v>
      </c>
    </row>
    <row r="779" spans="1:35" ht="15" customHeight="1">
      <c r="A779" s="191" t="s">
        <v>2211</v>
      </c>
      <c r="B779" s="17">
        <v>2</v>
      </c>
      <c r="C779" s="5" t="s">
        <v>2196</v>
      </c>
      <c r="D779" s="216" t="s">
        <v>2212</v>
      </c>
      <c r="E779" s="12" t="s">
        <v>2213</v>
      </c>
      <c r="F779" s="161" t="s">
        <v>40</v>
      </c>
      <c r="G779" s="161"/>
      <c r="H779" s="162" t="s">
        <v>40</v>
      </c>
      <c r="I779" s="162"/>
      <c r="J779" s="163" t="s">
        <v>40</v>
      </c>
      <c r="K779" s="163"/>
      <c r="L779" s="164" t="s">
        <v>40</v>
      </c>
      <c r="M779" s="164"/>
      <c r="N779" s="164" t="s">
        <v>40</v>
      </c>
      <c r="O779" s="165"/>
      <c r="P779" s="166" t="s">
        <v>40</v>
      </c>
      <c r="Q779" s="166"/>
      <c r="R779" s="167" t="s">
        <v>40</v>
      </c>
      <c r="S779" s="167"/>
      <c r="T779" s="168" t="s">
        <v>40</v>
      </c>
      <c r="U779" s="168"/>
      <c r="V779" s="169" t="s">
        <v>40</v>
      </c>
      <c r="W779" s="169"/>
      <c r="X779" s="5" t="s">
        <v>40</v>
      </c>
      <c r="Y779" s="5"/>
      <c r="Z779" s="161" t="s">
        <v>40</v>
      </c>
      <c r="AA779" s="161"/>
      <c r="AB779" s="162" t="s">
        <v>40</v>
      </c>
      <c r="AC779" s="162"/>
      <c r="AD779" s="5">
        <v>5</v>
      </c>
      <c r="AE779" s="5" t="s">
        <v>12541</v>
      </c>
      <c r="AF779" s="5" t="s">
        <v>12556</v>
      </c>
      <c r="AG779" s="170" t="b">
        <v>1</v>
      </c>
      <c r="AH779" s="170" t="b">
        <v>1</v>
      </c>
      <c r="AI779" s="170" t="s">
        <v>48</v>
      </c>
    </row>
    <row r="780" spans="1:35" ht="15" customHeight="1">
      <c r="A780" s="191" t="s">
        <v>2214</v>
      </c>
      <c r="B780" s="17">
        <v>2</v>
      </c>
      <c r="C780" s="5" t="s">
        <v>2196</v>
      </c>
      <c r="D780" s="216" t="s">
        <v>2215</v>
      </c>
      <c r="E780" s="12" t="s">
        <v>2216</v>
      </c>
      <c r="F780" s="161" t="s">
        <v>40</v>
      </c>
      <c r="G780" s="161"/>
      <c r="H780" s="162" t="s">
        <v>40</v>
      </c>
      <c r="I780" s="162"/>
      <c r="J780" s="163" t="s">
        <v>40</v>
      </c>
      <c r="K780" s="163"/>
      <c r="L780" s="164" t="s">
        <v>40</v>
      </c>
      <c r="M780" s="164"/>
      <c r="N780" s="164" t="s">
        <v>40</v>
      </c>
      <c r="O780" s="165"/>
      <c r="P780" s="166" t="s">
        <v>40</v>
      </c>
      <c r="Q780" s="166"/>
      <c r="R780" s="167" t="s">
        <v>40</v>
      </c>
      <c r="S780" s="167"/>
      <c r="T780" s="168" t="s">
        <v>40</v>
      </c>
      <c r="U780" s="168"/>
      <c r="V780" s="169" t="s">
        <v>40</v>
      </c>
      <c r="W780" s="169"/>
      <c r="X780" s="5" t="s">
        <v>40</v>
      </c>
      <c r="Y780" s="5"/>
      <c r="Z780" s="161" t="s">
        <v>40</v>
      </c>
      <c r="AA780" s="161"/>
      <c r="AB780" s="162" t="s">
        <v>40</v>
      </c>
      <c r="AC780" s="162"/>
      <c r="AD780" s="5">
        <v>5</v>
      </c>
      <c r="AE780" s="5" t="s">
        <v>12541</v>
      </c>
      <c r="AF780" s="5" t="s">
        <v>12556</v>
      </c>
      <c r="AG780" s="170" t="b">
        <v>1</v>
      </c>
      <c r="AH780" s="170" t="b">
        <v>1</v>
      </c>
      <c r="AI780" s="170" t="s">
        <v>48</v>
      </c>
    </row>
    <row r="781" spans="1:35" ht="15" customHeight="1">
      <c r="A781" s="191" t="s">
        <v>2217</v>
      </c>
      <c r="B781" s="17">
        <v>2</v>
      </c>
      <c r="C781" s="5" t="s">
        <v>2196</v>
      </c>
      <c r="D781" s="226" t="s">
        <v>2218</v>
      </c>
      <c r="E781" s="12" t="s">
        <v>2219</v>
      </c>
      <c r="F781" s="161" t="s">
        <v>40</v>
      </c>
      <c r="G781" s="161"/>
      <c r="H781" s="162" t="s">
        <v>40</v>
      </c>
      <c r="I781" s="162"/>
      <c r="J781" s="163" t="s">
        <v>40</v>
      </c>
      <c r="K781" s="163"/>
      <c r="L781" s="164" t="s">
        <v>40</v>
      </c>
      <c r="M781" s="164"/>
      <c r="N781" s="164" t="s">
        <v>40</v>
      </c>
      <c r="O781" s="165"/>
      <c r="P781" s="166" t="s">
        <v>40</v>
      </c>
      <c r="Q781" s="166"/>
      <c r="R781" s="167" t="s">
        <v>40</v>
      </c>
      <c r="S781" s="167"/>
      <c r="T781" s="168" t="s">
        <v>40</v>
      </c>
      <c r="U781" s="168"/>
      <c r="V781" s="169" t="s">
        <v>40</v>
      </c>
      <c r="W781" s="169"/>
      <c r="X781" s="5" t="s">
        <v>40</v>
      </c>
      <c r="Y781" s="5"/>
      <c r="Z781" s="161" t="s">
        <v>40</v>
      </c>
      <c r="AA781" s="161"/>
      <c r="AB781" s="162" t="s">
        <v>40</v>
      </c>
      <c r="AC781" s="162"/>
      <c r="AD781" s="5">
        <v>15</v>
      </c>
      <c r="AE781" s="5" t="s">
        <v>12541</v>
      </c>
      <c r="AF781" s="5" t="s">
        <v>12556</v>
      </c>
      <c r="AG781" s="170" t="b">
        <v>1</v>
      </c>
      <c r="AH781" s="170" t="b">
        <v>1</v>
      </c>
      <c r="AI781" s="170" t="s">
        <v>48</v>
      </c>
    </row>
    <row r="782" spans="1:35" ht="15" customHeight="1">
      <c r="A782" s="74" t="s">
        <v>1544</v>
      </c>
      <c r="B782" s="17">
        <v>2</v>
      </c>
      <c r="C782" s="5" t="s">
        <v>1545</v>
      </c>
      <c r="D782" s="8" t="s">
        <v>1546</v>
      </c>
      <c r="E782" s="57" t="s">
        <v>1546</v>
      </c>
      <c r="F782" s="161" t="s">
        <v>562</v>
      </c>
      <c r="G782" s="161">
        <v>8</v>
      </c>
      <c r="H782" s="162" t="s">
        <v>5891</v>
      </c>
      <c r="I782" s="162">
        <v>12</v>
      </c>
      <c r="J782" s="163" t="s">
        <v>5886</v>
      </c>
      <c r="K782" s="163">
        <v>2</v>
      </c>
      <c r="L782" s="164" t="s">
        <v>40</v>
      </c>
      <c r="M782" s="164"/>
      <c r="N782" s="164" t="s">
        <v>40</v>
      </c>
      <c r="O782" s="165"/>
      <c r="P782" s="166" t="s">
        <v>40</v>
      </c>
      <c r="Q782" s="166"/>
      <c r="R782" s="167" t="s">
        <v>40</v>
      </c>
      <c r="S782" s="167"/>
      <c r="T782" s="168" t="s">
        <v>40</v>
      </c>
      <c r="U782" s="168"/>
      <c r="V782" s="169" t="s">
        <v>40</v>
      </c>
      <c r="W782" s="169"/>
      <c r="X782" s="5" t="s">
        <v>40</v>
      </c>
      <c r="Y782" s="5"/>
      <c r="Z782" s="161" t="s">
        <v>40</v>
      </c>
      <c r="AA782" s="161"/>
      <c r="AB782" s="162" t="s">
        <v>40</v>
      </c>
      <c r="AC782" s="162"/>
      <c r="AD782" s="5">
        <v>30</v>
      </c>
      <c r="AE782" s="5" t="s">
        <v>12541</v>
      </c>
      <c r="AF782" s="5" t="s">
        <v>12556</v>
      </c>
      <c r="AG782" s="170" t="b">
        <v>1</v>
      </c>
      <c r="AH782" s="170" t="b">
        <v>1</v>
      </c>
      <c r="AI782" s="170" t="str">
        <f>IFERROR(VLOOKUP(F782,Cennik!$A$4:$B892, 2, FALSE()) * G782 + VLOOKUP(H782,Cennik!$A$4:$B892, 2, FALSE()) * I782 + VLOOKUP(J782,Cennik!$A$4:$B892, 2, FALSE()) * K782 + VLOOKUP(L782,Cennik!$A$4:$B892, 2, FALSE()) * M782 + VLOOKUP(N782,Cennik!$A$4:$B892, 2, FALSE()) * O782 + VLOOKUP(P782,Cennik!$A$4:$B892, 2, FALSE()) * Q782 + VLOOKUP(R782,Cennik!$A$4:$B892, 2, FALSE()) * S782 + VLOOKUP(T782,Cennik!$A$4:$B892, 2, FALSE()) * U782 + VLOOKUP(V782,Cennik!$A$4:$B892, 2, FALSE()) * W782 + VLOOKUP(X782,Cennik!$A$4:$B892, 2, FALSE()) * Y782 + VLOOKUP(Z782,Cennik!$A$4:$B892, 2, FALSE()) * AA782 + VLOOKUP(AB782,Cennik!$A$4:$B892, 2, FALSE() * AC782),"Brak wartości")</f>
        <v>Brak wartości</v>
      </c>
    </row>
    <row r="783" spans="1:35" ht="15" customHeight="1">
      <c r="A783" s="74" t="s">
        <v>1547</v>
      </c>
      <c r="B783" s="17">
        <v>2</v>
      </c>
      <c r="C783" s="5" t="s">
        <v>1545</v>
      </c>
      <c r="D783" s="8" t="s">
        <v>1548</v>
      </c>
      <c r="E783" s="57" t="s">
        <v>1548</v>
      </c>
      <c r="F783" s="161" t="s">
        <v>562</v>
      </c>
      <c r="G783" s="161">
        <v>8</v>
      </c>
      <c r="H783" s="162" t="s">
        <v>5891</v>
      </c>
      <c r="I783" s="162">
        <v>12</v>
      </c>
      <c r="J783" s="163" t="s">
        <v>5886</v>
      </c>
      <c r="K783" s="163">
        <v>2</v>
      </c>
      <c r="L783" s="164" t="s">
        <v>40</v>
      </c>
      <c r="M783" s="164"/>
      <c r="N783" s="164" t="s">
        <v>40</v>
      </c>
      <c r="O783" s="165"/>
      <c r="P783" s="166" t="s">
        <v>40</v>
      </c>
      <c r="Q783" s="166"/>
      <c r="R783" s="167" t="s">
        <v>40</v>
      </c>
      <c r="S783" s="167"/>
      <c r="T783" s="168" t="s">
        <v>40</v>
      </c>
      <c r="U783" s="168"/>
      <c r="V783" s="169" t="s">
        <v>40</v>
      </c>
      <c r="W783" s="169"/>
      <c r="X783" s="5" t="s">
        <v>40</v>
      </c>
      <c r="Y783" s="5"/>
      <c r="Z783" s="161" t="s">
        <v>40</v>
      </c>
      <c r="AA783" s="161"/>
      <c r="AB783" s="162" t="s">
        <v>40</v>
      </c>
      <c r="AC783" s="162"/>
      <c r="AD783" s="5">
        <v>30</v>
      </c>
      <c r="AE783" s="5" t="s">
        <v>12541</v>
      </c>
      <c r="AF783" s="5" t="s">
        <v>12556</v>
      </c>
      <c r="AG783" s="170" t="b">
        <v>1</v>
      </c>
      <c r="AH783" s="170" t="b">
        <v>1</v>
      </c>
      <c r="AI783" s="170" t="e">
        <f t="shared" ref="AI783:AI784" ca="1" si="1">VLOOKUP(A783, INDIRECT("'Stolarz'!$B$8:$D"), 3, FALSE())</f>
        <v>#REF!</v>
      </c>
    </row>
    <row r="784" spans="1:35" ht="15" customHeight="1">
      <c r="A784" s="74" t="s">
        <v>1549</v>
      </c>
      <c r="B784" s="17">
        <v>2</v>
      </c>
      <c r="C784" s="5" t="s">
        <v>1545</v>
      </c>
      <c r="D784" s="8" t="s">
        <v>1550</v>
      </c>
      <c r="E784" s="57" t="s">
        <v>1550</v>
      </c>
      <c r="F784" s="161" t="s">
        <v>562</v>
      </c>
      <c r="G784" s="161">
        <v>8</v>
      </c>
      <c r="H784" s="162" t="s">
        <v>5891</v>
      </c>
      <c r="I784" s="162">
        <v>12</v>
      </c>
      <c r="J784" s="163" t="s">
        <v>5886</v>
      </c>
      <c r="K784" s="163">
        <v>2</v>
      </c>
      <c r="L784" s="164" t="s">
        <v>40</v>
      </c>
      <c r="M784" s="164"/>
      <c r="N784" s="164" t="s">
        <v>40</v>
      </c>
      <c r="O784" s="165"/>
      <c r="P784" s="166" t="s">
        <v>40</v>
      </c>
      <c r="Q784" s="166"/>
      <c r="R784" s="167" t="s">
        <v>40</v>
      </c>
      <c r="S784" s="167"/>
      <c r="T784" s="168" t="s">
        <v>40</v>
      </c>
      <c r="U784" s="168"/>
      <c r="V784" s="169" t="s">
        <v>40</v>
      </c>
      <c r="W784" s="169"/>
      <c r="X784" s="5" t="s">
        <v>40</v>
      </c>
      <c r="Y784" s="5"/>
      <c r="Z784" s="161" t="s">
        <v>40</v>
      </c>
      <c r="AA784" s="161"/>
      <c r="AB784" s="162" t="s">
        <v>40</v>
      </c>
      <c r="AC784" s="162"/>
      <c r="AD784" s="5">
        <v>30</v>
      </c>
      <c r="AE784" s="5" t="s">
        <v>12541</v>
      </c>
      <c r="AF784" s="5" t="s">
        <v>12556</v>
      </c>
      <c r="AG784" s="170" t="b">
        <v>1</v>
      </c>
      <c r="AH784" s="170" t="b">
        <v>1</v>
      </c>
      <c r="AI784" s="170" t="e">
        <f t="shared" ca="1" si="1"/>
        <v>#REF!</v>
      </c>
    </row>
    <row r="785" spans="1:35" ht="12.75">
      <c r="A785" s="75" t="s">
        <v>2220</v>
      </c>
      <c r="B785" s="159">
        <v>3</v>
      </c>
      <c r="C785" s="5" t="s">
        <v>2196</v>
      </c>
      <c r="D785" s="227" t="s">
        <v>2221</v>
      </c>
      <c r="E785" s="12" t="s">
        <v>2222</v>
      </c>
      <c r="F785" s="161" t="s">
        <v>40</v>
      </c>
      <c r="G785" s="161"/>
      <c r="H785" s="162" t="s">
        <v>40</v>
      </c>
      <c r="I785" s="162"/>
      <c r="J785" s="163" t="s">
        <v>40</v>
      </c>
      <c r="K785" s="163"/>
      <c r="L785" s="164" t="s">
        <v>40</v>
      </c>
      <c r="M785" s="164"/>
      <c r="N785" s="164" t="s">
        <v>40</v>
      </c>
      <c r="O785" s="165"/>
      <c r="P785" s="166" t="s">
        <v>40</v>
      </c>
      <c r="Q785" s="166"/>
      <c r="R785" s="167" t="s">
        <v>40</v>
      </c>
      <c r="S785" s="167"/>
      <c r="T785" s="168" t="s">
        <v>40</v>
      </c>
      <c r="U785" s="168"/>
      <c r="V785" s="169" t="s">
        <v>40</v>
      </c>
      <c r="W785" s="169"/>
      <c r="X785" s="5" t="s">
        <v>40</v>
      </c>
      <c r="Y785" s="5"/>
      <c r="Z785" s="161" t="s">
        <v>40</v>
      </c>
      <c r="AA785" s="161"/>
      <c r="AB785" s="162" t="s">
        <v>40</v>
      </c>
      <c r="AC785" s="162"/>
      <c r="AD785" s="33">
        <v>20</v>
      </c>
      <c r="AE785" s="5" t="s">
        <v>12541</v>
      </c>
      <c r="AF785" s="5" t="s">
        <v>12556</v>
      </c>
      <c r="AG785" s="170" t="b">
        <v>1</v>
      </c>
      <c r="AH785" s="170" t="b">
        <v>1</v>
      </c>
      <c r="AI785" s="170" t="s">
        <v>48</v>
      </c>
    </row>
    <row r="786" spans="1:35" ht="12.75">
      <c r="A786" s="75" t="s">
        <v>2223</v>
      </c>
      <c r="B786" s="159">
        <v>3</v>
      </c>
      <c r="C786" s="5" t="s">
        <v>2196</v>
      </c>
      <c r="D786" s="227" t="s">
        <v>2224</v>
      </c>
      <c r="E786" s="12" t="s">
        <v>2225</v>
      </c>
      <c r="F786" s="161" t="s">
        <v>40</v>
      </c>
      <c r="G786" s="161"/>
      <c r="H786" s="162" t="s">
        <v>40</v>
      </c>
      <c r="I786" s="162"/>
      <c r="J786" s="163" t="s">
        <v>40</v>
      </c>
      <c r="K786" s="163"/>
      <c r="L786" s="164" t="s">
        <v>40</v>
      </c>
      <c r="M786" s="164"/>
      <c r="N786" s="164" t="s">
        <v>40</v>
      </c>
      <c r="O786" s="165"/>
      <c r="P786" s="166" t="s">
        <v>40</v>
      </c>
      <c r="Q786" s="166"/>
      <c r="R786" s="167" t="s">
        <v>40</v>
      </c>
      <c r="S786" s="167"/>
      <c r="T786" s="168" t="s">
        <v>40</v>
      </c>
      <c r="U786" s="168"/>
      <c r="V786" s="169" t="s">
        <v>40</v>
      </c>
      <c r="W786" s="169"/>
      <c r="X786" s="5" t="s">
        <v>40</v>
      </c>
      <c r="Y786" s="5"/>
      <c r="Z786" s="161" t="s">
        <v>40</v>
      </c>
      <c r="AA786" s="161"/>
      <c r="AB786" s="162" t="s">
        <v>40</v>
      </c>
      <c r="AC786" s="162"/>
      <c r="AD786" s="33">
        <v>20</v>
      </c>
      <c r="AE786" s="5" t="s">
        <v>12541</v>
      </c>
      <c r="AF786" s="5" t="s">
        <v>12556</v>
      </c>
      <c r="AG786" s="170" t="b">
        <v>1</v>
      </c>
      <c r="AH786" s="170" t="b">
        <v>1</v>
      </c>
      <c r="AI786" s="170" t="s">
        <v>48</v>
      </c>
    </row>
    <row r="787" spans="1:35" ht="12.75">
      <c r="A787" s="75" t="s">
        <v>2226</v>
      </c>
      <c r="B787" s="159">
        <v>3</v>
      </c>
      <c r="C787" s="5" t="s">
        <v>2196</v>
      </c>
      <c r="D787" s="227" t="s">
        <v>2227</v>
      </c>
      <c r="E787" s="12" t="s">
        <v>2228</v>
      </c>
      <c r="F787" s="161" t="s">
        <v>40</v>
      </c>
      <c r="G787" s="161"/>
      <c r="H787" s="162" t="s">
        <v>40</v>
      </c>
      <c r="I787" s="162"/>
      <c r="J787" s="163" t="s">
        <v>40</v>
      </c>
      <c r="K787" s="163"/>
      <c r="L787" s="164" t="s">
        <v>40</v>
      </c>
      <c r="M787" s="164"/>
      <c r="N787" s="164" t="s">
        <v>40</v>
      </c>
      <c r="O787" s="165"/>
      <c r="P787" s="166" t="s">
        <v>40</v>
      </c>
      <c r="Q787" s="166"/>
      <c r="R787" s="167" t="s">
        <v>40</v>
      </c>
      <c r="S787" s="167"/>
      <c r="T787" s="168" t="s">
        <v>40</v>
      </c>
      <c r="U787" s="168"/>
      <c r="V787" s="169" t="s">
        <v>40</v>
      </c>
      <c r="W787" s="169"/>
      <c r="X787" s="5" t="s">
        <v>40</v>
      </c>
      <c r="Y787" s="5"/>
      <c r="Z787" s="161" t="s">
        <v>40</v>
      </c>
      <c r="AA787" s="161"/>
      <c r="AB787" s="162" t="s">
        <v>40</v>
      </c>
      <c r="AC787" s="162"/>
      <c r="AD787" s="33">
        <v>20</v>
      </c>
      <c r="AE787" s="5" t="s">
        <v>12541</v>
      </c>
      <c r="AF787" s="5" t="s">
        <v>12556</v>
      </c>
      <c r="AG787" s="170" t="b">
        <v>1</v>
      </c>
      <c r="AH787" s="170" t="b">
        <v>1</v>
      </c>
      <c r="AI787" s="170" t="s">
        <v>48</v>
      </c>
    </row>
    <row r="788" spans="1:35" ht="12.75">
      <c r="A788" s="75" t="s">
        <v>2229</v>
      </c>
      <c r="B788" s="159">
        <v>3</v>
      </c>
      <c r="C788" s="5" t="s">
        <v>2196</v>
      </c>
      <c r="D788" s="225" t="s">
        <v>2230</v>
      </c>
      <c r="E788" s="12" t="s">
        <v>2231</v>
      </c>
      <c r="F788" s="161" t="s">
        <v>40</v>
      </c>
      <c r="G788" s="161"/>
      <c r="H788" s="162" t="s">
        <v>40</v>
      </c>
      <c r="I788" s="162"/>
      <c r="J788" s="163" t="s">
        <v>40</v>
      </c>
      <c r="K788" s="163"/>
      <c r="L788" s="164" t="s">
        <v>40</v>
      </c>
      <c r="M788" s="164"/>
      <c r="N788" s="164" t="s">
        <v>40</v>
      </c>
      <c r="O788" s="165"/>
      <c r="P788" s="166" t="s">
        <v>40</v>
      </c>
      <c r="Q788" s="166"/>
      <c r="R788" s="167" t="s">
        <v>40</v>
      </c>
      <c r="S788" s="167"/>
      <c r="T788" s="168" t="s">
        <v>40</v>
      </c>
      <c r="U788" s="168"/>
      <c r="V788" s="169" t="s">
        <v>40</v>
      </c>
      <c r="W788" s="169"/>
      <c r="X788" s="5" t="s">
        <v>40</v>
      </c>
      <c r="Y788" s="5"/>
      <c r="Z788" s="161" t="s">
        <v>40</v>
      </c>
      <c r="AA788" s="161"/>
      <c r="AB788" s="162" t="s">
        <v>40</v>
      </c>
      <c r="AC788" s="162"/>
      <c r="AD788" s="33">
        <v>20</v>
      </c>
      <c r="AE788" s="5" t="s">
        <v>12541</v>
      </c>
      <c r="AF788" s="5" t="s">
        <v>12556</v>
      </c>
      <c r="AG788" s="170" t="b">
        <v>1</v>
      </c>
      <c r="AH788" s="170" t="b">
        <v>1</v>
      </c>
      <c r="AI788" s="170" t="s">
        <v>48</v>
      </c>
    </row>
    <row r="789" spans="1:35" ht="12.75">
      <c r="A789" s="75" t="s">
        <v>2232</v>
      </c>
      <c r="B789" s="159">
        <v>3</v>
      </c>
      <c r="C789" s="33" t="s">
        <v>2233</v>
      </c>
      <c r="D789" s="185" t="s">
        <v>2234</v>
      </c>
      <c r="E789" s="12" t="s">
        <v>2234</v>
      </c>
      <c r="F789" s="161" t="s">
        <v>40</v>
      </c>
      <c r="G789" s="161"/>
      <c r="H789" s="162" t="s">
        <v>40</v>
      </c>
      <c r="I789" s="162"/>
      <c r="J789" s="163" t="s">
        <v>40</v>
      </c>
      <c r="K789" s="163"/>
      <c r="L789" s="164" t="s">
        <v>40</v>
      </c>
      <c r="M789" s="164"/>
      <c r="N789" s="164" t="s">
        <v>40</v>
      </c>
      <c r="O789" s="165"/>
      <c r="P789" s="166" t="s">
        <v>40</v>
      </c>
      <c r="Q789" s="166"/>
      <c r="R789" s="167" t="s">
        <v>40</v>
      </c>
      <c r="S789" s="167"/>
      <c r="T789" s="168" t="s">
        <v>40</v>
      </c>
      <c r="U789" s="168"/>
      <c r="V789" s="169" t="s">
        <v>40</v>
      </c>
      <c r="W789" s="169"/>
      <c r="X789" s="5" t="s">
        <v>40</v>
      </c>
      <c r="Y789" s="5"/>
      <c r="Z789" s="161" t="s">
        <v>40</v>
      </c>
      <c r="AA789" s="161"/>
      <c r="AB789" s="162" t="s">
        <v>40</v>
      </c>
      <c r="AC789" s="162"/>
      <c r="AD789" s="33">
        <v>3</v>
      </c>
      <c r="AE789" s="5" t="s">
        <v>12541</v>
      </c>
      <c r="AF789" s="5" t="s">
        <v>12556</v>
      </c>
      <c r="AG789" s="170" t="b">
        <v>1</v>
      </c>
      <c r="AH789" s="170" t="b">
        <v>1</v>
      </c>
      <c r="AI789" s="170" t="s">
        <v>48</v>
      </c>
    </row>
    <row r="790" spans="1:35" ht="12.75">
      <c r="A790" s="75" t="s">
        <v>2235</v>
      </c>
      <c r="B790" s="159">
        <v>3</v>
      </c>
      <c r="C790" s="33" t="s">
        <v>2236</v>
      </c>
      <c r="D790" s="185" t="s">
        <v>2237</v>
      </c>
      <c r="E790" s="12" t="s">
        <v>2237</v>
      </c>
      <c r="F790" s="161" t="s">
        <v>40</v>
      </c>
      <c r="G790" s="161"/>
      <c r="H790" s="162" t="s">
        <v>40</v>
      </c>
      <c r="I790" s="162"/>
      <c r="J790" s="163" t="s">
        <v>40</v>
      </c>
      <c r="K790" s="163"/>
      <c r="L790" s="164" t="s">
        <v>40</v>
      </c>
      <c r="M790" s="164"/>
      <c r="N790" s="164" t="s">
        <v>40</v>
      </c>
      <c r="O790" s="165"/>
      <c r="P790" s="166" t="s">
        <v>40</v>
      </c>
      <c r="Q790" s="166"/>
      <c r="R790" s="167" t="s">
        <v>40</v>
      </c>
      <c r="S790" s="167"/>
      <c r="T790" s="168" t="s">
        <v>40</v>
      </c>
      <c r="U790" s="168"/>
      <c r="V790" s="169" t="s">
        <v>40</v>
      </c>
      <c r="W790" s="169"/>
      <c r="X790" s="5" t="s">
        <v>40</v>
      </c>
      <c r="Y790" s="5"/>
      <c r="Z790" s="161" t="s">
        <v>40</v>
      </c>
      <c r="AA790" s="161"/>
      <c r="AB790" s="162" t="s">
        <v>40</v>
      </c>
      <c r="AC790" s="162"/>
      <c r="AD790" s="33">
        <v>3</v>
      </c>
      <c r="AE790" s="5" t="s">
        <v>12541</v>
      </c>
      <c r="AF790" s="5" t="s">
        <v>12556</v>
      </c>
      <c r="AG790" s="170" t="b">
        <v>1</v>
      </c>
      <c r="AH790" s="170" t="b">
        <v>1</v>
      </c>
      <c r="AI790" s="170" t="s">
        <v>48</v>
      </c>
    </row>
    <row r="791" spans="1:35" ht="12.75">
      <c r="A791" s="75" t="s">
        <v>2238</v>
      </c>
      <c r="B791" s="159">
        <v>3</v>
      </c>
      <c r="C791" s="33" t="s">
        <v>2239</v>
      </c>
      <c r="D791" s="185" t="s">
        <v>2240</v>
      </c>
      <c r="E791" s="12" t="s">
        <v>2241</v>
      </c>
      <c r="F791" s="161" t="s">
        <v>40</v>
      </c>
      <c r="G791" s="161"/>
      <c r="H791" s="162" t="s">
        <v>40</v>
      </c>
      <c r="I791" s="162"/>
      <c r="J791" s="163" t="s">
        <v>40</v>
      </c>
      <c r="K791" s="163"/>
      <c r="L791" s="164" t="s">
        <v>40</v>
      </c>
      <c r="M791" s="164"/>
      <c r="N791" s="164" t="s">
        <v>40</v>
      </c>
      <c r="O791" s="165"/>
      <c r="P791" s="166" t="s">
        <v>40</v>
      </c>
      <c r="Q791" s="166"/>
      <c r="R791" s="167" t="s">
        <v>40</v>
      </c>
      <c r="S791" s="167"/>
      <c r="T791" s="168" t="s">
        <v>40</v>
      </c>
      <c r="U791" s="168"/>
      <c r="V791" s="169" t="s">
        <v>40</v>
      </c>
      <c r="W791" s="169"/>
      <c r="X791" s="5" t="s">
        <v>40</v>
      </c>
      <c r="Y791" s="5"/>
      <c r="Z791" s="161" t="s">
        <v>40</v>
      </c>
      <c r="AA791" s="161"/>
      <c r="AB791" s="162" t="s">
        <v>40</v>
      </c>
      <c r="AC791" s="162"/>
      <c r="AD791" s="33">
        <v>5</v>
      </c>
      <c r="AE791" s="5" t="s">
        <v>12541</v>
      </c>
      <c r="AF791" s="5" t="s">
        <v>12556</v>
      </c>
      <c r="AG791" s="170" t="b">
        <v>1</v>
      </c>
      <c r="AH791" s="170" t="b">
        <v>1</v>
      </c>
      <c r="AI791" s="170" t="s">
        <v>48</v>
      </c>
    </row>
    <row r="792" spans="1:35" ht="12.75">
      <c r="A792" s="75" t="s">
        <v>2242</v>
      </c>
      <c r="B792" s="159">
        <v>3</v>
      </c>
      <c r="C792" s="33" t="s">
        <v>2239</v>
      </c>
      <c r="D792" s="185" t="s">
        <v>2243</v>
      </c>
      <c r="E792" s="12" t="s">
        <v>2244</v>
      </c>
      <c r="F792" s="161" t="s">
        <v>40</v>
      </c>
      <c r="G792" s="161"/>
      <c r="H792" s="162" t="s">
        <v>40</v>
      </c>
      <c r="I792" s="162"/>
      <c r="J792" s="163" t="s">
        <v>40</v>
      </c>
      <c r="K792" s="163"/>
      <c r="L792" s="164" t="s">
        <v>40</v>
      </c>
      <c r="M792" s="164"/>
      <c r="N792" s="164" t="s">
        <v>40</v>
      </c>
      <c r="O792" s="165"/>
      <c r="P792" s="166" t="s">
        <v>40</v>
      </c>
      <c r="Q792" s="166"/>
      <c r="R792" s="167" t="s">
        <v>40</v>
      </c>
      <c r="S792" s="167"/>
      <c r="T792" s="168" t="s">
        <v>40</v>
      </c>
      <c r="U792" s="168"/>
      <c r="V792" s="169" t="s">
        <v>40</v>
      </c>
      <c r="W792" s="169"/>
      <c r="X792" s="5" t="s">
        <v>40</v>
      </c>
      <c r="Y792" s="5"/>
      <c r="Z792" s="161" t="s">
        <v>40</v>
      </c>
      <c r="AA792" s="161"/>
      <c r="AB792" s="162" t="s">
        <v>40</v>
      </c>
      <c r="AC792" s="162"/>
      <c r="AD792" s="33">
        <v>5</v>
      </c>
      <c r="AE792" s="5" t="s">
        <v>12541</v>
      </c>
      <c r="AF792" s="5" t="s">
        <v>12556</v>
      </c>
      <c r="AG792" s="170" t="b">
        <v>1</v>
      </c>
      <c r="AH792" s="170" t="b">
        <v>1</v>
      </c>
      <c r="AI792" s="170" t="s">
        <v>48</v>
      </c>
    </row>
    <row r="793" spans="1:35" ht="12.75">
      <c r="A793" s="75" t="s">
        <v>2245</v>
      </c>
      <c r="B793" s="159">
        <v>3</v>
      </c>
      <c r="C793" s="5" t="s">
        <v>2196</v>
      </c>
      <c r="D793" s="225" t="s">
        <v>2246</v>
      </c>
      <c r="E793" s="12" t="s">
        <v>2247</v>
      </c>
      <c r="F793" s="161" t="s">
        <v>40</v>
      </c>
      <c r="G793" s="161"/>
      <c r="H793" s="162" t="s">
        <v>40</v>
      </c>
      <c r="I793" s="162"/>
      <c r="J793" s="163" t="s">
        <v>40</v>
      </c>
      <c r="K793" s="163"/>
      <c r="L793" s="164" t="s">
        <v>40</v>
      </c>
      <c r="M793" s="164"/>
      <c r="N793" s="164" t="s">
        <v>40</v>
      </c>
      <c r="O793" s="165"/>
      <c r="P793" s="166" t="s">
        <v>40</v>
      </c>
      <c r="Q793" s="166"/>
      <c r="R793" s="167" t="s">
        <v>40</v>
      </c>
      <c r="S793" s="167"/>
      <c r="T793" s="168" t="s">
        <v>40</v>
      </c>
      <c r="U793" s="168"/>
      <c r="V793" s="169" t="s">
        <v>40</v>
      </c>
      <c r="W793" s="169"/>
      <c r="X793" s="5" t="s">
        <v>40</v>
      </c>
      <c r="Y793" s="5"/>
      <c r="Z793" s="161" t="s">
        <v>40</v>
      </c>
      <c r="AA793" s="161"/>
      <c r="AB793" s="162" t="s">
        <v>40</v>
      </c>
      <c r="AC793" s="162"/>
      <c r="AD793" s="33">
        <v>70</v>
      </c>
      <c r="AE793" s="5" t="s">
        <v>12541</v>
      </c>
      <c r="AF793" s="5" t="s">
        <v>12556</v>
      </c>
      <c r="AG793" s="170" t="b">
        <v>1</v>
      </c>
      <c r="AH793" s="170" t="b">
        <v>1</v>
      </c>
      <c r="AI793" s="170" t="s">
        <v>48</v>
      </c>
    </row>
    <row r="794" spans="1:35" ht="12.75">
      <c r="A794" s="75" t="s">
        <v>2248</v>
      </c>
      <c r="B794" s="159">
        <v>3</v>
      </c>
      <c r="C794" s="5" t="s">
        <v>2196</v>
      </c>
      <c r="D794" s="225" t="s">
        <v>2249</v>
      </c>
      <c r="E794" s="12" t="s">
        <v>2250</v>
      </c>
      <c r="F794" s="161" t="s">
        <v>40</v>
      </c>
      <c r="G794" s="161"/>
      <c r="H794" s="162" t="s">
        <v>40</v>
      </c>
      <c r="I794" s="162"/>
      <c r="J794" s="163" t="s">
        <v>40</v>
      </c>
      <c r="K794" s="163"/>
      <c r="L794" s="164" t="s">
        <v>40</v>
      </c>
      <c r="M794" s="164"/>
      <c r="N794" s="164" t="s">
        <v>40</v>
      </c>
      <c r="O794" s="165"/>
      <c r="P794" s="166" t="s">
        <v>40</v>
      </c>
      <c r="Q794" s="166"/>
      <c r="R794" s="167" t="s">
        <v>40</v>
      </c>
      <c r="S794" s="167"/>
      <c r="T794" s="168" t="s">
        <v>40</v>
      </c>
      <c r="U794" s="168"/>
      <c r="V794" s="169" t="s">
        <v>40</v>
      </c>
      <c r="W794" s="169"/>
      <c r="X794" s="5" t="s">
        <v>40</v>
      </c>
      <c r="Y794" s="5"/>
      <c r="Z794" s="161" t="s">
        <v>40</v>
      </c>
      <c r="AA794" s="161"/>
      <c r="AB794" s="162" t="s">
        <v>40</v>
      </c>
      <c r="AC794" s="162"/>
      <c r="AD794" s="33">
        <v>70</v>
      </c>
      <c r="AE794" s="5" t="s">
        <v>12541</v>
      </c>
      <c r="AF794" s="5" t="s">
        <v>12556</v>
      </c>
      <c r="AG794" s="170" t="b">
        <v>1</v>
      </c>
      <c r="AH794" s="170" t="b">
        <v>1</v>
      </c>
      <c r="AI794" s="170" t="s">
        <v>48</v>
      </c>
    </row>
    <row r="795" spans="1:35" ht="12.75">
      <c r="A795" s="75" t="s">
        <v>2251</v>
      </c>
      <c r="B795" s="159">
        <v>3</v>
      </c>
      <c r="C795" s="33" t="s">
        <v>2252</v>
      </c>
      <c r="D795" s="225" t="s">
        <v>2253</v>
      </c>
      <c r="E795" s="12" t="s">
        <v>2254</v>
      </c>
      <c r="F795" s="161" t="s">
        <v>40</v>
      </c>
      <c r="G795" s="161"/>
      <c r="H795" s="162" t="s">
        <v>40</v>
      </c>
      <c r="I795" s="162"/>
      <c r="J795" s="163" t="s">
        <v>40</v>
      </c>
      <c r="K795" s="163"/>
      <c r="L795" s="164" t="s">
        <v>40</v>
      </c>
      <c r="M795" s="164"/>
      <c r="N795" s="164" t="s">
        <v>40</v>
      </c>
      <c r="O795" s="165"/>
      <c r="P795" s="166" t="s">
        <v>40</v>
      </c>
      <c r="Q795" s="166"/>
      <c r="R795" s="167" t="s">
        <v>40</v>
      </c>
      <c r="S795" s="167"/>
      <c r="T795" s="168" t="s">
        <v>40</v>
      </c>
      <c r="U795" s="168"/>
      <c r="V795" s="169" t="s">
        <v>40</v>
      </c>
      <c r="W795" s="169"/>
      <c r="X795" s="5" t="s">
        <v>40</v>
      </c>
      <c r="Y795" s="5"/>
      <c r="Z795" s="161" t="s">
        <v>40</v>
      </c>
      <c r="AA795" s="161"/>
      <c r="AB795" s="162" t="s">
        <v>40</v>
      </c>
      <c r="AC795" s="162"/>
      <c r="AD795" s="33">
        <v>20</v>
      </c>
      <c r="AE795" s="5" t="s">
        <v>12541</v>
      </c>
      <c r="AF795" s="5" t="s">
        <v>12556</v>
      </c>
      <c r="AG795" s="170" t="b">
        <v>1</v>
      </c>
      <c r="AH795" s="170" t="b">
        <v>1</v>
      </c>
      <c r="AI795" s="170" t="s">
        <v>48</v>
      </c>
    </row>
    <row r="796" spans="1:35" ht="12.75">
      <c r="A796" s="75" t="s">
        <v>2255</v>
      </c>
      <c r="B796" s="159">
        <v>3</v>
      </c>
      <c r="C796" s="33" t="s">
        <v>2252</v>
      </c>
      <c r="D796" s="195" t="s">
        <v>2256</v>
      </c>
      <c r="E796" s="12" t="s">
        <v>2257</v>
      </c>
      <c r="F796" s="161" t="s">
        <v>40</v>
      </c>
      <c r="G796" s="161"/>
      <c r="H796" s="162" t="s">
        <v>40</v>
      </c>
      <c r="I796" s="162"/>
      <c r="J796" s="163" t="s">
        <v>40</v>
      </c>
      <c r="K796" s="163"/>
      <c r="L796" s="164" t="s">
        <v>40</v>
      </c>
      <c r="M796" s="164"/>
      <c r="N796" s="164" t="s">
        <v>40</v>
      </c>
      <c r="O796" s="165"/>
      <c r="P796" s="166" t="s">
        <v>40</v>
      </c>
      <c r="Q796" s="166"/>
      <c r="R796" s="167" t="s">
        <v>40</v>
      </c>
      <c r="S796" s="167"/>
      <c r="T796" s="168" t="s">
        <v>40</v>
      </c>
      <c r="U796" s="168"/>
      <c r="V796" s="169" t="s">
        <v>40</v>
      </c>
      <c r="W796" s="169"/>
      <c r="X796" s="5" t="s">
        <v>40</v>
      </c>
      <c r="Y796" s="5"/>
      <c r="Z796" s="161" t="s">
        <v>40</v>
      </c>
      <c r="AA796" s="161"/>
      <c r="AB796" s="162" t="s">
        <v>40</v>
      </c>
      <c r="AC796" s="162"/>
      <c r="AD796" s="33">
        <v>20</v>
      </c>
      <c r="AE796" s="5" t="s">
        <v>12541</v>
      </c>
      <c r="AF796" s="5" t="s">
        <v>12556</v>
      </c>
      <c r="AG796" s="170" t="b">
        <v>0</v>
      </c>
      <c r="AH796" s="170" t="b">
        <v>0</v>
      </c>
      <c r="AI796" s="170" t="s">
        <v>48</v>
      </c>
    </row>
    <row r="797" spans="1:35" ht="12.75" hidden="1">
      <c r="A797" s="172"/>
      <c r="B797" s="159"/>
      <c r="C797" s="173"/>
      <c r="D797" s="11"/>
      <c r="E797" s="5"/>
      <c r="F797" s="161" t="s">
        <v>40</v>
      </c>
      <c r="G797" s="161"/>
      <c r="H797" s="162" t="s">
        <v>40</v>
      </c>
      <c r="I797" s="162"/>
      <c r="J797" s="163" t="s">
        <v>40</v>
      </c>
      <c r="K797" s="163"/>
      <c r="L797" s="164" t="s">
        <v>40</v>
      </c>
      <c r="M797" s="164"/>
      <c r="N797" s="164" t="s">
        <v>40</v>
      </c>
      <c r="O797" s="165"/>
      <c r="P797" s="166" t="s">
        <v>40</v>
      </c>
      <c r="Q797" s="166"/>
      <c r="R797" s="167" t="s">
        <v>40</v>
      </c>
      <c r="S797" s="167"/>
      <c r="T797" s="168" t="s">
        <v>40</v>
      </c>
      <c r="U797" s="168"/>
      <c r="V797" s="169" t="s">
        <v>40</v>
      </c>
      <c r="W797" s="169"/>
      <c r="X797" s="5" t="s">
        <v>40</v>
      </c>
      <c r="Y797" s="5"/>
      <c r="Z797" s="161" t="s">
        <v>40</v>
      </c>
      <c r="AA797" s="161"/>
      <c r="AB797" s="162" t="s">
        <v>40</v>
      </c>
      <c r="AC797" s="162"/>
      <c r="AD797" s="5"/>
      <c r="AE797" s="5"/>
      <c r="AF797" s="5"/>
      <c r="AG797" s="170"/>
      <c r="AH797" s="170"/>
      <c r="AI797" s="170"/>
    </row>
    <row r="798" spans="1:35" ht="12.75">
      <c r="A798" s="172" t="s">
        <v>3210</v>
      </c>
      <c r="B798" s="159">
        <v>0</v>
      </c>
      <c r="C798" s="33" t="s">
        <v>3210</v>
      </c>
      <c r="D798" s="47" t="s">
        <v>48</v>
      </c>
      <c r="E798" s="57" t="s">
        <v>3211</v>
      </c>
      <c r="F798" s="161" t="s">
        <v>40</v>
      </c>
      <c r="G798" s="161"/>
      <c r="H798" s="162" t="s">
        <v>40</v>
      </c>
      <c r="I798" s="162"/>
      <c r="J798" s="163" t="s">
        <v>40</v>
      </c>
      <c r="K798" s="163"/>
      <c r="L798" s="164" t="s">
        <v>40</v>
      </c>
      <c r="M798" s="164"/>
      <c r="N798" s="164" t="s">
        <v>40</v>
      </c>
      <c r="O798" s="165"/>
      <c r="P798" s="166" t="s">
        <v>40</v>
      </c>
      <c r="Q798" s="166"/>
      <c r="R798" s="167" t="s">
        <v>40</v>
      </c>
      <c r="S798" s="167"/>
      <c r="T798" s="168" t="s">
        <v>40</v>
      </c>
      <c r="U798" s="168"/>
      <c r="V798" s="169" t="s">
        <v>40</v>
      </c>
      <c r="W798" s="169"/>
      <c r="X798" s="5" t="s">
        <v>40</v>
      </c>
      <c r="Y798" s="5"/>
      <c r="Z798" s="161" t="s">
        <v>40</v>
      </c>
      <c r="AA798" s="161"/>
      <c r="AB798" s="162" t="s">
        <v>40</v>
      </c>
      <c r="AC798" s="162"/>
      <c r="AD798" s="5">
        <v>10</v>
      </c>
      <c r="AE798" s="5" t="s">
        <v>12539</v>
      </c>
      <c r="AF798" s="5" t="s">
        <v>12571</v>
      </c>
      <c r="AG798" s="170" t="b">
        <v>0</v>
      </c>
      <c r="AH798" s="170" t="b">
        <v>0</v>
      </c>
      <c r="AI798" s="170" t="s">
        <v>48</v>
      </c>
    </row>
    <row r="799" spans="1:35" ht="12.75">
      <c r="A799" s="172" t="s">
        <v>3212</v>
      </c>
      <c r="B799" s="159">
        <v>0</v>
      </c>
      <c r="C799" s="33" t="s">
        <v>3212</v>
      </c>
      <c r="D799" s="53" t="s">
        <v>3213</v>
      </c>
      <c r="E799" s="57" t="s">
        <v>3213</v>
      </c>
      <c r="F799" s="161" t="s">
        <v>40</v>
      </c>
      <c r="G799" s="161"/>
      <c r="H799" s="162" t="s">
        <v>40</v>
      </c>
      <c r="I799" s="162"/>
      <c r="J799" s="163" t="s">
        <v>40</v>
      </c>
      <c r="K799" s="163"/>
      <c r="L799" s="164" t="s">
        <v>40</v>
      </c>
      <c r="M799" s="164"/>
      <c r="N799" s="164" t="s">
        <v>40</v>
      </c>
      <c r="O799" s="165"/>
      <c r="P799" s="166" t="s">
        <v>40</v>
      </c>
      <c r="Q799" s="166"/>
      <c r="R799" s="167" t="s">
        <v>40</v>
      </c>
      <c r="S799" s="167"/>
      <c r="T799" s="168" t="s">
        <v>40</v>
      </c>
      <c r="U799" s="168"/>
      <c r="V799" s="169" t="s">
        <v>40</v>
      </c>
      <c r="W799" s="169"/>
      <c r="X799" s="5" t="s">
        <v>40</v>
      </c>
      <c r="Y799" s="5"/>
      <c r="Z799" s="161" t="s">
        <v>40</v>
      </c>
      <c r="AA799" s="161"/>
      <c r="AB799" s="162" t="s">
        <v>40</v>
      </c>
      <c r="AC799" s="162"/>
      <c r="AD799" s="5">
        <v>10</v>
      </c>
      <c r="AE799" s="5" t="s">
        <v>12539</v>
      </c>
      <c r="AF799" s="5" t="s">
        <v>12571</v>
      </c>
      <c r="AG799" s="170" t="b">
        <v>0</v>
      </c>
      <c r="AH799" s="170" t="b">
        <v>0</v>
      </c>
      <c r="AI799" s="170" t="s">
        <v>48</v>
      </c>
    </row>
    <row r="800" spans="1:35" ht="12.75">
      <c r="A800" s="191" t="s">
        <v>3214</v>
      </c>
      <c r="B800" s="159">
        <v>0</v>
      </c>
      <c r="C800" s="33" t="s">
        <v>3214</v>
      </c>
      <c r="D800" s="53" t="s">
        <v>3215</v>
      </c>
      <c r="E800" s="57" t="s">
        <v>3215</v>
      </c>
      <c r="F800" s="161" t="s">
        <v>40</v>
      </c>
      <c r="G800" s="161"/>
      <c r="H800" s="162" t="s">
        <v>40</v>
      </c>
      <c r="I800" s="162"/>
      <c r="J800" s="163" t="s">
        <v>40</v>
      </c>
      <c r="K800" s="163"/>
      <c r="L800" s="164" t="s">
        <v>40</v>
      </c>
      <c r="M800" s="164"/>
      <c r="N800" s="164" t="s">
        <v>40</v>
      </c>
      <c r="O800" s="165"/>
      <c r="P800" s="166" t="s">
        <v>40</v>
      </c>
      <c r="Q800" s="166"/>
      <c r="R800" s="167" t="s">
        <v>40</v>
      </c>
      <c r="S800" s="167"/>
      <c r="T800" s="168" t="s">
        <v>40</v>
      </c>
      <c r="U800" s="168"/>
      <c r="V800" s="169" t="s">
        <v>40</v>
      </c>
      <c r="W800" s="169"/>
      <c r="X800" s="5" t="s">
        <v>40</v>
      </c>
      <c r="Y800" s="5"/>
      <c r="Z800" s="161" t="s">
        <v>40</v>
      </c>
      <c r="AA800" s="161"/>
      <c r="AB800" s="162" t="s">
        <v>40</v>
      </c>
      <c r="AC800" s="162"/>
      <c r="AD800" s="5">
        <v>10</v>
      </c>
      <c r="AE800" s="5" t="s">
        <v>12539</v>
      </c>
      <c r="AF800" s="5" t="s">
        <v>12571</v>
      </c>
      <c r="AG800" s="170" t="b">
        <v>0</v>
      </c>
      <c r="AH800" s="170" t="b">
        <v>0</v>
      </c>
      <c r="AI800" s="170" t="s">
        <v>48</v>
      </c>
    </row>
    <row r="801" spans="1:35" ht="12.75">
      <c r="A801" s="191" t="s">
        <v>3216</v>
      </c>
      <c r="B801" s="159">
        <v>0</v>
      </c>
      <c r="C801" s="33" t="s">
        <v>3216</v>
      </c>
      <c r="D801" s="51" t="s">
        <v>295</v>
      </c>
      <c r="E801" s="57" t="s">
        <v>3217</v>
      </c>
      <c r="F801" s="161" t="s">
        <v>40</v>
      </c>
      <c r="G801" s="161"/>
      <c r="H801" s="162" t="s">
        <v>40</v>
      </c>
      <c r="I801" s="162"/>
      <c r="J801" s="163" t="s">
        <v>40</v>
      </c>
      <c r="K801" s="163"/>
      <c r="L801" s="164" t="s">
        <v>40</v>
      </c>
      <c r="M801" s="164"/>
      <c r="N801" s="164" t="s">
        <v>40</v>
      </c>
      <c r="O801" s="165"/>
      <c r="P801" s="166" t="s">
        <v>40</v>
      </c>
      <c r="Q801" s="166"/>
      <c r="R801" s="167" t="s">
        <v>40</v>
      </c>
      <c r="S801" s="167"/>
      <c r="T801" s="168" t="s">
        <v>40</v>
      </c>
      <c r="U801" s="168"/>
      <c r="V801" s="169" t="s">
        <v>40</v>
      </c>
      <c r="W801" s="169"/>
      <c r="X801" s="5" t="s">
        <v>40</v>
      </c>
      <c r="Y801" s="5"/>
      <c r="Z801" s="161" t="s">
        <v>40</v>
      </c>
      <c r="AA801" s="161"/>
      <c r="AB801" s="162" t="s">
        <v>40</v>
      </c>
      <c r="AC801" s="162"/>
      <c r="AD801" s="5">
        <v>10</v>
      </c>
      <c r="AE801" s="5" t="s">
        <v>12539</v>
      </c>
      <c r="AF801" s="5" t="s">
        <v>12571</v>
      </c>
      <c r="AG801" s="170" t="b">
        <v>0</v>
      </c>
      <c r="AH801" s="170" t="b">
        <v>0</v>
      </c>
      <c r="AI801" s="170" t="s">
        <v>48</v>
      </c>
    </row>
    <row r="802" spans="1:35" ht="12.75">
      <c r="A802" s="74" t="s">
        <v>3218</v>
      </c>
      <c r="B802" s="159">
        <v>0</v>
      </c>
      <c r="C802" s="5" t="s">
        <v>3218</v>
      </c>
      <c r="D802" s="53" t="s">
        <v>3219</v>
      </c>
      <c r="E802" s="12" t="s">
        <v>3219</v>
      </c>
      <c r="F802" s="161" t="s">
        <v>40</v>
      </c>
      <c r="G802" s="161"/>
      <c r="H802" s="162" t="s">
        <v>40</v>
      </c>
      <c r="I802" s="162"/>
      <c r="J802" s="163" t="s">
        <v>40</v>
      </c>
      <c r="K802" s="163"/>
      <c r="L802" s="164" t="s">
        <v>40</v>
      </c>
      <c r="M802" s="164"/>
      <c r="N802" s="164" t="s">
        <v>40</v>
      </c>
      <c r="O802" s="165"/>
      <c r="P802" s="166" t="s">
        <v>40</v>
      </c>
      <c r="Q802" s="166"/>
      <c r="R802" s="167" t="s">
        <v>40</v>
      </c>
      <c r="S802" s="167"/>
      <c r="T802" s="168" t="s">
        <v>40</v>
      </c>
      <c r="U802" s="168"/>
      <c r="V802" s="169" t="s">
        <v>40</v>
      </c>
      <c r="W802" s="169"/>
      <c r="X802" s="5" t="s">
        <v>40</v>
      </c>
      <c r="Y802" s="5"/>
      <c r="Z802" s="161" t="s">
        <v>40</v>
      </c>
      <c r="AA802" s="161"/>
      <c r="AB802" s="162" t="s">
        <v>40</v>
      </c>
      <c r="AC802" s="162"/>
      <c r="AD802" s="5">
        <v>10</v>
      </c>
      <c r="AE802" s="5" t="s">
        <v>12539</v>
      </c>
      <c r="AF802" s="5" t="s">
        <v>12571</v>
      </c>
      <c r="AG802" s="170" t="b">
        <v>0</v>
      </c>
      <c r="AH802" s="170" t="b">
        <v>0</v>
      </c>
      <c r="AI802" s="170" t="s">
        <v>48</v>
      </c>
    </row>
    <row r="803" spans="1:35" ht="12.75">
      <c r="A803" s="74" t="s">
        <v>3220</v>
      </c>
      <c r="B803" s="159">
        <v>0</v>
      </c>
      <c r="C803" s="5" t="s">
        <v>3220</v>
      </c>
      <c r="D803" s="53" t="s">
        <v>3221</v>
      </c>
      <c r="E803" s="12" t="s">
        <v>3221</v>
      </c>
      <c r="F803" s="161" t="s">
        <v>40</v>
      </c>
      <c r="G803" s="161"/>
      <c r="H803" s="162" t="s">
        <v>40</v>
      </c>
      <c r="I803" s="162"/>
      <c r="J803" s="163" t="s">
        <v>40</v>
      </c>
      <c r="K803" s="163"/>
      <c r="L803" s="164" t="s">
        <v>40</v>
      </c>
      <c r="M803" s="164"/>
      <c r="N803" s="164" t="s">
        <v>40</v>
      </c>
      <c r="O803" s="165"/>
      <c r="P803" s="166" t="s">
        <v>40</v>
      </c>
      <c r="Q803" s="166"/>
      <c r="R803" s="167" t="s">
        <v>40</v>
      </c>
      <c r="S803" s="167"/>
      <c r="T803" s="168" t="s">
        <v>40</v>
      </c>
      <c r="U803" s="168"/>
      <c r="V803" s="169" t="s">
        <v>40</v>
      </c>
      <c r="W803" s="169"/>
      <c r="X803" s="5" t="s">
        <v>40</v>
      </c>
      <c r="Y803" s="5"/>
      <c r="Z803" s="161" t="s">
        <v>40</v>
      </c>
      <c r="AA803" s="161"/>
      <c r="AB803" s="162" t="s">
        <v>40</v>
      </c>
      <c r="AC803" s="162"/>
      <c r="AD803" s="5">
        <v>10</v>
      </c>
      <c r="AE803" s="5" t="s">
        <v>12539</v>
      </c>
      <c r="AF803" s="5" t="s">
        <v>12571</v>
      </c>
      <c r="AG803" s="170" t="b">
        <v>0</v>
      </c>
      <c r="AH803" s="170" t="b">
        <v>0</v>
      </c>
      <c r="AI803" s="170" t="s">
        <v>48</v>
      </c>
    </row>
    <row r="804" spans="1:35" ht="12.75">
      <c r="A804" s="74" t="s">
        <v>3222</v>
      </c>
      <c r="B804" s="159">
        <v>0</v>
      </c>
      <c r="C804" s="5" t="s">
        <v>3222</v>
      </c>
      <c r="D804" s="53" t="s">
        <v>3223</v>
      </c>
      <c r="E804" s="12" t="s">
        <v>3223</v>
      </c>
      <c r="F804" s="161" t="s">
        <v>40</v>
      </c>
      <c r="G804" s="161"/>
      <c r="H804" s="162" t="s">
        <v>40</v>
      </c>
      <c r="I804" s="162"/>
      <c r="J804" s="163" t="s">
        <v>40</v>
      </c>
      <c r="K804" s="163"/>
      <c r="L804" s="164" t="s">
        <v>40</v>
      </c>
      <c r="M804" s="164"/>
      <c r="N804" s="164" t="s">
        <v>40</v>
      </c>
      <c r="O804" s="165"/>
      <c r="P804" s="166" t="s">
        <v>40</v>
      </c>
      <c r="Q804" s="166"/>
      <c r="R804" s="167" t="s">
        <v>40</v>
      </c>
      <c r="S804" s="167"/>
      <c r="T804" s="168" t="s">
        <v>40</v>
      </c>
      <c r="U804" s="168"/>
      <c r="V804" s="169" t="s">
        <v>40</v>
      </c>
      <c r="W804" s="169"/>
      <c r="X804" s="5" t="s">
        <v>40</v>
      </c>
      <c r="Y804" s="5"/>
      <c r="Z804" s="161" t="s">
        <v>40</v>
      </c>
      <c r="AA804" s="161"/>
      <c r="AB804" s="162" t="s">
        <v>40</v>
      </c>
      <c r="AC804" s="162"/>
      <c r="AD804" s="5">
        <v>10</v>
      </c>
      <c r="AE804" s="5" t="s">
        <v>12539</v>
      </c>
      <c r="AF804" s="5" t="s">
        <v>12571</v>
      </c>
      <c r="AG804" s="170" t="b">
        <v>0</v>
      </c>
      <c r="AH804" s="170" t="b">
        <v>0</v>
      </c>
      <c r="AI804" s="170" t="s">
        <v>48</v>
      </c>
    </row>
    <row r="805" spans="1:35" ht="12.75">
      <c r="A805" s="74" t="s">
        <v>3224</v>
      </c>
      <c r="B805" s="159">
        <v>0</v>
      </c>
      <c r="C805" s="5" t="s">
        <v>3224</v>
      </c>
      <c r="D805" s="53" t="s">
        <v>3225</v>
      </c>
      <c r="E805" s="12" t="s">
        <v>3225</v>
      </c>
      <c r="F805" s="161" t="s">
        <v>40</v>
      </c>
      <c r="G805" s="161"/>
      <c r="H805" s="162" t="s">
        <v>40</v>
      </c>
      <c r="I805" s="162"/>
      <c r="J805" s="163" t="s">
        <v>40</v>
      </c>
      <c r="K805" s="163"/>
      <c r="L805" s="164" t="s">
        <v>40</v>
      </c>
      <c r="M805" s="164"/>
      <c r="N805" s="164" t="s">
        <v>40</v>
      </c>
      <c r="O805" s="165"/>
      <c r="P805" s="166" t="s">
        <v>40</v>
      </c>
      <c r="Q805" s="166"/>
      <c r="R805" s="167" t="s">
        <v>40</v>
      </c>
      <c r="S805" s="167"/>
      <c r="T805" s="168" t="s">
        <v>40</v>
      </c>
      <c r="U805" s="168"/>
      <c r="V805" s="169" t="s">
        <v>40</v>
      </c>
      <c r="W805" s="169"/>
      <c r="X805" s="5" t="s">
        <v>40</v>
      </c>
      <c r="Y805" s="5"/>
      <c r="Z805" s="161" t="s">
        <v>40</v>
      </c>
      <c r="AA805" s="161"/>
      <c r="AB805" s="162" t="s">
        <v>40</v>
      </c>
      <c r="AC805" s="162"/>
      <c r="AD805" s="5">
        <v>10</v>
      </c>
      <c r="AE805" s="5" t="s">
        <v>12539</v>
      </c>
      <c r="AF805" s="5" t="s">
        <v>12571</v>
      </c>
      <c r="AG805" s="170" t="b">
        <v>0</v>
      </c>
      <c r="AH805" s="170" t="b">
        <v>0</v>
      </c>
      <c r="AI805" s="170" t="s">
        <v>48</v>
      </c>
    </row>
    <row r="806" spans="1:35" ht="12.75">
      <c r="A806" s="172" t="s">
        <v>3226</v>
      </c>
      <c r="B806" s="159">
        <v>0</v>
      </c>
      <c r="C806" s="5" t="s">
        <v>3226</v>
      </c>
      <c r="D806" s="47" t="s">
        <v>48</v>
      </c>
      <c r="E806" s="12" t="s">
        <v>3227</v>
      </c>
      <c r="F806" s="161" t="s">
        <v>40</v>
      </c>
      <c r="G806" s="161"/>
      <c r="H806" s="162" t="s">
        <v>40</v>
      </c>
      <c r="I806" s="162"/>
      <c r="J806" s="163" t="s">
        <v>40</v>
      </c>
      <c r="K806" s="163"/>
      <c r="L806" s="164" t="s">
        <v>40</v>
      </c>
      <c r="M806" s="164"/>
      <c r="N806" s="164" t="s">
        <v>40</v>
      </c>
      <c r="O806" s="165"/>
      <c r="P806" s="166" t="s">
        <v>40</v>
      </c>
      <c r="Q806" s="166"/>
      <c r="R806" s="167" t="s">
        <v>40</v>
      </c>
      <c r="S806" s="167"/>
      <c r="T806" s="168" t="s">
        <v>40</v>
      </c>
      <c r="U806" s="168"/>
      <c r="V806" s="169" t="s">
        <v>40</v>
      </c>
      <c r="W806" s="169"/>
      <c r="X806" s="5" t="s">
        <v>40</v>
      </c>
      <c r="Y806" s="5"/>
      <c r="Z806" s="161" t="s">
        <v>40</v>
      </c>
      <c r="AA806" s="161"/>
      <c r="AB806" s="162" t="s">
        <v>40</v>
      </c>
      <c r="AC806" s="162"/>
      <c r="AD806" s="5">
        <v>10</v>
      </c>
      <c r="AE806" s="5" t="s">
        <v>12539</v>
      </c>
      <c r="AF806" s="5" t="s">
        <v>12571</v>
      </c>
      <c r="AG806" s="170" t="b">
        <v>0</v>
      </c>
      <c r="AH806" s="170" t="b">
        <v>0</v>
      </c>
      <c r="AI806" s="170" t="s">
        <v>48</v>
      </c>
    </row>
    <row r="807" spans="1:35" ht="12.75">
      <c r="A807" s="172" t="s">
        <v>3228</v>
      </c>
      <c r="B807" s="159">
        <v>0</v>
      </c>
      <c r="C807" s="5" t="s">
        <v>3228</v>
      </c>
      <c r="D807" s="47" t="s">
        <v>48</v>
      </c>
      <c r="E807" s="12" t="s">
        <v>3229</v>
      </c>
      <c r="F807" s="161" t="s">
        <v>40</v>
      </c>
      <c r="G807" s="161"/>
      <c r="H807" s="162" t="s">
        <v>40</v>
      </c>
      <c r="I807" s="162"/>
      <c r="J807" s="163" t="s">
        <v>40</v>
      </c>
      <c r="K807" s="163"/>
      <c r="L807" s="164" t="s">
        <v>40</v>
      </c>
      <c r="M807" s="164"/>
      <c r="N807" s="164" t="s">
        <v>40</v>
      </c>
      <c r="O807" s="165"/>
      <c r="P807" s="166" t="s">
        <v>40</v>
      </c>
      <c r="Q807" s="166"/>
      <c r="R807" s="167" t="s">
        <v>40</v>
      </c>
      <c r="S807" s="167"/>
      <c r="T807" s="168" t="s">
        <v>40</v>
      </c>
      <c r="U807" s="168"/>
      <c r="V807" s="169" t="s">
        <v>40</v>
      </c>
      <c r="W807" s="169"/>
      <c r="X807" s="5" t="s">
        <v>40</v>
      </c>
      <c r="Y807" s="5"/>
      <c r="Z807" s="161" t="s">
        <v>40</v>
      </c>
      <c r="AA807" s="161"/>
      <c r="AB807" s="162" t="s">
        <v>40</v>
      </c>
      <c r="AC807" s="162"/>
      <c r="AD807" s="5">
        <v>10</v>
      </c>
      <c r="AE807" s="5" t="s">
        <v>12539</v>
      </c>
      <c r="AF807" s="5" t="s">
        <v>12571</v>
      </c>
      <c r="AG807" s="170" t="b">
        <v>0</v>
      </c>
      <c r="AH807" s="170" t="b">
        <v>0</v>
      </c>
      <c r="AI807" s="170" t="s">
        <v>48</v>
      </c>
    </row>
    <row r="808" spans="1:35" ht="12.75">
      <c r="A808" s="172" t="s">
        <v>3230</v>
      </c>
      <c r="B808" s="159">
        <v>0</v>
      </c>
      <c r="C808" s="5" t="s">
        <v>3230</v>
      </c>
      <c r="D808" s="47" t="s">
        <v>48</v>
      </c>
      <c r="E808" s="12" t="s">
        <v>3231</v>
      </c>
      <c r="F808" s="161" t="s">
        <v>40</v>
      </c>
      <c r="G808" s="161"/>
      <c r="H808" s="162" t="s">
        <v>40</v>
      </c>
      <c r="I808" s="162"/>
      <c r="J808" s="163" t="s">
        <v>40</v>
      </c>
      <c r="K808" s="163"/>
      <c r="L808" s="164" t="s">
        <v>40</v>
      </c>
      <c r="M808" s="164"/>
      <c r="N808" s="164" t="s">
        <v>40</v>
      </c>
      <c r="O808" s="165"/>
      <c r="P808" s="166" t="s">
        <v>40</v>
      </c>
      <c r="Q808" s="166"/>
      <c r="R808" s="167" t="s">
        <v>40</v>
      </c>
      <c r="S808" s="167"/>
      <c r="T808" s="168" t="s">
        <v>40</v>
      </c>
      <c r="U808" s="168"/>
      <c r="V808" s="169" t="s">
        <v>40</v>
      </c>
      <c r="W808" s="169"/>
      <c r="X808" s="5" t="s">
        <v>40</v>
      </c>
      <c r="Y808" s="5"/>
      <c r="Z808" s="161" t="s">
        <v>40</v>
      </c>
      <c r="AA808" s="161"/>
      <c r="AB808" s="162" t="s">
        <v>40</v>
      </c>
      <c r="AC808" s="162"/>
      <c r="AD808" s="5">
        <v>10</v>
      </c>
      <c r="AE808" s="5" t="s">
        <v>12539</v>
      </c>
      <c r="AF808" s="5" t="s">
        <v>12571</v>
      </c>
      <c r="AG808" s="170" t="b">
        <v>0</v>
      </c>
      <c r="AH808" s="170" t="b">
        <v>0</v>
      </c>
      <c r="AI808" s="170" t="s">
        <v>48</v>
      </c>
    </row>
    <row r="809" spans="1:35" ht="12.75">
      <c r="A809" s="172" t="s">
        <v>3232</v>
      </c>
      <c r="B809" s="159">
        <v>0</v>
      </c>
      <c r="C809" s="5" t="s">
        <v>3232</v>
      </c>
      <c r="D809" s="47" t="s">
        <v>48</v>
      </c>
      <c r="E809" s="12" t="s">
        <v>3233</v>
      </c>
      <c r="F809" s="161" t="s">
        <v>40</v>
      </c>
      <c r="G809" s="161"/>
      <c r="H809" s="162" t="s">
        <v>40</v>
      </c>
      <c r="I809" s="162"/>
      <c r="J809" s="163" t="s">
        <v>40</v>
      </c>
      <c r="K809" s="163"/>
      <c r="L809" s="164" t="s">
        <v>40</v>
      </c>
      <c r="M809" s="164"/>
      <c r="N809" s="164" t="s">
        <v>40</v>
      </c>
      <c r="O809" s="165"/>
      <c r="P809" s="166" t="s">
        <v>40</v>
      </c>
      <c r="Q809" s="166"/>
      <c r="R809" s="167" t="s">
        <v>40</v>
      </c>
      <c r="S809" s="167"/>
      <c r="T809" s="168" t="s">
        <v>40</v>
      </c>
      <c r="U809" s="168"/>
      <c r="V809" s="169" t="s">
        <v>40</v>
      </c>
      <c r="W809" s="169"/>
      <c r="X809" s="5" t="s">
        <v>40</v>
      </c>
      <c r="Y809" s="5"/>
      <c r="Z809" s="161" t="s">
        <v>40</v>
      </c>
      <c r="AA809" s="161"/>
      <c r="AB809" s="162" t="s">
        <v>40</v>
      </c>
      <c r="AC809" s="162"/>
      <c r="AD809" s="5">
        <v>10</v>
      </c>
      <c r="AE809" s="5" t="s">
        <v>12539</v>
      </c>
      <c r="AF809" s="5" t="s">
        <v>12571</v>
      </c>
      <c r="AG809" s="170" t="b">
        <v>0</v>
      </c>
      <c r="AH809" s="170" t="b">
        <v>0</v>
      </c>
      <c r="AI809" s="170" t="s">
        <v>48</v>
      </c>
    </row>
    <row r="810" spans="1:35" ht="12.75">
      <c r="A810" s="74" t="s">
        <v>3234</v>
      </c>
      <c r="B810" s="159">
        <v>0</v>
      </c>
      <c r="C810" s="5" t="s">
        <v>3234</v>
      </c>
      <c r="D810" s="53" t="s">
        <v>3235</v>
      </c>
      <c r="E810" s="12" t="s">
        <v>3235</v>
      </c>
      <c r="F810" s="161" t="s">
        <v>40</v>
      </c>
      <c r="G810" s="161"/>
      <c r="H810" s="162" t="s">
        <v>40</v>
      </c>
      <c r="I810" s="162"/>
      <c r="J810" s="163" t="s">
        <v>40</v>
      </c>
      <c r="K810" s="163"/>
      <c r="L810" s="164" t="s">
        <v>40</v>
      </c>
      <c r="M810" s="164"/>
      <c r="N810" s="164" t="s">
        <v>40</v>
      </c>
      <c r="O810" s="165"/>
      <c r="P810" s="166" t="s">
        <v>40</v>
      </c>
      <c r="Q810" s="166"/>
      <c r="R810" s="167" t="s">
        <v>40</v>
      </c>
      <c r="S810" s="167"/>
      <c r="T810" s="168" t="s">
        <v>40</v>
      </c>
      <c r="U810" s="168"/>
      <c r="V810" s="169" t="s">
        <v>40</v>
      </c>
      <c r="W810" s="169"/>
      <c r="X810" s="5" t="s">
        <v>40</v>
      </c>
      <c r="Y810" s="5"/>
      <c r="Z810" s="161" t="s">
        <v>40</v>
      </c>
      <c r="AA810" s="161"/>
      <c r="AB810" s="162" t="s">
        <v>40</v>
      </c>
      <c r="AC810" s="162"/>
      <c r="AD810" s="5">
        <v>10</v>
      </c>
      <c r="AE810" s="5" t="s">
        <v>12539</v>
      </c>
      <c r="AF810" s="5" t="s">
        <v>12571</v>
      </c>
      <c r="AG810" s="170" t="b">
        <v>0</v>
      </c>
      <c r="AH810" s="170" t="b">
        <v>0</v>
      </c>
      <c r="AI810" s="170" t="s">
        <v>48</v>
      </c>
    </row>
    <row r="811" spans="1:35" ht="12.75">
      <c r="A811" s="191" t="s">
        <v>2259</v>
      </c>
      <c r="B811" s="159">
        <v>0</v>
      </c>
      <c r="C811" s="5" t="s">
        <v>2259</v>
      </c>
      <c r="D811" s="53" t="s">
        <v>3236</v>
      </c>
      <c r="E811" s="12" t="s">
        <v>3236</v>
      </c>
      <c r="F811" s="161" t="s">
        <v>40</v>
      </c>
      <c r="G811" s="161"/>
      <c r="H811" s="162" t="s">
        <v>40</v>
      </c>
      <c r="I811" s="162"/>
      <c r="J811" s="163" t="s">
        <v>40</v>
      </c>
      <c r="K811" s="163"/>
      <c r="L811" s="164" t="s">
        <v>40</v>
      </c>
      <c r="M811" s="164"/>
      <c r="N811" s="164" t="s">
        <v>40</v>
      </c>
      <c r="O811" s="165"/>
      <c r="P811" s="166" t="s">
        <v>40</v>
      </c>
      <c r="Q811" s="166"/>
      <c r="R811" s="167" t="s">
        <v>40</v>
      </c>
      <c r="S811" s="167"/>
      <c r="T811" s="168" t="s">
        <v>40</v>
      </c>
      <c r="U811" s="168"/>
      <c r="V811" s="169" t="s">
        <v>40</v>
      </c>
      <c r="W811" s="169"/>
      <c r="X811" s="5" t="s">
        <v>40</v>
      </c>
      <c r="Y811" s="5"/>
      <c r="Z811" s="161" t="s">
        <v>40</v>
      </c>
      <c r="AA811" s="161"/>
      <c r="AB811" s="162" t="s">
        <v>40</v>
      </c>
      <c r="AC811" s="162"/>
      <c r="AD811" s="5">
        <v>10</v>
      </c>
      <c r="AE811" s="5" t="s">
        <v>12539</v>
      </c>
      <c r="AF811" s="5" t="s">
        <v>12571</v>
      </c>
      <c r="AG811" s="170" t="b">
        <v>0</v>
      </c>
      <c r="AH811" s="170" t="b">
        <v>0</v>
      </c>
      <c r="AI811" s="170" t="s">
        <v>48</v>
      </c>
    </row>
    <row r="812" spans="1:35" ht="12.75">
      <c r="A812" s="74" t="s">
        <v>3237</v>
      </c>
      <c r="B812" s="159">
        <v>0</v>
      </c>
      <c r="C812" s="5" t="s">
        <v>3237</v>
      </c>
      <c r="D812" s="53" t="s">
        <v>3238</v>
      </c>
      <c r="E812" s="12" t="s">
        <v>3238</v>
      </c>
      <c r="F812" s="161" t="s">
        <v>40</v>
      </c>
      <c r="G812" s="161"/>
      <c r="H812" s="162" t="s">
        <v>40</v>
      </c>
      <c r="I812" s="162"/>
      <c r="J812" s="163" t="s">
        <v>40</v>
      </c>
      <c r="K812" s="163"/>
      <c r="L812" s="164" t="s">
        <v>40</v>
      </c>
      <c r="M812" s="164"/>
      <c r="N812" s="164" t="s">
        <v>40</v>
      </c>
      <c r="O812" s="165"/>
      <c r="P812" s="166" t="s">
        <v>40</v>
      </c>
      <c r="Q812" s="166"/>
      <c r="R812" s="167" t="s">
        <v>40</v>
      </c>
      <c r="S812" s="167"/>
      <c r="T812" s="168" t="s">
        <v>40</v>
      </c>
      <c r="U812" s="168"/>
      <c r="V812" s="169" t="s">
        <v>40</v>
      </c>
      <c r="W812" s="169"/>
      <c r="X812" s="5" t="s">
        <v>40</v>
      </c>
      <c r="Y812" s="5"/>
      <c r="Z812" s="161" t="s">
        <v>40</v>
      </c>
      <c r="AA812" s="161"/>
      <c r="AB812" s="162" t="s">
        <v>40</v>
      </c>
      <c r="AC812" s="162"/>
      <c r="AD812" s="5">
        <v>10</v>
      </c>
      <c r="AE812" s="5" t="s">
        <v>12539</v>
      </c>
      <c r="AF812" s="5" t="s">
        <v>12571</v>
      </c>
      <c r="AG812" s="170" t="b">
        <v>0</v>
      </c>
      <c r="AH812" s="170" t="b">
        <v>0</v>
      </c>
      <c r="AI812" s="170" t="s">
        <v>48</v>
      </c>
    </row>
    <row r="813" spans="1:35" ht="12.75">
      <c r="A813" s="74" t="s">
        <v>3239</v>
      </c>
      <c r="B813" s="159">
        <v>0</v>
      </c>
      <c r="C813" s="5" t="s">
        <v>3239</v>
      </c>
      <c r="D813" s="53" t="s">
        <v>3240</v>
      </c>
      <c r="E813" s="12" t="s">
        <v>3240</v>
      </c>
      <c r="F813" s="161" t="s">
        <v>40</v>
      </c>
      <c r="G813" s="161"/>
      <c r="H813" s="162" t="s">
        <v>40</v>
      </c>
      <c r="I813" s="162"/>
      <c r="J813" s="163" t="s">
        <v>40</v>
      </c>
      <c r="K813" s="163"/>
      <c r="L813" s="164" t="s">
        <v>40</v>
      </c>
      <c r="M813" s="164"/>
      <c r="N813" s="164" t="s">
        <v>40</v>
      </c>
      <c r="O813" s="165"/>
      <c r="P813" s="166" t="s">
        <v>40</v>
      </c>
      <c r="Q813" s="166"/>
      <c r="R813" s="167" t="s">
        <v>40</v>
      </c>
      <c r="S813" s="167"/>
      <c r="T813" s="168" t="s">
        <v>40</v>
      </c>
      <c r="U813" s="168"/>
      <c r="V813" s="169" t="s">
        <v>40</v>
      </c>
      <c r="W813" s="169"/>
      <c r="X813" s="5" t="s">
        <v>40</v>
      </c>
      <c r="Y813" s="5"/>
      <c r="Z813" s="161" t="s">
        <v>40</v>
      </c>
      <c r="AA813" s="161"/>
      <c r="AB813" s="162" t="s">
        <v>40</v>
      </c>
      <c r="AC813" s="162"/>
      <c r="AD813" s="5">
        <v>10</v>
      </c>
      <c r="AE813" s="5" t="s">
        <v>12539</v>
      </c>
      <c r="AF813" s="5" t="s">
        <v>12571</v>
      </c>
      <c r="AG813" s="170" t="b">
        <v>0</v>
      </c>
      <c r="AH813" s="170" t="b">
        <v>0</v>
      </c>
      <c r="AI813" s="170" t="s">
        <v>48</v>
      </c>
    </row>
    <row r="814" spans="1:35" ht="12.75">
      <c r="A814" s="172" t="s">
        <v>3241</v>
      </c>
      <c r="B814" s="159">
        <v>0</v>
      </c>
      <c r="C814" s="5" t="s">
        <v>3241</v>
      </c>
      <c r="D814" s="47" t="s">
        <v>48</v>
      </c>
      <c r="E814" s="12" t="s">
        <v>3242</v>
      </c>
      <c r="F814" s="161" t="s">
        <v>40</v>
      </c>
      <c r="G814" s="161"/>
      <c r="H814" s="162" t="s">
        <v>40</v>
      </c>
      <c r="I814" s="162"/>
      <c r="J814" s="163" t="s">
        <v>40</v>
      </c>
      <c r="K814" s="163"/>
      <c r="L814" s="164" t="s">
        <v>40</v>
      </c>
      <c r="M814" s="164"/>
      <c r="N814" s="164" t="s">
        <v>40</v>
      </c>
      <c r="O814" s="165"/>
      <c r="P814" s="166" t="s">
        <v>40</v>
      </c>
      <c r="Q814" s="166"/>
      <c r="R814" s="167" t="s">
        <v>40</v>
      </c>
      <c r="S814" s="167"/>
      <c r="T814" s="168" t="s">
        <v>40</v>
      </c>
      <c r="U814" s="168"/>
      <c r="V814" s="169" t="s">
        <v>40</v>
      </c>
      <c r="W814" s="169"/>
      <c r="X814" s="5" t="s">
        <v>40</v>
      </c>
      <c r="Y814" s="5"/>
      <c r="Z814" s="161" t="s">
        <v>40</v>
      </c>
      <c r="AA814" s="161"/>
      <c r="AB814" s="162" t="s">
        <v>40</v>
      </c>
      <c r="AC814" s="162"/>
      <c r="AD814" s="5">
        <v>10</v>
      </c>
      <c r="AE814" s="5" t="s">
        <v>12539</v>
      </c>
      <c r="AF814" s="5" t="s">
        <v>12571</v>
      </c>
      <c r="AG814" s="170" t="b">
        <v>0</v>
      </c>
      <c r="AH814" s="170" t="b">
        <v>0</v>
      </c>
      <c r="AI814" s="170" t="s">
        <v>48</v>
      </c>
    </row>
    <row r="815" spans="1:35" ht="12.75">
      <c r="A815" s="172" t="s">
        <v>3243</v>
      </c>
      <c r="B815" s="159">
        <v>0</v>
      </c>
      <c r="C815" s="5" t="s">
        <v>3243</v>
      </c>
      <c r="D815" s="47" t="s">
        <v>48</v>
      </c>
      <c r="E815" s="12" t="s">
        <v>3244</v>
      </c>
      <c r="F815" s="161" t="s">
        <v>40</v>
      </c>
      <c r="G815" s="161"/>
      <c r="H815" s="162" t="s">
        <v>40</v>
      </c>
      <c r="I815" s="162"/>
      <c r="J815" s="163" t="s">
        <v>40</v>
      </c>
      <c r="K815" s="163"/>
      <c r="L815" s="164" t="s">
        <v>40</v>
      </c>
      <c r="M815" s="164"/>
      <c r="N815" s="164" t="s">
        <v>40</v>
      </c>
      <c r="O815" s="165"/>
      <c r="P815" s="166" t="s">
        <v>40</v>
      </c>
      <c r="Q815" s="166"/>
      <c r="R815" s="167" t="s">
        <v>40</v>
      </c>
      <c r="S815" s="167"/>
      <c r="T815" s="168" t="s">
        <v>40</v>
      </c>
      <c r="U815" s="168"/>
      <c r="V815" s="169" t="s">
        <v>40</v>
      </c>
      <c r="W815" s="169"/>
      <c r="X815" s="5" t="s">
        <v>40</v>
      </c>
      <c r="Y815" s="5"/>
      <c r="Z815" s="161" t="s">
        <v>40</v>
      </c>
      <c r="AA815" s="161"/>
      <c r="AB815" s="162" t="s">
        <v>40</v>
      </c>
      <c r="AC815" s="162"/>
      <c r="AD815" s="5">
        <v>10</v>
      </c>
      <c r="AE815" s="5" t="s">
        <v>12539</v>
      </c>
      <c r="AF815" s="5" t="s">
        <v>12571</v>
      </c>
      <c r="AG815" s="170" t="b">
        <v>0</v>
      </c>
      <c r="AH815" s="170" t="b">
        <v>0</v>
      </c>
      <c r="AI815" s="170" t="s">
        <v>48</v>
      </c>
    </row>
    <row r="816" spans="1:35" ht="12.75">
      <c r="A816" s="172" t="s">
        <v>3245</v>
      </c>
      <c r="B816" s="159">
        <v>0</v>
      </c>
      <c r="C816" s="5" t="s">
        <v>3245</v>
      </c>
      <c r="D816" s="47" t="s">
        <v>48</v>
      </c>
      <c r="E816" s="12" t="s">
        <v>3246</v>
      </c>
      <c r="F816" s="161" t="s">
        <v>40</v>
      </c>
      <c r="G816" s="161"/>
      <c r="H816" s="162" t="s">
        <v>40</v>
      </c>
      <c r="I816" s="162"/>
      <c r="J816" s="163" t="s">
        <v>40</v>
      </c>
      <c r="K816" s="163"/>
      <c r="L816" s="164" t="s">
        <v>40</v>
      </c>
      <c r="M816" s="164"/>
      <c r="N816" s="164" t="s">
        <v>40</v>
      </c>
      <c r="O816" s="165"/>
      <c r="P816" s="166" t="s">
        <v>40</v>
      </c>
      <c r="Q816" s="166"/>
      <c r="R816" s="167" t="s">
        <v>40</v>
      </c>
      <c r="S816" s="167"/>
      <c r="T816" s="168" t="s">
        <v>40</v>
      </c>
      <c r="U816" s="168"/>
      <c r="V816" s="169" t="s">
        <v>40</v>
      </c>
      <c r="W816" s="169"/>
      <c r="X816" s="5" t="s">
        <v>40</v>
      </c>
      <c r="Y816" s="5"/>
      <c r="Z816" s="161" t="s">
        <v>40</v>
      </c>
      <c r="AA816" s="161"/>
      <c r="AB816" s="162" t="s">
        <v>40</v>
      </c>
      <c r="AC816" s="162"/>
      <c r="AD816" s="5">
        <v>10</v>
      </c>
      <c r="AE816" s="5" t="s">
        <v>12539</v>
      </c>
      <c r="AF816" s="5" t="s">
        <v>12571</v>
      </c>
      <c r="AG816" s="170" t="b">
        <v>0</v>
      </c>
      <c r="AH816" s="170" t="b">
        <v>0</v>
      </c>
      <c r="AI816" s="170" t="s">
        <v>48</v>
      </c>
    </row>
    <row r="817" spans="1:35" ht="12.75">
      <c r="A817" s="191" t="s">
        <v>3247</v>
      </c>
      <c r="B817" s="159">
        <v>0</v>
      </c>
      <c r="C817" s="5" t="s">
        <v>3247</v>
      </c>
      <c r="D817" s="53" t="s">
        <v>3248</v>
      </c>
      <c r="E817" s="12" t="s">
        <v>3248</v>
      </c>
      <c r="F817" s="161" t="s">
        <v>40</v>
      </c>
      <c r="G817" s="161"/>
      <c r="H817" s="162" t="s">
        <v>40</v>
      </c>
      <c r="I817" s="162"/>
      <c r="J817" s="163" t="s">
        <v>40</v>
      </c>
      <c r="K817" s="163"/>
      <c r="L817" s="164" t="s">
        <v>40</v>
      </c>
      <c r="M817" s="164"/>
      <c r="N817" s="164" t="s">
        <v>40</v>
      </c>
      <c r="O817" s="165"/>
      <c r="P817" s="166" t="s">
        <v>40</v>
      </c>
      <c r="Q817" s="166"/>
      <c r="R817" s="167" t="s">
        <v>40</v>
      </c>
      <c r="S817" s="167"/>
      <c r="T817" s="168" t="s">
        <v>40</v>
      </c>
      <c r="U817" s="168"/>
      <c r="V817" s="169" t="s">
        <v>40</v>
      </c>
      <c r="W817" s="169"/>
      <c r="X817" s="5" t="s">
        <v>40</v>
      </c>
      <c r="Y817" s="5"/>
      <c r="Z817" s="161" t="s">
        <v>40</v>
      </c>
      <c r="AA817" s="161"/>
      <c r="AB817" s="162" t="s">
        <v>40</v>
      </c>
      <c r="AC817" s="162"/>
      <c r="AD817" s="5">
        <v>10</v>
      </c>
      <c r="AE817" s="5" t="s">
        <v>12539</v>
      </c>
      <c r="AF817" s="5" t="s">
        <v>12571</v>
      </c>
      <c r="AG817" s="170" t="b">
        <v>0</v>
      </c>
      <c r="AH817" s="170" t="b">
        <v>0</v>
      </c>
      <c r="AI817" s="170" t="s">
        <v>48</v>
      </c>
    </row>
    <row r="818" spans="1:35" ht="12.75">
      <c r="A818" s="74" t="s">
        <v>3249</v>
      </c>
      <c r="B818" s="159">
        <v>0</v>
      </c>
      <c r="C818" s="5" t="s">
        <v>3249</v>
      </c>
      <c r="D818" s="53" t="s">
        <v>3250</v>
      </c>
      <c r="E818" s="12" t="s">
        <v>3250</v>
      </c>
      <c r="F818" s="161" t="s">
        <v>40</v>
      </c>
      <c r="G818" s="161"/>
      <c r="H818" s="162" t="s">
        <v>40</v>
      </c>
      <c r="I818" s="162"/>
      <c r="J818" s="163" t="s">
        <v>40</v>
      </c>
      <c r="K818" s="163"/>
      <c r="L818" s="164" t="s">
        <v>40</v>
      </c>
      <c r="M818" s="164"/>
      <c r="N818" s="164" t="s">
        <v>40</v>
      </c>
      <c r="O818" s="165"/>
      <c r="P818" s="166" t="s">
        <v>40</v>
      </c>
      <c r="Q818" s="166"/>
      <c r="R818" s="167" t="s">
        <v>40</v>
      </c>
      <c r="S818" s="167"/>
      <c r="T818" s="168" t="s">
        <v>40</v>
      </c>
      <c r="U818" s="168"/>
      <c r="V818" s="169" t="s">
        <v>40</v>
      </c>
      <c r="W818" s="169"/>
      <c r="X818" s="5" t="s">
        <v>40</v>
      </c>
      <c r="Y818" s="5"/>
      <c r="Z818" s="161" t="s">
        <v>40</v>
      </c>
      <c r="AA818" s="161"/>
      <c r="AB818" s="162" t="s">
        <v>40</v>
      </c>
      <c r="AC818" s="162"/>
      <c r="AD818" s="5">
        <v>10</v>
      </c>
      <c r="AE818" s="5" t="s">
        <v>12539</v>
      </c>
      <c r="AF818" s="5" t="s">
        <v>12571</v>
      </c>
      <c r="AG818" s="170" t="b">
        <v>0</v>
      </c>
      <c r="AH818" s="170" t="b">
        <v>0</v>
      </c>
      <c r="AI818" s="170" t="s">
        <v>48</v>
      </c>
    </row>
    <row r="819" spans="1:35" ht="12.75">
      <c r="A819" s="74" t="s">
        <v>3251</v>
      </c>
      <c r="B819" s="159">
        <v>0</v>
      </c>
      <c r="C819" s="5" t="s">
        <v>3251</v>
      </c>
      <c r="D819" s="53" t="s">
        <v>3252</v>
      </c>
      <c r="E819" s="12" t="s">
        <v>3252</v>
      </c>
      <c r="F819" s="161" t="s">
        <v>40</v>
      </c>
      <c r="G819" s="161"/>
      <c r="H819" s="162" t="s">
        <v>40</v>
      </c>
      <c r="I819" s="162"/>
      <c r="J819" s="163" t="s">
        <v>40</v>
      </c>
      <c r="K819" s="163"/>
      <c r="L819" s="164" t="s">
        <v>40</v>
      </c>
      <c r="M819" s="164"/>
      <c r="N819" s="164" t="s">
        <v>40</v>
      </c>
      <c r="O819" s="165"/>
      <c r="P819" s="166" t="s">
        <v>40</v>
      </c>
      <c r="Q819" s="166"/>
      <c r="R819" s="167" t="s">
        <v>40</v>
      </c>
      <c r="S819" s="167"/>
      <c r="T819" s="168" t="s">
        <v>40</v>
      </c>
      <c r="U819" s="168"/>
      <c r="V819" s="169" t="s">
        <v>40</v>
      </c>
      <c r="W819" s="169"/>
      <c r="X819" s="5" t="s">
        <v>40</v>
      </c>
      <c r="Y819" s="5"/>
      <c r="Z819" s="161" t="s">
        <v>40</v>
      </c>
      <c r="AA819" s="161"/>
      <c r="AB819" s="162" t="s">
        <v>40</v>
      </c>
      <c r="AC819" s="162"/>
      <c r="AD819" s="5">
        <v>10</v>
      </c>
      <c r="AE819" s="5" t="s">
        <v>12539</v>
      </c>
      <c r="AF819" s="5" t="s">
        <v>12571</v>
      </c>
      <c r="AG819" s="170" t="b">
        <v>0</v>
      </c>
      <c r="AH819" s="170" t="b">
        <v>0</v>
      </c>
      <c r="AI819" s="170" t="s">
        <v>48</v>
      </c>
    </row>
    <row r="820" spans="1:35" ht="12.75" hidden="1">
      <c r="A820" s="74"/>
      <c r="B820" s="5"/>
      <c r="C820" s="5"/>
      <c r="D820" s="11"/>
      <c r="E820" s="5"/>
      <c r="F820" s="161" t="s">
        <v>40</v>
      </c>
      <c r="G820" s="161"/>
      <c r="H820" s="162" t="s">
        <v>40</v>
      </c>
      <c r="I820" s="162"/>
      <c r="J820" s="163" t="s">
        <v>40</v>
      </c>
      <c r="K820" s="163"/>
      <c r="L820" s="164" t="s">
        <v>40</v>
      </c>
      <c r="M820" s="164"/>
      <c r="N820" s="164" t="s">
        <v>40</v>
      </c>
      <c r="O820" s="165"/>
      <c r="P820" s="166" t="s">
        <v>40</v>
      </c>
      <c r="Q820" s="166"/>
      <c r="R820" s="167" t="s">
        <v>40</v>
      </c>
      <c r="S820" s="167"/>
      <c r="T820" s="168" t="s">
        <v>40</v>
      </c>
      <c r="U820" s="168"/>
      <c r="V820" s="169" t="s">
        <v>40</v>
      </c>
      <c r="W820" s="169"/>
      <c r="X820" s="5" t="s">
        <v>40</v>
      </c>
      <c r="Y820" s="5"/>
      <c r="Z820" s="161" t="s">
        <v>40</v>
      </c>
      <c r="AA820" s="161"/>
      <c r="AB820" s="162" t="s">
        <v>40</v>
      </c>
      <c r="AC820" s="162"/>
      <c r="AD820" s="5"/>
      <c r="AE820" s="5"/>
      <c r="AF820" s="5"/>
      <c r="AG820" s="170"/>
      <c r="AH820" s="170"/>
      <c r="AI820" s="170"/>
    </row>
    <row r="821" spans="1:35" ht="12.75">
      <c r="A821" s="74" t="s">
        <v>3255</v>
      </c>
      <c r="B821" s="159">
        <v>1</v>
      </c>
      <c r="C821" s="5" t="s">
        <v>3256</v>
      </c>
      <c r="D821" s="47" t="s">
        <v>3257</v>
      </c>
      <c r="E821" s="12" t="s">
        <v>3257</v>
      </c>
      <c r="F821" s="161" t="s">
        <v>557</v>
      </c>
      <c r="G821" s="161">
        <v>4</v>
      </c>
      <c r="H821" s="162" t="s">
        <v>528</v>
      </c>
      <c r="I821" s="162">
        <v>2</v>
      </c>
      <c r="J821" s="163" t="s">
        <v>500</v>
      </c>
      <c r="K821" s="163">
        <v>2</v>
      </c>
      <c r="L821" s="164" t="s">
        <v>4585</v>
      </c>
      <c r="M821" s="164">
        <v>1</v>
      </c>
      <c r="N821" s="163" t="s">
        <v>8133</v>
      </c>
      <c r="O821" s="165">
        <v>1</v>
      </c>
      <c r="P821" s="166" t="s">
        <v>303</v>
      </c>
      <c r="Q821" s="166">
        <v>1</v>
      </c>
      <c r="R821" s="167" t="s">
        <v>40</v>
      </c>
      <c r="S821" s="167"/>
      <c r="T821" s="168" t="s">
        <v>40</v>
      </c>
      <c r="U821" s="168"/>
      <c r="V821" s="169" t="s">
        <v>40</v>
      </c>
      <c r="W821" s="169"/>
      <c r="X821" s="5" t="s">
        <v>40</v>
      </c>
      <c r="Y821" s="5"/>
      <c r="Z821" s="161" t="s">
        <v>40</v>
      </c>
      <c r="AA821" s="161"/>
      <c r="AB821" s="162" t="s">
        <v>40</v>
      </c>
      <c r="AC821" s="162"/>
      <c r="AD821" s="5">
        <v>15</v>
      </c>
      <c r="AE821" s="5" t="s">
        <v>12539</v>
      </c>
      <c r="AF821" s="5" t="s">
        <v>12571</v>
      </c>
      <c r="AG821" s="170" t="b">
        <v>1</v>
      </c>
      <c r="AH821" s="170" t="b">
        <v>1</v>
      </c>
      <c r="AI821" s="170" t="str">
        <f ca="1">IFERROR(VLOOKUP(F821,Cennik!$A$4:$B892, 2, FALSE()) * G821 + VLOOKUP(H821,Cennik!$A$4:$B892, 2, FALSE()) * I821 + VLOOKUP(J821,Cennik!$A$4:$B892, 2, FALSE()) * K821 + VLOOKUP(L821,Cennik!$A$4:$B892, 2, FALSE()) * M821 + VLOOKUP(N821,Cennik!$A$4:$B892, 2, FALSE()) * O821 + VLOOKUP(P821,Cennik!$A$4:$B892, 2, FALSE()) * Q821 + VLOOKUP(R821,Cennik!$A$4:$B892, 2, FALSE()) * S821 + VLOOKUP(T821,Cennik!$A$4:$B892, 2, FALSE()) * U821 + VLOOKUP(V821,Cennik!$A$4:$B892, 2, FALSE()) * W821 + VLOOKUP(X821,Cennik!$A$4:$B892, 2, FALSE()) * Y821 + VLOOKUP(Z821,Cennik!$A$4:$B892, 2, FALSE()) * AA821 + VLOOKUP(AB821,Cennik!$A$4:$B892, 2, FALSE() * AC821),"Brak wartości")</f>
        <v>Brak wartości</v>
      </c>
    </row>
    <row r="822" spans="1:35" ht="12.75">
      <c r="A822" s="74" t="s">
        <v>3258</v>
      </c>
      <c r="B822" s="159">
        <v>1</v>
      </c>
      <c r="C822" s="5" t="s">
        <v>3256</v>
      </c>
      <c r="D822" s="47" t="s">
        <v>3259</v>
      </c>
      <c r="E822" s="12" t="s">
        <v>3259</v>
      </c>
      <c r="F822" s="161" t="s">
        <v>557</v>
      </c>
      <c r="G822" s="161">
        <v>4</v>
      </c>
      <c r="H822" s="162" t="s">
        <v>528</v>
      </c>
      <c r="I822" s="162">
        <v>2</v>
      </c>
      <c r="J822" s="163" t="s">
        <v>500</v>
      </c>
      <c r="K822" s="163">
        <v>2</v>
      </c>
      <c r="L822" s="164" t="s">
        <v>4585</v>
      </c>
      <c r="M822" s="164">
        <v>1</v>
      </c>
      <c r="N822" s="163" t="s">
        <v>8133</v>
      </c>
      <c r="O822" s="165">
        <v>1</v>
      </c>
      <c r="P822" s="166" t="s">
        <v>303</v>
      </c>
      <c r="Q822" s="166">
        <v>1</v>
      </c>
      <c r="R822" s="167" t="s">
        <v>40</v>
      </c>
      <c r="S822" s="167"/>
      <c r="T822" s="168" t="s">
        <v>40</v>
      </c>
      <c r="U822" s="168"/>
      <c r="V822" s="169" t="s">
        <v>40</v>
      </c>
      <c r="W822" s="169"/>
      <c r="X822" s="5" t="s">
        <v>40</v>
      </c>
      <c r="Y822" s="5"/>
      <c r="Z822" s="161" t="s">
        <v>40</v>
      </c>
      <c r="AA822" s="161"/>
      <c r="AB822" s="162" t="s">
        <v>40</v>
      </c>
      <c r="AC822" s="162"/>
      <c r="AD822" s="5">
        <v>15</v>
      </c>
      <c r="AE822" s="5" t="s">
        <v>12539</v>
      </c>
      <c r="AF822" s="5" t="s">
        <v>12571</v>
      </c>
      <c r="AG822" s="170" t="b">
        <v>1</v>
      </c>
      <c r="AH822" s="170" t="b">
        <v>1</v>
      </c>
      <c r="AI822" s="170" t="str">
        <f ca="1">IFERROR(VLOOKUP(F822,Cennik!$A$4:$B892, 2, FALSE()) * G822 + VLOOKUP(H822,Cennik!$A$4:$B892, 2, FALSE()) * I822 + VLOOKUP(J822,Cennik!$A$4:$B892, 2, FALSE()) * K822 + VLOOKUP(L822,Cennik!$A$4:$B892, 2, FALSE()) * M822 + VLOOKUP(N822,Cennik!$A$4:$B892, 2, FALSE()) * O822 + VLOOKUP(P822,Cennik!$A$4:$B892, 2, FALSE()) * Q822 + VLOOKUP(R822,Cennik!$A$4:$B892, 2, FALSE()) * S822 + VLOOKUP(T822,Cennik!$A$4:$B892, 2, FALSE()) * U822 + VLOOKUP(V822,Cennik!$A$4:$B892, 2, FALSE()) * W822 + VLOOKUP(X822,Cennik!$A$4:$B892, 2, FALSE()) * Y822 + VLOOKUP(Z822,Cennik!$A$4:$B892, 2, FALSE()) * AA822 + VLOOKUP(AB822,Cennik!$A$4:$B892, 2, FALSE()) * AC822 + VLOOKUP("Stamina",Cennik!$A$4:$B892,2,FALSE()),"Brak wartości")</f>
        <v>Brak wartości</v>
      </c>
    </row>
    <row r="823" spans="1:35" ht="12.75">
      <c r="A823" s="74" t="s">
        <v>3260</v>
      </c>
      <c r="B823" s="159">
        <v>1</v>
      </c>
      <c r="C823" s="5" t="s">
        <v>3261</v>
      </c>
      <c r="D823" s="47" t="s">
        <v>3262</v>
      </c>
      <c r="E823" s="12" t="s">
        <v>3262</v>
      </c>
      <c r="F823" s="161" t="s">
        <v>557</v>
      </c>
      <c r="G823" s="161">
        <v>6</v>
      </c>
      <c r="H823" s="162" t="s">
        <v>528</v>
      </c>
      <c r="I823" s="162">
        <v>2</v>
      </c>
      <c r="J823" s="163" t="s">
        <v>500</v>
      </c>
      <c r="K823" s="163">
        <v>4</v>
      </c>
      <c r="L823" s="164" t="s">
        <v>4585</v>
      </c>
      <c r="M823" s="164">
        <v>2</v>
      </c>
      <c r="N823" s="163" t="s">
        <v>8133</v>
      </c>
      <c r="O823" s="165">
        <v>1</v>
      </c>
      <c r="P823" s="166" t="s">
        <v>460</v>
      </c>
      <c r="Q823" s="166">
        <v>1</v>
      </c>
      <c r="R823" s="167" t="s">
        <v>40</v>
      </c>
      <c r="S823" s="167"/>
      <c r="T823" s="168" t="s">
        <v>40</v>
      </c>
      <c r="U823" s="168"/>
      <c r="V823" s="169" t="s">
        <v>40</v>
      </c>
      <c r="W823" s="169"/>
      <c r="X823" s="5" t="s">
        <v>40</v>
      </c>
      <c r="Y823" s="5"/>
      <c r="Z823" s="161" t="s">
        <v>40</v>
      </c>
      <c r="AA823" s="161"/>
      <c r="AB823" s="162" t="s">
        <v>40</v>
      </c>
      <c r="AC823" s="162"/>
      <c r="AD823" s="5">
        <v>8</v>
      </c>
      <c r="AE823" s="5" t="s">
        <v>12539</v>
      </c>
      <c r="AF823" s="5" t="s">
        <v>12571</v>
      </c>
      <c r="AG823" s="170" t="b">
        <v>1</v>
      </c>
      <c r="AH823" s="170" t="b">
        <v>1</v>
      </c>
      <c r="AI823" s="170" t="str">
        <f ca="1">IFERROR(VLOOKUP(F823,Cennik!$A$4:$B892, 2, FALSE()) * G823 + VLOOKUP(H823,Cennik!$A$4:$B892, 2, FALSE()) * I823 + VLOOKUP(J823,Cennik!$A$4:$B892, 2, FALSE()) * K823 + VLOOKUP(L823,Cennik!$A$4:$B892, 2, FALSE()) * M823 + VLOOKUP(N823,Cennik!$A$4:$B892, 2, FALSE()) * O823 + VLOOKUP(P823,Cennik!$A$4:$B892, 2, FALSE()) * Q823 + VLOOKUP(R823,Cennik!$A$4:$B892, 2, FALSE()) * S823 + VLOOKUP(T823,Cennik!$A$4:$B892, 2, FALSE()) * U823 + VLOOKUP(V823,Cennik!$A$4:$B892, 2, FALSE()) * W823 + VLOOKUP(X823,Cennik!$A$4:$B892, 2, FALSE()) * Y823 + VLOOKUP(Z823,Cennik!$A$4:$B892, 2, FALSE()) * AA823 + VLOOKUP(AB823,Cennik!$A$4:$B892, 2, FALSE()) * AC823 + VLOOKUP("Stamina",Cennik!$A$4:$B892,2,FALSE()),"Brak wartości")</f>
        <v>Brak wartości</v>
      </c>
    </row>
    <row r="824" spans="1:35" ht="12.75">
      <c r="A824" s="74" t="s">
        <v>3263</v>
      </c>
      <c r="B824" s="159">
        <v>1</v>
      </c>
      <c r="C824" s="5" t="s">
        <v>3264</v>
      </c>
      <c r="D824" s="47" t="s">
        <v>3265</v>
      </c>
      <c r="E824" s="12" t="s">
        <v>3265</v>
      </c>
      <c r="F824" s="161" t="s">
        <v>557</v>
      </c>
      <c r="G824" s="161">
        <v>6</v>
      </c>
      <c r="H824" s="162" t="s">
        <v>528</v>
      </c>
      <c r="I824" s="162">
        <v>2</v>
      </c>
      <c r="J824" s="163" t="s">
        <v>500</v>
      </c>
      <c r="K824" s="163">
        <v>6</v>
      </c>
      <c r="L824" s="164" t="s">
        <v>4585</v>
      </c>
      <c r="M824" s="164">
        <v>3</v>
      </c>
      <c r="N824" s="163" t="s">
        <v>8133</v>
      </c>
      <c r="O824" s="165">
        <v>1</v>
      </c>
      <c r="P824" s="166" t="s">
        <v>303</v>
      </c>
      <c r="Q824" s="166">
        <v>4</v>
      </c>
      <c r="R824" s="167" t="s">
        <v>40</v>
      </c>
      <c r="S824" s="167"/>
      <c r="T824" s="168" t="s">
        <v>40</v>
      </c>
      <c r="U824" s="168"/>
      <c r="V824" s="169" t="s">
        <v>40</v>
      </c>
      <c r="W824" s="169"/>
      <c r="X824" s="5" t="s">
        <v>40</v>
      </c>
      <c r="Y824" s="5"/>
      <c r="Z824" s="161" t="s">
        <v>40</v>
      </c>
      <c r="AA824" s="161"/>
      <c r="AB824" s="162" t="s">
        <v>40</v>
      </c>
      <c r="AC824" s="162"/>
      <c r="AD824" s="5">
        <v>10</v>
      </c>
      <c r="AE824" s="5" t="s">
        <v>12539</v>
      </c>
      <c r="AF824" s="5" t="s">
        <v>12571</v>
      </c>
      <c r="AG824" s="170" t="b">
        <v>1</v>
      </c>
      <c r="AH824" s="170" t="b">
        <v>1</v>
      </c>
      <c r="AI824" s="170" t="str">
        <f ca="1">IFERROR(VLOOKUP(F824,Cennik!$A$4:$B892, 2, FALSE()) * G824 + VLOOKUP(H824,Cennik!$A$4:$B892, 2, FALSE()) * I824 + VLOOKUP(J824,Cennik!$A$4:$B892, 2, FALSE()) * K824 + VLOOKUP(L824,Cennik!$A$4:$B892, 2, FALSE()) * M824 + VLOOKUP(N824,Cennik!$A$4:$B892, 2, FALSE()) * O824 + VLOOKUP(P824,Cennik!$A$4:$B892, 2, FALSE()) * Q824 + VLOOKUP(R824,Cennik!$A$4:$B892, 2, FALSE()) * S824 + VLOOKUP(T824,Cennik!$A$4:$B892, 2, FALSE()) * U824 + VLOOKUP(V824,Cennik!$A$4:$B892, 2, FALSE()) * W824 + VLOOKUP(X824,Cennik!$A$4:$B892, 2, FALSE()) * Y824 + VLOOKUP(Z824,Cennik!$A$4:$B892, 2, FALSE()) * AA824 + VLOOKUP(AB824,Cennik!$A$4:$B892, 2, FALSE()) * AC824 + VLOOKUP("Stamina",Cennik!$A$4:$B892,2,FALSE()),"Brak wartości")</f>
        <v>Brak wartości</v>
      </c>
    </row>
    <row r="825" spans="1:35" ht="12.75">
      <c r="A825" s="74" t="s">
        <v>3266</v>
      </c>
      <c r="B825" s="159">
        <v>1</v>
      </c>
      <c r="C825" s="5" t="s">
        <v>3267</v>
      </c>
      <c r="D825" s="47" t="s">
        <v>3268</v>
      </c>
      <c r="E825" s="12" t="s">
        <v>3268</v>
      </c>
      <c r="F825" s="161" t="s">
        <v>557</v>
      </c>
      <c r="G825" s="161">
        <v>10</v>
      </c>
      <c r="H825" s="162" t="s">
        <v>528</v>
      </c>
      <c r="I825" s="162">
        <v>3</v>
      </c>
      <c r="J825" s="163" t="s">
        <v>4679</v>
      </c>
      <c r="K825" s="163">
        <v>3</v>
      </c>
      <c r="L825" s="164" t="s">
        <v>500</v>
      </c>
      <c r="M825" s="164">
        <v>6</v>
      </c>
      <c r="N825" s="163" t="s">
        <v>4585</v>
      </c>
      <c r="O825" s="165">
        <v>3</v>
      </c>
      <c r="P825" s="166" t="s">
        <v>8133</v>
      </c>
      <c r="Q825" s="166">
        <v>1</v>
      </c>
      <c r="R825" s="167" t="s">
        <v>303</v>
      </c>
      <c r="S825" s="167">
        <v>8</v>
      </c>
      <c r="T825" s="168" t="s">
        <v>40</v>
      </c>
      <c r="U825" s="168"/>
      <c r="V825" s="169" t="s">
        <v>40</v>
      </c>
      <c r="W825" s="169"/>
      <c r="X825" s="5" t="s">
        <v>40</v>
      </c>
      <c r="Y825" s="5"/>
      <c r="Z825" s="161" t="s">
        <v>40</v>
      </c>
      <c r="AA825" s="161"/>
      <c r="AB825" s="162" t="s">
        <v>40</v>
      </c>
      <c r="AC825" s="162"/>
      <c r="AD825" s="5">
        <v>40</v>
      </c>
      <c r="AE825" s="5" t="s">
        <v>12539</v>
      </c>
      <c r="AF825" s="5" t="s">
        <v>12571</v>
      </c>
      <c r="AG825" s="170" t="b">
        <v>1</v>
      </c>
      <c r="AH825" s="170" t="b">
        <v>1</v>
      </c>
      <c r="AI825" s="170" t="str">
        <f ca="1">IFERROR(VLOOKUP(F825,Cennik!$A$4:$B892, 2, FALSE()) * G825 + VLOOKUP(H825,Cennik!$A$4:$B892, 2, FALSE()) * I825 + VLOOKUP(J825,Cennik!$A$4:$B892, 2, FALSE()) * K825 + VLOOKUP(L825,Cennik!$A$4:$B892, 2, FALSE()) * M825 + VLOOKUP(N825,Cennik!$A$4:$B892, 2, FALSE()) * O825 + VLOOKUP(P825,Cennik!$A$4:$B892, 2, FALSE()) * Q825 + VLOOKUP(R825,Cennik!$A$4:$B892, 2, FALSE()) * S825 + VLOOKUP(T825,Cennik!$A$4:$B892, 2, FALSE()) * U825 + VLOOKUP(V825,Cennik!$A$4:$B892, 2, FALSE()) * W825 + VLOOKUP(X825,Cennik!$A$4:$B892, 2, FALSE()) * Y825 + VLOOKUP(Z825,Cennik!$A$4:$B892, 2, FALSE()) * AA825 + VLOOKUP(AB825,Cennik!$A$4:$B892, 2, FALSE()) * AC825 + VLOOKUP("Stamina",Cennik!$A$4:$B892,2,FALSE()),"Brak wartości")</f>
        <v>Brak wartości</v>
      </c>
    </row>
    <row r="826" spans="1:35" ht="12.75" hidden="1">
      <c r="A826" s="74"/>
      <c r="B826" s="5"/>
      <c r="C826" s="5"/>
      <c r="D826" s="11"/>
      <c r="E826" s="5"/>
      <c r="F826" s="161" t="s">
        <v>40</v>
      </c>
      <c r="G826" s="161"/>
      <c r="H826" s="162" t="s">
        <v>40</v>
      </c>
      <c r="I826" s="162"/>
      <c r="J826" s="163" t="s">
        <v>40</v>
      </c>
      <c r="K826" s="163"/>
      <c r="L826" s="164" t="s">
        <v>40</v>
      </c>
      <c r="M826" s="164"/>
      <c r="N826" s="164" t="s">
        <v>40</v>
      </c>
      <c r="O826" s="165"/>
      <c r="P826" s="166" t="s">
        <v>40</v>
      </c>
      <c r="Q826" s="166"/>
      <c r="R826" s="167" t="s">
        <v>40</v>
      </c>
      <c r="S826" s="167"/>
      <c r="T826" s="168" t="s">
        <v>40</v>
      </c>
      <c r="U826" s="168"/>
      <c r="V826" s="169" t="s">
        <v>40</v>
      </c>
      <c r="W826" s="169"/>
      <c r="X826" s="5" t="s">
        <v>40</v>
      </c>
      <c r="Y826" s="5"/>
      <c r="Z826" s="161" t="s">
        <v>40</v>
      </c>
      <c r="AA826" s="161"/>
      <c r="AB826" s="162" t="s">
        <v>40</v>
      </c>
      <c r="AC826" s="162"/>
      <c r="AD826" s="5"/>
      <c r="AE826" s="5"/>
      <c r="AF826" s="5"/>
      <c r="AG826" s="170"/>
      <c r="AH826" s="170"/>
      <c r="AI826" s="170"/>
    </row>
    <row r="827" spans="1:35" ht="12.75">
      <c r="A827" s="74" t="s">
        <v>3269</v>
      </c>
      <c r="B827" s="159">
        <v>2</v>
      </c>
      <c r="C827" s="5" t="s">
        <v>3270</v>
      </c>
      <c r="D827" s="47" t="s">
        <v>3271</v>
      </c>
      <c r="E827" s="12" t="s">
        <v>3271</v>
      </c>
      <c r="F827" s="161" t="s">
        <v>8161</v>
      </c>
      <c r="G827" s="161">
        <v>1</v>
      </c>
      <c r="H827" s="162" t="s">
        <v>557</v>
      </c>
      <c r="I827" s="162">
        <v>9</v>
      </c>
      <c r="J827" s="163" t="s">
        <v>4679</v>
      </c>
      <c r="K827" s="163">
        <v>4</v>
      </c>
      <c r="L827" s="164" t="s">
        <v>562</v>
      </c>
      <c r="M827" s="164">
        <v>10</v>
      </c>
      <c r="N827" s="163" t="s">
        <v>4585</v>
      </c>
      <c r="O827" s="165">
        <v>6</v>
      </c>
      <c r="P827" s="166" t="s">
        <v>8133</v>
      </c>
      <c r="Q827" s="166">
        <v>1</v>
      </c>
      <c r="R827" s="167" t="s">
        <v>303</v>
      </c>
      <c r="S827" s="167">
        <v>12</v>
      </c>
      <c r="T827" s="168" t="s">
        <v>513</v>
      </c>
      <c r="U827" s="168">
        <v>3</v>
      </c>
      <c r="V827" s="169" t="s">
        <v>40</v>
      </c>
      <c r="W827" s="169"/>
      <c r="X827" s="5" t="s">
        <v>40</v>
      </c>
      <c r="Y827" s="5"/>
      <c r="Z827" s="161" t="s">
        <v>40</v>
      </c>
      <c r="AA827" s="161"/>
      <c r="AB827" s="162" t="s">
        <v>40</v>
      </c>
      <c r="AC827" s="162"/>
      <c r="AD827" s="5">
        <v>4</v>
      </c>
      <c r="AE827" s="5" t="s">
        <v>12539</v>
      </c>
      <c r="AF827" s="5" t="s">
        <v>12571</v>
      </c>
      <c r="AG827" s="170" t="b">
        <v>1</v>
      </c>
      <c r="AH827" s="170" t="b">
        <v>1</v>
      </c>
      <c r="AI827" s="170" t="str">
        <f ca="1">IFERROR(VLOOKUP(F827,Cennik!$A$4:$B892, 2, FALSE()) * G827 + VLOOKUP(H827,Cennik!$A$4:$B892, 2, FALSE()) * I827 + VLOOKUP(J827,Cennik!$A$4:$B892, 2, FALSE()) * K827 + VLOOKUP(L827,Cennik!$A$4:$B892, 2, FALSE()) * M827 + VLOOKUP(N827,Cennik!$A$4:$B892, 2, FALSE()) * O827 + VLOOKUP(P827,Cennik!$A$4:$B892, 2, FALSE()) * Q827 + VLOOKUP(R827,Cennik!$A$4:$B892, 2, FALSE()) * S827 + VLOOKUP(T827,Cennik!$A$4:$B892, 2, FALSE()) * U827 + VLOOKUP(V827,Cennik!$A$4:$B892, 2, FALSE()) * W827 + VLOOKUP(X827,Cennik!$A$4:$B892, 2, FALSE()) * Y827 + VLOOKUP(Z827,Cennik!$A$4:$B892, 2, FALSE()) * AA827 + VLOOKUP(AB827,Cennik!$A$4:$B892, 2, FALSE() * AC827),"Brak wartości")</f>
        <v>Brak wartości</v>
      </c>
    </row>
    <row r="828" spans="1:35" ht="12.75">
      <c r="A828" s="74" t="s">
        <v>3272</v>
      </c>
      <c r="B828" s="159">
        <v>2</v>
      </c>
      <c r="C828" s="5" t="s">
        <v>3273</v>
      </c>
      <c r="D828" s="47" t="s">
        <v>3274</v>
      </c>
      <c r="E828" s="12" t="s">
        <v>3274</v>
      </c>
      <c r="F828" s="161" t="s">
        <v>8161</v>
      </c>
      <c r="G828" s="161">
        <v>1</v>
      </c>
      <c r="H828" s="162" t="s">
        <v>557</v>
      </c>
      <c r="I828" s="162">
        <v>9</v>
      </c>
      <c r="J828" s="163" t="s">
        <v>4679</v>
      </c>
      <c r="K828" s="163">
        <v>3</v>
      </c>
      <c r="L828" s="164" t="s">
        <v>562</v>
      </c>
      <c r="M828" s="164">
        <v>10</v>
      </c>
      <c r="N828" s="163" t="s">
        <v>4585</v>
      </c>
      <c r="O828" s="165">
        <v>6</v>
      </c>
      <c r="P828" s="166" t="s">
        <v>8133</v>
      </c>
      <c r="Q828" s="166">
        <v>1</v>
      </c>
      <c r="R828" s="167" t="s">
        <v>303</v>
      </c>
      <c r="S828" s="167">
        <v>12</v>
      </c>
      <c r="T828" s="168" t="s">
        <v>450</v>
      </c>
      <c r="U828" s="168">
        <v>4</v>
      </c>
      <c r="V828" s="169" t="s">
        <v>40</v>
      </c>
      <c r="W828" s="169"/>
      <c r="X828" s="5" t="s">
        <v>40</v>
      </c>
      <c r="Y828" s="5"/>
      <c r="Z828" s="161" t="s">
        <v>40</v>
      </c>
      <c r="AA828" s="161"/>
      <c r="AB828" s="162" t="s">
        <v>40</v>
      </c>
      <c r="AC828" s="162"/>
      <c r="AD828" s="5">
        <v>4</v>
      </c>
      <c r="AE828" s="5" t="s">
        <v>12539</v>
      </c>
      <c r="AF828" s="5" t="s">
        <v>12571</v>
      </c>
      <c r="AG828" s="170" t="b">
        <v>1</v>
      </c>
      <c r="AH828" s="170" t="b">
        <v>1</v>
      </c>
      <c r="AI828" s="170" t="str">
        <f ca="1">IFERROR(VLOOKUP(F828,Cennik!$A$4:$B892, 2, FALSE()) * G828 + VLOOKUP(H828,Cennik!$A$4:$B892, 2, FALSE()) * I828 + VLOOKUP(J828,Cennik!$A$4:$B892, 2, FALSE()) * K828 + VLOOKUP(L828,Cennik!$A$4:$B892, 2, FALSE()) * M828 + VLOOKUP(N828,Cennik!$A$4:$B892, 2, FALSE()) * O828 + VLOOKUP(P828,Cennik!$A$4:$B892, 2, FALSE()) * Q828 + VLOOKUP(R828,Cennik!$A$4:$B892, 2, FALSE()) * S828 + VLOOKUP(T828,Cennik!$A$4:$B892, 2, FALSE()) * U828 + VLOOKUP(V828,Cennik!$A$4:$B892, 2, FALSE()) * W828 + VLOOKUP(X828,Cennik!$A$4:$B892, 2, FALSE()) * Y828 + VLOOKUP(Z828,Cennik!$A$4:$B892, 2, FALSE()) * AA828 + VLOOKUP(AB828,Cennik!$A$4:$B892, 2, FALSE()) * AC828 + VLOOKUP("Stamina",Cennik!$A$4:$B892,2,FALSE()),"Brak wartości")</f>
        <v>Brak wartości</v>
      </c>
    </row>
    <row r="829" spans="1:35" ht="12.75">
      <c r="A829" s="74" t="s">
        <v>3275</v>
      </c>
      <c r="B829" s="159">
        <v>2</v>
      </c>
      <c r="C829" s="5" t="s">
        <v>3276</v>
      </c>
      <c r="D829" s="47" t="s">
        <v>3277</v>
      </c>
      <c r="E829" s="12" t="s">
        <v>3277</v>
      </c>
      <c r="F829" s="161" t="s">
        <v>8161</v>
      </c>
      <c r="G829" s="161">
        <v>1</v>
      </c>
      <c r="H829" s="162" t="s">
        <v>557</v>
      </c>
      <c r="I829" s="162">
        <v>9</v>
      </c>
      <c r="J829" s="163" t="s">
        <v>4679</v>
      </c>
      <c r="K829" s="163">
        <v>6</v>
      </c>
      <c r="L829" s="164" t="s">
        <v>562</v>
      </c>
      <c r="M829" s="164">
        <v>10</v>
      </c>
      <c r="N829" s="163" t="s">
        <v>4585</v>
      </c>
      <c r="O829" s="165">
        <v>6</v>
      </c>
      <c r="P829" s="166" t="s">
        <v>8133</v>
      </c>
      <c r="Q829" s="166">
        <v>1</v>
      </c>
      <c r="R829" s="167" t="s">
        <v>460</v>
      </c>
      <c r="S829" s="167">
        <v>2</v>
      </c>
      <c r="T829" s="168" t="s">
        <v>450</v>
      </c>
      <c r="U829" s="168">
        <v>2</v>
      </c>
      <c r="V829" s="169" t="s">
        <v>40</v>
      </c>
      <c r="W829" s="169"/>
      <c r="X829" s="5" t="s">
        <v>40</v>
      </c>
      <c r="Y829" s="5"/>
      <c r="Z829" s="161" t="s">
        <v>40</v>
      </c>
      <c r="AA829" s="161"/>
      <c r="AB829" s="162" t="s">
        <v>40</v>
      </c>
      <c r="AC829" s="162"/>
      <c r="AD829" s="5">
        <v>40</v>
      </c>
      <c r="AE829" s="5" t="s">
        <v>12539</v>
      </c>
      <c r="AF829" s="5" t="s">
        <v>12571</v>
      </c>
      <c r="AG829" s="170" t="b">
        <v>1</v>
      </c>
      <c r="AH829" s="170" t="b">
        <v>1</v>
      </c>
      <c r="AI829" s="170" t="str">
        <f ca="1">IFERROR(VLOOKUP(F829,Cennik!$A$4:$B892, 2, FALSE()) * G829 + VLOOKUP(H829,Cennik!$A$4:$B892, 2, FALSE()) * I829 + VLOOKUP(J829,Cennik!$A$4:$B892, 2, FALSE()) * K829 + VLOOKUP(L829,Cennik!$A$4:$B892, 2, FALSE()) * M829 + VLOOKUP(N829,Cennik!$A$4:$B892, 2, FALSE()) * O829 + VLOOKUP(P829,Cennik!$A$4:$B892, 2, FALSE()) * Q829 + VLOOKUP(R829,Cennik!$A$4:$B892, 2, FALSE()) * S829 + VLOOKUP(T829,Cennik!$A$4:$B892, 2, FALSE()) * U829 + VLOOKUP(V829,Cennik!$A$4:$B892, 2, FALSE()) * W829 + VLOOKUP(X829,Cennik!$A$4:$B892, 2, FALSE()) * Y829 + VLOOKUP(Z829,Cennik!$A$4:$B892, 2, FALSE()) * AA829 + VLOOKUP(AB829,Cennik!$A$4:$B892, 2, FALSE()) * AC829 + VLOOKUP("Stamina",Cennik!$A$4:$B892,2,FALSE()),"Brak wartości")</f>
        <v>Brak wartości</v>
      </c>
    </row>
    <row r="830" spans="1:35" ht="12.75">
      <c r="A830" s="172" t="s">
        <v>3278</v>
      </c>
      <c r="B830" s="159">
        <v>2</v>
      </c>
      <c r="C830" s="5" t="s">
        <v>3279</v>
      </c>
      <c r="D830" s="47" t="s">
        <v>3280</v>
      </c>
      <c r="E830" s="12" t="s">
        <v>3280</v>
      </c>
      <c r="F830" s="161" t="s">
        <v>8161</v>
      </c>
      <c r="G830" s="161">
        <v>1</v>
      </c>
      <c r="H830" s="162" t="s">
        <v>557</v>
      </c>
      <c r="I830" s="162">
        <v>9</v>
      </c>
      <c r="J830" s="163" t="s">
        <v>4679</v>
      </c>
      <c r="K830" s="163">
        <v>6</v>
      </c>
      <c r="L830" s="164" t="s">
        <v>562</v>
      </c>
      <c r="M830" s="164">
        <v>10</v>
      </c>
      <c r="N830" s="163" t="s">
        <v>4585</v>
      </c>
      <c r="O830" s="165">
        <v>6</v>
      </c>
      <c r="P830" s="166" t="s">
        <v>8133</v>
      </c>
      <c r="Q830" s="166">
        <v>1</v>
      </c>
      <c r="R830" s="167" t="s">
        <v>303</v>
      </c>
      <c r="S830" s="167">
        <v>12</v>
      </c>
      <c r="T830" s="168" t="s">
        <v>450</v>
      </c>
      <c r="U830" s="168">
        <v>2</v>
      </c>
      <c r="V830" s="169" t="s">
        <v>40</v>
      </c>
      <c r="W830" s="169"/>
      <c r="X830" s="5" t="s">
        <v>40</v>
      </c>
      <c r="Y830" s="5"/>
      <c r="Z830" s="161" t="s">
        <v>40</v>
      </c>
      <c r="AA830" s="161"/>
      <c r="AB830" s="162" t="s">
        <v>40</v>
      </c>
      <c r="AC830" s="162"/>
      <c r="AD830" s="5">
        <v>20</v>
      </c>
      <c r="AE830" s="5" t="s">
        <v>12539</v>
      </c>
      <c r="AF830" s="5" t="s">
        <v>12571</v>
      </c>
      <c r="AG830" s="170" t="b">
        <v>1</v>
      </c>
      <c r="AH830" s="170" t="b">
        <v>1</v>
      </c>
      <c r="AI830" s="170" t="str">
        <f ca="1">IFERROR(VLOOKUP(F830,Cennik!$A$4:$B892, 2, FALSE()) * G830 + VLOOKUP(H830,Cennik!$A$4:$B892, 2, FALSE()) * I830 + VLOOKUP(J830,Cennik!$A$4:$B892, 2, FALSE()) * K830 + VLOOKUP(L830,Cennik!$A$4:$B892, 2, FALSE()) * M830 + VLOOKUP(N830,Cennik!$A$4:$B892, 2, FALSE()) * O830 + VLOOKUP(P830,Cennik!$A$4:$B892, 2, FALSE()) * Q830 + VLOOKUP(R830,Cennik!$A$4:$B892, 2, FALSE()) * S830 + VLOOKUP(T830,Cennik!$A$4:$B892, 2, FALSE()) * U830 + VLOOKUP(V830,Cennik!$A$4:$B892, 2, FALSE()) * W830 + VLOOKUP(X830,Cennik!$A$4:$B892, 2, FALSE()) * Y830 + VLOOKUP(Z830,Cennik!$A$4:$B892, 2, FALSE()) * AA830 + VLOOKUP(AB830,Cennik!$A$4:$B892, 2, FALSE()) * AC830 + VLOOKUP("Stamina",Cennik!$A$4:$B892,2,FALSE()),"Brak wartości")</f>
        <v>Brak wartości</v>
      </c>
    </row>
    <row r="831" spans="1:35" ht="12.75">
      <c r="A831" s="74" t="s">
        <v>3281</v>
      </c>
      <c r="B831" s="159">
        <v>2</v>
      </c>
      <c r="C831" s="5" t="s">
        <v>3282</v>
      </c>
      <c r="D831" s="47" t="s">
        <v>3283</v>
      </c>
      <c r="E831" s="12" t="s">
        <v>3283</v>
      </c>
      <c r="F831" s="161" t="s">
        <v>8161</v>
      </c>
      <c r="G831" s="161">
        <v>1</v>
      </c>
      <c r="H831" s="162" t="s">
        <v>557</v>
      </c>
      <c r="I831" s="162">
        <v>9</v>
      </c>
      <c r="J831" s="163" t="s">
        <v>4679</v>
      </c>
      <c r="K831" s="163">
        <v>6</v>
      </c>
      <c r="L831" s="164" t="s">
        <v>562</v>
      </c>
      <c r="M831" s="164">
        <v>10</v>
      </c>
      <c r="N831" s="163" t="s">
        <v>4585</v>
      </c>
      <c r="O831" s="165">
        <v>6</v>
      </c>
      <c r="P831" s="166" t="s">
        <v>8133</v>
      </c>
      <c r="Q831" s="166">
        <v>1</v>
      </c>
      <c r="R831" s="167" t="s">
        <v>303</v>
      </c>
      <c r="S831" s="167">
        <v>12</v>
      </c>
      <c r="T831" s="168" t="s">
        <v>513</v>
      </c>
      <c r="U831" s="168">
        <v>4</v>
      </c>
      <c r="V831" s="169" t="s">
        <v>40</v>
      </c>
      <c r="W831" s="169"/>
      <c r="X831" s="5" t="s">
        <v>40</v>
      </c>
      <c r="Y831" s="5"/>
      <c r="Z831" s="161" t="s">
        <v>40</v>
      </c>
      <c r="AA831" s="161"/>
      <c r="AB831" s="162" t="s">
        <v>40</v>
      </c>
      <c r="AC831" s="162"/>
      <c r="AD831" s="5">
        <v>20</v>
      </c>
      <c r="AE831" s="5" t="s">
        <v>12539</v>
      </c>
      <c r="AF831" s="5" t="s">
        <v>12571</v>
      </c>
      <c r="AG831" s="170" t="b">
        <v>1</v>
      </c>
      <c r="AH831" s="170" t="b">
        <v>1</v>
      </c>
      <c r="AI831" s="170" t="str">
        <f ca="1">IFERROR(VLOOKUP(F831,Cennik!$A$4:$B892, 2, FALSE()) * G831 + VLOOKUP(H831,Cennik!$A$4:$B892, 2, FALSE()) * I831 + VLOOKUP(J831,Cennik!$A$4:$B892, 2, FALSE()) * K831 + VLOOKUP(L831,Cennik!$A$4:$B892, 2, FALSE()) * M831 + VLOOKUP(N831,Cennik!$A$4:$B892, 2, FALSE()) * O831 + VLOOKUP(P831,Cennik!$A$4:$B892, 2, FALSE()) * Q831 + VLOOKUP(R831,Cennik!$A$4:$B892, 2, FALSE()) * S831 + VLOOKUP(T831,Cennik!$A$4:$B892, 2, FALSE()) * U831 + VLOOKUP(V831,Cennik!$A$4:$B892, 2, FALSE()) * W831 + VLOOKUP(X831,Cennik!$A$4:$B892, 2, FALSE()) * Y831 + VLOOKUP(Z831,Cennik!$A$4:$B892, 2, FALSE()) * AA831 + VLOOKUP(AB831,Cennik!$A$4:$B892, 2, FALSE()) * AC831 + VLOOKUP("Stamina",Cennik!$A$4:$B892,2,FALSE()),"Brak wartości")</f>
        <v>Brak wartości</v>
      </c>
    </row>
    <row r="832" spans="1:35" ht="12.75">
      <c r="A832" s="74" t="s">
        <v>3284</v>
      </c>
      <c r="B832" s="159">
        <v>2</v>
      </c>
      <c r="C832" s="5" t="s">
        <v>3285</v>
      </c>
      <c r="D832" s="47" t="s">
        <v>3286</v>
      </c>
      <c r="E832" s="12" t="s">
        <v>3286</v>
      </c>
      <c r="F832" s="161" t="s">
        <v>8161</v>
      </c>
      <c r="G832" s="161">
        <v>1</v>
      </c>
      <c r="H832" s="162" t="s">
        <v>557</v>
      </c>
      <c r="I832" s="162">
        <v>9</v>
      </c>
      <c r="J832" s="163" t="s">
        <v>4679</v>
      </c>
      <c r="K832" s="163">
        <v>6</v>
      </c>
      <c r="L832" s="164" t="s">
        <v>562</v>
      </c>
      <c r="M832" s="164">
        <v>10</v>
      </c>
      <c r="N832" s="163" t="s">
        <v>4585</v>
      </c>
      <c r="O832" s="165">
        <v>6</v>
      </c>
      <c r="P832" s="166" t="s">
        <v>8133</v>
      </c>
      <c r="Q832" s="166">
        <v>1</v>
      </c>
      <c r="R832" s="167" t="s">
        <v>303</v>
      </c>
      <c r="S832" s="167">
        <v>12</v>
      </c>
      <c r="T832" s="168" t="s">
        <v>513</v>
      </c>
      <c r="U832" s="168">
        <v>4</v>
      </c>
      <c r="V832" s="169" t="s">
        <v>40</v>
      </c>
      <c r="W832" s="169"/>
      <c r="X832" s="5" t="s">
        <v>40</v>
      </c>
      <c r="Y832" s="5"/>
      <c r="Z832" s="161" t="s">
        <v>40</v>
      </c>
      <c r="AA832" s="161"/>
      <c r="AB832" s="162" t="s">
        <v>40</v>
      </c>
      <c r="AC832" s="162"/>
      <c r="AD832" s="5">
        <v>35</v>
      </c>
      <c r="AE832" s="5" t="s">
        <v>12539</v>
      </c>
      <c r="AF832" s="5" t="s">
        <v>12571</v>
      </c>
      <c r="AG832" s="170" t="b">
        <v>1</v>
      </c>
      <c r="AH832" s="170" t="b">
        <v>1</v>
      </c>
      <c r="AI832" s="170" t="str">
        <f ca="1">IFERROR(VLOOKUP(F832,Cennik!$A$4:$B892, 2, FALSE()) * G832 + VLOOKUP(H832,Cennik!$A$4:$B892, 2, FALSE()) * I832 + VLOOKUP(J832,Cennik!$A$4:$B892, 2, FALSE()) * K832 + VLOOKUP(L832,Cennik!$A$4:$B892, 2, FALSE()) * M832 + VLOOKUP(N832,Cennik!$A$4:$B892, 2, FALSE()) * O832 + VLOOKUP(P832,Cennik!$A$4:$B892, 2, FALSE()) * Q832 + VLOOKUP(R832,Cennik!$A$4:$B892, 2, FALSE()) * S832 + VLOOKUP(T832,Cennik!$A$4:$B892, 2, FALSE()) * U832 + VLOOKUP(V832,Cennik!$A$4:$B892, 2, FALSE()) * W832 + VLOOKUP(X832,Cennik!$A$4:$B892, 2, FALSE()) * Y832 + VLOOKUP(Z832,Cennik!$A$4:$B892, 2, FALSE()) * AA832 + VLOOKUP(AB832,Cennik!$A$4:$B892, 2, FALSE()) * AC832 + VLOOKUP("Stamina",Cennik!$A$4:$B892,2,FALSE()),"Brak wartości")</f>
        <v>Brak wartości</v>
      </c>
    </row>
    <row r="833" spans="1:35" ht="12.75">
      <c r="A833" s="74" t="s">
        <v>3287</v>
      </c>
      <c r="B833" s="159">
        <v>2</v>
      </c>
      <c r="C833" s="5" t="s">
        <v>3288</v>
      </c>
      <c r="D833" s="47" t="s">
        <v>3289</v>
      </c>
      <c r="E833" s="12" t="s">
        <v>3289</v>
      </c>
      <c r="F833" s="161" t="s">
        <v>8161</v>
      </c>
      <c r="G833" s="161">
        <v>1</v>
      </c>
      <c r="H833" s="162" t="s">
        <v>557</v>
      </c>
      <c r="I833" s="162">
        <v>9</v>
      </c>
      <c r="J833" s="163" t="s">
        <v>4679</v>
      </c>
      <c r="K833" s="163">
        <v>6</v>
      </c>
      <c r="L833" s="164" t="s">
        <v>562</v>
      </c>
      <c r="M833" s="164">
        <v>10</v>
      </c>
      <c r="N833" s="163" t="s">
        <v>4585</v>
      </c>
      <c r="O833" s="165">
        <v>6</v>
      </c>
      <c r="P833" s="166" t="s">
        <v>8133</v>
      </c>
      <c r="Q833" s="166">
        <v>1</v>
      </c>
      <c r="R833" s="167" t="s">
        <v>303</v>
      </c>
      <c r="S833" s="167">
        <v>12</v>
      </c>
      <c r="T833" s="168" t="s">
        <v>513</v>
      </c>
      <c r="U833" s="168">
        <v>4</v>
      </c>
      <c r="V833" s="169" t="s">
        <v>40</v>
      </c>
      <c r="W833" s="169"/>
      <c r="X833" s="5" t="s">
        <v>40</v>
      </c>
      <c r="Y833" s="5"/>
      <c r="Z833" s="161" t="s">
        <v>40</v>
      </c>
      <c r="AA833" s="161"/>
      <c r="AB833" s="162" t="s">
        <v>40</v>
      </c>
      <c r="AC833" s="162"/>
      <c r="AD833" s="5">
        <v>30</v>
      </c>
      <c r="AE833" s="5" t="s">
        <v>12539</v>
      </c>
      <c r="AF833" s="5" t="s">
        <v>12571</v>
      </c>
      <c r="AG833" s="170" t="b">
        <v>1</v>
      </c>
      <c r="AH833" s="170" t="b">
        <v>1</v>
      </c>
      <c r="AI833" s="170" t="str">
        <f ca="1">IFERROR(VLOOKUP(F833,Cennik!$A$4:$B892, 2, FALSE()) * G833 + VLOOKUP(H833,Cennik!$A$4:$B892, 2, FALSE()) * I833 + VLOOKUP(J833,Cennik!$A$4:$B892, 2, FALSE()) * K833 + VLOOKUP(L833,Cennik!$A$4:$B892, 2, FALSE()) * M833 + VLOOKUP(N833,Cennik!$A$4:$B892, 2, FALSE()) * O833 + VLOOKUP(P833,Cennik!$A$4:$B892, 2, FALSE()) * Q833 + VLOOKUP(R833,Cennik!$A$4:$B892, 2, FALSE()) * S833 + VLOOKUP(T833,Cennik!$A$4:$B892, 2, FALSE()) * U833 + VLOOKUP(V833,Cennik!$A$4:$B892, 2, FALSE()) * W833 + VLOOKUP(X833,Cennik!$A$4:$B892, 2, FALSE()) * Y833 + VLOOKUP(Z833,Cennik!$A$4:$B892, 2, FALSE()) * AA833 + VLOOKUP(AB833,Cennik!$A$4:$B892, 2, FALSE()) * AC833 + VLOOKUP("Stamina",Cennik!$A$4:$B892,2,FALSE()),"Brak wartości")</f>
        <v>Brak wartości</v>
      </c>
    </row>
    <row r="834" spans="1:35" ht="12.75">
      <c r="A834" s="74" t="s">
        <v>3290</v>
      </c>
      <c r="B834" s="159">
        <v>2</v>
      </c>
      <c r="C834" s="5" t="s">
        <v>3291</v>
      </c>
      <c r="D834" s="47" t="s">
        <v>3292</v>
      </c>
      <c r="E834" s="12" t="s">
        <v>3292</v>
      </c>
      <c r="F834" s="161" t="s">
        <v>8161</v>
      </c>
      <c r="G834" s="161">
        <v>1</v>
      </c>
      <c r="H834" s="162" t="s">
        <v>557</v>
      </c>
      <c r="I834" s="162">
        <v>9</v>
      </c>
      <c r="J834" s="163" t="s">
        <v>4679</v>
      </c>
      <c r="K834" s="163">
        <v>6</v>
      </c>
      <c r="L834" s="164" t="s">
        <v>562</v>
      </c>
      <c r="M834" s="164">
        <v>10</v>
      </c>
      <c r="N834" s="163" t="s">
        <v>4585</v>
      </c>
      <c r="O834" s="165">
        <v>6</v>
      </c>
      <c r="P834" s="166" t="s">
        <v>8133</v>
      </c>
      <c r="Q834" s="166">
        <v>1</v>
      </c>
      <c r="R834" s="167" t="s">
        <v>460</v>
      </c>
      <c r="S834" s="167">
        <v>4</v>
      </c>
      <c r="T834" s="168" t="s">
        <v>450</v>
      </c>
      <c r="U834" s="168">
        <v>2</v>
      </c>
      <c r="V834" s="169" t="s">
        <v>40</v>
      </c>
      <c r="W834" s="169"/>
      <c r="X834" s="5" t="s">
        <v>40</v>
      </c>
      <c r="Y834" s="5"/>
      <c r="Z834" s="161" t="s">
        <v>40</v>
      </c>
      <c r="AA834" s="161"/>
      <c r="AB834" s="162" t="s">
        <v>40</v>
      </c>
      <c r="AC834" s="162"/>
      <c r="AD834" s="5">
        <v>50</v>
      </c>
      <c r="AE834" s="5" t="s">
        <v>12539</v>
      </c>
      <c r="AF834" s="5" t="s">
        <v>12571</v>
      </c>
      <c r="AG834" s="170" t="b">
        <v>1</v>
      </c>
      <c r="AH834" s="170" t="b">
        <v>1</v>
      </c>
      <c r="AI834" s="170" t="str">
        <f ca="1">IFERROR(VLOOKUP(F834,Cennik!$A$4:$B892, 2, FALSE()) * G834 + VLOOKUP(H834,Cennik!$A$4:$B892, 2, FALSE()) * I834 + VLOOKUP(J834,Cennik!$A$4:$B892, 2, FALSE()) * K834 + VLOOKUP(L834,Cennik!$A$4:$B892, 2, FALSE()) * M834 + VLOOKUP(N834,Cennik!$A$4:$B892, 2, FALSE()) * O834 + VLOOKUP(P834,Cennik!$A$4:$B892, 2, FALSE()) * Q834 + VLOOKUP(R834,Cennik!$A$4:$B892, 2, FALSE()) * S834 + VLOOKUP(T834,Cennik!$A$4:$B892, 2, FALSE()) * U834 + VLOOKUP(V834,Cennik!$A$4:$B892, 2, FALSE()) * W834 + VLOOKUP(X834,Cennik!$A$4:$B892, 2, FALSE()) * Y834 + VLOOKUP(Z834,Cennik!$A$4:$B892, 2, FALSE()) * AA834 + VLOOKUP(AB834,Cennik!$A$4:$B892, 2, FALSE()) * AC834 + VLOOKUP("Stamina",Cennik!$A$4:$B892,2,FALSE()),"Brak wartości")</f>
        <v>Brak wartości</v>
      </c>
    </row>
    <row r="835" spans="1:35" ht="12.75">
      <c r="A835" s="74" t="s">
        <v>3293</v>
      </c>
      <c r="B835" s="159">
        <v>2</v>
      </c>
      <c r="C835" s="5" t="s">
        <v>3294</v>
      </c>
      <c r="D835" s="47" t="s">
        <v>3295</v>
      </c>
      <c r="E835" s="12" t="s">
        <v>3295</v>
      </c>
      <c r="F835" s="161" t="s">
        <v>8161</v>
      </c>
      <c r="G835" s="161">
        <v>1</v>
      </c>
      <c r="H835" s="162" t="s">
        <v>557</v>
      </c>
      <c r="I835" s="162">
        <v>9</v>
      </c>
      <c r="J835" s="163" t="s">
        <v>4679</v>
      </c>
      <c r="K835" s="163">
        <v>6</v>
      </c>
      <c r="L835" s="164" t="s">
        <v>562</v>
      </c>
      <c r="M835" s="164">
        <v>10</v>
      </c>
      <c r="N835" s="163" t="s">
        <v>4585</v>
      </c>
      <c r="O835" s="165">
        <v>6</v>
      </c>
      <c r="P835" s="166" t="s">
        <v>8133</v>
      </c>
      <c r="Q835" s="166">
        <v>1</v>
      </c>
      <c r="R835" s="167" t="s">
        <v>460</v>
      </c>
      <c r="S835" s="167">
        <v>4</v>
      </c>
      <c r="T835" s="168" t="s">
        <v>450</v>
      </c>
      <c r="U835" s="168">
        <v>2</v>
      </c>
      <c r="V835" s="169" t="s">
        <v>40</v>
      </c>
      <c r="W835" s="169"/>
      <c r="X835" s="5" t="s">
        <v>40</v>
      </c>
      <c r="Y835" s="5"/>
      <c r="Z835" s="161" t="s">
        <v>40</v>
      </c>
      <c r="AA835" s="161"/>
      <c r="AB835" s="162" t="s">
        <v>40</v>
      </c>
      <c r="AC835" s="162"/>
      <c r="AD835" s="5">
        <v>35</v>
      </c>
      <c r="AE835" s="5" t="s">
        <v>12539</v>
      </c>
      <c r="AF835" s="5" t="s">
        <v>12571</v>
      </c>
      <c r="AG835" s="170" t="b">
        <v>1</v>
      </c>
      <c r="AH835" s="170" t="b">
        <v>1</v>
      </c>
      <c r="AI835" s="170" t="str">
        <f ca="1">IFERROR(VLOOKUP(F835,Cennik!$A$4:$B892, 2, FALSE()) * G835 + VLOOKUP(H835,Cennik!$A$4:$B892, 2, FALSE()) * I835 + VLOOKUP(J835,Cennik!$A$4:$B892, 2, FALSE()) * K835 + VLOOKUP(L835,Cennik!$A$4:$B892, 2, FALSE()) * M835 + VLOOKUP(N835,Cennik!$A$4:$B892, 2, FALSE()) * O835 + VLOOKUP(P835,Cennik!$A$4:$B892, 2, FALSE()) * Q835 + VLOOKUP(R835,Cennik!$A$4:$B892, 2, FALSE()) * S835 + VLOOKUP(T835,Cennik!$A$4:$B892, 2, FALSE()) * U835 + VLOOKUP(V835,Cennik!$A$4:$B892, 2, FALSE()) * W835 + VLOOKUP(X835,Cennik!$A$4:$B892, 2, FALSE()) * Y835 + VLOOKUP(Z835,Cennik!$A$4:$B892, 2, FALSE()) * AA835 + VLOOKUP(AB835,Cennik!$A$4:$B892, 2, FALSE()) * AC835 + VLOOKUP("Stamina",Cennik!$A$4:$B892,2,FALSE()),"Brak wartości")</f>
        <v>Brak wartości</v>
      </c>
    </row>
    <row r="836" spans="1:35" ht="12.75">
      <c r="A836" s="74" t="s">
        <v>3296</v>
      </c>
      <c r="B836" s="159">
        <v>2</v>
      </c>
      <c r="C836" s="5" t="s">
        <v>3297</v>
      </c>
      <c r="D836" s="47" t="s">
        <v>3298</v>
      </c>
      <c r="E836" s="12" t="s">
        <v>3298</v>
      </c>
      <c r="F836" s="161" t="s">
        <v>8161</v>
      </c>
      <c r="G836" s="161">
        <v>1</v>
      </c>
      <c r="H836" s="162" t="s">
        <v>557</v>
      </c>
      <c r="I836" s="162">
        <v>9</v>
      </c>
      <c r="J836" s="163" t="s">
        <v>4679</v>
      </c>
      <c r="K836" s="163">
        <v>6</v>
      </c>
      <c r="L836" s="164" t="s">
        <v>562</v>
      </c>
      <c r="M836" s="164">
        <v>10</v>
      </c>
      <c r="N836" s="163" t="s">
        <v>4585</v>
      </c>
      <c r="O836" s="165">
        <v>6</v>
      </c>
      <c r="P836" s="166" t="s">
        <v>8133</v>
      </c>
      <c r="Q836" s="166">
        <v>1</v>
      </c>
      <c r="R836" s="167" t="s">
        <v>460</v>
      </c>
      <c r="S836" s="167">
        <v>4</v>
      </c>
      <c r="T836" s="168" t="s">
        <v>450</v>
      </c>
      <c r="U836" s="168">
        <v>2</v>
      </c>
      <c r="V836" s="169" t="s">
        <v>40</v>
      </c>
      <c r="W836" s="169"/>
      <c r="X836" s="5" t="s">
        <v>40</v>
      </c>
      <c r="Y836" s="5"/>
      <c r="Z836" s="161" t="s">
        <v>40</v>
      </c>
      <c r="AA836" s="161"/>
      <c r="AB836" s="162" t="s">
        <v>40</v>
      </c>
      <c r="AC836" s="162"/>
      <c r="AD836" s="5">
        <v>90</v>
      </c>
      <c r="AE836" s="5" t="s">
        <v>12539</v>
      </c>
      <c r="AF836" s="5" t="s">
        <v>12571</v>
      </c>
      <c r="AG836" s="170" t="b">
        <v>1</v>
      </c>
      <c r="AH836" s="170" t="b">
        <v>1</v>
      </c>
      <c r="AI836" s="170" t="str">
        <f ca="1">IFERROR(VLOOKUP(F836,Cennik!$A$4:$B892, 2, FALSE()) * G836 + VLOOKUP(H836,Cennik!$A$4:$B892, 2, FALSE()) * I836 + VLOOKUP(J836,Cennik!$A$4:$B892, 2, FALSE()) * K836 + VLOOKUP(L836,Cennik!$A$4:$B892, 2, FALSE()) * M836 + VLOOKUP(N836,Cennik!$A$4:$B892, 2, FALSE()) * O836 + VLOOKUP(P836,Cennik!$A$4:$B892, 2, FALSE()) * Q836 + VLOOKUP(R836,Cennik!$A$4:$B892, 2, FALSE()) * S836 + VLOOKUP(T836,Cennik!$A$4:$B892, 2, FALSE()) * U836 + VLOOKUP(V836,Cennik!$A$4:$B892, 2, FALSE()) * W836 + VLOOKUP(X836,Cennik!$A$4:$B892, 2, FALSE()) * Y836 + VLOOKUP(Z836,Cennik!$A$4:$B892, 2, FALSE()) * AA836 + VLOOKUP(AB836,Cennik!$A$4:$B892, 2, FALSE()) * AC836 + VLOOKUP("Stamina",Cennik!$A$4:$B892,2,FALSE()),"Brak wartości")</f>
        <v>Brak wartości</v>
      </c>
    </row>
    <row r="837" spans="1:35" ht="12.75">
      <c r="A837" s="191" t="s">
        <v>3299</v>
      </c>
      <c r="B837" s="159">
        <v>2</v>
      </c>
      <c r="C837" s="5" t="s">
        <v>3300</v>
      </c>
      <c r="D837" s="47" t="s">
        <v>48</v>
      </c>
      <c r="E837" s="12" t="s">
        <v>3301</v>
      </c>
      <c r="F837" s="161" t="s">
        <v>8161</v>
      </c>
      <c r="G837" s="161">
        <v>1</v>
      </c>
      <c r="H837" s="162" t="s">
        <v>557</v>
      </c>
      <c r="I837" s="162">
        <v>9</v>
      </c>
      <c r="J837" s="163" t="s">
        <v>4679</v>
      </c>
      <c r="K837" s="163">
        <v>6</v>
      </c>
      <c r="L837" s="164" t="s">
        <v>562</v>
      </c>
      <c r="M837" s="164">
        <v>10</v>
      </c>
      <c r="N837" s="163" t="s">
        <v>4585</v>
      </c>
      <c r="O837" s="165">
        <v>6</v>
      </c>
      <c r="P837" s="166" t="s">
        <v>8133</v>
      </c>
      <c r="Q837" s="166">
        <v>1</v>
      </c>
      <c r="R837" s="167" t="s">
        <v>460</v>
      </c>
      <c r="S837" s="167">
        <v>4</v>
      </c>
      <c r="T837" s="168" t="s">
        <v>513</v>
      </c>
      <c r="U837" s="168">
        <v>4</v>
      </c>
      <c r="V837" s="169" t="s">
        <v>40</v>
      </c>
      <c r="W837" s="169"/>
      <c r="X837" s="5" t="s">
        <v>40</v>
      </c>
      <c r="Y837" s="5"/>
      <c r="Z837" s="161" t="s">
        <v>40</v>
      </c>
      <c r="AA837" s="161"/>
      <c r="AB837" s="162" t="s">
        <v>40</v>
      </c>
      <c r="AC837" s="162"/>
      <c r="AD837" s="5">
        <v>45</v>
      </c>
      <c r="AE837" s="5" t="s">
        <v>12539</v>
      </c>
      <c r="AF837" s="5" t="s">
        <v>12571</v>
      </c>
      <c r="AG837" s="170" t="b">
        <v>1</v>
      </c>
      <c r="AH837" s="170" t="b">
        <v>1</v>
      </c>
      <c r="AI837" s="170" t="str">
        <f ca="1">IFERROR(VLOOKUP(F837,Cennik!$A$4:$B892, 2, FALSE()) * G837 + VLOOKUP(H837,Cennik!$A$4:$B892, 2, FALSE()) * I837 + VLOOKUP(J837,Cennik!$A$4:$B892, 2, FALSE()) * K837 + VLOOKUP(L837,Cennik!$A$4:$B892, 2, FALSE()) * M837 + VLOOKUP(N837,Cennik!$A$4:$B892, 2, FALSE()) * O837 + VLOOKUP(P837,Cennik!$A$4:$B892, 2, FALSE()) * Q837 + VLOOKUP(R837,Cennik!$A$4:$B892, 2, FALSE()) * S837 + VLOOKUP(T837,Cennik!$A$4:$B892, 2, FALSE()) * U837 + VLOOKUP(V837,Cennik!$A$4:$B892, 2, FALSE()) * W837 + VLOOKUP(X837,Cennik!$A$4:$B892, 2, FALSE()) * Y837 + VLOOKUP(Z837,Cennik!$A$4:$B892, 2, FALSE()) * AA837 + VLOOKUP(AB837,Cennik!$A$4:$B892, 2, FALSE()) * AC837 + VLOOKUP("Stamina",Cennik!$A$4:$B892,2,FALSE()),"Brak wartości")</f>
        <v>Brak wartości</v>
      </c>
    </row>
    <row r="838" spans="1:35" ht="12.75">
      <c r="A838" s="74" t="s">
        <v>3302</v>
      </c>
      <c r="B838" s="159">
        <v>2</v>
      </c>
      <c r="C838" s="5" t="s">
        <v>3303</v>
      </c>
      <c r="D838" s="43" t="s">
        <v>3304</v>
      </c>
      <c r="E838" s="12" t="s">
        <v>3304</v>
      </c>
      <c r="F838" s="161" t="s">
        <v>8161</v>
      </c>
      <c r="G838" s="161">
        <v>1</v>
      </c>
      <c r="H838" s="162" t="s">
        <v>557</v>
      </c>
      <c r="I838" s="162">
        <v>9</v>
      </c>
      <c r="J838" s="163" t="s">
        <v>4679</v>
      </c>
      <c r="K838" s="163">
        <v>6</v>
      </c>
      <c r="L838" s="164" t="s">
        <v>562</v>
      </c>
      <c r="M838" s="164">
        <v>10</v>
      </c>
      <c r="N838" s="163" t="s">
        <v>4585</v>
      </c>
      <c r="O838" s="165">
        <v>6</v>
      </c>
      <c r="P838" s="166" t="s">
        <v>8133</v>
      </c>
      <c r="Q838" s="166">
        <v>1</v>
      </c>
      <c r="R838" s="167" t="s">
        <v>303</v>
      </c>
      <c r="S838" s="167">
        <v>12</v>
      </c>
      <c r="T838" s="168" t="s">
        <v>513</v>
      </c>
      <c r="U838" s="168">
        <v>4</v>
      </c>
      <c r="V838" s="169" t="s">
        <v>40</v>
      </c>
      <c r="W838" s="169"/>
      <c r="X838" s="5" t="s">
        <v>40</v>
      </c>
      <c r="Y838" s="5"/>
      <c r="Z838" s="161" t="s">
        <v>40</v>
      </c>
      <c r="AA838" s="161"/>
      <c r="AB838" s="162" t="s">
        <v>40</v>
      </c>
      <c r="AC838" s="162"/>
      <c r="AD838" s="5">
        <v>15</v>
      </c>
      <c r="AE838" s="5" t="s">
        <v>12539</v>
      </c>
      <c r="AF838" s="5" t="s">
        <v>12571</v>
      </c>
      <c r="AG838" s="170" t="b">
        <v>1</v>
      </c>
      <c r="AH838" s="170" t="b">
        <v>1</v>
      </c>
      <c r="AI838" s="170" t="str">
        <f ca="1">IFERROR(VLOOKUP(F838,Cennik!$A$4:$B892, 2, FALSE()) * G838 + VLOOKUP(H838,Cennik!$A$4:$B892, 2, FALSE()) * I838 + VLOOKUP(J838,Cennik!$A$4:$B892, 2, FALSE()) * K838 + VLOOKUP(L838,Cennik!$A$4:$B892, 2, FALSE()) * M838 + VLOOKUP(N838,Cennik!$A$4:$B892, 2, FALSE()) * O838 + VLOOKUP(P838,Cennik!$A$4:$B892, 2, FALSE()) * Q838 + VLOOKUP(R838,Cennik!$A$4:$B892, 2, FALSE()) * S838 + VLOOKUP(T838,Cennik!$A$4:$B892, 2, FALSE()) * U838 + VLOOKUP(V838,Cennik!$A$4:$B892, 2, FALSE()) * W838 + VLOOKUP(X838,Cennik!$A$4:$B892, 2, FALSE()) * Y838 + VLOOKUP(Z838,Cennik!$A$4:$B892, 2, FALSE()) * AA838 + VLOOKUP(AB838,Cennik!$A$4:$B892, 2, FALSE()) * AC838 + VLOOKUP("Stamina",Cennik!$A$4:$B892,2,FALSE()),"Brak wartości")</f>
        <v>Brak wartości</v>
      </c>
    </row>
    <row r="839" spans="1:35" ht="12.75">
      <c r="A839" s="172" t="s">
        <v>3305</v>
      </c>
      <c r="B839" s="159">
        <v>2</v>
      </c>
      <c r="C839" s="5" t="s">
        <v>3306</v>
      </c>
      <c r="D839" s="47" t="s">
        <v>48</v>
      </c>
      <c r="E839" s="12" t="s">
        <v>3307</v>
      </c>
      <c r="F839" s="161" t="s">
        <v>8161</v>
      </c>
      <c r="G839" s="161">
        <v>1</v>
      </c>
      <c r="H839" s="162" t="s">
        <v>557</v>
      </c>
      <c r="I839" s="162">
        <v>9</v>
      </c>
      <c r="J839" s="163" t="s">
        <v>4679</v>
      </c>
      <c r="K839" s="163">
        <v>6</v>
      </c>
      <c r="L839" s="164" t="s">
        <v>562</v>
      </c>
      <c r="M839" s="164">
        <v>10</v>
      </c>
      <c r="N839" s="163" t="s">
        <v>4585</v>
      </c>
      <c r="O839" s="165">
        <v>6</v>
      </c>
      <c r="P839" s="166" t="s">
        <v>8133</v>
      </c>
      <c r="Q839" s="166">
        <v>1</v>
      </c>
      <c r="R839" s="167" t="s">
        <v>303</v>
      </c>
      <c r="S839" s="167">
        <v>12</v>
      </c>
      <c r="T839" s="168" t="s">
        <v>450</v>
      </c>
      <c r="U839" s="168">
        <v>2</v>
      </c>
      <c r="V839" s="169" t="s">
        <v>40</v>
      </c>
      <c r="W839" s="169"/>
      <c r="X839" s="5" t="s">
        <v>40</v>
      </c>
      <c r="Y839" s="5"/>
      <c r="Z839" s="161" t="s">
        <v>40</v>
      </c>
      <c r="AA839" s="161"/>
      <c r="AB839" s="162" t="s">
        <v>40</v>
      </c>
      <c r="AC839" s="162"/>
      <c r="AD839" s="5">
        <v>45</v>
      </c>
      <c r="AE839" s="5" t="s">
        <v>12539</v>
      </c>
      <c r="AF839" s="5" t="s">
        <v>12571</v>
      </c>
      <c r="AG839" s="170" t="b">
        <v>1</v>
      </c>
      <c r="AH839" s="170" t="b">
        <v>1</v>
      </c>
      <c r="AI839" s="170" t="str">
        <f ca="1">IFERROR(VLOOKUP(F839,Cennik!$A$4:$B892, 2, FALSE()) * G839 + VLOOKUP(H839,Cennik!$A$4:$B892, 2, FALSE()) * I839 + VLOOKUP(J839,Cennik!$A$4:$B892, 2, FALSE()) * K839 + VLOOKUP(L839,Cennik!$A$4:$B892, 2, FALSE()) * M839 + VLOOKUP(N839,Cennik!$A$4:$B892, 2, FALSE()) * O839 + VLOOKUP(P839,Cennik!$A$4:$B892, 2, FALSE()) * Q839 + VLOOKUP(R839,Cennik!$A$4:$B892, 2, FALSE()) * S839 + VLOOKUP(T839,Cennik!$A$4:$B892, 2, FALSE()) * U839 + VLOOKUP(V839,Cennik!$A$4:$B892, 2, FALSE()) * W839 + VLOOKUP(X839,Cennik!$A$4:$B892, 2, FALSE()) * Y839 + VLOOKUP(Z839,Cennik!$A$4:$B892, 2, FALSE()) * AA839 + VLOOKUP(AB839,Cennik!$A$4:$B892, 2, FALSE()) * AC839 + VLOOKUP("Stamina",Cennik!$A$4:$B892,2,FALSE()),"Brak wartości")</f>
        <v>Brak wartości</v>
      </c>
    </row>
    <row r="840" spans="1:35" ht="12.75">
      <c r="A840" s="74" t="s">
        <v>3253</v>
      </c>
      <c r="B840" s="17">
        <v>2</v>
      </c>
      <c r="C840" s="5" t="s">
        <v>3253</v>
      </c>
      <c r="D840" s="53" t="s">
        <v>3254</v>
      </c>
      <c r="E840" s="57" t="s">
        <v>3254</v>
      </c>
      <c r="F840" s="161" t="s">
        <v>8161</v>
      </c>
      <c r="G840" s="161">
        <v>1</v>
      </c>
      <c r="H840" s="162" t="s">
        <v>557</v>
      </c>
      <c r="I840" s="162">
        <v>9</v>
      </c>
      <c r="J840" s="163" t="s">
        <v>4679</v>
      </c>
      <c r="K840" s="163">
        <v>6</v>
      </c>
      <c r="L840" s="164" t="s">
        <v>562</v>
      </c>
      <c r="M840" s="164">
        <v>10</v>
      </c>
      <c r="N840" s="163" t="s">
        <v>4585</v>
      </c>
      <c r="O840" s="165">
        <v>6</v>
      </c>
      <c r="P840" s="166" t="s">
        <v>8133</v>
      </c>
      <c r="Q840" s="166">
        <v>1</v>
      </c>
      <c r="R840" s="167" t="s">
        <v>460</v>
      </c>
      <c r="S840" s="167">
        <v>4</v>
      </c>
      <c r="T840" s="168" t="s">
        <v>513</v>
      </c>
      <c r="U840" s="168">
        <v>7</v>
      </c>
      <c r="V840" s="169" t="s">
        <v>40</v>
      </c>
      <c r="W840" s="202"/>
      <c r="X840" s="5" t="s">
        <v>40</v>
      </c>
      <c r="Y840" s="37"/>
      <c r="Z840" s="161" t="s">
        <v>40</v>
      </c>
      <c r="AA840" s="197"/>
      <c r="AB840" s="162" t="s">
        <v>40</v>
      </c>
      <c r="AC840" s="198"/>
      <c r="AD840" s="5">
        <v>10</v>
      </c>
      <c r="AE840" s="5" t="s">
        <v>12539</v>
      </c>
      <c r="AF840" s="5" t="s">
        <v>12571</v>
      </c>
      <c r="AG840" s="170" t="b">
        <v>1</v>
      </c>
      <c r="AH840" s="170" t="b">
        <v>1</v>
      </c>
      <c r="AI840" s="170" t="str">
        <f ca="1">IFERROR(VLOOKUP(F840,Cennik!$A$4:$B892, 2, FALSE()) * G840 + VLOOKUP(H840,Cennik!$A$4:$B892, 2, FALSE()) * I840 + VLOOKUP(J840,Cennik!$A$4:$B892, 2, FALSE()) * K840 + VLOOKUP(L840,Cennik!$A$4:$B892, 2, FALSE()) * M840 + VLOOKUP(N840,Cennik!$A$4:$B892, 2, FALSE()) * O840 + VLOOKUP(P840,Cennik!$A$4:$B892, 2, FALSE()) * Q840 + VLOOKUP(R840,Cennik!$A$4:$B892, 2, FALSE()) * S840 + VLOOKUP(T840,Cennik!$A$4:$B892, 2, FALSE()) * U840 + VLOOKUP(V840,Cennik!$A$4:$B892, 2, FALSE()) * W840 + VLOOKUP(X840,Cennik!$A$4:$B892, 2, FALSE()) * Y840 + VLOOKUP(Z840,Cennik!$A$4:$B892, 2, FALSE()) * AA840 + VLOOKUP(AB840,Cennik!$A$4:$B892, 2, FALSE()) * AC840 + VLOOKUP("Stamina",Cennik!$A$4:$B892,2,FALSE()),"Brak wartości")</f>
        <v>Brak wartości</v>
      </c>
    </row>
    <row r="841" spans="1:35" ht="12.75">
      <c r="A841" s="74" t="s">
        <v>3308</v>
      </c>
      <c r="B841" s="159">
        <v>2</v>
      </c>
      <c r="C841" s="5" t="s">
        <v>3309</v>
      </c>
      <c r="D841" s="47" t="s">
        <v>3310</v>
      </c>
      <c r="E841" s="12" t="s">
        <v>3311</v>
      </c>
      <c r="F841" s="161" t="s">
        <v>8161</v>
      </c>
      <c r="G841" s="161">
        <v>1</v>
      </c>
      <c r="H841" s="162" t="s">
        <v>557</v>
      </c>
      <c r="I841" s="162">
        <v>9</v>
      </c>
      <c r="J841" s="163" t="s">
        <v>4679</v>
      </c>
      <c r="K841" s="163">
        <v>6</v>
      </c>
      <c r="L841" s="164" t="s">
        <v>562</v>
      </c>
      <c r="M841" s="164">
        <v>10</v>
      </c>
      <c r="N841" s="163" t="s">
        <v>4585</v>
      </c>
      <c r="O841" s="165">
        <v>6</v>
      </c>
      <c r="P841" s="166" t="s">
        <v>8133</v>
      </c>
      <c r="Q841" s="166">
        <v>1</v>
      </c>
      <c r="R841" s="167" t="s">
        <v>460</v>
      </c>
      <c r="S841" s="167">
        <v>4</v>
      </c>
      <c r="T841" s="168" t="s">
        <v>513</v>
      </c>
      <c r="U841" s="168">
        <v>7</v>
      </c>
      <c r="V841" s="169" t="s">
        <v>40</v>
      </c>
      <c r="W841" s="169"/>
      <c r="X841" s="5" t="s">
        <v>40</v>
      </c>
      <c r="Y841" s="5"/>
      <c r="Z841" s="161" t="s">
        <v>40</v>
      </c>
      <c r="AA841" s="161"/>
      <c r="AB841" s="162" t="s">
        <v>40</v>
      </c>
      <c r="AC841" s="162"/>
      <c r="AD841" s="5">
        <v>10</v>
      </c>
      <c r="AE841" s="5" t="s">
        <v>12539</v>
      </c>
      <c r="AF841" s="5" t="s">
        <v>12571</v>
      </c>
      <c r="AG841" s="170" t="b">
        <v>1</v>
      </c>
      <c r="AH841" s="170" t="b">
        <v>1</v>
      </c>
      <c r="AI841" s="170" t="str">
        <f ca="1">IFERROR(VLOOKUP(F841,Cennik!$A$4:$B892, 2, FALSE()) * G841 + VLOOKUP(H841,Cennik!$A$4:$B892, 2, FALSE()) * I841 + VLOOKUP(J841,Cennik!$A$4:$B892, 2, FALSE()) * K841 + VLOOKUP(L841,Cennik!$A$4:$B892, 2, FALSE()) * M841 + VLOOKUP(N841,Cennik!$A$4:$B892, 2, FALSE()) * O841 + VLOOKUP(P841,Cennik!$A$4:$B892, 2, FALSE()) * Q841 + VLOOKUP(R841,Cennik!$A$4:$B892, 2, FALSE()) * S841 + VLOOKUP(T841,Cennik!$A$4:$B892, 2, FALSE()) * U841 + VLOOKUP(V841,Cennik!$A$4:$B892, 2, FALSE()) * W841 + VLOOKUP(X841,Cennik!$A$4:$B892, 2, FALSE()) * Y841 + VLOOKUP(Z841,Cennik!$A$4:$B892, 2, FALSE()) * AA841 + VLOOKUP(AB841,Cennik!$A$4:$B892, 2, FALSE()) * AC841 + VLOOKUP("Stamina",Cennik!$A$4:$B892,2,FALSE()),"Brak wartości")</f>
        <v>Brak wartości</v>
      </c>
    </row>
    <row r="842" spans="1:35" ht="12.75" hidden="1">
      <c r="A842" s="74"/>
      <c r="B842" s="5"/>
      <c r="C842" s="5"/>
      <c r="D842" s="11"/>
      <c r="E842" s="5"/>
      <c r="F842" s="161" t="s">
        <v>40</v>
      </c>
      <c r="G842" s="161"/>
      <c r="H842" s="162" t="s">
        <v>40</v>
      </c>
      <c r="I842" s="162"/>
      <c r="J842" s="163" t="s">
        <v>40</v>
      </c>
      <c r="K842" s="163"/>
      <c r="L842" s="164" t="s">
        <v>40</v>
      </c>
      <c r="M842" s="164"/>
      <c r="N842" s="164" t="s">
        <v>40</v>
      </c>
      <c r="O842" s="165"/>
      <c r="P842" s="166" t="s">
        <v>40</v>
      </c>
      <c r="Q842" s="166"/>
      <c r="R842" s="167" t="s">
        <v>40</v>
      </c>
      <c r="S842" s="167"/>
      <c r="T842" s="168" t="s">
        <v>40</v>
      </c>
      <c r="U842" s="168"/>
      <c r="V842" s="169" t="s">
        <v>40</v>
      </c>
      <c r="W842" s="169"/>
      <c r="X842" s="5" t="s">
        <v>40</v>
      </c>
      <c r="Y842" s="5"/>
      <c r="Z842" s="161" t="s">
        <v>40</v>
      </c>
      <c r="AA842" s="161"/>
      <c r="AB842" s="162" t="s">
        <v>40</v>
      </c>
      <c r="AC842" s="162"/>
      <c r="AD842" s="5"/>
      <c r="AE842" s="5"/>
      <c r="AF842" s="5"/>
      <c r="AG842" s="170"/>
      <c r="AH842" s="170"/>
      <c r="AI842" s="170"/>
    </row>
    <row r="843" spans="1:35" ht="12.75">
      <c r="A843" s="74" t="s">
        <v>3312</v>
      </c>
      <c r="B843" s="159">
        <v>3</v>
      </c>
      <c r="C843" s="5" t="s">
        <v>3291</v>
      </c>
      <c r="D843" s="47" t="s">
        <v>3313</v>
      </c>
      <c r="E843" s="12" t="s">
        <v>3313</v>
      </c>
      <c r="F843" s="161" t="s">
        <v>8161</v>
      </c>
      <c r="G843" s="161">
        <v>2</v>
      </c>
      <c r="H843" s="162" t="s">
        <v>557</v>
      </c>
      <c r="I843" s="162">
        <v>12</v>
      </c>
      <c r="J843" s="163" t="s">
        <v>4679</v>
      </c>
      <c r="K843" s="163">
        <v>9</v>
      </c>
      <c r="L843" s="164" t="s">
        <v>567</v>
      </c>
      <c r="M843" s="164">
        <v>5</v>
      </c>
      <c r="N843" s="163" t="s">
        <v>4585</v>
      </c>
      <c r="O843" s="165">
        <v>9</v>
      </c>
      <c r="P843" s="166" t="s">
        <v>8133</v>
      </c>
      <c r="Q843" s="166">
        <v>2</v>
      </c>
      <c r="R843" s="167" t="s">
        <v>460</v>
      </c>
      <c r="S843" s="167">
        <v>7</v>
      </c>
      <c r="T843" s="168" t="s">
        <v>4739</v>
      </c>
      <c r="U843" s="168">
        <v>10</v>
      </c>
      <c r="V843" s="169" t="s">
        <v>386</v>
      </c>
      <c r="W843" s="169">
        <v>50</v>
      </c>
      <c r="X843" s="5" t="s">
        <v>40</v>
      </c>
      <c r="Y843" s="5"/>
      <c r="Z843" s="161" t="s">
        <v>40</v>
      </c>
      <c r="AA843" s="161"/>
      <c r="AB843" s="162" t="s">
        <v>40</v>
      </c>
      <c r="AC843" s="162"/>
      <c r="AD843" s="5">
        <v>50</v>
      </c>
      <c r="AE843" s="5" t="s">
        <v>12539</v>
      </c>
      <c r="AF843" s="5" t="s">
        <v>12571</v>
      </c>
      <c r="AG843" s="170" t="b">
        <v>1</v>
      </c>
      <c r="AH843" s="170" t="b">
        <v>1</v>
      </c>
      <c r="AI843" s="170" t="str">
        <f ca="1">IFERROR(VLOOKUP(F843,Cennik!$A$4:$B892, 2, FALSE()) * G843 + VLOOKUP(H843,Cennik!$A$4:$B892, 2, FALSE()) * I843 + VLOOKUP(J843,Cennik!$A$4:$B892, 2, FALSE()) * K843 + VLOOKUP(L843,Cennik!$A$4:$B892, 2, FALSE()) * M843 + VLOOKUP(N843,Cennik!$A$4:$B892, 2, FALSE()) * O843 + VLOOKUP(P843,Cennik!$A$4:$B892, 2, FALSE()) * Q843 + VLOOKUP(R843,Cennik!$A$4:$B892, 2, FALSE()) * S843 + VLOOKUP(T843,Cennik!$A$4:$B892, 2, FALSE()) * U843 + VLOOKUP(V843,Cennik!$A$4:$B892, 2, FALSE()) * W843 + VLOOKUP(X843,Cennik!$A$4:$B892, 2, FALSE()) * Y843 + VLOOKUP(Z843,Cennik!$A$4:$B892, 2, FALSE()) * AA843 + VLOOKUP(AB843,Cennik!$A$4:$B892, 2, FALSE() * AC843),"Brak wartości")</f>
        <v>Brak wartości</v>
      </c>
    </row>
    <row r="844" spans="1:35" ht="12.75">
      <c r="A844" s="74" t="s">
        <v>3314</v>
      </c>
      <c r="B844" s="159">
        <v>3</v>
      </c>
      <c r="C844" s="5" t="s">
        <v>3315</v>
      </c>
      <c r="D844" s="47" t="s">
        <v>3316</v>
      </c>
      <c r="E844" s="12" t="s">
        <v>3316</v>
      </c>
      <c r="F844" s="161" t="s">
        <v>8161</v>
      </c>
      <c r="G844" s="161">
        <v>2</v>
      </c>
      <c r="H844" s="162" t="s">
        <v>557</v>
      </c>
      <c r="I844" s="162">
        <v>12</v>
      </c>
      <c r="J844" s="163" t="s">
        <v>4679</v>
      </c>
      <c r="K844" s="163">
        <v>9</v>
      </c>
      <c r="L844" s="164" t="s">
        <v>567</v>
      </c>
      <c r="M844" s="164">
        <v>5</v>
      </c>
      <c r="N844" s="163" t="s">
        <v>4585</v>
      </c>
      <c r="O844" s="165">
        <v>9</v>
      </c>
      <c r="P844" s="166" t="s">
        <v>8133</v>
      </c>
      <c r="Q844" s="166">
        <v>2</v>
      </c>
      <c r="R844" s="167" t="s">
        <v>460</v>
      </c>
      <c r="S844" s="167">
        <v>7</v>
      </c>
      <c r="T844" s="168" t="s">
        <v>4739</v>
      </c>
      <c r="U844" s="168">
        <v>10</v>
      </c>
      <c r="V844" s="169" t="s">
        <v>386</v>
      </c>
      <c r="W844" s="169">
        <v>50</v>
      </c>
      <c r="X844" s="5" t="s">
        <v>40</v>
      </c>
      <c r="Y844" s="5"/>
      <c r="Z844" s="161" t="s">
        <v>40</v>
      </c>
      <c r="AA844" s="161"/>
      <c r="AB844" s="162" t="s">
        <v>40</v>
      </c>
      <c r="AC844" s="162"/>
      <c r="AD844" s="5">
        <v>50</v>
      </c>
      <c r="AE844" s="5" t="s">
        <v>12539</v>
      </c>
      <c r="AF844" s="5" t="s">
        <v>12571</v>
      </c>
      <c r="AG844" s="170" t="b">
        <v>1</v>
      </c>
      <c r="AH844" s="170" t="b">
        <v>1</v>
      </c>
      <c r="AI844" s="170" t="str">
        <f ca="1">IFERROR(VLOOKUP(F844,Cennik!$A$4:$B892, 2, FALSE()) * G844 + VLOOKUP(H844,Cennik!$A$4:$B892, 2, FALSE()) * I844 + VLOOKUP(J844,Cennik!$A$4:$B892, 2, FALSE()) * K844 + VLOOKUP(L844,Cennik!$A$4:$B892, 2, FALSE()) * M844 + VLOOKUP(N844,Cennik!$A$4:$B892, 2, FALSE()) * O844 + VLOOKUP(P844,Cennik!$A$4:$B892, 2, FALSE()) * Q844 + VLOOKUP(R844,Cennik!$A$4:$B892, 2, FALSE()) * S844 + VLOOKUP(T844,Cennik!$A$4:$B892, 2, FALSE()) * U844 + VLOOKUP(V844,Cennik!$A$4:$B892, 2, FALSE()) * W844 + VLOOKUP(X844,Cennik!$A$4:$B892, 2, FALSE()) * Y844 + VLOOKUP(Z844,Cennik!$A$4:$B892, 2, FALSE()) * AA844 + VLOOKUP(AB844,Cennik!$A$4:$B892, 2, FALSE()) * AC844 + VLOOKUP("Stamina",Cennik!$A$4:$B892,2,FALSE()),"Brak wartości")</f>
        <v>Brak wartości</v>
      </c>
    </row>
    <row r="845" spans="1:35" ht="12.75">
      <c r="A845" s="74" t="s">
        <v>3317</v>
      </c>
      <c r="B845" s="159">
        <v>3</v>
      </c>
      <c r="C845" s="5" t="s">
        <v>3318</v>
      </c>
      <c r="D845" s="47" t="s">
        <v>3319</v>
      </c>
      <c r="E845" s="12" t="s">
        <v>3319</v>
      </c>
      <c r="F845" s="161" t="s">
        <v>8161</v>
      </c>
      <c r="G845" s="161">
        <v>2</v>
      </c>
      <c r="H845" s="162" t="s">
        <v>557</v>
      </c>
      <c r="I845" s="162">
        <v>12</v>
      </c>
      <c r="J845" s="163" t="s">
        <v>4679</v>
      </c>
      <c r="K845" s="163">
        <v>9</v>
      </c>
      <c r="L845" s="164" t="s">
        <v>567</v>
      </c>
      <c r="M845" s="164">
        <v>5</v>
      </c>
      <c r="N845" s="163" t="s">
        <v>4585</v>
      </c>
      <c r="O845" s="165">
        <v>9</v>
      </c>
      <c r="P845" s="166" t="s">
        <v>8133</v>
      </c>
      <c r="Q845" s="166">
        <v>2</v>
      </c>
      <c r="R845" s="167" t="s">
        <v>460</v>
      </c>
      <c r="S845" s="167">
        <v>7</v>
      </c>
      <c r="T845" s="168" t="s">
        <v>4739</v>
      </c>
      <c r="U845" s="168">
        <v>10</v>
      </c>
      <c r="V845" s="169" t="s">
        <v>386</v>
      </c>
      <c r="W845" s="169">
        <v>50</v>
      </c>
      <c r="X845" s="5" t="s">
        <v>40</v>
      </c>
      <c r="Y845" s="5"/>
      <c r="Z845" s="161" t="s">
        <v>40</v>
      </c>
      <c r="AA845" s="161"/>
      <c r="AB845" s="162" t="s">
        <v>40</v>
      </c>
      <c r="AC845" s="162"/>
      <c r="AD845" s="5">
        <v>90</v>
      </c>
      <c r="AE845" s="5" t="s">
        <v>12539</v>
      </c>
      <c r="AF845" s="5" t="s">
        <v>12571</v>
      </c>
      <c r="AG845" s="170" t="b">
        <v>1</v>
      </c>
      <c r="AH845" s="170" t="b">
        <v>1</v>
      </c>
      <c r="AI845" s="170" t="str">
        <f ca="1">IFERROR(VLOOKUP(F845,Cennik!$A$4:$B892, 2, FALSE()) * G845 + VLOOKUP(H845,Cennik!$A$4:$B892, 2, FALSE()) * I845 + VLOOKUP(J845,Cennik!$A$4:$B892, 2, FALSE()) * K845 + VLOOKUP(L845,Cennik!$A$4:$B892, 2, FALSE()) * M845 + VLOOKUP(N845,Cennik!$A$4:$B892, 2, FALSE()) * O845 + VLOOKUP(P845,Cennik!$A$4:$B892, 2, FALSE()) * Q845 + VLOOKUP(R845,Cennik!$A$4:$B892, 2, FALSE()) * S845 + VLOOKUP(T845,Cennik!$A$4:$B892, 2, FALSE()) * U845 + VLOOKUP(V845,Cennik!$A$4:$B892, 2, FALSE()) * W845 + VLOOKUP(X845,Cennik!$A$4:$B892, 2, FALSE()) * Y845 + VLOOKUP(Z845,Cennik!$A$4:$B892, 2, FALSE()) * AA845 + VLOOKUP(AB845,Cennik!$A$4:$B892, 2, FALSE()) * AC845 + VLOOKUP("Stamina",Cennik!$A$4:$B892,2,FALSE()),"Brak wartości")</f>
        <v>Brak wartości</v>
      </c>
    </row>
    <row r="846" spans="1:35" ht="12.75">
      <c r="A846" s="74" t="s">
        <v>3320</v>
      </c>
      <c r="B846" s="159">
        <v>3</v>
      </c>
      <c r="C846" s="5" t="s">
        <v>3321</v>
      </c>
      <c r="D846" s="47" t="s">
        <v>3322</v>
      </c>
      <c r="E846" s="12" t="s">
        <v>3322</v>
      </c>
      <c r="F846" s="161" t="s">
        <v>8161</v>
      </c>
      <c r="G846" s="161">
        <v>2</v>
      </c>
      <c r="H846" s="162" t="s">
        <v>557</v>
      </c>
      <c r="I846" s="162">
        <v>12</v>
      </c>
      <c r="J846" s="163" t="s">
        <v>4679</v>
      </c>
      <c r="K846" s="163">
        <v>9</v>
      </c>
      <c r="L846" s="164" t="s">
        <v>567</v>
      </c>
      <c r="M846" s="164">
        <v>5</v>
      </c>
      <c r="N846" s="163" t="s">
        <v>4585</v>
      </c>
      <c r="O846" s="165">
        <v>9</v>
      </c>
      <c r="P846" s="166" t="s">
        <v>8133</v>
      </c>
      <c r="Q846" s="166">
        <v>2</v>
      </c>
      <c r="R846" s="167" t="s">
        <v>303</v>
      </c>
      <c r="S846" s="167">
        <v>18</v>
      </c>
      <c r="T846" s="168" t="s">
        <v>513</v>
      </c>
      <c r="U846" s="168">
        <v>7</v>
      </c>
      <c r="V846" s="169" t="s">
        <v>500</v>
      </c>
      <c r="W846" s="169">
        <v>25</v>
      </c>
      <c r="X846" s="5" t="s">
        <v>40</v>
      </c>
      <c r="Y846" s="5"/>
      <c r="Z846" s="161" t="s">
        <v>40</v>
      </c>
      <c r="AA846" s="161"/>
      <c r="AB846" s="162" t="s">
        <v>40</v>
      </c>
      <c r="AC846" s="162"/>
      <c r="AD846" s="5">
        <v>20</v>
      </c>
      <c r="AE846" s="5" t="s">
        <v>12539</v>
      </c>
      <c r="AF846" s="5" t="s">
        <v>12571</v>
      </c>
      <c r="AG846" s="170" t="b">
        <v>1</v>
      </c>
      <c r="AH846" s="170" t="b">
        <v>1</v>
      </c>
      <c r="AI846" s="170" t="str">
        <f ca="1">IFERROR(VLOOKUP(F846,Cennik!$A$4:$B892, 2, FALSE()) * G846 + VLOOKUP(H846,Cennik!$A$4:$B892, 2, FALSE()) * I846 + VLOOKUP(J846,Cennik!$A$4:$B892, 2, FALSE()) * K846 + VLOOKUP(L846,Cennik!$A$4:$B892, 2, FALSE()) * M846 + VLOOKUP(N846,Cennik!$A$4:$B892, 2, FALSE()) * O846 + VLOOKUP(P846,Cennik!$A$4:$B892, 2, FALSE()) * Q846 + VLOOKUP(R846,Cennik!$A$4:$B892, 2, FALSE()) * S846 + VLOOKUP(T846,Cennik!$A$4:$B892, 2, FALSE()) * U846 + VLOOKUP(V846,Cennik!$A$4:$B892, 2, FALSE()) * W846 + VLOOKUP(X846,Cennik!$A$4:$B892, 2, FALSE()) * Y846 + VLOOKUP(Z846,Cennik!$A$4:$B892, 2, FALSE()) * AA846 + VLOOKUP(AB846,Cennik!$A$4:$B892, 2, FALSE()) * AC846 + VLOOKUP("Stamina",Cennik!$A$4:$B892,2,FALSE()),"Brak wartości")</f>
        <v>Brak wartości</v>
      </c>
    </row>
    <row r="847" spans="1:35" ht="12.75">
      <c r="A847" s="74" t="s">
        <v>3323</v>
      </c>
      <c r="B847" s="159">
        <v>3</v>
      </c>
      <c r="C847" s="5" t="s">
        <v>3324</v>
      </c>
      <c r="D847" s="47" t="s">
        <v>3325</v>
      </c>
      <c r="E847" s="12" t="s">
        <v>3325</v>
      </c>
      <c r="F847" s="161" t="s">
        <v>8161</v>
      </c>
      <c r="G847" s="161">
        <v>2</v>
      </c>
      <c r="H847" s="162" t="s">
        <v>557</v>
      </c>
      <c r="I847" s="162">
        <v>12</v>
      </c>
      <c r="J847" s="163" t="s">
        <v>4679</v>
      </c>
      <c r="K847" s="163">
        <v>9</v>
      </c>
      <c r="L847" s="164" t="s">
        <v>567</v>
      </c>
      <c r="M847" s="164">
        <v>5</v>
      </c>
      <c r="N847" s="163" t="s">
        <v>4585</v>
      </c>
      <c r="O847" s="165">
        <v>9</v>
      </c>
      <c r="P847" s="166" t="s">
        <v>8133</v>
      </c>
      <c r="Q847" s="166">
        <v>2</v>
      </c>
      <c r="R847" s="167" t="s">
        <v>303</v>
      </c>
      <c r="S847" s="167">
        <v>18</v>
      </c>
      <c r="T847" s="168" t="s">
        <v>513</v>
      </c>
      <c r="U847" s="168">
        <v>7</v>
      </c>
      <c r="V847" s="169" t="s">
        <v>500</v>
      </c>
      <c r="W847" s="169">
        <v>25</v>
      </c>
      <c r="X847" s="5" t="s">
        <v>40</v>
      </c>
      <c r="Y847" s="5"/>
      <c r="Z847" s="161" t="s">
        <v>40</v>
      </c>
      <c r="AA847" s="161"/>
      <c r="AB847" s="162" t="s">
        <v>40</v>
      </c>
      <c r="AC847" s="162"/>
      <c r="AD847" s="5">
        <v>30</v>
      </c>
      <c r="AE847" s="5" t="s">
        <v>12539</v>
      </c>
      <c r="AF847" s="5" t="s">
        <v>12571</v>
      </c>
      <c r="AG847" s="170" t="b">
        <v>1</v>
      </c>
      <c r="AH847" s="170" t="b">
        <v>1</v>
      </c>
      <c r="AI847" s="170" t="str">
        <f ca="1">IFERROR(VLOOKUP(F847,Cennik!$A$4:$B892, 2, FALSE()) * G847 + VLOOKUP(H847,Cennik!$A$4:$B892, 2, FALSE()) * I847 + VLOOKUP(J847,Cennik!$A$4:$B892, 2, FALSE()) * K847 + VLOOKUP(L847,Cennik!$A$4:$B892, 2, FALSE()) * M847 + VLOOKUP(N847,Cennik!$A$4:$B892, 2, FALSE()) * O847 + VLOOKUP(P847,Cennik!$A$4:$B892, 2, FALSE()) * Q847 + VLOOKUP(R847,Cennik!$A$4:$B892, 2, FALSE()) * S847 + VLOOKUP(T847,Cennik!$A$4:$B892, 2, FALSE()) * U847 + VLOOKUP(V847,Cennik!$A$4:$B892, 2, FALSE()) * W847 + VLOOKUP(X847,Cennik!$A$4:$B892, 2, FALSE()) * Y847 + VLOOKUP(Z847,Cennik!$A$4:$B892, 2, FALSE()) * AA847 + VLOOKUP(AB847,Cennik!$A$4:$B892, 2, FALSE()) * AC847 + VLOOKUP("Stamina",Cennik!$A$4:$B892,2,FALSE()),"Brak wartości")</f>
        <v>Brak wartości</v>
      </c>
    </row>
    <row r="848" spans="1:35" ht="12.75">
      <c r="A848" s="74" t="s">
        <v>3326</v>
      </c>
      <c r="B848" s="159">
        <v>3</v>
      </c>
      <c r="C848" s="5" t="s">
        <v>3327</v>
      </c>
      <c r="D848" s="47" t="s">
        <v>3328</v>
      </c>
      <c r="E848" s="12" t="s">
        <v>3329</v>
      </c>
      <c r="F848" s="161" t="s">
        <v>8161</v>
      </c>
      <c r="G848" s="161">
        <v>2</v>
      </c>
      <c r="H848" s="162" t="s">
        <v>557</v>
      </c>
      <c r="I848" s="162">
        <v>12</v>
      </c>
      <c r="J848" s="163" t="s">
        <v>4679</v>
      </c>
      <c r="K848" s="163">
        <v>9</v>
      </c>
      <c r="L848" s="164" t="s">
        <v>567</v>
      </c>
      <c r="M848" s="164">
        <v>5</v>
      </c>
      <c r="N848" s="163" t="s">
        <v>4585</v>
      </c>
      <c r="O848" s="165">
        <v>9</v>
      </c>
      <c r="P848" s="166" t="s">
        <v>8133</v>
      </c>
      <c r="Q848" s="166">
        <v>2</v>
      </c>
      <c r="R848" s="167" t="s">
        <v>303</v>
      </c>
      <c r="S848" s="167">
        <v>18</v>
      </c>
      <c r="T848" s="168" t="s">
        <v>513</v>
      </c>
      <c r="U848" s="168">
        <v>7</v>
      </c>
      <c r="V848" s="169" t="s">
        <v>500</v>
      </c>
      <c r="W848" s="169">
        <v>25</v>
      </c>
      <c r="X848" s="5" t="s">
        <v>40</v>
      </c>
      <c r="Y848" s="5"/>
      <c r="Z848" s="161" t="s">
        <v>40</v>
      </c>
      <c r="AA848" s="161"/>
      <c r="AB848" s="162" t="s">
        <v>40</v>
      </c>
      <c r="AC848" s="162"/>
      <c r="AD848" s="5">
        <v>45</v>
      </c>
      <c r="AE848" s="5" t="s">
        <v>12539</v>
      </c>
      <c r="AF848" s="5" t="s">
        <v>12571</v>
      </c>
      <c r="AG848" s="170" t="b">
        <v>1</v>
      </c>
      <c r="AH848" s="170" t="b">
        <v>1</v>
      </c>
      <c r="AI848" s="170" t="str">
        <f ca="1">IFERROR(VLOOKUP(F848,Cennik!$A$4:$B892, 2, FALSE()) * G848 + VLOOKUP(H848,Cennik!$A$4:$B892, 2, FALSE()) * I848 + VLOOKUP(J848,Cennik!$A$4:$B892, 2, FALSE()) * K848 + VLOOKUP(L848,Cennik!$A$4:$B892, 2, FALSE()) * M848 + VLOOKUP(N848,Cennik!$A$4:$B892, 2, FALSE()) * O848 + VLOOKUP(P848,Cennik!$A$4:$B892, 2, FALSE()) * Q848 + VLOOKUP(R848,Cennik!$A$4:$B892, 2, FALSE()) * S848 + VLOOKUP(T848,Cennik!$A$4:$B892, 2, FALSE()) * U848 + VLOOKUP(V848,Cennik!$A$4:$B892, 2, FALSE()) * W848 + VLOOKUP(X848,Cennik!$A$4:$B892, 2, FALSE()) * Y848 + VLOOKUP(Z848,Cennik!$A$4:$B892, 2, FALSE()) * AA848 + VLOOKUP(AB848,Cennik!$A$4:$B892, 2, FALSE()) * AC848 + VLOOKUP("Stamina",Cennik!$A$4:$B892,2,FALSE()),"Brak wartości")</f>
        <v>Brak wartości</v>
      </c>
    </row>
    <row r="849" spans="1:35" ht="12.75">
      <c r="A849" s="74" t="s">
        <v>3330</v>
      </c>
      <c r="B849" s="159">
        <v>3</v>
      </c>
      <c r="C849" s="5" t="s">
        <v>3331</v>
      </c>
      <c r="D849" s="43" t="s">
        <v>3332</v>
      </c>
      <c r="E849" s="12" t="s">
        <v>3333</v>
      </c>
      <c r="F849" s="161" t="s">
        <v>8161</v>
      </c>
      <c r="G849" s="161">
        <v>2</v>
      </c>
      <c r="H849" s="162" t="s">
        <v>557</v>
      </c>
      <c r="I849" s="162">
        <v>12</v>
      </c>
      <c r="J849" s="163" t="s">
        <v>4679</v>
      </c>
      <c r="K849" s="163">
        <v>9</v>
      </c>
      <c r="L849" s="164" t="s">
        <v>567</v>
      </c>
      <c r="M849" s="164">
        <v>5</v>
      </c>
      <c r="N849" s="163" t="s">
        <v>4585</v>
      </c>
      <c r="O849" s="165">
        <v>9</v>
      </c>
      <c r="P849" s="166" t="s">
        <v>8133</v>
      </c>
      <c r="Q849" s="166">
        <v>2</v>
      </c>
      <c r="R849" s="167" t="s">
        <v>303</v>
      </c>
      <c r="S849" s="167">
        <v>18</v>
      </c>
      <c r="T849" s="168" t="s">
        <v>513</v>
      </c>
      <c r="U849" s="168">
        <v>7</v>
      </c>
      <c r="V849" s="169" t="s">
        <v>500</v>
      </c>
      <c r="W849" s="169">
        <v>25</v>
      </c>
      <c r="X849" s="5" t="s">
        <v>40</v>
      </c>
      <c r="Y849" s="5"/>
      <c r="Z849" s="161" t="s">
        <v>40</v>
      </c>
      <c r="AA849" s="161"/>
      <c r="AB849" s="162" t="s">
        <v>40</v>
      </c>
      <c r="AC849" s="162"/>
      <c r="AD849" s="5">
        <v>45</v>
      </c>
      <c r="AE849" s="5" t="s">
        <v>12539</v>
      </c>
      <c r="AF849" s="5" t="s">
        <v>12571</v>
      </c>
      <c r="AG849" s="170" t="b">
        <v>1</v>
      </c>
      <c r="AH849" s="170" t="b">
        <v>1</v>
      </c>
      <c r="AI849" s="170" t="str">
        <f ca="1">IFERROR(VLOOKUP(F849,Cennik!$A$4:$B892, 2, FALSE()) * G849 + VLOOKUP(H849,Cennik!$A$4:$B892, 2, FALSE()) * I849 + VLOOKUP(J849,Cennik!$A$4:$B892, 2, FALSE()) * K849 + VLOOKUP(L849,Cennik!$A$4:$B892, 2, FALSE()) * M849 + VLOOKUP(N849,Cennik!$A$4:$B892, 2, FALSE()) * O849 + VLOOKUP(P849,Cennik!$A$4:$B892, 2, FALSE()) * Q849 + VLOOKUP(R849,Cennik!$A$4:$B892, 2, FALSE()) * S849 + VLOOKUP(T849,Cennik!$A$4:$B892, 2, FALSE()) * U849 + VLOOKUP(V849,Cennik!$A$4:$B892, 2, FALSE()) * W849 + VLOOKUP(X849,Cennik!$A$4:$B892, 2, FALSE()) * Y849 + VLOOKUP(Z849,Cennik!$A$4:$B892, 2, FALSE()) * AA849 + VLOOKUP(AB849,Cennik!$A$4:$B892, 2, FALSE()) * AC849 + VLOOKUP("Stamina",Cennik!$A$4:$B892,2,FALSE()),"Brak wartości")</f>
        <v>Brak wartości</v>
      </c>
    </row>
    <row r="850" spans="1:35" ht="12.75">
      <c r="A850" s="74" t="s">
        <v>3334</v>
      </c>
      <c r="B850" s="159">
        <v>3</v>
      </c>
      <c r="C850" s="5" t="s">
        <v>3335</v>
      </c>
      <c r="D850" s="47" t="s">
        <v>3336</v>
      </c>
      <c r="E850" s="12" t="s">
        <v>3336</v>
      </c>
      <c r="F850" s="161" t="s">
        <v>8161</v>
      </c>
      <c r="G850" s="161">
        <v>2</v>
      </c>
      <c r="H850" s="162" t="s">
        <v>557</v>
      </c>
      <c r="I850" s="162">
        <v>12</v>
      </c>
      <c r="J850" s="163" t="s">
        <v>4679</v>
      </c>
      <c r="K850" s="163">
        <v>9</v>
      </c>
      <c r="L850" s="164" t="s">
        <v>567</v>
      </c>
      <c r="M850" s="164">
        <v>5</v>
      </c>
      <c r="N850" s="163" t="s">
        <v>4585</v>
      </c>
      <c r="O850" s="165">
        <v>9</v>
      </c>
      <c r="P850" s="166" t="s">
        <v>8133</v>
      </c>
      <c r="Q850" s="166">
        <v>2</v>
      </c>
      <c r="R850" s="167" t="s">
        <v>303</v>
      </c>
      <c r="S850" s="167">
        <v>18</v>
      </c>
      <c r="T850" s="168" t="s">
        <v>450</v>
      </c>
      <c r="U850" s="168">
        <v>6</v>
      </c>
      <c r="V850" s="169" t="s">
        <v>500</v>
      </c>
      <c r="W850" s="169">
        <v>25</v>
      </c>
      <c r="X850" s="5" t="s">
        <v>40</v>
      </c>
      <c r="Y850" s="5"/>
      <c r="Z850" s="161" t="s">
        <v>40</v>
      </c>
      <c r="AA850" s="161"/>
      <c r="AB850" s="162" t="s">
        <v>40</v>
      </c>
      <c r="AC850" s="162"/>
      <c r="AD850" s="5">
        <v>50</v>
      </c>
      <c r="AE850" s="5" t="s">
        <v>12539</v>
      </c>
      <c r="AF850" s="5" t="s">
        <v>12571</v>
      </c>
      <c r="AG850" s="170" t="b">
        <v>1</v>
      </c>
      <c r="AH850" s="170" t="b">
        <v>1</v>
      </c>
      <c r="AI850" s="170" t="str">
        <f ca="1">IFERROR(VLOOKUP(F850,Cennik!$A$4:$B892, 2, FALSE()) * G850 + VLOOKUP(H850,Cennik!$A$4:$B892, 2, FALSE()) * I850 + VLOOKUP(J850,Cennik!$A$4:$B892, 2, FALSE()) * K850 + VLOOKUP(L850,Cennik!$A$4:$B892, 2, FALSE()) * M850 + VLOOKUP(N850,Cennik!$A$4:$B892, 2, FALSE()) * O850 + VLOOKUP(P850,Cennik!$A$4:$B892, 2, FALSE()) * Q850 + VLOOKUP(R850,Cennik!$A$4:$B892, 2, FALSE()) * S850 + VLOOKUP(T850,Cennik!$A$4:$B892, 2, FALSE()) * U850 + VLOOKUP(V850,Cennik!$A$4:$B892, 2, FALSE()) * W850 + VLOOKUP(X850,Cennik!$A$4:$B892, 2, FALSE()) * Y850 + VLOOKUP(Z850,Cennik!$A$4:$B892, 2, FALSE()) * AA850 + VLOOKUP(AB850,Cennik!$A$4:$B892, 2, FALSE()) * AC850 + VLOOKUP("Stamina",Cennik!$A$4:$B892,2,FALSE()),"Brak wartości")</f>
        <v>Brak wartości</v>
      </c>
    </row>
    <row r="851" spans="1:35" ht="12.75">
      <c r="A851" s="74" t="s">
        <v>3337</v>
      </c>
      <c r="B851" s="159">
        <v>3</v>
      </c>
      <c r="C851" s="5" t="s">
        <v>3338</v>
      </c>
      <c r="D851" s="47" t="s">
        <v>3339</v>
      </c>
      <c r="E851" s="12" t="s">
        <v>3339</v>
      </c>
      <c r="F851" s="161" t="s">
        <v>8161</v>
      </c>
      <c r="G851" s="161">
        <v>2</v>
      </c>
      <c r="H851" s="162" t="s">
        <v>557</v>
      </c>
      <c r="I851" s="162">
        <v>12</v>
      </c>
      <c r="J851" s="163" t="s">
        <v>4679</v>
      </c>
      <c r="K851" s="163">
        <v>9</v>
      </c>
      <c r="L851" s="164" t="s">
        <v>567</v>
      </c>
      <c r="M851" s="164">
        <v>5</v>
      </c>
      <c r="N851" s="163" t="s">
        <v>4585</v>
      </c>
      <c r="O851" s="165">
        <v>9</v>
      </c>
      <c r="P851" s="166" t="s">
        <v>8133</v>
      </c>
      <c r="Q851" s="166">
        <v>2</v>
      </c>
      <c r="R851" s="167" t="s">
        <v>460</v>
      </c>
      <c r="S851" s="167">
        <v>7</v>
      </c>
      <c r="T851" s="168" t="s">
        <v>4739</v>
      </c>
      <c r="U851" s="168">
        <v>10</v>
      </c>
      <c r="V851" s="169" t="s">
        <v>386</v>
      </c>
      <c r="W851" s="169">
        <v>50</v>
      </c>
      <c r="X851" s="5" t="s">
        <v>40</v>
      </c>
      <c r="Y851" s="5"/>
      <c r="Z851" s="161" t="s">
        <v>40</v>
      </c>
      <c r="AA851" s="161"/>
      <c r="AB851" s="162" t="s">
        <v>40</v>
      </c>
      <c r="AC851" s="162"/>
      <c r="AD851" s="5">
        <v>100</v>
      </c>
      <c r="AE851" s="5" t="s">
        <v>12539</v>
      </c>
      <c r="AF851" s="5" t="s">
        <v>12571</v>
      </c>
      <c r="AG851" s="170" t="b">
        <v>1</v>
      </c>
      <c r="AH851" s="170" t="b">
        <v>1</v>
      </c>
      <c r="AI851" s="170" t="str">
        <f ca="1">IFERROR(VLOOKUP(F851,Cennik!$A$4:$B892, 2, FALSE()) * G851 + VLOOKUP(H851,Cennik!$A$4:$B892, 2, FALSE()) * I851 + VLOOKUP(J851,Cennik!$A$4:$B892, 2, FALSE()) * K851 + VLOOKUP(L851,Cennik!$A$4:$B892, 2, FALSE()) * M851 + VLOOKUP(N851,Cennik!$A$4:$B892, 2, FALSE()) * O851 + VLOOKUP(P851,Cennik!$A$4:$B892, 2, FALSE()) * Q851 + VLOOKUP(R851,Cennik!$A$4:$B892, 2, FALSE()) * S851 + VLOOKUP(T851,Cennik!$A$4:$B892, 2, FALSE()) * U851 + VLOOKUP(V851,Cennik!$A$4:$B892, 2, FALSE()) * W851 + VLOOKUP(X851,Cennik!$A$4:$B892, 2, FALSE()) * Y851 + VLOOKUP(Z851,Cennik!$A$4:$B892, 2, FALSE()) * AA851 + VLOOKUP(AB851,Cennik!$A$4:$B892, 2, FALSE()) * AC851 + VLOOKUP("Stamina",Cennik!$A$4:$B892,2,FALSE()),"Brak wartości")</f>
        <v>Brak wartości</v>
      </c>
    </row>
    <row r="852" spans="1:35" ht="12.75">
      <c r="A852" s="74" t="s">
        <v>3340</v>
      </c>
      <c r="B852" s="159">
        <v>3</v>
      </c>
      <c r="C852" s="5" t="s">
        <v>3341</v>
      </c>
      <c r="D852" s="47" t="s">
        <v>3342</v>
      </c>
      <c r="E852" s="12" t="s">
        <v>3342</v>
      </c>
      <c r="F852" s="161" t="s">
        <v>8161</v>
      </c>
      <c r="G852" s="161">
        <v>2</v>
      </c>
      <c r="H852" s="162" t="s">
        <v>557</v>
      </c>
      <c r="I852" s="162">
        <v>12</v>
      </c>
      <c r="J852" s="163" t="s">
        <v>4679</v>
      </c>
      <c r="K852" s="163">
        <v>9</v>
      </c>
      <c r="L852" s="164" t="s">
        <v>567</v>
      </c>
      <c r="M852" s="164">
        <v>5</v>
      </c>
      <c r="N852" s="163" t="s">
        <v>4585</v>
      </c>
      <c r="O852" s="165">
        <v>9</v>
      </c>
      <c r="P852" s="166" t="s">
        <v>8133</v>
      </c>
      <c r="Q852" s="166">
        <v>2</v>
      </c>
      <c r="R852" s="167" t="s">
        <v>460</v>
      </c>
      <c r="S852" s="167">
        <v>7</v>
      </c>
      <c r="T852" s="168" t="s">
        <v>518</v>
      </c>
      <c r="U852" s="168">
        <v>5</v>
      </c>
      <c r="V852" s="169" t="s">
        <v>500</v>
      </c>
      <c r="W852" s="169">
        <v>25</v>
      </c>
      <c r="X852" s="5" t="s">
        <v>40</v>
      </c>
      <c r="Y852" s="5"/>
      <c r="Z852" s="161" t="s">
        <v>40</v>
      </c>
      <c r="AA852" s="161"/>
      <c r="AB852" s="162" t="s">
        <v>40</v>
      </c>
      <c r="AC852" s="162"/>
      <c r="AD852" s="5">
        <v>60</v>
      </c>
      <c r="AE852" s="5" t="s">
        <v>12539</v>
      </c>
      <c r="AF852" s="5" t="s">
        <v>12571</v>
      </c>
      <c r="AG852" s="170" t="b">
        <v>1</v>
      </c>
      <c r="AH852" s="170" t="b">
        <v>1</v>
      </c>
      <c r="AI852" s="170" t="str">
        <f ca="1">IFERROR(VLOOKUP(F852,Cennik!$A$4:$B892, 2, FALSE()) * G852 + VLOOKUP(H852,Cennik!$A$4:$B892, 2, FALSE()) * I852 + VLOOKUP(J852,Cennik!$A$4:$B892, 2, FALSE()) * K852 + VLOOKUP(L852,Cennik!$A$4:$B892, 2, FALSE()) * M852 + VLOOKUP(N852,Cennik!$A$4:$B892, 2, FALSE()) * O852 + VLOOKUP(P852,Cennik!$A$4:$B892, 2, FALSE()) * Q852 + VLOOKUP(R852,Cennik!$A$4:$B892, 2, FALSE()) * S852 + VLOOKUP(T852,Cennik!$A$4:$B892, 2, FALSE()) * U852 + VLOOKUP(V852,Cennik!$A$4:$B892, 2, FALSE()) * W852 + VLOOKUP(X852,Cennik!$A$4:$B892, 2, FALSE()) * Y852 + VLOOKUP(Z852,Cennik!$A$4:$B892, 2, FALSE()) * AA852 + VLOOKUP(AB852,Cennik!$A$4:$B892, 2, FALSE()) * AC852 + VLOOKUP("Stamina",Cennik!$A$4:$B892,2,FALSE()),"Brak wartości")</f>
        <v>Brak wartości</v>
      </c>
    </row>
    <row r="853" spans="1:35" ht="12.75">
      <c r="A853" s="74" t="s">
        <v>3343</v>
      </c>
      <c r="B853" s="159">
        <v>3</v>
      </c>
      <c r="C853" s="5" t="s">
        <v>3344</v>
      </c>
      <c r="D853" s="43" t="s">
        <v>3345</v>
      </c>
      <c r="E853" s="12" t="s">
        <v>3345</v>
      </c>
      <c r="F853" s="161" t="s">
        <v>8161</v>
      </c>
      <c r="G853" s="161">
        <v>2</v>
      </c>
      <c r="H853" s="162" t="s">
        <v>557</v>
      </c>
      <c r="I853" s="162">
        <v>12</v>
      </c>
      <c r="J853" s="163" t="s">
        <v>4679</v>
      </c>
      <c r="K853" s="163">
        <v>9</v>
      </c>
      <c r="L853" s="164" t="s">
        <v>567</v>
      </c>
      <c r="M853" s="164">
        <v>5</v>
      </c>
      <c r="N853" s="163" t="s">
        <v>4585</v>
      </c>
      <c r="O853" s="165">
        <v>9</v>
      </c>
      <c r="P853" s="166" t="s">
        <v>8133</v>
      </c>
      <c r="Q853" s="166">
        <v>2</v>
      </c>
      <c r="R853" s="167" t="s">
        <v>460</v>
      </c>
      <c r="S853" s="167">
        <v>7</v>
      </c>
      <c r="T853" s="168" t="s">
        <v>4739</v>
      </c>
      <c r="U853" s="168">
        <v>10</v>
      </c>
      <c r="V853" s="169" t="s">
        <v>386</v>
      </c>
      <c r="W853" s="169">
        <v>50</v>
      </c>
      <c r="X853" s="5" t="s">
        <v>40</v>
      </c>
      <c r="Y853" s="5"/>
      <c r="Z853" s="161" t="s">
        <v>40</v>
      </c>
      <c r="AA853" s="161"/>
      <c r="AB853" s="162" t="s">
        <v>40</v>
      </c>
      <c r="AC853" s="162"/>
      <c r="AD853" s="5">
        <v>65</v>
      </c>
      <c r="AE853" s="5" t="s">
        <v>12539</v>
      </c>
      <c r="AF853" s="5" t="s">
        <v>12571</v>
      </c>
      <c r="AG853" s="170" t="b">
        <v>1</v>
      </c>
      <c r="AH853" s="170" t="b">
        <v>1</v>
      </c>
      <c r="AI853" s="170" t="str">
        <f ca="1">IFERROR(VLOOKUP(F853,Cennik!$A$4:$B892, 2, FALSE()) * G853 + VLOOKUP(H853,Cennik!$A$4:$B892, 2, FALSE()) * I853 + VLOOKUP(J853,Cennik!$A$4:$B892, 2, FALSE()) * K853 + VLOOKUP(L853,Cennik!$A$4:$B892, 2, FALSE()) * M853 + VLOOKUP(N853,Cennik!$A$4:$B892, 2, FALSE()) * O853 + VLOOKUP(P853,Cennik!$A$4:$B892, 2, FALSE()) * Q853 + VLOOKUP(R853,Cennik!$A$4:$B892, 2, FALSE()) * S853 + VLOOKUP(T853,Cennik!$A$4:$B892, 2, FALSE()) * U853 + VLOOKUP(V853,Cennik!$A$4:$B892, 2, FALSE()) * W853 + VLOOKUP(X853,Cennik!$A$4:$B892, 2, FALSE()) * Y853 + VLOOKUP(Z853,Cennik!$A$4:$B892, 2, FALSE()) * AA853 + VLOOKUP(AB853,Cennik!$A$4:$B892, 2, FALSE()) * AC853 + VLOOKUP("Stamina",Cennik!$A$4:$B892,2,FALSE()),"Brak wartości")</f>
        <v>Brak wartości</v>
      </c>
    </row>
    <row r="854" spans="1:35" ht="12.75" hidden="1">
      <c r="A854" s="172"/>
      <c r="B854" s="159"/>
      <c r="C854" s="5"/>
      <c r="D854" s="11"/>
      <c r="E854" s="5"/>
      <c r="F854" s="161" t="s">
        <v>40</v>
      </c>
      <c r="G854" s="161"/>
      <c r="H854" s="162" t="s">
        <v>40</v>
      </c>
      <c r="I854" s="162"/>
      <c r="J854" s="163" t="s">
        <v>40</v>
      </c>
      <c r="K854" s="163"/>
      <c r="L854" s="164" t="s">
        <v>40</v>
      </c>
      <c r="M854" s="164"/>
      <c r="N854" s="164" t="s">
        <v>40</v>
      </c>
      <c r="O854" s="165"/>
      <c r="P854" s="166" t="s">
        <v>40</v>
      </c>
      <c r="Q854" s="166"/>
      <c r="R854" s="167" t="s">
        <v>40</v>
      </c>
      <c r="S854" s="167"/>
      <c r="T854" s="168" t="s">
        <v>40</v>
      </c>
      <c r="U854" s="168"/>
      <c r="V854" s="169" t="s">
        <v>40</v>
      </c>
      <c r="W854" s="169"/>
      <c r="X854" s="5" t="s">
        <v>40</v>
      </c>
      <c r="Y854" s="5"/>
      <c r="Z854" s="161" t="s">
        <v>40</v>
      </c>
      <c r="AA854" s="161"/>
      <c r="AB854" s="162" t="s">
        <v>40</v>
      </c>
      <c r="AC854" s="162"/>
      <c r="AD854" s="5"/>
      <c r="AE854" s="5"/>
      <c r="AF854" s="5"/>
      <c r="AG854" s="170"/>
      <c r="AH854" s="170"/>
      <c r="AI854" s="170"/>
    </row>
    <row r="855" spans="1:35" ht="12.75">
      <c r="A855" s="172" t="s">
        <v>12572</v>
      </c>
      <c r="B855" s="159">
        <v>0</v>
      </c>
      <c r="C855" s="5"/>
      <c r="D855" s="11" t="s">
        <v>48</v>
      </c>
      <c r="E855" s="228" t="s">
        <v>12573</v>
      </c>
      <c r="F855" s="161" t="s">
        <v>40</v>
      </c>
      <c r="G855" s="161"/>
      <c r="H855" s="162" t="s">
        <v>40</v>
      </c>
      <c r="I855" s="162"/>
      <c r="J855" s="163" t="s">
        <v>40</v>
      </c>
      <c r="K855" s="163"/>
      <c r="L855" s="164" t="s">
        <v>40</v>
      </c>
      <c r="M855" s="164"/>
      <c r="N855" s="164" t="s">
        <v>40</v>
      </c>
      <c r="O855" s="165"/>
      <c r="P855" s="166" t="s">
        <v>40</v>
      </c>
      <c r="Q855" s="166"/>
      <c r="R855" s="167" t="s">
        <v>40</v>
      </c>
      <c r="S855" s="167"/>
      <c r="T855" s="168" t="s">
        <v>40</v>
      </c>
      <c r="U855" s="168"/>
      <c r="V855" s="169" t="s">
        <v>40</v>
      </c>
      <c r="W855" s="169"/>
      <c r="X855" s="5" t="s">
        <v>40</v>
      </c>
      <c r="Y855" s="5"/>
      <c r="Z855" s="161" t="s">
        <v>40</v>
      </c>
      <c r="AA855" s="161"/>
      <c r="AB855" s="162" t="s">
        <v>40</v>
      </c>
      <c r="AC855" s="162"/>
      <c r="AD855" s="5"/>
      <c r="AE855" s="5" t="s">
        <v>12541</v>
      </c>
      <c r="AF855" s="5" t="s">
        <v>12574</v>
      </c>
      <c r="AG855" s="170" t="b">
        <v>0</v>
      </c>
      <c r="AH855" s="170" t="b">
        <v>0</v>
      </c>
      <c r="AI855" s="170" t="s">
        <v>48</v>
      </c>
    </row>
    <row r="856" spans="1:35" ht="16.5">
      <c r="A856" s="229" t="s">
        <v>12575</v>
      </c>
      <c r="B856" s="159">
        <v>0</v>
      </c>
      <c r="C856" s="211"/>
      <c r="D856" s="11" t="s">
        <v>48</v>
      </c>
      <c r="E856" s="230" t="s">
        <v>12576</v>
      </c>
      <c r="F856" s="161" t="s">
        <v>40</v>
      </c>
      <c r="G856" s="161"/>
      <c r="H856" s="162" t="s">
        <v>40</v>
      </c>
      <c r="I856" s="162"/>
      <c r="J856" s="163" t="s">
        <v>40</v>
      </c>
      <c r="K856" s="163"/>
      <c r="L856" s="164" t="s">
        <v>40</v>
      </c>
      <c r="M856" s="164"/>
      <c r="N856" s="164" t="s">
        <v>40</v>
      </c>
      <c r="O856" s="165"/>
      <c r="P856" s="166" t="s">
        <v>40</v>
      </c>
      <c r="Q856" s="166"/>
      <c r="R856" s="167" t="s">
        <v>40</v>
      </c>
      <c r="S856" s="167"/>
      <c r="T856" s="168" t="s">
        <v>40</v>
      </c>
      <c r="U856" s="168"/>
      <c r="V856" s="169" t="s">
        <v>40</v>
      </c>
      <c r="W856" s="169"/>
      <c r="X856" s="5" t="s">
        <v>40</v>
      </c>
      <c r="Y856" s="5"/>
      <c r="Z856" s="161" t="s">
        <v>40</v>
      </c>
      <c r="AA856" s="161"/>
      <c r="AB856" s="162" t="s">
        <v>40</v>
      </c>
      <c r="AC856" s="162"/>
      <c r="AD856" s="5"/>
      <c r="AE856" s="5" t="s">
        <v>12541</v>
      </c>
      <c r="AF856" s="5" t="s">
        <v>12574</v>
      </c>
      <c r="AG856" s="170" t="b">
        <v>0</v>
      </c>
      <c r="AH856" s="170" t="b">
        <v>0</v>
      </c>
      <c r="AI856" s="170" t="s">
        <v>48</v>
      </c>
    </row>
    <row r="857" spans="1:35" ht="16.5">
      <c r="A857" s="229" t="s">
        <v>12577</v>
      </c>
      <c r="B857" s="159">
        <v>0</v>
      </c>
      <c r="C857" s="211"/>
      <c r="D857" s="11" t="s">
        <v>48</v>
      </c>
      <c r="E857" s="230" t="s">
        <v>12578</v>
      </c>
      <c r="F857" s="161" t="s">
        <v>40</v>
      </c>
      <c r="G857" s="161"/>
      <c r="H857" s="162" t="s">
        <v>40</v>
      </c>
      <c r="I857" s="162"/>
      <c r="J857" s="163" t="s">
        <v>40</v>
      </c>
      <c r="K857" s="163"/>
      <c r="L857" s="164" t="s">
        <v>40</v>
      </c>
      <c r="M857" s="164"/>
      <c r="N857" s="164" t="s">
        <v>40</v>
      </c>
      <c r="O857" s="165"/>
      <c r="P857" s="166" t="s">
        <v>40</v>
      </c>
      <c r="Q857" s="166"/>
      <c r="R857" s="167" t="s">
        <v>40</v>
      </c>
      <c r="S857" s="167"/>
      <c r="T857" s="168" t="s">
        <v>40</v>
      </c>
      <c r="U857" s="168"/>
      <c r="V857" s="169" t="s">
        <v>40</v>
      </c>
      <c r="W857" s="169"/>
      <c r="X857" s="5" t="s">
        <v>40</v>
      </c>
      <c r="Y857" s="5"/>
      <c r="Z857" s="161" t="s">
        <v>40</v>
      </c>
      <c r="AA857" s="161"/>
      <c r="AB857" s="162" t="s">
        <v>40</v>
      </c>
      <c r="AC857" s="162"/>
      <c r="AD857" s="5"/>
      <c r="AE857" s="5" t="s">
        <v>12541</v>
      </c>
      <c r="AF857" s="5" t="s">
        <v>12574</v>
      </c>
      <c r="AG857" s="170" t="b">
        <v>0</v>
      </c>
      <c r="AH857" s="170" t="b">
        <v>0</v>
      </c>
      <c r="AI857" s="170" t="s">
        <v>48</v>
      </c>
    </row>
    <row r="858" spans="1:35" ht="16.5">
      <c r="A858" s="229" t="s">
        <v>12579</v>
      </c>
      <c r="B858" s="159">
        <v>0</v>
      </c>
      <c r="C858" s="211"/>
      <c r="D858" s="11" t="s">
        <v>48</v>
      </c>
      <c r="E858" s="230" t="s">
        <v>12580</v>
      </c>
      <c r="F858" s="161" t="s">
        <v>40</v>
      </c>
      <c r="G858" s="161"/>
      <c r="H858" s="162" t="s">
        <v>40</v>
      </c>
      <c r="I858" s="162"/>
      <c r="J858" s="163" t="s">
        <v>40</v>
      </c>
      <c r="K858" s="163"/>
      <c r="L858" s="164" t="s">
        <v>40</v>
      </c>
      <c r="M858" s="164"/>
      <c r="N858" s="164" t="s">
        <v>40</v>
      </c>
      <c r="O858" s="165"/>
      <c r="P858" s="166" t="s">
        <v>40</v>
      </c>
      <c r="Q858" s="166"/>
      <c r="R858" s="167" t="s">
        <v>40</v>
      </c>
      <c r="S858" s="167"/>
      <c r="T858" s="168" t="s">
        <v>40</v>
      </c>
      <c r="U858" s="168"/>
      <c r="V858" s="169" t="s">
        <v>40</v>
      </c>
      <c r="W858" s="169"/>
      <c r="X858" s="5" t="s">
        <v>40</v>
      </c>
      <c r="Y858" s="5"/>
      <c r="Z858" s="161" t="s">
        <v>40</v>
      </c>
      <c r="AA858" s="161"/>
      <c r="AB858" s="162" t="s">
        <v>40</v>
      </c>
      <c r="AC858" s="162"/>
      <c r="AD858" s="5"/>
      <c r="AE858" s="5" t="s">
        <v>12541</v>
      </c>
      <c r="AF858" s="5" t="s">
        <v>12574</v>
      </c>
      <c r="AG858" s="170" t="b">
        <v>0</v>
      </c>
      <c r="AH858" s="170" t="b">
        <v>0</v>
      </c>
      <c r="AI858" s="170" t="s">
        <v>48</v>
      </c>
    </row>
    <row r="859" spans="1:35" ht="16.5">
      <c r="A859" s="229" t="s">
        <v>12581</v>
      </c>
      <c r="B859" s="159">
        <v>0</v>
      </c>
      <c r="C859" s="211"/>
      <c r="D859" s="11" t="s">
        <v>48</v>
      </c>
      <c r="E859" s="230" t="s">
        <v>12582</v>
      </c>
      <c r="F859" s="161" t="s">
        <v>40</v>
      </c>
      <c r="G859" s="161"/>
      <c r="H859" s="162" t="s">
        <v>40</v>
      </c>
      <c r="I859" s="162"/>
      <c r="J859" s="163" t="s">
        <v>40</v>
      </c>
      <c r="K859" s="163"/>
      <c r="L859" s="164" t="s">
        <v>40</v>
      </c>
      <c r="M859" s="164"/>
      <c r="N859" s="164" t="s">
        <v>40</v>
      </c>
      <c r="O859" s="165"/>
      <c r="P859" s="166" t="s">
        <v>40</v>
      </c>
      <c r="Q859" s="166"/>
      <c r="R859" s="167" t="s">
        <v>40</v>
      </c>
      <c r="S859" s="167"/>
      <c r="T859" s="168" t="s">
        <v>40</v>
      </c>
      <c r="U859" s="168"/>
      <c r="V859" s="169" t="s">
        <v>40</v>
      </c>
      <c r="W859" s="169"/>
      <c r="X859" s="5" t="s">
        <v>40</v>
      </c>
      <c r="Y859" s="5"/>
      <c r="Z859" s="161" t="s">
        <v>40</v>
      </c>
      <c r="AA859" s="161"/>
      <c r="AB859" s="162" t="s">
        <v>40</v>
      </c>
      <c r="AC859" s="162"/>
      <c r="AD859" s="5"/>
      <c r="AE859" s="5" t="s">
        <v>12541</v>
      </c>
      <c r="AF859" s="5" t="s">
        <v>12574</v>
      </c>
      <c r="AG859" s="170" t="b">
        <v>0</v>
      </c>
      <c r="AH859" s="170" t="b">
        <v>0</v>
      </c>
      <c r="AI859" s="170" t="s">
        <v>48</v>
      </c>
    </row>
    <row r="860" spans="1:35" ht="16.5">
      <c r="A860" s="229" t="s">
        <v>12583</v>
      </c>
      <c r="B860" s="159">
        <v>0</v>
      </c>
      <c r="C860" s="211"/>
      <c r="D860" s="11" t="s">
        <v>48</v>
      </c>
      <c r="E860" s="230" t="s">
        <v>12584</v>
      </c>
      <c r="F860" s="161" t="s">
        <v>40</v>
      </c>
      <c r="G860" s="161"/>
      <c r="H860" s="162" t="s">
        <v>40</v>
      </c>
      <c r="I860" s="162"/>
      <c r="J860" s="163" t="s">
        <v>40</v>
      </c>
      <c r="K860" s="163"/>
      <c r="L860" s="164" t="s">
        <v>40</v>
      </c>
      <c r="M860" s="164"/>
      <c r="N860" s="164" t="s">
        <v>40</v>
      </c>
      <c r="O860" s="165"/>
      <c r="P860" s="166" t="s">
        <v>40</v>
      </c>
      <c r="Q860" s="166"/>
      <c r="R860" s="167" t="s">
        <v>40</v>
      </c>
      <c r="S860" s="167"/>
      <c r="T860" s="168" t="s">
        <v>40</v>
      </c>
      <c r="U860" s="168"/>
      <c r="V860" s="169" t="s">
        <v>40</v>
      </c>
      <c r="W860" s="169"/>
      <c r="X860" s="5" t="s">
        <v>40</v>
      </c>
      <c r="Y860" s="5"/>
      <c r="Z860" s="161" t="s">
        <v>40</v>
      </c>
      <c r="AA860" s="161"/>
      <c r="AB860" s="162" t="s">
        <v>40</v>
      </c>
      <c r="AC860" s="162"/>
      <c r="AD860" s="5"/>
      <c r="AE860" s="5" t="s">
        <v>12541</v>
      </c>
      <c r="AF860" s="5" t="s">
        <v>12574</v>
      </c>
      <c r="AG860" s="170" t="b">
        <v>0</v>
      </c>
      <c r="AH860" s="170" t="b">
        <v>0</v>
      </c>
      <c r="AI860" s="170" t="s">
        <v>48</v>
      </c>
    </row>
    <row r="861" spans="1:35" ht="16.5">
      <c r="A861" s="229" t="s">
        <v>2054</v>
      </c>
      <c r="B861" s="159">
        <v>0</v>
      </c>
      <c r="C861" s="211"/>
      <c r="D861" s="11" t="s">
        <v>48</v>
      </c>
      <c r="E861" s="230" t="s">
        <v>12585</v>
      </c>
      <c r="F861" s="161" t="s">
        <v>40</v>
      </c>
      <c r="G861" s="161"/>
      <c r="H861" s="162" t="s">
        <v>40</v>
      </c>
      <c r="I861" s="162"/>
      <c r="J861" s="163" t="s">
        <v>40</v>
      </c>
      <c r="K861" s="163"/>
      <c r="L861" s="164" t="s">
        <v>40</v>
      </c>
      <c r="M861" s="164"/>
      <c r="N861" s="164" t="s">
        <v>40</v>
      </c>
      <c r="O861" s="165"/>
      <c r="P861" s="166" t="s">
        <v>40</v>
      </c>
      <c r="Q861" s="166"/>
      <c r="R861" s="167" t="s">
        <v>40</v>
      </c>
      <c r="S861" s="167"/>
      <c r="T861" s="168" t="s">
        <v>40</v>
      </c>
      <c r="U861" s="168"/>
      <c r="V861" s="169" t="s">
        <v>40</v>
      </c>
      <c r="W861" s="169"/>
      <c r="X861" s="5" t="s">
        <v>40</v>
      </c>
      <c r="Y861" s="5"/>
      <c r="Z861" s="161" t="s">
        <v>40</v>
      </c>
      <c r="AA861" s="161"/>
      <c r="AB861" s="162" t="s">
        <v>40</v>
      </c>
      <c r="AC861" s="162"/>
      <c r="AD861" s="5"/>
      <c r="AE861" s="5" t="s">
        <v>12541</v>
      </c>
      <c r="AF861" s="5" t="s">
        <v>12574</v>
      </c>
      <c r="AG861" s="170" t="b">
        <v>0</v>
      </c>
      <c r="AH861" s="170" t="b">
        <v>0</v>
      </c>
      <c r="AI861" s="170" t="s">
        <v>48</v>
      </c>
    </row>
    <row r="862" spans="1:35" ht="16.5">
      <c r="A862" s="229" t="s">
        <v>3239</v>
      </c>
      <c r="B862" s="159">
        <v>0</v>
      </c>
      <c r="C862" s="211"/>
      <c r="D862" s="11" t="s">
        <v>48</v>
      </c>
      <c r="E862" s="230" t="s">
        <v>12586</v>
      </c>
      <c r="F862" s="161" t="s">
        <v>40</v>
      </c>
      <c r="G862" s="161"/>
      <c r="H862" s="162" t="s">
        <v>40</v>
      </c>
      <c r="I862" s="162"/>
      <c r="J862" s="163" t="s">
        <v>40</v>
      </c>
      <c r="K862" s="163"/>
      <c r="L862" s="164" t="s">
        <v>40</v>
      </c>
      <c r="M862" s="164"/>
      <c r="N862" s="164" t="s">
        <v>40</v>
      </c>
      <c r="O862" s="165"/>
      <c r="P862" s="166" t="s">
        <v>40</v>
      </c>
      <c r="Q862" s="166"/>
      <c r="R862" s="167" t="s">
        <v>40</v>
      </c>
      <c r="S862" s="167"/>
      <c r="T862" s="168" t="s">
        <v>40</v>
      </c>
      <c r="U862" s="168"/>
      <c r="V862" s="169" t="s">
        <v>40</v>
      </c>
      <c r="W862" s="169"/>
      <c r="X862" s="5" t="s">
        <v>40</v>
      </c>
      <c r="Y862" s="5"/>
      <c r="Z862" s="161" t="s">
        <v>40</v>
      </c>
      <c r="AA862" s="161"/>
      <c r="AB862" s="162" t="s">
        <v>40</v>
      </c>
      <c r="AC862" s="162"/>
      <c r="AD862" s="5"/>
      <c r="AE862" s="5" t="s">
        <v>12541</v>
      </c>
      <c r="AF862" s="5" t="s">
        <v>12574</v>
      </c>
      <c r="AG862" s="170" t="b">
        <v>0</v>
      </c>
      <c r="AH862" s="170" t="b">
        <v>0</v>
      </c>
      <c r="AI862" s="170" t="s">
        <v>48</v>
      </c>
    </row>
    <row r="863" spans="1:35" ht="16.5">
      <c r="A863" s="229" t="s">
        <v>12587</v>
      </c>
      <c r="B863" s="159">
        <v>0</v>
      </c>
      <c r="C863" s="211"/>
      <c r="D863" s="11" t="s">
        <v>48</v>
      </c>
      <c r="E863" s="230" t="s">
        <v>12588</v>
      </c>
      <c r="F863" s="161" t="s">
        <v>40</v>
      </c>
      <c r="G863" s="161"/>
      <c r="H863" s="162" t="s">
        <v>40</v>
      </c>
      <c r="I863" s="162"/>
      <c r="J863" s="163" t="s">
        <v>40</v>
      </c>
      <c r="K863" s="163"/>
      <c r="L863" s="164" t="s">
        <v>40</v>
      </c>
      <c r="M863" s="164"/>
      <c r="N863" s="164" t="s">
        <v>40</v>
      </c>
      <c r="O863" s="165"/>
      <c r="P863" s="166" t="s">
        <v>40</v>
      </c>
      <c r="Q863" s="166"/>
      <c r="R863" s="167" t="s">
        <v>40</v>
      </c>
      <c r="S863" s="167"/>
      <c r="T863" s="168" t="s">
        <v>40</v>
      </c>
      <c r="U863" s="168"/>
      <c r="V863" s="169" t="s">
        <v>40</v>
      </c>
      <c r="W863" s="169"/>
      <c r="X863" s="5" t="s">
        <v>40</v>
      </c>
      <c r="Y863" s="5"/>
      <c r="Z863" s="161" t="s">
        <v>40</v>
      </c>
      <c r="AA863" s="161"/>
      <c r="AB863" s="162" t="s">
        <v>40</v>
      </c>
      <c r="AC863" s="162"/>
      <c r="AD863" s="5"/>
      <c r="AE863" s="5" t="s">
        <v>12541</v>
      </c>
      <c r="AF863" s="5" t="s">
        <v>12574</v>
      </c>
      <c r="AG863" s="170" t="b">
        <v>0</v>
      </c>
      <c r="AH863" s="170" t="b">
        <v>0</v>
      </c>
      <c r="AI863" s="170" t="s">
        <v>48</v>
      </c>
    </row>
    <row r="864" spans="1:35" ht="16.5">
      <c r="A864" s="229" t="s">
        <v>12589</v>
      </c>
      <c r="B864" s="159">
        <v>0</v>
      </c>
      <c r="C864" s="211"/>
      <c r="D864" s="11" t="s">
        <v>48</v>
      </c>
      <c r="E864" s="230" t="s">
        <v>12590</v>
      </c>
      <c r="F864" s="161" t="s">
        <v>40</v>
      </c>
      <c r="G864" s="161"/>
      <c r="H864" s="162" t="s">
        <v>40</v>
      </c>
      <c r="I864" s="162"/>
      <c r="J864" s="163" t="s">
        <v>40</v>
      </c>
      <c r="K864" s="163"/>
      <c r="L864" s="164" t="s">
        <v>40</v>
      </c>
      <c r="M864" s="164"/>
      <c r="N864" s="164" t="s">
        <v>40</v>
      </c>
      <c r="O864" s="165"/>
      <c r="P864" s="166" t="s">
        <v>40</v>
      </c>
      <c r="Q864" s="166"/>
      <c r="R864" s="167" t="s">
        <v>40</v>
      </c>
      <c r="S864" s="167"/>
      <c r="T864" s="168" t="s">
        <v>40</v>
      </c>
      <c r="U864" s="168"/>
      <c r="V864" s="169" t="s">
        <v>40</v>
      </c>
      <c r="W864" s="169"/>
      <c r="X864" s="5" t="s">
        <v>40</v>
      </c>
      <c r="Y864" s="5"/>
      <c r="Z864" s="161" t="s">
        <v>40</v>
      </c>
      <c r="AA864" s="161"/>
      <c r="AB864" s="162" t="s">
        <v>40</v>
      </c>
      <c r="AC864" s="162"/>
      <c r="AD864" s="5"/>
      <c r="AE864" s="5" t="s">
        <v>12541</v>
      </c>
      <c r="AF864" s="5" t="s">
        <v>12574</v>
      </c>
      <c r="AG864" s="170" t="b">
        <v>0</v>
      </c>
      <c r="AH864" s="170" t="b">
        <v>0</v>
      </c>
      <c r="AI864" s="170" t="s">
        <v>48</v>
      </c>
    </row>
    <row r="865" spans="1:35" ht="16.5">
      <c r="A865" s="229" t="s">
        <v>12591</v>
      </c>
      <c r="B865" s="159">
        <v>0</v>
      </c>
      <c r="C865" s="211"/>
      <c r="D865" s="11" t="s">
        <v>48</v>
      </c>
      <c r="E865" s="230" t="s">
        <v>12592</v>
      </c>
      <c r="F865" s="161" t="s">
        <v>40</v>
      </c>
      <c r="G865" s="161"/>
      <c r="H865" s="162" t="s">
        <v>40</v>
      </c>
      <c r="I865" s="162"/>
      <c r="J865" s="163" t="s">
        <v>40</v>
      </c>
      <c r="K865" s="163"/>
      <c r="L865" s="164" t="s">
        <v>40</v>
      </c>
      <c r="M865" s="164"/>
      <c r="N865" s="164" t="s">
        <v>40</v>
      </c>
      <c r="O865" s="165"/>
      <c r="P865" s="166" t="s">
        <v>40</v>
      </c>
      <c r="Q865" s="166"/>
      <c r="R865" s="167" t="s">
        <v>40</v>
      </c>
      <c r="S865" s="167"/>
      <c r="T865" s="168" t="s">
        <v>40</v>
      </c>
      <c r="U865" s="168"/>
      <c r="V865" s="169" t="s">
        <v>40</v>
      </c>
      <c r="W865" s="169"/>
      <c r="X865" s="5" t="s">
        <v>40</v>
      </c>
      <c r="Y865" s="5"/>
      <c r="Z865" s="161" t="s">
        <v>40</v>
      </c>
      <c r="AA865" s="161"/>
      <c r="AB865" s="162" t="s">
        <v>40</v>
      </c>
      <c r="AC865" s="162"/>
      <c r="AD865" s="5"/>
      <c r="AE865" s="5" t="s">
        <v>12541</v>
      </c>
      <c r="AF865" s="5" t="s">
        <v>12574</v>
      </c>
      <c r="AG865" s="170" t="b">
        <v>0</v>
      </c>
      <c r="AH865" s="170" t="b">
        <v>0</v>
      </c>
      <c r="AI865" s="170" t="s">
        <v>48</v>
      </c>
    </row>
    <row r="866" spans="1:35" ht="16.5">
      <c r="A866" s="229" t="s">
        <v>12593</v>
      </c>
      <c r="B866" s="159">
        <v>0</v>
      </c>
      <c r="C866" s="211"/>
      <c r="D866" s="11" t="s">
        <v>48</v>
      </c>
      <c r="E866" s="230" t="s">
        <v>12594</v>
      </c>
      <c r="F866" s="161" t="s">
        <v>40</v>
      </c>
      <c r="G866" s="161"/>
      <c r="H866" s="162" t="s">
        <v>40</v>
      </c>
      <c r="I866" s="162"/>
      <c r="J866" s="163" t="s">
        <v>40</v>
      </c>
      <c r="K866" s="163"/>
      <c r="L866" s="164" t="s">
        <v>40</v>
      </c>
      <c r="M866" s="164"/>
      <c r="N866" s="164" t="s">
        <v>40</v>
      </c>
      <c r="O866" s="165"/>
      <c r="P866" s="166" t="s">
        <v>40</v>
      </c>
      <c r="Q866" s="166"/>
      <c r="R866" s="167" t="s">
        <v>40</v>
      </c>
      <c r="S866" s="167"/>
      <c r="T866" s="168" t="s">
        <v>40</v>
      </c>
      <c r="U866" s="168"/>
      <c r="V866" s="169" t="s">
        <v>40</v>
      </c>
      <c r="W866" s="169"/>
      <c r="X866" s="5" t="s">
        <v>40</v>
      </c>
      <c r="Y866" s="5"/>
      <c r="Z866" s="161" t="s">
        <v>40</v>
      </c>
      <c r="AA866" s="161"/>
      <c r="AB866" s="162" t="s">
        <v>40</v>
      </c>
      <c r="AC866" s="162"/>
      <c r="AD866" s="5"/>
      <c r="AE866" s="5" t="s">
        <v>12541</v>
      </c>
      <c r="AF866" s="5" t="s">
        <v>12574</v>
      </c>
      <c r="AG866" s="170" t="b">
        <v>0</v>
      </c>
      <c r="AH866" s="170" t="b">
        <v>0</v>
      </c>
      <c r="AI866" s="170" t="s">
        <v>48</v>
      </c>
    </row>
    <row r="867" spans="1:35" ht="16.5">
      <c r="A867" s="229" t="s">
        <v>12595</v>
      </c>
      <c r="B867" s="159">
        <v>0</v>
      </c>
      <c r="C867" s="211"/>
      <c r="D867" s="11" t="s">
        <v>48</v>
      </c>
      <c r="E867" s="230" t="s">
        <v>12596</v>
      </c>
      <c r="F867" s="161" t="s">
        <v>40</v>
      </c>
      <c r="G867" s="161"/>
      <c r="H867" s="162" t="s">
        <v>40</v>
      </c>
      <c r="I867" s="162"/>
      <c r="J867" s="163" t="s">
        <v>40</v>
      </c>
      <c r="K867" s="163"/>
      <c r="L867" s="164" t="s">
        <v>40</v>
      </c>
      <c r="M867" s="164"/>
      <c r="N867" s="164" t="s">
        <v>40</v>
      </c>
      <c r="O867" s="165"/>
      <c r="P867" s="166" t="s">
        <v>40</v>
      </c>
      <c r="Q867" s="166"/>
      <c r="R867" s="167" t="s">
        <v>40</v>
      </c>
      <c r="S867" s="167"/>
      <c r="T867" s="168" t="s">
        <v>40</v>
      </c>
      <c r="U867" s="168"/>
      <c r="V867" s="169" t="s">
        <v>40</v>
      </c>
      <c r="W867" s="169"/>
      <c r="X867" s="5" t="s">
        <v>40</v>
      </c>
      <c r="Y867" s="5"/>
      <c r="Z867" s="161" t="s">
        <v>40</v>
      </c>
      <c r="AA867" s="161"/>
      <c r="AB867" s="162" t="s">
        <v>40</v>
      </c>
      <c r="AC867" s="162"/>
      <c r="AD867" s="5"/>
      <c r="AE867" s="5" t="s">
        <v>12541</v>
      </c>
      <c r="AF867" s="5" t="s">
        <v>12574</v>
      </c>
      <c r="AG867" s="170" t="b">
        <v>0</v>
      </c>
      <c r="AH867" s="170" t="b">
        <v>0</v>
      </c>
      <c r="AI867" s="170" t="s">
        <v>48</v>
      </c>
    </row>
    <row r="868" spans="1:35" ht="16.5">
      <c r="A868" s="229" t="s">
        <v>12597</v>
      </c>
      <c r="B868" s="159">
        <v>0</v>
      </c>
      <c r="C868" s="211"/>
      <c r="D868" s="11" t="s">
        <v>48</v>
      </c>
      <c r="E868" s="230" t="s">
        <v>12598</v>
      </c>
      <c r="F868" s="161" t="s">
        <v>40</v>
      </c>
      <c r="G868" s="161"/>
      <c r="H868" s="162" t="s">
        <v>40</v>
      </c>
      <c r="I868" s="162"/>
      <c r="J868" s="163" t="s">
        <v>40</v>
      </c>
      <c r="K868" s="163"/>
      <c r="L868" s="164" t="s">
        <v>40</v>
      </c>
      <c r="M868" s="164"/>
      <c r="N868" s="164" t="s">
        <v>40</v>
      </c>
      <c r="O868" s="165"/>
      <c r="P868" s="166" t="s">
        <v>40</v>
      </c>
      <c r="Q868" s="166"/>
      <c r="R868" s="167" t="s">
        <v>40</v>
      </c>
      <c r="S868" s="167"/>
      <c r="T868" s="168" t="s">
        <v>40</v>
      </c>
      <c r="U868" s="168"/>
      <c r="V868" s="169" t="s">
        <v>40</v>
      </c>
      <c r="W868" s="169"/>
      <c r="X868" s="5" t="s">
        <v>40</v>
      </c>
      <c r="Y868" s="5"/>
      <c r="Z868" s="161" t="s">
        <v>40</v>
      </c>
      <c r="AA868" s="161"/>
      <c r="AB868" s="162" t="s">
        <v>40</v>
      </c>
      <c r="AC868" s="162"/>
      <c r="AD868" s="5"/>
      <c r="AE868" s="5" t="s">
        <v>12541</v>
      </c>
      <c r="AF868" s="5" t="s">
        <v>12574</v>
      </c>
      <c r="AG868" s="170" t="b">
        <v>0</v>
      </c>
      <c r="AH868" s="170" t="b">
        <v>0</v>
      </c>
      <c r="AI868" s="170" t="s">
        <v>48</v>
      </c>
    </row>
    <row r="869" spans="1:35" ht="16.5">
      <c r="A869" s="229" t="s">
        <v>12599</v>
      </c>
      <c r="B869" s="159">
        <v>0</v>
      </c>
      <c r="C869" s="211"/>
      <c r="D869" s="11" t="s">
        <v>48</v>
      </c>
      <c r="E869" s="230" t="s">
        <v>12600</v>
      </c>
      <c r="F869" s="161" t="s">
        <v>40</v>
      </c>
      <c r="G869" s="161"/>
      <c r="H869" s="162" t="s">
        <v>40</v>
      </c>
      <c r="I869" s="162"/>
      <c r="J869" s="163" t="s">
        <v>40</v>
      </c>
      <c r="K869" s="163"/>
      <c r="L869" s="164" t="s">
        <v>40</v>
      </c>
      <c r="M869" s="164"/>
      <c r="N869" s="164" t="s">
        <v>40</v>
      </c>
      <c r="O869" s="165"/>
      <c r="P869" s="166" t="s">
        <v>40</v>
      </c>
      <c r="Q869" s="166"/>
      <c r="R869" s="167" t="s">
        <v>40</v>
      </c>
      <c r="S869" s="167"/>
      <c r="T869" s="168" t="s">
        <v>40</v>
      </c>
      <c r="U869" s="168"/>
      <c r="V869" s="169" t="s">
        <v>40</v>
      </c>
      <c r="W869" s="169"/>
      <c r="X869" s="5" t="s">
        <v>40</v>
      </c>
      <c r="Y869" s="5"/>
      <c r="Z869" s="161" t="s">
        <v>40</v>
      </c>
      <c r="AA869" s="161"/>
      <c r="AB869" s="162" t="s">
        <v>40</v>
      </c>
      <c r="AC869" s="162"/>
      <c r="AD869" s="5"/>
      <c r="AE869" s="5" t="s">
        <v>12541</v>
      </c>
      <c r="AF869" s="5" t="s">
        <v>12574</v>
      </c>
      <c r="AG869" s="170" t="b">
        <v>0</v>
      </c>
      <c r="AH869" s="170" t="b">
        <v>0</v>
      </c>
      <c r="AI869" s="170" t="s">
        <v>48</v>
      </c>
    </row>
    <row r="870" spans="1:35" ht="16.5">
      <c r="A870" s="229" t="s">
        <v>12601</v>
      </c>
      <c r="B870" s="159">
        <v>0</v>
      </c>
      <c r="C870" s="211"/>
      <c r="D870" s="11" t="s">
        <v>48</v>
      </c>
      <c r="E870" s="230" t="s">
        <v>12602</v>
      </c>
      <c r="F870" s="161" t="s">
        <v>40</v>
      </c>
      <c r="G870" s="161"/>
      <c r="H870" s="162" t="s">
        <v>40</v>
      </c>
      <c r="I870" s="162"/>
      <c r="J870" s="163" t="s">
        <v>40</v>
      </c>
      <c r="K870" s="163"/>
      <c r="L870" s="164" t="s">
        <v>40</v>
      </c>
      <c r="M870" s="164"/>
      <c r="N870" s="164" t="s">
        <v>40</v>
      </c>
      <c r="O870" s="165"/>
      <c r="P870" s="166" t="s">
        <v>40</v>
      </c>
      <c r="Q870" s="166"/>
      <c r="R870" s="167" t="s">
        <v>40</v>
      </c>
      <c r="S870" s="167"/>
      <c r="T870" s="168" t="s">
        <v>40</v>
      </c>
      <c r="U870" s="168"/>
      <c r="V870" s="169" t="s">
        <v>40</v>
      </c>
      <c r="W870" s="169"/>
      <c r="X870" s="5" t="s">
        <v>40</v>
      </c>
      <c r="Y870" s="5"/>
      <c r="Z870" s="161" t="s">
        <v>40</v>
      </c>
      <c r="AA870" s="161"/>
      <c r="AB870" s="162" t="s">
        <v>40</v>
      </c>
      <c r="AC870" s="162"/>
      <c r="AD870" s="5"/>
      <c r="AE870" s="5" t="s">
        <v>12541</v>
      </c>
      <c r="AF870" s="5" t="s">
        <v>12574</v>
      </c>
      <c r="AG870" s="170" t="b">
        <v>0</v>
      </c>
      <c r="AH870" s="170" t="b">
        <v>0</v>
      </c>
      <c r="AI870" s="170" t="s">
        <v>48</v>
      </c>
    </row>
    <row r="871" spans="1:35" ht="16.5">
      <c r="A871" s="229" t="s">
        <v>12603</v>
      </c>
      <c r="B871" s="159">
        <v>0</v>
      </c>
      <c r="C871" s="211"/>
      <c r="D871" s="11" t="s">
        <v>48</v>
      </c>
      <c r="E871" s="230" t="s">
        <v>12604</v>
      </c>
      <c r="F871" s="161" t="s">
        <v>40</v>
      </c>
      <c r="G871" s="161"/>
      <c r="H871" s="162" t="s">
        <v>40</v>
      </c>
      <c r="I871" s="162"/>
      <c r="J871" s="163" t="s">
        <v>40</v>
      </c>
      <c r="K871" s="163"/>
      <c r="L871" s="164" t="s">
        <v>40</v>
      </c>
      <c r="M871" s="164"/>
      <c r="N871" s="164" t="s">
        <v>40</v>
      </c>
      <c r="O871" s="165"/>
      <c r="P871" s="166" t="s">
        <v>40</v>
      </c>
      <c r="Q871" s="166"/>
      <c r="R871" s="167" t="s">
        <v>40</v>
      </c>
      <c r="S871" s="167"/>
      <c r="T871" s="168" t="s">
        <v>40</v>
      </c>
      <c r="U871" s="168"/>
      <c r="V871" s="169" t="s">
        <v>40</v>
      </c>
      <c r="W871" s="169"/>
      <c r="X871" s="5" t="s">
        <v>40</v>
      </c>
      <c r="Y871" s="5"/>
      <c r="Z871" s="161" t="s">
        <v>40</v>
      </c>
      <c r="AA871" s="161"/>
      <c r="AB871" s="162" t="s">
        <v>40</v>
      </c>
      <c r="AC871" s="162"/>
      <c r="AD871" s="5"/>
      <c r="AE871" s="5" t="s">
        <v>12541</v>
      </c>
      <c r="AF871" s="5" t="s">
        <v>12574</v>
      </c>
      <c r="AG871" s="170" t="b">
        <v>0</v>
      </c>
      <c r="AH871" s="170" t="b">
        <v>0</v>
      </c>
      <c r="AI871" s="170" t="s">
        <v>48</v>
      </c>
    </row>
    <row r="872" spans="1:35" ht="16.5">
      <c r="A872" s="229" t="s">
        <v>12605</v>
      </c>
      <c r="B872" s="159">
        <v>0</v>
      </c>
      <c r="C872" s="211"/>
      <c r="D872" s="11" t="s">
        <v>48</v>
      </c>
      <c r="E872" s="230" t="s">
        <v>12606</v>
      </c>
      <c r="F872" s="161" t="s">
        <v>40</v>
      </c>
      <c r="G872" s="161"/>
      <c r="H872" s="162" t="s">
        <v>40</v>
      </c>
      <c r="I872" s="162"/>
      <c r="J872" s="163" t="s">
        <v>40</v>
      </c>
      <c r="K872" s="163"/>
      <c r="L872" s="164" t="s">
        <v>40</v>
      </c>
      <c r="M872" s="164"/>
      <c r="N872" s="164" t="s">
        <v>40</v>
      </c>
      <c r="O872" s="165"/>
      <c r="P872" s="166" t="s">
        <v>40</v>
      </c>
      <c r="Q872" s="166"/>
      <c r="R872" s="167" t="s">
        <v>40</v>
      </c>
      <c r="S872" s="167"/>
      <c r="T872" s="168" t="s">
        <v>40</v>
      </c>
      <c r="U872" s="168"/>
      <c r="V872" s="169" t="s">
        <v>40</v>
      </c>
      <c r="W872" s="169"/>
      <c r="X872" s="5" t="s">
        <v>40</v>
      </c>
      <c r="Y872" s="5"/>
      <c r="Z872" s="161" t="s">
        <v>40</v>
      </c>
      <c r="AA872" s="161"/>
      <c r="AB872" s="162" t="s">
        <v>40</v>
      </c>
      <c r="AC872" s="162"/>
      <c r="AD872" s="5"/>
      <c r="AE872" s="5" t="s">
        <v>12541</v>
      </c>
      <c r="AF872" s="5" t="s">
        <v>12574</v>
      </c>
      <c r="AG872" s="170" t="b">
        <v>0</v>
      </c>
      <c r="AH872" s="170" t="b">
        <v>0</v>
      </c>
      <c r="AI872" s="170" t="s">
        <v>48</v>
      </c>
    </row>
    <row r="873" spans="1:35" ht="16.5">
      <c r="A873" s="229" t="s">
        <v>12607</v>
      </c>
      <c r="B873" s="159">
        <v>0</v>
      </c>
      <c r="C873" s="211"/>
      <c r="D873" s="11" t="s">
        <v>48</v>
      </c>
      <c r="E873" s="230" t="s">
        <v>12608</v>
      </c>
      <c r="F873" s="161" t="s">
        <v>40</v>
      </c>
      <c r="G873" s="161"/>
      <c r="H873" s="162" t="s">
        <v>40</v>
      </c>
      <c r="I873" s="162"/>
      <c r="J873" s="163" t="s">
        <v>40</v>
      </c>
      <c r="K873" s="163"/>
      <c r="L873" s="164" t="s">
        <v>40</v>
      </c>
      <c r="M873" s="164"/>
      <c r="N873" s="164" t="s">
        <v>40</v>
      </c>
      <c r="O873" s="165"/>
      <c r="P873" s="166" t="s">
        <v>40</v>
      </c>
      <c r="Q873" s="166"/>
      <c r="R873" s="167" t="s">
        <v>40</v>
      </c>
      <c r="S873" s="167"/>
      <c r="T873" s="168" t="s">
        <v>40</v>
      </c>
      <c r="U873" s="168"/>
      <c r="V873" s="169" t="s">
        <v>40</v>
      </c>
      <c r="W873" s="169"/>
      <c r="X873" s="5" t="s">
        <v>40</v>
      </c>
      <c r="Y873" s="5"/>
      <c r="Z873" s="161" t="s">
        <v>40</v>
      </c>
      <c r="AA873" s="161"/>
      <c r="AB873" s="162" t="s">
        <v>40</v>
      </c>
      <c r="AC873" s="162"/>
      <c r="AD873" s="5"/>
      <c r="AE873" s="5" t="s">
        <v>12541</v>
      </c>
      <c r="AF873" s="5" t="s">
        <v>12574</v>
      </c>
      <c r="AG873" s="170" t="b">
        <v>0</v>
      </c>
      <c r="AH873" s="170" t="b">
        <v>0</v>
      </c>
      <c r="AI873" s="170" t="s">
        <v>48</v>
      </c>
    </row>
    <row r="874" spans="1:35" ht="16.5">
      <c r="A874" s="229" t="s">
        <v>12609</v>
      </c>
      <c r="B874" s="159">
        <v>0</v>
      </c>
      <c r="C874" s="211"/>
      <c r="D874" s="11" t="s">
        <v>48</v>
      </c>
      <c r="E874" s="230" t="s">
        <v>12610</v>
      </c>
      <c r="F874" s="161" t="s">
        <v>40</v>
      </c>
      <c r="G874" s="161"/>
      <c r="H874" s="162" t="s">
        <v>40</v>
      </c>
      <c r="I874" s="162"/>
      <c r="J874" s="163" t="s">
        <v>40</v>
      </c>
      <c r="K874" s="163"/>
      <c r="L874" s="164" t="s">
        <v>40</v>
      </c>
      <c r="M874" s="164"/>
      <c r="N874" s="164" t="s">
        <v>40</v>
      </c>
      <c r="O874" s="165"/>
      <c r="P874" s="166" t="s">
        <v>40</v>
      </c>
      <c r="Q874" s="166"/>
      <c r="R874" s="167" t="s">
        <v>40</v>
      </c>
      <c r="S874" s="167"/>
      <c r="T874" s="168" t="s">
        <v>40</v>
      </c>
      <c r="U874" s="168"/>
      <c r="V874" s="169" t="s">
        <v>40</v>
      </c>
      <c r="W874" s="169"/>
      <c r="X874" s="5" t="s">
        <v>40</v>
      </c>
      <c r="Y874" s="5"/>
      <c r="Z874" s="161" t="s">
        <v>40</v>
      </c>
      <c r="AA874" s="161"/>
      <c r="AB874" s="162" t="s">
        <v>40</v>
      </c>
      <c r="AC874" s="162"/>
      <c r="AD874" s="5"/>
      <c r="AE874" s="5" t="s">
        <v>12541</v>
      </c>
      <c r="AF874" s="5" t="s">
        <v>12574</v>
      </c>
      <c r="AG874" s="170" t="b">
        <v>0</v>
      </c>
      <c r="AH874" s="170" t="b">
        <v>0</v>
      </c>
      <c r="AI874" s="170" t="s">
        <v>48</v>
      </c>
    </row>
    <row r="875" spans="1:35" ht="16.5">
      <c r="A875" s="229" t="s">
        <v>12611</v>
      </c>
      <c r="B875" s="159">
        <v>0</v>
      </c>
      <c r="C875" s="211"/>
      <c r="D875" s="11" t="s">
        <v>48</v>
      </c>
      <c r="E875" s="230" t="s">
        <v>12612</v>
      </c>
      <c r="F875" s="161" t="s">
        <v>40</v>
      </c>
      <c r="G875" s="161"/>
      <c r="H875" s="162" t="s">
        <v>40</v>
      </c>
      <c r="I875" s="162"/>
      <c r="J875" s="163" t="s">
        <v>40</v>
      </c>
      <c r="K875" s="163"/>
      <c r="L875" s="164" t="s">
        <v>40</v>
      </c>
      <c r="M875" s="164"/>
      <c r="N875" s="164" t="s">
        <v>40</v>
      </c>
      <c r="O875" s="165"/>
      <c r="P875" s="166" t="s">
        <v>40</v>
      </c>
      <c r="Q875" s="166"/>
      <c r="R875" s="167" t="s">
        <v>40</v>
      </c>
      <c r="S875" s="167"/>
      <c r="T875" s="168" t="s">
        <v>40</v>
      </c>
      <c r="U875" s="168"/>
      <c r="V875" s="169" t="s">
        <v>40</v>
      </c>
      <c r="W875" s="169"/>
      <c r="X875" s="5" t="s">
        <v>40</v>
      </c>
      <c r="Y875" s="5"/>
      <c r="Z875" s="161" t="s">
        <v>40</v>
      </c>
      <c r="AA875" s="161"/>
      <c r="AB875" s="162" t="s">
        <v>40</v>
      </c>
      <c r="AC875" s="162"/>
      <c r="AD875" s="5"/>
      <c r="AE875" s="5" t="s">
        <v>12541</v>
      </c>
      <c r="AF875" s="5" t="s">
        <v>12574</v>
      </c>
      <c r="AG875" s="170" t="b">
        <v>0</v>
      </c>
      <c r="AH875" s="170" t="b">
        <v>0</v>
      </c>
      <c r="AI875" s="170" t="s">
        <v>48</v>
      </c>
    </row>
    <row r="876" spans="1:35" ht="16.5">
      <c r="A876" s="229" t="s">
        <v>12613</v>
      </c>
      <c r="B876" s="159">
        <v>0</v>
      </c>
      <c r="C876" s="211"/>
      <c r="D876" s="11" t="s">
        <v>48</v>
      </c>
      <c r="E876" s="230" t="s">
        <v>12614</v>
      </c>
      <c r="F876" s="161" t="s">
        <v>40</v>
      </c>
      <c r="G876" s="161"/>
      <c r="H876" s="162" t="s">
        <v>40</v>
      </c>
      <c r="I876" s="162"/>
      <c r="J876" s="163" t="s">
        <v>40</v>
      </c>
      <c r="K876" s="163"/>
      <c r="L876" s="164" t="s">
        <v>40</v>
      </c>
      <c r="M876" s="164"/>
      <c r="N876" s="164" t="s">
        <v>40</v>
      </c>
      <c r="O876" s="165"/>
      <c r="P876" s="166" t="s">
        <v>40</v>
      </c>
      <c r="Q876" s="166"/>
      <c r="R876" s="167" t="s">
        <v>40</v>
      </c>
      <c r="S876" s="167"/>
      <c r="T876" s="168" t="s">
        <v>40</v>
      </c>
      <c r="U876" s="168"/>
      <c r="V876" s="169" t="s">
        <v>40</v>
      </c>
      <c r="W876" s="169"/>
      <c r="X876" s="5" t="s">
        <v>40</v>
      </c>
      <c r="Y876" s="5"/>
      <c r="Z876" s="161" t="s">
        <v>40</v>
      </c>
      <c r="AA876" s="161"/>
      <c r="AB876" s="162" t="s">
        <v>40</v>
      </c>
      <c r="AC876" s="162"/>
      <c r="AD876" s="5"/>
      <c r="AE876" s="5" t="s">
        <v>12541</v>
      </c>
      <c r="AF876" s="5" t="s">
        <v>12574</v>
      </c>
      <c r="AG876" s="170" t="b">
        <v>0</v>
      </c>
      <c r="AH876" s="170" t="b">
        <v>0</v>
      </c>
      <c r="AI876" s="170" t="s">
        <v>48</v>
      </c>
    </row>
    <row r="877" spans="1:35" ht="16.5">
      <c r="A877" s="229" t="s">
        <v>12615</v>
      </c>
      <c r="B877" s="159">
        <v>0</v>
      </c>
      <c r="C877" s="211"/>
      <c r="D877" s="11" t="s">
        <v>48</v>
      </c>
      <c r="E877" s="230" t="s">
        <v>12616</v>
      </c>
      <c r="F877" s="161" t="s">
        <v>40</v>
      </c>
      <c r="G877" s="161"/>
      <c r="H877" s="162" t="s">
        <v>40</v>
      </c>
      <c r="I877" s="162"/>
      <c r="J877" s="163" t="s">
        <v>40</v>
      </c>
      <c r="K877" s="163"/>
      <c r="L877" s="164" t="s">
        <v>40</v>
      </c>
      <c r="M877" s="164"/>
      <c r="N877" s="164" t="s">
        <v>40</v>
      </c>
      <c r="O877" s="165"/>
      <c r="P877" s="166" t="s">
        <v>40</v>
      </c>
      <c r="Q877" s="166"/>
      <c r="R877" s="167" t="s">
        <v>40</v>
      </c>
      <c r="S877" s="167"/>
      <c r="T877" s="168" t="s">
        <v>40</v>
      </c>
      <c r="U877" s="168"/>
      <c r="V877" s="169" t="s">
        <v>40</v>
      </c>
      <c r="W877" s="169"/>
      <c r="X877" s="5" t="s">
        <v>40</v>
      </c>
      <c r="Y877" s="5"/>
      <c r="Z877" s="161" t="s">
        <v>40</v>
      </c>
      <c r="AA877" s="161"/>
      <c r="AB877" s="162" t="s">
        <v>40</v>
      </c>
      <c r="AC877" s="162"/>
      <c r="AD877" s="5"/>
      <c r="AE877" s="5" t="s">
        <v>12541</v>
      </c>
      <c r="AF877" s="5" t="s">
        <v>12574</v>
      </c>
      <c r="AG877" s="170" t="b">
        <v>0</v>
      </c>
      <c r="AH877" s="170" t="b">
        <v>0</v>
      </c>
      <c r="AI877" s="170" t="s">
        <v>48</v>
      </c>
    </row>
    <row r="878" spans="1:35" ht="16.5">
      <c r="A878" s="229" t="s">
        <v>12617</v>
      </c>
      <c r="B878" s="159">
        <v>0</v>
      </c>
      <c r="C878" s="211"/>
      <c r="D878" s="11" t="s">
        <v>48</v>
      </c>
      <c r="E878" s="230" t="s">
        <v>12618</v>
      </c>
      <c r="F878" s="161" t="s">
        <v>40</v>
      </c>
      <c r="G878" s="161"/>
      <c r="H878" s="162" t="s">
        <v>40</v>
      </c>
      <c r="I878" s="162"/>
      <c r="J878" s="163" t="s">
        <v>40</v>
      </c>
      <c r="K878" s="163"/>
      <c r="L878" s="164" t="s">
        <v>40</v>
      </c>
      <c r="M878" s="164"/>
      <c r="N878" s="164" t="s">
        <v>40</v>
      </c>
      <c r="O878" s="165"/>
      <c r="P878" s="166" t="s">
        <v>40</v>
      </c>
      <c r="Q878" s="166"/>
      <c r="R878" s="167" t="s">
        <v>40</v>
      </c>
      <c r="S878" s="167"/>
      <c r="T878" s="168" t="s">
        <v>40</v>
      </c>
      <c r="U878" s="168"/>
      <c r="V878" s="169" t="s">
        <v>40</v>
      </c>
      <c r="W878" s="169"/>
      <c r="X878" s="5" t="s">
        <v>40</v>
      </c>
      <c r="Y878" s="5"/>
      <c r="Z878" s="161" t="s">
        <v>40</v>
      </c>
      <c r="AA878" s="161"/>
      <c r="AB878" s="162" t="s">
        <v>40</v>
      </c>
      <c r="AC878" s="162"/>
      <c r="AD878" s="5"/>
      <c r="AE878" s="5" t="s">
        <v>12541</v>
      </c>
      <c r="AF878" s="5" t="s">
        <v>12574</v>
      </c>
      <c r="AG878" s="170" t="b">
        <v>0</v>
      </c>
      <c r="AH878" s="170" t="b">
        <v>0</v>
      </c>
      <c r="AI878" s="170" t="s">
        <v>48</v>
      </c>
    </row>
    <row r="879" spans="1:35" ht="16.5">
      <c r="A879" s="229" t="s">
        <v>12619</v>
      </c>
      <c r="B879" s="159">
        <v>0</v>
      </c>
      <c r="C879" s="211"/>
      <c r="D879" s="11" t="s">
        <v>48</v>
      </c>
      <c r="E879" s="230" t="s">
        <v>12620</v>
      </c>
      <c r="F879" s="161" t="s">
        <v>40</v>
      </c>
      <c r="G879" s="161"/>
      <c r="H879" s="162" t="s">
        <v>40</v>
      </c>
      <c r="I879" s="162"/>
      <c r="J879" s="163" t="s">
        <v>40</v>
      </c>
      <c r="K879" s="163"/>
      <c r="L879" s="164" t="s">
        <v>40</v>
      </c>
      <c r="M879" s="164"/>
      <c r="N879" s="164" t="s">
        <v>40</v>
      </c>
      <c r="O879" s="165"/>
      <c r="P879" s="166" t="s">
        <v>40</v>
      </c>
      <c r="Q879" s="166"/>
      <c r="R879" s="167" t="s">
        <v>40</v>
      </c>
      <c r="S879" s="167"/>
      <c r="T879" s="168" t="s">
        <v>40</v>
      </c>
      <c r="U879" s="168"/>
      <c r="V879" s="169" t="s">
        <v>40</v>
      </c>
      <c r="W879" s="169"/>
      <c r="X879" s="5" t="s">
        <v>40</v>
      </c>
      <c r="Y879" s="5"/>
      <c r="Z879" s="161" t="s">
        <v>40</v>
      </c>
      <c r="AA879" s="161"/>
      <c r="AB879" s="162" t="s">
        <v>40</v>
      </c>
      <c r="AC879" s="162"/>
      <c r="AD879" s="5"/>
      <c r="AE879" s="5" t="s">
        <v>12541</v>
      </c>
      <c r="AF879" s="5" t="s">
        <v>12574</v>
      </c>
      <c r="AG879" s="170" t="b">
        <v>0</v>
      </c>
      <c r="AH879" s="170" t="b">
        <v>0</v>
      </c>
      <c r="AI879" s="170" t="s">
        <v>48</v>
      </c>
    </row>
    <row r="880" spans="1:35" ht="16.5">
      <c r="A880" s="229" t="s">
        <v>12621</v>
      </c>
      <c r="B880" s="159">
        <v>0</v>
      </c>
      <c r="C880" s="211"/>
      <c r="D880" s="11" t="s">
        <v>48</v>
      </c>
      <c r="E880" s="230" t="s">
        <v>12622</v>
      </c>
      <c r="F880" s="161" t="s">
        <v>40</v>
      </c>
      <c r="G880" s="161"/>
      <c r="H880" s="162" t="s">
        <v>40</v>
      </c>
      <c r="I880" s="162"/>
      <c r="J880" s="163" t="s">
        <v>40</v>
      </c>
      <c r="K880" s="163"/>
      <c r="L880" s="164" t="s">
        <v>40</v>
      </c>
      <c r="M880" s="164"/>
      <c r="N880" s="164" t="s">
        <v>40</v>
      </c>
      <c r="O880" s="165"/>
      <c r="P880" s="166" t="s">
        <v>40</v>
      </c>
      <c r="Q880" s="166"/>
      <c r="R880" s="167" t="s">
        <v>40</v>
      </c>
      <c r="S880" s="167"/>
      <c r="T880" s="168" t="s">
        <v>40</v>
      </c>
      <c r="U880" s="168"/>
      <c r="V880" s="169" t="s">
        <v>40</v>
      </c>
      <c r="W880" s="169"/>
      <c r="X880" s="5" t="s">
        <v>40</v>
      </c>
      <c r="Y880" s="5"/>
      <c r="Z880" s="161" t="s">
        <v>40</v>
      </c>
      <c r="AA880" s="161"/>
      <c r="AB880" s="162" t="s">
        <v>40</v>
      </c>
      <c r="AC880" s="162"/>
      <c r="AD880" s="5"/>
      <c r="AE880" s="5" t="s">
        <v>12541</v>
      </c>
      <c r="AF880" s="5" t="s">
        <v>12574</v>
      </c>
      <c r="AG880" s="170" t="b">
        <v>0</v>
      </c>
      <c r="AH880" s="170" t="b">
        <v>0</v>
      </c>
      <c r="AI880" s="170" t="s">
        <v>48</v>
      </c>
    </row>
    <row r="881" spans="1:35" ht="16.5">
      <c r="A881" s="229" t="s">
        <v>12623</v>
      </c>
      <c r="B881" s="159">
        <v>0</v>
      </c>
      <c r="C881" s="211"/>
      <c r="D881" s="11" t="s">
        <v>48</v>
      </c>
      <c r="E881" s="230" t="s">
        <v>12624</v>
      </c>
      <c r="F881" s="161" t="s">
        <v>40</v>
      </c>
      <c r="G881" s="161"/>
      <c r="H881" s="162" t="s">
        <v>40</v>
      </c>
      <c r="I881" s="162"/>
      <c r="J881" s="163" t="s">
        <v>40</v>
      </c>
      <c r="K881" s="163"/>
      <c r="L881" s="164" t="s">
        <v>40</v>
      </c>
      <c r="M881" s="164"/>
      <c r="N881" s="164" t="s">
        <v>40</v>
      </c>
      <c r="O881" s="165"/>
      <c r="P881" s="166" t="s">
        <v>40</v>
      </c>
      <c r="Q881" s="166"/>
      <c r="R881" s="167" t="s">
        <v>40</v>
      </c>
      <c r="S881" s="167"/>
      <c r="T881" s="168" t="s">
        <v>40</v>
      </c>
      <c r="U881" s="168"/>
      <c r="V881" s="169" t="s">
        <v>40</v>
      </c>
      <c r="W881" s="169"/>
      <c r="X881" s="5" t="s">
        <v>40</v>
      </c>
      <c r="Y881" s="5"/>
      <c r="Z881" s="161" t="s">
        <v>40</v>
      </c>
      <c r="AA881" s="161"/>
      <c r="AB881" s="162" t="s">
        <v>40</v>
      </c>
      <c r="AC881" s="162"/>
      <c r="AD881" s="5"/>
      <c r="AE881" s="5" t="s">
        <v>12541</v>
      </c>
      <c r="AF881" s="5" t="s">
        <v>12574</v>
      </c>
      <c r="AG881" s="170" t="b">
        <v>0</v>
      </c>
      <c r="AH881" s="170" t="b">
        <v>0</v>
      </c>
      <c r="AI881" s="170" t="s">
        <v>48</v>
      </c>
    </row>
    <row r="882" spans="1:35" ht="16.5">
      <c r="A882" s="229" t="s">
        <v>12625</v>
      </c>
      <c r="B882" s="159">
        <v>0</v>
      </c>
      <c r="C882" s="211"/>
      <c r="D882" s="11" t="s">
        <v>48</v>
      </c>
      <c r="E882" s="230" t="s">
        <v>12626</v>
      </c>
      <c r="F882" s="161" t="s">
        <v>40</v>
      </c>
      <c r="G882" s="161"/>
      <c r="H882" s="162" t="s">
        <v>40</v>
      </c>
      <c r="I882" s="162"/>
      <c r="J882" s="163" t="s">
        <v>40</v>
      </c>
      <c r="K882" s="163"/>
      <c r="L882" s="164" t="s">
        <v>40</v>
      </c>
      <c r="M882" s="164"/>
      <c r="N882" s="164" t="s">
        <v>40</v>
      </c>
      <c r="O882" s="165"/>
      <c r="P882" s="166" t="s">
        <v>40</v>
      </c>
      <c r="Q882" s="166"/>
      <c r="R882" s="167" t="s">
        <v>40</v>
      </c>
      <c r="S882" s="167"/>
      <c r="T882" s="168" t="s">
        <v>40</v>
      </c>
      <c r="U882" s="168"/>
      <c r="V882" s="169" t="s">
        <v>40</v>
      </c>
      <c r="W882" s="169"/>
      <c r="X882" s="5" t="s">
        <v>40</v>
      </c>
      <c r="Y882" s="5"/>
      <c r="Z882" s="161" t="s">
        <v>40</v>
      </c>
      <c r="AA882" s="161"/>
      <c r="AB882" s="162" t="s">
        <v>40</v>
      </c>
      <c r="AC882" s="162"/>
      <c r="AD882" s="5"/>
      <c r="AE882" s="5" t="s">
        <v>12541</v>
      </c>
      <c r="AF882" s="5" t="s">
        <v>12574</v>
      </c>
      <c r="AG882" s="170" t="b">
        <v>0</v>
      </c>
      <c r="AH882" s="170" t="b">
        <v>0</v>
      </c>
      <c r="AI882" s="170" t="s">
        <v>48</v>
      </c>
    </row>
    <row r="883" spans="1:35" ht="16.5">
      <c r="A883" s="229" t="s">
        <v>12627</v>
      </c>
      <c r="B883" s="159">
        <v>0</v>
      </c>
      <c r="C883" s="211"/>
      <c r="D883" s="11" t="s">
        <v>48</v>
      </c>
      <c r="E883" s="230" t="s">
        <v>12628</v>
      </c>
      <c r="F883" s="161" t="s">
        <v>40</v>
      </c>
      <c r="G883" s="161"/>
      <c r="H883" s="162" t="s">
        <v>40</v>
      </c>
      <c r="I883" s="162"/>
      <c r="J883" s="163" t="s">
        <v>40</v>
      </c>
      <c r="K883" s="163"/>
      <c r="L883" s="164" t="s">
        <v>40</v>
      </c>
      <c r="M883" s="164"/>
      <c r="N883" s="164" t="s">
        <v>40</v>
      </c>
      <c r="O883" s="165"/>
      <c r="P883" s="166" t="s">
        <v>40</v>
      </c>
      <c r="Q883" s="166"/>
      <c r="R883" s="167" t="s">
        <v>40</v>
      </c>
      <c r="S883" s="167"/>
      <c r="T883" s="168" t="s">
        <v>40</v>
      </c>
      <c r="U883" s="168"/>
      <c r="V883" s="169" t="s">
        <v>40</v>
      </c>
      <c r="W883" s="169"/>
      <c r="X883" s="5" t="s">
        <v>40</v>
      </c>
      <c r="Y883" s="5"/>
      <c r="Z883" s="161" t="s">
        <v>40</v>
      </c>
      <c r="AA883" s="161"/>
      <c r="AB883" s="162" t="s">
        <v>40</v>
      </c>
      <c r="AC883" s="162"/>
      <c r="AD883" s="5"/>
      <c r="AE883" s="5" t="s">
        <v>12541</v>
      </c>
      <c r="AF883" s="5" t="s">
        <v>12574</v>
      </c>
      <c r="AG883" s="170" t="b">
        <v>0</v>
      </c>
      <c r="AH883" s="170" t="b">
        <v>0</v>
      </c>
      <c r="AI883" s="170" t="s">
        <v>48</v>
      </c>
    </row>
    <row r="884" spans="1:35" ht="16.5">
      <c r="A884" s="229" t="s">
        <v>12629</v>
      </c>
      <c r="B884" s="159">
        <v>0</v>
      </c>
      <c r="C884" s="211"/>
      <c r="D884" s="11" t="s">
        <v>48</v>
      </c>
      <c r="E884" s="230" t="s">
        <v>12630</v>
      </c>
      <c r="F884" s="161" t="s">
        <v>40</v>
      </c>
      <c r="G884" s="161"/>
      <c r="H884" s="162" t="s">
        <v>40</v>
      </c>
      <c r="I884" s="162"/>
      <c r="J884" s="163" t="s">
        <v>40</v>
      </c>
      <c r="K884" s="163"/>
      <c r="L884" s="164" t="s">
        <v>40</v>
      </c>
      <c r="M884" s="164"/>
      <c r="N884" s="164" t="s">
        <v>40</v>
      </c>
      <c r="O884" s="165"/>
      <c r="P884" s="166" t="s">
        <v>40</v>
      </c>
      <c r="Q884" s="166"/>
      <c r="R884" s="167" t="s">
        <v>40</v>
      </c>
      <c r="S884" s="167"/>
      <c r="T884" s="168" t="s">
        <v>40</v>
      </c>
      <c r="U884" s="168"/>
      <c r="V884" s="169" t="s">
        <v>40</v>
      </c>
      <c r="W884" s="169"/>
      <c r="X884" s="5" t="s">
        <v>40</v>
      </c>
      <c r="Y884" s="5"/>
      <c r="Z884" s="161" t="s">
        <v>40</v>
      </c>
      <c r="AA884" s="161"/>
      <c r="AB884" s="162" t="s">
        <v>40</v>
      </c>
      <c r="AC884" s="162"/>
      <c r="AD884" s="5"/>
      <c r="AE884" s="5" t="s">
        <v>12541</v>
      </c>
      <c r="AF884" s="5" t="s">
        <v>12574</v>
      </c>
      <c r="AG884" s="170" t="b">
        <v>0</v>
      </c>
      <c r="AH884" s="170" t="b">
        <v>0</v>
      </c>
      <c r="AI884" s="170" t="s">
        <v>48</v>
      </c>
    </row>
    <row r="885" spans="1:35" ht="16.5">
      <c r="A885" s="231"/>
      <c r="B885" s="211"/>
      <c r="C885" s="211"/>
      <c r="D885" s="211"/>
      <c r="E885" s="211"/>
      <c r="F885" s="211"/>
      <c r="G885" s="211"/>
      <c r="H885" s="211"/>
      <c r="I885" s="211"/>
      <c r="J885" s="211"/>
      <c r="K885" s="211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1"/>
      <c r="W885" s="211"/>
      <c r="X885" s="211"/>
      <c r="Y885" s="211"/>
      <c r="Z885" s="211"/>
      <c r="AA885" s="211"/>
      <c r="AB885" s="211"/>
      <c r="AC885" s="211"/>
      <c r="AD885" s="211"/>
      <c r="AE885" s="211"/>
      <c r="AF885" s="211"/>
      <c r="AG885" s="211"/>
      <c r="AH885" s="211"/>
      <c r="AI885" s="212"/>
    </row>
    <row r="886" spans="1:35" ht="16.5">
      <c r="A886" s="231"/>
      <c r="B886" s="211"/>
      <c r="C886" s="211"/>
      <c r="D886" s="211"/>
      <c r="E886" s="211"/>
      <c r="F886" s="211"/>
      <c r="G886" s="211"/>
      <c r="H886" s="211"/>
      <c r="I886" s="211"/>
      <c r="J886" s="211"/>
      <c r="K886" s="211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1"/>
      <c r="W886" s="211"/>
      <c r="X886" s="211"/>
      <c r="Y886" s="211"/>
      <c r="Z886" s="211"/>
      <c r="AA886" s="211"/>
      <c r="AB886" s="211"/>
      <c r="AC886" s="211"/>
      <c r="AD886" s="211"/>
      <c r="AE886" s="211"/>
      <c r="AF886" s="211"/>
      <c r="AG886" s="211"/>
      <c r="AH886" s="211"/>
      <c r="AI886" s="212"/>
    </row>
    <row r="887" spans="1:35" ht="16.5">
      <c r="A887" s="231"/>
      <c r="B887" s="211"/>
      <c r="C887" s="211"/>
      <c r="D887" s="211"/>
      <c r="E887" s="211"/>
      <c r="F887" s="211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1"/>
      <c r="X887" s="211"/>
      <c r="Y887" s="211"/>
      <c r="Z887" s="211"/>
      <c r="AA887" s="211"/>
      <c r="AB887" s="211"/>
      <c r="AC887" s="211"/>
      <c r="AD887" s="211"/>
      <c r="AE887" s="211"/>
      <c r="AF887" s="211"/>
      <c r="AG887" s="211"/>
      <c r="AH887" s="211"/>
      <c r="AI887" s="212"/>
    </row>
    <row r="888" spans="1:35" ht="16.5">
      <c r="A888" s="231"/>
      <c r="B888" s="211"/>
      <c r="C888" s="211"/>
      <c r="D888" s="211"/>
      <c r="E888" s="211"/>
      <c r="F888" s="211"/>
      <c r="G888" s="211"/>
      <c r="H888" s="211"/>
      <c r="I888" s="211"/>
      <c r="J888" s="211"/>
      <c r="K888" s="211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1"/>
      <c r="W888" s="211"/>
      <c r="X888" s="211"/>
      <c r="Y888" s="211"/>
      <c r="Z888" s="211"/>
      <c r="AA888" s="211"/>
      <c r="AB888" s="211"/>
      <c r="AC888" s="211"/>
      <c r="AD888" s="211"/>
      <c r="AE888" s="211"/>
      <c r="AF888" s="211"/>
      <c r="AG888" s="211"/>
      <c r="AH888" s="211"/>
      <c r="AI888" s="212"/>
    </row>
    <row r="889" spans="1:35" ht="16.5">
      <c r="A889" s="231"/>
      <c r="B889" s="211"/>
      <c r="C889" s="211"/>
      <c r="D889" s="211"/>
      <c r="E889" s="211"/>
      <c r="F889" s="211"/>
      <c r="G889" s="211"/>
      <c r="H889" s="211"/>
      <c r="I889" s="211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1"/>
      <c r="W889" s="211"/>
      <c r="X889" s="211"/>
      <c r="Y889" s="211"/>
      <c r="Z889" s="211"/>
      <c r="AA889" s="211"/>
      <c r="AB889" s="211"/>
      <c r="AC889" s="211"/>
      <c r="AD889" s="211"/>
      <c r="AE889" s="211"/>
      <c r="AF889" s="211"/>
      <c r="AG889" s="211"/>
      <c r="AH889" s="211"/>
      <c r="AI889" s="212"/>
    </row>
    <row r="890" spans="1:35" ht="16.5">
      <c r="A890" s="231"/>
      <c r="B890" s="211"/>
      <c r="C890" s="211"/>
      <c r="D890" s="211"/>
      <c r="E890" s="211"/>
      <c r="F890" s="211"/>
      <c r="G890" s="211"/>
      <c r="H890" s="211"/>
      <c r="I890" s="211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1"/>
      <c r="W890" s="211"/>
      <c r="X890" s="211"/>
      <c r="Y890" s="211"/>
      <c r="Z890" s="211"/>
      <c r="AA890" s="211"/>
      <c r="AB890" s="211"/>
      <c r="AC890" s="211"/>
      <c r="AD890" s="211"/>
      <c r="AE890" s="211"/>
      <c r="AF890" s="211"/>
      <c r="AG890" s="211"/>
      <c r="AH890" s="211"/>
      <c r="AI890" s="212"/>
    </row>
    <row r="891" spans="1:35" ht="20.25">
      <c r="A891" s="232"/>
      <c r="B891" s="1354" t="s">
        <v>12631</v>
      </c>
      <c r="C891" s="1355"/>
      <c r="D891" s="1355"/>
      <c r="E891" s="1355"/>
      <c r="F891" s="1355"/>
      <c r="G891" s="1355"/>
      <c r="H891" s="1355"/>
      <c r="I891" s="1355"/>
      <c r="J891" s="1355"/>
      <c r="K891" s="1355"/>
      <c r="L891" s="1355"/>
      <c r="M891" s="1355"/>
      <c r="N891" s="1355"/>
      <c r="O891" s="1355"/>
      <c r="P891" s="1355"/>
      <c r="Q891" s="1355"/>
      <c r="R891" s="1355"/>
      <c r="S891" s="1355"/>
      <c r="T891" s="1355"/>
      <c r="U891" s="1355"/>
      <c r="V891" s="1355"/>
      <c r="W891" s="1355"/>
      <c r="X891" s="1355"/>
      <c r="Y891" s="1355"/>
      <c r="Z891" s="1355"/>
      <c r="AA891" s="1355"/>
      <c r="AB891" s="1355"/>
      <c r="AC891" s="1355"/>
      <c r="AD891" s="1355"/>
      <c r="AE891" s="1355"/>
      <c r="AF891" s="1355"/>
      <c r="AG891" s="1355"/>
      <c r="AH891" s="1355"/>
      <c r="AI891" s="1355"/>
    </row>
    <row r="892" spans="1:35" ht="20.25">
      <c r="A892" s="232"/>
      <c r="B892" s="1355"/>
      <c r="C892" s="1355"/>
      <c r="D892" s="1355"/>
      <c r="E892" s="1355"/>
      <c r="F892" s="1355"/>
      <c r="G892" s="1355"/>
      <c r="H892" s="1355"/>
      <c r="I892" s="1355"/>
      <c r="J892" s="1355"/>
      <c r="K892" s="1355"/>
      <c r="L892" s="1355"/>
      <c r="M892" s="1355"/>
      <c r="N892" s="1355"/>
      <c r="O892" s="1355"/>
      <c r="P892" s="1355"/>
      <c r="Q892" s="1355"/>
      <c r="R892" s="1355"/>
      <c r="S892" s="1355"/>
      <c r="T892" s="1355"/>
      <c r="U892" s="1355"/>
      <c r="V892" s="1355"/>
      <c r="W892" s="1355"/>
      <c r="X892" s="1355"/>
      <c r="Y892" s="1355"/>
      <c r="Z892" s="1355"/>
      <c r="AA892" s="1355"/>
      <c r="AB892" s="1355"/>
      <c r="AC892" s="1355"/>
      <c r="AD892" s="1355"/>
      <c r="AE892" s="1355"/>
      <c r="AF892" s="1355"/>
      <c r="AG892" s="1355"/>
      <c r="AH892" s="1355"/>
      <c r="AI892" s="1355"/>
    </row>
  </sheetData>
  <autoFilter ref="A1:AI884" xr:uid="{00000000-0009-0000-0000-000002000000}">
    <filterColumn colId="4">
      <filters>
        <filter val="ADDON_LSTTEMP_STONEGUARDIAN_MEDIUM_01.3DS"/>
        <filter val="ARMORINSPECT_CHAIN.ASC"/>
        <filter val="ARMORSTAND_PLATTNER.ASC"/>
        <filter val="AW_CRATE_01.3DS"/>
        <filter val="AW_CRATEPILE_01.3DS"/>
        <filter val="BAKER_NORMAL_01.ASC"/>
        <filter val="BARBQ_NW_MISC_SHEEP_01.MDS"/>
        <filter val="BARRELCONTAINER_HELGA.ASC"/>
        <filter val="BARRELO_OC.ASC"/>
        <filter val="BATHTUB_WOODEN_BIGGER.ASC"/>
        <filter val="BAUMSAEGE_1.ASC"/>
        <filter val="BAUMSAEGE_2.ASC"/>
        <filter val="BED_1_OC.ASC"/>
        <filter val="BED_2_OC.ASC"/>
        <filter val="BEDHIGH_NW_EDEL_01.ASC"/>
        <filter val="BEDHIGH_NW_MASTER_01.ASC"/>
        <filter val="BEDHIGH_NW_NORMAL_01.ASC"/>
        <filter val="BEDHIGH_PC.ASC"/>
        <filter val="BEEHIVE_GALI_UL.ASC"/>
        <filter val="BEES.PFX"/>
        <filter val="BENCH_1_OC.ASC"/>
        <filter val="BENCH_2_OC.ASC"/>
        <filter val="BENCH_BLACK_01_KOZA.ASC"/>
        <filter val="BENCH_BROWN_01_KOZA.ASC"/>
        <filter val="BENCH_CHURCH_1.ASC"/>
        <filter val="BENCH_NW_CITY_02.ASC"/>
        <filter val="BENCH_ORANGE_01_KOZA.ASC"/>
        <filter val="BENCH_WOOD.ASC"/>
        <filter val="BENCH_WOOD_BLACK_01_KOZA.ASC"/>
        <filter val="BENCH_WOOD_BROWN_01_KOZA.ASC"/>
        <filter val="BENCH_WOOD_ORANGE_01_KOZA.ASC"/>
        <filter val="BENCH_WOOD_YELLOW_01_KOZA.ASC"/>
        <filter val="BENCH_YELLOW_01_KOZA.ASC"/>
        <filter val="BIRDFLY.PFX"/>
        <filter val="BOOK_ADDON_STONEPLATE_01.ASC"/>
        <filter val="BOOK_NW_CITY_CUPBOARD_01.ASC"/>
        <filter val="BOOKSHELF_NEWSBOARD.ASC"/>
        <filter val="BOOKSHELF_VINEBOTTLES.ASC"/>
        <filter val="BOWMAKING_NORMAL.ASC"/>
        <filter val="bowsgs_bowcrafter.MDS"/>
        <filter val="BRAZIER_FIRE.ASC"/>
        <filter val="BREATH.PFX"/>
        <filter val="BSANVIL_OC.MDS"/>
        <filter val="BSANVIL2_OC2.MDS"/>
        <filter val="BSCOOL_OC.MDS"/>
        <filter val="BSFIRE_OC.MDS"/>
        <filter val="BSSHARP_OC.MDS"/>
        <filter val="BUSHCOLLECTING_JAGODYLESNE_SZCZAWIK.ASC"/>
        <filter val="BUSHCOLLECTING_JAGODYPOLNE_SZCZAWIK.ASC"/>
        <filter val="campfire_saga_gali.MDS"/>
        <filter val="CANONFIRE_CANON.ASC"/>
        <filter val="CAULDRON_BUBBLES.PFX"/>
        <filter val="cauldron2_saga_gali.mds"/>
        <filter val="CAULDRON2_SEROWAR_KOZA.MDS"/>
        <filter val="CHAIR_1_OC.ASC"/>
        <filter val="CHAIR_1_PC.ASC"/>
        <filter val="CHAIR_2_NC.ASC"/>
        <filter val="CHAIR_2_OC.ASC"/>
        <filter val="CHAIR_3_OC.ASC"/>
        <filter val="CHAIR_3_PC.ASC"/>
        <filter val="CHAIR_BLACK_01_KOZA.ASC"/>
        <filter val="CHAIR_BROWN_01_KOZA.ASC"/>
        <filter val="CHAIR_GS_FURNITURE_WOODPILE_02_KWIATEK.ASC"/>
        <filter val="CHAIR_GS04_KWIATEK.ASC"/>
        <filter val="CHAIR_GS05_KWIATEK.ASC"/>
        <filter val="CHAIR_GS06_KWIATEK.ASC"/>
        <filter val="CHAIR_GS07_KWIATEK.ASC"/>
        <filter val="CHAIR_NW_EDEL_01.ASC"/>
        <filter val="CHAIR_NW_NORMAL_01.ASC"/>
        <filter val="CHAIR_ORANGE_01_KOZA.ASC"/>
        <filter val="CHAIR_YELLOW_01_KOZA.ASC"/>
        <filter val="CHESTBIG_GOLDOPEN_LOCKED.MDS"/>
        <filter val="CHESTBIG_NW_NORMAL_LOCKED.ASC"/>
        <filter val="CHESTBIG_NW_NORMAL_LOCKED.mds"/>
        <filter val="CHESTBIG_NW_RICH_LOCKED.ASC"/>
        <filter val="CHESTBIG_OCCHESTMEDIUMLOCKED.ASC"/>
        <filter val="CHESTBIG_OCCRATELARGELOCKED.ASC"/>
        <filter val="CHESTBIG_SILVEROPEN_LOCKED.MDS"/>
        <filter val="CHESTSMALL_NW_POOR_LOCKED.ASC"/>
        <filter val="CHESTSMALL_OCCHESTSMALLLOCKED.ASC"/>
        <filter val="CHESTSMALL_OCCRATESMALLLOCKED.ASC"/>
        <filter val="CHEVALIER_ED_NOIRVAL_SHIELD_IRON.3DS"/>
        <filter val="CORPSEPLUNDER_ALLAN.ASC"/>
        <filter val="CORPSEPLUNDER_BANDIT_01.ASC"/>
        <filter val="CORPSEPLUNDER_BANDIT_03.ASC"/>
        <filter val="CORPSEPLUNDER_BESTHOMELESS.ASC"/>
        <filter val="CORPSEPLUNDER_BLOODTRACE01.ASC"/>
        <filter val="CORPSEPLUNDER_BLOODTRACE02.ASC"/>
        <filter val="CORPSEPLUNDER_BOAT_ISLAND.ASC"/>
        <filter val="CORPSEPLUNDER_CITIZEN_01.ASC"/>
        <filter val="CORPSEPLUNDER_CITIZEN_02.ASC"/>
        <filter val="CORPSEPLUNDER_DAVIS.ASC"/>
        <filter val="CORPSEPLUNDER_DIMAMESSENGER.ASC"/>
        <filter val="CORPSEPLUNDER_DRATWA.ASC"/>
        <filter val="CORPSEPLUNDER_EMPTYWOODCHEST.ASC"/>
        <filter val="CORPSEPLUNDER_FISHCHEST.ASC"/>
        <filter val="CORPSEPLUNDER_FLORA.ASC"/>
        <filter val="CORPSEPLUNDER_MAIWEN.ASC"/>
        <filter val="CORPSEPLUNDER_MILITIA_02.ASC"/>
        <filter val="CORPSEPLUNDER_MILITIA_03.ASC"/>
        <filter val="CORPSEPLUNDER_NORDMAR_01.ASC"/>
        <filter val="CORPSEPLUNDER_NORMAN.ASC"/>
        <filter val="CORPSEPLUNDER_SKELETON.ASC"/>
        <filter val="CORPSEPLUNDER_SNAPPER.ASC"/>
        <filter val="CORPSEPLUNDER_TRAVELER_01.ASC"/>
        <filter val="CORPSEPLUNDER_URS.ASC"/>
        <filter val="CORPSEPLUNDER_WOLF.ASC"/>
        <filter val="DE_BREVILLAC_SHIELD_IRON.3DS"/>
        <filter val="DE_CASTROVIEJO_SHIELD_IRON.3DS"/>
        <filter val="DE_CLARE_SHIELD_IRON.3DS"/>
        <filter val="DE_FOURNELLE_SHIELD_IRON.3DS"/>
        <filter val="DE_LARE_SHIELD_IRON.3DS"/>
        <filter val="DE_MONTREUIL_SHIELD_IRON.3DS"/>
        <filter val="DE_ROCHEFORT_SHIELD_IRON.3DS"/>
        <filter val="DE_TREVELEZ_SHIELD_IRON.3DS"/>
        <filter val="DE_VALCOUR_SHIELD_IRON.3DS"/>
        <filter val="DE_VINGEMONT.3DS"/>
        <filter val="DE_WYNDYHAM_SHIELD_IRON.3DS"/>
        <filter val="DELLA_SORELLA_SHIELD_IRON.3DS"/>
        <filter val="DI_ROSAVERO_SHIELD_IRON.3DS"/>
        <filter val="DOOR_KM_MONASTERY_DOOR_01.mds"/>
        <filter val="DOOR_NW_NORMAL_01.mds"/>
        <filter val="DOOR_NW_POOR_01.mds"/>
        <filter val="DOOR_NW_RICH_01.ASC"/>
        <filter val="DOOR_WOODEN.ASC"/>
        <filter val="DRAGON_EYE_LEFT.PFX"/>
        <filter val="DRYFRAME_GS_VOB_GALIDFRAME.ASC"/>
        <filter val="DT_BOOKS_01.3DS"/>
        <filter val="DT_FIREPLACE_V2.3DS"/>
        <filter val="DT_SHELF_V1.3ds"/>
        <filter val="DT_TABLE_01.3ds"/>
        <filter val="DU_MARQUANT_SHIELD_IRON.3DS"/>
        <filter val="ENCHANTTABLE_GS_VOB_GALI.MDS"/>
        <filter val="EVT_NC_MAINGATE01.3DS"/>
        <filter val="EVT_OC_MAINGATE02_02.3DS"/>
        <filter val="EVT_TPL_METALTHORNS_2X2X05M.3DS"/>
        <filter val="EVT_TPL_METALTHORNS_4X4X4M.3DS"/>
        <filter val="EXPLOSION_BARREL.ASC"/>
        <filter val="FARMER_TABLE.ASC"/>
        <filter val="FB_TAIL2.PFX"/>
        <filter val="FIRE.PFX"/>
        <filter val="FIRE_HOT.PFX"/>
        <filter val="FIRE_MEDIUM.PFX"/>
        <filter val="FIRE_SMOKE.PFX"/>
        <filter val="FIRE_SPARKS.PFX"/>
        <filter val="FIRE_SWAMP.PFX"/>
        <filter val="FIREPLACE_LAMPA_GALI_01.ASC"/>
        <filter val="FIREPLACE_LAMPA_GALI_02.ASC"/>
        <filter val="FIREPLACE_LAMPA_GALI_03.ASC"/>
        <filter val="FIREPLACE_LAMPA_GALI_04.ASC"/>
        <filter val="FISHTABLE_CITY.ASC"/>
        <filter val="Flag_Chevalier_long.3ds"/>
        <filter val="Flag_Chevalier_short.3ds"/>
        <filter val="Flag_de_Aranda_long.3ds"/>
        <filter val="FLAG_DE_ARANDA_SHIELD_IRON.3DS"/>
        <filter val="Flag_de_Aranda_short.3ds"/>
        <filter val="Flag_de_Clare_long.3ds"/>
        <filter val="Flag_de_Clare_short.3ds"/>
        <filter val="Flag_de_Lara_long.3ds"/>
        <filter val="Flag_de_Lara_short.3ds"/>
        <filter val="Flag_de_Vingemont_long.3ds"/>
        <filter val="Flag_de_Vingemont_short.3ds"/>
        <filter val="Flag_van_Aelst_long.3ds"/>
        <filter val="Flag_van_Aelst_short.3ds"/>
        <filter val="Flag_van_de_Graff_long.3ds"/>
        <filter val="Flag_van_de_Graff_short.3ds"/>
        <filter val="Flag_Wyndham_long.3ds"/>
        <filter val="Flag_Wyndham_short.3ds"/>
        <filter val="FLIES.PFX"/>
        <filter val="GALISTOVE_POOR_01.ASC"/>
        <filter val="GALISTOVE_RICH_01.ASC"/>
        <filter val="GILOTYNA_GS_GALI.MDS"/>
        <filter val="GLOWWORMS_SMALL.PFX"/>
        <filter val="GORZELNIA_KOZA.MDS"/>
        <filter val="GROUNDFOG.PFX"/>
        <filter val="GROUNDFOG1_INDOOR_LOW.PFX"/>
        <filter val="GROUNDFOG1_INDOOR_MID.PFX"/>
        <filter val="GROUNDFOG1_OUTDOOR_MID.PFX"/>
        <filter val="GROUNDFOG2_INDOOR_MID.PFX"/>
        <filter val="GROUNDFOGNIGHT_OUTDOOR_HIGH.PFX"/>
        <filter val="GROUNDFOGNIGHT_OUTDOOR_LOW.PFX"/>
        <filter val="GROUNDFOGNIGHT_OUTDOOR_MID.PFX"/>
        <filter val="GS_BOOKSHELF_OPEN_BLACK_01_KOZA.3ds"/>
        <filter val="GS_BOOKSHELF_OPEN_BROWN_01_KOZA.3ds"/>
        <filter val="GS_BOOKSHELF_OPEN_ORANGE_01_KOZA.3ds"/>
        <filter val="GS_BOOKSHELF_OPEN_YELLOW_01_KOZA.3ds"/>
        <filter val="GS_CITY_BEAR_CARPET_BLACK_01.3DS"/>
        <filter val="GS_CITY_BEAR_CARPET_BROWN_01.3DS"/>
        <filter val="GS_CITY_BEAR_CARPET_GREEN_01.3DS"/>
        <filter val="GS_CITY_BEAR_CARPET_RED_01.3DS"/>
        <filter val="GS_CITY_BEAR_CARPET_WHITE_01.3DS"/>
        <filter val="GS_CITY_BOOKSHELF_BLACK_01_KOZA.3ds"/>
        <filter val="GS_CITY_BOOKSHELF_BROWN_01_KOZA.3ds"/>
        <filter val="GS_CITY_BOOKSHELF_ORANGE_01_KOZA.3ds"/>
        <filter val="GS_CITY_BOOKSHELF_YELLOW_01_KOZA.3ds"/>
        <filter val="GS_CITY_CANAL_DOOR_01_KOZA.3DS"/>
        <filter val="GS_CITY_CANAL_DOOR_02_KOZA.3DS"/>
        <filter val="GS_CITY_CANAL_DOOR_03_KOZA.3DS"/>
        <filter val="GS_CITY_CONSTRUCTION_01.3DS"/>
        <filter val="GS_CITY_CONSTRUCTION_02.3DS"/>
        <filter val="GS_CITY_CUPBOARD_BLACK_01_2_KOZA.3ds"/>
        <filter val="GS_CITY_CUPBOARD_BLACK_01_KOZA.3ds"/>
        <filter val="GS_CITY_CUPBOARD_BLACK_02_2_KOZA.3ds"/>
        <filter val="GS_CITY_CUPBOARD_BLACK_02_KOZA.3ds"/>
        <filter val="GS_CITY_CUPBOARD_BLACK_03_KOZA.3ds"/>
        <filter val="GS_CITY_CUPBOARD_BROWN_01_2_KOZA.3ds"/>
        <filter val="GS_CITY_CUPBOARD_BROWN_01_KOZA.3ds"/>
        <filter val="GS_CITY_CUPBOARD_BROWN_02_2_KOZA.3ds"/>
        <filter val="GS_CITY_CUPBOARD_BROWN_02_KOZA.3ds"/>
        <filter val="GS_CITY_CUPBOARD_BROWN_03_KOZA.3ds"/>
        <filter val="GS_CITY_CUPBOARD_ORANGE_01_2_KOZA.3ds"/>
        <filter val="GS_CITY_CUPBOARD_ORANGE_01_KOZA.3ds"/>
        <filter val="GS_CITY_CUPBOARD_ORANGE_02_2_KOZA.3ds"/>
        <filter val="GS_CITY_CUPBOARD_ORANGE_02_KOZA.3ds"/>
        <filter val="GS_CITY_CUPBOARD_ORANGE_03_KOZA.3ds"/>
        <filter val="GS_CITY_CUPBOARD_YELLOW_01_2_KOZA.3ds"/>
        <filter val="GS_CITY_CUPBOARD_YELLOW_01_KOZA.3ds"/>
        <filter val="GS_CITY_CUPBOARD_YELLOW_02_2_KOZA.3ds"/>
        <filter val="GS_CITY_CUPBOARD_YELLOW_02_KOZA.3ds"/>
        <filter val="GS_CITY_CUPBOARD_YELLOW_03_KOZA.3ds"/>
        <filter val="GS_CITY_PICTURE_01_KOZA.3DS"/>
        <filter val="GS_CITY_PICTURE_02_KOZA.3DS"/>
        <filter val="GS_CITY_PICTURE_03_KOZA.3DS"/>
        <filter val="GS_CITY_PICTURE_04_KOZA.3DS"/>
        <filter val="GS_CITY_SAUNA_01_KOZA.3DS"/>
        <filter val="GS_CITY_STAIRS_01_KOZA.3DS"/>
        <filter val="GS_CITY_TABLE_NORMAL_BLACK_01_KOZA.3ds"/>
        <filter val="GS_CITY_TABLE_NORMAL_BROWN_01_KOZA.3ds"/>
        <filter val="GS_CITY_TABLE_NORMAL_ORANGE_01_KOZA.3ds"/>
        <filter val="GS_CITY_TABLE_NORMAL_YELLOW_01_KOZA.3ds"/>
        <filter val="GS_CITY_TREEEARTH_01.3DS"/>
        <filter val="GS_FURNITURE_ALCHEMY_SHELF_01_KWIATEK.3DS"/>
        <filter val="GS_FURNITURE_ARCHERY_RANGE_01_GALI.3DS"/>
        <filter val="GS_FURNITURE_BUTTERCHURN_01_GALI.3DS"/>
        <filter val="GS_FURNITURE_CAGE_01.3DS"/>
        <filter val="GS_FURNITURE_CAGE_02.3DS"/>
        <filter val="GS_FURNITURE_CAGE_03.3DS"/>
        <filter val="GS_FURNITURE_CAGE_DOOR_01.3DS"/>
        <filter val="GS_FURNITURE_CANDELABRA_01.3DS"/>
        <filter val="GS_FURNITURE_DRESSER_01_KWIATEK.3DS"/>
        <filter val="GS_FURNITURE_FANTASYTABLE_01_GALI.3DS"/>
        <filter val="GS_FURNITURE_G3MAP_KWIATEK.3DS"/>
        <filter val="GS_FURNITURE_HANGER_01.3DS"/>
        <filter val="GS_FURNITURE_MIRROR_01_KWIATEK.3DS"/>
        <filter val="GS_Furniture_Normal_01_DRP.3ds"/>
        <filter val="GS_Furniture_Normal_02_DRP.3ds"/>
        <filter val="GS_Furniture_Normal_03_DRP.3ds"/>
        <filter val="GS_Furniture_Normal_04_DRP.3ds"/>
        <filter val="GS_Furniture_Normal_05_DRP.3ds"/>
        <filter val="GS_Furniture_Normal_06_DRP.3ds"/>
        <filter val="GS_Furniture_Normal_07_DRP.3ds"/>
        <filter val="GS_FURNITURE_PARAWAN_01.3ds"/>
        <filter val="GS_FURNITURE_PARAWAN_02.3ds"/>
        <filter val="GS_FURNITURE_PARAWAN_03.3ds"/>
        <filter val="GS_FURNITURE_PICTURE_01_KWIATEK.3DS"/>
        <filter val="GS_FURNITURE_PICTURE_02_KWIATEK.3DS"/>
        <filter val="GS_FURNITURE_PICTURE_03_KWIATEK.3DS"/>
        <filter val="GS_FURNITURE_PICTURE_04_KWIATEK.3DS"/>
        <filter val="GS_FURNITURE_PICTURE_05_KWIATEK.3DS"/>
        <filter val="GS_FURNITURE_PICTURE_06_KWIATEK.3DS"/>
        <filter val="GS_FURNITURE_PICTURE_07_KWIATEK.3DS"/>
        <filter val="GS_FURNITURE_PICTURE_08_KWIATEK.3DS"/>
        <filter val="GS_FURNITURE_PICTURE_09_KWIATEK.3DS"/>
        <filter val="GS_FURNITURE_PICTURE_10_KWIATEK.3DS"/>
        <filter val="GS_FURNITURE_PICTURE_11_KWIATEK.3DS"/>
        <filter val="GS_FURNITURE_PICTURE_12_KWIATEK.3DS"/>
        <filter val="GS_FURNITURE_PLOW_01_KWIATEK.3DS"/>
        <filter val="GS_FURNITURE_PORN_KOZA.3DS"/>
        <filter val="GS_FURNITURE_STELAZ_01_KOZA.3ds"/>
        <filter val="GS_FURNITURE_SZAFA_ALCHEMIK_01_KOZA.3ds"/>
        <filter val="GS_FURNITURE_TRAINING_DUMMY_01_GALI.3DS"/>
        <filter val="GS_FURNITURE_VARANT_CARPET_01_KWIATEK.3DS"/>
        <filter val="GS_FURNITURE_VARANT_CARPET_02_KWIATEK.3DS"/>
        <filter val="GS_FURNITURE_VARANT_CARPET_03_KWIATEK.3DS"/>
        <filter val="GS_FURNITURE_VARANT_CARPET_04_KWIATEK.3DS"/>
        <filter val="GS_FURNITURE_VARANT_CARPET_05_KWIATEK.3DS"/>
        <filter val="GS_FURNITURE_VARANT_CARPET_06_KWIATEK.3DS"/>
        <filter val="GS_FURNITURE_VARANT_CARPET_07_KWIATEK.3DS"/>
        <filter val="GS_FURNITURE_VARANT_CARPET_08_KWIATEK.3DS"/>
        <filter val="GS_FURNITURE_WARDROBE_01_KWIATEK.3DS"/>
        <filter val="GS_FURNITURE_WEAPONRACK_01.3DS"/>
        <filter val="GS_FURNITURE_WOODPILE_01_KWIATEK.3ds"/>
        <filter val="GS_FURNITURE_WOODPILE_02_KWIATEK.3ds"/>
        <filter val="gs_house_Bowl_01_DRP.3DS"/>
        <filter val="gs_house_Bowl_02_DRP.3DS"/>
        <filter val="gs_house_Bowl_Sugar_01_DRP.3DS"/>
        <filter val="GS_HOUSE_CRATE_CABBAGES_01_GALI.3DS"/>
        <filter val="GS_HOUSE_CRATE_CARROTS_01_GALI.3DS"/>
        <filter val="GS_HOUSE_CRATE_DAMAGED_01_GALI.3DS"/>
        <filter val="GS_HOUSE_CRATE_EMPTY_01_GALI.3DS"/>
        <filter val="gs_house_Cup_Tea_01_DRP.3DS"/>
        <filter val="gs_house_Cup_Tea_02_DRP.3DS"/>
        <filter val="GS_HOUSE_DRYING_HERBS_01_GALI.3DS"/>
        <filter val="GS_HOUSE_DRYING_HERBS_02_GALI.3DS"/>
        <filter val="GS_HOUSE_DRYING_HERBS_03_GALI.3DS"/>
        <filter val="GS_HOUSE_DRYING_HERBS_04_GALI.3DS"/>
        <filter val="GS_HOUSE_DRYING_HERBS_05_GALI.3DS"/>
        <filter val="GS_HOUSE_GRAINBAG_01_KWIATEK.3DS"/>
        <filter val="GS_HOUSE_GRAINBAG_02_KWIATEK.3DS"/>
        <filter val="GS_HOUSE_GRAINBASKET_01_KWIATEK.3DS"/>
        <filter val="GS_HOUSE_GREENBOTTLE_01_GALI.3DS"/>
        <filter val="GS_HOUSE_HORSESHOE_01_GALI.3DS"/>
        <filter val="gs_house_Kettle_01_DRP.3DS"/>
        <filter val="GS_HOUSE_LAUNDRY_01_KWIATEK.3DS"/>
        <filter val="GS_HOUSE_LAUNDRY_02_KWIATEK.3DS"/>
        <filter val="gs_house_Pitcher_01_DRP.3DS"/>
        <filter val="gs_house_Pitcher_02_DRP.3DS"/>
        <filter val="gs_house_Pitcher_03_DRP.3DS"/>
        <filter val="gs_house_Pitcher_04_DRP.3DS"/>
        <filter val="gs_house_Pitcher_05_DRP.3DS"/>
        <filter val="gs_house_Pitcher_06_DRP.3DS"/>
        <filter val="gs_house_Pitcher_07_DRP.3DS"/>
        <filter val="gs_house_Pitcher_08_DRP.3DS"/>
        <filter val="GS_HOUSE_PODLASIE_GALI.3DS"/>
        <filter val="gs_house_Pot_01_DRP.3DS"/>
        <filter val="gs_house_Pot_02_DRP.3DS"/>
        <filter val="gs_house_Pot_03_DRP.3DS"/>
        <filter val="GS_HOUSE_SCALE_01_KWIATEK.3DS"/>
        <filter val="GS_HOUSE_SCYTHE_01_GALI.3DS"/>
        <filter val="GS_HOUSE_SICKLE_01_GALI.3DS"/>
        <filter val="GS_HOUSE_SIGN_01_KWIATEK.3DS"/>
        <filter val="GS_HOUSE_SIGN_02_KWIATEK.3DS"/>
        <filter val="GS_HOUSE_SIGN_03_KWIATEK.3DS"/>
        <filter val="GS_HOUSE_SIGN_04_KWIATEK.3DS"/>
        <filter val="GS_HOUSE_SIGN_05_KWIATEK.3DS"/>
        <filter val="gs_house_Vase_01_DRP.3DS"/>
        <filter val="gs_house_Vase_02_DRP.3DS"/>
        <filter val="gs_house_Vase_03_DRP.3DS"/>
        <filter val="gs_house_Vase_04_DRP.3DS"/>
        <filter val="GS_HOUSE_VINTAGEIRON_01_GALI.3DS"/>
        <filter val="GS_HOUSE_WOODENCUP_01_GALI.3DS"/>
        <filter val="GS_LOB_TABLE_HEAVY_BLACK_01_KOZA.3ds"/>
        <filter val="GS_LOB_TABLE_HEAVY_BROWN_01_KOZA.3ds"/>
        <filter val="GS_LOB_TABLE_HEAVY_LONG_BLACK_01_KOZA.3ds"/>
        <filter val="GS_LOB_TABLE_HEAVY_LONG_BROWN_01_KOZA.3ds"/>
        <filter val="GS_LOB_TABLE_HEAVY_LONG_ORANGE_01_KOZA.3ds"/>
        <filter val="GS_LOB_TABLE_HEAVY_LONG_YELLOW_01_KOZA.3ds"/>
        <filter val="GS_LOB_TABLE_HEAVY_ORANGE_01_KOZA.3ds"/>
        <filter val="GS_LOB_TABLE_HEAVY_YELLOW_01_KOZA.3ds"/>
        <filter val="GS_MARKET_BLUE_01.3DS"/>
        <filter val="GS_MARKET_BLUE_02.3DS"/>
        <filter val="GS_MARKET_BLUE_03.3DS"/>
        <filter val="GS_MARKET_CLEAR_01.3DS"/>
        <filter val="GS_MARKET_CLEAR_02.3DS"/>
        <filter val="GS_MARKET_CLEAR_03.3DS"/>
        <filter val="GS_MARKET_GREEN_01.3DS"/>
        <filter val="GS_MARKET_GREEN_02.3DS"/>
        <filter val="GS_MARKET_GREEN_03.3DS"/>
        <filter val="GS_MARKET_RED_01.3DS"/>
        <filter val="GS_MARKET_RED_02.3DS"/>
        <filter val="GS_MARKET_RED_03.3DS"/>
        <filter val="GS_MARKET_ROSE_01.3DS"/>
        <filter val="GS_MARKET_ROSE_02.3DS"/>
        <filter val="GS_MARKET_ROSE_03.3DS"/>
        <filter val="GS_MARKET_SHELF_01.3DS"/>
        <filter val="GS_MARKET_SHELF_02.3DS"/>
        <filter val="GS_MARKET_YELLOW_01.3DS"/>
        <filter val="GS_MARKET_YELLOW_02.3DS"/>
        <filter val="GS_MARKET_YELLOW_03.3DS"/>
        <filter val="GS_MECHANISM_WATERWHEEL_01_KWIATEK.3DS"/>
        <filter val="GS_MINE_PLANKS_01.3ds"/>
        <filter val="GS_MISC_ALTAIR_01.3DS"/>
        <filter val="GS_MISC_AMFORACRIMSONA_GALI.3DS"/>
        <filter val="GS_MISC_BARRELWINEBAD_01.3DS"/>
        <filter val="GS_MISC_BARRELWINEGOOD_01.3DS"/>
        <filter val="GS_MISC_CART_01.3DS"/>
        <filter val="GS_MISC_CART_02.3DS"/>
        <filter val="GS_MISC_CART_BROKEN_01.3DS"/>
        <filter val="GS_MISC_CART_BROKEN_02.3DS"/>
        <filter val="GS_MISC_CART_BROKEN_03.3DS"/>
        <filter val="GS_MISC_CARTWHEEL_01.3DS"/>
        <filter val="GS_MISC_CERAMICFORK_01.3DS"/>
        <filter val="GS_MISC_CERAMICGOBLET_01.3DS"/>
        <filter val="GS_MISC_CERAMICGOBLETWINE_01.3DS"/>
        <filter val="GS_MISC_CERAMICJUGLARGE_01.3DS"/>
        <filter val="GS_MISC_CERAMICJUGSMALL_01.3DS"/>
        <filter val="GS_MISC_CERAMICKNIFE_01.3DS"/>
        <filter val="GS_MISC_CERAMICMUG_01.3DS"/>
        <filter val="GS_MISC_CERAMICMUGBEER_01.3DS"/>
        <filter val="GS_MISC_CERAMICPLATE_01.3DS"/>
        <filter val="GS_MISC_CERAMICPOTLARGE_01.3DS"/>
        <filter val="GS_MISC_CERAMICPOTSMALL_01.3DS"/>
        <filter val="GS_MISC_CERAMICSPOON_01.3DS"/>
        <filter val="GS_MISC_CERAMICURNLARGE_01.3DS"/>
        <filter val="GS_MISC_CERAMICURNSMALL_01.3DS"/>
        <filter val="GS_MISC_CERAMICVESSEL_01.3DS"/>
        <filter val="GS_MISC_CLAYVASELARGE_01.3DS"/>
        <filter val="GS_MISC_CLAYVASESMALL_01.3DS"/>
        <filter val="GS_MISC_COOP_01_GALI.3DS"/>
        <filter val="GS_MISC_CRACKED_STONEPLATE_01_GALI.3DS"/>
        <filter val="GS_MISC_CRACKED_STONEPLATE_02_GALI.3DS"/>
        <filter val="GS_MISC_CRACKED_STONEPLATE_03_GALI.3DS"/>
        <filter val="GS_MISC_CRACKED_STONEPLATE_04_GALI.3DS"/>
        <filter val="GS_MISC_CRACKED_STONEPLATE_05_GALI.3DS"/>
        <filter val="GS_MISC_CRACKED_STONEPLATE_06_GALI.3DS"/>
        <filter val="GS_MISC_CRACKED_STONEPLATE_07_GALI.3DS"/>
        <filter val="GS_MISC_CRACKED_STONEPLATE_08_GALI.3DS"/>
        <filter val="GS_MISC_CRACKED_STONEPLATE_09_GALI.3DS"/>
        <filter val="GS_MISC_CRACKED_STONEPLATE_10_GALI.3DS"/>
        <filter val="GS_MISC_CRACKED_STONEPLATE_11_GALI.3DS"/>
        <filter val="GS_MISC_CRYSTALCUP_01.3DS"/>
        <filter val="GS_MISC_CRYSTALGOBLET_01.3DS"/>
        <filter val="GS_MISC_CRYSTALGOBLETWINE_01.3DS"/>
        <filter val="GS_MISC_CRYSTALPLATE_01.3DS"/>
        <filter val="GS_MISC_CRYSTALVESSEL_01.3DS"/>
        <filter val="GS_MISC_FENCE_01.3DS"/>
        <filter val="GS_MISC_FENCE_01_KWIATEK.3DS"/>
        <filter val="GS_MISC_FENCE_02.3DS"/>
        <filter val="GS_MISC_FENCE_02_KWIATEK.3DS"/>
        <filter val="GS_MISC_FENCE_03_KWIATEK.3DS"/>
        <filter val="GS_MISC_FONTANNAMLODOSCI_GALI.3DS"/>
        <filter val="GS_MISC_GOLDBOWL_01.3DS"/>
        <filter val="GS_MISC_GOLDGOBLET_01.3DS"/>
        <filter val="GS_MISC_GOLDGOBLETWINE_01.3DS"/>
        <filter val="GS_MISC_GOLDPLATE_01.3DS"/>
        <filter val="GS_MISC_GOLDVESSEL_01.3DS"/>
        <filter val="GS_MISC_GRANITECUP_01.3DS"/>
        <filter val="GS_MISC_GRANITEGOBLET_01.3DS"/>
        <filter val="GS_MISC_GRANITEGOBLETWINE_01.3DS"/>
        <filter val="GS_MISC_GRANITEPLATE_01.3DS"/>
        <filter val="GS_MISC_GRANITEVESSEL_01.3DS"/>
        <filter val="GS_MISC_HALFIRONFORK_01.3DS"/>
        <filter val="GS_MISC_HALFIRONKNIFE_01.3DS"/>
        <filter val="GS_MISC_HALFIRONSPOON_01.3DS"/>
        <filter val="GS_MISC_HANGMAN_01_KWIATEK.3DS"/>
        <filter val="GS_MISC_KEGBARREL_01.3DS"/>
        <filter val="GS_MISC_KEGBARREL_02.3DS"/>
        <filter val="GS_MISC_MUGBEER_01.3DS"/>
        <filter val="GS_MISC_MUGBEER_02.3DS"/>
        <filter val="GS_MISC_MUGEMPTY_01.3DS"/>
        <filter val="GS_MISC_MUGEMPTY_02.3DS"/>
        <filter val="GS_MISC_PALISADE_01.3DS"/>
        <filter val="GS_MISC_PALISADE_02.3DS"/>
        <filter val="GS_MISC_PALISADE_GATE_01.3DS"/>
        <filter val="GS_MISC_RUINS_01_KWIATEK.3DS"/>
        <filter val="GS_MISC_SILVERBOWL_01.3DS"/>
        <filter val="GS_MISC_SILVERCUP_01.3DS"/>
        <filter val="GS_MISC_SILVERFORK_01.3DS"/>
        <filter val="GS_MISC_SILVERGOBLET_01.3DS"/>
        <filter val="GS_MISC_SILVERGOBLETWINE_01.3DS"/>
        <filter val="GS_MISC_SILVERKNIFE_01.3DS"/>
        <filter val="GS_MISC_SILVERPLATE_01.3DS"/>
        <filter val="GS_MISC_SILVERSPOON_01.3DS"/>
        <filter val="GS_MISC_SILVERVESSEL_01.3DS"/>
        <filter val="GS_MISC_SKORUPA_01_GALI.3DS"/>
        <filter val="GS_MISC_SKORUPA_02_GALI.3DS"/>
        <filter val="GS_MISC_SKORUPA_03_GALI.3DS"/>
        <filter val="GS_MISC_SKORUPA_04_GALI.3DS"/>
        <filter val="GS_MISC_SKORUPA_05_GALI.3DS"/>
        <filter val="GS_MISC_SKORUPA_06_GALI.3DS"/>
        <filter val="GS_MISC_STONE_FENCE_01.3DS"/>
        <filter val="GS_MISC_STONE_FENCE_02.3DS"/>
        <filter val="GS_MISC_STONE_FENCE_03.3DS"/>
        <filter val="GS_MISC_STONE_FENCE_04.3DS"/>
        <filter val="GS_MISC_STONE_FENCE_05.3DS"/>
        <filter val="GS_MISC_STONE_FENCE_06.3DS"/>
        <filter val="GS_MISC_STONE_FENCE_07.3DS"/>
        <filter val="GS_MISC_STONE_FENCE_08.3DS"/>
        <filter val="GS_MISC_STONE_FENCE_09.3DS"/>
        <filter val="GS_MISC_STONEJUGLARGE_01.3DS"/>
        <filter val="GS_MISC_STONEJUGSMALL_01.3DS"/>
        <filter val="GS_MISC_TRATWA_01_GALI.3DS"/>
        <filter val="GS_MISC_WOMANBODY_01_KWIATEK.3DS"/>
        <filter val="GS_MISC_WOODENBOWL_01.3DS"/>
        <filter val="GS_MISC_WOODENBOWL_02.3DS"/>
        <filter val="GS_MISC_WOODENCUP_01.3DS"/>
        <filter val="GS_MISC_WOODENCUP_02.3DS"/>
        <filter val="GS_MISC_WOODENCUP_03.3DS"/>
        <filter val="GS_MISC_WOODENCUP_04.3DS"/>
        <filter val="GS_MISC_WOODENFORK_01.3DS"/>
        <filter val="GS_MISC_WOODENGATE_01.3DS"/>
        <filter val="GS_MISC_WOODENGATE_02.3DS"/>
        <filter val="GS_MISC_WOODENKNIFE_01.3DS"/>
        <filter val="GS_MISC_WOODENPLATE_01.3DS"/>
        <filter val="GS_MISC_WOODENPLATE_02.3DS"/>
        <filter val="GS_MISC_WOODENSPOON_01.3DS"/>
        <filter val="GS_MONASTERY_CHANDLER_01_KOZA.3DS"/>
        <filter val="GS_MONASTERY_CHANDLER_02_KOZA.3DS"/>
        <filter val="GS_MONASTERY_CURTAIN_01L_PURPLE_KOZA.3DS"/>
        <filter val="GS_MONASTERY_CURTAIN_01L_RED_KOZA.3DS"/>
        <filter val="GS_MONASTERY_CURTAIN_01R_PURPLE_KOZA.3DS"/>
        <filter val="GS_MONASTERY_CURTAIN_01R_RED_KOZA.3DS"/>
        <filter val="GS_MONASTERY_CURTAIN_02L_PURPLE_KOZA.3DS"/>
        <filter val="GS_MONASTERY_CURTAIN_02L_RED_KOZA.3DS"/>
        <filter val="GS_MONASTERY_CURTAIN_02R_PURPLE_KOZA.3DS"/>
        <filter val="GS_MONASTERY_CURTAIN_02R_RED_KOZA.3DS"/>
        <filter val="GS_MONASTERY_CURTAIN_03L_PURPLE_KOZA.3DS"/>
        <filter val="GS_MONASTERY_CURTAIN_03L_RED_KOZA.3DS"/>
        <filter val="GS_MONASTERY_CURTAIN_03R_PURPLE_KOZA.3DS"/>
        <filter val="GS_MONASTERY_CURTAIN_03R_RED_KOZA.3DS"/>
        <filter val="GS_MONASTERY_FIREMAGE_BIG_STATUE_01_KOZA.3DS"/>
        <filter val="GS_MONASTERY_FIREMAGE_LITTLE_STATUE_01_KOZA.3DS"/>
        <filter val="GS_MONASTERY_FIREMAGE_MID_STATUE_01_KOZA.3DS"/>
        <filter val="GS_MONASTERY_FLAG_SAGA_01.3DS"/>
        <filter val="GS_MONASTERY_INNOS_BIG_STATUE_01_KOZA.3DS"/>
        <filter val="GS_MONASTERY_ORGANS_01_KOZA.3DS"/>
        <filter val="GS_MONASTERY_ORGANS_02_KOZA.3DS"/>
        <filter val="GS_MONASTERY_ORGANS_03_KOZA.3DS"/>
        <filter val="GS_MYRTANA_FLAG_01.3DS"/>
        <filter val="GS_MYRTANA_FLAG_02.3DS"/>
        <filter val="GS_MYRTANA_FLAG_STANDING_01.3DS"/>
        <filter val="GS_MYRTANA_FLAG_STANDING_02.3DS"/>
        <filter val="GS_MYRTANA_LITTLEFLAG_01.3DS"/>
        <filter val="GS_MYRTANA_LITTLEFLAG_02.3DS"/>
        <filter val="GS_NATURE_MUSHROOM_01_GALI.3DS"/>
        <filter val="GS_NATURE_MUSHROOM_01_REMASTER.3DS"/>
        <filter val="GS_NATURE_MUSHROOM_02_GALI.3DS"/>
        <filter val="GS_NATURE_MUSHROOM_03_GALI.3DS"/>
        <filter val="GS_NATURE_MUSHROOM_04_GALI.3DS"/>
        <filter val="GS_NATURE_MUSHROOM_06_GALI.3DS"/>
        <filter val="GS_NATURE_MUSHROOM_07_GALI.3DS"/>
        <filter val="GS_NATURE_PLANTPOT_01_GALI.3DS"/>
        <filter val="GS_NATURE_PLANTPOT_02_GALI.3DS"/>
        <filter val="GS_NATURE_PLANTPOT_03_GALI.3DS"/>
        <filter val="GS_NATURE_SMALLTREE_01.3DS"/>
        <filter val="GS_NATURE_SMALLTREE_02.3DS"/>
        <filter val="GS_NATURE_SMALLTREE_03.3DS"/>
        <filter val="GS_NATURE_SMALLTREE_04.3DS"/>
        <filter val="GS_NATURE_STALAG_03.3DS"/>
        <filter val="GS_SINGLE_OPEN_STORAGE_BLACK_01_KOZA.3ds"/>
        <filter val="GS_SINGLE_OPEN_STORAGE_BROWN_01_KOZA.3ds"/>
        <filter val="GS_SINGLE_OPEN_STORAGE_ORANGE_01_KOZA.3ds"/>
        <filter val="GS_SINGLE_OPEN_STORAGE_YELLOW_01_KOZA.3ds"/>
        <filter val="GS_TABLE_CIRCULAR_BLACK_01_KOZA.3ds"/>
        <filter val="GS_TABLE_CIRCULAR_BROWN_01_KOZA.3ds"/>
        <filter val="GS_TABLE_CIRCULAR_ORANGE_01_KOZA.3ds"/>
        <filter val="GS_TABLE_CIRCULAR_YELLOW_01_KOZA.3ds"/>
        <filter val="GS_VARANT_HOUSE_01_KWIATEK.3DS"/>
        <filter val="GS_VARANT_TENT_01_GALI.3DS"/>
        <filter val="GS_VARANT_TENT_02_GALI.3DS"/>
        <filter val="GS_VARANT_TENT_03_GALI.3DS"/>
        <filter val="GS_VARANT_TENT_04_GALI.3DS"/>
        <filter val="GS_VARANT_TENT_05_GALI.3DS"/>
        <filter val="GS_VARANT_TENT_06_GALI.3DS"/>
        <filter val="GS_VARANT_TENT_07_GALI.3DS"/>
        <filter val="GS_VOB_BEDCASE_BLACK_01_2_KOZA.3ds"/>
        <filter val="GS_VOB_BEDCASE_BLACK_01_KOZA.3ds"/>
        <filter val="GS_VOB_BEDCASE_BLACK_02_2_KOZA.3ds"/>
        <filter val="GS_VOB_BEDCASE_BLACK_02_KOZA.3ds"/>
        <filter val="GS_VOB_BEDCASE_BROWN_01_2_KOZA.3ds"/>
        <filter val="GS_VOB_BEDCASE_BROWN_01_KOZA.3ds"/>
        <filter val="GS_VOB_BEDCASE_BROWN_02_2_KOZA.3ds"/>
        <filter val="GS_VOB_BEDCASE_BROWN_02_KOZA.3ds"/>
        <filter val="GS_VOB_BEDCASE_ORANGE_01_2_KOZA.3ds"/>
        <filter val="GS_VOB_BEDCASE_ORANGE_01_KOZA.3ds"/>
        <filter val="GS_VOB_BEDCASE_ORANGE_02_2_KOZA.3ds"/>
        <filter val="GS_VOB_BEDCASE_ORANGE_02_KOZA.3ds"/>
        <filter val="GS_VOB_BEDCASE_POOR_01_KOZA.3ds"/>
        <filter val="GS_VOB_BEDCASE_POOR_02_KOZA.3ds"/>
        <filter val="GS_VOB_BEDCASE_YELLOW_01_2_KOZA.3ds"/>
        <filter val="GS_VOB_BEDCASE_YELLOW_01_KOZA.3ds"/>
        <filter val="GS_VOB_BEDCASE_YELLOW_02_2_KOZA.3ds"/>
        <filter val="GS_VOB_BEDCASE_YELLOW_02_KOZA.3ds"/>
        <filter val="GS_VOB_BOOKCASE_BLACK_01_2_KOZA.3ds"/>
        <filter val="GS_VOB_BOOKCASE_BLACK_01_KOZA.3ds"/>
        <filter val="GS_VOB_BOOKCASE_BLACK_02_2_KOZA.3ds"/>
        <filter val="GS_VOB_BOOKCASE_BLACK_02_KOZA.3ds"/>
        <filter val="GS_VOB_BOOKCASE_BROWN_01_2_KOZA.3ds"/>
        <filter val="GS_VOB_BOOKCASE_BROWN_01_KOZA.3ds"/>
        <filter val="GS_VOB_BOOKCASE_BROWN_02_2_KOZA.3ds"/>
        <filter val="GS_VOB_BOOKCASE_BROWN_02_KOZA.3ds"/>
        <filter val="GS_VOB_BOOKCASE_ORANGE_01_2_KOZA.3ds"/>
        <filter val="GS_VOB_BOOKCASE_ORANGE_01_KOZA.3ds"/>
        <filter val="GS_VOB_BOOKCASE_ORANGE_02_2_KOZA.3ds"/>
        <filter val="GS_VOB_BOOKCASE_ORANGE_02_KOZA.3ds"/>
        <filter val="GS_VOB_BOOKCASE_YELLOW_01_2_KOZA.3ds"/>
        <filter val="GS_VOB_BOOKCASE_YELLOW_01_KOZA.3ds"/>
        <filter val="GS_VOB_BOOKCASE_YELLOW_02_2_KOZA.3ds"/>
        <filter val="GS_VOB_BOOKCASE_YELLOW_02_KOZA.3ds"/>
        <filter val="GS_VOB_CLOCK_POOR_01_KOZA.3ds"/>
        <filter val="GS_VOB_COUNTER_BLACK_01_KOZA.3ds"/>
        <filter val="GS_VOB_COUNTER_BROWN_01_KOZA.3ds"/>
        <filter val="GS_VOB_COUNTER_ORANGE_01_KOZA.3ds"/>
        <filter val="GS_VOB_COUNTER_YELLOW_01_KOZA.3ds"/>
        <filter val="GS_VOB_LITTLECURTAIN_01.3DS"/>
        <filter val="GS_VOB_LITTLECURTAIN_02.3DS"/>
        <filter val="GS_VOB_LITTLECURTAIN_03.3DS"/>
        <filter val="GS_VOB_LITTLECURTAIN_04.3DS"/>
        <filter val="GS_VOB_LITTLECURTAIN_05.3DS"/>
        <filter val="GS_VOB_LITTLECURTAIN_06.3DS"/>
        <filter val="GS_VOB_LITTLELANTERN_01.3DS"/>
        <filter val="GS_VOB_LITTLELANTERN_02.3DS"/>
        <filter val="GS_VOB_LITTLELANTERN_03.3DS"/>
        <filter val="GS_VOB_MERCHANT_BOOKSTAND_BLACK_01_KOZA.3ds"/>
        <filter val="GS_VOB_MERCHANT_BOOKSTAND_BROWN_01_KOZA.3ds"/>
        <filter val="GS_VOB_MERCHANT_BOOKSTAND_ORANGE_01_KOZA.3ds"/>
        <filter val="GS_VOB_MERCHANT_BOOKSTAND_YELLOW_01_KOZA.3ds"/>
        <filter val="GS_VOB_RIBBONS_ROPE_10M.3DS"/>
        <filter val="GS_VOB_RIBBONS_ROPE_12M.3DS"/>
        <filter val="GS_VOB_RIBBONS_ROPE_9M.3DS"/>
        <filter val="GS_VOB_RICHSHELF_BLACK_01_KOZA.3ds"/>
        <filter val="GS_VOB_RICHSHELF_BROWN_01_KOZA.3ds"/>
        <filter val="GS_VOB_RICHSHELF_ORANGE_01_KOZA.3ds"/>
        <filter val="GS_VOB_RICHSHELF_YELLOW_01_KOZA.3ds"/>
        <filter val="GS_VOB_SHELF_BLACK_01_KOZA.3ds"/>
        <filter val="GS_VOB_SHELF_BROWN_01_KOZA.3ds"/>
        <filter val="GS_VOB_SHELF_ORANGE_01_KOZA.3ds"/>
        <filter val="GS_VOB_SHELF_YELLOW_01_KOZA.3ds"/>
        <filter val="GS_VOB_TABLESHELVES_BLACK_01_KOZA.3ds"/>
        <filter val="GS_VOB_TABLESHELVES_BROWN_01_KOZA.3ds"/>
        <filter val="GS_VOB_TABLESHELVES_ORANGE_01_KOZA.3ds"/>
        <filter val="GS_VOB_TABLESHELVES_YELLOW_01_KOZA.3ds"/>
        <filter val="GS_VOB_WARDROBE_BLACK_01_KOZA.3ds"/>
        <filter val="GS_VOB_WARDROBE_BLACK_02_KOZA.3ds"/>
        <filter val="GS_VOB_WARDROBE_BROWN_01_KOZA.3ds"/>
        <filter val="GS_VOB_WARDROBE_BROWN_02_KOZA.3ds"/>
        <filter val="GS_VOB_WARDROBE_ORANGE_01_KOZA.3ds"/>
        <filter val="GS_VOB_WARDROBE_ORANGE_02_KOZA.3ds"/>
        <filter val="GS_VOB_WARDROBE_YELLOW_01_KOZA.3ds"/>
        <filter val="GS_VOB_WARDROBE_YELLOW_02_KOZA.3ds"/>
        <filter val="GSCHAIR1_GS01_KWIATEK.ASC"/>
        <filter val="GSCHAIR1_GS03_KWIATEK.ASC"/>
        <filter val="GSKELTHRONE_VOLFZACKE.ASC"/>
        <filter val="GSNAWIJANIE_SPIDERNEST_KOZA_01.ASC"/>
        <filter val="GSWATERMILL_GALI.MDS"/>
        <filter val="HEALTH_POTION.PFX"/>
        <filter val="INNOS_ADANOS_KWIATEK.ASC"/>
        <filter val="INNOS_GS_GALIKAPLICZKA_01.ASC"/>
        <filter val="INNOS_GS_INNOS_BROKEN_02_KOZA.ASC"/>
        <filter val="INNOS_GS_INNOS_BROKEN_03_KOZA.ASC"/>
        <filter val="INNOS_GS_INNOS_CLEAR_01_KOZA.ASC"/>
        <filter val="INNOS_GS_INNOS_DARK_01_KOZA.ASC"/>
        <filter val="INNOS_GS_INNOS_DARK_02_KOZA.ASC"/>
        <filter val="INNOS_NW_MISC_01.ASC"/>
        <filter val="IRONMAIDEN_SOAINXGALI.MDS"/>
        <filter val="ITAT_BOSSWOLFFUR.3DS"/>
        <filter val="ITFO_BOOZE.3Ds"/>
        <filter val="ITFO_BREAD.3DS"/>
        <filter val="ITFO_CHEESE.3DS"/>
        <filter val="ITFO_FISHSOUP.3Ds"/>
        <filter val="ITFO_MILK.3DS"/>
        <filter val="ITFO_SAUSAGE.3Ds"/>
        <filter val="ITFO_STEW.3Ds"/>
        <filter val="ITFO_WATER.3DS"/>
        <filter val="ITFOMUTTON.3Ds"/>
        <filter val="ITKE_LOCKPICK.3Ds"/>
        <filter val="ITMI_PAN.3Ds"/>
        <filter val="ITMI_PANFULL.3Ds"/>
        <filter val="ITMI_POCKET.3Ds"/>
        <filter val="ITMI_STONEPLATE_POWERUP_01.3DS"/>
        <filter val="ITMI_STONEPLATE_POWERUP_02.3DS"/>
        <filter val="ITMI_STONEPLATE_POWERUP_03.3DS"/>
        <filter val="ITMI_STONEPLATE_POWERUP_04.3DS"/>
        <filter val="ITMI_STONEPLATE_POWERUP_05.3DS"/>
        <filter val="ITMI_STONEPLATE_POWERUP_06.3DS"/>
        <filter val="ITMI_STONEPLATE_READ_01.3DS"/>
        <filter val="ITMI_STONEPLATE_READ_02.3DS"/>
        <filter val="ITMI_STONEPLATE_READ_03.3DS"/>
        <filter val="ITMI_STONEPLATE_READ_04.3DS"/>
        <filter val="ITMI_STONEPLATE_READ_05.3DS"/>
        <filter val="ITWR_BOOK_01.3DS"/>
        <filter val="ITWR_BOOK_02_03.3DS"/>
        <filter val="ITWR_SCROLL_01.3DS"/>
        <filter val="ITWR_SCROLL_02.3DS"/>
        <filter val="KM_CITYONFIRE_CORPSE_DOGGO.3DS"/>
        <filter val="KM_LAKOMY_DOUBLE_OPEN_STORAGE_01.3ds"/>
        <filter val="KM_LAKOMY_TABLE_CIRCULAR_PEASANT_01.3ds"/>
        <filter val="KM_LAKOMY_TABLE_CIRCULAR_RICH_01.3ds"/>
        <filter val="KM_MOLERAT_CORPSE.3DS"/>
        <filter val="KM_NEW_BOTTLE_01.3Ds"/>
        <filter val="KM_NEW_BOTTLE_03.3Ds"/>
        <filter val="KM_NEW_BOTTLE_08.3Ds"/>
        <filter val="KM_NEW_BOTTLE_09.3Ds"/>
        <filter val="KM_SCAVENGER_CORPSE.3DS"/>
        <filter val="KM_VASE_01.3ds"/>
        <filter val="KM_VASE_02.3ds"/>
        <filter val="KM_VASE_03.3ds"/>
        <filter val="KM_VASE_04.3ds"/>
        <filter val="KM_VASE_05.3ds"/>
        <filter val="KM_VASE_06.3ds"/>
        <filter val="KM_VINETRAY.3Ds"/>
        <filter val="KM_VOB_APPLETREE.3DS"/>
        <filter val="KM_VOB_ARMORER_ARMOR_VOLKER_02.3DS"/>
        <filter val="KM_VOB_BARRELTABLE_02.3DS"/>
        <filter val="KM_VOB_BEARHEAD.3ds"/>
        <filter val="KM_VOB_BOOKCASE_01.3ds"/>
        <filter val="KM_VOB_BUCKET_01.3DS"/>
        <filter val="KM_VOB_CAGE_02.3DS"/>
        <filter val="KM_VOB_CARPET_03.3DS"/>
        <filter val="KM_VOB_CARPET_06.3DS"/>
        <filter val="KM_VOB_CARPET_08.3DS"/>
        <filter val="KM_VOB_CASEOFBEER_01.3DS"/>
        <filter val="KM_VOB_CHESSBOARD.3DS"/>
        <filter val="KM_VOB_CITY_GRAVE_01.3ds"/>
        <filter val="KM_VOB_COFFINCLOSE.3ds"/>
        <filter val="KM_VOB_DARKBEER.3Ds"/>
        <filter val="KM_VOB_FIREPLACE_01.3DS"/>
        <filter val="KM_VOB_FIREPLACE_02.3DS"/>
        <filter val="KM_VOB_FLOWERS_03.3DS"/>
        <filter val="KM_VOB_GOLD_HEAP_01.3ds"/>
        <filter val="KM_VOB_GRAPECRATE_01.3DS"/>
        <filter val="KM_VOB_GRAVE_01.3ds"/>
        <filter val="KM_VOB_MERCHANT_LONGTABLE.3ds"/>
        <filter val="KM_VOB_MOLERATHEAD.3DS"/>
        <filter val="KM_VOB_PACKAGE_04.3DS"/>
        <filter val="KM_VOB_PAINTING_PALETTE_01.3DS"/>
        <filter val="KM_VOB_PICTURE_01.3DS"/>
        <filter val="KM_VOB_PICTURE_02.3DS"/>
        <filter val="KM_VOB_PICTURE_06.3DS"/>
        <filter val="KM_VOB_PICTURE_07.A.3DS"/>
        <filter val="KM_VOB_PICTURE_08.3DS"/>
        <filter val="KM_VOB_PICTURE_BIG_01.3DS"/>
        <filter val="KM_VOB_PILLOW_01.3DS"/>
        <filter val="KM_VOB_POOR_SHELVES.3DS"/>
        <filter val="KM_VOB_SCALE.3DS"/>
        <filter val="KM_VOB_SCATTERED_NOTES_01.3DS"/>
        <filter val="KM_VOB_SKULL_CANDLE_01.3DS"/>
        <filter val="KM_VOB_SMALLSCALE.3DS"/>
        <filter val="KM_VOB_TABLESHELVES.3ds"/>
        <filter val="KM_VOB_TAVERN_TABLE_01.3ds"/>
        <filter val="KM_VOB_VASE_01.3DS"/>
        <filter val="KM_VOB_VAT_02.3DS"/>
        <filter val="KM_VOB_WARDROBE_01.3ds"/>
        <filter val="KM_VOB_WARDROBE_02.3ds"/>
        <filter val="KM_VOB_WAREHOUSE_02.3DS"/>
        <filter val="KM_VOB_WARNING_SIGN_01.3DS"/>
        <filter val="KM_VOB_WATERCONTAINER.3DS"/>
        <filter val="KM_VOB_WOLFSDEN_DECO_SHIELD_01.3DS"/>
        <filter val="KM_VOLFZACK_STONE_BLUE.3DS"/>
        <filter val="KM_VOLFZACK_STONE_RED.3DS"/>
        <filter val="KM_VOLFZACK_STONE_YELLOW.3DS"/>
        <filter val="KM_X_SIGN.3DS"/>
        <filter val="KOZA_LUTE_01.3DS"/>
        <filter val="KOZA_LUTE_02.3DS"/>
        <filter val="KOZA_LUTNIK_NARZEDZIA_01.3DS"/>
        <filter val="KOZA_STOLARZ_DESKA_01.3DS"/>
        <filter val="KOZA_STOLARZ_NARZEDZIA_01.3DS"/>
        <filter val="KOZA_STOLARZ_STELAZ_01.3DS"/>
        <filter val="LAB_GORZELNICZY_KOZA.ASC"/>
        <filter val="LAB_PSI.ASC"/>
        <filter val="LADDER_2.ASC"/>
        <filter val="LADDER_3.ASC"/>
        <filter val="LADDER_4.ASC"/>
        <filter val="LEAVES.PFX"/>
        <filter val="LIGHTCONE_PARTICLES.PFX"/>
        <filter val="LOWIENIE_SAGA_STANOWISKO.ASC"/>
        <filter val="MANA_POTION.PFX"/>
        <filter val="MIN_COB_STONE_V3_10.3DS"/>
        <filter val="MIN_LOB_STONE_V1_30.3DS"/>
        <filter val="MIN_LOB_STONE_V2_30.3DS"/>
        <filter val="MIODARKA_1.MDS"/>
        <filter val="NAKOLANO_KROWA.ASC"/>
        <filter val="NAKOLANO_KURA.ASC"/>
        <filter val="NAKOLANO_OWCA.ASC"/>
        <filter val="NC_LOB_TABLE2.3ds"/>
        <filter val="NW_CITY_CARPET_01.3DS"/>
        <filter val="NW_CITY_CARPET_02.3DS"/>
        <filter val="NW_CITY_CARPET_03.3DS"/>
        <filter val="NW_CITY_CUPBOARD_POOR_02.3ds"/>
        <filter val="NW_CITY_CUPBOARD_RICH_01.3ds"/>
        <filter val="NW_CITY_CUPBOARD_RICH_02.3ds"/>
        <filter val="NW_CITY_DECO_SHADOWHEAD_01.3ds"/>
        <filter val="NW_CITY_DECO_SWORDFISH_01.3ds"/>
        <filter val="NW_CITY_DECO_TROLLHEAD_01.3ds"/>
        <filter val="NW_CITY_DECO_WHEEL_01.3DS"/>
        <filter val="NW_CITY_DECO_WOLFHEAD_01.3ds"/>
        <filter val="NW_CITY_MARKETSTALL_ALCHEMY_01.3ds"/>
        <filter val="NW_CITY_MARKETSTALL_FOOD_01.3ds"/>
        <filter val="NW_CITY_MARKETSTALL_JUNKSHOP_01.3ds"/>
        <filter val="NW_CITY_MARKETSTALL_ROOF_01.3ds"/>
        <filter val="NW_CITY_MARKETSTALL_WEAPONS_01.3ds"/>
        <filter val="NW_CITY_TABLE_NORMAL_01.3ds"/>
        <filter val="NW_CITY_TABLE_RICH_02.3ds"/>
        <filter val="NW_CITY_TABLE_WAR_01.3ds"/>
        <filter val="NW_CITY_WEAPON_BARREL_01.3DS"/>
        <filter val="NW_DRAGONISLE_TORTURE_01.3DS"/>
        <filter val="NW_DRAGONISLE_TORTURE_02.3DS"/>
        <filter val="NW_HARBOUR_BARRELGROUP_02.3DS"/>
        <filter val="NW_HARBOUR_CANONBALLS_02.3DS"/>
        <filter val="NW_HARBOUR_FISHINGNETBIG.3DS"/>
        <filter val="NW_MISC_DUMPTRUCK_01.3DS"/>
        <filter val="NW_MISC_GRAVESTONE_02.3ds"/>
        <filter val="NW_MISC_POOR_HUT_01.3DS"/>
        <filter val="NW_MISC_STRAW_GROUP_01.3DS"/>
        <filter val="NW_MONASTERY_ALTAR_01.3DS"/>
        <filter val="NW_NATURE_SMALLTREE_79P.3DS"/>
        <filter val="OC_FIREWOOD_V1.3DS"/>
        <filter val="OC_FIREWOOD_V2.3ds"/>
        <filter val="OC_FIREWOOD_V3.3DS"/>
        <filter val="OC_LOB_TABLE_HEAVY.3ds"/>
        <filter val="OC_MOB_SHELVES_SMALL.3ds"/>
        <filter val="OC_PICTURE_V1.3DS"/>
        <filter val="OC_PICTURE_V2.3DS"/>
        <filter val="OC_TABLE_V1.3ds"/>
        <filter val="OC_TABLE_V3.3ds"/>
        <filter val="ORC_STATUE_02.3DS"/>
        <filter val="OW_FOCUSPLATTFORM.3DS"/>
        <filter val="OW_FOREST_HANGHIM_TREE_V3.3DS"/>
        <filter val="OW_LOB_TREE_ROOT_V2.3DS"/>
        <filter val="OW_ORCTENT_SMALL_01.3DS"/>
        <filter val="PAN_OC.MDS"/>
        <filter val="PC_LOB_TABLE2.3ds"/>
        <filter val="PC_SHOP_V01.3DS"/>
        <filter val="PLUNDERLOOPED_PNIACZEK_KOZA.ASC"/>
        <filter val="RMAKER_1.MDS"/>
        <filter val="SAEGEN_3.ASC"/>
        <filter val="SAGA_SWIECA.PFX"/>
        <filter val="SAGABSMELTER_01.MDS"/>
        <filter val="SAGAHERB_01.ASC"/>
        <filter val="SAGARMELTER_GALI_01.MDS"/>
        <filter val="SKINNINGGS_TABLE.ASC"/>
        <filter val="SKINNINGGS_TABLE2.ASC"/>
        <filter val="SMOKE_WATERPIPE.ASC"/>
        <filter val="STOMPER_OM.MDS"/>
        <filter val="TABLEBOOK_WITHOUTBOOK_RICH_01.ASC"/>
        <filter val="THRONE_NW_CITY_01.ASC"/>
        <filter val="THRONE_NW_CITY_02.ASC"/>
        <filter val="THRONENEW_BLACK_01_KOZA.ASC"/>
        <filter val="THRONENEW_BROWN_01_KOZA.ASC"/>
        <filter val="THRONENEW_ORANGE_01_KOZA.ASC"/>
        <filter val="THRONENEW_YELLOW_01_KOZA.ASC"/>
        <filter val="TORCH.PFX"/>
        <filter val="TPL_ORCSTATUE.3DS"/>
        <filter val="TREECOLLECTING_APPLETREE_KWIATEK.ASC"/>
        <filter val="VAN_AELST_SHIELD_IRON.3DS"/>
        <filter val="VAN_AERENDAAL_SHIELD_IRON.3DS"/>
        <filter val="VAN_DE_GRAFF_SHIELD_IRON.3DS"/>
        <filter val="VAN_MOORENDAEL_SHIELD_IRON.3DS"/>
        <filter val="VON_BRUCKENTHAL_SHIELD_IRON.3DS"/>
        <filter val="VON_FALKENROT_SHIELD_IRON.3DS"/>
        <filter val="VON_LINDENTHAL_SHIELD_IRON.3DS"/>
        <filter val="VWHEEL_1_OC.MDS"/>
        <filter val="WASHINGGS_BUCKET.ASC"/>
        <filter val="WEBSTUHL_USE.MDS"/>
        <filter val="WELL_GS_GALIDREWNIANASTUDNIA.mds"/>
        <filter val="WOOD_LIGHT.PFX"/>
        <filter val="WOODCHOPPIN_NORMAL.MDS"/>
        <filter val="WORKTABLE_ARMOR.ASC"/>
        <filter val="WRITING_TABLE.ASC"/>
        <filter val="YELLOW_POTION.PFX"/>
      </filters>
    </filterColumn>
  </autoFilter>
  <mergeCells count="1">
    <mergeCell ref="B891:AI892"/>
  </mergeCells>
  <hyperlinks>
    <hyperlink ref="A4" r:id="rId1" xr:uid="{00000000-0004-0000-0200-000000000000}"/>
    <hyperlink ref="A5" r:id="rId2" xr:uid="{00000000-0004-0000-0200-000001000000}"/>
    <hyperlink ref="A6" r:id="rId3" xr:uid="{00000000-0004-0000-0200-000002000000}"/>
    <hyperlink ref="A7" r:id="rId4" xr:uid="{00000000-0004-0000-0200-000003000000}"/>
    <hyperlink ref="A8" r:id="rId5" xr:uid="{00000000-0004-0000-0200-000004000000}"/>
    <hyperlink ref="A9" r:id="rId6" xr:uid="{00000000-0004-0000-0200-000005000000}"/>
    <hyperlink ref="A10" r:id="rId7" xr:uid="{00000000-0004-0000-0200-000006000000}"/>
    <hyperlink ref="A11" r:id="rId8" xr:uid="{00000000-0004-0000-0200-000007000000}"/>
    <hyperlink ref="A12" r:id="rId9" xr:uid="{00000000-0004-0000-0200-000008000000}"/>
    <hyperlink ref="A13" r:id="rId10" xr:uid="{00000000-0004-0000-0200-000009000000}"/>
    <hyperlink ref="A14" r:id="rId11" xr:uid="{00000000-0004-0000-0200-00000A000000}"/>
    <hyperlink ref="A15" r:id="rId12" xr:uid="{00000000-0004-0000-0200-00000B000000}"/>
    <hyperlink ref="A16" r:id="rId13" xr:uid="{00000000-0004-0000-0200-00000C000000}"/>
    <hyperlink ref="A20" r:id="rId14" xr:uid="{00000000-0004-0000-0200-00000D000000}"/>
    <hyperlink ref="A21" r:id="rId15" xr:uid="{00000000-0004-0000-0200-00000E000000}"/>
    <hyperlink ref="A22" r:id="rId16" xr:uid="{00000000-0004-0000-0200-00000F000000}"/>
    <hyperlink ref="A23" r:id="rId17" xr:uid="{00000000-0004-0000-0200-000010000000}"/>
    <hyperlink ref="A24" r:id="rId18" xr:uid="{00000000-0004-0000-0200-000011000000}"/>
    <hyperlink ref="A25" r:id="rId19" xr:uid="{00000000-0004-0000-0200-000012000000}"/>
    <hyperlink ref="A26" r:id="rId20" xr:uid="{00000000-0004-0000-0200-000013000000}"/>
    <hyperlink ref="A27" r:id="rId21" xr:uid="{00000000-0004-0000-0200-000014000000}"/>
    <hyperlink ref="A28" r:id="rId22" xr:uid="{00000000-0004-0000-0200-000015000000}"/>
    <hyperlink ref="A29" r:id="rId23" xr:uid="{00000000-0004-0000-0200-000016000000}"/>
    <hyperlink ref="A30" r:id="rId24" xr:uid="{00000000-0004-0000-0200-000017000000}"/>
    <hyperlink ref="A31" r:id="rId25" xr:uid="{00000000-0004-0000-0200-000018000000}"/>
    <hyperlink ref="A32" r:id="rId26" xr:uid="{00000000-0004-0000-0200-000019000000}"/>
    <hyperlink ref="A33" r:id="rId27" xr:uid="{00000000-0004-0000-0200-00001A000000}"/>
    <hyperlink ref="A34" r:id="rId28" xr:uid="{00000000-0004-0000-0200-00001B000000}"/>
    <hyperlink ref="A35" r:id="rId29" xr:uid="{00000000-0004-0000-0200-00001C000000}"/>
    <hyperlink ref="A36" r:id="rId30" xr:uid="{00000000-0004-0000-0200-00001D000000}"/>
    <hyperlink ref="A37" r:id="rId31" xr:uid="{00000000-0004-0000-0200-00001E000000}"/>
    <hyperlink ref="A38" r:id="rId32" xr:uid="{00000000-0004-0000-0200-00001F000000}"/>
    <hyperlink ref="A39" r:id="rId33" xr:uid="{00000000-0004-0000-0200-000020000000}"/>
    <hyperlink ref="A40" r:id="rId34" xr:uid="{00000000-0004-0000-0200-000021000000}"/>
    <hyperlink ref="A41" r:id="rId35" xr:uid="{00000000-0004-0000-0200-000022000000}"/>
    <hyperlink ref="A42" r:id="rId36" xr:uid="{00000000-0004-0000-0200-000023000000}"/>
    <hyperlink ref="A43" r:id="rId37" xr:uid="{00000000-0004-0000-0200-000024000000}"/>
    <hyperlink ref="A44" r:id="rId38" xr:uid="{00000000-0004-0000-0200-000025000000}"/>
    <hyperlink ref="A45" r:id="rId39" xr:uid="{00000000-0004-0000-0200-000026000000}"/>
    <hyperlink ref="A46" r:id="rId40" xr:uid="{00000000-0004-0000-0200-000027000000}"/>
    <hyperlink ref="A47" r:id="rId41" xr:uid="{00000000-0004-0000-0200-000028000000}"/>
    <hyperlink ref="A48" r:id="rId42" xr:uid="{00000000-0004-0000-0200-000029000000}"/>
    <hyperlink ref="A49" r:id="rId43" xr:uid="{00000000-0004-0000-0200-00002A000000}"/>
    <hyperlink ref="A50" r:id="rId44" xr:uid="{00000000-0004-0000-0200-00002B000000}"/>
    <hyperlink ref="A51" r:id="rId45" xr:uid="{00000000-0004-0000-0200-00002C000000}"/>
    <hyperlink ref="A52" r:id="rId46" xr:uid="{00000000-0004-0000-0200-00002D000000}"/>
    <hyperlink ref="A53" r:id="rId47" xr:uid="{00000000-0004-0000-0200-00002E000000}"/>
    <hyperlink ref="A54" r:id="rId48" xr:uid="{00000000-0004-0000-0200-00002F000000}"/>
    <hyperlink ref="A59" r:id="rId49" xr:uid="{00000000-0004-0000-0200-000030000000}"/>
    <hyperlink ref="A60" r:id="rId50" xr:uid="{00000000-0004-0000-0200-000031000000}"/>
    <hyperlink ref="A61" r:id="rId51" xr:uid="{00000000-0004-0000-0200-000032000000}"/>
    <hyperlink ref="A62" r:id="rId52" xr:uid="{00000000-0004-0000-0200-000033000000}"/>
    <hyperlink ref="A63" r:id="rId53" xr:uid="{00000000-0004-0000-0200-000034000000}"/>
    <hyperlink ref="A64" r:id="rId54" xr:uid="{00000000-0004-0000-0200-000035000000}"/>
    <hyperlink ref="A65" r:id="rId55" xr:uid="{00000000-0004-0000-0200-000036000000}"/>
    <hyperlink ref="A66" r:id="rId56" xr:uid="{00000000-0004-0000-0200-000037000000}"/>
    <hyperlink ref="A67" r:id="rId57" xr:uid="{00000000-0004-0000-0200-000038000000}"/>
    <hyperlink ref="A68" r:id="rId58" xr:uid="{00000000-0004-0000-0200-000039000000}"/>
    <hyperlink ref="A69" r:id="rId59" xr:uid="{00000000-0004-0000-0200-00003A000000}"/>
    <hyperlink ref="A70" r:id="rId60" xr:uid="{00000000-0004-0000-0200-00003B000000}"/>
    <hyperlink ref="A71" r:id="rId61" xr:uid="{00000000-0004-0000-0200-00003C000000}"/>
    <hyperlink ref="A72" r:id="rId62" xr:uid="{00000000-0004-0000-0200-00003D000000}"/>
    <hyperlink ref="A73" r:id="rId63" xr:uid="{00000000-0004-0000-0200-00003E000000}"/>
    <hyperlink ref="A74" r:id="rId64" xr:uid="{00000000-0004-0000-0200-00003F000000}"/>
    <hyperlink ref="A75" r:id="rId65" xr:uid="{00000000-0004-0000-0200-000040000000}"/>
    <hyperlink ref="A76" r:id="rId66" xr:uid="{00000000-0004-0000-0200-000041000000}"/>
    <hyperlink ref="A77" r:id="rId67" xr:uid="{00000000-0004-0000-0200-000042000000}"/>
    <hyperlink ref="A78" r:id="rId68" xr:uid="{00000000-0004-0000-0200-000043000000}"/>
    <hyperlink ref="A79" r:id="rId69" xr:uid="{00000000-0004-0000-0200-000044000000}"/>
    <hyperlink ref="A80" r:id="rId70" xr:uid="{00000000-0004-0000-0200-000045000000}"/>
    <hyperlink ref="A81" r:id="rId71" xr:uid="{00000000-0004-0000-0200-000046000000}"/>
    <hyperlink ref="A82" r:id="rId72" xr:uid="{00000000-0004-0000-0200-000047000000}"/>
    <hyperlink ref="A83" r:id="rId73" xr:uid="{00000000-0004-0000-0200-000048000000}"/>
    <hyperlink ref="A84" r:id="rId74" xr:uid="{00000000-0004-0000-0200-000049000000}"/>
    <hyperlink ref="A85" r:id="rId75" xr:uid="{00000000-0004-0000-0200-00004A000000}"/>
    <hyperlink ref="A86" r:id="rId76" xr:uid="{00000000-0004-0000-0200-00004B000000}"/>
    <hyperlink ref="A87" r:id="rId77" xr:uid="{00000000-0004-0000-0200-00004C000000}"/>
    <hyperlink ref="A88" r:id="rId78" xr:uid="{00000000-0004-0000-0200-00004D000000}"/>
    <hyperlink ref="A89" r:id="rId79" xr:uid="{00000000-0004-0000-0200-00004E000000}"/>
    <hyperlink ref="A90" r:id="rId80" xr:uid="{00000000-0004-0000-0200-00004F000000}"/>
    <hyperlink ref="A91" r:id="rId81" xr:uid="{00000000-0004-0000-0200-000050000000}"/>
    <hyperlink ref="A92" r:id="rId82" xr:uid="{00000000-0004-0000-0200-000051000000}"/>
    <hyperlink ref="A93" r:id="rId83" xr:uid="{00000000-0004-0000-0200-000052000000}"/>
    <hyperlink ref="A94" r:id="rId84" xr:uid="{00000000-0004-0000-0200-000053000000}"/>
    <hyperlink ref="A95" r:id="rId85" xr:uid="{00000000-0004-0000-0200-000054000000}"/>
    <hyperlink ref="A99" r:id="rId86" xr:uid="{00000000-0004-0000-0200-000055000000}"/>
    <hyperlink ref="A102" r:id="rId87" xr:uid="{00000000-0004-0000-0200-000056000000}"/>
    <hyperlink ref="A103" r:id="rId88" xr:uid="{00000000-0004-0000-0200-000057000000}"/>
    <hyperlink ref="A104" r:id="rId89" xr:uid="{00000000-0004-0000-0200-000058000000}"/>
    <hyperlink ref="A105" r:id="rId90" xr:uid="{00000000-0004-0000-0200-000059000000}"/>
    <hyperlink ref="A106" r:id="rId91" xr:uid="{00000000-0004-0000-0200-00005A000000}"/>
    <hyperlink ref="A107" r:id="rId92" xr:uid="{00000000-0004-0000-0200-00005B000000}"/>
    <hyperlink ref="A108" r:id="rId93" xr:uid="{00000000-0004-0000-0200-00005C000000}"/>
    <hyperlink ref="A109" r:id="rId94" xr:uid="{00000000-0004-0000-0200-00005D000000}"/>
    <hyperlink ref="A110" r:id="rId95" xr:uid="{00000000-0004-0000-0200-00005E000000}"/>
    <hyperlink ref="A111" r:id="rId96" xr:uid="{00000000-0004-0000-0200-00005F000000}"/>
    <hyperlink ref="A112" r:id="rId97" xr:uid="{00000000-0004-0000-0200-000060000000}"/>
    <hyperlink ref="A113" r:id="rId98" xr:uid="{00000000-0004-0000-0200-000061000000}"/>
    <hyperlink ref="A114" r:id="rId99" xr:uid="{00000000-0004-0000-0200-000062000000}"/>
    <hyperlink ref="A115" r:id="rId100" xr:uid="{00000000-0004-0000-0200-000063000000}"/>
    <hyperlink ref="A116" r:id="rId101" xr:uid="{00000000-0004-0000-0200-000064000000}"/>
    <hyperlink ref="A117" r:id="rId102" xr:uid="{00000000-0004-0000-0200-000065000000}"/>
    <hyperlink ref="A118" r:id="rId103" xr:uid="{00000000-0004-0000-0200-000066000000}"/>
    <hyperlink ref="A119" r:id="rId104" xr:uid="{00000000-0004-0000-0200-000067000000}"/>
    <hyperlink ref="A120" r:id="rId105" xr:uid="{00000000-0004-0000-0200-000068000000}"/>
    <hyperlink ref="A121" r:id="rId106" xr:uid="{00000000-0004-0000-0200-000069000000}"/>
    <hyperlink ref="A122" r:id="rId107" xr:uid="{00000000-0004-0000-0200-00006A000000}"/>
    <hyperlink ref="A123" r:id="rId108" xr:uid="{00000000-0004-0000-0200-00006B000000}"/>
    <hyperlink ref="A124" r:id="rId109" xr:uid="{00000000-0004-0000-0200-00006C000000}"/>
    <hyperlink ref="A125" r:id="rId110" xr:uid="{00000000-0004-0000-0200-00006D000000}"/>
    <hyperlink ref="A126" r:id="rId111" xr:uid="{00000000-0004-0000-0200-00006E000000}"/>
    <hyperlink ref="A127" r:id="rId112" xr:uid="{00000000-0004-0000-0200-00006F000000}"/>
    <hyperlink ref="A128" r:id="rId113" xr:uid="{00000000-0004-0000-0200-000070000000}"/>
    <hyperlink ref="A129" r:id="rId114" xr:uid="{00000000-0004-0000-0200-000071000000}"/>
    <hyperlink ref="A130" r:id="rId115" xr:uid="{00000000-0004-0000-0200-000072000000}"/>
    <hyperlink ref="A131" r:id="rId116" xr:uid="{00000000-0004-0000-0200-000073000000}"/>
    <hyperlink ref="A132" r:id="rId117" xr:uid="{00000000-0004-0000-0200-000074000000}"/>
    <hyperlink ref="A133" r:id="rId118" xr:uid="{00000000-0004-0000-0200-000075000000}"/>
    <hyperlink ref="A134" r:id="rId119" xr:uid="{00000000-0004-0000-0200-000076000000}"/>
    <hyperlink ref="A135" r:id="rId120" xr:uid="{00000000-0004-0000-0200-000077000000}"/>
    <hyperlink ref="A136" r:id="rId121" xr:uid="{00000000-0004-0000-0200-000078000000}"/>
    <hyperlink ref="A137" r:id="rId122" xr:uid="{00000000-0004-0000-0200-000079000000}"/>
    <hyperlink ref="A138" r:id="rId123" xr:uid="{00000000-0004-0000-0200-00007A000000}"/>
    <hyperlink ref="A139" r:id="rId124" xr:uid="{00000000-0004-0000-0200-00007B000000}"/>
    <hyperlink ref="A140" r:id="rId125" xr:uid="{00000000-0004-0000-0200-00007C000000}"/>
    <hyperlink ref="A141" r:id="rId126" xr:uid="{00000000-0004-0000-0200-00007D000000}"/>
    <hyperlink ref="A142" r:id="rId127" xr:uid="{00000000-0004-0000-0200-00007E000000}"/>
    <hyperlink ref="A143" r:id="rId128" xr:uid="{00000000-0004-0000-0200-00007F000000}"/>
    <hyperlink ref="A144" r:id="rId129" xr:uid="{00000000-0004-0000-0200-000080000000}"/>
    <hyperlink ref="A145" r:id="rId130" xr:uid="{00000000-0004-0000-0200-000081000000}"/>
    <hyperlink ref="A147" r:id="rId131" xr:uid="{00000000-0004-0000-0200-000082000000}"/>
    <hyperlink ref="A148" r:id="rId132" xr:uid="{00000000-0004-0000-0200-000083000000}"/>
    <hyperlink ref="A149" r:id="rId133" xr:uid="{00000000-0004-0000-0200-000084000000}"/>
    <hyperlink ref="A150" r:id="rId134" xr:uid="{00000000-0004-0000-0200-000085000000}"/>
    <hyperlink ref="A151" r:id="rId135" xr:uid="{00000000-0004-0000-0200-000086000000}"/>
    <hyperlink ref="A152" r:id="rId136" xr:uid="{00000000-0004-0000-0200-000087000000}"/>
    <hyperlink ref="A153" r:id="rId137" xr:uid="{00000000-0004-0000-0200-000088000000}"/>
    <hyperlink ref="A154" r:id="rId138" xr:uid="{00000000-0004-0000-0200-000089000000}"/>
    <hyperlink ref="A155" r:id="rId139" xr:uid="{00000000-0004-0000-0200-00008A000000}"/>
    <hyperlink ref="A156" r:id="rId140" xr:uid="{00000000-0004-0000-0200-00008B000000}"/>
    <hyperlink ref="E156" r:id="rId141" xr:uid="{00000000-0004-0000-0200-00008C000000}"/>
    <hyperlink ref="A157" r:id="rId142" xr:uid="{00000000-0004-0000-0200-00008D000000}"/>
    <hyperlink ref="E157" r:id="rId143" xr:uid="{00000000-0004-0000-0200-00008E000000}"/>
    <hyperlink ref="A158" r:id="rId144" xr:uid="{00000000-0004-0000-0200-00008F000000}"/>
    <hyperlink ref="E158" r:id="rId145" xr:uid="{00000000-0004-0000-0200-000090000000}"/>
    <hyperlink ref="A159" r:id="rId146" xr:uid="{00000000-0004-0000-0200-000091000000}"/>
    <hyperlink ref="E159" r:id="rId147" xr:uid="{00000000-0004-0000-0200-000092000000}"/>
    <hyperlink ref="A160" r:id="rId148" xr:uid="{00000000-0004-0000-0200-000093000000}"/>
    <hyperlink ref="E160" r:id="rId149" xr:uid="{00000000-0004-0000-0200-000094000000}"/>
    <hyperlink ref="A161" r:id="rId150" xr:uid="{00000000-0004-0000-0200-000095000000}"/>
    <hyperlink ref="E161" r:id="rId151" xr:uid="{00000000-0004-0000-0200-000096000000}"/>
    <hyperlink ref="A162" r:id="rId152" xr:uid="{00000000-0004-0000-0200-000097000000}"/>
    <hyperlink ref="E162" r:id="rId153" xr:uid="{00000000-0004-0000-0200-000098000000}"/>
    <hyperlink ref="A163" r:id="rId154" xr:uid="{00000000-0004-0000-0200-000099000000}"/>
    <hyperlink ref="A164" r:id="rId155" xr:uid="{00000000-0004-0000-0200-00009A000000}"/>
    <hyperlink ref="A165" r:id="rId156" xr:uid="{00000000-0004-0000-0200-00009B000000}"/>
    <hyperlink ref="A166" r:id="rId157" xr:uid="{00000000-0004-0000-0200-00009C000000}"/>
    <hyperlink ref="A167" r:id="rId158" xr:uid="{00000000-0004-0000-0200-00009D000000}"/>
    <hyperlink ref="A168" r:id="rId159" xr:uid="{00000000-0004-0000-0200-00009E000000}"/>
    <hyperlink ref="A169" r:id="rId160" xr:uid="{00000000-0004-0000-0200-00009F000000}"/>
    <hyperlink ref="A170" r:id="rId161" xr:uid="{00000000-0004-0000-0200-0000A0000000}"/>
    <hyperlink ref="A171" r:id="rId162" xr:uid="{00000000-0004-0000-0200-0000A1000000}"/>
    <hyperlink ref="A172" r:id="rId163" xr:uid="{00000000-0004-0000-0200-0000A2000000}"/>
    <hyperlink ref="A173" r:id="rId164" xr:uid="{00000000-0004-0000-0200-0000A3000000}"/>
    <hyperlink ref="A174" r:id="rId165" xr:uid="{00000000-0004-0000-0200-0000A4000000}"/>
    <hyperlink ref="A175" r:id="rId166" xr:uid="{00000000-0004-0000-0200-0000A5000000}"/>
    <hyperlink ref="A176" r:id="rId167" xr:uid="{00000000-0004-0000-0200-0000A6000000}"/>
    <hyperlink ref="A177" r:id="rId168" xr:uid="{00000000-0004-0000-0200-0000A7000000}"/>
    <hyperlink ref="A178" r:id="rId169" xr:uid="{00000000-0004-0000-0200-0000A8000000}"/>
    <hyperlink ref="A179" r:id="rId170" xr:uid="{00000000-0004-0000-0200-0000A9000000}"/>
    <hyperlink ref="A180" r:id="rId171" xr:uid="{00000000-0004-0000-0200-0000AA000000}"/>
    <hyperlink ref="A181" r:id="rId172" xr:uid="{00000000-0004-0000-0200-0000AB000000}"/>
    <hyperlink ref="A182" r:id="rId173" xr:uid="{00000000-0004-0000-0200-0000AC000000}"/>
    <hyperlink ref="A183" r:id="rId174" xr:uid="{00000000-0004-0000-0200-0000AD000000}"/>
    <hyperlink ref="A184" r:id="rId175" xr:uid="{00000000-0004-0000-0200-0000AE000000}"/>
    <hyperlink ref="A185" r:id="rId176" xr:uid="{00000000-0004-0000-0200-0000AF000000}"/>
    <hyperlink ref="A186" r:id="rId177" xr:uid="{00000000-0004-0000-0200-0000B0000000}"/>
    <hyperlink ref="A187" r:id="rId178" xr:uid="{00000000-0004-0000-0200-0000B1000000}"/>
    <hyperlink ref="A188" r:id="rId179" xr:uid="{00000000-0004-0000-0200-0000B2000000}"/>
    <hyperlink ref="A189" r:id="rId180" xr:uid="{00000000-0004-0000-0200-0000B3000000}"/>
    <hyperlink ref="A190" r:id="rId181" xr:uid="{00000000-0004-0000-0200-0000B4000000}"/>
    <hyperlink ref="A191" r:id="rId182" xr:uid="{00000000-0004-0000-0200-0000B5000000}"/>
    <hyperlink ref="A192" r:id="rId183" xr:uid="{00000000-0004-0000-0200-0000B6000000}"/>
    <hyperlink ref="A193" r:id="rId184" xr:uid="{00000000-0004-0000-0200-0000B7000000}"/>
    <hyperlink ref="A194" r:id="rId185" xr:uid="{00000000-0004-0000-0200-0000B8000000}"/>
    <hyperlink ref="A195" r:id="rId186" xr:uid="{00000000-0004-0000-0200-0000B9000000}"/>
    <hyperlink ref="A196" r:id="rId187" xr:uid="{00000000-0004-0000-0200-0000BA000000}"/>
    <hyperlink ref="A197" r:id="rId188" xr:uid="{00000000-0004-0000-0200-0000BB000000}"/>
    <hyperlink ref="A198" r:id="rId189" xr:uid="{00000000-0004-0000-0200-0000BC000000}"/>
    <hyperlink ref="A199" r:id="rId190" xr:uid="{00000000-0004-0000-0200-0000BD000000}"/>
    <hyperlink ref="A200" r:id="rId191" xr:uid="{00000000-0004-0000-0200-0000BE000000}"/>
    <hyperlink ref="A201" r:id="rId192" xr:uid="{00000000-0004-0000-0200-0000BF000000}"/>
    <hyperlink ref="A202" r:id="rId193" xr:uid="{00000000-0004-0000-0200-0000C0000000}"/>
    <hyperlink ref="A203" r:id="rId194" xr:uid="{00000000-0004-0000-0200-0000C1000000}"/>
    <hyperlink ref="A204" r:id="rId195" xr:uid="{00000000-0004-0000-0200-0000C2000000}"/>
    <hyperlink ref="A205" r:id="rId196" xr:uid="{00000000-0004-0000-0200-0000C3000000}"/>
    <hyperlink ref="A206" r:id="rId197" xr:uid="{00000000-0004-0000-0200-0000C4000000}"/>
    <hyperlink ref="A207" r:id="rId198" xr:uid="{00000000-0004-0000-0200-0000C5000000}"/>
    <hyperlink ref="A208" r:id="rId199" xr:uid="{00000000-0004-0000-0200-0000C6000000}"/>
    <hyperlink ref="A209" r:id="rId200" xr:uid="{00000000-0004-0000-0200-0000C7000000}"/>
    <hyperlink ref="A210" r:id="rId201" xr:uid="{00000000-0004-0000-0200-0000C8000000}"/>
    <hyperlink ref="A211" r:id="rId202" xr:uid="{00000000-0004-0000-0200-0000C9000000}"/>
    <hyperlink ref="A215" r:id="rId203" xr:uid="{00000000-0004-0000-0200-0000CA000000}"/>
    <hyperlink ref="A216" r:id="rId204" xr:uid="{00000000-0004-0000-0200-0000CB000000}"/>
    <hyperlink ref="A217" r:id="rId205" xr:uid="{00000000-0004-0000-0200-0000CC000000}"/>
    <hyperlink ref="A218" r:id="rId206" xr:uid="{00000000-0004-0000-0200-0000CD000000}"/>
    <hyperlink ref="A219" r:id="rId207" xr:uid="{00000000-0004-0000-0200-0000CE000000}"/>
    <hyperlink ref="A220" r:id="rId208" xr:uid="{00000000-0004-0000-0200-0000CF000000}"/>
    <hyperlink ref="A221" r:id="rId209" xr:uid="{00000000-0004-0000-0200-0000D0000000}"/>
    <hyperlink ref="A222" r:id="rId210" xr:uid="{00000000-0004-0000-0200-0000D1000000}"/>
    <hyperlink ref="A226" r:id="rId211" xr:uid="{00000000-0004-0000-0200-0000D2000000}"/>
    <hyperlink ref="A227" r:id="rId212" xr:uid="{00000000-0004-0000-0200-0000D3000000}"/>
    <hyperlink ref="A228" r:id="rId213" xr:uid="{00000000-0004-0000-0200-0000D4000000}"/>
    <hyperlink ref="A229" r:id="rId214" xr:uid="{00000000-0004-0000-0200-0000D5000000}"/>
    <hyperlink ref="A230" r:id="rId215" xr:uid="{00000000-0004-0000-0200-0000D6000000}"/>
    <hyperlink ref="A234" r:id="rId216" xr:uid="{00000000-0004-0000-0200-0000D7000000}"/>
    <hyperlink ref="D234" r:id="rId217" xr:uid="{00000000-0004-0000-0200-0000D8000000}"/>
    <hyperlink ref="A235" r:id="rId218" xr:uid="{00000000-0004-0000-0200-0000D9000000}"/>
    <hyperlink ref="D235" r:id="rId219" xr:uid="{00000000-0004-0000-0200-0000DA000000}"/>
    <hyperlink ref="A236" r:id="rId220" xr:uid="{00000000-0004-0000-0200-0000DB000000}"/>
    <hyperlink ref="D236" r:id="rId221" xr:uid="{00000000-0004-0000-0200-0000DC000000}"/>
    <hyperlink ref="A237" r:id="rId222" xr:uid="{00000000-0004-0000-0200-0000DD000000}"/>
    <hyperlink ref="D237" r:id="rId223" xr:uid="{00000000-0004-0000-0200-0000DE000000}"/>
    <hyperlink ref="A238" r:id="rId224" xr:uid="{00000000-0004-0000-0200-0000DF000000}"/>
    <hyperlink ref="D238" r:id="rId225" xr:uid="{00000000-0004-0000-0200-0000E0000000}"/>
    <hyperlink ref="A239" r:id="rId226" xr:uid="{00000000-0004-0000-0200-0000E1000000}"/>
    <hyperlink ref="D239" r:id="rId227" xr:uid="{00000000-0004-0000-0200-0000E2000000}"/>
    <hyperlink ref="A240" r:id="rId228" xr:uid="{00000000-0004-0000-0200-0000E3000000}"/>
    <hyperlink ref="D240" r:id="rId229" xr:uid="{00000000-0004-0000-0200-0000E4000000}"/>
    <hyperlink ref="A241" r:id="rId230" xr:uid="{00000000-0004-0000-0200-0000E5000000}"/>
    <hyperlink ref="A242" r:id="rId231" xr:uid="{00000000-0004-0000-0200-0000E6000000}"/>
    <hyperlink ref="A243" r:id="rId232" xr:uid="{00000000-0004-0000-0200-0000E7000000}"/>
    <hyperlink ref="A244" r:id="rId233" xr:uid="{00000000-0004-0000-0200-0000E8000000}"/>
    <hyperlink ref="A245" r:id="rId234" xr:uid="{00000000-0004-0000-0200-0000E9000000}"/>
    <hyperlink ref="A246" r:id="rId235" xr:uid="{00000000-0004-0000-0200-0000EA000000}"/>
    <hyperlink ref="A247" r:id="rId236" xr:uid="{00000000-0004-0000-0200-0000EB000000}"/>
    <hyperlink ref="A248" r:id="rId237" xr:uid="{00000000-0004-0000-0200-0000EC000000}"/>
    <hyperlink ref="A249" r:id="rId238" xr:uid="{00000000-0004-0000-0200-0000ED000000}"/>
    <hyperlink ref="A250" r:id="rId239" xr:uid="{00000000-0004-0000-0200-0000EE000000}"/>
    <hyperlink ref="A251" r:id="rId240" xr:uid="{00000000-0004-0000-0200-0000EF000000}"/>
    <hyperlink ref="A255" r:id="rId241" xr:uid="{00000000-0004-0000-0200-0000F0000000}"/>
    <hyperlink ref="D255" r:id="rId242" xr:uid="{00000000-0004-0000-0200-0000F1000000}"/>
    <hyperlink ref="A256" r:id="rId243" xr:uid="{00000000-0004-0000-0200-0000F2000000}"/>
    <hyperlink ref="D256" r:id="rId244" xr:uid="{00000000-0004-0000-0200-0000F3000000}"/>
    <hyperlink ref="A257" r:id="rId245" xr:uid="{00000000-0004-0000-0200-0000F4000000}"/>
    <hyperlink ref="D257" r:id="rId246" xr:uid="{00000000-0004-0000-0200-0000F5000000}"/>
    <hyperlink ref="A258" r:id="rId247" xr:uid="{00000000-0004-0000-0200-0000F6000000}"/>
    <hyperlink ref="D258" r:id="rId248" xr:uid="{00000000-0004-0000-0200-0000F7000000}"/>
    <hyperlink ref="A259" r:id="rId249" xr:uid="{00000000-0004-0000-0200-0000F8000000}"/>
    <hyperlink ref="D259" r:id="rId250" xr:uid="{00000000-0004-0000-0200-0000F9000000}"/>
    <hyperlink ref="A260" r:id="rId251" xr:uid="{00000000-0004-0000-0200-0000FA000000}"/>
    <hyperlink ref="D260" r:id="rId252" xr:uid="{00000000-0004-0000-0200-0000FB000000}"/>
    <hyperlink ref="A261" r:id="rId253" xr:uid="{00000000-0004-0000-0200-0000FC000000}"/>
    <hyperlink ref="D261" r:id="rId254" xr:uid="{00000000-0004-0000-0200-0000FD000000}"/>
    <hyperlink ref="A262" r:id="rId255" xr:uid="{00000000-0004-0000-0200-0000FE000000}"/>
    <hyperlink ref="D262" r:id="rId256" xr:uid="{00000000-0004-0000-0200-0000FF000000}"/>
    <hyperlink ref="A263" r:id="rId257" xr:uid="{00000000-0004-0000-0200-000000010000}"/>
    <hyperlink ref="D263" r:id="rId258" xr:uid="{00000000-0004-0000-0200-000001010000}"/>
    <hyperlink ref="A264" r:id="rId259" xr:uid="{00000000-0004-0000-0200-000002010000}"/>
    <hyperlink ref="D264" r:id="rId260" xr:uid="{00000000-0004-0000-0200-000003010000}"/>
    <hyperlink ref="A265" r:id="rId261" xr:uid="{00000000-0004-0000-0200-000004010000}"/>
    <hyperlink ref="D265" r:id="rId262" xr:uid="{00000000-0004-0000-0200-000005010000}"/>
    <hyperlink ref="A266" r:id="rId263" xr:uid="{00000000-0004-0000-0200-000006010000}"/>
    <hyperlink ref="D266" r:id="rId264" xr:uid="{00000000-0004-0000-0200-000007010000}"/>
    <hyperlink ref="A267" r:id="rId265" xr:uid="{00000000-0004-0000-0200-000008010000}"/>
    <hyperlink ref="D267" r:id="rId266" xr:uid="{00000000-0004-0000-0200-000009010000}"/>
    <hyperlink ref="A268" r:id="rId267" xr:uid="{00000000-0004-0000-0200-00000A010000}"/>
    <hyperlink ref="D268" r:id="rId268" xr:uid="{00000000-0004-0000-0200-00000B010000}"/>
    <hyperlink ref="A269" r:id="rId269" xr:uid="{00000000-0004-0000-0200-00000C010000}"/>
    <hyperlink ref="D269" r:id="rId270" xr:uid="{00000000-0004-0000-0200-00000D010000}"/>
    <hyperlink ref="A270" r:id="rId271" xr:uid="{00000000-0004-0000-0200-00000E010000}"/>
    <hyperlink ref="D270" r:id="rId272" xr:uid="{00000000-0004-0000-0200-00000F010000}"/>
    <hyperlink ref="A271" r:id="rId273" xr:uid="{00000000-0004-0000-0200-000010010000}"/>
    <hyperlink ref="D271" r:id="rId274" xr:uid="{00000000-0004-0000-0200-000011010000}"/>
    <hyperlink ref="A272" r:id="rId275" xr:uid="{00000000-0004-0000-0200-000012010000}"/>
    <hyperlink ref="D272" r:id="rId276" xr:uid="{00000000-0004-0000-0200-000013010000}"/>
    <hyperlink ref="A273" r:id="rId277" xr:uid="{00000000-0004-0000-0200-000014010000}"/>
    <hyperlink ref="D273" r:id="rId278" xr:uid="{00000000-0004-0000-0200-000015010000}"/>
    <hyperlink ref="A274" r:id="rId279" xr:uid="{00000000-0004-0000-0200-000016010000}"/>
    <hyperlink ref="D274" r:id="rId280" xr:uid="{00000000-0004-0000-0200-000017010000}"/>
    <hyperlink ref="A275" r:id="rId281" xr:uid="{00000000-0004-0000-0200-000018010000}"/>
    <hyperlink ref="D275" r:id="rId282" xr:uid="{00000000-0004-0000-0200-000019010000}"/>
    <hyperlink ref="A276" r:id="rId283" xr:uid="{00000000-0004-0000-0200-00001A010000}"/>
    <hyperlink ref="D276" r:id="rId284" xr:uid="{00000000-0004-0000-0200-00001B010000}"/>
    <hyperlink ref="A277" r:id="rId285" xr:uid="{00000000-0004-0000-0200-00001C010000}"/>
    <hyperlink ref="D277" r:id="rId286" xr:uid="{00000000-0004-0000-0200-00001D010000}"/>
    <hyperlink ref="A278" r:id="rId287" xr:uid="{00000000-0004-0000-0200-00001E010000}"/>
    <hyperlink ref="D278" r:id="rId288" xr:uid="{00000000-0004-0000-0200-00001F010000}"/>
    <hyperlink ref="A279" r:id="rId289" xr:uid="{00000000-0004-0000-0200-000020010000}"/>
    <hyperlink ref="D279" r:id="rId290" xr:uid="{00000000-0004-0000-0200-000021010000}"/>
    <hyperlink ref="A283" r:id="rId291" xr:uid="{00000000-0004-0000-0200-000022010000}"/>
    <hyperlink ref="D283" r:id="rId292" xr:uid="{00000000-0004-0000-0200-000023010000}"/>
    <hyperlink ref="A284" r:id="rId293" xr:uid="{00000000-0004-0000-0200-000024010000}"/>
    <hyperlink ref="D284" r:id="rId294" xr:uid="{00000000-0004-0000-0200-000025010000}"/>
    <hyperlink ref="A285" r:id="rId295" xr:uid="{00000000-0004-0000-0200-000026010000}"/>
    <hyperlink ref="D285" r:id="rId296" xr:uid="{00000000-0004-0000-0200-000027010000}"/>
    <hyperlink ref="A286" r:id="rId297" xr:uid="{00000000-0004-0000-0200-000028010000}"/>
    <hyperlink ref="D286" r:id="rId298" xr:uid="{00000000-0004-0000-0200-000029010000}"/>
    <hyperlink ref="A287" r:id="rId299" xr:uid="{00000000-0004-0000-0200-00002A010000}"/>
    <hyperlink ref="D287" r:id="rId300" xr:uid="{00000000-0004-0000-0200-00002B010000}"/>
    <hyperlink ref="A288" r:id="rId301" xr:uid="{00000000-0004-0000-0200-00002C010000}"/>
    <hyperlink ref="D288" r:id="rId302" xr:uid="{00000000-0004-0000-0200-00002D010000}"/>
    <hyperlink ref="A289" r:id="rId303" xr:uid="{00000000-0004-0000-0200-00002E010000}"/>
    <hyperlink ref="D289" r:id="rId304" xr:uid="{00000000-0004-0000-0200-00002F010000}"/>
    <hyperlink ref="A290" r:id="rId305" xr:uid="{00000000-0004-0000-0200-000030010000}"/>
    <hyperlink ref="D290" r:id="rId306" xr:uid="{00000000-0004-0000-0200-000031010000}"/>
    <hyperlink ref="A291" r:id="rId307" xr:uid="{00000000-0004-0000-0200-000032010000}"/>
    <hyperlink ref="D291" r:id="rId308" xr:uid="{00000000-0004-0000-0200-000033010000}"/>
    <hyperlink ref="A292" r:id="rId309" xr:uid="{00000000-0004-0000-0200-000034010000}"/>
    <hyperlink ref="D292" r:id="rId310" xr:uid="{00000000-0004-0000-0200-000035010000}"/>
    <hyperlink ref="A293" r:id="rId311" xr:uid="{00000000-0004-0000-0200-000036010000}"/>
    <hyperlink ref="D293" r:id="rId312" xr:uid="{00000000-0004-0000-0200-000037010000}"/>
    <hyperlink ref="A294" r:id="rId313" xr:uid="{00000000-0004-0000-0200-000038010000}"/>
    <hyperlink ref="D294" r:id="rId314" xr:uid="{00000000-0004-0000-0200-000039010000}"/>
    <hyperlink ref="A295" r:id="rId315" xr:uid="{00000000-0004-0000-0200-00003A010000}"/>
    <hyperlink ref="D295" r:id="rId316" xr:uid="{00000000-0004-0000-0200-00003B010000}"/>
    <hyperlink ref="A296" r:id="rId317" xr:uid="{00000000-0004-0000-0200-00003C010000}"/>
    <hyperlink ref="A297" r:id="rId318" xr:uid="{00000000-0004-0000-0200-00003D010000}"/>
    <hyperlink ref="A298" r:id="rId319" xr:uid="{00000000-0004-0000-0200-00003E010000}"/>
    <hyperlink ref="A299" r:id="rId320" xr:uid="{00000000-0004-0000-0200-00003F010000}"/>
    <hyperlink ref="A300" r:id="rId321" xr:uid="{00000000-0004-0000-0200-000040010000}"/>
    <hyperlink ref="A301" r:id="rId322" xr:uid="{00000000-0004-0000-0200-000041010000}"/>
    <hyperlink ref="A302" r:id="rId323" xr:uid="{00000000-0004-0000-0200-000042010000}"/>
    <hyperlink ref="A303" r:id="rId324" xr:uid="{00000000-0004-0000-0200-000043010000}"/>
    <hyperlink ref="A304" r:id="rId325" xr:uid="{00000000-0004-0000-0200-000044010000}"/>
    <hyperlink ref="A305" r:id="rId326" xr:uid="{00000000-0004-0000-0200-000045010000}"/>
    <hyperlink ref="A306" r:id="rId327" xr:uid="{00000000-0004-0000-0200-000046010000}"/>
    <hyperlink ref="A308" r:id="rId328" xr:uid="{00000000-0004-0000-0200-000047010000}"/>
    <hyperlink ref="A309" r:id="rId329" xr:uid="{00000000-0004-0000-0200-000048010000}"/>
    <hyperlink ref="A310" r:id="rId330" xr:uid="{00000000-0004-0000-0200-000049010000}"/>
    <hyperlink ref="A311" r:id="rId331" xr:uid="{00000000-0004-0000-0200-00004A010000}"/>
    <hyperlink ref="A312" r:id="rId332" xr:uid="{00000000-0004-0000-0200-00004B010000}"/>
    <hyperlink ref="A313" r:id="rId333" xr:uid="{00000000-0004-0000-0200-00004C010000}"/>
    <hyperlink ref="A314" r:id="rId334" xr:uid="{00000000-0004-0000-0200-00004D010000}"/>
    <hyperlink ref="A315" r:id="rId335" xr:uid="{00000000-0004-0000-0200-00004E010000}"/>
    <hyperlink ref="A316" r:id="rId336" xr:uid="{00000000-0004-0000-0200-00004F010000}"/>
    <hyperlink ref="A317" r:id="rId337" xr:uid="{00000000-0004-0000-0200-000050010000}"/>
    <hyperlink ref="A318" r:id="rId338" xr:uid="{00000000-0004-0000-0200-000051010000}"/>
    <hyperlink ref="A319" r:id="rId339" xr:uid="{00000000-0004-0000-0200-000052010000}"/>
    <hyperlink ref="A320" r:id="rId340" xr:uid="{00000000-0004-0000-0200-000053010000}"/>
    <hyperlink ref="A324" r:id="rId341" xr:uid="{00000000-0004-0000-0200-000054010000}"/>
    <hyperlink ref="A325" r:id="rId342" xr:uid="{00000000-0004-0000-0200-000055010000}"/>
    <hyperlink ref="A326" r:id="rId343" xr:uid="{00000000-0004-0000-0200-000056010000}"/>
    <hyperlink ref="A327" r:id="rId344" xr:uid="{00000000-0004-0000-0200-000057010000}"/>
    <hyperlink ref="D327" r:id="rId345" xr:uid="{00000000-0004-0000-0200-000058010000}"/>
    <hyperlink ref="A328" r:id="rId346" xr:uid="{00000000-0004-0000-0200-000059010000}"/>
    <hyperlink ref="D328" r:id="rId347" xr:uid="{00000000-0004-0000-0200-00005A010000}"/>
    <hyperlink ref="A329" r:id="rId348" xr:uid="{00000000-0004-0000-0200-00005B010000}"/>
    <hyperlink ref="D329" r:id="rId349" xr:uid="{00000000-0004-0000-0200-00005C010000}"/>
    <hyperlink ref="A330" r:id="rId350" xr:uid="{00000000-0004-0000-0200-00005D010000}"/>
    <hyperlink ref="A331" r:id="rId351" xr:uid="{00000000-0004-0000-0200-00005E010000}"/>
    <hyperlink ref="A332" r:id="rId352" xr:uid="{00000000-0004-0000-0200-00005F010000}"/>
    <hyperlink ref="A333" r:id="rId353" xr:uid="{00000000-0004-0000-0200-000060010000}"/>
    <hyperlink ref="A334" r:id="rId354" xr:uid="{00000000-0004-0000-0200-000061010000}"/>
    <hyperlink ref="A335" r:id="rId355" xr:uid="{00000000-0004-0000-0200-000062010000}"/>
    <hyperlink ref="A336" r:id="rId356" xr:uid="{00000000-0004-0000-0200-000063010000}"/>
    <hyperlink ref="A337" r:id="rId357" xr:uid="{00000000-0004-0000-0200-000064010000}"/>
    <hyperlink ref="A338" r:id="rId358" xr:uid="{00000000-0004-0000-0200-000065010000}"/>
    <hyperlink ref="A339" r:id="rId359" xr:uid="{00000000-0004-0000-0200-000066010000}"/>
    <hyperlink ref="A340" r:id="rId360" xr:uid="{00000000-0004-0000-0200-000067010000}"/>
    <hyperlink ref="A341" r:id="rId361" xr:uid="{00000000-0004-0000-0200-000068010000}"/>
    <hyperlink ref="A342" r:id="rId362" xr:uid="{00000000-0004-0000-0200-000069010000}"/>
    <hyperlink ref="A343" r:id="rId363" xr:uid="{00000000-0004-0000-0200-00006A010000}"/>
    <hyperlink ref="A344" r:id="rId364" xr:uid="{00000000-0004-0000-0200-00006B010000}"/>
    <hyperlink ref="A345" r:id="rId365" xr:uid="{00000000-0004-0000-0200-00006C010000}"/>
    <hyperlink ref="A346" r:id="rId366" xr:uid="{00000000-0004-0000-0200-00006D010000}"/>
    <hyperlink ref="A347" r:id="rId367" xr:uid="{00000000-0004-0000-0200-00006E010000}"/>
    <hyperlink ref="A348" r:id="rId368" xr:uid="{00000000-0004-0000-0200-00006F010000}"/>
    <hyperlink ref="A349" r:id="rId369" xr:uid="{00000000-0004-0000-0200-000070010000}"/>
    <hyperlink ref="A350" r:id="rId370" xr:uid="{00000000-0004-0000-0200-000071010000}"/>
    <hyperlink ref="A351" r:id="rId371" xr:uid="{00000000-0004-0000-0200-000072010000}"/>
    <hyperlink ref="A352" r:id="rId372" xr:uid="{00000000-0004-0000-0200-000073010000}"/>
    <hyperlink ref="A353" r:id="rId373" xr:uid="{00000000-0004-0000-0200-000074010000}"/>
    <hyperlink ref="A354" r:id="rId374" xr:uid="{00000000-0004-0000-0200-000075010000}"/>
    <hyperlink ref="D354" r:id="rId375" xr:uid="{00000000-0004-0000-0200-000076010000}"/>
    <hyperlink ref="A355" r:id="rId376" xr:uid="{00000000-0004-0000-0200-000077010000}"/>
    <hyperlink ref="D355" r:id="rId377" xr:uid="{00000000-0004-0000-0200-000078010000}"/>
    <hyperlink ref="A356" r:id="rId378" xr:uid="{00000000-0004-0000-0200-000079010000}"/>
    <hyperlink ref="D356" r:id="rId379" xr:uid="{00000000-0004-0000-0200-00007A010000}"/>
    <hyperlink ref="A357" r:id="rId380" xr:uid="{00000000-0004-0000-0200-00007B010000}"/>
    <hyperlink ref="D357" r:id="rId381" xr:uid="{00000000-0004-0000-0200-00007C010000}"/>
    <hyperlink ref="A358" r:id="rId382" xr:uid="{00000000-0004-0000-0200-00007D010000}"/>
    <hyperlink ref="D358" r:id="rId383" xr:uid="{00000000-0004-0000-0200-00007E010000}"/>
    <hyperlink ref="A359" r:id="rId384" xr:uid="{00000000-0004-0000-0200-00007F010000}"/>
    <hyperlink ref="D359" r:id="rId385" xr:uid="{00000000-0004-0000-0200-000080010000}"/>
    <hyperlink ref="A360" r:id="rId386" xr:uid="{00000000-0004-0000-0200-000081010000}"/>
    <hyperlink ref="D360" r:id="rId387" xr:uid="{00000000-0004-0000-0200-000082010000}"/>
    <hyperlink ref="A361" r:id="rId388" xr:uid="{00000000-0004-0000-0200-000083010000}"/>
    <hyperlink ref="A362" r:id="rId389" xr:uid="{00000000-0004-0000-0200-000084010000}"/>
    <hyperlink ref="D362" r:id="rId390" xr:uid="{00000000-0004-0000-0200-000085010000}"/>
    <hyperlink ref="A363" r:id="rId391" xr:uid="{00000000-0004-0000-0200-000086010000}"/>
    <hyperlink ref="D363" r:id="rId392" xr:uid="{00000000-0004-0000-0200-000087010000}"/>
    <hyperlink ref="A364" r:id="rId393" xr:uid="{00000000-0004-0000-0200-000088010000}"/>
    <hyperlink ref="D364" r:id="rId394" xr:uid="{00000000-0004-0000-0200-000089010000}"/>
    <hyperlink ref="A365" r:id="rId395" xr:uid="{00000000-0004-0000-0200-00008A010000}"/>
    <hyperlink ref="A366" r:id="rId396" xr:uid="{00000000-0004-0000-0200-00008B010000}"/>
    <hyperlink ref="A368" r:id="rId397" xr:uid="{00000000-0004-0000-0200-00008C010000}"/>
    <hyperlink ref="A369" r:id="rId398" xr:uid="{00000000-0004-0000-0200-00008D010000}"/>
    <hyperlink ref="A370" r:id="rId399" xr:uid="{00000000-0004-0000-0200-00008E010000}"/>
    <hyperlink ref="D370" r:id="rId400" xr:uid="{00000000-0004-0000-0200-00008F010000}"/>
    <hyperlink ref="A371" r:id="rId401" xr:uid="{00000000-0004-0000-0200-000090010000}"/>
    <hyperlink ref="D371" r:id="rId402" xr:uid="{00000000-0004-0000-0200-000091010000}"/>
    <hyperlink ref="A372" r:id="rId403" xr:uid="{00000000-0004-0000-0200-000092010000}"/>
    <hyperlink ref="D372" r:id="rId404" xr:uid="{00000000-0004-0000-0200-000093010000}"/>
    <hyperlink ref="A373" r:id="rId405" xr:uid="{00000000-0004-0000-0200-000094010000}"/>
    <hyperlink ref="D373" r:id="rId406" xr:uid="{00000000-0004-0000-0200-000095010000}"/>
    <hyperlink ref="A375" r:id="rId407" xr:uid="{00000000-0004-0000-0200-000096010000}"/>
    <hyperlink ref="A376" r:id="rId408" xr:uid="{00000000-0004-0000-0200-000097010000}"/>
    <hyperlink ref="A377" r:id="rId409" xr:uid="{00000000-0004-0000-0200-000098010000}"/>
    <hyperlink ref="A378" r:id="rId410" xr:uid="{00000000-0004-0000-0200-000099010000}"/>
    <hyperlink ref="A379" r:id="rId411" xr:uid="{00000000-0004-0000-0200-00009A010000}"/>
    <hyperlink ref="A380" r:id="rId412" xr:uid="{00000000-0004-0000-0200-00009B010000}"/>
    <hyperlink ref="A381" r:id="rId413" xr:uid="{00000000-0004-0000-0200-00009C010000}"/>
    <hyperlink ref="A383" r:id="rId414" xr:uid="{00000000-0004-0000-0200-00009D010000}"/>
    <hyperlink ref="D383" r:id="rId415" xr:uid="{00000000-0004-0000-0200-00009E010000}"/>
    <hyperlink ref="A384" r:id="rId416" xr:uid="{00000000-0004-0000-0200-00009F010000}"/>
    <hyperlink ref="A385" r:id="rId417" xr:uid="{00000000-0004-0000-0200-0000A0010000}"/>
    <hyperlink ref="A386" r:id="rId418" xr:uid="{00000000-0004-0000-0200-0000A1010000}"/>
    <hyperlink ref="A387" r:id="rId419" xr:uid="{00000000-0004-0000-0200-0000A2010000}"/>
    <hyperlink ref="A388" r:id="rId420" xr:uid="{00000000-0004-0000-0200-0000A3010000}"/>
    <hyperlink ref="A389" r:id="rId421" xr:uid="{00000000-0004-0000-0200-0000A4010000}"/>
    <hyperlink ref="A390" r:id="rId422" xr:uid="{00000000-0004-0000-0200-0000A5010000}"/>
    <hyperlink ref="A391" r:id="rId423" xr:uid="{00000000-0004-0000-0200-0000A6010000}"/>
    <hyperlink ref="A392" r:id="rId424" xr:uid="{00000000-0004-0000-0200-0000A7010000}"/>
    <hyperlink ref="A393" r:id="rId425" xr:uid="{00000000-0004-0000-0200-0000A8010000}"/>
    <hyperlink ref="A394" r:id="rId426" xr:uid="{00000000-0004-0000-0200-0000A9010000}"/>
    <hyperlink ref="A395" r:id="rId427" xr:uid="{00000000-0004-0000-0200-0000AA010000}"/>
    <hyperlink ref="A396" r:id="rId428" xr:uid="{00000000-0004-0000-0200-0000AB010000}"/>
    <hyperlink ref="A397" r:id="rId429" xr:uid="{00000000-0004-0000-0200-0000AC010000}"/>
    <hyperlink ref="A398" r:id="rId430" xr:uid="{00000000-0004-0000-0200-0000AD010000}"/>
    <hyperlink ref="A399" r:id="rId431" xr:uid="{00000000-0004-0000-0200-0000AE010000}"/>
    <hyperlink ref="A400" r:id="rId432" xr:uid="{00000000-0004-0000-0200-0000AF010000}"/>
    <hyperlink ref="A401" r:id="rId433" xr:uid="{00000000-0004-0000-0200-0000B0010000}"/>
    <hyperlink ref="A402" r:id="rId434" xr:uid="{00000000-0004-0000-0200-0000B1010000}"/>
    <hyperlink ref="A403" r:id="rId435" xr:uid="{00000000-0004-0000-0200-0000B2010000}"/>
    <hyperlink ref="A404" r:id="rId436" xr:uid="{00000000-0004-0000-0200-0000B3010000}"/>
    <hyperlink ref="A405" r:id="rId437" xr:uid="{00000000-0004-0000-0200-0000B4010000}"/>
    <hyperlink ref="A406" r:id="rId438" xr:uid="{00000000-0004-0000-0200-0000B5010000}"/>
    <hyperlink ref="A407" r:id="rId439" xr:uid="{00000000-0004-0000-0200-0000B6010000}"/>
    <hyperlink ref="A408" r:id="rId440" xr:uid="{00000000-0004-0000-0200-0000B7010000}"/>
    <hyperlink ref="A409" r:id="rId441" xr:uid="{00000000-0004-0000-0200-0000B8010000}"/>
    <hyperlink ref="A411" r:id="rId442" xr:uid="{00000000-0004-0000-0200-0000B9010000}"/>
    <hyperlink ref="D411" r:id="rId443" xr:uid="{00000000-0004-0000-0200-0000BA010000}"/>
    <hyperlink ref="A412" r:id="rId444" xr:uid="{00000000-0004-0000-0200-0000BB010000}"/>
    <hyperlink ref="D412" r:id="rId445" xr:uid="{00000000-0004-0000-0200-0000BC010000}"/>
    <hyperlink ref="A413" r:id="rId446" xr:uid="{00000000-0004-0000-0200-0000BD010000}"/>
    <hyperlink ref="D413" r:id="rId447" xr:uid="{00000000-0004-0000-0200-0000BE010000}"/>
    <hyperlink ref="A414" r:id="rId448" xr:uid="{00000000-0004-0000-0200-0000BF010000}"/>
    <hyperlink ref="D414" r:id="rId449" xr:uid="{00000000-0004-0000-0200-0000C0010000}"/>
    <hyperlink ref="A415" r:id="rId450" xr:uid="{00000000-0004-0000-0200-0000C1010000}"/>
    <hyperlink ref="D415" r:id="rId451" xr:uid="{00000000-0004-0000-0200-0000C2010000}"/>
    <hyperlink ref="A416" r:id="rId452" xr:uid="{00000000-0004-0000-0200-0000C3010000}"/>
    <hyperlink ref="D416" r:id="rId453" xr:uid="{00000000-0004-0000-0200-0000C4010000}"/>
    <hyperlink ref="A417" r:id="rId454" xr:uid="{00000000-0004-0000-0200-0000C5010000}"/>
    <hyperlink ref="D417" r:id="rId455" xr:uid="{00000000-0004-0000-0200-0000C6010000}"/>
    <hyperlink ref="A418" r:id="rId456" xr:uid="{00000000-0004-0000-0200-0000C7010000}"/>
    <hyperlink ref="D418" r:id="rId457" xr:uid="{00000000-0004-0000-0200-0000C8010000}"/>
    <hyperlink ref="A419" r:id="rId458" xr:uid="{00000000-0004-0000-0200-0000C9010000}"/>
    <hyperlink ref="D419" r:id="rId459" xr:uid="{00000000-0004-0000-0200-0000CA010000}"/>
    <hyperlink ref="A420" r:id="rId460" xr:uid="{00000000-0004-0000-0200-0000CB010000}"/>
    <hyperlink ref="D420" r:id="rId461" xr:uid="{00000000-0004-0000-0200-0000CC010000}"/>
    <hyperlink ref="A421" r:id="rId462" xr:uid="{00000000-0004-0000-0200-0000CD010000}"/>
    <hyperlink ref="D421" r:id="rId463" xr:uid="{00000000-0004-0000-0200-0000CE010000}"/>
    <hyperlink ref="A422" r:id="rId464" xr:uid="{00000000-0004-0000-0200-0000CF010000}"/>
    <hyperlink ref="A423" r:id="rId465" xr:uid="{00000000-0004-0000-0200-0000D0010000}"/>
    <hyperlink ref="A424" r:id="rId466" xr:uid="{00000000-0004-0000-0200-0000D1010000}"/>
    <hyperlink ref="A425" r:id="rId467" xr:uid="{00000000-0004-0000-0200-0000D2010000}"/>
    <hyperlink ref="A426" r:id="rId468" xr:uid="{00000000-0004-0000-0200-0000D3010000}"/>
    <hyperlink ref="A427" r:id="rId469" xr:uid="{00000000-0004-0000-0200-0000D4010000}"/>
    <hyperlink ref="A428" r:id="rId470" xr:uid="{00000000-0004-0000-0200-0000D5010000}"/>
    <hyperlink ref="A429" r:id="rId471" xr:uid="{00000000-0004-0000-0200-0000D6010000}"/>
    <hyperlink ref="A430" r:id="rId472" xr:uid="{00000000-0004-0000-0200-0000D7010000}"/>
    <hyperlink ref="A431" r:id="rId473" xr:uid="{00000000-0004-0000-0200-0000D8010000}"/>
    <hyperlink ref="A432" r:id="rId474" xr:uid="{00000000-0004-0000-0200-0000D9010000}"/>
    <hyperlink ref="A434" r:id="rId475" xr:uid="{00000000-0004-0000-0200-0000DA010000}"/>
    <hyperlink ref="D434" r:id="rId476" xr:uid="{00000000-0004-0000-0200-0000DB010000}"/>
    <hyperlink ref="A435" r:id="rId477" xr:uid="{00000000-0004-0000-0200-0000DC010000}"/>
    <hyperlink ref="D435" r:id="rId478" xr:uid="{00000000-0004-0000-0200-0000DD010000}"/>
    <hyperlink ref="A436" r:id="rId479" xr:uid="{00000000-0004-0000-0200-0000DE010000}"/>
    <hyperlink ref="D436" r:id="rId480" xr:uid="{00000000-0004-0000-0200-0000DF010000}"/>
    <hyperlink ref="A437" r:id="rId481" xr:uid="{00000000-0004-0000-0200-0000E0010000}"/>
    <hyperlink ref="D437" r:id="rId482" xr:uid="{00000000-0004-0000-0200-0000E1010000}"/>
    <hyperlink ref="A438" r:id="rId483" xr:uid="{00000000-0004-0000-0200-0000E2010000}"/>
    <hyperlink ref="A439" r:id="rId484" xr:uid="{00000000-0004-0000-0200-0000E3010000}"/>
    <hyperlink ref="A440" r:id="rId485" xr:uid="{00000000-0004-0000-0200-0000E4010000}"/>
    <hyperlink ref="A441" r:id="rId486" xr:uid="{00000000-0004-0000-0200-0000E5010000}"/>
    <hyperlink ref="A442" r:id="rId487" xr:uid="{00000000-0004-0000-0200-0000E6010000}"/>
    <hyperlink ref="A443" r:id="rId488" xr:uid="{00000000-0004-0000-0200-0000E7010000}"/>
    <hyperlink ref="A444" r:id="rId489" xr:uid="{00000000-0004-0000-0200-0000E8010000}"/>
    <hyperlink ref="A445" r:id="rId490" xr:uid="{00000000-0004-0000-0200-0000E9010000}"/>
    <hyperlink ref="A446" r:id="rId491" xr:uid="{00000000-0004-0000-0200-0000EA010000}"/>
    <hyperlink ref="A447" r:id="rId492" xr:uid="{00000000-0004-0000-0200-0000EB010000}"/>
    <hyperlink ref="A448" r:id="rId493" xr:uid="{00000000-0004-0000-0200-0000EC010000}"/>
    <hyperlink ref="A449" r:id="rId494" xr:uid="{00000000-0004-0000-0200-0000ED010000}"/>
    <hyperlink ref="A450" r:id="rId495" xr:uid="{00000000-0004-0000-0200-0000EE010000}"/>
    <hyperlink ref="A452" r:id="rId496" xr:uid="{00000000-0004-0000-0200-0000EF010000}"/>
    <hyperlink ref="A453" r:id="rId497" xr:uid="{00000000-0004-0000-0200-0000F0010000}"/>
    <hyperlink ref="A455" r:id="rId498" xr:uid="{00000000-0004-0000-0200-0000F1010000}"/>
    <hyperlink ref="A456" r:id="rId499" xr:uid="{00000000-0004-0000-0200-0000F2010000}"/>
    <hyperlink ref="A457" r:id="rId500" xr:uid="{00000000-0004-0000-0200-0000F3010000}"/>
    <hyperlink ref="A458" r:id="rId501" xr:uid="{00000000-0004-0000-0200-0000F4010000}"/>
    <hyperlink ref="A459" r:id="rId502" xr:uid="{00000000-0004-0000-0200-0000F5010000}"/>
    <hyperlink ref="A460" r:id="rId503" xr:uid="{00000000-0004-0000-0200-0000F6010000}"/>
    <hyperlink ref="A461" r:id="rId504" xr:uid="{00000000-0004-0000-0200-0000F7010000}"/>
    <hyperlink ref="A462" r:id="rId505" xr:uid="{00000000-0004-0000-0200-0000F8010000}"/>
    <hyperlink ref="A463" r:id="rId506" xr:uid="{00000000-0004-0000-0200-0000F9010000}"/>
    <hyperlink ref="A464" r:id="rId507" xr:uid="{00000000-0004-0000-0200-0000FA010000}"/>
    <hyperlink ref="A466" r:id="rId508" xr:uid="{00000000-0004-0000-0200-0000FB010000}"/>
    <hyperlink ref="A467" r:id="rId509" xr:uid="{00000000-0004-0000-0200-0000FC010000}"/>
    <hyperlink ref="A468" r:id="rId510" xr:uid="{00000000-0004-0000-0200-0000FD010000}"/>
    <hyperlink ref="A469" r:id="rId511" xr:uid="{00000000-0004-0000-0200-0000FE010000}"/>
    <hyperlink ref="A470" r:id="rId512" xr:uid="{00000000-0004-0000-0200-0000FF010000}"/>
    <hyperlink ref="A471" r:id="rId513" xr:uid="{00000000-0004-0000-0200-000000020000}"/>
    <hyperlink ref="A472" r:id="rId514" xr:uid="{00000000-0004-0000-0200-000001020000}"/>
    <hyperlink ref="A473" r:id="rId515" xr:uid="{00000000-0004-0000-0200-000002020000}"/>
    <hyperlink ref="A474" r:id="rId516" xr:uid="{00000000-0004-0000-0200-000003020000}"/>
    <hyperlink ref="A475" r:id="rId517" xr:uid="{00000000-0004-0000-0200-000004020000}"/>
    <hyperlink ref="A476" r:id="rId518" xr:uid="{00000000-0004-0000-0200-000005020000}"/>
    <hyperlink ref="A477" r:id="rId519" xr:uid="{00000000-0004-0000-0200-000006020000}"/>
    <hyperlink ref="A478" r:id="rId520" xr:uid="{00000000-0004-0000-0200-000007020000}"/>
    <hyperlink ref="A480" r:id="rId521" xr:uid="{00000000-0004-0000-0200-000008020000}"/>
    <hyperlink ref="A481" r:id="rId522" xr:uid="{00000000-0004-0000-0200-000009020000}"/>
    <hyperlink ref="A482" r:id="rId523" xr:uid="{00000000-0004-0000-0200-00000A020000}"/>
    <hyperlink ref="A484" r:id="rId524" xr:uid="{00000000-0004-0000-0200-00000B020000}"/>
    <hyperlink ref="A485" r:id="rId525" xr:uid="{00000000-0004-0000-0200-00000C020000}"/>
    <hyperlink ref="A486" r:id="rId526" xr:uid="{00000000-0004-0000-0200-00000D020000}"/>
    <hyperlink ref="A487" r:id="rId527" xr:uid="{00000000-0004-0000-0200-00000E020000}"/>
    <hyperlink ref="A488" r:id="rId528" xr:uid="{00000000-0004-0000-0200-00000F020000}"/>
    <hyperlink ref="A490" r:id="rId529" xr:uid="{00000000-0004-0000-0200-000010020000}"/>
    <hyperlink ref="A491" r:id="rId530" xr:uid="{00000000-0004-0000-0200-000011020000}"/>
    <hyperlink ref="A492" r:id="rId531" xr:uid="{00000000-0004-0000-0200-000012020000}"/>
    <hyperlink ref="A493" r:id="rId532" xr:uid="{00000000-0004-0000-0200-000013020000}"/>
    <hyperlink ref="A494" r:id="rId533" xr:uid="{00000000-0004-0000-0200-000014020000}"/>
    <hyperlink ref="A495" r:id="rId534" xr:uid="{00000000-0004-0000-0200-000015020000}"/>
    <hyperlink ref="A496" r:id="rId535" xr:uid="{00000000-0004-0000-0200-000016020000}"/>
    <hyperlink ref="A497" r:id="rId536" xr:uid="{00000000-0004-0000-0200-000017020000}"/>
    <hyperlink ref="A498" r:id="rId537" xr:uid="{00000000-0004-0000-0200-000018020000}"/>
    <hyperlink ref="A502" r:id="rId538" xr:uid="{00000000-0004-0000-0200-000019020000}"/>
    <hyperlink ref="D502" r:id="rId539" xr:uid="{00000000-0004-0000-0200-00001A020000}"/>
    <hyperlink ref="A503" r:id="rId540" xr:uid="{00000000-0004-0000-0200-00001B020000}"/>
    <hyperlink ref="D503" r:id="rId541" xr:uid="{00000000-0004-0000-0200-00001C020000}"/>
    <hyperlink ref="A504" r:id="rId542" xr:uid="{00000000-0004-0000-0200-00001D020000}"/>
    <hyperlink ref="D504" r:id="rId543" xr:uid="{00000000-0004-0000-0200-00001E020000}"/>
    <hyperlink ref="A505" r:id="rId544" xr:uid="{00000000-0004-0000-0200-00001F020000}"/>
    <hyperlink ref="D505" r:id="rId545" xr:uid="{00000000-0004-0000-0200-000020020000}"/>
    <hyperlink ref="A506" r:id="rId546" xr:uid="{00000000-0004-0000-0200-000021020000}"/>
    <hyperlink ref="D506" r:id="rId547" xr:uid="{00000000-0004-0000-0200-000022020000}"/>
    <hyperlink ref="A507" r:id="rId548" xr:uid="{00000000-0004-0000-0200-000023020000}"/>
    <hyperlink ref="D507" r:id="rId549" xr:uid="{00000000-0004-0000-0200-000024020000}"/>
    <hyperlink ref="A508" r:id="rId550" xr:uid="{00000000-0004-0000-0200-000025020000}"/>
    <hyperlink ref="D508" r:id="rId551" xr:uid="{00000000-0004-0000-0200-000026020000}"/>
    <hyperlink ref="A509" r:id="rId552" xr:uid="{00000000-0004-0000-0200-000027020000}"/>
    <hyperlink ref="D509" r:id="rId553" xr:uid="{00000000-0004-0000-0200-000028020000}"/>
    <hyperlink ref="A510" r:id="rId554" xr:uid="{00000000-0004-0000-0200-000029020000}"/>
    <hyperlink ref="D510" r:id="rId555" xr:uid="{00000000-0004-0000-0200-00002A020000}"/>
    <hyperlink ref="A511" r:id="rId556" xr:uid="{00000000-0004-0000-0200-00002B020000}"/>
    <hyperlink ref="D511" r:id="rId557" xr:uid="{00000000-0004-0000-0200-00002C020000}"/>
    <hyperlink ref="A512" r:id="rId558" xr:uid="{00000000-0004-0000-0200-00002D020000}"/>
    <hyperlink ref="D512" r:id="rId559" xr:uid="{00000000-0004-0000-0200-00002E020000}"/>
    <hyperlink ref="A513" r:id="rId560" xr:uid="{00000000-0004-0000-0200-00002F020000}"/>
    <hyperlink ref="D513" r:id="rId561" xr:uid="{00000000-0004-0000-0200-000030020000}"/>
    <hyperlink ref="A514" r:id="rId562" xr:uid="{00000000-0004-0000-0200-000031020000}"/>
    <hyperlink ref="D514" r:id="rId563" xr:uid="{00000000-0004-0000-0200-000032020000}"/>
    <hyperlink ref="A515" r:id="rId564" xr:uid="{00000000-0004-0000-0200-000033020000}"/>
    <hyperlink ref="D515" r:id="rId565" xr:uid="{00000000-0004-0000-0200-000034020000}"/>
    <hyperlink ref="A516" r:id="rId566" xr:uid="{00000000-0004-0000-0200-000035020000}"/>
    <hyperlink ref="D516" r:id="rId567" xr:uid="{00000000-0004-0000-0200-000036020000}"/>
    <hyperlink ref="A517" r:id="rId568" xr:uid="{00000000-0004-0000-0200-000037020000}"/>
    <hyperlink ref="D517" r:id="rId569" xr:uid="{00000000-0004-0000-0200-000038020000}"/>
    <hyperlink ref="A518" r:id="rId570" xr:uid="{00000000-0004-0000-0200-000039020000}"/>
    <hyperlink ref="D518" r:id="rId571" xr:uid="{00000000-0004-0000-0200-00003A020000}"/>
    <hyperlink ref="A519" r:id="rId572" xr:uid="{00000000-0004-0000-0200-00003B020000}"/>
    <hyperlink ref="D519" r:id="rId573" xr:uid="{00000000-0004-0000-0200-00003C020000}"/>
    <hyperlink ref="A520" r:id="rId574" xr:uid="{00000000-0004-0000-0200-00003D020000}"/>
    <hyperlink ref="D520" r:id="rId575" xr:uid="{00000000-0004-0000-0200-00003E020000}"/>
    <hyperlink ref="A522" r:id="rId576" xr:uid="{00000000-0004-0000-0200-00003F020000}"/>
    <hyperlink ref="A523" r:id="rId577" xr:uid="{00000000-0004-0000-0200-000040020000}"/>
    <hyperlink ref="A524" r:id="rId578" xr:uid="{00000000-0004-0000-0200-000041020000}"/>
    <hyperlink ref="A525" r:id="rId579" xr:uid="{00000000-0004-0000-0200-000042020000}"/>
    <hyperlink ref="A526" r:id="rId580" xr:uid="{00000000-0004-0000-0200-000043020000}"/>
    <hyperlink ref="D526" r:id="rId581" xr:uid="{00000000-0004-0000-0200-000044020000}"/>
    <hyperlink ref="A527" r:id="rId582" xr:uid="{00000000-0004-0000-0200-000045020000}"/>
    <hyperlink ref="D527" r:id="rId583" xr:uid="{00000000-0004-0000-0200-000046020000}"/>
    <hyperlink ref="A528" r:id="rId584" xr:uid="{00000000-0004-0000-0200-000047020000}"/>
    <hyperlink ref="D528" r:id="rId585" xr:uid="{00000000-0004-0000-0200-000048020000}"/>
    <hyperlink ref="A529" r:id="rId586" xr:uid="{00000000-0004-0000-0200-000049020000}"/>
    <hyperlink ref="D529" r:id="rId587" xr:uid="{00000000-0004-0000-0200-00004A020000}"/>
    <hyperlink ref="A530" r:id="rId588" xr:uid="{00000000-0004-0000-0200-00004B020000}"/>
    <hyperlink ref="A531" r:id="rId589" xr:uid="{00000000-0004-0000-0200-00004C020000}"/>
    <hyperlink ref="A532" r:id="rId590" xr:uid="{00000000-0004-0000-0200-00004D020000}"/>
    <hyperlink ref="A533" r:id="rId591" xr:uid="{00000000-0004-0000-0200-00004E020000}"/>
    <hyperlink ref="A534" r:id="rId592" xr:uid="{00000000-0004-0000-0200-00004F020000}"/>
    <hyperlink ref="A535" r:id="rId593" xr:uid="{00000000-0004-0000-0200-000050020000}"/>
    <hyperlink ref="A536" r:id="rId594" xr:uid="{00000000-0004-0000-0200-000051020000}"/>
    <hyperlink ref="A537" r:id="rId595" xr:uid="{00000000-0004-0000-0200-000052020000}"/>
    <hyperlink ref="A538" r:id="rId596" xr:uid="{00000000-0004-0000-0200-000053020000}"/>
    <hyperlink ref="D538" r:id="rId597" xr:uid="{00000000-0004-0000-0200-000054020000}"/>
    <hyperlink ref="A539" r:id="rId598" xr:uid="{00000000-0004-0000-0200-000055020000}"/>
    <hyperlink ref="D539" r:id="rId599" xr:uid="{00000000-0004-0000-0200-000056020000}"/>
    <hyperlink ref="A540" r:id="rId600" xr:uid="{00000000-0004-0000-0200-000057020000}"/>
    <hyperlink ref="D540" r:id="rId601" xr:uid="{00000000-0004-0000-0200-000058020000}"/>
    <hyperlink ref="A541" r:id="rId602" xr:uid="{00000000-0004-0000-0200-000059020000}"/>
    <hyperlink ref="D541" r:id="rId603" xr:uid="{00000000-0004-0000-0200-00005A020000}"/>
    <hyperlink ref="A542" r:id="rId604" xr:uid="{00000000-0004-0000-0200-00005B020000}"/>
    <hyperlink ref="D542" r:id="rId605" xr:uid="{00000000-0004-0000-0200-00005C020000}"/>
    <hyperlink ref="A543" r:id="rId606" xr:uid="{00000000-0004-0000-0200-00005D020000}"/>
    <hyperlink ref="D543" r:id="rId607" xr:uid="{00000000-0004-0000-0200-00005E020000}"/>
    <hyperlink ref="A544" r:id="rId608" xr:uid="{00000000-0004-0000-0200-00005F020000}"/>
    <hyperlink ref="D544" r:id="rId609" xr:uid="{00000000-0004-0000-0200-000060020000}"/>
    <hyperlink ref="A545" r:id="rId610" xr:uid="{00000000-0004-0000-0200-000061020000}"/>
    <hyperlink ref="D545" r:id="rId611" xr:uid="{00000000-0004-0000-0200-000062020000}"/>
    <hyperlink ref="A546" r:id="rId612" xr:uid="{00000000-0004-0000-0200-000063020000}"/>
    <hyperlink ref="D546" r:id="rId613" xr:uid="{00000000-0004-0000-0200-000064020000}"/>
    <hyperlink ref="A547" r:id="rId614" xr:uid="{00000000-0004-0000-0200-000065020000}"/>
    <hyperlink ref="D547" r:id="rId615" xr:uid="{00000000-0004-0000-0200-000066020000}"/>
    <hyperlink ref="A548" r:id="rId616" xr:uid="{00000000-0004-0000-0200-000067020000}"/>
    <hyperlink ref="D548" r:id="rId617" xr:uid="{00000000-0004-0000-0200-000068020000}"/>
    <hyperlink ref="A549" r:id="rId618" xr:uid="{00000000-0004-0000-0200-000069020000}"/>
    <hyperlink ref="D549" r:id="rId619" xr:uid="{00000000-0004-0000-0200-00006A020000}"/>
    <hyperlink ref="A550" r:id="rId620" xr:uid="{00000000-0004-0000-0200-00006B020000}"/>
    <hyperlink ref="D550" r:id="rId621" xr:uid="{00000000-0004-0000-0200-00006C020000}"/>
    <hyperlink ref="A551" r:id="rId622" xr:uid="{00000000-0004-0000-0200-00006D020000}"/>
    <hyperlink ref="D551" r:id="rId623" xr:uid="{00000000-0004-0000-0200-00006E020000}"/>
    <hyperlink ref="A552" r:id="rId624" xr:uid="{00000000-0004-0000-0200-00006F020000}"/>
    <hyperlink ref="D552" r:id="rId625" xr:uid="{00000000-0004-0000-0200-000070020000}"/>
    <hyperlink ref="A553" r:id="rId626" xr:uid="{00000000-0004-0000-0200-000071020000}"/>
    <hyperlink ref="D553" r:id="rId627" xr:uid="{00000000-0004-0000-0200-000072020000}"/>
    <hyperlink ref="A554" r:id="rId628" xr:uid="{00000000-0004-0000-0200-000073020000}"/>
    <hyperlink ref="D554" r:id="rId629" xr:uid="{00000000-0004-0000-0200-000074020000}"/>
    <hyperlink ref="A555" r:id="rId630" xr:uid="{00000000-0004-0000-0200-000075020000}"/>
    <hyperlink ref="D555" r:id="rId631" xr:uid="{00000000-0004-0000-0200-000076020000}"/>
    <hyperlink ref="A556" r:id="rId632" xr:uid="{00000000-0004-0000-0200-000077020000}"/>
    <hyperlink ref="D556" r:id="rId633" xr:uid="{00000000-0004-0000-0200-000078020000}"/>
    <hyperlink ref="A557" r:id="rId634" xr:uid="{00000000-0004-0000-0200-000079020000}"/>
    <hyperlink ref="D557" r:id="rId635" xr:uid="{00000000-0004-0000-0200-00007A020000}"/>
    <hyperlink ref="A558" r:id="rId636" xr:uid="{00000000-0004-0000-0200-00007B020000}"/>
    <hyperlink ref="D558" r:id="rId637" xr:uid="{00000000-0004-0000-0200-00007C020000}"/>
    <hyperlink ref="A559" r:id="rId638" xr:uid="{00000000-0004-0000-0200-00007D020000}"/>
    <hyperlink ref="A560" r:id="rId639" xr:uid="{00000000-0004-0000-0200-00007E020000}"/>
    <hyperlink ref="A561" r:id="rId640" xr:uid="{00000000-0004-0000-0200-00007F020000}"/>
    <hyperlink ref="A562" r:id="rId641" xr:uid="{00000000-0004-0000-0200-000080020000}"/>
    <hyperlink ref="A563" r:id="rId642" xr:uid="{00000000-0004-0000-0200-000081020000}"/>
    <hyperlink ref="A564" r:id="rId643" xr:uid="{00000000-0004-0000-0200-000082020000}"/>
    <hyperlink ref="A565" r:id="rId644" xr:uid="{00000000-0004-0000-0200-000083020000}"/>
    <hyperlink ref="A566" r:id="rId645" xr:uid="{00000000-0004-0000-0200-000084020000}"/>
    <hyperlink ref="A567" r:id="rId646" xr:uid="{00000000-0004-0000-0200-000085020000}"/>
    <hyperlink ref="A568" r:id="rId647" xr:uid="{00000000-0004-0000-0200-000086020000}"/>
    <hyperlink ref="A569" r:id="rId648" xr:uid="{00000000-0004-0000-0200-000087020000}"/>
    <hyperlink ref="A570" r:id="rId649" xr:uid="{00000000-0004-0000-0200-000088020000}"/>
    <hyperlink ref="A571" r:id="rId650" xr:uid="{00000000-0004-0000-0200-000089020000}"/>
    <hyperlink ref="A572" r:id="rId651" xr:uid="{00000000-0004-0000-0200-00008A020000}"/>
    <hyperlink ref="A573" r:id="rId652" xr:uid="{00000000-0004-0000-0200-00008B020000}"/>
    <hyperlink ref="A574" r:id="rId653" xr:uid="{00000000-0004-0000-0200-00008C020000}"/>
    <hyperlink ref="A575" r:id="rId654" xr:uid="{00000000-0004-0000-0200-00008D020000}"/>
    <hyperlink ref="A576" r:id="rId655" xr:uid="{00000000-0004-0000-0200-00008E020000}"/>
    <hyperlink ref="A577" r:id="rId656" xr:uid="{00000000-0004-0000-0200-00008F020000}"/>
    <hyperlink ref="A578" r:id="rId657" xr:uid="{00000000-0004-0000-0200-000090020000}"/>
    <hyperlink ref="A579" r:id="rId658" xr:uid="{00000000-0004-0000-0200-000091020000}"/>
    <hyperlink ref="A580" r:id="rId659" xr:uid="{00000000-0004-0000-0200-000092020000}"/>
    <hyperlink ref="A581" r:id="rId660" xr:uid="{00000000-0004-0000-0200-000093020000}"/>
    <hyperlink ref="A582" r:id="rId661" xr:uid="{00000000-0004-0000-0200-000094020000}"/>
    <hyperlink ref="A584" r:id="rId662" xr:uid="{00000000-0004-0000-0200-000095020000}"/>
    <hyperlink ref="D584" r:id="rId663" xr:uid="{00000000-0004-0000-0200-000096020000}"/>
    <hyperlink ref="A585" r:id="rId664" xr:uid="{00000000-0004-0000-0200-000097020000}"/>
    <hyperlink ref="D585" r:id="rId665" xr:uid="{00000000-0004-0000-0200-000098020000}"/>
    <hyperlink ref="A586" r:id="rId666" xr:uid="{00000000-0004-0000-0200-000099020000}"/>
    <hyperlink ref="D586" r:id="rId667" xr:uid="{00000000-0004-0000-0200-00009A020000}"/>
    <hyperlink ref="A587" r:id="rId668" xr:uid="{00000000-0004-0000-0200-00009B020000}"/>
    <hyperlink ref="D587" r:id="rId669" xr:uid="{00000000-0004-0000-0200-00009C020000}"/>
    <hyperlink ref="A588" r:id="rId670" xr:uid="{00000000-0004-0000-0200-00009D020000}"/>
    <hyperlink ref="D588" r:id="rId671" xr:uid="{00000000-0004-0000-0200-00009E020000}"/>
    <hyperlink ref="A589" r:id="rId672" xr:uid="{00000000-0004-0000-0200-00009F020000}"/>
    <hyperlink ref="D589" r:id="rId673" xr:uid="{00000000-0004-0000-0200-0000A0020000}"/>
    <hyperlink ref="A590" r:id="rId674" xr:uid="{00000000-0004-0000-0200-0000A1020000}"/>
    <hyperlink ref="D590" r:id="rId675" xr:uid="{00000000-0004-0000-0200-0000A2020000}"/>
    <hyperlink ref="A591" r:id="rId676" xr:uid="{00000000-0004-0000-0200-0000A3020000}"/>
    <hyperlink ref="D591" r:id="rId677" xr:uid="{00000000-0004-0000-0200-0000A4020000}"/>
    <hyperlink ref="A592" r:id="rId678" xr:uid="{00000000-0004-0000-0200-0000A5020000}"/>
    <hyperlink ref="D592" r:id="rId679" xr:uid="{00000000-0004-0000-0200-0000A6020000}"/>
    <hyperlink ref="A593" r:id="rId680" xr:uid="{00000000-0004-0000-0200-0000A7020000}"/>
    <hyperlink ref="D593" r:id="rId681" xr:uid="{00000000-0004-0000-0200-0000A8020000}"/>
    <hyperlink ref="A594" r:id="rId682" xr:uid="{00000000-0004-0000-0200-0000A9020000}"/>
    <hyperlink ref="D594" r:id="rId683" xr:uid="{00000000-0004-0000-0200-0000AA020000}"/>
    <hyperlink ref="A595" r:id="rId684" xr:uid="{00000000-0004-0000-0200-0000AB020000}"/>
    <hyperlink ref="D595" r:id="rId685" xr:uid="{00000000-0004-0000-0200-0000AC020000}"/>
    <hyperlink ref="A596" r:id="rId686" xr:uid="{00000000-0004-0000-0200-0000AD020000}"/>
    <hyperlink ref="A597" r:id="rId687" xr:uid="{00000000-0004-0000-0200-0000AE020000}"/>
    <hyperlink ref="A599" r:id="rId688" xr:uid="{00000000-0004-0000-0200-0000AF020000}"/>
    <hyperlink ref="A600" r:id="rId689" xr:uid="{00000000-0004-0000-0200-0000B0020000}"/>
    <hyperlink ref="A601" r:id="rId690" xr:uid="{00000000-0004-0000-0200-0000B1020000}"/>
    <hyperlink ref="A602" r:id="rId691" xr:uid="{00000000-0004-0000-0200-0000B2020000}"/>
    <hyperlink ref="A603" r:id="rId692" xr:uid="{00000000-0004-0000-0200-0000B3020000}"/>
    <hyperlink ref="D603" r:id="rId693" xr:uid="{00000000-0004-0000-0200-0000B4020000}"/>
    <hyperlink ref="A604" r:id="rId694" xr:uid="{00000000-0004-0000-0200-0000B5020000}"/>
    <hyperlink ref="D604" r:id="rId695" xr:uid="{00000000-0004-0000-0200-0000B6020000}"/>
    <hyperlink ref="A605" r:id="rId696" xr:uid="{00000000-0004-0000-0200-0000B7020000}"/>
    <hyperlink ref="D605" r:id="rId697" xr:uid="{00000000-0004-0000-0200-0000B8020000}"/>
    <hyperlink ref="A606" r:id="rId698" xr:uid="{00000000-0004-0000-0200-0000B9020000}"/>
    <hyperlink ref="D606" r:id="rId699" xr:uid="{00000000-0004-0000-0200-0000BA020000}"/>
    <hyperlink ref="A607" r:id="rId700" xr:uid="{00000000-0004-0000-0200-0000BB020000}"/>
    <hyperlink ref="D607" r:id="rId701" xr:uid="{00000000-0004-0000-0200-0000BC020000}"/>
    <hyperlink ref="A608" r:id="rId702" xr:uid="{00000000-0004-0000-0200-0000BD020000}"/>
    <hyperlink ref="D608" r:id="rId703" xr:uid="{00000000-0004-0000-0200-0000BE020000}"/>
    <hyperlink ref="A609" r:id="rId704" xr:uid="{00000000-0004-0000-0200-0000BF020000}"/>
    <hyperlink ref="D609" r:id="rId705" xr:uid="{00000000-0004-0000-0200-0000C0020000}"/>
    <hyperlink ref="A610" r:id="rId706" xr:uid="{00000000-0004-0000-0200-0000C1020000}"/>
    <hyperlink ref="D610" r:id="rId707" xr:uid="{00000000-0004-0000-0200-0000C2020000}"/>
    <hyperlink ref="A611" r:id="rId708" xr:uid="{00000000-0004-0000-0200-0000C3020000}"/>
    <hyperlink ref="D611" r:id="rId709" xr:uid="{00000000-0004-0000-0200-0000C4020000}"/>
    <hyperlink ref="A612" r:id="rId710" xr:uid="{00000000-0004-0000-0200-0000C5020000}"/>
    <hyperlink ref="D612" r:id="rId711" xr:uid="{00000000-0004-0000-0200-0000C6020000}"/>
    <hyperlink ref="A613" r:id="rId712" xr:uid="{00000000-0004-0000-0200-0000C7020000}"/>
    <hyperlink ref="D613" r:id="rId713" xr:uid="{00000000-0004-0000-0200-0000C8020000}"/>
    <hyperlink ref="A614" r:id="rId714" xr:uid="{00000000-0004-0000-0200-0000C9020000}"/>
    <hyperlink ref="D614" r:id="rId715" xr:uid="{00000000-0004-0000-0200-0000CA020000}"/>
    <hyperlink ref="A615" r:id="rId716" xr:uid="{00000000-0004-0000-0200-0000CB020000}"/>
    <hyperlink ref="D615" r:id="rId717" xr:uid="{00000000-0004-0000-0200-0000CC020000}"/>
    <hyperlink ref="A616" r:id="rId718" xr:uid="{00000000-0004-0000-0200-0000CD020000}"/>
    <hyperlink ref="D616" r:id="rId719" xr:uid="{00000000-0004-0000-0200-0000CE020000}"/>
    <hyperlink ref="A617" r:id="rId720" xr:uid="{00000000-0004-0000-0200-0000CF020000}"/>
    <hyperlink ref="D617" r:id="rId721" xr:uid="{00000000-0004-0000-0200-0000D0020000}"/>
    <hyperlink ref="A618" r:id="rId722" xr:uid="{00000000-0004-0000-0200-0000D1020000}"/>
    <hyperlink ref="D618" r:id="rId723" xr:uid="{00000000-0004-0000-0200-0000D2020000}"/>
    <hyperlink ref="A619" r:id="rId724" xr:uid="{00000000-0004-0000-0200-0000D3020000}"/>
    <hyperlink ref="D619" r:id="rId725" xr:uid="{00000000-0004-0000-0200-0000D4020000}"/>
    <hyperlink ref="A620" r:id="rId726" xr:uid="{00000000-0004-0000-0200-0000D5020000}"/>
    <hyperlink ref="D620" r:id="rId727" xr:uid="{00000000-0004-0000-0200-0000D6020000}"/>
    <hyperlink ref="A621" r:id="rId728" xr:uid="{00000000-0004-0000-0200-0000D7020000}"/>
    <hyperlink ref="D621" r:id="rId729" xr:uid="{00000000-0004-0000-0200-0000D8020000}"/>
    <hyperlink ref="A622" r:id="rId730" xr:uid="{00000000-0004-0000-0200-0000D9020000}"/>
    <hyperlink ref="D622" r:id="rId731" xr:uid="{00000000-0004-0000-0200-0000DA020000}"/>
    <hyperlink ref="A623" r:id="rId732" xr:uid="{00000000-0004-0000-0200-0000DB020000}"/>
    <hyperlink ref="D623" r:id="rId733" xr:uid="{00000000-0004-0000-0200-0000DC020000}"/>
    <hyperlink ref="A624" r:id="rId734" xr:uid="{00000000-0004-0000-0200-0000DD020000}"/>
    <hyperlink ref="D624" r:id="rId735" xr:uid="{00000000-0004-0000-0200-0000DE020000}"/>
    <hyperlink ref="A625" r:id="rId736" xr:uid="{00000000-0004-0000-0200-0000DF020000}"/>
    <hyperlink ref="D625" r:id="rId737" xr:uid="{00000000-0004-0000-0200-0000E0020000}"/>
    <hyperlink ref="A626" r:id="rId738" xr:uid="{00000000-0004-0000-0200-0000E1020000}"/>
    <hyperlink ref="A627" r:id="rId739" xr:uid="{00000000-0004-0000-0200-0000E2020000}"/>
    <hyperlink ref="D627" r:id="rId740" xr:uid="{00000000-0004-0000-0200-0000E3020000}"/>
    <hyperlink ref="A636" r:id="rId741" xr:uid="{00000000-0004-0000-0200-0000E4020000}"/>
    <hyperlink ref="A637" r:id="rId742" xr:uid="{00000000-0004-0000-0200-0000E5020000}"/>
    <hyperlink ref="A638" r:id="rId743" xr:uid="{00000000-0004-0000-0200-0000E6020000}"/>
    <hyperlink ref="A639" r:id="rId744" xr:uid="{00000000-0004-0000-0200-0000E7020000}"/>
    <hyperlink ref="A640" r:id="rId745" xr:uid="{00000000-0004-0000-0200-0000E8020000}"/>
    <hyperlink ref="A641" r:id="rId746" xr:uid="{00000000-0004-0000-0200-0000E9020000}"/>
    <hyperlink ref="A642" r:id="rId747" xr:uid="{00000000-0004-0000-0200-0000EA020000}"/>
    <hyperlink ref="A643" r:id="rId748" xr:uid="{00000000-0004-0000-0200-0000EB020000}"/>
    <hyperlink ref="A644" r:id="rId749" xr:uid="{00000000-0004-0000-0200-0000EC020000}"/>
    <hyperlink ref="A645" r:id="rId750" xr:uid="{00000000-0004-0000-0200-0000ED020000}"/>
    <hyperlink ref="A646" r:id="rId751" xr:uid="{00000000-0004-0000-0200-0000EE020000}"/>
    <hyperlink ref="A647" r:id="rId752" xr:uid="{00000000-0004-0000-0200-0000EF020000}"/>
    <hyperlink ref="A648" r:id="rId753" xr:uid="{00000000-0004-0000-0200-0000F0020000}"/>
    <hyperlink ref="A649" r:id="rId754" xr:uid="{00000000-0004-0000-0200-0000F1020000}"/>
    <hyperlink ref="A650" r:id="rId755" xr:uid="{00000000-0004-0000-0200-0000F2020000}"/>
    <hyperlink ref="A651" r:id="rId756" xr:uid="{00000000-0004-0000-0200-0000F3020000}"/>
    <hyperlink ref="A652" r:id="rId757" xr:uid="{00000000-0004-0000-0200-0000F4020000}"/>
    <hyperlink ref="A653" r:id="rId758" xr:uid="{00000000-0004-0000-0200-0000F5020000}"/>
    <hyperlink ref="A654" r:id="rId759" xr:uid="{00000000-0004-0000-0200-0000F6020000}"/>
    <hyperlink ref="A655" r:id="rId760" xr:uid="{00000000-0004-0000-0200-0000F7020000}"/>
    <hyperlink ref="A656" r:id="rId761" xr:uid="{00000000-0004-0000-0200-0000F8020000}"/>
    <hyperlink ref="A657" r:id="rId762" xr:uid="{00000000-0004-0000-0200-0000F9020000}"/>
    <hyperlink ref="A658" r:id="rId763" xr:uid="{00000000-0004-0000-0200-0000FA020000}"/>
    <hyperlink ref="A659" r:id="rId764" xr:uid="{00000000-0004-0000-0200-0000FB020000}"/>
    <hyperlink ref="A660" r:id="rId765" xr:uid="{00000000-0004-0000-0200-0000FC020000}"/>
    <hyperlink ref="A661" r:id="rId766" xr:uid="{00000000-0004-0000-0200-0000FD020000}"/>
    <hyperlink ref="A662" r:id="rId767" xr:uid="{00000000-0004-0000-0200-0000FE020000}"/>
    <hyperlink ref="A663" r:id="rId768" xr:uid="{00000000-0004-0000-0200-0000FF020000}"/>
    <hyperlink ref="A664" r:id="rId769" xr:uid="{00000000-0004-0000-0200-000000030000}"/>
    <hyperlink ref="A665" r:id="rId770" xr:uid="{00000000-0004-0000-0200-000001030000}"/>
    <hyperlink ref="A666" r:id="rId771" xr:uid="{00000000-0004-0000-0200-000002030000}"/>
    <hyperlink ref="A668" r:id="rId772" xr:uid="{00000000-0004-0000-0200-000003030000}"/>
    <hyperlink ref="A669" r:id="rId773" xr:uid="{00000000-0004-0000-0200-000004030000}"/>
    <hyperlink ref="A670" r:id="rId774" xr:uid="{00000000-0004-0000-0200-000005030000}"/>
    <hyperlink ref="A671" r:id="rId775" xr:uid="{00000000-0004-0000-0200-000006030000}"/>
    <hyperlink ref="A672" r:id="rId776" xr:uid="{00000000-0004-0000-0200-000007030000}"/>
    <hyperlink ref="A673" r:id="rId777" xr:uid="{00000000-0004-0000-0200-000008030000}"/>
    <hyperlink ref="A674" r:id="rId778" xr:uid="{00000000-0004-0000-0200-000009030000}"/>
    <hyperlink ref="A675" r:id="rId779" xr:uid="{00000000-0004-0000-0200-00000A030000}"/>
    <hyperlink ref="A676" r:id="rId780" xr:uid="{00000000-0004-0000-0200-00000B030000}"/>
    <hyperlink ref="D676" r:id="rId781" xr:uid="{00000000-0004-0000-0200-00000C030000}"/>
    <hyperlink ref="A677" r:id="rId782" xr:uid="{00000000-0004-0000-0200-00000D030000}"/>
    <hyperlink ref="D677" r:id="rId783" xr:uid="{00000000-0004-0000-0200-00000E030000}"/>
    <hyperlink ref="A678" r:id="rId784" xr:uid="{00000000-0004-0000-0200-00000F030000}"/>
    <hyperlink ref="D678" r:id="rId785" xr:uid="{00000000-0004-0000-0200-000010030000}"/>
    <hyperlink ref="A679" r:id="rId786" xr:uid="{00000000-0004-0000-0200-000011030000}"/>
    <hyperlink ref="D679" r:id="rId787" xr:uid="{00000000-0004-0000-0200-000012030000}"/>
    <hyperlink ref="A680" r:id="rId788" xr:uid="{00000000-0004-0000-0200-000013030000}"/>
    <hyperlink ref="D680" r:id="rId789" xr:uid="{00000000-0004-0000-0200-000014030000}"/>
    <hyperlink ref="A681" r:id="rId790" xr:uid="{00000000-0004-0000-0200-000015030000}"/>
    <hyperlink ref="D681" r:id="rId791" xr:uid="{00000000-0004-0000-0200-000016030000}"/>
    <hyperlink ref="A682" r:id="rId792" xr:uid="{00000000-0004-0000-0200-000017030000}"/>
    <hyperlink ref="D682" r:id="rId793" xr:uid="{00000000-0004-0000-0200-000018030000}"/>
    <hyperlink ref="A683" r:id="rId794" xr:uid="{00000000-0004-0000-0200-000019030000}"/>
    <hyperlink ref="D683" r:id="rId795" xr:uid="{00000000-0004-0000-0200-00001A030000}"/>
    <hyperlink ref="A684" r:id="rId796" xr:uid="{00000000-0004-0000-0200-00001B030000}"/>
    <hyperlink ref="D684" r:id="rId797" xr:uid="{00000000-0004-0000-0200-00001C030000}"/>
    <hyperlink ref="A685" r:id="rId798" xr:uid="{00000000-0004-0000-0200-00001D030000}"/>
    <hyperlink ref="D685" r:id="rId799" xr:uid="{00000000-0004-0000-0200-00001E030000}"/>
    <hyperlink ref="A686" r:id="rId800" xr:uid="{00000000-0004-0000-0200-00001F030000}"/>
    <hyperlink ref="D686" r:id="rId801" xr:uid="{00000000-0004-0000-0200-000020030000}"/>
    <hyperlink ref="A687" r:id="rId802" xr:uid="{00000000-0004-0000-0200-000021030000}"/>
    <hyperlink ref="D687" r:id="rId803" xr:uid="{00000000-0004-0000-0200-000022030000}"/>
    <hyperlink ref="A688" r:id="rId804" xr:uid="{00000000-0004-0000-0200-000023030000}"/>
    <hyperlink ref="D688" r:id="rId805" xr:uid="{00000000-0004-0000-0200-000024030000}"/>
    <hyperlink ref="A689" r:id="rId806" xr:uid="{00000000-0004-0000-0200-000025030000}"/>
    <hyperlink ref="D689" r:id="rId807" xr:uid="{00000000-0004-0000-0200-000026030000}"/>
    <hyperlink ref="A690" r:id="rId808" xr:uid="{00000000-0004-0000-0200-000027030000}"/>
    <hyperlink ref="D690" r:id="rId809" xr:uid="{00000000-0004-0000-0200-000028030000}"/>
    <hyperlink ref="A692" r:id="rId810" xr:uid="{00000000-0004-0000-0200-000029030000}"/>
    <hyperlink ref="A693" r:id="rId811" xr:uid="{00000000-0004-0000-0200-00002A030000}"/>
    <hyperlink ref="D693" r:id="rId812" xr:uid="{00000000-0004-0000-0200-00002B030000}"/>
    <hyperlink ref="A694" r:id="rId813" xr:uid="{00000000-0004-0000-0200-00002C030000}"/>
    <hyperlink ref="A696" r:id="rId814" xr:uid="{00000000-0004-0000-0200-00002D030000}"/>
    <hyperlink ref="D696" r:id="rId815" xr:uid="{00000000-0004-0000-0200-00002E030000}"/>
    <hyperlink ref="A697" r:id="rId816" xr:uid="{00000000-0004-0000-0200-00002F030000}"/>
    <hyperlink ref="D697" r:id="rId817" xr:uid="{00000000-0004-0000-0200-000030030000}"/>
    <hyperlink ref="A698" r:id="rId818" xr:uid="{00000000-0004-0000-0200-000031030000}"/>
    <hyperlink ref="D698" r:id="rId819" xr:uid="{00000000-0004-0000-0200-000032030000}"/>
    <hyperlink ref="A699" r:id="rId820" xr:uid="{00000000-0004-0000-0200-000033030000}"/>
    <hyperlink ref="D699" r:id="rId821" xr:uid="{00000000-0004-0000-0200-000034030000}"/>
    <hyperlink ref="A701" r:id="rId822" xr:uid="{00000000-0004-0000-0200-000035030000}"/>
    <hyperlink ref="A702" r:id="rId823" xr:uid="{00000000-0004-0000-0200-000036030000}"/>
    <hyperlink ref="D702" r:id="rId824" xr:uid="{00000000-0004-0000-0200-000037030000}"/>
    <hyperlink ref="A703" r:id="rId825" xr:uid="{00000000-0004-0000-0200-000038030000}"/>
    <hyperlink ref="D703" r:id="rId826" xr:uid="{00000000-0004-0000-0200-000039030000}"/>
    <hyperlink ref="A704" r:id="rId827" xr:uid="{00000000-0004-0000-0200-00003A030000}"/>
    <hyperlink ref="D704" r:id="rId828" xr:uid="{00000000-0004-0000-0200-00003B030000}"/>
    <hyperlink ref="A705" r:id="rId829" xr:uid="{00000000-0004-0000-0200-00003C030000}"/>
    <hyperlink ref="D705" r:id="rId830" xr:uid="{00000000-0004-0000-0200-00003D030000}"/>
    <hyperlink ref="A706" r:id="rId831" xr:uid="{00000000-0004-0000-0200-00003E030000}"/>
    <hyperlink ref="D706" r:id="rId832" xr:uid="{00000000-0004-0000-0200-00003F030000}"/>
    <hyperlink ref="A707" r:id="rId833" xr:uid="{00000000-0004-0000-0200-000040030000}"/>
    <hyperlink ref="A708" r:id="rId834" xr:uid="{00000000-0004-0000-0200-000041030000}"/>
    <hyperlink ref="A709" r:id="rId835" xr:uid="{00000000-0004-0000-0200-000042030000}"/>
    <hyperlink ref="A710" r:id="rId836" xr:uid="{00000000-0004-0000-0200-000043030000}"/>
    <hyperlink ref="A711" r:id="rId837" xr:uid="{00000000-0004-0000-0200-000044030000}"/>
    <hyperlink ref="A712" r:id="rId838" xr:uid="{00000000-0004-0000-0200-000045030000}"/>
    <hyperlink ref="A713" r:id="rId839" xr:uid="{00000000-0004-0000-0200-000046030000}"/>
    <hyperlink ref="A714" r:id="rId840" xr:uid="{00000000-0004-0000-0200-000047030000}"/>
    <hyperlink ref="A715" r:id="rId841" xr:uid="{00000000-0004-0000-0200-000048030000}"/>
    <hyperlink ref="A716" r:id="rId842" xr:uid="{00000000-0004-0000-0200-000049030000}"/>
    <hyperlink ref="A717" r:id="rId843" xr:uid="{00000000-0004-0000-0200-00004A030000}"/>
    <hyperlink ref="A718" r:id="rId844" xr:uid="{00000000-0004-0000-0200-00004B030000}"/>
    <hyperlink ref="A719" r:id="rId845" xr:uid="{00000000-0004-0000-0200-00004C030000}"/>
    <hyperlink ref="A720" r:id="rId846" xr:uid="{00000000-0004-0000-0200-00004D030000}"/>
    <hyperlink ref="A721" r:id="rId847" xr:uid="{00000000-0004-0000-0200-00004E030000}"/>
    <hyperlink ref="A722" r:id="rId848" xr:uid="{00000000-0004-0000-0200-00004F030000}"/>
    <hyperlink ref="A723" r:id="rId849" xr:uid="{00000000-0004-0000-0200-000050030000}"/>
    <hyperlink ref="A724" r:id="rId850" xr:uid="{00000000-0004-0000-0200-000051030000}"/>
    <hyperlink ref="A725" r:id="rId851" xr:uid="{00000000-0004-0000-0200-000052030000}"/>
    <hyperlink ref="A726" r:id="rId852" xr:uid="{00000000-0004-0000-0200-000053030000}"/>
    <hyperlink ref="A727" r:id="rId853" xr:uid="{00000000-0004-0000-0200-000054030000}"/>
    <hyperlink ref="A728" r:id="rId854" xr:uid="{00000000-0004-0000-0200-000055030000}"/>
    <hyperlink ref="A729" r:id="rId855" xr:uid="{00000000-0004-0000-0200-000056030000}"/>
    <hyperlink ref="A730" r:id="rId856" xr:uid="{00000000-0004-0000-0200-000057030000}"/>
    <hyperlink ref="A731" r:id="rId857" xr:uid="{00000000-0004-0000-0200-000058030000}"/>
    <hyperlink ref="A732" r:id="rId858" xr:uid="{00000000-0004-0000-0200-000059030000}"/>
    <hyperlink ref="A734" r:id="rId859" xr:uid="{00000000-0004-0000-0200-00005A030000}"/>
    <hyperlink ref="A735" r:id="rId860" xr:uid="{00000000-0004-0000-0200-00005B030000}"/>
    <hyperlink ref="A736" r:id="rId861" xr:uid="{00000000-0004-0000-0200-00005C030000}"/>
    <hyperlink ref="A737" r:id="rId862" xr:uid="{00000000-0004-0000-0200-00005D030000}"/>
    <hyperlink ref="A738" r:id="rId863" xr:uid="{00000000-0004-0000-0200-00005E030000}"/>
    <hyperlink ref="A739" r:id="rId864" xr:uid="{00000000-0004-0000-0200-00005F030000}"/>
    <hyperlink ref="A740" r:id="rId865" xr:uid="{00000000-0004-0000-0200-000060030000}"/>
    <hyperlink ref="A741" r:id="rId866" xr:uid="{00000000-0004-0000-0200-000061030000}"/>
    <hyperlink ref="A742" r:id="rId867" xr:uid="{00000000-0004-0000-0200-000062030000}"/>
    <hyperlink ref="A743" r:id="rId868" xr:uid="{00000000-0004-0000-0200-000063030000}"/>
    <hyperlink ref="A744" r:id="rId869" xr:uid="{00000000-0004-0000-0200-000064030000}"/>
    <hyperlink ref="A745" r:id="rId870" xr:uid="{00000000-0004-0000-0200-000065030000}"/>
    <hyperlink ref="A746" r:id="rId871" xr:uid="{00000000-0004-0000-0200-000066030000}"/>
    <hyperlink ref="A747" r:id="rId872" xr:uid="{00000000-0004-0000-0200-000067030000}"/>
    <hyperlink ref="A748" r:id="rId873" xr:uid="{00000000-0004-0000-0200-000068030000}"/>
    <hyperlink ref="A749" r:id="rId874" xr:uid="{00000000-0004-0000-0200-000069030000}"/>
    <hyperlink ref="A750" r:id="rId875" xr:uid="{00000000-0004-0000-0200-00006A030000}"/>
    <hyperlink ref="A751" r:id="rId876" xr:uid="{00000000-0004-0000-0200-00006B030000}"/>
    <hyperlink ref="A752" r:id="rId877" xr:uid="{00000000-0004-0000-0200-00006C030000}"/>
    <hyperlink ref="A753" r:id="rId878" xr:uid="{00000000-0004-0000-0200-00006D030000}"/>
    <hyperlink ref="A754" r:id="rId879" xr:uid="{00000000-0004-0000-0200-00006E030000}"/>
    <hyperlink ref="A755" r:id="rId880" xr:uid="{00000000-0004-0000-0200-00006F030000}"/>
    <hyperlink ref="A756" r:id="rId881" xr:uid="{00000000-0004-0000-0200-000070030000}"/>
    <hyperlink ref="A757" r:id="rId882" xr:uid="{00000000-0004-0000-0200-000071030000}"/>
    <hyperlink ref="A758" r:id="rId883" xr:uid="{00000000-0004-0000-0200-000072030000}"/>
    <hyperlink ref="A759" r:id="rId884" xr:uid="{00000000-0004-0000-0200-000073030000}"/>
    <hyperlink ref="A760" r:id="rId885" xr:uid="{00000000-0004-0000-0200-000074030000}"/>
    <hyperlink ref="A761" r:id="rId886" xr:uid="{00000000-0004-0000-0200-000075030000}"/>
    <hyperlink ref="A762" r:id="rId887" xr:uid="{00000000-0004-0000-0200-000076030000}"/>
    <hyperlink ref="A763" r:id="rId888" xr:uid="{00000000-0004-0000-0200-000077030000}"/>
    <hyperlink ref="A764" r:id="rId889" xr:uid="{00000000-0004-0000-0200-000078030000}"/>
    <hyperlink ref="A765" r:id="rId890" xr:uid="{00000000-0004-0000-0200-000079030000}"/>
    <hyperlink ref="A766" r:id="rId891" xr:uid="{00000000-0004-0000-0200-00007A030000}"/>
    <hyperlink ref="A768" r:id="rId892" xr:uid="{00000000-0004-0000-0200-00007B030000}"/>
    <hyperlink ref="A769" r:id="rId893" xr:uid="{00000000-0004-0000-0200-00007C030000}"/>
    <hyperlink ref="A770" r:id="rId894" xr:uid="{00000000-0004-0000-0200-00007D030000}"/>
    <hyperlink ref="A771" r:id="rId895" xr:uid="{00000000-0004-0000-0200-00007E030000}"/>
    <hyperlink ref="A772" r:id="rId896" xr:uid="{00000000-0004-0000-0200-00007F030000}"/>
    <hyperlink ref="A774" r:id="rId897" xr:uid="{00000000-0004-0000-0200-000080030000}"/>
    <hyperlink ref="A775" r:id="rId898" xr:uid="{00000000-0004-0000-0200-000081030000}"/>
    <hyperlink ref="A776" r:id="rId899" xr:uid="{00000000-0004-0000-0200-000082030000}"/>
    <hyperlink ref="A777" r:id="rId900" xr:uid="{00000000-0004-0000-0200-000083030000}"/>
    <hyperlink ref="D777" r:id="rId901" xr:uid="{00000000-0004-0000-0200-000084030000}"/>
    <hyperlink ref="A778" r:id="rId902" xr:uid="{00000000-0004-0000-0200-000085030000}"/>
    <hyperlink ref="A779" r:id="rId903" xr:uid="{00000000-0004-0000-0200-000086030000}"/>
    <hyperlink ref="A780" r:id="rId904" xr:uid="{00000000-0004-0000-0200-000087030000}"/>
    <hyperlink ref="A781" r:id="rId905" xr:uid="{00000000-0004-0000-0200-000088030000}"/>
    <hyperlink ref="D781" r:id="rId906" xr:uid="{00000000-0004-0000-0200-000089030000}"/>
    <hyperlink ref="A782" r:id="rId907" xr:uid="{00000000-0004-0000-0200-00008A030000}"/>
    <hyperlink ref="A783" r:id="rId908" xr:uid="{00000000-0004-0000-0200-00008B030000}"/>
    <hyperlink ref="A784" r:id="rId909" xr:uid="{00000000-0004-0000-0200-00008C030000}"/>
    <hyperlink ref="A785" r:id="rId910" xr:uid="{00000000-0004-0000-0200-00008D030000}"/>
    <hyperlink ref="D785" r:id="rId911" xr:uid="{00000000-0004-0000-0200-00008E030000}"/>
    <hyperlink ref="A786" r:id="rId912" xr:uid="{00000000-0004-0000-0200-00008F030000}"/>
    <hyperlink ref="D786" r:id="rId913" xr:uid="{00000000-0004-0000-0200-000090030000}"/>
    <hyperlink ref="A787" r:id="rId914" xr:uid="{00000000-0004-0000-0200-000091030000}"/>
    <hyperlink ref="D787" r:id="rId915" xr:uid="{00000000-0004-0000-0200-000092030000}"/>
    <hyperlink ref="A788" r:id="rId916" xr:uid="{00000000-0004-0000-0200-000093030000}"/>
    <hyperlink ref="A789" r:id="rId917" xr:uid="{00000000-0004-0000-0200-000094030000}"/>
    <hyperlink ref="A790" r:id="rId918" xr:uid="{00000000-0004-0000-0200-000095030000}"/>
    <hyperlink ref="A791" r:id="rId919" xr:uid="{00000000-0004-0000-0200-000096030000}"/>
    <hyperlink ref="A792" r:id="rId920" xr:uid="{00000000-0004-0000-0200-000097030000}"/>
    <hyperlink ref="A793" r:id="rId921" xr:uid="{00000000-0004-0000-0200-000098030000}"/>
    <hyperlink ref="A794" r:id="rId922" xr:uid="{00000000-0004-0000-0200-000099030000}"/>
    <hyperlink ref="A795" r:id="rId923" xr:uid="{00000000-0004-0000-0200-00009A030000}"/>
    <hyperlink ref="A796" r:id="rId924" xr:uid="{00000000-0004-0000-0200-00009B030000}"/>
    <hyperlink ref="D796" r:id="rId925" xr:uid="{00000000-0004-0000-0200-00009C030000}"/>
    <hyperlink ref="A800" r:id="rId926" xr:uid="{00000000-0004-0000-0200-00009D030000}"/>
    <hyperlink ref="A801" r:id="rId927" xr:uid="{00000000-0004-0000-0200-00009E030000}"/>
    <hyperlink ref="D801" r:id="rId928" xr:uid="{00000000-0004-0000-0200-00009F030000}"/>
    <hyperlink ref="A802" r:id="rId929" xr:uid="{00000000-0004-0000-0200-0000A0030000}"/>
    <hyperlink ref="A803" r:id="rId930" xr:uid="{00000000-0004-0000-0200-0000A1030000}"/>
    <hyperlink ref="A804" r:id="rId931" xr:uid="{00000000-0004-0000-0200-0000A2030000}"/>
    <hyperlink ref="A805" r:id="rId932" xr:uid="{00000000-0004-0000-0200-0000A3030000}"/>
    <hyperlink ref="A810" r:id="rId933" xr:uid="{00000000-0004-0000-0200-0000A4030000}"/>
    <hyperlink ref="A811" r:id="rId934" xr:uid="{00000000-0004-0000-0200-0000A5030000}"/>
    <hyperlink ref="A812" r:id="rId935" xr:uid="{00000000-0004-0000-0200-0000A6030000}"/>
    <hyperlink ref="A813" r:id="rId936" xr:uid="{00000000-0004-0000-0200-0000A7030000}"/>
    <hyperlink ref="A817" r:id="rId937" xr:uid="{00000000-0004-0000-0200-0000A8030000}"/>
    <hyperlink ref="A818" r:id="rId938" xr:uid="{00000000-0004-0000-0200-0000A9030000}"/>
    <hyperlink ref="A819" r:id="rId939" xr:uid="{00000000-0004-0000-0200-0000AA030000}"/>
    <hyperlink ref="A821" r:id="rId940" xr:uid="{00000000-0004-0000-0200-0000AB030000}"/>
    <hyperlink ref="A822" r:id="rId941" xr:uid="{00000000-0004-0000-0200-0000AC030000}"/>
    <hyperlink ref="A823" r:id="rId942" xr:uid="{00000000-0004-0000-0200-0000AD030000}"/>
    <hyperlink ref="A824" r:id="rId943" xr:uid="{00000000-0004-0000-0200-0000AE030000}"/>
    <hyperlink ref="A825" r:id="rId944" xr:uid="{00000000-0004-0000-0200-0000AF030000}"/>
    <hyperlink ref="A827" r:id="rId945" xr:uid="{00000000-0004-0000-0200-0000B0030000}"/>
    <hyperlink ref="A828" r:id="rId946" xr:uid="{00000000-0004-0000-0200-0000B1030000}"/>
    <hyperlink ref="A829" r:id="rId947" xr:uid="{00000000-0004-0000-0200-0000B2030000}"/>
    <hyperlink ref="A831" r:id="rId948" xr:uid="{00000000-0004-0000-0200-0000B3030000}"/>
    <hyperlink ref="A832" r:id="rId949" xr:uid="{00000000-0004-0000-0200-0000B4030000}"/>
    <hyperlink ref="A833" r:id="rId950" xr:uid="{00000000-0004-0000-0200-0000B5030000}"/>
    <hyperlink ref="A834" r:id="rId951" xr:uid="{00000000-0004-0000-0200-0000B6030000}"/>
    <hyperlink ref="A835" r:id="rId952" xr:uid="{00000000-0004-0000-0200-0000B7030000}"/>
    <hyperlink ref="A836" r:id="rId953" xr:uid="{00000000-0004-0000-0200-0000B8030000}"/>
    <hyperlink ref="A837" r:id="rId954" xr:uid="{00000000-0004-0000-0200-0000B9030000}"/>
    <hyperlink ref="A838" r:id="rId955" xr:uid="{00000000-0004-0000-0200-0000BA030000}"/>
    <hyperlink ref="A840" r:id="rId956" xr:uid="{00000000-0004-0000-0200-0000BB030000}"/>
    <hyperlink ref="A841" r:id="rId957" xr:uid="{00000000-0004-0000-0200-0000BC030000}"/>
    <hyperlink ref="A843" r:id="rId958" xr:uid="{00000000-0004-0000-0200-0000BD030000}"/>
    <hyperlink ref="A844" r:id="rId959" xr:uid="{00000000-0004-0000-0200-0000BE030000}"/>
    <hyperlink ref="A845" r:id="rId960" xr:uid="{00000000-0004-0000-0200-0000BF030000}"/>
    <hyperlink ref="A846" r:id="rId961" xr:uid="{00000000-0004-0000-0200-0000C0030000}"/>
    <hyperlink ref="A847" r:id="rId962" xr:uid="{00000000-0004-0000-0200-0000C1030000}"/>
    <hyperlink ref="A848" r:id="rId963" xr:uid="{00000000-0004-0000-0200-0000C2030000}"/>
    <hyperlink ref="A849" r:id="rId964" xr:uid="{00000000-0004-0000-0200-0000C3030000}"/>
    <hyperlink ref="A850" r:id="rId965" xr:uid="{00000000-0004-0000-0200-0000C4030000}"/>
    <hyperlink ref="A851" r:id="rId966" xr:uid="{00000000-0004-0000-0200-0000C5030000}"/>
    <hyperlink ref="A852" r:id="rId967" xr:uid="{00000000-0004-0000-0200-0000C6030000}"/>
    <hyperlink ref="A853" r:id="rId968" xr:uid="{00000000-0004-0000-0200-0000C7030000}"/>
    <hyperlink ref="B891" r:id="rId969" xr:uid="{00000000-0004-0000-0200-0000C8030000}"/>
  </hyperlinks>
  <pageMargins left="0.7" right="0.7" top="0.75" bottom="0.75" header="0.3" footer="0.3"/>
  <legacyDrawing r:id="rId97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Config!$AB$2:$AB892</xm:f>
          </x14:formula1>
          <xm:sqref>AE4:AE16 AE821:AE884 AE798:AE819 AE734:AE796 AE701:AE732 AE692:AE699 AE668:AE690 AE629:AE666 AE522:AE627 AE502:AE520 AE490:AE498 AE484:AE488 AE480:AE482 AE466:AE478 AE455:AE464 AE452:AE453 AE411:AE450 AE383:AE409 AE324:AE381 AE283:AE320 AE255:AE279 AE234:AE251 AE226:AE230 AE215:AE222 AE99:AE211 AE58:AE95 AE20:AE54</xm:sqref>
        </x14:dataValidation>
        <x14:dataValidation type="list" allowBlank="1" showErrorMessage="1" xr:uid="{00000000-0002-0000-0200-000001000000}">
          <x14:formula1>
            <xm:f>Config!$AC$2:$AC892</xm:f>
          </x14:formula1>
          <xm:sqref>AF4:AF16 AF821:AF884 AF798:AF819 AF734:AF796 AF701:AF732 AF692:AF699 AF668:AF690 AF629:AF666 AF522:AF627 AF502:AF520 AF490:AF498 AF484:AF488 AF480:AF482 AF466:AF478 AF455:AF464 AF452:AF453 AF411:AF450 AF383:AF409 AF324:AF381 AF283:AF320 AF255:AF279 AF234:AF251 AF226:AF230 AF215:AF222 AF99:AF211 AF58:AF95 AF20:AF54</xm:sqref>
        </x14:dataValidation>
        <x14:dataValidation type="list" allowBlank="1" showErrorMessage="1" xr:uid="{00000000-0002-0000-0200-000002000000}">
          <x14:formula1>
            <xm:f>Cennik!$A$4:$A892</xm:f>
          </x14:formula1>
          <xm:sqref>F4:F884 AB4:AB884 Z4:Z884 X4:X884 V4:V884 T4:T884 R4:R884 P4:P884 N4:N884 L4:L884 J4:J884 H4:H884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C269"/>
    <outlinePr summaryBelow="0" summaryRight="0"/>
  </sheetPr>
  <dimension ref="A1:AD7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6.7109375" customWidth="1"/>
    <col min="2" max="2" width="27" customWidth="1"/>
    <col min="3" max="3" width="3.140625" customWidth="1"/>
    <col min="4" max="4" width="10.5703125" customWidth="1"/>
    <col min="5" max="5" width="17.85546875" customWidth="1"/>
    <col min="6" max="6" width="9.28515625" customWidth="1"/>
    <col min="7" max="7" width="2.5703125" customWidth="1"/>
    <col min="8" max="8" width="14.42578125" customWidth="1"/>
    <col min="9" max="9" width="23.85546875" customWidth="1"/>
    <col min="10" max="10" width="3.42578125" customWidth="1"/>
    <col min="11" max="11" width="21" customWidth="1"/>
    <col min="12" max="12" width="24.42578125" customWidth="1"/>
    <col min="13" max="13" width="3.5703125" customWidth="1"/>
    <col min="14" max="14" width="15.5703125" customWidth="1"/>
    <col min="15" max="15" width="14.140625" customWidth="1"/>
    <col min="16" max="16" width="22.28515625" customWidth="1"/>
    <col min="17" max="17" width="13.7109375" customWidth="1"/>
    <col min="18" max="18" width="11.85546875" customWidth="1"/>
    <col min="19" max="19" width="9.7109375" customWidth="1"/>
    <col min="20" max="20" width="11.5703125" customWidth="1"/>
    <col min="21" max="21" width="15.42578125" customWidth="1"/>
    <col min="22" max="22" width="8" customWidth="1"/>
    <col min="23" max="23" width="12.42578125" customWidth="1"/>
    <col min="24" max="24" width="40.85546875" customWidth="1"/>
    <col min="25" max="25" width="16.7109375" customWidth="1"/>
    <col min="26" max="26" width="22.28515625" customWidth="1"/>
    <col min="27" max="27" width="22.85546875" customWidth="1"/>
    <col min="28" max="30" width="16" customWidth="1"/>
  </cols>
  <sheetData>
    <row r="1" spans="1:30" ht="21" customHeight="1">
      <c r="A1" s="233" t="s">
        <v>12632</v>
      </c>
      <c r="B1" s="233" t="s">
        <v>12633</v>
      </c>
      <c r="C1" s="234"/>
      <c r="D1" s="233" t="s">
        <v>12634</v>
      </c>
      <c r="E1" s="233" t="s">
        <v>12635</v>
      </c>
      <c r="F1" s="233" t="s">
        <v>12636</v>
      </c>
      <c r="G1" s="234"/>
      <c r="H1" s="235" t="s">
        <v>12637</v>
      </c>
      <c r="I1" s="235" t="s">
        <v>8173</v>
      </c>
      <c r="J1" s="234"/>
      <c r="K1" s="235" t="s">
        <v>12638</v>
      </c>
      <c r="L1" s="235" t="s">
        <v>12639</v>
      </c>
      <c r="M1" s="236"/>
      <c r="N1" s="237" t="s">
        <v>4</v>
      </c>
      <c r="O1" s="238" t="s">
        <v>5</v>
      </c>
      <c r="P1" s="238" t="s">
        <v>6</v>
      </c>
      <c r="Q1" s="238" t="s">
        <v>7</v>
      </c>
      <c r="R1" s="238" t="s">
        <v>12640</v>
      </c>
      <c r="S1" s="238" t="s">
        <v>12641</v>
      </c>
      <c r="T1" s="238" t="s">
        <v>12642</v>
      </c>
      <c r="U1" s="238" t="s">
        <v>12643</v>
      </c>
      <c r="V1" s="238" t="s">
        <v>12644</v>
      </c>
      <c r="W1" s="238" t="s">
        <v>12645</v>
      </c>
      <c r="X1" s="239" t="s">
        <v>12646</v>
      </c>
      <c r="Y1" s="240" t="s">
        <v>12647</v>
      </c>
      <c r="Z1" s="241" t="s">
        <v>12648</v>
      </c>
      <c r="AA1" s="236"/>
      <c r="AB1" s="240" t="s">
        <v>12533</v>
      </c>
      <c r="AC1" s="242" t="s">
        <v>12534</v>
      </c>
      <c r="AD1" s="241" t="s">
        <v>12649</v>
      </c>
    </row>
    <row r="2" spans="1:30" ht="21" customHeight="1">
      <c r="A2" s="243" t="s">
        <v>3218</v>
      </c>
      <c r="B2" s="243" t="s">
        <v>12650</v>
      </c>
      <c r="C2" s="236"/>
      <c r="D2" s="243" t="s">
        <v>12651</v>
      </c>
      <c r="E2" s="243" t="s">
        <v>12652</v>
      </c>
      <c r="F2" s="243">
        <v>5</v>
      </c>
      <c r="G2" s="236"/>
      <c r="H2" s="244" t="s">
        <v>4531</v>
      </c>
      <c r="I2" s="245" t="s">
        <v>4534</v>
      </c>
      <c r="J2" s="236"/>
      <c r="K2" s="246" t="s">
        <v>240</v>
      </c>
      <c r="L2" s="246" t="s">
        <v>4035</v>
      </c>
      <c r="M2" s="236"/>
      <c r="N2" s="245" t="s">
        <v>3350</v>
      </c>
      <c r="O2" s="245" t="s">
        <v>292</v>
      </c>
      <c r="P2" s="245" t="s">
        <v>5302</v>
      </c>
      <c r="Q2" s="245" t="s">
        <v>778</v>
      </c>
      <c r="R2" s="245" t="b">
        <v>0</v>
      </c>
      <c r="S2" s="245" t="b">
        <v>0</v>
      </c>
      <c r="T2" s="245" t="b">
        <v>0</v>
      </c>
      <c r="U2" s="245" t="b">
        <v>0</v>
      </c>
      <c r="V2" s="245" t="b">
        <v>0</v>
      </c>
      <c r="W2" s="246" t="b">
        <v>0</v>
      </c>
      <c r="X2" s="247" t="s">
        <v>12653</v>
      </c>
      <c r="Y2" s="243"/>
      <c r="Z2" s="243" t="s">
        <v>12654</v>
      </c>
      <c r="AA2" s="236"/>
      <c r="AB2" s="248" t="s">
        <v>12541</v>
      </c>
      <c r="AC2" s="248" t="s">
        <v>12571</v>
      </c>
      <c r="AD2" s="249"/>
    </row>
    <row r="3" spans="1:30" ht="21" customHeight="1">
      <c r="A3" s="243" t="s">
        <v>3220</v>
      </c>
      <c r="B3" s="243" t="s">
        <v>12655</v>
      </c>
      <c r="C3" s="236"/>
      <c r="D3" s="243" t="s">
        <v>12656</v>
      </c>
      <c r="E3" s="243" t="s">
        <v>12657</v>
      </c>
      <c r="F3" s="243">
        <v>3</v>
      </c>
      <c r="G3" s="236"/>
      <c r="H3" s="243" t="s">
        <v>4520</v>
      </c>
      <c r="I3" s="246" t="s">
        <v>4522</v>
      </c>
      <c r="J3" s="236"/>
      <c r="K3" s="250" t="s">
        <v>3625</v>
      </c>
      <c r="L3" s="250" t="s">
        <v>3626</v>
      </c>
      <c r="M3" s="251"/>
      <c r="N3" s="250" t="s">
        <v>7494</v>
      </c>
      <c r="O3" s="250" t="s">
        <v>3444</v>
      </c>
      <c r="P3" s="250" t="s">
        <v>4818</v>
      </c>
      <c r="Q3" s="250" t="s">
        <v>294</v>
      </c>
      <c r="R3" s="250" t="b">
        <v>0</v>
      </c>
      <c r="S3" s="250" t="b">
        <v>0</v>
      </c>
      <c r="T3" s="250" t="b">
        <v>0</v>
      </c>
      <c r="U3" s="250" t="b">
        <v>0</v>
      </c>
      <c r="V3" s="250" t="b">
        <v>0</v>
      </c>
      <c r="W3" s="250" t="b">
        <v>0</v>
      </c>
      <c r="X3" s="247" t="s">
        <v>12658</v>
      </c>
      <c r="Y3" s="243"/>
      <c r="Z3" s="243" t="s">
        <v>12659</v>
      </c>
      <c r="AA3" s="236"/>
      <c r="AB3" s="248" t="s">
        <v>12660</v>
      </c>
      <c r="AC3" s="248" t="s">
        <v>12540</v>
      </c>
      <c r="AD3" s="252"/>
    </row>
    <row r="4" spans="1:30" ht="21" customHeight="1">
      <c r="A4" s="243" t="s">
        <v>3222</v>
      </c>
      <c r="B4" s="243" t="s">
        <v>12661</v>
      </c>
      <c r="C4" s="236"/>
      <c r="D4" s="243" t="s">
        <v>12662</v>
      </c>
      <c r="E4" s="243" t="s">
        <v>12663</v>
      </c>
      <c r="F4" s="243">
        <v>5</v>
      </c>
      <c r="G4" s="236"/>
      <c r="H4" s="243" t="s">
        <v>4374</v>
      </c>
      <c r="I4" s="245" t="s">
        <v>6977</v>
      </c>
      <c r="J4" s="236"/>
      <c r="K4" s="250" t="s">
        <v>3348</v>
      </c>
      <c r="L4" s="250" t="s">
        <v>3920</v>
      </c>
      <c r="M4" s="251"/>
      <c r="N4" s="250" t="s">
        <v>41</v>
      </c>
      <c r="O4" s="250" t="s">
        <v>3351</v>
      </c>
      <c r="P4" s="250" t="s">
        <v>5614</v>
      </c>
      <c r="Q4" s="250" t="s">
        <v>8149</v>
      </c>
      <c r="R4" s="250" t="b">
        <v>0</v>
      </c>
      <c r="S4" s="250" t="b">
        <v>0</v>
      </c>
      <c r="T4" s="250" t="b">
        <v>0</v>
      </c>
      <c r="U4" s="250" t="b">
        <v>0</v>
      </c>
      <c r="V4" s="250" t="b">
        <v>0</v>
      </c>
      <c r="W4" s="250" t="b">
        <v>0</v>
      </c>
      <c r="X4" s="247" t="s">
        <v>12664</v>
      </c>
      <c r="Y4" s="253"/>
      <c r="Z4" s="253" t="s">
        <v>12665</v>
      </c>
      <c r="AA4" s="236"/>
      <c r="AB4" s="248" t="s">
        <v>12539</v>
      </c>
      <c r="AC4" s="248" t="s">
        <v>12548</v>
      </c>
      <c r="AD4" s="249"/>
    </row>
    <row r="5" spans="1:30" ht="21" customHeight="1">
      <c r="A5" s="243" t="s">
        <v>3224</v>
      </c>
      <c r="B5" s="243" t="s">
        <v>12666</v>
      </c>
      <c r="C5" s="236"/>
      <c r="D5" s="243" t="s">
        <v>12667</v>
      </c>
      <c r="E5" s="250" t="s">
        <v>12668</v>
      </c>
      <c r="F5" s="250">
        <v>5</v>
      </c>
      <c r="G5" s="236"/>
      <c r="H5" s="243" t="s">
        <v>4523</v>
      </c>
      <c r="I5" s="254" t="s">
        <v>4526</v>
      </c>
      <c r="J5" s="236"/>
      <c r="K5" s="250" t="s">
        <v>3570</v>
      </c>
      <c r="L5" s="250" t="s">
        <v>4105</v>
      </c>
      <c r="M5" s="251"/>
      <c r="N5" s="250" t="s">
        <v>803</v>
      </c>
      <c r="O5" s="250" t="s">
        <v>3627</v>
      </c>
      <c r="P5" s="250" t="s">
        <v>7252</v>
      </c>
      <c r="Q5" s="250" t="s">
        <v>8100</v>
      </c>
      <c r="R5" s="250" t="b">
        <v>0</v>
      </c>
      <c r="S5" s="250" t="b">
        <v>0</v>
      </c>
      <c r="T5" s="250" t="b">
        <v>0</v>
      </c>
      <c r="U5" s="250" t="b">
        <v>0</v>
      </c>
      <c r="V5" s="250" t="b">
        <v>0</v>
      </c>
      <c r="W5" s="250" t="b">
        <v>0</v>
      </c>
      <c r="X5" s="247" t="s">
        <v>12669</v>
      </c>
      <c r="Y5" s="254"/>
      <c r="Z5" s="254" t="s">
        <v>12670</v>
      </c>
      <c r="AA5" s="236"/>
      <c r="AB5" s="248" t="s">
        <v>12547</v>
      </c>
      <c r="AC5" s="248" t="s">
        <v>12543</v>
      </c>
      <c r="AD5" s="252"/>
    </row>
    <row r="6" spans="1:30" ht="21" customHeight="1">
      <c r="A6" s="243" t="s">
        <v>3226</v>
      </c>
      <c r="B6" s="243" t="s">
        <v>12671</v>
      </c>
      <c r="C6" s="236"/>
      <c r="D6" s="243" t="s">
        <v>12672</v>
      </c>
      <c r="E6" s="250" t="s">
        <v>12673</v>
      </c>
      <c r="F6" s="250">
        <v>5</v>
      </c>
      <c r="G6" s="236"/>
      <c r="H6" s="255" t="s">
        <v>7670</v>
      </c>
      <c r="I6" s="255" t="s">
        <v>7672</v>
      </c>
      <c r="J6" s="236"/>
      <c r="K6" s="250" t="s">
        <v>4815</v>
      </c>
      <c r="L6" s="250" t="s">
        <v>4394</v>
      </c>
      <c r="M6" s="251"/>
      <c r="N6" s="250" t="s">
        <v>4817</v>
      </c>
      <c r="O6" s="250" t="s">
        <v>3640</v>
      </c>
      <c r="P6" s="250" t="s">
        <v>12674</v>
      </c>
      <c r="Q6" s="250" t="s">
        <v>8007</v>
      </c>
      <c r="R6" s="250" t="b">
        <v>0</v>
      </c>
      <c r="S6" s="250" t="b">
        <v>0</v>
      </c>
      <c r="T6" s="250" t="b">
        <v>0</v>
      </c>
      <c r="U6" s="250" t="b">
        <v>0</v>
      </c>
      <c r="V6" s="250" t="b">
        <v>1</v>
      </c>
      <c r="W6" s="250" t="b">
        <v>0</v>
      </c>
      <c r="X6" s="247" t="s">
        <v>12675</v>
      </c>
      <c r="Y6" s="253"/>
      <c r="Z6" s="253" t="s">
        <v>12676</v>
      </c>
      <c r="AA6" s="236"/>
      <c r="AB6" s="248" t="s">
        <v>12555</v>
      </c>
      <c r="AC6" s="248" t="s">
        <v>12542</v>
      </c>
      <c r="AD6" s="249"/>
    </row>
    <row r="7" spans="1:30" ht="21" customHeight="1">
      <c r="A7" s="243" t="s">
        <v>3228</v>
      </c>
      <c r="B7" s="250" t="s">
        <v>12677</v>
      </c>
      <c r="C7" s="236"/>
      <c r="D7" s="243" t="s">
        <v>12678</v>
      </c>
      <c r="E7" s="250" t="s">
        <v>12679</v>
      </c>
      <c r="F7" s="250">
        <v>5</v>
      </c>
      <c r="G7" s="236"/>
      <c r="H7" s="243" t="s">
        <v>4378</v>
      </c>
      <c r="I7" s="256" t="s">
        <v>4380</v>
      </c>
      <c r="J7" s="236"/>
      <c r="K7" s="250" t="s">
        <v>39</v>
      </c>
      <c r="L7" s="250" t="s">
        <v>5300</v>
      </c>
      <c r="M7" s="251"/>
      <c r="N7" s="250" t="s">
        <v>5301</v>
      </c>
      <c r="O7" s="250" t="s">
        <v>4817</v>
      </c>
      <c r="P7" s="250" t="s">
        <v>5575</v>
      </c>
      <c r="Q7" s="250" t="s">
        <v>4819</v>
      </c>
      <c r="R7" s="250" t="b">
        <v>0</v>
      </c>
      <c r="S7" s="250" t="b">
        <v>0</v>
      </c>
      <c r="T7" s="250" t="b">
        <v>0</v>
      </c>
      <c r="U7" s="250" t="b">
        <v>1</v>
      </c>
      <c r="V7" s="250" t="b">
        <v>1</v>
      </c>
      <c r="W7" s="250" t="b">
        <v>1</v>
      </c>
      <c r="X7" s="247" t="s">
        <v>12680</v>
      </c>
      <c r="Y7" s="254"/>
      <c r="Z7" s="254" t="s">
        <v>12667</v>
      </c>
      <c r="AA7" s="236"/>
      <c r="AB7" s="248" t="s">
        <v>12549</v>
      </c>
      <c r="AC7" s="248" t="s">
        <v>12550</v>
      </c>
      <c r="AD7" s="252"/>
    </row>
    <row r="8" spans="1:30" ht="21" customHeight="1">
      <c r="A8" s="243" t="s">
        <v>3230</v>
      </c>
      <c r="B8" s="250" t="s">
        <v>12681</v>
      </c>
      <c r="C8" s="236"/>
      <c r="D8" s="250" t="s">
        <v>12682</v>
      </c>
      <c r="E8" s="250" t="s">
        <v>12683</v>
      </c>
      <c r="F8" s="250">
        <v>3</v>
      </c>
      <c r="G8" s="236"/>
      <c r="H8" s="243" t="s">
        <v>4502</v>
      </c>
      <c r="I8" s="245" t="s">
        <v>4504</v>
      </c>
      <c r="J8" s="236"/>
      <c r="K8" s="250" t="s">
        <v>12684</v>
      </c>
      <c r="L8" s="250" t="s">
        <v>3443</v>
      </c>
      <c r="M8" s="251"/>
      <c r="N8" s="250" t="s">
        <v>5613</v>
      </c>
      <c r="O8" s="250" t="s">
        <v>12685</v>
      </c>
      <c r="P8" s="250" t="s">
        <v>7373</v>
      </c>
      <c r="Q8" s="250" t="s">
        <v>7346</v>
      </c>
      <c r="R8" s="250" t="b">
        <v>0</v>
      </c>
      <c r="S8" s="250" t="b">
        <v>0</v>
      </c>
      <c r="T8" s="250" t="b">
        <v>0</v>
      </c>
      <c r="U8" s="250" t="b">
        <v>1</v>
      </c>
      <c r="V8" s="250" t="b">
        <v>0</v>
      </c>
      <c r="W8" s="250" t="b">
        <v>0</v>
      </c>
      <c r="X8" s="247" t="s">
        <v>12686</v>
      </c>
      <c r="Y8" s="253"/>
      <c r="Z8" s="253" t="s">
        <v>12651</v>
      </c>
      <c r="AA8" s="236"/>
      <c r="AB8" s="248"/>
      <c r="AC8" s="248" t="s">
        <v>12553</v>
      </c>
      <c r="AD8" s="249"/>
    </row>
    <row r="9" spans="1:30" ht="21" customHeight="1">
      <c r="A9" s="243" t="s">
        <v>3232</v>
      </c>
      <c r="B9" s="250" t="s">
        <v>12687</v>
      </c>
      <c r="C9" s="236"/>
      <c r="D9" s="243" t="s">
        <v>12688</v>
      </c>
      <c r="E9" s="243" t="s">
        <v>12689</v>
      </c>
      <c r="F9" s="243">
        <v>5</v>
      </c>
      <c r="G9" s="236"/>
      <c r="H9" s="243" t="s">
        <v>4506</v>
      </c>
      <c r="I9" s="256" t="s">
        <v>4509</v>
      </c>
      <c r="J9" s="236"/>
      <c r="K9" s="250" t="s">
        <v>770</v>
      </c>
      <c r="L9" s="250" t="s">
        <v>3349</v>
      </c>
      <c r="M9" s="251"/>
      <c r="N9" s="250" t="s">
        <v>12111</v>
      </c>
      <c r="O9" s="250" t="s">
        <v>5301</v>
      </c>
      <c r="P9" s="250" t="s">
        <v>7345</v>
      </c>
      <c r="Q9" s="250" t="s">
        <v>7374</v>
      </c>
      <c r="R9" s="250" t="b">
        <v>0</v>
      </c>
      <c r="S9" s="250" t="b">
        <v>0</v>
      </c>
      <c r="T9" s="250" t="b">
        <v>0</v>
      </c>
      <c r="U9" s="250" t="b">
        <v>0</v>
      </c>
      <c r="V9" s="250" t="b">
        <v>0</v>
      </c>
      <c r="W9" s="250" t="b">
        <v>0</v>
      </c>
      <c r="X9" s="247" t="s">
        <v>12690</v>
      </c>
      <c r="Y9" s="254"/>
      <c r="Z9" s="254" t="s">
        <v>12691</v>
      </c>
      <c r="AA9" s="236"/>
      <c r="AB9" s="248"/>
      <c r="AC9" s="248" t="s">
        <v>12544</v>
      </c>
      <c r="AD9" s="252"/>
    </row>
    <row r="10" spans="1:30" ht="21" customHeight="1">
      <c r="A10" s="243" t="s">
        <v>3234</v>
      </c>
      <c r="B10" s="250" t="s">
        <v>12692</v>
      </c>
      <c r="C10" s="236"/>
      <c r="D10" s="243" t="s">
        <v>12693</v>
      </c>
      <c r="E10" s="243" t="s">
        <v>12694</v>
      </c>
      <c r="F10" s="243">
        <v>5</v>
      </c>
      <c r="G10" s="236"/>
      <c r="H10" s="243" t="s">
        <v>4555</v>
      </c>
      <c r="I10" s="245" t="s">
        <v>4558</v>
      </c>
      <c r="J10" s="236"/>
      <c r="K10" s="250" t="s">
        <v>12695</v>
      </c>
      <c r="L10" s="250" t="s">
        <v>12696</v>
      </c>
      <c r="M10" s="251"/>
      <c r="N10" s="250" t="s">
        <v>12697</v>
      </c>
      <c r="O10" s="250" t="s">
        <v>7494</v>
      </c>
      <c r="P10" s="250" t="s">
        <v>293</v>
      </c>
      <c r="Q10" s="250" t="s">
        <v>7382</v>
      </c>
      <c r="R10" s="250" t="b">
        <v>0</v>
      </c>
      <c r="S10" s="250" t="b">
        <v>0</v>
      </c>
      <c r="T10" s="250" t="b">
        <v>0</v>
      </c>
      <c r="U10" s="250" t="b">
        <v>0</v>
      </c>
      <c r="V10" s="250" t="b">
        <v>1</v>
      </c>
      <c r="W10" s="250" t="b">
        <v>0</v>
      </c>
      <c r="X10" s="247" t="s">
        <v>12698</v>
      </c>
      <c r="Y10" s="257"/>
      <c r="Z10" s="253" t="s">
        <v>12699</v>
      </c>
      <c r="AA10" s="236"/>
      <c r="AB10" s="248"/>
      <c r="AC10" s="248" t="s">
        <v>12556</v>
      </c>
      <c r="AD10" s="249"/>
    </row>
    <row r="11" spans="1:30" ht="21" customHeight="1">
      <c r="A11" s="243" t="s">
        <v>2259</v>
      </c>
      <c r="B11" s="250" t="s">
        <v>12700</v>
      </c>
      <c r="C11" s="236"/>
      <c r="D11" s="243" t="s">
        <v>12701</v>
      </c>
      <c r="E11" s="243" t="s">
        <v>12702</v>
      </c>
      <c r="F11" s="243">
        <v>5</v>
      </c>
      <c r="G11" s="236"/>
      <c r="H11" s="243" t="s">
        <v>4541</v>
      </c>
      <c r="I11" s="256" t="s">
        <v>4544</v>
      </c>
      <c r="J11" s="236"/>
      <c r="K11" s="250" t="s">
        <v>7493</v>
      </c>
      <c r="L11" s="250" t="s">
        <v>12703</v>
      </c>
      <c r="M11" s="251"/>
      <c r="N11" s="250" t="s">
        <v>5574</v>
      </c>
      <c r="O11" s="250" t="s">
        <v>12704</v>
      </c>
      <c r="P11" s="250" t="s">
        <v>3352</v>
      </c>
      <c r="Q11" s="250" t="s">
        <v>5576</v>
      </c>
      <c r="R11" s="250" t="b">
        <v>0</v>
      </c>
      <c r="S11" s="250" t="b">
        <v>0</v>
      </c>
      <c r="T11" s="250" t="b">
        <v>0</v>
      </c>
      <c r="U11" s="250" t="b">
        <v>1</v>
      </c>
      <c r="V11" s="250" t="b">
        <v>1</v>
      </c>
      <c r="W11" s="250" t="b">
        <v>0</v>
      </c>
      <c r="X11" s="247" t="s">
        <v>12705</v>
      </c>
      <c r="Y11" s="254"/>
      <c r="Z11" s="252" t="s">
        <v>12706</v>
      </c>
      <c r="AA11" s="236"/>
      <c r="AB11" s="248"/>
      <c r="AC11" s="248" t="s">
        <v>12552</v>
      </c>
      <c r="AD11" s="252"/>
    </row>
    <row r="12" spans="1:30" ht="21" customHeight="1">
      <c r="A12" s="243" t="s">
        <v>3237</v>
      </c>
      <c r="B12" s="250" t="s">
        <v>12707</v>
      </c>
      <c r="C12" s="236"/>
      <c r="D12" s="258" t="s">
        <v>12708</v>
      </c>
      <c r="E12" s="258" t="s">
        <v>12709</v>
      </c>
      <c r="F12" s="258">
        <v>5</v>
      </c>
      <c r="G12" s="236"/>
      <c r="H12" s="243" t="s">
        <v>4551</v>
      </c>
      <c r="I12" s="245" t="s">
        <v>4553</v>
      </c>
      <c r="J12" s="236"/>
      <c r="K12" s="250" t="s">
        <v>7675</v>
      </c>
      <c r="L12" s="250" t="s">
        <v>12710</v>
      </c>
      <c r="M12" s="251"/>
      <c r="N12" s="250" t="s">
        <v>241</v>
      </c>
      <c r="O12" s="250" t="s">
        <v>279</v>
      </c>
      <c r="P12" s="250" t="s">
        <v>3445</v>
      </c>
      <c r="Q12" s="250" t="s">
        <v>7424</v>
      </c>
      <c r="R12" s="250" t="b">
        <v>0</v>
      </c>
      <c r="S12" s="250" t="b">
        <v>0</v>
      </c>
      <c r="T12" s="250" t="b">
        <v>0</v>
      </c>
      <c r="U12" s="250" t="b">
        <v>0</v>
      </c>
      <c r="V12" s="250" t="b">
        <v>0</v>
      </c>
      <c r="W12" s="250" t="b">
        <v>0</v>
      </c>
      <c r="X12" s="247" t="s">
        <v>12711</v>
      </c>
      <c r="Y12" s="253"/>
      <c r="Z12" s="253" t="s">
        <v>12708</v>
      </c>
      <c r="AA12" s="236"/>
      <c r="AB12" s="248"/>
      <c r="AC12" s="248" t="s">
        <v>898</v>
      </c>
      <c r="AD12" s="249"/>
    </row>
    <row r="13" spans="1:30" ht="21" customHeight="1">
      <c r="A13" s="243" t="s">
        <v>3239</v>
      </c>
      <c r="B13" s="250" t="s">
        <v>12712</v>
      </c>
      <c r="C13" s="236"/>
      <c r="D13" s="243" t="s">
        <v>12659</v>
      </c>
      <c r="E13" s="250" t="s">
        <v>12713</v>
      </c>
      <c r="F13" s="250">
        <v>3</v>
      </c>
      <c r="G13" s="236"/>
      <c r="H13" s="243" t="s">
        <v>4511</v>
      </c>
      <c r="I13" s="256" t="s">
        <v>4513</v>
      </c>
      <c r="J13" s="236"/>
      <c r="K13" s="250" t="s">
        <v>776</v>
      </c>
      <c r="L13" s="250" t="s">
        <v>12714</v>
      </c>
      <c r="M13" s="251"/>
      <c r="N13" s="250" t="s">
        <v>279</v>
      </c>
      <c r="O13" s="250" t="s">
        <v>241</v>
      </c>
      <c r="P13" s="250" t="s">
        <v>3641</v>
      </c>
      <c r="Q13" s="250" t="s">
        <v>3446</v>
      </c>
      <c r="R13" s="250" t="b">
        <v>0</v>
      </c>
      <c r="S13" s="250" t="b">
        <v>0</v>
      </c>
      <c r="T13" s="250" t="b">
        <v>1</v>
      </c>
      <c r="U13" s="250" t="b">
        <v>1</v>
      </c>
      <c r="V13" s="250" t="b">
        <v>0</v>
      </c>
      <c r="W13" s="250" t="b">
        <v>0</v>
      </c>
      <c r="X13" s="247" t="s">
        <v>12715</v>
      </c>
      <c r="Y13" s="254"/>
      <c r="Z13" s="254"/>
      <c r="AA13" s="236"/>
      <c r="AB13" s="248"/>
      <c r="AC13" s="248" t="s">
        <v>12551</v>
      </c>
      <c r="AD13" s="252"/>
    </row>
    <row r="14" spans="1:30" ht="21" customHeight="1">
      <c r="A14" s="243" t="s">
        <v>3241</v>
      </c>
      <c r="B14" s="250" t="s">
        <v>12716</v>
      </c>
      <c r="C14" s="236"/>
      <c r="D14" s="243" t="s">
        <v>12665</v>
      </c>
      <c r="E14" s="243" t="s">
        <v>12717</v>
      </c>
      <c r="F14" s="243">
        <v>3</v>
      </c>
      <c r="G14" s="236"/>
      <c r="H14" s="243" t="s">
        <v>3908</v>
      </c>
      <c r="I14" s="245" t="s">
        <v>3911</v>
      </c>
      <c r="J14" s="236"/>
      <c r="K14" s="250" t="s">
        <v>290</v>
      </c>
      <c r="L14" s="250" t="s">
        <v>12718</v>
      </c>
      <c r="M14" s="251"/>
      <c r="N14" s="250" t="s">
        <v>7344</v>
      </c>
      <c r="O14" s="250" t="s">
        <v>771</v>
      </c>
      <c r="P14" s="250" t="s">
        <v>3628</v>
      </c>
      <c r="Q14" s="250" t="s">
        <v>281</v>
      </c>
      <c r="R14" s="250" t="b">
        <v>1</v>
      </c>
      <c r="S14" s="250" t="b">
        <v>0</v>
      </c>
      <c r="T14" s="250" t="b">
        <v>0</v>
      </c>
      <c r="U14" s="250" t="b">
        <v>0</v>
      </c>
      <c r="V14" s="250" t="b">
        <v>0</v>
      </c>
      <c r="W14" s="250" t="b">
        <v>0</v>
      </c>
      <c r="X14" s="247" t="s">
        <v>12719</v>
      </c>
      <c r="Y14" s="253"/>
      <c r="Z14" s="253"/>
      <c r="AA14" s="236"/>
      <c r="AB14" s="248"/>
      <c r="AC14" s="248" t="s">
        <v>12574</v>
      </c>
      <c r="AD14" s="249"/>
    </row>
    <row r="15" spans="1:30" ht="21" customHeight="1">
      <c r="A15" s="243" t="s">
        <v>3243</v>
      </c>
      <c r="B15" s="250" t="s">
        <v>12720</v>
      </c>
      <c r="C15" s="236"/>
      <c r="D15" s="243" t="s">
        <v>12670</v>
      </c>
      <c r="E15" s="243" t="s">
        <v>12721</v>
      </c>
      <c r="F15" s="243">
        <v>3</v>
      </c>
      <c r="G15" s="236"/>
      <c r="H15" s="243" t="s">
        <v>523</v>
      </c>
      <c r="I15" s="256" t="s">
        <v>526</v>
      </c>
      <c r="J15" s="236"/>
      <c r="K15" s="250" t="s">
        <v>8048</v>
      </c>
      <c r="L15" s="250" t="s">
        <v>12722</v>
      </c>
      <c r="M15" s="251"/>
      <c r="N15" s="250" t="s">
        <v>7372</v>
      </c>
      <c r="O15" s="250" t="s">
        <v>42</v>
      </c>
      <c r="P15" s="250" t="s">
        <v>280</v>
      </c>
      <c r="Q15" s="250" t="s">
        <v>3353</v>
      </c>
      <c r="R15" s="250" t="b">
        <v>0</v>
      </c>
      <c r="S15" s="250" t="b">
        <v>0</v>
      </c>
      <c r="T15" s="250" t="b">
        <v>1</v>
      </c>
      <c r="U15" s="250" t="b">
        <v>1</v>
      </c>
      <c r="V15" s="250" t="b">
        <v>0</v>
      </c>
      <c r="W15" s="250" t="b">
        <v>0</v>
      </c>
      <c r="X15" s="247" t="s">
        <v>12723</v>
      </c>
      <c r="Y15" s="254"/>
      <c r="Z15" s="254"/>
      <c r="AA15" s="236"/>
      <c r="AB15" s="248"/>
      <c r="AC15" s="248"/>
      <c r="AD15" s="252"/>
    </row>
    <row r="16" spans="1:30" ht="21" customHeight="1">
      <c r="A16" s="243" t="s">
        <v>3245</v>
      </c>
      <c r="B16" s="250" t="s">
        <v>12724</v>
      </c>
      <c r="C16" s="236"/>
      <c r="D16" s="243" t="s">
        <v>12676</v>
      </c>
      <c r="E16" s="250" t="s">
        <v>12725</v>
      </c>
      <c r="F16" s="250">
        <v>5</v>
      </c>
      <c r="G16" s="236"/>
      <c r="H16" s="243" t="s">
        <v>4249</v>
      </c>
      <c r="I16" s="245" t="s">
        <v>4253</v>
      </c>
      <c r="J16" s="236"/>
      <c r="K16" s="250" t="s">
        <v>1257</v>
      </c>
      <c r="L16" s="250" t="s">
        <v>12726</v>
      </c>
      <c r="M16" s="251"/>
      <c r="N16" s="250" t="s">
        <v>7423</v>
      </c>
      <c r="O16" s="250" t="s">
        <v>896</v>
      </c>
      <c r="P16" s="250" t="s">
        <v>242</v>
      </c>
      <c r="Q16" s="250" t="s">
        <v>7253</v>
      </c>
      <c r="R16" s="250" t="b">
        <v>0</v>
      </c>
      <c r="S16" s="250" t="b">
        <v>0</v>
      </c>
      <c r="T16" s="250" t="b">
        <v>0</v>
      </c>
      <c r="U16" s="250" t="b">
        <v>0</v>
      </c>
      <c r="V16" s="250" t="b">
        <v>0</v>
      </c>
      <c r="W16" s="250" t="b">
        <v>0</v>
      </c>
      <c r="X16" s="259" t="s">
        <v>12727</v>
      </c>
      <c r="Y16" s="258"/>
      <c r="Z16" s="258"/>
      <c r="AA16" s="260"/>
      <c r="AB16" s="261"/>
      <c r="AC16" s="261"/>
      <c r="AD16" s="262"/>
    </row>
    <row r="17" spans="1:30" ht="21" customHeight="1">
      <c r="A17" s="243" t="s">
        <v>3247</v>
      </c>
      <c r="B17" s="250" t="s">
        <v>12728</v>
      </c>
      <c r="C17" s="236"/>
      <c r="D17" s="250" t="s">
        <v>12699</v>
      </c>
      <c r="E17" s="250" t="s">
        <v>12729</v>
      </c>
      <c r="F17" s="250">
        <v>5</v>
      </c>
      <c r="G17" s="236"/>
      <c r="H17" s="243" t="s">
        <v>4528</v>
      </c>
      <c r="I17" s="243" t="s">
        <v>4530</v>
      </c>
      <c r="J17" s="236"/>
      <c r="K17" s="250" t="s">
        <v>7250</v>
      </c>
      <c r="L17" s="250" t="s">
        <v>12730</v>
      </c>
      <c r="M17" s="251"/>
      <c r="N17" s="250" t="s">
        <v>7930</v>
      </c>
      <c r="O17" s="250" t="s">
        <v>803</v>
      </c>
      <c r="P17" s="250" t="s">
        <v>771</v>
      </c>
      <c r="Q17" s="250" t="s">
        <v>6866</v>
      </c>
      <c r="R17" s="250" t="b">
        <v>0</v>
      </c>
      <c r="S17" s="250" t="b">
        <v>0</v>
      </c>
      <c r="T17" s="250" t="b">
        <v>0</v>
      </c>
      <c r="U17" s="250" t="b">
        <v>0</v>
      </c>
      <c r="V17" s="250" t="b">
        <v>0</v>
      </c>
      <c r="W17" s="250" t="b">
        <v>1</v>
      </c>
      <c r="X17" s="259" t="s">
        <v>12731</v>
      </c>
      <c r="Y17" s="250"/>
      <c r="Z17" s="250"/>
      <c r="AA17" s="260"/>
      <c r="AB17" s="261"/>
      <c r="AC17" s="261"/>
      <c r="AD17" s="263"/>
    </row>
    <row r="18" spans="1:30" ht="21" customHeight="1">
      <c r="A18" s="243" t="s">
        <v>12732</v>
      </c>
      <c r="B18" s="243" t="s">
        <v>12733</v>
      </c>
      <c r="C18" s="236"/>
      <c r="D18" s="250"/>
      <c r="E18" s="250"/>
      <c r="F18" s="250"/>
      <c r="G18" s="236"/>
      <c r="H18" s="243" t="s">
        <v>4536</v>
      </c>
      <c r="I18" s="245" t="s">
        <v>4539</v>
      </c>
      <c r="J18" s="236"/>
      <c r="K18" s="250" t="s">
        <v>895</v>
      </c>
      <c r="L18" s="250" t="s">
        <v>12734</v>
      </c>
      <c r="M18" s="251"/>
      <c r="N18" s="250" t="s">
        <v>7944</v>
      </c>
      <c r="O18" s="250" t="s">
        <v>12735</v>
      </c>
      <c r="P18" s="250" t="s">
        <v>897</v>
      </c>
      <c r="Q18" s="250" t="s">
        <v>805</v>
      </c>
      <c r="R18" s="250" t="b">
        <v>1</v>
      </c>
      <c r="S18" s="250" t="b">
        <v>1</v>
      </c>
      <c r="T18" s="250" t="b">
        <v>0</v>
      </c>
      <c r="U18" s="250" t="b">
        <v>0</v>
      </c>
      <c r="V18" s="250" t="b">
        <v>0</v>
      </c>
      <c r="W18" s="250" t="b">
        <v>0</v>
      </c>
      <c r="X18" s="259" t="s">
        <v>12736</v>
      </c>
      <c r="Y18" s="250"/>
      <c r="Z18" s="250"/>
      <c r="AA18" s="260"/>
      <c r="AB18" s="261"/>
      <c r="AC18" s="261"/>
      <c r="AD18" s="262"/>
    </row>
    <row r="19" spans="1:30" ht="21" customHeight="1">
      <c r="A19" s="243" t="s">
        <v>3251</v>
      </c>
      <c r="B19" s="243" t="s">
        <v>12737</v>
      </c>
      <c r="C19" s="236"/>
      <c r="D19" s="258"/>
      <c r="E19" s="258"/>
      <c r="F19" s="258"/>
      <c r="G19" s="236"/>
      <c r="H19" s="264" t="s">
        <v>4546</v>
      </c>
      <c r="I19" s="264" t="s">
        <v>4549</v>
      </c>
      <c r="J19" s="236"/>
      <c r="K19" s="258" t="s">
        <v>7380</v>
      </c>
      <c r="L19" s="258" t="s">
        <v>355</v>
      </c>
      <c r="M19" s="251"/>
      <c r="N19" s="250" t="s">
        <v>8006</v>
      </c>
      <c r="O19" s="250" t="s">
        <v>279</v>
      </c>
      <c r="P19" s="250" t="s">
        <v>43</v>
      </c>
      <c r="Q19" s="250" t="s">
        <v>7931</v>
      </c>
      <c r="R19" s="250" t="b">
        <v>0</v>
      </c>
      <c r="S19" s="250" t="b">
        <v>0</v>
      </c>
      <c r="T19" s="250" t="b">
        <v>0</v>
      </c>
      <c r="U19" s="250" t="b">
        <v>0</v>
      </c>
      <c r="V19" s="250" t="b">
        <v>1</v>
      </c>
      <c r="W19" s="250" t="b">
        <v>0</v>
      </c>
      <c r="X19" s="259" t="s">
        <v>12738</v>
      </c>
      <c r="Y19" s="265"/>
      <c r="Z19" s="261"/>
      <c r="AA19" s="260"/>
      <c r="AB19" s="261"/>
      <c r="AC19" s="261"/>
      <c r="AD19" s="263"/>
    </row>
    <row r="20" spans="1:30" ht="21" customHeight="1">
      <c r="A20" s="243" t="s">
        <v>3253</v>
      </c>
      <c r="B20" s="243" t="s">
        <v>12739</v>
      </c>
      <c r="C20" s="236"/>
      <c r="D20" s="258"/>
      <c r="E20" s="258"/>
      <c r="F20" s="258"/>
      <c r="G20" s="236"/>
      <c r="H20" s="255" t="s">
        <v>4515</v>
      </c>
      <c r="I20" s="244" t="s">
        <v>4518</v>
      </c>
      <c r="J20" s="236"/>
      <c r="K20" s="258" t="s">
        <v>7929</v>
      </c>
      <c r="L20" s="258" t="s">
        <v>2056</v>
      </c>
      <c r="M20" s="251"/>
      <c r="N20" s="250" t="s">
        <v>7381</v>
      </c>
      <c r="O20" s="250" t="s">
        <v>1250</v>
      </c>
      <c r="P20" s="250" t="s">
        <v>804</v>
      </c>
      <c r="Q20" s="250" t="s">
        <v>7496</v>
      </c>
      <c r="R20" s="250" t="b">
        <v>0</v>
      </c>
      <c r="S20" s="250" t="b">
        <v>0</v>
      </c>
      <c r="T20" s="250" t="b">
        <v>1</v>
      </c>
      <c r="U20" s="250" t="b">
        <v>1</v>
      </c>
      <c r="V20" s="250" t="b">
        <v>0</v>
      </c>
      <c r="W20" s="250" t="b">
        <v>0</v>
      </c>
      <c r="X20" s="259" t="s">
        <v>12740</v>
      </c>
      <c r="Y20" s="265"/>
      <c r="Z20" s="261"/>
      <c r="AA20" s="260"/>
      <c r="AB20" s="261"/>
      <c r="AC20" s="261"/>
      <c r="AD20" s="262"/>
    </row>
    <row r="21" spans="1:30" ht="21" customHeight="1">
      <c r="A21" s="243" t="s">
        <v>3255</v>
      </c>
      <c r="B21" s="243" t="s">
        <v>12741</v>
      </c>
      <c r="C21" s="236"/>
      <c r="D21" s="258"/>
      <c r="E21" s="258"/>
      <c r="F21" s="258"/>
      <c r="G21" s="236"/>
      <c r="H21" s="255"/>
      <c r="I21" s="255"/>
      <c r="J21" s="236"/>
      <c r="K21" s="258" t="s">
        <v>7943</v>
      </c>
      <c r="L21" s="258" t="s">
        <v>12742</v>
      </c>
      <c r="M21" s="251"/>
      <c r="N21" s="250" t="s">
        <v>777</v>
      </c>
      <c r="O21" s="250" t="s">
        <v>3571</v>
      </c>
      <c r="P21" s="250" t="s">
        <v>12743</v>
      </c>
      <c r="Q21" s="250" t="s">
        <v>5303</v>
      </c>
      <c r="R21" s="250" t="b">
        <v>0</v>
      </c>
      <c r="S21" s="250" t="b">
        <v>0</v>
      </c>
      <c r="T21" s="250" t="b">
        <v>0</v>
      </c>
      <c r="U21" s="250" t="b">
        <v>1</v>
      </c>
      <c r="V21" s="250" t="b">
        <v>1</v>
      </c>
      <c r="W21" s="250" t="b">
        <v>1</v>
      </c>
      <c r="X21" s="259" t="s">
        <v>12744</v>
      </c>
      <c r="Y21" s="265"/>
      <c r="Z21" s="261"/>
      <c r="AA21" s="260"/>
      <c r="AB21" s="261"/>
      <c r="AC21" s="261"/>
      <c r="AD21" s="263"/>
    </row>
    <row r="22" spans="1:30" ht="21" customHeight="1">
      <c r="A22" s="243" t="s">
        <v>3258</v>
      </c>
      <c r="B22" s="243" t="s">
        <v>12745</v>
      </c>
      <c r="C22" s="236"/>
      <c r="D22" s="250" t="s">
        <v>40</v>
      </c>
      <c r="E22" s="250" t="s">
        <v>40</v>
      </c>
      <c r="F22" s="250"/>
      <c r="G22" s="236"/>
      <c r="H22" s="264"/>
      <c r="I22" s="264"/>
      <c r="J22" s="236"/>
      <c r="K22" s="258" t="s">
        <v>8005</v>
      </c>
      <c r="L22" s="258" t="s">
        <v>486</v>
      </c>
      <c r="M22" s="251"/>
      <c r="N22" s="250" t="s">
        <v>291</v>
      </c>
      <c r="O22" s="250" t="s">
        <v>5953</v>
      </c>
      <c r="P22" s="250" t="s">
        <v>1251</v>
      </c>
      <c r="Q22" s="250" t="s">
        <v>3629</v>
      </c>
      <c r="R22" s="250" t="b">
        <v>0</v>
      </c>
      <c r="S22" s="250" t="b">
        <v>0</v>
      </c>
      <c r="T22" s="250" t="b">
        <v>1</v>
      </c>
      <c r="U22" s="250" t="b">
        <v>1</v>
      </c>
      <c r="V22" s="250" t="b">
        <v>0</v>
      </c>
      <c r="W22" s="250" t="b">
        <v>1</v>
      </c>
      <c r="X22" s="259" t="s">
        <v>12746</v>
      </c>
      <c r="Y22" s="265"/>
      <c r="Z22" s="261"/>
      <c r="AA22" s="260"/>
      <c r="AB22" s="261"/>
      <c r="AC22" s="261"/>
      <c r="AD22" s="262"/>
    </row>
    <row r="23" spans="1:30" ht="21" customHeight="1">
      <c r="A23" s="243" t="s">
        <v>3260</v>
      </c>
      <c r="B23" s="243" t="s">
        <v>12747</v>
      </c>
      <c r="C23" s="236"/>
      <c r="D23" s="250"/>
      <c r="E23" s="250"/>
      <c r="F23" s="250"/>
      <c r="G23" s="236"/>
      <c r="H23" s="264"/>
      <c r="I23" s="264"/>
      <c r="J23" s="236"/>
      <c r="K23" s="258" t="s">
        <v>8147</v>
      </c>
      <c r="L23" s="258" t="s">
        <v>12748</v>
      </c>
      <c r="M23" s="251"/>
      <c r="N23" s="250" t="s">
        <v>8148</v>
      </c>
      <c r="O23" s="250" t="s">
        <v>7251</v>
      </c>
      <c r="P23" s="250" t="s">
        <v>3572</v>
      </c>
      <c r="Q23" s="250" t="s">
        <v>3642</v>
      </c>
      <c r="R23" s="250" t="b">
        <v>0</v>
      </c>
      <c r="S23" s="250" t="b">
        <v>0</v>
      </c>
      <c r="T23" s="250" t="b">
        <v>1</v>
      </c>
      <c r="U23" s="250" t="b">
        <v>1</v>
      </c>
      <c r="V23" s="250" t="b">
        <v>0</v>
      </c>
      <c r="W23" s="250" t="b">
        <v>1</v>
      </c>
      <c r="X23" s="259" t="s">
        <v>12749</v>
      </c>
      <c r="Y23" s="265"/>
      <c r="Z23" s="261"/>
      <c r="AA23" s="260"/>
      <c r="AB23" s="261"/>
      <c r="AC23" s="261"/>
      <c r="AD23" s="263"/>
    </row>
    <row r="24" spans="1:30" ht="21" customHeight="1">
      <c r="A24" s="243" t="s">
        <v>3263</v>
      </c>
      <c r="B24" s="243" t="s">
        <v>12750</v>
      </c>
      <c r="C24" s="236"/>
      <c r="D24" s="250"/>
      <c r="E24" s="250"/>
      <c r="F24" s="250"/>
      <c r="G24" s="236"/>
      <c r="H24" s="264"/>
      <c r="I24" s="264"/>
      <c r="J24" s="236"/>
      <c r="K24" s="258" t="s">
        <v>7422</v>
      </c>
      <c r="L24" s="258" t="s">
        <v>4816</v>
      </c>
      <c r="M24" s="251"/>
      <c r="N24" s="250" t="s">
        <v>8099</v>
      </c>
      <c r="O24" s="250" t="s">
        <v>12751</v>
      </c>
      <c r="P24" s="250" t="s">
        <v>7495</v>
      </c>
      <c r="Q24" s="258" t="s">
        <v>243</v>
      </c>
      <c r="R24" s="250" t="b">
        <v>1</v>
      </c>
      <c r="S24" s="250" t="b">
        <v>0</v>
      </c>
      <c r="T24" s="250" t="b">
        <v>0</v>
      </c>
      <c r="U24" s="250" t="b">
        <v>0</v>
      </c>
      <c r="V24" s="250" t="b">
        <v>0</v>
      </c>
      <c r="W24" s="250" t="b">
        <v>0</v>
      </c>
      <c r="X24" s="259"/>
      <c r="Y24" s="265"/>
      <c r="Z24" s="261"/>
      <c r="AA24" s="260"/>
      <c r="AB24" s="261"/>
      <c r="AC24" s="261"/>
      <c r="AD24" s="262"/>
    </row>
    <row r="25" spans="1:30" ht="12.75">
      <c r="A25" s="243" t="s">
        <v>3266</v>
      </c>
      <c r="B25" s="243" t="s">
        <v>12752</v>
      </c>
      <c r="C25" s="236"/>
      <c r="D25" s="250"/>
      <c r="E25" s="250"/>
      <c r="F25" s="250"/>
      <c r="G25" s="236"/>
      <c r="H25" s="264"/>
      <c r="I25" s="264"/>
      <c r="J25" s="236"/>
      <c r="K25" s="258" t="s">
        <v>771</v>
      </c>
      <c r="L25" s="258" t="s">
        <v>5612</v>
      </c>
      <c r="M25" s="251"/>
      <c r="N25" s="250" t="s">
        <v>7251</v>
      </c>
      <c r="O25" s="250"/>
      <c r="P25" s="250"/>
      <c r="Q25" s="258" t="s">
        <v>771</v>
      </c>
      <c r="R25" s="250" t="b">
        <v>0</v>
      </c>
      <c r="S25" s="250" t="b">
        <v>0</v>
      </c>
      <c r="T25" s="250" t="b">
        <v>0</v>
      </c>
      <c r="U25" s="250" t="b">
        <v>0</v>
      </c>
      <c r="V25" s="250" t="b">
        <v>0</v>
      </c>
      <c r="W25" s="250" t="b">
        <v>0</v>
      </c>
      <c r="X25" s="259"/>
      <c r="Y25" s="265"/>
      <c r="Z25" s="261"/>
      <c r="AA25" s="260"/>
      <c r="AB25" s="261"/>
      <c r="AC25" s="261"/>
      <c r="AD25" s="263"/>
    </row>
    <row r="26" spans="1:30" ht="12.75">
      <c r="A26" s="243" t="s">
        <v>3269</v>
      </c>
      <c r="B26" s="243" t="s">
        <v>12753</v>
      </c>
      <c r="C26" s="236"/>
      <c r="D26" s="250"/>
      <c r="E26" s="250"/>
      <c r="F26" s="250"/>
      <c r="G26" s="236"/>
      <c r="H26" s="264"/>
      <c r="I26" s="264"/>
      <c r="J26" s="236"/>
      <c r="K26" s="258" t="s">
        <v>8098</v>
      </c>
      <c r="L26" s="258" t="s">
        <v>12754</v>
      </c>
      <c r="M26" s="251"/>
      <c r="N26" s="250" t="s">
        <v>279</v>
      </c>
      <c r="O26" s="250"/>
      <c r="P26" s="250"/>
      <c r="Q26" s="250" t="s">
        <v>44</v>
      </c>
      <c r="R26" s="250" t="b">
        <v>1</v>
      </c>
      <c r="S26" s="250" t="b">
        <v>1</v>
      </c>
      <c r="T26" s="250" t="b">
        <v>0</v>
      </c>
      <c r="U26" s="250" t="b">
        <v>0</v>
      </c>
      <c r="V26" s="250" t="b">
        <v>0</v>
      </c>
      <c r="W26" s="250" t="b">
        <v>0</v>
      </c>
      <c r="X26" s="259"/>
      <c r="Y26" s="265"/>
      <c r="Z26" s="261"/>
      <c r="AA26" s="260"/>
      <c r="AB26" s="261"/>
      <c r="AC26" s="261"/>
      <c r="AD26" s="262"/>
    </row>
    <row r="27" spans="1:30" ht="19.5" customHeight="1">
      <c r="A27" s="243" t="s">
        <v>3272</v>
      </c>
      <c r="B27" s="250" t="s">
        <v>12755</v>
      </c>
      <c r="C27" s="236"/>
      <c r="D27" s="250"/>
      <c r="E27" s="250"/>
      <c r="F27" s="250"/>
      <c r="G27" s="236"/>
      <c r="H27" s="264"/>
      <c r="I27" s="264"/>
      <c r="J27" s="236"/>
      <c r="K27" s="258" t="s">
        <v>7371</v>
      </c>
      <c r="L27" s="258" t="s">
        <v>7780</v>
      </c>
      <c r="M27" s="251"/>
      <c r="N27" s="250" t="s">
        <v>241</v>
      </c>
      <c r="O27" s="250"/>
      <c r="P27" s="250"/>
      <c r="Q27" s="250" t="s">
        <v>898</v>
      </c>
      <c r="R27" s="250" t="b">
        <v>0</v>
      </c>
      <c r="S27" s="250" t="b">
        <v>0</v>
      </c>
      <c r="T27" s="250" t="b">
        <v>0</v>
      </c>
      <c r="U27" s="250" t="b">
        <v>0</v>
      </c>
      <c r="V27" s="250" t="b">
        <v>0</v>
      </c>
      <c r="W27" s="250" t="b">
        <v>0</v>
      </c>
      <c r="X27" s="259" t="s">
        <v>12756</v>
      </c>
      <c r="Y27" s="265"/>
      <c r="Z27" s="261"/>
      <c r="AA27" s="260"/>
      <c r="AB27" s="261"/>
      <c r="AC27" s="261"/>
      <c r="AD27" s="263"/>
    </row>
    <row r="28" spans="1:30" ht="12.75">
      <c r="A28" s="243" t="s">
        <v>3275</v>
      </c>
      <c r="B28" s="250" t="s">
        <v>12757</v>
      </c>
      <c r="C28" s="236"/>
      <c r="D28" s="250"/>
      <c r="E28" s="250"/>
      <c r="F28" s="250"/>
      <c r="G28" s="236"/>
      <c r="H28" s="264"/>
      <c r="I28" s="264"/>
      <c r="J28" s="236"/>
      <c r="K28" s="258" t="s">
        <v>5572</v>
      </c>
      <c r="L28" s="258" t="s">
        <v>4251</v>
      </c>
      <c r="M28" s="251"/>
      <c r="N28" s="250" t="s">
        <v>771</v>
      </c>
      <c r="O28" s="250"/>
      <c r="P28" s="250"/>
      <c r="Q28" s="250" t="s">
        <v>1258</v>
      </c>
      <c r="R28" s="250" t="b">
        <v>0</v>
      </c>
      <c r="S28" s="250" t="b">
        <v>0</v>
      </c>
      <c r="T28" s="250" t="b">
        <v>0</v>
      </c>
      <c r="U28" s="250" t="b">
        <v>0</v>
      </c>
      <c r="V28" s="250" t="b">
        <v>0</v>
      </c>
      <c r="W28" s="250" t="b">
        <v>0</v>
      </c>
      <c r="X28" s="259"/>
      <c r="Y28" s="265"/>
      <c r="Z28" s="261"/>
      <c r="AA28" s="260"/>
      <c r="AB28" s="261"/>
      <c r="AC28" s="261"/>
      <c r="AD28" s="262"/>
    </row>
    <row r="29" spans="1:30" ht="12.75">
      <c r="A29" s="243" t="s">
        <v>3278</v>
      </c>
      <c r="B29" s="250" t="s">
        <v>12758</v>
      </c>
      <c r="C29" s="236"/>
      <c r="D29" s="250"/>
      <c r="E29" s="250"/>
      <c r="F29" s="250"/>
      <c r="G29" s="236"/>
      <c r="H29" s="264"/>
      <c r="I29" s="264"/>
      <c r="J29" s="236"/>
      <c r="K29" s="266"/>
      <c r="L29" s="258" t="s">
        <v>4370</v>
      </c>
      <c r="M29" s="251"/>
      <c r="N29" s="250" t="s">
        <v>12735</v>
      </c>
      <c r="O29" s="250"/>
      <c r="P29" s="250"/>
      <c r="Q29" s="250" t="s">
        <v>3573</v>
      </c>
      <c r="R29" s="250" t="b">
        <v>1</v>
      </c>
      <c r="S29" s="250" t="b">
        <v>0</v>
      </c>
      <c r="T29" s="250" t="b">
        <v>0</v>
      </c>
      <c r="U29" s="250" t="b">
        <v>0</v>
      </c>
      <c r="V29" s="250" t="b">
        <v>0</v>
      </c>
      <c r="W29" s="250" t="b">
        <v>0</v>
      </c>
      <c r="X29" s="259"/>
      <c r="Y29" s="265"/>
      <c r="Z29" s="261"/>
      <c r="AA29" s="260"/>
      <c r="AB29" s="261"/>
      <c r="AC29" s="261"/>
      <c r="AD29" s="263"/>
    </row>
    <row r="30" spans="1:30" ht="18" customHeight="1">
      <c r="A30" s="243" t="s">
        <v>3281</v>
      </c>
      <c r="B30" s="250" t="s">
        <v>12759</v>
      </c>
      <c r="C30" s="236"/>
      <c r="D30" s="250"/>
      <c r="E30" s="250"/>
      <c r="F30" s="250"/>
      <c r="G30" s="236"/>
      <c r="H30" s="264"/>
      <c r="I30" s="264"/>
      <c r="J30" s="236"/>
      <c r="K30" s="266"/>
      <c r="L30" s="258" t="s">
        <v>40</v>
      </c>
      <c r="M30" s="251"/>
      <c r="N30" s="250" t="s">
        <v>1250</v>
      </c>
      <c r="O30" s="250"/>
      <c r="P30" s="250"/>
      <c r="Q30" s="250" t="s">
        <v>5615</v>
      </c>
      <c r="R30" s="250" t="b">
        <v>0</v>
      </c>
      <c r="S30" s="250" t="b">
        <v>0</v>
      </c>
      <c r="T30" s="250" t="b">
        <v>0</v>
      </c>
      <c r="U30" s="250" t="b">
        <v>1</v>
      </c>
      <c r="V30" s="250" t="b">
        <v>1</v>
      </c>
      <c r="W30" s="250" t="b">
        <v>1</v>
      </c>
      <c r="X30" s="259" t="s">
        <v>12760</v>
      </c>
      <c r="Y30" s="265"/>
      <c r="Z30" s="261"/>
      <c r="AA30" s="260"/>
      <c r="AB30" s="261"/>
      <c r="AC30" s="261"/>
      <c r="AD30" s="262"/>
    </row>
    <row r="31" spans="1:30" ht="12.75">
      <c r="A31" s="243" t="s">
        <v>3284</v>
      </c>
      <c r="B31" s="250" t="s">
        <v>12761</v>
      </c>
      <c r="C31" s="236"/>
      <c r="D31" s="250"/>
      <c r="E31" s="250"/>
      <c r="F31" s="250"/>
      <c r="G31" s="236"/>
      <c r="H31" s="264"/>
      <c r="I31" s="264"/>
      <c r="J31" s="236"/>
      <c r="K31" s="266"/>
      <c r="L31" s="258" t="s">
        <v>3795</v>
      </c>
      <c r="M31" s="251"/>
      <c r="N31" s="250" t="s">
        <v>3571</v>
      </c>
      <c r="O31" s="250"/>
      <c r="P31" s="250"/>
      <c r="Q31" s="250"/>
      <c r="R31" s="250" t="b">
        <v>0</v>
      </c>
      <c r="S31" s="250" t="b">
        <v>0</v>
      </c>
      <c r="T31" s="250" t="b">
        <v>0</v>
      </c>
      <c r="U31" s="250" t="b">
        <v>0</v>
      </c>
      <c r="V31" s="250" t="b">
        <v>0</v>
      </c>
      <c r="W31" s="250" t="b">
        <v>0</v>
      </c>
      <c r="X31" s="259"/>
      <c r="Y31" s="265"/>
      <c r="Z31" s="261"/>
      <c r="AA31" s="260"/>
      <c r="AB31" s="261"/>
      <c r="AC31" s="261"/>
      <c r="AD31" s="263"/>
    </row>
    <row r="32" spans="1:30" ht="12.75">
      <c r="A32" s="243" t="s">
        <v>3287</v>
      </c>
      <c r="B32" s="243" t="s">
        <v>12762</v>
      </c>
      <c r="C32" s="236"/>
      <c r="D32" s="250"/>
      <c r="E32" s="250"/>
      <c r="F32" s="250"/>
      <c r="G32" s="236"/>
      <c r="H32" s="264"/>
      <c r="I32" s="264"/>
      <c r="J32" s="236"/>
      <c r="K32" s="266"/>
      <c r="L32" s="258" t="s">
        <v>771</v>
      </c>
      <c r="M32" s="251"/>
      <c r="N32" s="250" t="s">
        <v>12751</v>
      </c>
      <c r="O32" s="250"/>
      <c r="P32" s="250"/>
      <c r="Q32" s="250"/>
      <c r="R32" s="250" t="b">
        <v>0</v>
      </c>
      <c r="S32" s="250" t="b">
        <v>0</v>
      </c>
      <c r="T32" s="250" t="b">
        <v>0</v>
      </c>
      <c r="U32" s="250" t="b">
        <v>0</v>
      </c>
      <c r="V32" s="250" t="b">
        <v>0</v>
      </c>
      <c r="W32" s="250" t="b">
        <v>0</v>
      </c>
      <c r="X32" s="259"/>
      <c r="Y32" s="265"/>
      <c r="Z32" s="261"/>
      <c r="AA32" s="260"/>
      <c r="AB32" s="261"/>
      <c r="AC32" s="261"/>
      <c r="AD32" s="262"/>
    </row>
    <row r="33" spans="1:30" ht="12.75">
      <c r="A33" s="243" t="s">
        <v>3290</v>
      </c>
      <c r="B33" s="243" t="s">
        <v>12763</v>
      </c>
      <c r="C33" s="236"/>
      <c r="D33" s="250"/>
      <c r="E33" s="250"/>
      <c r="F33" s="250"/>
      <c r="G33" s="236"/>
      <c r="H33" s="264"/>
      <c r="I33" s="264"/>
      <c r="J33" s="236"/>
      <c r="K33" s="267"/>
      <c r="L33" s="268" t="s">
        <v>5573</v>
      </c>
      <c r="M33" s="251"/>
      <c r="N33" s="250"/>
      <c r="O33" s="250"/>
      <c r="P33" s="250"/>
      <c r="Q33" s="250"/>
      <c r="R33" s="250" t="b">
        <v>0</v>
      </c>
      <c r="S33" s="250" t="b">
        <v>0</v>
      </c>
      <c r="T33" s="250" t="b">
        <v>0</v>
      </c>
      <c r="U33" s="250" t="b">
        <v>0</v>
      </c>
      <c r="V33" s="250" t="b">
        <v>0</v>
      </c>
      <c r="W33" s="250" t="b">
        <v>0</v>
      </c>
      <c r="X33" s="259"/>
      <c r="Y33" s="265"/>
      <c r="Z33" s="261"/>
      <c r="AA33" s="260"/>
      <c r="AB33" s="261"/>
      <c r="AC33" s="261"/>
      <c r="AD33" s="263"/>
    </row>
    <row r="34" spans="1:30" ht="12.75">
      <c r="A34" s="243" t="s">
        <v>3293</v>
      </c>
      <c r="B34" s="243" t="s">
        <v>12764</v>
      </c>
      <c r="C34" s="236"/>
      <c r="D34" s="250"/>
      <c r="E34" s="250"/>
      <c r="F34" s="250"/>
      <c r="G34" s="236"/>
      <c r="H34" s="264"/>
      <c r="I34" s="264"/>
      <c r="J34" s="236"/>
      <c r="K34" s="250"/>
      <c r="L34" s="250"/>
      <c r="M34" s="251"/>
      <c r="N34" s="250"/>
      <c r="O34" s="250"/>
      <c r="P34" s="250"/>
      <c r="Q34" s="250"/>
      <c r="R34" s="250" t="b">
        <v>0</v>
      </c>
      <c r="S34" s="250" t="b">
        <v>0</v>
      </c>
      <c r="T34" s="250" t="b">
        <v>0</v>
      </c>
      <c r="U34" s="250" t="b">
        <v>0</v>
      </c>
      <c r="V34" s="250" t="b">
        <v>0</v>
      </c>
      <c r="W34" s="250" t="b">
        <v>0</v>
      </c>
      <c r="X34" s="259"/>
      <c r="Y34" s="265"/>
      <c r="Z34" s="261"/>
      <c r="AA34" s="260"/>
      <c r="AB34" s="261"/>
      <c r="AC34" s="261"/>
      <c r="AD34" s="262"/>
    </row>
    <row r="35" spans="1:30" ht="12.75">
      <c r="A35" s="243" t="s">
        <v>3296</v>
      </c>
      <c r="B35" s="243" t="s">
        <v>12765</v>
      </c>
      <c r="C35" s="236"/>
      <c r="D35" s="250"/>
      <c r="E35" s="250"/>
      <c r="F35" s="250"/>
      <c r="G35" s="236"/>
      <c r="H35" s="264"/>
      <c r="I35" s="246"/>
      <c r="J35" s="236"/>
      <c r="K35" s="246"/>
      <c r="L35" s="246"/>
      <c r="M35" s="236"/>
      <c r="N35" s="246"/>
      <c r="O35" s="246"/>
      <c r="P35" s="246"/>
      <c r="Q35" s="246"/>
      <c r="R35" s="246"/>
      <c r="S35" s="246"/>
      <c r="T35" s="246"/>
      <c r="U35" s="246"/>
      <c r="V35" s="256" t="b">
        <v>0</v>
      </c>
      <c r="W35" s="246" t="b">
        <v>0</v>
      </c>
      <c r="X35" s="247"/>
      <c r="Y35" s="269"/>
      <c r="Z35" s="248"/>
      <c r="AA35" s="236"/>
      <c r="AB35" s="248"/>
      <c r="AC35" s="248"/>
      <c r="AD35" s="252"/>
    </row>
    <row r="36" spans="1:30" ht="12.75">
      <c r="A36" s="270" t="s">
        <v>3299</v>
      </c>
      <c r="B36" s="270" t="s">
        <v>12766</v>
      </c>
      <c r="C36" s="236"/>
      <c r="D36" s="246"/>
      <c r="E36" s="246"/>
      <c r="F36" s="246"/>
      <c r="G36" s="236"/>
      <c r="H36" s="264"/>
      <c r="I36" s="246"/>
      <c r="J36" s="236"/>
      <c r="K36" s="246"/>
      <c r="L36" s="246"/>
      <c r="M36" s="23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7"/>
      <c r="Y36" s="271"/>
      <c r="Z36" s="248"/>
      <c r="AA36" s="236"/>
      <c r="AB36" s="248"/>
      <c r="AC36" s="248"/>
      <c r="AD36" s="249"/>
    </row>
    <row r="37" spans="1:30" ht="12.75">
      <c r="A37" s="246" t="s">
        <v>3302</v>
      </c>
      <c r="B37" s="246" t="s">
        <v>12767</v>
      </c>
      <c r="C37" s="236"/>
      <c r="D37" s="246"/>
      <c r="E37" s="246"/>
      <c r="F37" s="246"/>
      <c r="G37" s="236"/>
      <c r="H37" s="246"/>
      <c r="I37" s="246"/>
      <c r="J37" s="236"/>
      <c r="K37" s="246"/>
      <c r="L37" s="246"/>
      <c r="M37" s="23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7"/>
      <c r="Y37" s="269"/>
      <c r="Z37" s="248"/>
      <c r="AA37" s="236"/>
      <c r="AB37" s="248"/>
      <c r="AC37" s="248"/>
      <c r="AD37" s="252"/>
    </row>
    <row r="38" spans="1:30" ht="12.75">
      <c r="A38" s="246" t="s">
        <v>3305</v>
      </c>
      <c r="B38" s="246" t="s">
        <v>12768</v>
      </c>
      <c r="C38" s="236"/>
      <c r="D38" s="246"/>
      <c r="E38" s="246"/>
      <c r="F38" s="246"/>
      <c r="G38" s="236"/>
      <c r="H38" s="246"/>
      <c r="I38" s="246"/>
      <c r="J38" s="236"/>
      <c r="K38" s="246"/>
      <c r="L38" s="246"/>
      <c r="M38" s="23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7"/>
      <c r="Y38" s="271"/>
      <c r="Z38" s="248"/>
      <c r="AA38" s="236"/>
      <c r="AB38" s="248"/>
      <c r="AC38" s="248"/>
      <c r="AD38" s="249"/>
    </row>
    <row r="39" spans="1:30" ht="12.75">
      <c r="A39" s="272" t="s">
        <v>3308</v>
      </c>
      <c r="B39" s="272" t="s">
        <v>12769</v>
      </c>
      <c r="C39" s="236"/>
      <c r="D39" s="246"/>
      <c r="E39" s="246"/>
      <c r="F39" s="246"/>
      <c r="G39" s="236"/>
      <c r="H39" s="246"/>
      <c r="I39" s="246"/>
      <c r="J39" s="236"/>
      <c r="K39" s="246"/>
      <c r="L39" s="246"/>
      <c r="M39" s="23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7"/>
      <c r="Y39" s="269"/>
      <c r="Z39" s="248"/>
      <c r="AA39" s="236"/>
      <c r="AB39" s="248"/>
      <c r="AC39" s="248"/>
      <c r="AD39" s="252"/>
    </row>
    <row r="40" spans="1:30" ht="12.75">
      <c r="A40" s="268" t="s">
        <v>3312</v>
      </c>
      <c r="B40" s="268" t="s">
        <v>12770</v>
      </c>
      <c r="C40" s="236"/>
      <c r="D40" s="246"/>
      <c r="E40" s="246"/>
      <c r="F40" s="246"/>
      <c r="G40" s="236"/>
      <c r="H40" s="246"/>
      <c r="I40" s="246"/>
      <c r="J40" s="236"/>
      <c r="K40" s="246"/>
      <c r="L40" s="246"/>
      <c r="M40" s="23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7"/>
      <c r="Y40" s="271"/>
      <c r="Z40" s="248"/>
      <c r="AA40" s="236"/>
      <c r="AB40" s="248"/>
      <c r="AC40" s="248"/>
      <c r="AD40" s="249"/>
    </row>
    <row r="41" spans="1:30" ht="12.75">
      <c r="A41" s="272" t="s">
        <v>3314</v>
      </c>
      <c r="B41" s="272" t="s">
        <v>12771</v>
      </c>
      <c r="C41" s="236"/>
      <c r="D41" s="246"/>
      <c r="E41" s="246"/>
      <c r="F41" s="246"/>
      <c r="G41" s="236"/>
      <c r="H41" s="246"/>
      <c r="I41" s="246"/>
      <c r="J41" s="236"/>
      <c r="K41" s="246"/>
      <c r="L41" s="246"/>
      <c r="M41" s="23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7"/>
      <c r="Y41" s="269"/>
      <c r="Z41" s="248"/>
      <c r="AA41" s="236"/>
      <c r="AB41" s="248"/>
      <c r="AC41" s="248"/>
      <c r="AD41" s="252"/>
    </row>
    <row r="42" spans="1:30" ht="12.75">
      <c r="A42" s="268" t="s">
        <v>3317</v>
      </c>
      <c r="B42" s="268" t="s">
        <v>12772</v>
      </c>
      <c r="C42" s="236"/>
      <c r="D42" s="246"/>
      <c r="E42" s="246"/>
      <c r="F42" s="246"/>
      <c r="G42" s="236"/>
      <c r="H42" s="246"/>
      <c r="I42" s="246"/>
      <c r="J42" s="236"/>
      <c r="K42" s="246"/>
      <c r="L42" s="246"/>
      <c r="M42" s="23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7"/>
      <c r="Y42" s="271"/>
      <c r="Z42" s="248"/>
      <c r="AA42" s="236"/>
      <c r="AB42" s="248"/>
      <c r="AC42" s="248"/>
      <c r="AD42" s="249"/>
    </row>
    <row r="43" spans="1:30" ht="12.75">
      <c r="A43" s="272" t="s">
        <v>3320</v>
      </c>
      <c r="B43" s="272" t="s">
        <v>12773</v>
      </c>
      <c r="C43" s="236"/>
      <c r="D43" s="246"/>
      <c r="E43" s="246"/>
      <c r="F43" s="246"/>
      <c r="G43" s="236"/>
      <c r="H43" s="246"/>
      <c r="I43" s="246"/>
      <c r="J43" s="236"/>
      <c r="K43" s="246"/>
      <c r="L43" s="246"/>
      <c r="M43" s="23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7"/>
      <c r="Y43" s="269"/>
      <c r="Z43" s="248"/>
      <c r="AA43" s="236"/>
      <c r="AB43" s="248"/>
      <c r="AC43" s="248"/>
      <c r="AD43" s="252"/>
    </row>
    <row r="44" spans="1:30" ht="12.75">
      <c r="A44" s="268" t="s">
        <v>3323</v>
      </c>
      <c r="B44" s="268" t="s">
        <v>12774</v>
      </c>
      <c r="C44" s="236"/>
      <c r="D44" s="246"/>
      <c r="E44" s="246"/>
      <c r="F44" s="246"/>
      <c r="G44" s="236"/>
      <c r="H44" s="246"/>
      <c r="I44" s="246"/>
      <c r="J44" s="236"/>
      <c r="K44" s="246"/>
      <c r="L44" s="246"/>
      <c r="M44" s="23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7"/>
      <c r="Y44" s="271"/>
      <c r="Z44" s="248"/>
      <c r="AA44" s="236"/>
      <c r="AB44" s="248"/>
      <c r="AC44" s="248"/>
      <c r="AD44" s="249"/>
    </row>
    <row r="45" spans="1:30" ht="12.75">
      <c r="A45" s="272" t="s">
        <v>3326</v>
      </c>
      <c r="B45" s="272" t="s">
        <v>12775</v>
      </c>
      <c r="C45" s="236"/>
      <c r="D45" s="246"/>
      <c r="E45" s="246"/>
      <c r="F45" s="246"/>
      <c r="G45" s="236"/>
      <c r="H45" s="246"/>
      <c r="I45" s="246"/>
      <c r="J45" s="236"/>
      <c r="K45" s="246"/>
      <c r="L45" s="246"/>
      <c r="M45" s="23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7"/>
      <c r="Y45" s="269"/>
      <c r="Z45" s="248"/>
      <c r="AA45" s="236"/>
      <c r="AB45" s="248"/>
      <c r="AC45" s="248"/>
      <c r="AD45" s="252"/>
    </row>
    <row r="46" spans="1:30" ht="12.75">
      <c r="A46" s="268" t="s">
        <v>3330</v>
      </c>
      <c r="B46" s="268" t="s">
        <v>12776</v>
      </c>
      <c r="C46" s="236"/>
      <c r="D46" s="246"/>
      <c r="E46" s="246"/>
      <c r="F46" s="246"/>
      <c r="G46" s="236"/>
      <c r="H46" s="246"/>
      <c r="I46" s="246"/>
      <c r="J46" s="236"/>
      <c r="K46" s="246"/>
      <c r="L46" s="246"/>
      <c r="M46" s="23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7"/>
      <c r="Y46" s="271"/>
      <c r="Z46" s="248"/>
      <c r="AA46" s="236"/>
      <c r="AB46" s="248"/>
      <c r="AC46" s="248"/>
      <c r="AD46" s="249"/>
    </row>
    <row r="47" spans="1:30" ht="12.75">
      <c r="A47" s="272" t="s">
        <v>3334</v>
      </c>
      <c r="B47" s="272" t="s">
        <v>12777</v>
      </c>
      <c r="C47" s="236"/>
      <c r="D47" s="246"/>
      <c r="E47" s="246"/>
      <c r="F47" s="246"/>
      <c r="G47" s="236"/>
      <c r="H47" s="246"/>
      <c r="I47" s="246"/>
      <c r="J47" s="236"/>
      <c r="K47" s="246"/>
      <c r="L47" s="246"/>
      <c r="M47" s="23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7"/>
      <c r="Y47" s="269"/>
      <c r="Z47" s="248"/>
      <c r="AA47" s="236"/>
      <c r="AB47" s="248"/>
      <c r="AC47" s="248"/>
      <c r="AD47" s="252"/>
    </row>
    <row r="48" spans="1:30" ht="12.75">
      <c r="A48" s="268" t="s">
        <v>3337</v>
      </c>
      <c r="B48" s="268" t="s">
        <v>12778</v>
      </c>
      <c r="C48" s="236"/>
      <c r="D48" s="246"/>
      <c r="E48" s="246"/>
      <c r="F48" s="246"/>
      <c r="G48" s="236"/>
      <c r="H48" s="246"/>
      <c r="I48" s="246"/>
      <c r="J48" s="236"/>
      <c r="K48" s="246"/>
      <c r="L48" s="246"/>
      <c r="M48" s="236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7"/>
      <c r="Y48" s="271"/>
      <c r="Z48" s="248"/>
      <c r="AA48" s="236"/>
      <c r="AB48" s="248"/>
      <c r="AC48" s="248"/>
      <c r="AD48" s="249"/>
    </row>
    <row r="49" spans="1:30" ht="12.75">
      <c r="A49" s="272" t="s">
        <v>3340</v>
      </c>
      <c r="B49" s="272" t="s">
        <v>12779</v>
      </c>
      <c r="C49" s="236"/>
      <c r="D49" s="246"/>
      <c r="E49" s="246"/>
      <c r="F49" s="246"/>
      <c r="G49" s="236"/>
      <c r="H49" s="246"/>
      <c r="I49" s="246"/>
      <c r="J49" s="236"/>
      <c r="K49" s="246"/>
      <c r="L49" s="246"/>
      <c r="M49" s="23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7"/>
      <c r="Y49" s="269"/>
      <c r="Z49" s="248"/>
      <c r="AA49" s="236"/>
      <c r="AB49" s="248"/>
      <c r="AC49" s="248"/>
      <c r="AD49" s="252"/>
    </row>
    <row r="50" spans="1:30" ht="12.75">
      <c r="A50" s="268" t="s">
        <v>3343</v>
      </c>
      <c r="B50" s="268" t="s">
        <v>12780</v>
      </c>
      <c r="C50" s="236"/>
      <c r="D50" s="246"/>
      <c r="E50" s="246"/>
      <c r="F50" s="246"/>
      <c r="G50" s="236"/>
      <c r="H50" s="246"/>
      <c r="I50" s="246"/>
      <c r="J50" s="236"/>
      <c r="K50" s="246"/>
      <c r="L50" s="246"/>
      <c r="M50" s="23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7"/>
      <c r="Y50" s="271"/>
      <c r="Z50" s="248"/>
      <c r="AA50" s="236"/>
      <c r="AB50" s="248"/>
      <c r="AC50" s="248"/>
      <c r="AD50" s="249"/>
    </row>
    <row r="51" spans="1:30" ht="12.75">
      <c r="A51" s="272" t="s">
        <v>3212</v>
      </c>
      <c r="B51" s="272" t="s">
        <v>12781</v>
      </c>
      <c r="C51" s="236"/>
      <c r="D51" s="246"/>
      <c r="E51" s="246"/>
      <c r="F51" s="246"/>
      <c r="G51" s="236"/>
      <c r="H51" s="246"/>
      <c r="I51" s="246"/>
      <c r="J51" s="236"/>
      <c r="K51" s="246"/>
      <c r="L51" s="246"/>
      <c r="M51" s="23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7"/>
      <c r="Y51" s="269"/>
      <c r="Z51" s="248"/>
      <c r="AA51" s="236"/>
      <c r="AB51" s="248"/>
      <c r="AC51" s="248"/>
      <c r="AD51" s="252"/>
    </row>
    <row r="52" spans="1:30" ht="12.75">
      <c r="A52" s="268" t="s">
        <v>3214</v>
      </c>
      <c r="B52" s="268" t="s">
        <v>12782</v>
      </c>
      <c r="C52" s="236"/>
      <c r="D52" s="246"/>
      <c r="E52" s="246"/>
      <c r="F52" s="246"/>
      <c r="G52" s="236"/>
      <c r="H52" s="246"/>
      <c r="I52" s="246"/>
      <c r="J52" s="236"/>
      <c r="K52" s="246"/>
      <c r="L52" s="246"/>
      <c r="M52" s="23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7"/>
      <c r="Y52" s="271"/>
      <c r="Z52" s="248"/>
      <c r="AA52" s="236"/>
      <c r="AB52" s="248"/>
      <c r="AC52" s="248"/>
      <c r="AD52" s="249"/>
    </row>
    <row r="53" spans="1:30" ht="12.75">
      <c r="A53" s="272" t="s">
        <v>3216</v>
      </c>
      <c r="B53" s="272" t="s">
        <v>12783</v>
      </c>
      <c r="C53" s="236"/>
      <c r="D53" s="246"/>
      <c r="E53" s="246"/>
      <c r="F53" s="246"/>
      <c r="G53" s="236"/>
      <c r="H53" s="246"/>
      <c r="I53" s="246"/>
      <c r="J53" s="236"/>
      <c r="K53" s="246"/>
      <c r="L53" s="246"/>
      <c r="M53" s="23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7"/>
      <c r="Y53" s="269"/>
      <c r="Z53" s="248"/>
      <c r="AA53" s="236"/>
      <c r="AB53" s="248"/>
      <c r="AC53" s="248"/>
      <c r="AD53" s="252"/>
    </row>
    <row r="54" spans="1:30" ht="12.75">
      <c r="A54" s="268" t="s">
        <v>3210</v>
      </c>
      <c r="B54" s="268" t="s">
        <v>12784</v>
      </c>
      <c r="C54" s="236"/>
      <c r="D54" s="246"/>
      <c r="E54" s="246"/>
      <c r="F54" s="246"/>
      <c r="G54" s="236"/>
      <c r="H54" s="246"/>
      <c r="I54" s="246"/>
      <c r="J54" s="236"/>
      <c r="K54" s="246"/>
      <c r="L54" s="246"/>
      <c r="M54" s="23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7"/>
      <c r="Y54" s="271"/>
      <c r="Z54" s="248"/>
      <c r="AA54" s="236"/>
      <c r="AB54" s="248"/>
      <c r="AC54" s="248"/>
      <c r="AD54" s="249"/>
    </row>
    <row r="55" spans="1:30" ht="12.75">
      <c r="A55" s="246"/>
      <c r="B55" s="246"/>
      <c r="C55" s="236"/>
      <c r="D55" s="246"/>
      <c r="E55" s="246"/>
      <c r="F55" s="246"/>
      <c r="G55" s="236"/>
      <c r="H55" s="246"/>
      <c r="I55" s="246"/>
      <c r="J55" s="236"/>
      <c r="K55" s="246"/>
      <c r="L55" s="246"/>
      <c r="M55" s="23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7"/>
      <c r="Y55" s="269"/>
      <c r="Z55" s="248"/>
      <c r="AA55" s="236"/>
      <c r="AB55" s="248"/>
      <c r="AC55" s="248"/>
      <c r="AD55" s="252"/>
    </row>
    <row r="56" spans="1:30" ht="12.75">
      <c r="A56" s="246"/>
      <c r="B56" s="246"/>
      <c r="C56" s="236"/>
      <c r="D56" s="246"/>
      <c r="E56" s="246"/>
      <c r="F56" s="246"/>
      <c r="G56" s="236"/>
      <c r="H56" s="246"/>
      <c r="I56" s="246"/>
      <c r="J56" s="236"/>
      <c r="K56" s="246"/>
      <c r="L56" s="246"/>
      <c r="M56" s="23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7"/>
      <c r="Y56" s="271"/>
      <c r="Z56" s="248"/>
      <c r="AA56" s="236"/>
      <c r="AB56" s="248"/>
      <c r="AC56" s="248"/>
      <c r="AD56" s="249"/>
    </row>
    <row r="57" spans="1:30" ht="12.75">
      <c r="A57" s="246"/>
      <c r="B57" s="246"/>
      <c r="C57" s="236"/>
      <c r="D57" s="246"/>
      <c r="E57" s="246"/>
      <c r="F57" s="246"/>
      <c r="G57" s="236"/>
      <c r="H57" s="246"/>
      <c r="I57" s="246"/>
      <c r="J57" s="236"/>
      <c r="K57" s="246"/>
      <c r="L57" s="246"/>
      <c r="M57" s="23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7"/>
      <c r="Y57" s="269"/>
      <c r="Z57" s="248"/>
      <c r="AA57" s="236"/>
      <c r="AB57" s="248"/>
      <c r="AC57" s="248"/>
      <c r="AD57" s="252"/>
    </row>
    <row r="58" spans="1:30" ht="12.75">
      <c r="A58" s="246"/>
      <c r="B58" s="246"/>
      <c r="C58" s="236"/>
      <c r="D58" s="246"/>
      <c r="E58" s="246"/>
      <c r="F58" s="246"/>
      <c r="G58" s="236"/>
      <c r="H58" s="246"/>
      <c r="I58" s="246"/>
      <c r="J58" s="236"/>
      <c r="K58" s="246"/>
      <c r="L58" s="246"/>
      <c r="M58" s="236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7"/>
      <c r="Y58" s="271"/>
      <c r="Z58" s="248"/>
      <c r="AA58" s="236"/>
      <c r="AB58" s="248"/>
      <c r="AC58" s="248"/>
      <c r="AD58" s="249"/>
    </row>
    <row r="59" spans="1:30" ht="12.75">
      <c r="A59" s="246"/>
      <c r="B59" s="246"/>
      <c r="C59" s="236"/>
      <c r="D59" s="246"/>
      <c r="E59" s="246"/>
      <c r="F59" s="246"/>
      <c r="G59" s="236"/>
      <c r="H59" s="246"/>
      <c r="I59" s="246"/>
      <c r="J59" s="236"/>
      <c r="K59" s="246"/>
      <c r="L59" s="246"/>
      <c r="M59" s="23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7"/>
      <c r="Y59" s="269"/>
      <c r="Z59" s="248"/>
      <c r="AA59" s="236"/>
      <c r="AB59" s="248"/>
      <c r="AC59" s="248"/>
      <c r="AD59" s="252"/>
    </row>
    <row r="60" spans="1:30" ht="12.75">
      <c r="A60" s="246"/>
      <c r="B60" s="246"/>
      <c r="C60" s="236"/>
      <c r="D60" s="246"/>
      <c r="E60" s="246"/>
      <c r="F60" s="246"/>
      <c r="G60" s="236"/>
      <c r="H60" s="246"/>
      <c r="I60" s="246"/>
      <c r="J60" s="236"/>
      <c r="K60" s="246"/>
      <c r="L60" s="246"/>
      <c r="M60" s="23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7"/>
      <c r="Y60" s="271"/>
      <c r="Z60" s="248"/>
      <c r="AA60" s="236"/>
      <c r="AB60" s="248"/>
      <c r="AC60" s="248"/>
      <c r="AD60" s="249"/>
    </row>
    <row r="61" spans="1:30" ht="12.75">
      <c r="A61" s="246"/>
      <c r="B61" s="246"/>
      <c r="C61" s="236"/>
      <c r="D61" s="246"/>
      <c r="E61" s="246"/>
      <c r="F61" s="246"/>
      <c r="G61" s="236"/>
      <c r="H61" s="246"/>
      <c r="I61" s="246"/>
      <c r="J61" s="236"/>
      <c r="K61" s="246"/>
      <c r="L61" s="246"/>
      <c r="M61" s="23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7"/>
      <c r="Y61" s="269"/>
      <c r="Z61" s="248"/>
      <c r="AA61" s="236"/>
      <c r="AB61" s="248"/>
      <c r="AC61" s="248"/>
      <c r="AD61" s="252"/>
    </row>
    <row r="62" spans="1:30" ht="12.75">
      <c r="A62" s="246"/>
      <c r="B62" s="246"/>
      <c r="C62" s="236"/>
      <c r="D62" s="246"/>
      <c r="E62" s="246"/>
      <c r="F62" s="246"/>
      <c r="G62" s="236"/>
      <c r="H62" s="246"/>
      <c r="I62" s="246"/>
      <c r="J62" s="236"/>
      <c r="K62" s="246"/>
      <c r="L62" s="246"/>
      <c r="M62" s="23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7"/>
      <c r="Y62" s="271"/>
      <c r="Z62" s="248"/>
      <c r="AA62" s="236"/>
      <c r="AB62" s="248"/>
      <c r="AC62" s="248"/>
      <c r="AD62" s="249"/>
    </row>
    <row r="63" spans="1:30" ht="12.75">
      <c r="A63" s="246"/>
      <c r="B63" s="246"/>
      <c r="C63" s="236"/>
      <c r="D63" s="246"/>
      <c r="E63" s="246"/>
      <c r="F63" s="246"/>
      <c r="G63" s="236"/>
      <c r="H63" s="246"/>
      <c r="I63" s="246"/>
      <c r="J63" s="236"/>
      <c r="K63" s="246"/>
      <c r="L63" s="246"/>
      <c r="M63" s="23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7"/>
      <c r="Y63" s="269"/>
      <c r="Z63" s="248"/>
      <c r="AA63" s="236"/>
      <c r="AB63" s="248"/>
      <c r="AC63" s="248"/>
      <c r="AD63" s="252"/>
    </row>
    <row r="64" spans="1:30" ht="12.75">
      <c r="A64" s="246"/>
      <c r="B64" s="246"/>
      <c r="C64" s="236"/>
      <c r="D64" s="246"/>
      <c r="E64" s="246"/>
      <c r="F64" s="246"/>
      <c r="G64" s="236"/>
      <c r="H64" s="246"/>
      <c r="I64" s="246"/>
      <c r="J64" s="236"/>
      <c r="K64" s="246"/>
      <c r="L64" s="246"/>
      <c r="M64" s="23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7"/>
      <c r="Y64" s="271"/>
      <c r="Z64" s="248"/>
      <c r="AA64" s="236"/>
      <c r="AB64" s="248"/>
      <c r="AC64" s="248"/>
      <c r="AD64" s="249"/>
    </row>
    <row r="65" spans="1:30" ht="12.75">
      <c r="A65" s="246"/>
      <c r="B65" s="246"/>
      <c r="C65" s="236"/>
      <c r="D65" s="246"/>
      <c r="E65" s="246"/>
      <c r="F65" s="246"/>
      <c r="G65" s="236"/>
      <c r="H65" s="246"/>
      <c r="I65" s="246"/>
      <c r="J65" s="236"/>
      <c r="K65" s="246"/>
      <c r="L65" s="246"/>
      <c r="M65" s="23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7"/>
      <c r="Y65" s="269"/>
      <c r="Z65" s="248"/>
      <c r="AA65" s="236"/>
      <c r="AB65" s="248"/>
      <c r="AC65" s="248"/>
      <c r="AD65" s="252"/>
    </row>
    <row r="66" spans="1:30" ht="12.75">
      <c r="A66" s="246"/>
      <c r="B66" s="246"/>
      <c r="C66" s="236"/>
      <c r="D66" s="246"/>
      <c r="E66" s="246"/>
      <c r="F66" s="246"/>
      <c r="G66" s="236"/>
      <c r="H66" s="246"/>
      <c r="I66" s="246"/>
      <c r="J66" s="236"/>
      <c r="K66" s="246"/>
      <c r="L66" s="246"/>
      <c r="M66" s="23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7"/>
      <c r="Y66" s="271"/>
      <c r="Z66" s="248"/>
      <c r="AA66" s="236"/>
      <c r="AB66" s="248"/>
      <c r="AC66" s="248"/>
      <c r="AD66" s="249"/>
    </row>
    <row r="67" spans="1:30" ht="12.75">
      <c r="A67" s="246"/>
      <c r="B67" s="246"/>
      <c r="C67" s="236"/>
      <c r="D67" s="246"/>
      <c r="E67" s="246"/>
      <c r="F67" s="246"/>
      <c r="G67" s="236"/>
      <c r="H67" s="246"/>
      <c r="I67" s="246"/>
      <c r="J67" s="236"/>
      <c r="K67" s="246"/>
      <c r="L67" s="246"/>
      <c r="M67" s="23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7"/>
      <c r="Y67" s="269"/>
      <c r="Z67" s="248"/>
      <c r="AA67" s="236"/>
      <c r="AB67" s="248"/>
      <c r="AC67" s="248"/>
      <c r="AD67" s="252"/>
    </row>
    <row r="68" spans="1:30" ht="12.75">
      <c r="A68" s="246"/>
      <c r="B68" s="246"/>
      <c r="C68" s="236"/>
      <c r="D68" s="246"/>
      <c r="E68" s="246"/>
      <c r="F68" s="246"/>
      <c r="G68" s="236"/>
      <c r="H68" s="246"/>
      <c r="I68" s="246"/>
      <c r="J68" s="236"/>
      <c r="K68" s="246"/>
      <c r="L68" s="246"/>
      <c r="M68" s="23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7"/>
      <c r="Y68" s="271"/>
      <c r="Z68" s="248"/>
      <c r="AA68" s="236"/>
      <c r="AB68" s="248"/>
      <c r="AC68" s="248"/>
      <c r="AD68" s="249"/>
    </row>
    <row r="69" spans="1:30" ht="12.75">
      <c r="A69" s="246"/>
      <c r="B69" s="246"/>
      <c r="C69" s="236"/>
      <c r="D69" s="246"/>
      <c r="E69" s="246"/>
      <c r="F69" s="246"/>
      <c r="G69" s="236"/>
      <c r="H69" s="246"/>
      <c r="I69" s="246"/>
      <c r="J69" s="236"/>
      <c r="K69" s="246"/>
      <c r="L69" s="246"/>
      <c r="M69" s="23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7"/>
      <c r="Y69" s="269"/>
      <c r="Z69" s="248"/>
      <c r="AA69" s="236"/>
      <c r="AB69" s="248"/>
      <c r="AC69" s="248"/>
      <c r="AD69" s="252"/>
    </row>
    <row r="70" spans="1:30" ht="12.75">
      <c r="A70" s="246"/>
      <c r="B70" s="246"/>
      <c r="C70" s="236"/>
      <c r="D70" s="246"/>
      <c r="E70" s="246"/>
      <c r="F70" s="246"/>
      <c r="G70" s="236"/>
      <c r="H70" s="246"/>
      <c r="I70" s="246"/>
      <c r="J70" s="236"/>
      <c r="K70" s="246"/>
      <c r="L70" s="246"/>
      <c r="M70" s="23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7"/>
      <c r="Y70" s="271"/>
      <c r="Z70" s="248"/>
      <c r="AA70" s="236"/>
      <c r="AB70" s="248"/>
      <c r="AC70" s="248"/>
      <c r="AD70" s="249"/>
    </row>
    <row r="71" spans="1:30" ht="12.75">
      <c r="A71" s="246"/>
      <c r="B71" s="246"/>
      <c r="C71" s="236"/>
      <c r="D71" s="246"/>
      <c r="E71" s="246"/>
      <c r="F71" s="246"/>
      <c r="G71" s="236"/>
      <c r="H71" s="246"/>
      <c r="I71" s="246"/>
      <c r="J71" s="236"/>
      <c r="K71" s="246"/>
      <c r="L71" s="246"/>
      <c r="M71" s="23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7"/>
      <c r="Y71" s="269"/>
      <c r="Z71" s="248"/>
      <c r="AA71" s="236"/>
      <c r="AB71" s="248"/>
      <c r="AC71" s="248"/>
      <c r="AD71" s="252"/>
    </row>
    <row r="72" spans="1:30" ht="12.75">
      <c r="A72" s="246"/>
      <c r="B72" s="246"/>
      <c r="C72" s="236"/>
      <c r="D72" s="246"/>
      <c r="E72" s="246"/>
      <c r="F72" s="246"/>
      <c r="G72" s="236"/>
      <c r="H72" s="246"/>
      <c r="I72" s="246"/>
      <c r="J72" s="236"/>
      <c r="K72" s="246"/>
      <c r="L72" s="246"/>
      <c r="M72" s="23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7"/>
      <c r="Y72" s="271"/>
      <c r="Z72" s="248"/>
      <c r="AA72" s="236"/>
      <c r="AB72" s="248"/>
      <c r="AC72" s="248"/>
      <c r="AD72" s="249"/>
    </row>
    <row r="73" spans="1:30" ht="12.75">
      <c r="A73" s="246"/>
      <c r="B73" s="246"/>
      <c r="C73" s="236"/>
      <c r="D73" s="246"/>
      <c r="E73" s="246"/>
      <c r="F73" s="246"/>
      <c r="G73" s="236"/>
      <c r="H73" s="246"/>
      <c r="I73" s="246"/>
      <c r="J73" s="236"/>
      <c r="K73" s="246"/>
      <c r="L73" s="246"/>
      <c r="M73" s="23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7"/>
      <c r="Y73" s="269"/>
      <c r="Z73" s="248"/>
      <c r="AA73" s="236"/>
      <c r="AB73" s="248"/>
      <c r="AC73" s="248"/>
      <c r="AD73" s="252"/>
    </row>
    <row r="74" spans="1:30" ht="12.75">
      <c r="A74" s="246"/>
      <c r="B74" s="246"/>
      <c r="C74" s="236"/>
      <c r="D74" s="246"/>
      <c r="E74" s="246"/>
      <c r="F74" s="246"/>
      <c r="G74" s="236"/>
      <c r="H74" s="246"/>
      <c r="I74" s="246"/>
      <c r="J74" s="236"/>
      <c r="K74" s="246"/>
      <c r="L74" s="246"/>
      <c r="M74" s="23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7"/>
      <c r="Y74" s="271"/>
      <c r="Z74" s="248"/>
      <c r="AA74" s="236"/>
      <c r="AB74" s="248"/>
      <c r="AC74" s="248"/>
      <c r="AD74" s="249"/>
    </row>
    <row r="75" spans="1:30" ht="12.75">
      <c r="A75" s="246"/>
      <c r="B75" s="246"/>
      <c r="C75" s="236"/>
      <c r="D75" s="246"/>
      <c r="E75" s="246"/>
      <c r="F75" s="246"/>
      <c r="G75" s="236"/>
      <c r="H75" s="246"/>
      <c r="I75" s="246"/>
      <c r="J75" s="236"/>
      <c r="K75" s="246"/>
      <c r="L75" s="246"/>
      <c r="M75" s="23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7"/>
      <c r="Y75" s="269"/>
      <c r="Z75" s="248"/>
      <c r="AA75" s="236"/>
      <c r="AB75" s="248"/>
      <c r="AC75" s="248"/>
      <c r="AD75" s="273"/>
    </row>
  </sheetData>
  <pageMargins left="0.7" right="0.7" top="0.75" bottom="0.75" header="0.3" footer="0.3"/>
  <legacy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C1130"/>
    <outlinePr summaryBelow="0" summaryRight="0"/>
  </sheetPr>
  <dimension ref="A1:Y1289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40.85546875" customWidth="1"/>
    <col min="2" max="2" width="13.42578125" customWidth="1"/>
    <col min="3" max="3" width="6.42578125" customWidth="1"/>
    <col min="4" max="4" width="19.28515625" customWidth="1"/>
    <col min="5" max="5" width="14.7109375" customWidth="1"/>
    <col min="6" max="6" width="14.42578125" customWidth="1"/>
    <col min="7" max="7" width="15.42578125" customWidth="1"/>
    <col min="8" max="9" width="7.42578125" customWidth="1"/>
    <col min="10" max="10" width="23.28515625" customWidth="1"/>
    <col min="11" max="11" width="7.42578125" customWidth="1"/>
    <col min="12" max="12" width="21.28515625" customWidth="1"/>
    <col min="13" max="13" width="22" customWidth="1"/>
    <col min="14" max="14" width="7.42578125" customWidth="1"/>
    <col min="15" max="15" width="10" customWidth="1"/>
    <col min="16" max="16" width="7" customWidth="1"/>
    <col min="17" max="17" width="9" customWidth="1"/>
    <col min="18" max="18" width="11.7109375" customWidth="1"/>
    <col min="19" max="19" width="7.42578125" customWidth="1"/>
    <col min="20" max="25" width="7.7109375" customWidth="1"/>
  </cols>
  <sheetData>
    <row r="1" spans="1:25" ht="25.5">
      <c r="A1" s="1356" t="s">
        <v>12785</v>
      </c>
      <c r="B1" s="1357"/>
      <c r="C1" s="274"/>
      <c r="D1" s="275" t="s">
        <v>12786</v>
      </c>
      <c r="E1" s="248" t="s">
        <v>12659</v>
      </c>
      <c r="F1" s="248" t="s">
        <v>12665</v>
      </c>
      <c r="G1" s="248" t="s">
        <v>12691</v>
      </c>
      <c r="H1" s="248" t="s">
        <v>12670</v>
      </c>
      <c r="I1" s="248" t="s">
        <v>12676</v>
      </c>
      <c r="J1" s="274" t="s">
        <v>12699</v>
      </c>
      <c r="K1" s="274" t="s">
        <v>12678</v>
      </c>
      <c r="L1" s="274" t="s">
        <v>12651</v>
      </c>
      <c r="M1" s="274" t="s">
        <v>12654</v>
      </c>
      <c r="N1" s="274" t="s">
        <v>12667</v>
      </c>
      <c r="O1" s="274" t="s">
        <v>12787</v>
      </c>
      <c r="P1" s="274" t="s">
        <v>12788</v>
      </c>
      <c r="Q1" s="274" t="s">
        <v>12708</v>
      </c>
      <c r="R1" s="274" t="s">
        <v>12789</v>
      </c>
      <c r="S1" s="274" t="s">
        <v>0</v>
      </c>
      <c r="T1" s="274" t="s">
        <v>0</v>
      </c>
      <c r="U1" s="274" t="s">
        <v>0</v>
      </c>
      <c r="V1" s="274" t="s">
        <v>0</v>
      </c>
      <c r="W1" s="274" t="s">
        <v>0</v>
      </c>
      <c r="X1" s="274" t="s">
        <v>0</v>
      </c>
      <c r="Y1" s="274" t="s">
        <v>0</v>
      </c>
    </row>
    <row r="2" spans="1:25" ht="27.75" customHeight="1">
      <c r="A2" s="276" t="s">
        <v>0</v>
      </c>
      <c r="B2" s="277" t="s">
        <v>12790</v>
      </c>
      <c r="C2" s="276" t="s">
        <v>12</v>
      </c>
      <c r="D2" s="275" t="s">
        <v>12791</v>
      </c>
      <c r="E2" s="278" t="e">
        <f t="array" aca="1" ref="E2" ca="1">VLOOKUP(D2, INDIRECT("'"&amp;$E$1&amp;"'!$A$3:$B"), 2, FALSE())</f>
        <v>#REF!</v>
      </c>
      <c r="F2" s="278" t="e">
        <f t="array" aca="1" ref="F2" ca="1">VLOOKUP(E2, INDIRECT("'"&amp;$F$1&amp;"'!$B$3:$E"), 4, FALSE())</f>
        <v>#REF!</v>
      </c>
      <c r="G2" s="278" t="e">
        <f t="array" aca="1" ref="G2" ca="1">VLOOKUP(F2, INDIRECT("'"&amp;$G$1&amp;"'!$A$3:$B"), 2, FALSE())</f>
        <v>#REF!</v>
      </c>
      <c r="H2" s="278" t="e">
        <f t="array" aca="1" ref="H2" ca="1">VLOOKUP(#REF!, INDIRECT("'"&amp;$H$1&amp;"'!$A$3:$B"), 2, FALSE())</f>
        <v>#REF!</v>
      </c>
      <c r="I2" s="278" t="e">
        <f t="array" aca="1" ref="I2" ca="1">VLOOKUP(H2, INDIRECT("'"&amp;$I$1&amp;"'!$A$3:$B"), 2, FALSE())</f>
        <v>#REF!</v>
      </c>
      <c r="J2" s="278" t="e">
        <f t="array" aca="1" ref="J2" ca="1">VLOOKUP(I2, INDIRECT("'"&amp;$J$1&amp;"'!$B$3:$e"), 2, FALSE())</f>
        <v>#REF!</v>
      </c>
      <c r="K2" s="278" t="e">
        <f t="array" aca="1" ref="K2" ca="1">VLOOKUP(J2, INDIRECT("'"&amp;$K$1&amp;"'!$A$3:$B"), 2, FALSE())</f>
        <v>#REF!</v>
      </c>
      <c r="L2" s="278" t="e">
        <f t="array" aca="1" ref="L2" ca="1">VLOOKUP(K2, INDIRECT("'"&amp;$L$1&amp;"'!$B$3:$D"), 2, FALSE())</f>
        <v>#REF!</v>
      </c>
      <c r="M2" s="278" t="e">
        <f t="array" aca="1" ref="M2" ca="1">VLOOKUP(L2, INDIRECT("'"&amp;$M$1&amp;"'!$A$3:$B"), 2, FALSE())</f>
        <v>#REF!</v>
      </c>
      <c r="N2" s="278" t="e">
        <f t="array" aca="1" ref="N2" ca="1">VLOOKUP(M2, INDIRECT("'"&amp;$N$1&amp;"'!$B$3:$E"), 4, FALSE())</f>
        <v>#REF!</v>
      </c>
      <c r="O2" s="278" t="e">
        <f t="array" aca="1" ref="O2" ca="1">VLOOKUP(633, INDIRECT("'"&amp;$O$1&amp;"'!$B$6:$E"), 2, FALSE())</f>
        <v>#REF!</v>
      </c>
      <c r="P2" s="278" t="e">
        <f t="array" aca="1" ref="P2" ca="1">VLOOKUP(O2, INDIRECT("'"&amp;$P$1&amp;"'!$B$3:$E"), 2, FALSE())</f>
        <v>#REF!</v>
      </c>
      <c r="Q2" s="278" t="e">
        <f t="array" aca="1" ref="Q2" ca="1">VLOOKUP(P2, INDIRECT("'"&amp;$Q$1&amp;"'!$A$3:$B"), 3, FALSE())</f>
        <v>#REF!</v>
      </c>
      <c r="R2" s="278" t="str">
        <f t="array" aca="1" ref="R2" ca="1">VLOOKUP(R2, INDIRECT("'"&amp;$R$1&amp;"'!$B$3:$D"), 2, FALSE())</f>
        <v>#REF!</v>
      </c>
      <c r="S2" s="278" t="e">
        <f t="array" aca="1" ref="S2" ca="1">VLOOKUP(K2, INDIRECT("'"&amp;$S$1&amp;"'!$B$3:$D"), 2, FALSE())</f>
        <v>#REF!</v>
      </c>
      <c r="T2" s="278" t="e">
        <f t="array" aca="1" ref="T2" ca="1">VLOOKUP(S2, INDIRECT("'"&amp;$T$1&amp;"'!$A$3:$B"), 2, FALSE())</f>
        <v>#REF!</v>
      </c>
      <c r="U2" s="278" t="e">
        <f t="array" aca="1" ref="U2" ca="1">VLOOKUP(T2, INDIRECT("'"&amp;$U$1&amp;"'!$A$3:$B"), 2, FALSE())</f>
        <v>#REF!</v>
      </c>
      <c r="V2" s="278" t="e">
        <f t="array" aca="1" ref="V2" ca="1">VLOOKUP(U2, INDIRECT("'"&amp;$V$1&amp;"'!$A$3:$B"), 2, FALSE())</f>
        <v>#REF!</v>
      </c>
      <c r="W2" s="278" t="e">
        <f t="array" aca="1" ref="W2" ca="1">VLOOKUP(V2, INDIRECT("'"&amp;$W$1&amp;"'!$A$3:$B"), 2, FALSE())</f>
        <v>#REF!</v>
      </c>
      <c r="X2" s="278" t="e">
        <f t="array" aca="1" ref="X2" ca="1">VLOOKUP(W2, INDIRECT("'"&amp;$X$1&amp;"'!$A$3:$B"), 2, FALSE())</f>
        <v>#REF!</v>
      </c>
      <c r="Y2" s="278" t="e">
        <f t="array" aca="1" ref="Y2" ca="1">VLOOKUP(X2, INDIRECT("'"&amp;$Y$1&amp;"'!$A$3:$B"), 2, FALSE())</f>
        <v>#REF!</v>
      </c>
    </row>
    <row r="3" spans="1:25">
      <c r="A3" s="1358" t="s">
        <v>12792</v>
      </c>
      <c r="B3" s="1359"/>
      <c r="C3" s="1357"/>
      <c r="J3" s="236"/>
      <c r="K3" s="236"/>
      <c r="L3" s="236"/>
      <c r="M3" s="236"/>
      <c r="N3" s="279"/>
      <c r="O3" s="279"/>
      <c r="P3" s="280"/>
      <c r="Q3" s="281"/>
      <c r="R3" s="282"/>
      <c r="S3" s="282"/>
      <c r="T3" s="282"/>
      <c r="U3" s="236"/>
      <c r="V3" s="236"/>
      <c r="W3" s="236"/>
      <c r="X3" s="236"/>
      <c r="Y3" s="236"/>
    </row>
    <row r="4" spans="1:25" ht="12.75">
      <c r="A4" s="283" t="s">
        <v>40</v>
      </c>
      <c r="B4" s="284">
        <v>0</v>
      </c>
      <c r="C4" s="283"/>
      <c r="J4" s="236"/>
      <c r="K4" s="236"/>
      <c r="L4" s="236"/>
      <c r="M4" s="236"/>
      <c r="N4" s="279"/>
      <c r="O4" s="279"/>
      <c r="P4" s="280"/>
      <c r="Q4" s="281"/>
      <c r="R4" s="282"/>
      <c r="S4" s="282"/>
      <c r="T4" s="282"/>
      <c r="U4" s="236"/>
      <c r="V4" s="236"/>
      <c r="W4" s="236"/>
      <c r="X4" s="236"/>
      <c r="Y4" s="236"/>
    </row>
    <row r="5" spans="1:25" ht="12.75">
      <c r="A5" s="283" t="s">
        <v>12793</v>
      </c>
      <c r="B5" s="284">
        <v>0</v>
      </c>
      <c r="C5" s="283"/>
      <c r="J5" s="236"/>
      <c r="K5" s="236"/>
      <c r="L5" s="236"/>
      <c r="M5" s="236"/>
      <c r="N5" s="279"/>
      <c r="O5" s="279"/>
      <c r="P5" s="280"/>
      <c r="Q5" s="281"/>
      <c r="R5" s="282"/>
      <c r="S5" s="282"/>
      <c r="T5" s="282"/>
      <c r="U5" s="236"/>
      <c r="V5" s="236"/>
      <c r="W5" s="236"/>
      <c r="X5" s="236"/>
      <c r="Y5" s="236"/>
    </row>
    <row r="6" spans="1:25" ht="12.75">
      <c r="A6" s="285" t="s">
        <v>239</v>
      </c>
      <c r="B6" s="284">
        <v>0</v>
      </c>
      <c r="C6" s="283"/>
      <c r="J6" s="236"/>
      <c r="K6" s="236"/>
      <c r="L6" s="236"/>
      <c r="M6" s="236"/>
      <c r="N6" s="279"/>
      <c r="O6" s="279"/>
      <c r="P6" s="280"/>
      <c r="Q6" s="281"/>
      <c r="R6" s="282"/>
      <c r="S6" s="282"/>
      <c r="T6" s="282"/>
      <c r="U6" s="236"/>
      <c r="V6" s="236"/>
      <c r="W6" s="236"/>
      <c r="X6" s="236"/>
      <c r="Y6" s="236"/>
    </row>
    <row r="7" spans="1:25" ht="12.75">
      <c r="A7" s="285" t="s">
        <v>245</v>
      </c>
      <c r="B7" s="284">
        <v>0</v>
      </c>
      <c r="C7" s="283"/>
      <c r="J7" s="236"/>
      <c r="K7" s="236"/>
      <c r="L7" s="236"/>
      <c r="M7" s="236"/>
      <c r="N7" s="279"/>
      <c r="O7" s="279"/>
      <c r="P7" s="280"/>
      <c r="Q7" s="281"/>
      <c r="R7" s="282"/>
      <c r="S7" s="282"/>
      <c r="T7" s="282"/>
      <c r="U7" s="236"/>
      <c r="V7" s="236"/>
      <c r="W7" s="236"/>
      <c r="X7" s="236"/>
      <c r="Y7" s="236"/>
    </row>
    <row r="8" spans="1:25" ht="12.75">
      <c r="A8" s="283" t="s">
        <v>19</v>
      </c>
      <c r="B8" s="284">
        <v>0.35</v>
      </c>
      <c r="C8" s="283"/>
      <c r="J8" s="236"/>
      <c r="K8" s="236"/>
      <c r="L8" s="236"/>
      <c r="M8" s="236"/>
      <c r="N8" s="279"/>
      <c r="O8" s="279"/>
      <c r="P8" s="280"/>
      <c r="Q8" s="281"/>
      <c r="R8" s="282"/>
      <c r="S8" s="282"/>
      <c r="T8" s="282"/>
      <c r="U8" s="236"/>
      <c r="V8" s="236"/>
      <c r="W8" s="236"/>
      <c r="X8" s="236"/>
      <c r="Y8" s="236"/>
    </row>
    <row r="9" spans="1:25" ht="12.75">
      <c r="A9" s="283" t="s">
        <v>12794</v>
      </c>
      <c r="B9" s="284">
        <v>0.2</v>
      </c>
      <c r="C9" s="283"/>
      <c r="J9" s="236"/>
      <c r="K9" s="236"/>
      <c r="L9" s="236"/>
      <c r="M9" s="236"/>
      <c r="N9" s="279"/>
      <c r="O9" s="279"/>
      <c r="P9" s="280"/>
      <c r="Q9" s="281"/>
      <c r="R9" s="282"/>
      <c r="S9" s="282"/>
      <c r="T9" s="282"/>
      <c r="U9" s="236"/>
      <c r="V9" s="236"/>
      <c r="W9" s="236"/>
      <c r="X9" s="236"/>
      <c r="Y9" s="236"/>
    </row>
    <row r="10" spans="1:25" ht="12.75">
      <c r="A10" s="283" t="s">
        <v>8127</v>
      </c>
      <c r="B10" s="284">
        <v>0.2</v>
      </c>
      <c r="C10" s="283"/>
      <c r="J10" s="236"/>
      <c r="K10" s="236"/>
      <c r="L10" s="236"/>
      <c r="M10" s="236"/>
      <c r="N10" s="279"/>
      <c r="O10" s="279"/>
      <c r="P10" s="280"/>
      <c r="Q10" s="281"/>
      <c r="R10" s="282"/>
      <c r="S10" s="282"/>
      <c r="T10" s="282"/>
      <c r="U10" s="236"/>
      <c r="V10" s="236"/>
      <c r="W10" s="236"/>
      <c r="X10" s="236"/>
      <c r="Y10" s="236"/>
    </row>
    <row r="11" spans="1:25" ht="12.75">
      <c r="A11" s="283" t="s">
        <v>364</v>
      </c>
      <c r="B11" s="284">
        <v>1</v>
      </c>
      <c r="C11" s="283"/>
      <c r="J11" s="236"/>
      <c r="K11" s="236"/>
      <c r="L11" s="236"/>
      <c r="M11" s="236"/>
      <c r="N11" s="279"/>
      <c r="O11" s="279"/>
      <c r="P11" s="280"/>
      <c r="Q11" s="281"/>
      <c r="R11" s="282"/>
      <c r="S11" s="282"/>
      <c r="T11" s="282"/>
      <c r="U11" s="236"/>
      <c r="V11" s="236"/>
      <c r="W11" s="236"/>
      <c r="X11" s="236"/>
      <c r="Y11" s="236"/>
    </row>
    <row r="12" spans="1:25" ht="12.75">
      <c r="A12" s="283" t="s">
        <v>12795</v>
      </c>
      <c r="B12" s="284">
        <v>0</v>
      </c>
      <c r="C12" s="283"/>
      <c r="J12" s="236"/>
      <c r="K12" s="236"/>
      <c r="L12" s="236"/>
      <c r="M12" s="236"/>
      <c r="N12" s="279"/>
      <c r="O12" s="279"/>
      <c r="P12" s="280"/>
      <c r="Q12" s="281"/>
      <c r="R12" s="282"/>
      <c r="S12" s="282"/>
      <c r="T12" s="282"/>
      <c r="U12" s="236"/>
      <c r="V12" s="236"/>
      <c r="W12" s="236"/>
      <c r="X12" s="236"/>
      <c r="Y12" s="236"/>
    </row>
    <row r="13" spans="1:25" ht="12.75">
      <c r="A13" s="283" t="s">
        <v>12796</v>
      </c>
      <c r="B13" s="284">
        <v>0.5</v>
      </c>
      <c r="C13" s="283"/>
      <c r="J13" s="236"/>
      <c r="K13" s="236"/>
      <c r="L13" s="236"/>
      <c r="M13" s="236"/>
      <c r="N13" s="279"/>
      <c r="O13" s="279"/>
      <c r="P13" s="280"/>
      <c r="Q13" s="281"/>
      <c r="R13" s="282"/>
      <c r="S13" s="282"/>
      <c r="T13" s="282"/>
      <c r="U13" s="236"/>
      <c r="V13" s="236"/>
      <c r="W13" s="236"/>
      <c r="X13" s="236"/>
      <c r="Y13" s="236"/>
    </row>
    <row r="14" spans="1:25" ht="12.75">
      <c r="A14" s="283" t="s">
        <v>8125</v>
      </c>
      <c r="B14" s="284">
        <v>250</v>
      </c>
      <c r="C14" s="283"/>
      <c r="J14" s="236"/>
      <c r="K14" s="236"/>
      <c r="L14" s="236"/>
      <c r="M14" s="236"/>
      <c r="N14" s="279"/>
      <c r="O14" s="279"/>
      <c r="P14" s="280"/>
      <c r="Q14" s="281"/>
      <c r="R14" s="282"/>
      <c r="S14" s="282"/>
      <c r="T14" s="282"/>
      <c r="U14" s="236"/>
      <c r="V14" s="236"/>
      <c r="W14" s="236"/>
      <c r="X14" s="236"/>
      <c r="Y14" s="236"/>
    </row>
    <row r="15" spans="1:25" ht="12.75">
      <c r="A15" s="283" t="s">
        <v>1028</v>
      </c>
      <c r="B15" s="284">
        <v>0.4</v>
      </c>
      <c r="C15" s="283"/>
      <c r="J15" s="236"/>
      <c r="K15" s="236"/>
      <c r="L15" s="236"/>
      <c r="M15" s="236"/>
      <c r="N15" s="279"/>
      <c r="O15" s="279"/>
      <c r="P15" s="280"/>
      <c r="Q15" s="281"/>
      <c r="R15" s="282"/>
      <c r="S15" s="282"/>
      <c r="T15" s="282"/>
      <c r="U15" s="236"/>
      <c r="V15" s="236"/>
      <c r="W15" s="236"/>
      <c r="X15" s="236"/>
      <c r="Y15" s="236"/>
    </row>
    <row r="16" spans="1:25">
      <c r="A16" s="1360" t="s">
        <v>12659</v>
      </c>
      <c r="B16" s="1359"/>
      <c r="C16" s="1357"/>
      <c r="H16" s="236"/>
      <c r="I16" s="286"/>
      <c r="J16" s="236"/>
      <c r="K16" s="236"/>
      <c r="L16" s="236"/>
      <c r="M16" s="236"/>
      <c r="N16" s="279"/>
      <c r="O16" s="279"/>
      <c r="P16" s="280"/>
      <c r="Q16" s="281"/>
      <c r="R16" s="282"/>
      <c r="S16" s="282"/>
      <c r="T16" s="282"/>
      <c r="U16" s="236"/>
      <c r="V16" s="236"/>
      <c r="W16" s="236"/>
      <c r="X16" s="236"/>
      <c r="Y16" s="236"/>
    </row>
    <row r="17" spans="1:25">
      <c r="A17" s="1360" t="s">
        <v>12785</v>
      </c>
      <c r="B17" s="1359"/>
      <c r="C17" s="1357"/>
      <c r="F17" s="236"/>
      <c r="G17" s="236"/>
      <c r="H17" s="287"/>
      <c r="I17" s="286"/>
      <c r="J17" s="236"/>
      <c r="K17" s="236"/>
      <c r="L17" s="236"/>
      <c r="M17" s="236"/>
      <c r="N17" s="279"/>
      <c r="O17" s="279"/>
      <c r="P17" s="280"/>
      <c r="Q17" s="281"/>
      <c r="R17" s="282"/>
      <c r="S17" s="282"/>
      <c r="T17" s="282"/>
      <c r="U17" s="236"/>
      <c r="V17" s="236"/>
      <c r="W17" s="236"/>
      <c r="X17" s="236"/>
      <c r="Y17" s="236"/>
    </row>
    <row r="18" spans="1:25" ht="12.75">
      <c r="A18" s="288"/>
      <c r="B18" s="289"/>
      <c r="C18" s="288"/>
      <c r="F18" s="236"/>
      <c r="G18" s="236"/>
      <c r="H18" s="236"/>
      <c r="I18" s="286"/>
      <c r="J18" s="236"/>
      <c r="K18" s="236"/>
      <c r="L18" s="236"/>
      <c r="M18" s="236"/>
      <c r="N18" s="279"/>
      <c r="O18" s="279"/>
      <c r="P18" s="280"/>
      <c r="Q18" s="281"/>
      <c r="R18" s="282"/>
      <c r="S18" s="282"/>
      <c r="T18" s="282"/>
      <c r="U18" s="236"/>
      <c r="V18" s="236"/>
      <c r="W18" s="236"/>
      <c r="X18" s="236"/>
      <c r="Y18" s="236"/>
    </row>
    <row r="19" spans="1:25" ht="12.75">
      <c r="A19" s="288"/>
      <c r="B19" s="289"/>
      <c r="C19" s="288"/>
      <c r="F19" s="236"/>
      <c r="G19" s="236"/>
      <c r="H19" s="236"/>
      <c r="I19" s="286"/>
      <c r="J19" s="236"/>
      <c r="K19" s="236"/>
      <c r="L19" s="236"/>
      <c r="M19" s="236"/>
      <c r="N19" s="279"/>
      <c r="O19" s="279"/>
      <c r="P19" s="280"/>
      <c r="Q19" s="281"/>
      <c r="R19" s="282"/>
      <c r="S19" s="282"/>
      <c r="T19" s="282"/>
      <c r="U19" s="236"/>
      <c r="V19" s="236"/>
      <c r="W19" s="236"/>
      <c r="X19" s="236"/>
      <c r="Y19" s="236"/>
    </row>
    <row r="20" spans="1:25">
      <c r="A20" s="1360" t="s">
        <v>12797</v>
      </c>
      <c r="B20" s="1359"/>
      <c r="C20" s="1357"/>
      <c r="F20" s="236"/>
      <c r="G20" s="236"/>
      <c r="H20" s="236"/>
      <c r="I20" s="286"/>
      <c r="J20" s="236"/>
      <c r="K20" s="236"/>
      <c r="L20" s="236"/>
      <c r="M20" s="236"/>
      <c r="N20" s="279"/>
      <c r="O20" s="279"/>
      <c r="P20" s="280"/>
      <c r="Q20" s="281"/>
      <c r="R20" s="282"/>
      <c r="S20" s="282"/>
      <c r="T20" s="282"/>
      <c r="U20" s="236"/>
      <c r="V20" s="236"/>
      <c r="W20" s="236"/>
      <c r="X20" s="236"/>
      <c r="Y20" s="236"/>
    </row>
    <row r="21" spans="1:25" ht="12.75">
      <c r="A21" s="290"/>
      <c r="B21" s="291"/>
      <c r="C21" s="290"/>
      <c r="D21" s="292"/>
      <c r="E21" s="279"/>
      <c r="F21" s="236"/>
      <c r="G21" s="236"/>
      <c r="H21" s="236"/>
      <c r="I21" s="286"/>
      <c r="J21" s="236"/>
      <c r="K21" s="236"/>
      <c r="L21" s="236"/>
      <c r="M21" s="236"/>
      <c r="N21" s="279"/>
      <c r="O21" s="279"/>
      <c r="P21" s="280"/>
      <c r="Q21" s="281"/>
      <c r="R21" s="236"/>
      <c r="S21" s="236"/>
      <c r="T21" s="236"/>
      <c r="U21" s="236"/>
      <c r="V21" s="236"/>
      <c r="W21" s="236"/>
      <c r="X21" s="236"/>
      <c r="Y21" s="236"/>
    </row>
    <row r="22" spans="1:25" ht="12.75">
      <c r="A22" s="293" t="s">
        <v>54</v>
      </c>
      <c r="B22" s="294" t="e">
        <f t="shared" ref="B22:B41" ca="1" si="0">VLOOKUP(A22, INDIRECT("'"&amp;$E$1&amp;"'!$B$4:$K"), 10, FALSE())</f>
        <v>#REF!</v>
      </c>
      <c r="C22" s="288">
        <v>0.3</v>
      </c>
      <c r="D22" s="292"/>
      <c r="E22" s="279"/>
      <c r="F22" s="236"/>
      <c r="G22" s="236"/>
      <c r="H22" s="236"/>
      <c r="I22" s="286"/>
      <c r="J22" s="236"/>
      <c r="K22" s="236"/>
      <c r="L22" s="236"/>
      <c r="M22" s="236"/>
      <c r="N22" s="279"/>
      <c r="O22" s="279"/>
      <c r="P22" s="280"/>
      <c r="Q22" s="281"/>
      <c r="R22" s="236"/>
      <c r="S22" s="236"/>
      <c r="T22" s="236"/>
      <c r="U22" s="236"/>
      <c r="V22" s="236"/>
      <c r="W22" s="236"/>
      <c r="X22" s="236"/>
      <c r="Y22" s="236"/>
    </row>
    <row r="23" spans="1:25" ht="12.75">
      <c r="A23" s="293" t="s">
        <v>12798</v>
      </c>
      <c r="B23" s="294" t="e">
        <f t="shared" ca="1" si="0"/>
        <v>#REF!</v>
      </c>
      <c r="C23" s="288">
        <v>0.3</v>
      </c>
      <c r="D23" s="292"/>
      <c r="E23" s="279"/>
      <c r="F23" s="236"/>
      <c r="G23" s="236"/>
      <c r="H23" s="236"/>
      <c r="I23" s="286"/>
      <c r="J23" s="236"/>
      <c r="K23" s="236"/>
      <c r="L23" s="236"/>
      <c r="M23" s="236"/>
      <c r="N23" s="279"/>
      <c r="O23" s="279"/>
      <c r="P23" s="280"/>
      <c r="Q23" s="281"/>
      <c r="R23" s="236"/>
      <c r="S23" s="236"/>
      <c r="T23" s="236"/>
      <c r="U23" s="236"/>
      <c r="V23" s="236"/>
      <c r="W23" s="236"/>
      <c r="X23" s="236"/>
      <c r="Y23" s="236"/>
    </row>
    <row r="24" spans="1:25" ht="12.75">
      <c r="A24" s="293" t="s">
        <v>12799</v>
      </c>
      <c r="B24" s="294" t="e">
        <f t="shared" ca="1" si="0"/>
        <v>#REF!</v>
      </c>
      <c r="C24" s="288">
        <v>0.3</v>
      </c>
      <c r="D24" s="292"/>
      <c r="E24" s="279"/>
      <c r="F24" s="236"/>
      <c r="G24" s="236"/>
      <c r="H24" s="236"/>
      <c r="I24" s="286"/>
      <c r="J24" s="236"/>
      <c r="K24" s="236"/>
      <c r="L24" s="236"/>
      <c r="M24" s="236"/>
      <c r="N24" s="279"/>
      <c r="O24" s="279"/>
      <c r="P24" s="280"/>
      <c r="Q24" s="281"/>
      <c r="R24" s="236"/>
      <c r="S24" s="236"/>
      <c r="T24" s="236"/>
      <c r="U24" s="236"/>
      <c r="V24" s="236"/>
      <c r="W24" s="236"/>
      <c r="X24" s="236"/>
      <c r="Y24" s="236"/>
    </row>
    <row r="25" spans="1:25" ht="12.75">
      <c r="A25" s="293" t="s">
        <v>69</v>
      </c>
      <c r="B25" s="294" t="e">
        <f t="shared" ca="1" si="0"/>
        <v>#REF!</v>
      </c>
      <c r="C25" s="288">
        <v>0.4</v>
      </c>
      <c r="D25" s="292"/>
      <c r="E25" s="279"/>
      <c r="F25" s="236"/>
      <c r="G25" s="236"/>
      <c r="H25" s="236"/>
      <c r="I25" s="286"/>
      <c r="J25" s="236"/>
      <c r="K25" s="236"/>
      <c r="L25" s="236"/>
      <c r="M25" s="236"/>
      <c r="N25" s="279"/>
      <c r="O25" s="279"/>
      <c r="P25" s="280"/>
      <c r="Q25" s="281"/>
      <c r="R25" s="236"/>
      <c r="S25" s="236"/>
      <c r="T25" s="236"/>
      <c r="U25" s="236"/>
      <c r="V25" s="236"/>
      <c r="W25" s="236"/>
      <c r="X25" s="236"/>
      <c r="Y25" s="236"/>
    </row>
    <row r="26" spans="1:25" ht="12.75">
      <c r="A26" s="293" t="s">
        <v>11684</v>
      </c>
      <c r="B26" s="294" t="e">
        <f t="shared" ca="1" si="0"/>
        <v>#REF!</v>
      </c>
      <c r="C26" s="288">
        <v>0.4</v>
      </c>
      <c r="D26" s="292"/>
      <c r="E26" s="279"/>
      <c r="F26" s="236"/>
      <c r="G26" s="236"/>
      <c r="H26" s="236"/>
      <c r="I26" s="286"/>
      <c r="J26" s="236"/>
      <c r="K26" s="236"/>
      <c r="L26" s="236"/>
      <c r="M26" s="236"/>
      <c r="N26" s="279"/>
      <c r="O26" s="279"/>
      <c r="P26" s="280"/>
      <c r="Q26" s="281"/>
      <c r="R26" s="236"/>
      <c r="S26" s="236"/>
      <c r="T26" s="236"/>
      <c r="U26" s="236"/>
      <c r="V26" s="236"/>
      <c r="W26" s="236"/>
      <c r="X26" s="236"/>
      <c r="Y26" s="236"/>
    </row>
    <row r="27" spans="1:25" ht="17.25" customHeight="1">
      <c r="A27" s="293" t="s">
        <v>78</v>
      </c>
      <c r="B27" s="294" t="e">
        <f t="shared" ca="1" si="0"/>
        <v>#REF!</v>
      </c>
      <c r="C27" s="288">
        <v>0.4</v>
      </c>
      <c r="D27" s="292"/>
      <c r="E27" s="279"/>
      <c r="F27" s="236"/>
      <c r="G27" s="236"/>
      <c r="H27" s="236"/>
      <c r="I27" s="286"/>
      <c r="J27" s="236"/>
      <c r="K27" s="236"/>
      <c r="L27" s="236"/>
      <c r="M27" s="236"/>
      <c r="N27" s="279"/>
      <c r="O27" s="279"/>
      <c r="P27" s="280"/>
      <c r="Q27" s="281"/>
      <c r="R27" s="236"/>
      <c r="S27" s="236"/>
      <c r="T27" s="236"/>
      <c r="U27" s="236"/>
      <c r="V27" s="236"/>
      <c r="W27" s="236"/>
      <c r="X27" s="236"/>
      <c r="Y27" s="236"/>
    </row>
    <row r="28" spans="1:25" ht="12.75">
      <c r="A28" s="293" t="s">
        <v>12800</v>
      </c>
      <c r="B28" s="294" t="e">
        <f t="shared" ca="1" si="0"/>
        <v>#REF!</v>
      </c>
      <c r="C28" s="288">
        <v>0.4</v>
      </c>
      <c r="D28" s="292"/>
      <c r="E28" s="279"/>
      <c r="F28" s="236"/>
      <c r="G28" s="236"/>
      <c r="H28" s="236"/>
      <c r="I28" s="286"/>
      <c r="J28" s="236"/>
      <c r="K28" s="236"/>
      <c r="L28" s="236"/>
      <c r="M28" s="236"/>
      <c r="N28" s="279"/>
      <c r="O28" s="279"/>
      <c r="P28" s="280"/>
      <c r="Q28" s="281"/>
      <c r="R28" s="236"/>
      <c r="S28" s="236"/>
      <c r="T28" s="236"/>
      <c r="U28" s="236"/>
      <c r="V28" s="236"/>
      <c r="W28" s="236"/>
      <c r="X28" s="236"/>
      <c r="Y28" s="236"/>
    </row>
    <row r="29" spans="1:25" ht="12.75">
      <c r="A29" s="293" t="s">
        <v>12801</v>
      </c>
      <c r="B29" s="294" t="e">
        <f t="shared" ca="1" si="0"/>
        <v>#REF!</v>
      </c>
      <c r="C29" s="288">
        <v>0.4</v>
      </c>
      <c r="D29" s="292"/>
      <c r="E29" s="279"/>
      <c r="F29" s="236"/>
      <c r="G29" s="236"/>
      <c r="H29" s="236"/>
      <c r="I29" s="286"/>
      <c r="J29" s="236"/>
      <c r="K29" s="236"/>
      <c r="L29" s="236"/>
      <c r="M29" s="236"/>
      <c r="N29" s="279"/>
      <c r="O29" s="279"/>
      <c r="P29" s="280"/>
      <c r="Q29" s="281"/>
      <c r="R29" s="236"/>
      <c r="S29" s="236"/>
      <c r="T29" s="236"/>
      <c r="U29" s="236"/>
      <c r="V29" s="236"/>
      <c r="W29" s="236"/>
      <c r="X29" s="236"/>
      <c r="Y29" s="236"/>
    </row>
    <row r="30" spans="1:25" ht="12.75">
      <c r="A30" s="293" t="s">
        <v>12802</v>
      </c>
      <c r="B30" s="294" t="e">
        <f t="shared" ca="1" si="0"/>
        <v>#REF!</v>
      </c>
      <c r="C30" s="288">
        <v>0.4</v>
      </c>
      <c r="D30" s="292"/>
      <c r="E30" s="279"/>
      <c r="F30" s="236"/>
      <c r="G30" s="236"/>
      <c r="H30" s="236"/>
      <c r="I30" s="286"/>
      <c r="J30" s="236"/>
      <c r="K30" s="236"/>
      <c r="L30" s="236"/>
      <c r="M30" s="236"/>
      <c r="N30" s="279"/>
      <c r="O30" s="279"/>
      <c r="P30" s="280"/>
      <c r="Q30" s="281"/>
      <c r="R30" s="236"/>
      <c r="S30" s="236"/>
      <c r="T30" s="236"/>
      <c r="U30" s="236"/>
      <c r="V30" s="236"/>
      <c r="W30" s="236"/>
      <c r="X30" s="236"/>
      <c r="Y30" s="236"/>
    </row>
    <row r="31" spans="1:25" ht="12.75">
      <c r="A31" s="293" t="s">
        <v>98</v>
      </c>
      <c r="B31" s="294" t="e">
        <f t="shared" ca="1" si="0"/>
        <v>#REF!</v>
      </c>
      <c r="C31" s="288">
        <v>0.5</v>
      </c>
      <c r="D31" s="292"/>
      <c r="E31" s="279"/>
      <c r="F31" s="236"/>
      <c r="G31" s="236"/>
      <c r="H31" s="236"/>
      <c r="I31" s="286"/>
      <c r="J31" s="236"/>
      <c r="K31" s="236"/>
      <c r="L31" s="236"/>
      <c r="M31" s="236"/>
      <c r="N31" s="279"/>
      <c r="O31" s="279"/>
      <c r="P31" s="280"/>
      <c r="Q31" s="281"/>
      <c r="R31" s="236"/>
      <c r="S31" s="236"/>
      <c r="T31" s="236"/>
      <c r="U31" s="236"/>
      <c r="V31" s="236"/>
      <c r="W31" s="236"/>
      <c r="X31" s="236"/>
      <c r="Y31" s="236"/>
    </row>
    <row r="32" spans="1:25" ht="12.75">
      <c r="A32" s="293" t="s">
        <v>101</v>
      </c>
      <c r="B32" s="294" t="e">
        <f t="shared" ca="1" si="0"/>
        <v>#REF!</v>
      </c>
      <c r="C32" s="288">
        <v>0.5</v>
      </c>
      <c r="D32" s="292"/>
      <c r="E32" s="279"/>
      <c r="F32" s="236"/>
      <c r="G32" s="236"/>
      <c r="H32" s="236"/>
      <c r="I32" s="286"/>
      <c r="J32" s="236"/>
      <c r="K32" s="236"/>
      <c r="L32" s="236"/>
      <c r="M32" s="236"/>
      <c r="N32" s="279"/>
      <c r="O32" s="279"/>
      <c r="P32" s="280"/>
      <c r="Q32" s="281"/>
      <c r="R32" s="236"/>
      <c r="S32" s="236"/>
      <c r="T32" s="236"/>
      <c r="U32" s="236"/>
      <c r="V32" s="236"/>
      <c r="W32" s="236"/>
      <c r="X32" s="236"/>
      <c r="Y32" s="236"/>
    </row>
    <row r="33" spans="1:25" ht="12.75">
      <c r="A33" s="293" t="s">
        <v>106</v>
      </c>
      <c r="B33" s="294" t="e">
        <f t="shared" ca="1" si="0"/>
        <v>#REF!</v>
      </c>
      <c r="C33" s="288">
        <v>0.5</v>
      </c>
      <c r="D33" s="292"/>
      <c r="E33" s="279"/>
      <c r="F33" s="236"/>
      <c r="G33" s="236"/>
      <c r="H33" s="236"/>
      <c r="I33" s="286"/>
      <c r="J33" s="236"/>
      <c r="K33" s="236"/>
      <c r="L33" s="236"/>
      <c r="M33" s="236"/>
      <c r="N33" s="279"/>
      <c r="O33" s="279"/>
      <c r="P33" s="280"/>
      <c r="Q33" s="281"/>
      <c r="R33" s="236"/>
      <c r="S33" s="236"/>
      <c r="T33" s="236"/>
      <c r="U33" s="236"/>
      <c r="V33" s="236"/>
      <c r="W33" s="236"/>
      <c r="X33" s="236"/>
      <c r="Y33" s="236"/>
    </row>
    <row r="34" spans="1:25" ht="12.75">
      <c r="A34" s="293" t="s">
        <v>12803</v>
      </c>
      <c r="B34" s="294" t="e">
        <f t="shared" ca="1" si="0"/>
        <v>#REF!</v>
      </c>
      <c r="C34" s="288">
        <v>0.5</v>
      </c>
      <c r="D34" s="292"/>
      <c r="E34" s="279"/>
      <c r="F34" s="236"/>
      <c r="G34" s="236"/>
      <c r="H34" s="236"/>
      <c r="I34" s="286"/>
      <c r="J34" s="236"/>
      <c r="K34" s="236"/>
      <c r="L34" s="236"/>
      <c r="M34" s="236"/>
      <c r="N34" s="279"/>
      <c r="O34" s="279"/>
      <c r="P34" s="280"/>
      <c r="Q34" s="281"/>
      <c r="R34" s="236"/>
      <c r="S34" s="236"/>
      <c r="T34" s="236"/>
      <c r="U34" s="236"/>
      <c r="V34" s="236"/>
      <c r="W34" s="236"/>
      <c r="X34" s="236"/>
      <c r="Y34" s="236"/>
    </row>
    <row r="35" spans="1:25" ht="12.75">
      <c r="A35" s="293" t="s">
        <v>12804</v>
      </c>
      <c r="B35" s="294" t="e">
        <f t="shared" ca="1" si="0"/>
        <v>#REF!</v>
      </c>
      <c r="C35" s="288">
        <v>0.5</v>
      </c>
      <c r="D35" s="292"/>
      <c r="E35" s="279"/>
      <c r="F35" s="236"/>
      <c r="G35" s="236"/>
      <c r="H35" s="236"/>
      <c r="I35" s="286"/>
      <c r="J35" s="236"/>
      <c r="K35" s="236"/>
      <c r="L35" s="236"/>
      <c r="M35" s="236"/>
      <c r="N35" s="279"/>
      <c r="O35" s="279"/>
      <c r="P35" s="280"/>
      <c r="Q35" s="281"/>
      <c r="R35" s="236"/>
      <c r="S35" s="236"/>
      <c r="T35" s="236"/>
      <c r="U35" s="236"/>
      <c r="V35" s="236"/>
      <c r="W35" s="236"/>
      <c r="X35" s="236"/>
      <c r="Y35" s="236"/>
    </row>
    <row r="36" spans="1:25" ht="12.75">
      <c r="A36" s="293" t="s">
        <v>121</v>
      </c>
      <c r="B36" s="294" t="e">
        <f t="shared" ca="1" si="0"/>
        <v>#REF!</v>
      </c>
      <c r="C36" s="288">
        <v>0.5</v>
      </c>
      <c r="D36" s="292"/>
      <c r="E36" s="279"/>
      <c r="F36" s="236"/>
      <c r="G36" s="236"/>
      <c r="H36" s="236"/>
      <c r="I36" s="286"/>
      <c r="J36" s="236"/>
      <c r="K36" s="236"/>
      <c r="L36" s="236"/>
      <c r="M36" s="236"/>
      <c r="N36" s="279"/>
      <c r="O36" s="279"/>
      <c r="P36" s="280"/>
      <c r="Q36" s="281"/>
      <c r="R36" s="236"/>
      <c r="S36" s="236"/>
      <c r="T36" s="236"/>
      <c r="U36" s="236"/>
      <c r="V36" s="236"/>
      <c r="W36" s="236"/>
      <c r="X36" s="236"/>
      <c r="Y36" s="236"/>
    </row>
    <row r="37" spans="1:25" ht="12.75">
      <c r="A37" s="293" t="s">
        <v>126</v>
      </c>
      <c r="B37" s="294" t="e">
        <f t="shared" ca="1" si="0"/>
        <v>#REF!</v>
      </c>
      <c r="C37" s="288">
        <v>0.6</v>
      </c>
      <c r="D37" s="292"/>
      <c r="E37" s="279"/>
      <c r="F37" s="236"/>
      <c r="G37" s="236"/>
      <c r="H37" s="236"/>
      <c r="I37" s="286"/>
      <c r="J37" s="236"/>
      <c r="K37" s="236"/>
      <c r="L37" s="236"/>
      <c r="M37" s="236"/>
      <c r="N37" s="279"/>
      <c r="O37" s="279"/>
      <c r="P37" s="280"/>
      <c r="Q37" s="281"/>
      <c r="R37" s="236"/>
      <c r="S37" s="236"/>
      <c r="T37" s="236"/>
      <c r="U37" s="236"/>
      <c r="V37" s="236"/>
      <c r="W37" s="236"/>
      <c r="X37" s="236"/>
      <c r="Y37" s="236"/>
    </row>
    <row r="38" spans="1:25" ht="12.75">
      <c r="A38" s="293" t="s">
        <v>131</v>
      </c>
      <c r="B38" s="294" t="e">
        <f t="shared" ca="1" si="0"/>
        <v>#REF!</v>
      </c>
      <c r="C38" s="288">
        <v>0.6</v>
      </c>
      <c r="D38" s="292"/>
      <c r="E38" s="279"/>
      <c r="F38" s="236"/>
      <c r="G38" s="236"/>
      <c r="H38" s="236"/>
      <c r="I38" s="286"/>
      <c r="J38" s="236"/>
      <c r="K38" s="236"/>
      <c r="L38" s="236"/>
      <c r="M38" s="236"/>
      <c r="N38" s="279"/>
      <c r="O38" s="279"/>
      <c r="P38" s="280"/>
      <c r="Q38" s="281"/>
      <c r="R38" s="236"/>
      <c r="S38" s="236"/>
      <c r="T38" s="236"/>
      <c r="U38" s="236"/>
      <c r="V38" s="236"/>
      <c r="W38" s="236"/>
      <c r="X38" s="236"/>
      <c r="Y38" s="236"/>
    </row>
    <row r="39" spans="1:25" ht="12.75">
      <c r="A39" s="293" t="s">
        <v>136</v>
      </c>
      <c r="B39" s="294" t="e">
        <f t="shared" ca="1" si="0"/>
        <v>#REF!</v>
      </c>
      <c r="C39" s="288">
        <v>0.6</v>
      </c>
      <c r="D39" s="292"/>
      <c r="E39" s="279"/>
      <c r="F39" s="236"/>
      <c r="G39" s="236"/>
      <c r="H39" s="236"/>
      <c r="I39" s="286"/>
      <c r="J39" s="236"/>
      <c r="K39" s="236"/>
      <c r="L39" s="236"/>
      <c r="M39" s="236"/>
      <c r="N39" s="279"/>
      <c r="O39" s="279"/>
      <c r="P39" s="280"/>
      <c r="Q39" s="281"/>
      <c r="R39" s="236"/>
      <c r="S39" s="236"/>
      <c r="T39" s="236"/>
      <c r="U39" s="236"/>
      <c r="V39" s="236"/>
      <c r="W39" s="236"/>
      <c r="X39" s="236"/>
      <c r="Y39" s="236"/>
    </row>
    <row r="40" spans="1:25" ht="12.75">
      <c r="A40" s="293" t="s">
        <v>141</v>
      </c>
      <c r="B40" s="294" t="e">
        <f t="shared" ca="1" si="0"/>
        <v>#REF!</v>
      </c>
      <c r="C40" s="288">
        <v>0.6</v>
      </c>
      <c r="D40" s="292"/>
      <c r="E40" s="279"/>
      <c r="F40" s="236"/>
      <c r="G40" s="236"/>
      <c r="H40" s="236"/>
      <c r="I40" s="286"/>
      <c r="J40" s="236"/>
      <c r="K40" s="236"/>
      <c r="L40" s="236"/>
      <c r="M40" s="236"/>
      <c r="N40" s="279"/>
      <c r="O40" s="279"/>
      <c r="P40" s="280"/>
      <c r="Q40" s="281"/>
      <c r="R40" s="236"/>
      <c r="S40" s="236"/>
      <c r="T40" s="236"/>
      <c r="U40" s="236"/>
      <c r="V40" s="236"/>
      <c r="W40" s="236"/>
      <c r="X40" s="236"/>
      <c r="Y40" s="236"/>
    </row>
    <row r="41" spans="1:25" ht="12.75">
      <c r="A41" s="293" t="s">
        <v>12805</v>
      </c>
      <c r="B41" s="294" t="e">
        <f t="shared" ca="1" si="0"/>
        <v>#REF!</v>
      </c>
      <c r="C41" s="288">
        <v>0.6</v>
      </c>
      <c r="D41" s="292"/>
      <c r="E41" s="279"/>
      <c r="F41" s="236"/>
      <c r="G41" s="236"/>
      <c r="H41" s="236"/>
      <c r="I41" s="286"/>
      <c r="J41" s="236"/>
      <c r="K41" s="236"/>
      <c r="L41" s="236"/>
      <c r="M41" s="236"/>
      <c r="N41" s="279"/>
      <c r="O41" s="279"/>
      <c r="P41" s="280"/>
      <c r="Q41" s="281"/>
      <c r="R41" s="236"/>
      <c r="S41" s="236"/>
      <c r="T41" s="236"/>
      <c r="U41" s="236"/>
      <c r="V41" s="236"/>
      <c r="W41" s="236"/>
      <c r="X41" s="236"/>
      <c r="Y41" s="236"/>
    </row>
    <row r="42" spans="1:25" ht="12.75">
      <c r="A42" s="49"/>
      <c r="B42" s="291"/>
      <c r="C42" s="290"/>
      <c r="D42" s="292"/>
      <c r="E42" s="279"/>
      <c r="F42" s="236"/>
      <c r="G42" s="236"/>
      <c r="H42" s="236"/>
      <c r="I42" s="286"/>
      <c r="J42" s="236"/>
      <c r="K42" s="236"/>
      <c r="L42" s="236"/>
      <c r="M42" s="236"/>
      <c r="N42" s="279"/>
      <c r="O42" s="279"/>
      <c r="P42" s="280"/>
      <c r="Q42" s="281"/>
      <c r="R42" s="236"/>
      <c r="S42" s="236"/>
      <c r="T42" s="236"/>
      <c r="U42" s="236"/>
      <c r="V42" s="236"/>
      <c r="W42" s="236"/>
      <c r="X42" s="236"/>
      <c r="Y42" s="236"/>
    </row>
    <row r="43" spans="1:25" ht="12.75">
      <c r="A43" s="293" t="s">
        <v>149</v>
      </c>
      <c r="B43" s="294" t="e">
        <f t="shared" ref="B43:B54" ca="1" si="1">VLOOKUP(A43, INDIRECT("'"&amp;$E$1&amp;"'!$B$4:$K"), 10, FALSE())</f>
        <v>#REF!</v>
      </c>
      <c r="C43" s="288">
        <v>0.4</v>
      </c>
      <c r="D43" s="292"/>
      <c r="E43" s="279"/>
      <c r="F43" s="236"/>
      <c r="G43" s="236"/>
      <c r="H43" s="236"/>
      <c r="I43" s="286"/>
      <c r="J43" s="236"/>
      <c r="K43" s="236"/>
      <c r="L43" s="236"/>
      <c r="M43" s="236"/>
      <c r="N43" s="279"/>
      <c r="O43" s="279"/>
      <c r="P43" s="280"/>
      <c r="Q43" s="281"/>
      <c r="R43" s="236"/>
      <c r="S43" s="236"/>
      <c r="T43" s="236"/>
      <c r="U43" s="236"/>
      <c r="V43" s="236"/>
      <c r="W43" s="236"/>
      <c r="X43" s="236"/>
      <c r="Y43" s="236"/>
    </row>
    <row r="44" spans="1:25" ht="12.75">
      <c r="A44" s="293" t="s">
        <v>154</v>
      </c>
      <c r="B44" s="294" t="e">
        <f t="shared" ca="1" si="1"/>
        <v>#REF!</v>
      </c>
      <c r="C44" s="288">
        <v>0.4</v>
      </c>
      <c r="D44" s="292"/>
      <c r="E44" s="279"/>
      <c r="F44" s="236"/>
      <c r="G44" s="236"/>
      <c r="H44" s="236"/>
      <c r="I44" s="286"/>
      <c r="J44" s="236"/>
      <c r="K44" s="236"/>
      <c r="L44" s="236"/>
      <c r="M44" s="236"/>
      <c r="N44" s="279"/>
      <c r="O44" s="279"/>
      <c r="P44" s="280"/>
      <c r="Q44" s="281"/>
      <c r="R44" s="236"/>
      <c r="S44" s="236"/>
      <c r="T44" s="236"/>
      <c r="U44" s="236"/>
      <c r="V44" s="236"/>
      <c r="W44" s="236"/>
      <c r="X44" s="236"/>
      <c r="Y44" s="236"/>
    </row>
    <row r="45" spans="1:25" ht="12.75">
      <c r="A45" s="293" t="s">
        <v>157</v>
      </c>
      <c r="B45" s="294" t="e">
        <f t="shared" ca="1" si="1"/>
        <v>#REF!</v>
      </c>
      <c r="C45" s="288">
        <v>0.4</v>
      </c>
      <c r="D45" s="292"/>
      <c r="E45" s="279"/>
      <c r="F45" s="236"/>
      <c r="G45" s="236"/>
      <c r="H45" s="236"/>
      <c r="I45" s="286"/>
      <c r="J45" s="236"/>
      <c r="K45" s="236"/>
      <c r="L45" s="236"/>
      <c r="M45" s="236"/>
      <c r="N45" s="279"/>
      <c r="O45" s="279"/>
      <c r="P45" s="280"/>
      <c r="Q45" s="281"/>
      <c r="R45" s="236"/>
      <c r="S45" s="236"/>
      <c r="T45" s="236"/>
      <c r="U45" s="236"/>
      <c r="V45" s="236"/>
      <c r="W45" s="236"/>
      <c r="X45" s="236"/>
      <c r="Y45" s="236"/>
    </row>
    <row r="46" spans="1:25" ht="12.75">
      <c r="A46" s="293" t="s">
        <v>160</v>
      </c>
      <c r="B46" s="294" t="e">
        <f t="shared" ca="1" si="1"/>
        <v>#REF!</v>
      </c>
      <c r="C46" s="288">
        <v>0.4</v>
      </c>
      <c r="D46" s="292"/>
      <c r="E46" s="279"/>
      <c r="F46" s="236"/>
      <c r="G46" s="236"/>
      <c r="H46" s="236"/>
      <c r="I46" s="286"/>
      <c r="J46" s="236"/>
      <c r="K46" s="236"/>
      <c r="L46" s="236"/>
      <c r="M46" s="236"/>
      <c r="N46" s="279"/>
      <c r="O46" s="279"/>
      <c r="P46" s="280"/>
      <c r="Q46" s="281"/>
      <c r="R46" s="236"/>
      <c r="S46" s="236"/>
      <c r="T46" s="236"/>
      <c r="U46" s="236"/>
      <c r="V46" s="236"/>
      <c r="W46" s="236"/>
      <c r="X46" s="236"/>
      <c r="Y46" s="236"/>
    </row>
    <row r="47" spans="1:25" ht="12.75">
      <c r="A47" s="293" t="s">
        <v>165</v>
      </c>
      <c r="B47" s="294" t="e">
        <f t="shared" ca="1" si="1"/>
        <v>#REF!</v>
      </c>
      <c r="C47" s="288">
        <v>0.4</v>
      </c>
      <c r="D47" s="292"/>
      <c r="E47" s="279"/>
      <c r="F47" s="236"/>
      <c r="G47" s="236"/>
      <c r="H47" s="236"/>
      <c r="I47" s="286"/>
      <c r="J47" s="236"/>
      <c r="K47" s="236"/>
      <c r="L47" s="236"/>
      <c r="M47" s="236"/>
      <c r="N47" s="279"/>
      <c r="O47" s="279"/>
      <c r="P47" s="280"/>
      <c r="Q47" s="281"/>
      <c r="R47" s="236"/>
      <c r="S47" s="236"/>
      <c r="T47" s="236"/>
      <c r="U47" s="236"/>
      <c r="V47" s="236"/>
      <c r="W47" s="236"/>
      <c r="X47" s="236"/>
      <c r="Y47" s="236"/>
    </row>
    <row r="48" spans="1:25" ht="12.75">
      <c r="A48" s="293" t="s">
        <v>168</v>
      </c>
      <c r="B48" s="294" t="e">
        <f t="shared" ca="1" si="1"/>
        <v>#REF!</v>
      </c>
      <c r="C48" s="288">
        <v>0</v>
      </c>
      <c r="D48" s="292"/>
      <c r="E48" s="279"/>
      <c r="F48" s="236"/>
      <c r="G48" s="236"/>
      <c r="H48" s="236"/>
      <c r="I48" s="286"/>
      <c r="J48" s="236"/>
      <c r="K48" s="236"/>
      <c r="L48" s="236"/>
      <c r="M48" s="236"/>
      <c r="N48" s="279"/>
      <c r="O48" s="279"/>
      <c r="P48" s="280"/>
      <c r="Q48" s="281"/>
      <c r="R48" s="236"/>
      <c r="S48" s="236"/>
      <c r="T48" s="236"/>
      <c r="U48" s="236"/>
      <c r="V48" s="236"/>
      <c r="W48" s="236"/>
      <c r="X48" s="236"/>
      <c r="Y48" s="236"/>
    </row>
    <row r="49" spans="1:25" ht="12.75">
      <c r="A49" s="293" t="s">
        <v>171</v>
      </c>
      <c r="B49" s="294" t="e">
        <f t="shared" ca="1" si="1"/>
        <v>#REF!</v>
      </c>
      <c r="C49" s="288">
        <v>0.5</v>
      </c>
      <c r="D49" s="292"/>
      <c r="E49" s="279"/>
      <c r="F49" s="236"/>
      <c r="G49" s="236"/>
      <c r="H49" s="236"/>
      <c r="I49" s="286"/>
      <c r="J49" s="236"/>
      <c r="K49" s="236"/>
      <c r="L49" s="236"/>
      <c r="M49" s="236"/>
      <c r="N49" s="279"/>
      <c r="O49" s="279"/>
      <c r="P49" s="280"/>
      <c r="Q49" s="281"/>
      <c r="R49" s="236"/>
      <c r="S49" s="236"/>
      <c r="T49" s="236"/>
      <c r="U49" s="236"/>
      <c r="V49" s="236"/>
      <c r="W49" s="236"/>
      <c r="X49" s="236"/>
      <c r="Y49" s="236"/>
    </row>
    <row r="50" spans="1:25" ht="12.75">
      <c r="A50" s="293" t="s">
        <v>174</v>
      </c>
      <c r="B50" s="294" t="e">
        <f t="shared" ca="1" si="1"/>
        <v>#REF!</v>
      </c>
      <c r="C50" s="288">
        <v>0.5</v>
      </c>
      <c r="D50" s="292"/>
      <c r="E50" s="279"/>
      <c r="F50" s="236"/>
      <c r="G50" s="236"/>
      <c r="H50" s="236"/>
      <c r="I50" s="286"/>
      <c r="J50" s="236"/>
      <c r="K50" s="236"/>
      <c r="L50" s="236"/>
      <c r="M50" s="236"/>
      <c r="N50" s="279"/>
      <c r="O50" s="279"/>
      <c r="P50" s="280"/>
      <c r="Q50" s="281"/>
      <c r="R50" s="236"/>
      <c r="S50" s="236"/>
      <c r="T50" s="236"/>
      <c r="U50" s="236"/>
      <c r="V50" s="236"/>
      <c r="W50" s="236"/>
      <c r="X50" s="236"/>
      <c r="Y50" s="236"/>
    </row>
    <row r="51" spans="1:25" ht="12.75">
      <c r="A51" s="295" t="s">
        <v>177</v>
      </c>
      <c r="B51" s="294" t="e">
        <f t="shared" ca="1" si="1"/>
        <v>#REF!</v>
      </c>
      <c r="C51" s="288">
        <v>0.5</v>
      </c>
      <c r="D51" s="292"/>
      <c r="E51" s="279"/>
      <c r="F51" s="236"/>
      <c r="G51" s="236"/>
      <c r="H51" s="236"/>
      <c r="I51" s="286"/>
      <c r="J51" s="236"/>
      <c r="K51" s="236"/>
      <c r="L51" s="236"/>
      <c r="M51" s="236"/>
      <c r="N51" s="279"/>
      <c r="O51" s="279"/>
      <c r="P51" s="280"/>
      <c r="Q51" s="281"/>
      <c r="R51" s="236"/>
      <c r="S51" s="236"/>
      <c r="T51" s="236"/>
      <c r="U51" s="236"/>
      <c r="V51" s="236"/>
      <c r="W51" s="236"/>
      <c r="X51" s="236"/>
      <c r="Y51" s="236"/>
    </row>
    <row r="52" spans="1:25" ht="12.75">
      <c r="A52" s="293" t="s">
        <v>180</v>
      </c>
      <c r="B52" s="294" t="e">
        <f t="shared" ca="1" si="1"/>
        <v>#REF!</v>
      </c>
      <c r="C52" s="288">
        <v>0.6</v>
      </c>
      <c r="D52" s="292"/>
      <c r="E52" s="279"/>
      <c r="F52" s="236"/>
      <c r="G52" s="236"/>
      <c r="H52" s="236"/>
      <c r="I52" s="286"/>
      <c r="J52" s="236"/>
      <c r="K52" s="236"/>
      <c r="L52" s="236"/>
      <c r="M52" s="236"/>
      <c r="N52" s="279"/>
      <c r="O52" s="279"/>
      <c r="P52" s="280"/>
      <c r="Q52" s="281"/>
      <c r="R52" s="236"/>
      <c r="S52" s="236"/>
      <c r="T52" s="236"/>
      <c r="U52" s="236"/>
      <c r="V52" s="236"/>
      <c r="W52" s="236"/>
      <c r="X52" s="236"/>
      <c r="Y52" s="236"/>
    </row>
    <row r="53" spans="1:25" ht="12.75">
      <c r="A53" s="293" t="s">
        <v>185</v>
      </c>
      <c r="B53" s="294" t="e">
        <f t="shared" ca="1" si="1"/>
        <v>#REF!</v>
      </c>
      <c r="C53" s="288">
        <v>0.6</v>
      </c>
      <c r="D53" s="292"/>
      <c r="E53" s="279"/>
      <c r="F53" s="236"/>
      <c r="G53" s="236"/>
      <c r="H53" s="236"/>
      <c r="I53" s="286"/>
      <c r="J53" s="236"/>
      <c r="K53" s="236"/>
      <c r="L53" s="236"/>
      <c r="M53" s="236"/>
      <c r="N53" s="279"/>
      <c r="O53" s="279"/>
      <c r="P53" s="280"/>
      <c r="Q53" s="281"/>
      <c r="R53" s="236"/>
      <c r="S53" s="236"/>
      <c r="T53" s="236"/>
      <c r="U53" s="236"/>
      <c r="V53" s="236"/>
      <c r="W53" s="236"/>
      <c r="X53" s="236"/>
      <c r="Y53" s="236"/>
    </row>
    <row r="54" spans="1:25" ht="12.75">
      <c r="A54" s="293" t="s">
        <v>188</v>
      </c>
      <c r="B54" s="294" t="e">
        <f t="shared" ca="1" si="1"/>
        <v>#REF!</v>
      </c>
      <c r="C54" s="288">
        <v>0.6</v>
      </c>
      <c r="D54" s="292"/>
      <c r="E54" s="279"/>
      <c r="F54" s="236"/>
      <c r="G54" s="236"/>
      <c r="H54" s="236"/>
      <c r="I54" s="286"/>
      <c r="J54" s="236"/>
      <c r="K54" s="236"/>
      <c r="L54" s="236"/>
      <c r="M54" s="236"/>
      <c r="N54" s="279"/>
      <c r="O54" s="279"/>
      <c r="P54" s="280"/>
      <c r="Q54" s="281"/>
      <c r="R54" s="236"/>
      <c r="S54" s="236"/>
      <c r="T54" s="236"/>
      <c r="U54" s="236"/>
      <c r="V54" s="236"/>
      <c r="W54" s="236"/>
      <c r="X54" s="236"/>
      <c r="Y54" s="236"/>
    </row>
    <row r="55" spans="1:25" ht="12.75">
      <c r="A55" s="49"/>
      <c r="B55" s="291"/>
      <c r="C55" s="290"/>
      <c r="D55" s="292"/>
      <c r="E55" s="279"/>
      <c r="F55" s="236"/>
      <c r="G55" s="236"/>
      <c r="H55" s="236"/>
      <c r="I55" s="286"/>
      <c r="J55" s="236"/>
      <c r="K55" s="236"/>
      <c r="L55" s="236"/>
      <c r="M55" s="236"/>
      <c r="N55" s="279"/>
      <c r="O55" s="279"/>
      <c r="P55" s="280"/>
      <c r="Q55" s="281"/>
      <c r="R55" s="236"/>
      <c r="S55" s="236"/>
      <c r="T55" s="236"/>
      <c r="U55" s="236"/>
      <c r="V55" s="236"/>
      <c r="W55" s="236"/>
      <c r="X55" s="236"/>
      <c r="Y55" s="236"/>
    </row>
    <row r="56" spans="1:25" ht="12.75">
      <c r="A56" s="293" t="s">
        <v>191</v>
      </c>
      <c r="B56" s="294" t="e">
        <f t="shared" ref="B56:B67" ca="1" si="2">VLOOKUP(A56, INDIRECT("'"&amp;$E$1&amp;"'!$B$4:$K"), 10, FALSE())</f>
        <v>#REF!</v>
      </c>
      <c r="C56" s="288">
        <v>0.4</v>
      </c>
      <c r="D56" s="292"/>
      <c r="E56" s="279"/>
      <c r="F56" s="236"/>
      <c r="G56" s="236"/>
      <c r="H56" s="236"/>
      <c r="I56" s="286"/>
      <c r="J56" s="236"/>
      <c r="K56" s="236"/>
      <c r="L56" s="236"/>
      <c r="M56" s="236"/>
      <c r="N56" s="279"/>
      <c r="O56" s="279"/>
      <c r="P56" s="280"/>
      <c r="Q56" s="281"/>
      <c r="R56" s="236"/>
      <c r="S56" s="236"/>
      <c r="T56" s="236"/>
      <c r="U56" s="236"/>
      <c r="V56" s="236"/>
      <c r="W56" s="236"/>
      <c r="X56" s="236"/>
      <c r="Y56" s="236"/>
    </row>
    <row r="57" spans="1:25" ht="12.75">
      <c r="A57" s="293" t="s">
        <v>196</v>
      </c>
      <c r="B57" s="294" t="e">
        <f t="shared" ca="1" si="2"/>
        <v>#REF!</v>
      </c>
      <c r="C57" s="288">
        <v>0.4</v>
      </c>
      <c r="D57" s="292"/>
      <c r="E57" s="279"/>
      <c r="F57" s="236"/>
      <c r="G57" s="236"/>
      <c r="H57" s="236"/>
      <c r="I57" s="286"/>
      <c r="J57" s="236"/>
      <c r="K57" s="236"/>
      <c r="L57" s="236"/>
      <c r="M57" s="236"/>
      <c r="N57" s="279"/>
      <c r="O57" s="279"/>
      <c r="P57" s="280"/>
      <c r="Q57" s="281"/>
      <c r="R57" s="236"/>
      <c r="S57" s="236"/>
      <c r="T57" s="236"/>
      <c r="U57" s="236"/>
      <c r="V57" s="236"/>
      <c r="W57" s="236"/>
      <c r="X57" s="236"/>
      <c r="Y57" s="236"/>
    </row>
    <row r="58" spans="1:25" ht="12.75">
      <c r="A58" s="293" t="s">
        <v>201</v>
      </c>
      <c r="B58" s="294" t="e">
        <f t="shared" ca="1" si="2"/>
        <v>#REF!</v>
      </c>
      <c r="C58" s="288">
        <v>0.4</v>
      </c>
      <c r="D58" s="292"/>
      <c r="E58" s="279"/>
      <c r="F58" s="236"/>
      <c r="G58" s="236"/>
      <c r="H58" s="236"/>
      <c r="I58" s="286"/>
      <c r="J58" s="236"/>
      <c r="K58" s="236"/>
      <c r="L58" s="236"/>
      <c r="M58" s="236"/>
      <c r="N58" s="279"/>
      <c r="O58" s="279"/>
      <c r="P58" s="280"/>
      <c r="Q58" s="281"/>
      <c r="R58" s="236"/>
      <c r="S58" s="236"/>
      <c r="T58" s="236"/>
      <c r="U58" s="236"/>
      <c r="V58" s="236"/>
      <c r="W58" s="236"/>
      <c r="X58" s="236"/>
      <c r="Y58" s="236"/>
    </row>
    <row r="59" spans="1:25" ht="12.75">
      <c r="A59" s="293" t="s">
        <v>206</v>
      </c>
      <c r="B59" s="294" t="e">
        <f t="shared" ca="1" si="2"/>
        <v>#REF!</v>
      </c>
      <c r="C59" s="288">
        <v>0.4</v>
      </c>
      <c r="D59" s="292"/>
      <c r="E59" s="279"/>
      <c r="F59" s="236"/>
      <c r="G59" s="236"/>
      <c r="H59" s="236"/>
      <c r="I59" s="286"/>
      <c r="J59" s="236"/>
      <c r="K59" s="236"/>
      <c r="L59" s="236"/>
      <c r="M59" s="236"/>
      <c r="N59" s="279"/>
      <c r="O59" s="279"/>
      <c r="P59" s="280"/>
      <c r="Q59" s="281"/>
      <c r="R59" s="236"/>
      <c r="S59" s="236"/>
      <c r="T59" s="236"/>
      <c r="U59" s="236"/>
      <c r="V59" s="236"/>
      <c r="W59" s="236"/>
      <c r="X59" s="236"/>
      <c r="Y59" s="236"/>
    </row>
    <row r="60" spans="1:25" ht="12.75">
      <c r="A60" s="293" t="s">
        <v>211</v>
      </c>
      <c r="B60" s="294" t="e">
        <f t="shared" ca="1" si="2"/>
        <v>#REF!</v>
      </c>
      <c r="C60" s="288">
        <v>0.4</v>
      </c>
      <c r="D60" s="292"/>
      <c r="E60" s="279"/>
      <c r="F60" s="236"/>
      <c r="G60" s="236"/>
      <c r="H60" s="236"/>
      <c r="I60" s="286"/>
      <c r="J60" s="236"/>
      <c r="K60" s="236"/>
      <c r="L60" s="236"/>
      <c r="M60" s="236"/>
      <c r="N60" s="279"/>
      <c r="O60" s="279"/>
      <c r="P60" s="280"/>
      <c r="Q60" s="281"/>
      <c r="R60" s="236"/>
      <c r="S60" s="236"/>
      <c r="T60" s="236"/>
      <c r="U60" s="236"/>
      <c r="V60" s="236"/>
      <c r="W60" s="236"/>
      <c r="X60" s="236"/>
      <c r="Y60" s="236"/>
    </row>
    <row r="61" spans="1:25" ht="12.75">
      <c r="A61" s="293" t="s">
        <v>214</v>
      </c>
      <c r="B61" s="294" t="e">
        <f t="shared" ca="1" si="2"/>
        <v>#REF!</v>
      </c>
      <c r="C61" s="288">
        <v>0.5</v>
      </c>
      <c r="D61" s="292"/>
      <c r="E61" s="279"/>
      <c r="F61" s="236"/>
      <c r="G61" s="236"/>
      <c r="H61" s="236"/>
      <c r="I61" s="286"/>
      <c r="J61" s="236"/>
      <c r="K61" s="236"/>
      <c r="L61" s="236"/>
      <c r="M61" s="236"/>
      <c r="N61" s="279"/>
      <c r="O61" s="279"/>
      <c r="P61" s="280"/>
      <c r="Q61" s="281"/>
      <c r="R61" s="236"/>
      <c r="S61" s="236"/>
      <c r="T61" s="236"/>
      <c r="U61" s="236"/>
      <c r="V61" s="236"/>
      <c r="W61" s="236"/>
      <c r="X61" s="236"/>
      <c r="Y61" s="236"/>
    </row>
    <row r="62" spans="1:25" ht="12.75">
      <c r="A62" s="293" t="s">
        <v>217</v>
      </c>
      <c r="B62" s="294" t="e">
        <f t="shared" ca="1" si="2"/>
        <v>#REF!</v>
      </c>
      <c r="C62" s="288">
        <v>0.5</v>
      </c>
      <c r="D62" s="292"/>
      <c r="E62" s="279"/>
      <c r="F62" s="236"/>
      <c r="G62" s="236"/>
      <c r="H62" s="236"/>
      <c r="I62" s="286"/>
      <c r="J62" s="236"/>
      <c r="K62" s="236"/>
      <c r="L62" s="236"/>
      <c r="M62" s="236"/>
      <c r="N62" s="279"/>
      <c r="O62" s="279"/>
      <c r="P62" s="280"/>
      <c r="Q62" s="281"/>
      <c r="R62" s="236"/>
      <c r="S62" s="236"/>
      <c r="T62" s="236"/>
      <c r="U62" s="236"/>
      <c r="V62" s="236"/>
      <c r="W62" s="236"/>
      <c r="X62" s="236"/>
      <c r="Y62" s="236"/>
    </row>
    <row r="63" spans="1:25" ht="12.75">
      <c r="A63" s="293" t="s">
        <v>220</v>
      </c>
      <c r="B63" s="294" t="e">
        <f t="shared" ca="1" si="2"/>
        <v>#REF!</v>
      </c>
      <c r="C63" s="288">
        <v>0.5</v>
      </c>
      <c r="D63" s="292"/>
      <c r="E63" s="279"/>
      <c r="F63" s="236"/>
      <c r="G63" s="236"/>
      <c r="H63" s="236"/>
      <c r="I63" s="286"/>
      <c r="J63" s="236"/>
      <c r="K63" s="236"/>
      <c r="L63" s="236"/>
      <c r="M63" s="236"/>
      <c r="N63" s="279"/>
      <c r="O63" s="279"/>
      <c r="P63" s="280"/>
      <c r="Q63" s="281"/>
      <c r="R63" s="236"/>
      <c r="S63" s="236"/>
      <c r="T63" s="236"/>
      <c r="U63" s="236"/>
      <c r="V63" s="236"/>
      <c r="W63" s="236"/>
      <c r="X63" s="236"/>
      <c r="Y63" s="236"/>
    </row>
    <row r="64" spans="1:25" ht="12.75">
      <c r="A64" s="293" t="s">
        <v>223</v>
      </c>
      <c r="B64" s="294" t="e">
        <f t="shared" ca="1" si="2"/>
        <v>#REF!</v>
      </c>
      <c r="C64" s="288">
        <v>0.6</v>
      </c>
      <c r="D64" s="292"/>
      <c r="E64" s="279"/>
      <c r="F64" s="236"/>
      <c r="G64" s="236"/>
      <c r="H64" s="236"/>
      <c r="I64" s="286"/>
      <c r="J64" s="236"/>
      <c r="K64" s="236"/>
      <c r="L64" s="236"/>
      <c r="M64" s="236"/>
      <c r="N64" s="279"/>
      <c r="O64" s="279"/>
      <c r="P64" s="280"/>
      <c r="Q64" s="281"/>
      <c r="R64" s="236"/>
      <c r="S64" s="236"/>
      <c r="T64" s="236"/>
      <c r="U64" s="236"/>
      <c r="V64" s="236"/>
      <c r="W64" s="236"/>
      <c r="X64" s="236"/>
      <c r="Y64" s="236"/>
    </row>
    <row r="65" spans="1:25" ht="12.75">
      <c r="A65" s="293" t="s">
        <v>228</v>
      </c>
      <c r="B65" s="294" t="e">
        <f t="shared" ca="1" si="2"/>
        <v>#REF!</v>
      </c>
      <c r="C65" s="288">
        <v>0.6</v>
      </c>
      <c r="D65" s="292"/>
      <c r="E65" s="279"/>
      <c r="F65" s="236"/>
      <c r="G65" s="236"/>
      <c r="H65" s="236"/>
      <c r="I65" s="286"/>
      <c r="J65" s="236"/>
      <c r="K65" s="236"/>
      <c r="L65" s="236"/>
      <c r="M65" s="236"/>
      <c r="N65" s="279"/>
      <c r="O65" s="279"/>
      <c r="P65" s="280"/>
      <c r="Q65" s="281"/>
      <c r="R65" s="236"/>
      <c r="S65" s="236"/>
      <c r="T65" s="236"/>
      <c r="U65" s="236"/>
      <c r="V65" s="236"/>
      <c r="W65" s="236"/>
      <c r="X65" s="236"/>
      <c r="Y65" s="236"/>
    </row>
    <row r="66" spans="1:25" ht="12.75">
      <c r="A66" s="293" t="s">
        <v>231</v>
      </c>
      <c r="B66" s="294" t="e">
        <f t="shared" ca="1" si="2"/>
        <v>#REF!</v>
      </c>
      <c r="C66" s="288">
        <v>0.2</v>
      </c>
      <c r="D66" s="292"/>
      <c r="E66" s="279"/>
      <c r="F66" s="236"/>
      <c r="G66" s="236"/>
      <c r="H66" s="236"/>
      <c r="I66" s="286"/>
      <c r="J66" s="236"/>
      <c r="K66" s="236"/>
      <c r="L66" s="236"/>
      <c r="M66" s="236"/>
      <c r="N66" s="279"/>
      <c r="O66" s="279"/>
      <c r="P66" s="280"/>
      <c r="Q66" s="281"/>
      <c r="R66" s="236"/>
      <c r="S66" s="236"/>
      <c r="T66" s="236"/>
      <c r="U66" s="236"/>
      <c r="V66" s="236"/>
      <c r="W66" s="236"/>
      <c r="X66" s="236"/>
      <c r="Y66" s="236"/>
    </row>
    <row r="67" spans="1:25" ht="12.75">
      <c r="A67" s="293" t="s">
        <v>236</v>
      </c>
      <c r="B67" s="294" t="e">
        <f t="shared" ca="1" si="2"/>
        <v>#REF!</v>
      </c>
      <c r="C67" s="288">
        <v>0.6</v>
      </c>
      <c r="D67" s="292"/>
      <c r="E67" s="279"/>
      <c r="F67" s="236"/>
      <c r="G67" s="236"/>
      <c r="H67" s="236"/>
      <c r="I67" s="286"/>
      <c r="J67" s="236"/>
      <c r="K67" s="236"/>
      <c r="L67" s="236"/>
      <c r="M67" s="236"/>
      <c r="N67" s="279"/>
      <c r="O67" s="279"/>
      <c r="P67" s="280"/>
      <c r="Q67" s="281"/>
      <c r="R67" s="236"/>
      <c r="S67" s="236"/>
      <c r="T67" s="236"/>
      <c r="U67" s="236"/>
      <c r="V67" s="236"/>
      <c r="W67" s="236"/>
      <c r="X67" s="236"/>
      <c r="Y67" s="236"/>
    </row>
    <row r="68" spans="1:25" ht="12.75">
      <c r="A68" s="49"/>
      <c r="B68" s="291"/>
      <c r="C68" s="290"/>
      <c r="D68" s="292"/>
      <c r="E68" s="279"/>
      <c r="F68" s="236"/>
      <c r="G68" s="236"/>
      <c r="H68" s="236"/>
      <c r="I68" s="286"/>
      <c r="J68" s="236"/>
      <c r="K68" s="236"/>
      <c r="L68" s="236"/>
      <c r="M68" s="236"/>
      <c r="N68" s="279"/>
      <c r="O68" s="279"/>
      <c r="P68" s="280"/>
      <c r="Q68" s="281"/>
      <c r="R68" s="236"/>
      <c r="S68" s="236"/>
      <c r="T68" s="236"/>
      <c r="U68" s="236"/>
      <c r="V68" s="236"/>
      <c r="W68" s="236"/>
      <c r="X68" s="236"/>
      <c r="Y68" s="236"/>
    </row>
    <row r="69" spans="1:25">
      <c r="A69" s="1361" t="s">
        <v>12665</v>
      </c>
      <c r="B69" s="1359"/>
      <c r="C69" s="1357"/>
      <c r="D69" s="292"/>
      <c r="E69" s="279"/>
      <c r="F69" s="236"/>
      <c r="G69" s="236"/>
      <c r="H69" s="236"/>
      <c r="I69" s="286"/>
      <c r="J69" s="236"/>
      <c r="K69" s="236"/>
      <c r="L69" s="236"/>
      <c r="M69" s="236"/>
      <c r="N69" s="279"/>
      <c r="O69" s="279"/>
      <c r="P69" s="280"/>
      <c r="Q69" s="281"/>
      <c r="R69" s="236"/>
      <c r="S69" s="236"/>
      <c r="T69" s="236"/>
      <c r="U69" s="236"/>
      <c r="V69" s="236"/>
      <c r="W69" s="236"/>
      <c r="X69" s="236"/>
      <c r="Y69" s="236"/>
    </row>
    <row r="70" spans="1:25">
      <c r="A70" s="1361" t="s">
        <v>12785</v>
      </c>
      <c r="B70" s="1359"/>
      <c r="C70" s="1357"/>
      <c r="D70" s="292"/>
      <c r="E70" s="279"/>
      <c r="F70" s="236"/>
      <c r="G70" s="236"/>
      <c r="H70" s="236"/>
      <c r="I70" s="286"/>
      <c r="J70" s="236"/>
      <c r="K70" s="236"/>
      <c r="L70" s="236"/>
      <c r="M70" s="236"/>
      <c r="N70" s="279"/>
      <c r="O70" s="279"/>
      <c r="P70" s="280"/>
      <c r="Q70" s="281"/>
      <c r="R70" s="236"/>
      <c r="S70" s="236"/>
      <c r="T70" s="236"/>
      <c r="U70" s="236"/>
      <c r="V70" s="236"/>
      <c r="W70" s="236"/>
      <c r="X70" s="236"/>
      <c r="Y70" s="236"/>
    </row>
    <row r="71" spans="1:25" ht="12.75">
      <c r="A71" s="296" t="s">
        <v>11776</v>
      </c>
      <c r="B71" s="297">
        <v>0.5</v>
      </c>
      <c r="C71" s="296" t="s">
        <v>1981</v>
      </c>
      <c r="D71" s="236"/>
      <c r="E71" s="279"/>
      <c r="F71" s="236"/>
      <c r="G71" s="236"/>
      <c r="H71" s="236"/>
      <c r="I71" s="286"/>
      <c r="J71" s="236"/>
      <c r="K71" s="236"/>
      <c r="L71" s="236"/>
      <c r="M71" s="236"/>
      <c r="N71" s="236"/>
      <c r="O71" s="236"/>
      <c r="P71" s="298"/>
      <c r="Q71" s="281"/>
      <c r="R71" s="236"/>
      <c r="S71" s="236"/>
      <c r="T71" s="236"/>
      <c r="U71" s="236"/>
      <c r="V71" s="236"/>
      <c r="W71" s="236"/>
      <c r="X71" s="236"/>
      <c r="Y71" s="236"/>
    </row>
    <row r="72" spans="1:25" ht="12.75">
      <c r="A72" s="296" t="s">
        <v>257</v>
      </c>
      <c r="B72" s="297">
        <v>2.5</v>
      </c>
      <c r="C72" s="296">
        <v>0.3</v>
      </c>
      <c r="D72" s="236"/>
      <c r="E72" s="279"/>
      <c r="F72" s="236"/>
      <c r="G72" s="236"/>
      <c r="H72" s="236"/>
      <c r="I72" s="286"/>
      <c r="J72" s="236"/>
      <c r="K72" s="236"/>
      <c r="L72" s="236"/>
      <c r="M72" s="236"/>
      <c r="N72" s="236"/>
      <c r="O72" s="236"/>
      <c r="P72" s="298"/>
      <c r="Q72" s="281"/>
      <c r="R72" s="236"/>
      <c r="S72" s="236"/>
      <c r="T72" s="236"/>
      <c r="U72" s="236"/>
      <c r="V72" s="236"/>
      <c r="W72" s="236"/>
      <c r="X72" s="236"/>
      <c r="Y72" s="236"/>
    </row>
    <row r="73" spans="1:25" ht="12.75">
      <c r="A73" s="296" t="s">
        <v>247</v>
      </c>
      <c r="B73" s="297">
        <v>3</v>
      </c>
      <c r="C73" s="296">
        <v>0.3</v>
      </c>
      <c r="D73" s="236"/>
      <c r="E73" s="279"/>
      <c r="F73" s="236"/>
      <c r="G73" s="236"/>
      <c r="H73" s="236"/>
      <c r="I73" s="286"/>
      <c r="J73" s="236"/>
      <c r="K73" s="236"/>
      <c r="L73" s="236"/>
      <c r="M73" s="236"/>
      <c r="N73" s="236"/>
      <c r="O73" s="236"/>
      <c r="P73" s="298"/>
      <c r="Q73" s="281"/>
      <c r="R73" s="236"/>
      <c r="S73" s="236"/>
      <c r="T73" s="236"/>
      <c r="U73" s="236"/>
      <c r="V73" s="236"/>
      <c r="W73" s="236"/>
      <c r="X73" s="236"/>
      <c r="Y73" s="236"/>
    </row>
    <row r="74" spans="1:25" ht="12.75">
      <c r="A74" s="296" t="s">
        <v>262</v>
      </c>
      <c r="B74" s="297">
        <v>2.5</v>
      </c>
      <c r="C74" s="296">
        <v>0.3</v>
      </c>
      <c r="D74" s="236"/>
      <c r="E74" s="279"/>
      <c r="F74" s="236"/>
      <c r="G74" s="236"/>
      <c r="H74" s="236"/>
      <c r="I74" s="286"/>
      <c r="J74" s="236"/>
      <c r="K74" s="236"/>
      <c r="L74" s="236"/>
      <c r="M74" s="236"/>
      <c r="N74" s="236"/>
      <c r="O74" s="236"/>
      <c r="P74" s="298"/>
      <c r="Q74" s="281"/>
      <c r="R74" s="236"/>
      <c r="S74" s="236"/>
      <c r="T74" s="236"/>
      <c r="U74" s="236"/>
      <c r="V74" s="236"/>
      <c r="W74" s="236"/>
      <c r="X74" s="236"/>
      <c r="Y74" s="236"/>
    </row>
    <row r="75" spans="1:25" ht="12.75">
      <c r="A75" s="296" t="s">
        <v>252</v>
      </c>
      <c r="B75" s="297">
        <v>3</v>
      </c>
      <c r="C75" s="296">
        <v>0.3</v>
      </c>
      <c r="D75" s="236"/>
      <c r="E75" s="279"/>
      <c r="F75" s="236"/>
      <c r="G75" s="236"/>
      <c r="H75" s="236"/>
      <c r="I75" s="286"/>
      <c r="J75" s="236"/>
      <c r="K75" s="236"/>
      <c r="L75" s="236"/>
      <c r="M75" s="236"/>
      <c r="N75" s="236"/>
      <c r="O75" s="236"/>
      <c r="P75" s="298"/>
      <c r="Q75" s="281"/>
      <c r="R75" s="236"/>
      <c r="S75" s="236"/>
      <c r="T75" s="236"/>
      <c r="U75" s="236"/>
      <c r="V75" s="236"/>
      <c r="W75" s="236"/>
      <c r="X75" s="236"/>
      <c r="Y75" s="236"/>
    </row>
    <row r="76" spans="1:25" ht="12.75">
      <c r="A76" s="296" t="s">
        <v>267</v>
      </c>
      <c r="B76" s="297">
        <v>4.5</v>
      </c>
      <c r="C76" s="296">
        <v>0.6</v>
      </c>
      <c r="D76" s="236"/>
      <c r="E76" s="279"/>
      <c r="F76" s="236"/>
      <c r="G76" s="236"/>
      <c r="H76" s="236"/>
      <c r="I76" s="286"/>
      <c r="J76" s="236"/>
      <c r="K76" s="236"/>
      <c r="L76" s="236"/>
      <c r="M76" s="236"/>
      <c r="N76" s="236"/>
      <c r="O76" s="236"/>
      <c r="P76" s="298"/>
      <c r="Q76" s="236"/>
      <c r="R76" s="236"/>
      <c r="S76" s="236"/>
      <c r="T76" s="236"/>
      <c r="U76" s="236"/>
      <c r="V76" s="236"/>
      <c r="W76" s="236"/>
      <c r="X76" s="236"/>
      <c r="Y76" s="236"/>
    </row>
    <row r="77" spans="1:25" ht="12.75">
      <c r="A77" s="296" t="s">
        <v>272</v>
      </c>
      <c r="B77" s="297">
        <v>5</v>
      </c>
      <c r="C77" s="296">
        <v>0.6</v>
      </c>
      <c r="D77" s="236"/>
      <c r="E77" s="279"/>
      <c r="F77" s="236"/>
      <c r="G77" s="236"/>
      <c r="H77" s="236"/>
      <c r="I77" s="286"/>
      <c r="J77" s="236"/>
      <c r="K77" s="236"/>
      <c r="L77" s="236"/>
      <c r="M77" s="236"/>
      <c r="N77" s="236"/>
      <c r="O77" s="236"/>
      <c r="P77" s="298"/>
      <c r="Q77" s="281"/>
      <c r="R77" s="236"/>
      <c r="S77" s="236"/>
      <c r="T77" s="236"/>
      <c r="U77" s="236"/>
      <c r="V77" s="236"/>
      <c r="W77" s="236"/>
      <c r="X77" s="236"/>
      <c r="Y77" s="236"/>
    </row>
    <row r="78" spans="1:25" ht="12.75">
      <c r="A78" s="19"/>
      <c r="B78" s="299"/>
      <c r="C78" s="299"/>
      <c r="D78" s="236"/>
      <c r="E78" s="279"/>
      <c r="F78" s="236"/>
      <c r="G78" s="236"/>
      <c r="H78" s="236"/>
      <c r="I78" s="286"/>
      <c r="J78" s="236"/>
      <c r="K78" s="236"/>
      <c r="L78" s="236"/>
      <c r="M78" s="236"/>
      <c r="N78" s="236"/>
      <c r="O78" s="236"/>
      <c r="P78" s="298"/>
      <c r="Q78" s="236"/>
      <c r="R78" s="236"/>
      <c r="S78" s="236"/>
      <c r="T78" s="236"/>
      <c r="U78" s="236"/>
      <c r="V78" s="236"/>
      <c r="W78" s="236"/>
      <c r="X78" s="236"/>
      <c r="Y78" s="236"/>
    </row>
    <row r="79" spans="1:25" ht="12.75">
      <c r="A79" s="300" t="s">
        <v>277</v>
      </c>
      <c r="B79" s="301">
        <v>0.24</v>
      </c>
      <c r="C79" s="302" t="s">
        <v>12806</v>
      </c>
      <c r="D79" s="236"/>
      <c r="E79" s="279"/>
      <c r="F79" s="236"/>
      <c r="G79" s="236"/>
      <c r="H79" s="236"/>
      <c r="I79" s="286"/>
      <c r="J79" s="236"/>
      <c r="K79" s="236"/>
      <c r="L79" s="236"/>
      <c r="M79" s="236"/>
      <c r="N79" s="236"/>
      <c r="O79" s="236"/>
      <c r="P79" s="298"/>
      <c r="Q79" s="236"/>
      <c r="R79" s="236"/>
      <c r="S79" s="236"/>
      <c r="T79" s="236"/>
      <c r="U79" s="236"/>
      <c r="V79" s="236"/>
      <c r="W79" s="236"/>
      <c r="X79" s="236"/>
      <c r="Y79" s="236"/>
    </row>
    <row r="80" spans="1:25" ht="12.75">
      <c r="A80" s="296" t="s">
        <v>285</v>
      </c>
      <c r="B80" s="303">
        <v>0.8</v>
      </c>
      <c r="C80" s="302" t="s">
        <v>12806</v>
      </c>
      <c r="D80" s="236"/>
      <c r="E80" s="279"/>
      <c r="F80" s="236"/>
      <c r="G80" s="236"/>
      <c r="H80" s="236"/>
      <c r="I80" s="286"/>
      <c r="J80" s="236"/>
      <c r="K80" s="236"/>
      <c r="L80" s="236"/>
      <c r="M80" s="236"/>
      <c r="N80" s="236"/>
      <c r="O80" s="236"/>
      <c r="P80" s="298"/>
      <c r="Q80" s="236"/>
      <c r="R80" s="236"/>
      <c r="S80" s="236"/>
      <c r="T80" s="236"/>
      <c r="U80" s="236"/>
      <c r="V80" s="236"/>
      <c r="W80" s="236"/>
      <c r="X80" s="236"/>
      <c r="Y80" s="236"/>
    </row>
    <row r="81" spans="1:25" ht="12.75">
      <c r="A81" s="296" t="s">
        <v>308</v>
      </c>
      <c r="B81" s="303">
        <v>0.8</v>
      </c>
      <c r="C81" s="302" t="s">
        <v>12806</v>
      </c>
      <c r="D81" s="236"/>
      <c r="E81" s="279"/>
      <c r="F81" s="236"/>
      <c r="G81" s="236"/>
      <c r="H81" s="236"/>
      <c r="I81" s="286"/>
      <c r="J81" s="236"/>
      <c r="K81" s="236"/>
      <c r="L81" s="236"/>
      <c r="M81" s="236"/>
      <c r="N81" s="236"/>
      <c r="O81" s="236"/>
      <c r="P81" s="298"/>
      <c r="Q81" s="236"/>
      <c r="R81" s="236"/>
      <c r="S81" s="236"/>
      <c r="T81" s="236"/>
      <c r="U81" s="236"/>
      <c r="V81" s="236"/>
      <c r="W81" s="236"/>
      <c r="X81" s="236"/>
      <c r="Y81" s="236"/>
    </row>
    <row r="82" spans="1:25" ht="12.75">
      <c r="A82" s="296" t="s">
        <v>317</v>
      </c>
      <c r="B82" s="303">
        <v>0.8</v>
      </c>
      <c r="C82" s="302" t="s">
        <v>12806</v>
      </c>
      <c r="D82" s="236"/>
      <c r="E82" s="279"/>
      <c r="F82" s="236"/>
      <c r="G82" s="236"/>
      <c r="H82" s="236"/>
      <c r="I82" s="286"/>
      <c r="J82" s="236"/>
      <c r="K82" s="236"/>
      <c r="L82" s="236"/>
      <c r="M82" s="236"/>
      <c r="N82" s="236"/>
      <c r="O82" s="236"/>
      <c r="P82" s="298"/>
      <c r="Q82" s="236"/>
      <c r="R82" s="236"/>
      <c r="S82" s="236"/>
      <c r="T82" s="236"/>
      <c r="U82" s="236"/>
      <c r="V82" s="236"/>
      <c r="W82" s="236"/>
      <c r="X82" s="236"/>
      <c r="Y82" s="236"/>
    </row>
    <row r="83" spans="1:25" ht="12.75">
      <c r="A83" s="296" t="s">
        <v>12807</v>
      </c>
      <c r="B83" s="304">
        <v>0.9</v>
      </c>
      <c r="C83" s="302" t="s">
        <v>12806</v>
      </c>
      <c r="D83" s="236"/>
      <c r="E83" s="279"/>
      <c r="F83" s="236"/>
      <c r="G83" s="236"/>
      <c r="H83" s="236"/>
      <c r="I83" s="286"/>
      <c r="J83" s="236"/>
      <c r="K83" s="236"/>
      <c r="L83" s="236"/>
      <c r="M83" s="236"/>
      <c r="N83" s="236"/>
      <c r="O83" s="236"/>
      <c r="P83" s="298"/>
      <c r="Q83" s="236"/>
      <c r="R83" s="236"/>
      <c r="S83" s="236"/>
      <c r="T83" s="236"/>
      <c r="U83" s="236"/>
      <c r="V83" s="236"/>
      <c r="W83" s="236"/>
      <c r="X83" s="236"/>
      <c r="Y83" s="236"/>
    </row>
    <row r="84" spans="1:25" ht="12.75">
      <c r="A84" s="296" t="s">
        <v>330</v>
      </c>
      <c r="B84" s="303">
        <v>1</v>
      </c>
      <c r="C84" s="302" t="s">
        <v>12806</v>
      </c>
      <c r="D84" s="236"/>
      <c r="E84" s="279"/>
      <c r="F84" s="236"/>
      <c r="G84" s="236"/>
      <c r="H84" s="236"/>
      <c r="I84" s="286"/>
      <c r="J84" s="236"/>
      <c r="K84" s="236"/>
      <c r="L84" s="236"/>
      <c r="M84" s="236"/>
      <c r="N84" s="236"/>
      <c r="O84" s="236"/>
      <c r="P84" s="298"/>
      <c r="Q84" s="236"/>
      <c r="R84" s="236"/>
      <c r="S84" s="236"/>
      <c r="T84" s="236"/>
      <c r="U84" s="236"/>
      <c r="V84" s="236"/>
      <c r="W84" s="236"/>
      <c r="X84" s="236"/>
      <c r="Y84" s="236"/>
    </row>
    <row r="85" spans="1:25" ht="12.75">
      <c r="A85" s="296" t="s">
        <v>321</v>
      </c>
      <c r="B85" s="303">
        <v>0.9</v>
      </c>
      <c r="C85" s="302" t="s">
        <v>12806</v>
      </c>
      <c r="D85" s="236"/>
      <c r="E85" s="279"/>
      <c r="F85" s="236"/>
      <c r="G85" s="236"/>
      <c r="H85" s="236"/>
      <c r="I85" s="286"/>
      <c r="J85" s="236"/>
      <c r="K85" s="236"/>
      <c r="L85" s="236"/>
      <c r="M85" s="236"/>
      <c r="N85" s="236"/>
      <c r="O85" s="236"/>
      <c r="P85" s="298"/>
      <c r="Q85" s="236"/>
      <c r="R85" s="236"/>
      <c r="S85" s="236"/>
      <c r="T85" s="236"/>
      <c r="U85" s="236"/>
      <c r="V85" s="236"/>
      <c r="W85" s="236"/>
      <c r="X85" s="236"/>
      <c r="Y85" s="236"/>
    </row>
    <row r="86" spans="1:25">
      <c r="A86" s="1361" t="s">
        <v>12797</v>
      </c>
      <c r="B86" s="1359"/>
      <c r="C86" s="1357"/>
      <c r="D86" s="236"/>
      <c r="E86" s="279"/>
      <c r="F86" s="236"/>
      <c r="G86" s="236"/>
      <c r="H86" s="236"/>
      <c r="I86" s="286"/>
      <c r="J86" s="236"/>
      <c r="K86" s="236"/>
      <c r="L86" s="236"/>
      <c r="M86" s="236"/>
      <c r="N86" s="236"/>
      <c r="O86" s="236"/>
      <c r="P86" s="298"/>
      <c r="Q86" s="236"/>
      <c r="R86" s="236"/>
      <c r="S86" s="236"/>
      <c r="T86" s="236"/>
      <c r="U86" s="236"/>
      <c r="V86" s="236"/>
      <c r="W86" s="236"/>
      <c r="X86" s="236"/>
      <c r="Y86" s="236"/>
    </row>
    <row r="87" spans="1:25" ht="12.75">
      <c r="A87" s="300"/>
      <c r="B87" s="305"/>
      <c r="C87" s="306"/>
      <c r="D87" s="236"/>
      <c r="E87" s="279"/>
      <c r="F87" s="307"/>
      <c r="G87" s="236"/>
      <c r="H87" s="236"/>
      <c r="I87" s="286"/>
      <c r="J87" s="236"/>
      <c r="K87" s="236"/>
      <c r="L87" s="236"/>
      <c r="M87" s="236"/>
      <c r="N87" s="236"/>
      <c r="O87" s="236"/>
      <c r="P87" s="298"/>
      <c r="Q87" s="236"/>
      <c r="R87" s="236"/>
      <c r="S87" s="236"/>
      <c r="T87" s="236"/>
      <c r="U87" s="236"/>
      <c r="V87" s="236"/>
      <c r="W87" s="236"/>
      <c r="X87" s="236"/>
      <c r="Y87" s="236"/>
    </row>
    <row r="88" spans="1:25" ht="12.75">
      <c r="A88" s="300"/>
      <c r="B88" s="305"/>
      <c r="C88" s="306"/>
      <c r="D88" s="236"/>
      <c r="E88" s="279"/>
      <c r="F88" s="307"/>
      <c r="G88" s="236"/>
      <c r="H88" s="236"/>
      <c r="I88" s="286"/>
      <c r="J88" s="236"/>
      <c r="K88" s="236"/>
      <c r="L88" s="236"/>
      <c r="M88" s="236"/>
      <c r="N88" s="236"/>
      <c r="O88" s="236"/>
      <c r="P88" s="298"/>
      <c r="Q88" s="236"/>
      <c r="R88" s="236"/>
      <c r="S88" s="236"/>
      <c r="T88" s="236"/>
      <c r="U88" s="236"/>
      <c r="V88" s="236"/>
      <c r="W88" s="236"/>
      <c r="X88" s="236"/>
      <c r="Y88" s="236"/>
    </row>
    <row r="89" spans="1:25" ht="12.75">
      <c r="A89" s="300"/>
      <c r="B89" s="305"/>
      <c r="C89" s="306"/>
      <c r="D89" s="236"/>
      <c r="E89" s="279"/>
      <c r="F89" s="307"/>
      <c r="G89" s="236"/>
      <c r="H89" s="236"/>
      <c r="I89" s="286"/>
      <c r="J89" s="236"/>
      <c r="K89" s="236"/>
      <c r="L89" s="236"/>
      <c r="M89" s="236"/>
      <c r="N89" s="236"/>
      <c r="O89" s="236"/>
      <c r="P89" s="298"/>
      <c r="Q89" s="236"/>
      <c r="R89" s="236"/>
      <c r="S89" s="236"/>
      <c r="T89" s="236"/>
      <c r="U89" s="236"/>
      <c r="V89" s="236"/>
      <c r="W89" s="236"/>
      <c r="X89" s="236"/>
      <c r="Y89" s="236"/>
    </row>
    <row r="90" spans="1:25" ht="12.75">
      <c r="A90" s="300"/>
      <c r="B90" s="305"/>
      <c r="C90" s="306"/>
      <c r="D90" s="236"/>
      <c r="E90" s="279"/>
      <c r="F90" s="307"/>
      <c r="G90" s="236"/>
      <c r="H90" s="236"/>
      <c r="I90" s="286"/>
      <c r="J90" s="236"/>
      <c r="K90" s="236"/>
      <c r="L90" s="236"/>
      <c r="M90" s="236"/>
      <c r="N90" s="236"/>
      <c r="O90" s="236"/>
      <c r="P90" s="298"/>
      <c r="Q90" s="236"/>
      <c r="R90" s="236"/>
      <c r="S90" s="236"/>
      <c r="T90" s="236"/>
      <c r="U90" s="236"/>
      <c r="V90" s="236"/>
      <c r="W90" s="236"/>
      <c r="X90" s="236"/>
      <c r="Y90" s="236"/>
    </row>
    <row r="91" spans="1:25" ht="12.75">
      <c r="A91" s="300"/>
      <c r="B91" s="305"/>
      <c r="C91" s="306"/>
      <c r="D91" s="236"/>
      <c r="E91" s="279"/>
      <c r="F91" s="307"/>
      <c r="G91" s="236"/>
      <c r="H91" s="236"/>
      <c r="I91" s="286"/>
      <c r="J91" s="236"/>
      <c r="K91" s="236"/>
      <c r="L91" s="236"/>
      <c r="M91" s="236"/>
      <c r="N91" s="236"/>
      <c r="O91" s="236"/>
      <c r="P91" s="298"/>
      <c r="Q91" s="236"/>
      <c r="R91" s="236"/>
      <c r="S91" s="236"/>
      <c r="T91" s="236"/>
      <c r="U91" s="236"/>
      <c r="V91" s="236"/>
      <c r="W91" s="236"/>
      <c r="X91" s="236"/>
      <c r="Y91" s="236"/>
    </row>
    <row r="92" spans="1:25" ht="12.75">
      <c r="A92" s="300"/>
      <c r="B92" s="305"/>
      <c r="C92" s="306"/>
      <c r="D92" s="236"/>
      <c r="E92" s="279"/>
      <c r="F92" s="307"/>
      <c r="G92" s="236"/>
      <c r="H92" s="236"/>
      <c r="I92" s="286"/>
      <c r="J92" s="236"/>
      <c r="K92" s="236"/>
      <c r="L92" s="236"/>
      <c r="M92" s="236"/>
      <c r="N92" s="236"/>
      <c r="O92" s="236"/>
      <c r="P92" s="298"/>
      <c r="Q92" s="236"/>
      <c r="R92" s="236"/>
      <c r="S92" s="236"/>
      <c r="T92" s="236"/>
      <c r="U92" s="236"/>
      <c r="V92" s="236"/>
      <c r="W92" s="236"/>
      <c r="X92" s="236"/>
      <c r="Y92" s="236"/>
    </row>
    <row r="93" spans="1:25" ht="12.75">
      <c r="A93" s="19"/>
      <c r="B93" s="308"/>
      <c r="C93" s="309"/>
      <c r="D93" s="236"/>
      <c r="E93" s="279"/>
      <c r="F93" s="307"/>
      <c r="G93" s="236"/>
      <c r="H93" s="236"/>
      <c r="I93" s="286"/>
      <c r="J93" s="236"/>
      <c r="K93" s="236"/>
      <c r="L93" s="236"/>
      <c r="M93" s="236"/>
      <c r="N93" s="236"/>
      <c r="O93" s="236"/>
      <c r="P93" s="298"/>
      <c r="Q93" s="236"/>
      <c r="R93" s="236"/>
      <c r="S93" s="236"/>
      <c r="T93" s="236"/>
      <c r="U93" s="236"/>
      <c r="V93" s="236"/>
      <c r="W93" s="236"/>
      <c r="X93" s="236"/>
      <c r="Y93" s="236"/>
    </row>
    <row r="94" spans="1:25" ht="12.75">
      <c r="A94" s="300" t="s">
        <v>338</v>
      </c>
      <c r="B94" s="305" t="e">
        <f t="shared" ref="B94:B103" ca="1" si="3">VLOOKUP(A94, INDIRECT("'"&amp;$F$1&amp;"'!$B$3:$E"), 4, FALSE())</f>
        <v>#REF!</v>
      </c>
      <c r="C94" s="306" t="s">
        <v>1981</v>
      </c>
      <c r="D94" s="236"/>
      <c r="E94" s="279"/>
      <c r="F94" s="307"/>
      <c r="G94" s="236"/>
      <c r="H94" s="236"/>
      <c r="I94" s="286"/>
      <c r="J94" s="236"/>
      <c r="K94" s="236"/>
      <c r="L94" s="236"/>
      <c r="M94" s="236"/>
      <c r="N94" s="236"/>
      <c r="O94" s="236"/>
      <c r="P94" s="298"/>
      <c r="Q94" s="236"/>
      <c r="R94" s="236"/>
      <c r="S94" s="236"/>
      <c r="T94" s="236"/>
      <c r="U94" s="236"/>
      <c r="V94" s="236"/>
      <c r="W94" s="236"/>
      <c r="X94" s="236"/>
      <c r="Y94" s="236"/>
    </row>
    <row r="95" spans="1:25" ht="12.75">
      <c r="A95" s="300" t="s">
        <v>289</v>
      </c>
      <c r="B95" s="305" t="e">
        <f t="shared" ca="1" si="3"/>
        <v>#REF!</v>
      </c>
      <c r="C95" s="302" t="s">
        <v>12806</v>
      </c>
      <c r="D95" s="236"/>
      <c r="E95" s="279"/>
      <c r="F95" s="236"/>
      <c r="G95" s="236"/>
      <c r="H95" s="236"/>
      <c r="I95" s="236"/>
      <c r="J95" s="236"/>
      <c r="K95" s="236"/>
      <c r="L95" s="236"/>
      <c r="M95" s="236"/>
      <c r="N95" s="236"/>
      <c r="O95" s="236"/>
      <c r="P95" s="298"/>
      <c r="Q95" s="236"/>
      <c r="R95" s="236"/>
      <c r="S95" s="236"/>
      <c r="T95" s="236"/>
      <c r="U95" s="236"/>
      <c r="V95" s="236"/>
      <c r="W95" s="236"/>
      <c r="X95" s="236"/>
      <c r="Y95" s="236"/>
    </row>
    <row r="96" spans="1:25" ht="12.75">
      <c r="A96" s="300" t="s">
        <v>303</v>
      </c>
      <c r="B96" s="305" t="e">
        <f t="shared" ca="1" si="3"/>
        <v>#REF!</v>
      </c>
      <c r="C96" s="302">
        <v>1</v>
      </c>
      <c r="D96" s="236"/>
      <c r="E96" s="279"/>
      <c r="F96" s="236"/>
      <c r="G96" s="236"/>
      <c r="H96" s="236"/>
      <c r="I96" s="236"/>
      <c r="J96" s="236"/>
      <c r="K96" s="236"/>
      <c r="L96" s="236"/>
      <c r="M96" s="236"/>
      <c r="N96" s="236"/>
      <c r="O96" s="236"/>
      <c r="P96" s="298"/>
      <c r="Q96" s="236"/>
      <c r="R96" s="236"/>
      <c r="S96" s="236"/>
      <c r="T96" s="236"/>
      <c r="U96" s="236"/>
      <c r="V96" s="236"/>
      <c r="W96" s="236"/>
      <c r="X96" s="236"/>
      <c r="Y96" s="236"/>
    </row>
    <row r="97" spans="1:25" ht="12.75">
      <c r="A97" s="300" t="s">
        <v>298</v>
      </c>
      <c r="B97" s="305" t="e">
        <f t="shared" ca="1" si="3"/>
        <v>#REF!</v>
      </c>
      <c r="C97" s="302">
        <v>1</v>
      </c>
      <c r="D97" s="236"/>
      <c r="E97" s="279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98"/>
      <c r="Q97" s="236"/>
      <c r="R97" s="236"/>
      <c r="S97" s="236"/>
      <c r="T97" s="236"/>
      <c r="U97" s="236"/>
      <c r="V97" s="236"/>
      <c r="W97" s="236"/>
      <c r="X97" s="236"/>
      <c r="Y97" s="236"/>
    </row>
    <row r="98" spans="1:25" ht="15" customHeight="1">
      <c r="A98" s="300" t="s">
        <v>325</v>
      </c>
      <c r="B98" s="305" t="e">
        <f t="shared" ca="1" si="3"/>
        <v>#REF!</v>
      </c>
      <c r="C98" s="302">
        <v>1.5</v>
      </c>
      <c r="D98" s="236"/>
      <c r="E98" s="279"/>
      <c r="F98" s="236"/>
      <c r="G98" s="236"/>
      <c r="H98" s="236"/>
      <c r="I98" s="236"/>
      <c r="J98" s="236"/>
      <c r="K98" s="236"/>
      <c r="L98" s="236"/>
      <c r="M98" s="236"/>
      <c r="N98" s="236"/>
      <c r="O98" s="236"/>
      <c r="P98" s="298"/>
      <c r="Q98" s="236"/>
      <c r="R98" s="236"/>
      <c r="S98" s="236"/>
      <c r="T98" s="236"/>
      <c r="U98" s="236"/>
      <c r="V98" s="236"/>
      <c r="W98" s="236"/>
      <c r="X98" s="236"/>
      <c r="Y98" s="236"/>
    </row>
    <row r="99" spans="1:25" ht="15" customHeight="1">
      <c r="A99" s="300" t="s">
        <v>359</v>
      </c>
      <c r="B99" s="305" t="e">
        <f t="shared" ca="1" si="3"/>
        <v>#REF!</v>
      </c>
      <c r="C99" s="302" t="s">
        <v>1981</v>
      </c>
      <c r="D99" s="236"/>
      <c r="E99" s="279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P99" s="298"/>
      <c r="Q99" s="236"/>
      <c r="R99" s="236"/>
      <c r="S99" s="236"/>
      <c r="T99" s="236"/>
      <c r="U99" s="236"/>
      <c r="V99" s="236"/>
      <c r="W99" s="236"/>
      <c r="X99" s="236"/>
      <c r="Y99" s="236"/>
    </row>
    <row r="100" spans="1:25" ht="12.75">
      <c r="A100" s="300" t="s">
        <v>343</v>
      </c>
      <c r="B100" s="305" t="e">
        <f t="shared" ca="1" si="3"/>
        <v>#REF!</v>
      </c>
      <c r="C100" s="306">
        <v>0.1</v>
      </c>
      <c r="D100" s="310"/>
      <c r="E100" s="279"/>
      <c r="F100" s="236"/>
      <c r="G100" s="236"/>
      <c r="H100" s="236"/>
      <c r="I100" s="236"/>
      <c r="J100" s="236"/>
      <c r="K100" s="236"/>
      <c r="L100" s="236"/>
      <c r="M100" s="236"/>
      <c r="N100" s="236"/>
      <c r="O100" s="236"/>
      <c r="P100" s="298"/>
      <c r="Q100" s="236"/>
      <c r="R100" s="236"/>
      <c r="S100" s="236"/>
      <c r="T100" s="236"/>
      <c r="U100" s="236"/>
      <c r="V100" s="236"/>
      <c r="W100" s="236"/>
      <c r="X100" s="236"/>
      <c r="Y100" s="236"/>
    </row>
    <row r="101" spans="1:25" ht="12.75">
      <c r="A101" s="300" t="s">
        <v>353</v>
      </c>
      <c r="B101" s="305" t="e">
        <f t="shared" ca="1" si="3"/>
        <v>#REF!</v>
      </c>
      <c r="C101" s="306">
        <v>0.2</v>
      </c>
      <c r="D101" s="311"/>
      <c r="E101" s="236"/>
      <c r="F101" s="236"/>
      <c r="G101" s="236"/>
      <c r="H101" s="236"/>
      <c r="I101" s="236"/>
      <c r="J101" s="236"/>
      <c r="K101" s="236"/>
      <c r="L101" s="236"/>
      <c r="M101" s="236"/>
      <c r="N101" s="236"/>
      <c r="O101" s="236"/>
      <c r="P101" s="298"/>
      <c r="Q101" s="236"/>
      <c r="R101" s="236"/>
      <c r="S101" s="236"/>
      <c r="T101" s="236"/>
      <c r="U101" s="236"/>
      <c r="V101" s="236"/>
      <c r="W101" s="236"/>
      <c r="X101" s="236"/>
      <c r="Y101" s="236"/>
    </row>
    <row r="102" spans="1:25" ht="12.75">
      <c r="A102" s="300" t="s">
        <v>312</v>
      </c>
      <c r="B102" s="305" t="e">
        <f t="shared" ca="1" si="3"/>
        <v>#REF!</v>
      </c>
      <c r="C102" s="306">
        <v>1</v>
      </c>
      <c r="D102" s="310"/>
      <c r="E102" s="236"/>
      <c r="F102" s="236"/>
      <c r="G102" s="236"/>
      <c r="H102" s="236"/>
      <c r="I102" s="236"/>
      <c r="J102" s="236"/>
      <c r="K102" s="236"/>
      <c r="L102" s="236"/>
      <c r="M102" s="236"/>
      <c r="N102" s="236"/>
      <c r="O102" s="236"/>
      <c r="P102" s="298"/>
      <c r="Q102" s="236"/>
      <c r="R102" s="236"/>
      <c r="S102" s="236"/>
      <c r="T102" s="236"/>
      <c r="U102" s="236"/>
      <c r="V102" s="236"/>
      <c r="W102" s="236"/>
      <c r="X102" s="236"/>
      <c r="Y102" s="236"/>
    </row>
    <row r="103" spans="1:25" ht="12.75">
      <c r="A103" s="300" t="s">
        <v>348</v>
      </c>
      <c r="B103" s="305" t="e">
        <f t="shared" ca="1" si="3"/>
        <v>#REF!</v>
      </c>
      <c r="C103" s="306">
        <v>0.5</v>
      </c>
      <c r="D103" s="311"/>
      <c r="E103" s="236"/>
      <c r="F103" s="236"/>
      <c r="G103" s="236"/>
      <c r="H103" s="236"/>
      <c r="I103" s="236"/>
      <c r="J103" s="236"/>
      <c r="K103" s="236"/>
      <c r="L103" s="236"/>
      <c r="M103" s="236"/>
      <c r="N103" s="236"/>
      <c r="O103" s="236"/>
      <c r="P103" s="298"/>
      <c r="Q103" s="236"/>
      <c r="R103" s="236"/>
      <c r="S103" s="236"/>
      <c r="T103" s="236"/>
      <c r="U103" s="236"/>
      <c r="V103" s="236"/>
      <c r="W103" s="236"/>
      <c r="X103" s="236"/>
      <c r="Y103" s="236"/>
    </row>
    <row r="104" spans="1:25">
      <c r="A104" s="1362" t="s">
        <v>12691</v>
      </c>
      <c r="B104" s="1363"/>
      <c r="C104" s="1364"/>
      <c r="D104" s="312"/>
      <c r="E104" s="236"/>
      <c r="F104" s="236"/>
      <c r="G104" s="236"/>
      <c r="H104" s="236"/>
      <c r="I104" s="236"/>
      <c r="J104" s="236"/>
      <c r="K104" s="236"/>
      <c r="L104" s="236"/>
      <c r="M104" s="236"/>
      <c r="N104" s="236"/>
      <c r="O104" s="236"/>
      <c r="P104" s="298"/>
      <c r="Q104" s="236"/>
      <c r="R104" s="236"/>
      <c r="S104" s="236"/>
      <c r="T104" s="236"/>
      <c r="U104" s="236"/>
      <c r="V104" s="236"/>
      <c r="W104" s="236"/>
      <c r="X104" s="236"/>
      <c r="Y104" s="236"/>
    </row>
    <row r="105" spans="1:25">
      <c r="A105" s="1362" t="s">
        <v>12785</v>
      </c>
      <c r="B105" s="1365"/>
      <c r="C105" s="1366"/>
      <c r="D105" s="313"/>
      <c r="E105" s="236"/>
      <c r="F105" s="236"/>
      <c r="G105" s="236"/>
      <c r="H105" s="236"/>
      <c r="I105" s="236"/>
      <c r="J105" s="236"/>
      <c r="K105" s="236"/>
      <c r="L105" s="236"/>
      <c r="M105" s="236"/>
      <c r="N105" s="236"/>
      <c r="O105" s="236"/>
      <c r="P105" s="298"/>
      <c r="Q105" s="236"/>
      <c r="R105" s="236"/>
      <c r="S105" s="236"/>
      <c r="T105" s="236"/>
      <c r="U105" s="236"/>
      <c r="V105" s="236"/>
      <c r="W105" s="236"/>
      <c r="X105" s="236"/>
      <c r="Y105" s="236"/>
    </row>
    <row r="106" spans="1:25" ht="12.75">
      <c r="A106" s="314" t="s">
        <v>12808</v>
      </c>
      <c r="B106" s="315">
        <v>0</v>
      </c>
      <c r="C106" s="315">
        <v>10</v>
      </c>
      <c r="D106" s="260"/>
      <c r="E106" s="236"/>
      <c r="F106" s="236"/>
      <c r="G106" s="236"/>
      <c r="H106" s="236"/>
      <c r="I106" s="236"/>
      <c r="J106" s="236"/>
      <c r="K106" s="236"/>
      <c r="L106" s="236"/>
      <c r="M106" s="236"/>
      <c r="N106" s="236"/>
      <c r="O106" s="236"/>
      <c r="P106" s="298"/>
      <c r="Q106" s="236"/>
      <c r="R106" s="236"/>
      <c r="S106" s="236"/>
      <c r="T106" s="236"/>
      <c r="U106" s="236"/>
      <c r="V106" s="236"/>
      <c r="W106" s="236"/>
      <c r="X106" s="236"/>
      <c r="Y106" s="236"/>
    </row>
    <row r="107" spans="1:25" ht="12.75">
      <c r="A107" s="314" t="s">
        <v>12809</v>
      </c>
      <c r="B107" s="315">
        <v>0</v>
      </c>
      <c r="C107" s="315">
        <v>10</v>
      </c>
      <c r="D107" s="316"/>
      <c r="E107" s="236"/>
      <c r="F107" s="236"/>
      <c r="G107" s="236"/>
      <c r="H107" s="236"/>
      <c r="I107" s="236"/>
      <c r="J107" s="236"/>
      <c r="K107" s="236"/>
      <c r="L107" s="236"/>
      <c r="M107" s="236"/>
      <c r="N107" s="236"/>
      <c r="O107" s="236"/>
      <c r="P107" s="298"/>
      <c r="Q107" s="236"/>
      <c r="R107" s="236"/>
      <c r="S107" s="236"/>
      <c r="T107" s="236"/>
      <c r="U107" s="236"/>
      <c r="V107" s="236"/>
      <c r="W107" s="236"/>
      <c r="X107" s="236"/>
      <c r="Y107" s="236"/>
    </row>
    <row r="108" spans="1:25" ht="12.75">
      <c r="A108" s="314" t="s">
        <v>12810</v>
      </c>
      <c r="B108" s="315">
        <v>0</v>
      </c>
      <c r="C108" s="315">
        <v>10</v>
      </c>
      <c r="D108" s="260"/>
      <c r="E108" s="236"/>
      <c r="F108" s="236"/>
      <c r="G108" s="236"/>
      <c r="H108" s="236"/>
      <c r="I108" s="236"/>
      <c r="J108" s="236"/>
      <c r="K108" s="236"/>
      <c r="L108" s="236"/>
      <c r="M108" s="236"/>
      <c r="N108" s="236"/>
      <c r="O108" s="236"/>
      <c r="P108" s="298"/>
      <c r="Q108" s="236"/>
      <c r="R108" s="236"/>
      <c r="S108" s="236"/>
      <c r="T108" s="236"/>
      <c r="U108" s="236"/>
      <c r="V108" s="236"/>
      <c r="W108" s="236"/>
      <c r="X108" s="236"/>
      <c r="Y108" s="236"/>
    </row>
    <row r="109" spans="1:25" ht="12.75">
      <c r="A109" s="314" t="s">
        <v>366</v>
      </c>
      <c r="B109" s="315">
        <v>3</v>
      </c>
      <c r="C109" s="315">
        <v>3</v>
      </c>
      <c r="D109" s="316"/>
      <c r="E109" s="236"/>
      <c r="F109" s="236"/>
      <c r="G109" s="236"/>
      <c r="H109" s="236"/>
      <c r="I109" s="236"/>
      <c r="J109" s="236"/>
      <c r="K109" s="236"/>
      <c r="L109" s="236"/>
      <c r="M109" s="236"/>
      <c r="N109" s="236"/>
      <c r="O109" s="236"/>
      <c r="P109" s="298"/>
      <c r="Q109" s="236"/>
      <c r="R109" s="236"/>
      <c r="S109" s="236"/>
      <c r="T109" s="236"/>
      <c r="U109" s="236"/>
      <c r="V109" s="236"/>
      <c r="W109" s="236"/>
      <c r="X109" s="236"/>
      <c r="Y109" s="236"/>
    </row>
    <row r="110" spans="1:25" ht="12.75">
      <c r="A110" s="314" t="s">
        <v>371</v>
      </c>
      <c r="B110" s="315">
        <v>30</v>
      </c>
      <c r="C110" s="315">
        <v>3</v>
      </c>
      <c r="D110" s="260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98"/>
      <c r="Q110" s="236"/>
      <c r="R110" s="236"/>
      <c r="S110" s="236"/>
      <c r="T110" s="236"/>
      <c r="U110" s="236"/>
      <c r="V110" s="236"/>
      <c r="W110" s="236"/>
      <c r="X110" s="236"/>
      <c r="Y110" s="236"/>
    </row>
    <row r="111" spans="1:25" ht="12.75">
      <c r="A111" s="314" t="s">
        <v>376</v>
      </c>
      <c r="B111" s="315">
        <v>6</v>
      </c>
      <c r="C111" s="315">
        <v>3</v>
      </c>
      <c r="D111" s="31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98"/>
      <c r="Q111" s="236"/>
      <c r="R111" s="236"/>
      <c r="S111" s="236"/>
      <c r="T111" s="236"/>
      <c r="U111" s="236"/>
      <c r="V111" s="236"/>
      <c r="W111" s="236"/>
      <c r="X111" s="236"/>
      <c r="Y111" s="236"/>
    </row>
    <row r="112" spans="1:25" ht="12.75">
      <c r="A112" s="314" t="s">
        <v>504</v>
      </c>
      <c r="B112" s="315">
        <v>0</v>
      </c>
      <c r="C112" s="315">
        <v>0.4</v>
      </c>
      <c r="D112" s="260"/>
      <c r="E112" s="236"/>
      <c r="F112" s="236"/>
      <c r="G112" s="236"/>
      <c r="H112" s="236"/>
      <c r="I112" s="236"/>
      <c r="J112" s="236"/>
      <c r="K112" s="236"/>
      <c r="L112" s="236"/>
      <c r="M112" s="236"/>
      <c r="N112" s="236"/>
      <c r="O112" s="236"/>
      <c r="P112" s="298"/>
      <c r="Q112" s="236"/>
      <c r="R112" s="236"/>
      <c r="S112" s="236"/>
      <c r="T112" s="236"/>
      <c r="U112" s="236"/>
      <c r="V112" s="236"/>
      <c r="W112" s="236"/>
      <c r="X112" s="236"/>
      <c r="Y112" s="236"/>
    </row>
    <row r="113" spans="1:25" ht="12.75">
      <c r="A113" s="314" t="s">
        <v>396</v>
      </c>
      <c r="B113" s="315">
        <v>0.5</v>
      </c>
      <c r="C113" s="315">
        <v>1</v>
      </c>
      <c r="D113" s="316"/>
      <c r="E113" s="236"/>
      <c r="F113" s="236"/>
      <c r="G113" s="236"/>
      <c r="H113" s="236"/>
      <c r="I113" s="236"/>
      <c r="J113" s="236"/>
      <c r="K113" s="236"/>
      <c r="L113" s="236"/>
      <c r="M113" s="236"/>
      <c r="N113" s="236"/>
      <c r="O113" s="236"/>
      <c r="P113" s="298"/>
      <c r="Q113" s="236"/>
      <c r="R113" s="236"/>
      <c r="S113" s="236"/>
      <c r="T113" s="236"/>
      <c r="U113" s="236"/>
      <c r="V113" s="236"/>
      <c r="W113" s="236"/>
      <c r="X113" s="236"/>
      <c r="Y113" s="236"/>
    </row>
    <row r="114" spans="1:25" ht="12.75">
      <c r="A114" s="314" t="s">
        <v>386</v>
      </c>
      <c r="B114" s="315">
        <v>0.5</v>
      </c>
      <c r="C114" s="315">
        <v>1</v>
      </c>
      <c r="D114" s="260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O114" s="236"/>
      <c r="P114" s="298"/>
      <c r="Q114" s="236"/>
      <c r="R114" s="236"/>
      <c r="S114" s="236"/>
      <c r="T114" s="236"/>
      <c r="U114" s="236"/>
      <c r="V114" s="236"/>
      <c r="W114" s="236"/>
      <c r="X114" s="236"/>
      <c r="Y114" s="236"/>
    </row>
    <row r="115" spans="1:25" ht="12.75">
      <c r="A115" s="314" t="s">
        <v>381</v>
      </c>
      <c r="B115" s="315">
        <v>2</v>
      </c>
      <c r="C115" s="315">
        <v>1</v>
      </c>
      <c r="D115" s="316"/>
      <c r="E115" s="236"/>
      <c r="F115" s="236"/>
      <c r="G115" s="236"/>
      <c r="H115" s="236"/>
      <c r="I115" s="236"/>
      <c r="J115" s="236"/>
      <c r="K115" s="236"/>
      <c r="L115" s="236"/>
      <c r="M115" s="236"/>
      <c r="N115" s="236"/>
      <c r="O115" s="236"/>
      <c r="P115" s="298"/>
      <c r="Q115" s="236"/>
      <c r="R115" s="236"/>
      <c r="S115" s="236"/>
      <c r="T115" s="236"/>
      <c r="U115" s="236"/>
      <c r="V115" s="236"/>
      <c r="W115" s="236"/>
      <c r="X115" s="236"/>
      <c r="Y115" s="236"/>
    </row>
    <row r="116" spans="1:25" ht="12.75">
      <c r="A116" s="314" t="s">
        <v>391</v>
      </c>
      <c r="B116" s="315">
        <v>2</v>
      </c>
      <c r="C116" s="315">
        <v>1</v>
      </c>
      <c r="D116" s="260"/>
      <c r="E116" s="236"/>
      <c r="F116" s="236"/>
      <c r="G116" s="236"/>
      <c r="H116" s="236"/>
      <c r="I116" s="236"/>
      <c r="J116" s="236"/>
      <c r="K116" s="236"/>
      <c r="L116" s="236"/>
      <c r="M116" s="236"/>
      <c r="N116" s="236"/>
      <c r="O116" s="236"/>
      <c r="P116" s="298"/>
      <c r="Q116" s="236"/>
      <c r="R116" s="236"/>
      <c r="S116" s="236"/>
      <c r="T116" s="236"/>
      <c r="U116" s="236"/>
      <c r="V116" s="236"/>
      <c r="W116" s="236"/>
      <c r="X116" s="236"/>
      <c r="Y116" s="236"/>
    </row>
    <row r="117" spans="1:25" ht="12.75">
      <c r="A117" s="314" t="s">
        <v>411</v>
      </c>
      <c r="B117" s="315">
        <v>3</v>
      </c>
      <c r="C117" s="315">
        <v>1</v>
      </c>
      <c r="D117" s="316"/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98"/>
      <c r="Q117" s="236"/>
      <c r="R117" s="236"/>
      <c r="S117" s="236"/>
      <c r="T117" s="236"/>
      <c r="U117" s="236"/>
      <c r="V117" s="236"/>
      <c r="W117" s="236"/>
      <c r="X117" s="236"/>
      <c r="Y117" s="236"/>
    </row>
    <row r="118" spans="1:25" ht="12.75">
      <c r="A118" s="314" t="s">
        <v>401</v>
      </c>
      <c r="B118" s="315">
        <v>10</v>
      </c>
      <c r="C118" s="315">
        <v>1</v>
      </c>
      <c r="D118" s="260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98"/>
      <c r="Q118" s="236"/>
      <c r="R118" s="236"/>
      <c r="S118" s="236"/>
      <c r="T118" s="236"/>
      <c r="U118" s="236"/>
      <c r="V118" s="236"/>
      <c r="W118" s="236"/>
      <c r="X118" s="236"/>
      <c r="Y118" s="236"/>
    </row>
    <row r="119" spans="1:25" ht="12.75">
      <c r="A119" s="314" t="s">
        <v>406</v>
      </c>
      <c r="B119" s="315">
        <v>10</v>
      </c>
      <c r="C119" s="315">
        <v>1</v>
      </c>
      <c r="D119" s="316"/>
      <c r="E119" s="236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98"/>
      <c r="Q119" s="236"/>
      <c r="R119" s="236"/>
      <c r="S119" s="236"/>
      <c r="T119" s="236"/>
      <c r="U119" s="236"/>
      <c r="V119" s="236"/>
      <c r="W119" s="236"/>
      <c r="X119" s="236"/>
      <c r="Y119" s="236"/>
    </row>
    <row r="120" spans="1:25" ht="12.75">
      <c r="A120" s="314" t="s">
        <v>429</v>
      </c>
      <c r="B120" s="315">
        <v>4</v>
      </c>
      <c r="C120" s="315">
        <v>1</v>
      </c>
      <c r="D120" s="260"/>
      <c r="E120" s="236"/>
      <c r="F120" s="236"/>
      <c r="G120" s="236"/>
      <c r="H120" s="236"/>
      <c r="I120" s="236"/>
      <c r="J120" s="236"/>
      <c r="K120" s="236"/>
      <c r="L120" s="236"/>
      <c r="M120" s="236"/>
      <c r="N120" s="236"/>
      <c r="O120" s="236"/>
      <c r="P120" s="298"/>
      <c r="Q120" s="236"/>
      <c r="R120" s="236"/>
      <c r="S120" s="236"/>
      <c r="T120" s="236"/>
      <c r="U120" s="236"/>
      <c r="V120" s="236"/>
      <c r="W120" s="236"/>
      <c r="X120" s="236"/>
      <c r="Y120" s="236"/>
    </row>
    <row r="121" spans="1:25" ht="12.75">
      <c r="A121" s="314" t="s">
        <v>11884</v>
      </c>
      <c r="B121" s="315">
        <v>75</v>
      </c>
      <c r="C121" s="315">
        <v>1</v>
      </c>
      <c r="D121" s="316"/>
      <c r="E121" s="236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98"/>
      <c r="Q121" s="236"/>
      <c r="R121" s="236"/>
      <c r="S121" s="236"/>
      <c r="T121" s="236"/>
      <c r="U121" s="236"/>
      <c r="V121" s="236"/>
      <c r="W121" s="236"/>
      <c r="X121" s="236"/>
      <c r="Y121" s="236"/>
    </row>
    <row r="122" spans="1:25" ht="12.75">
      <c r="A122" s="314" t="s">
        <v>425</v>
      </c>
      <c r="B122" s="315">
        <v>75</v>
      </c>
      <c r="C122" s="315">
        <v>1</v>
      </c>
      <c r="D122" s="260"/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98"/>
      <c r="Q122" s="236"/>
      <c r="R122" s="236"/>
      <c r="S122" s="236"/>
      <c r="T122" s="236"/>
      <c r="U122" s="236"/>
      <c r="V122" s="236"/>
      <c r="W122" s="236"/>
      <c r="X122" s="236"/>
      <c r="Y122" s="236"/>
    </row>
    <row r="123" spans="1:25" ht="12.75">
      <c r="A123" s="314" t="s">
        <v>416</v>
      </c>
      <c r="B123" s="315">
        <v>75</v>
      </c>
      <c r="C123" s="315">
        <v>1</v>
      </c>
      <c r="D123" s="316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98"/>
      <c r="Q123" s="236"/>
      <c r="R123" s="236"/>
      <c r="S123" s="236"/>
      <c r="T123" s="236"/>
      <c r="U123" s="236"/>
      <c r="V123" s="236"/>
      <c r="W123" s="236"/>
      <c r="X123" s="236"/>
      <c r="Y123" s="236"/>
    </row>
    <row r="124" spans="1:25">
      <c r="A124" s="1362" t="s">
        <v>12797</v>
      </c>
      <c r="B124" s="1363"/>
      <c r="C124" s="1364"/>
      <c r="D124" s="312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98"/>
      <c r="Q124" s="236"/>
      <c r="R124" s="236"/>
      <c r="S124" s="236"/>
      <c r="T124" s="236"/>
      <c r="U124" s="236"/>
      <c r="V124" s="236"/>
      <c r="W124" s="236"/>
      <c r="X124" s="236"/>
      <c r="Y124" s="236"/>
    </row>
    <row r="125" spans="1:25" ht="12.75">
      <c r="A125" s="314" t="s">
        <v>542</v>
      </c>
      <c r="B125" s="317">
        <v>3</v>
      </c>
      <c r="C125" s="315">
        <v>1.5</v>
      </c>
      <c r="D125" s="316"/>
      <c r="E125" s="236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98"/>
      <c r="Q125" s="236"/>
      <c r="R125" s="236"/>
      <c r="S125" s="236"/>
      <c r="T125" s="236"/>
      <c r="U125" s="236"/>
      <c r="V125" s="236"/>
      <c r="W125" s="236"/>
      <c r="X125" s="236"/>
      <c r="Y125" s="236"/>
    </row>
    <row r="126" spans="1:25" ht="12.75">
      <c r="A126" s="314" t="s">
        <v>547</v>
      </c>
      <c r="B126" s="317">
        <v>7</v>
      </c>
      <c r="C126" s="315">
        <v>1.5</v>
      </c>
      <c r="D126" s="260"/>
      <c r="E126" s="236"/>
      <c r="F126" s="236"/>
      <c r="G126" s="236"/>
      <c r="H126" s="236"/>
      <c r="I126" s="236"/>
      <c r="J126" s="236"/>
      <c r="K126" s="236"/>
      <c r="L126" s="236"/>
      <c r="M126" s="236"/>
      <c r="N126" s="236"/>
      <c r="O126" s="236"/>
      <c r="P126" s="298"/>
      <c r="Q126" s="236"/>
      <c r="R126" s="236"/>
      <c r="S126" s="236"/>
      <c r="T126" s="236"/>
      <c r="U126" s="236"/>
      <c r="V126" s="236"/>
      <c r="W126" s="236"/>
      <c r="X126" s="236"/>
      <c r="Y126" s="236"/>
    </row>
    <row r="127" spans="1:25" ht="12.75">
      <c r="A127" s="314" t="s">
        <v>552</v>
      </c>
      <c r="B127" s="317">
        <v>11</v>
      </c>
      <c r="C127" s="315">
        <v>1.5</v>
      </c>
      <c r="D127" s="316"/>
      <c r="E127" s="236"/>
      <c r="F127" s="236"/>
      <c r="G127" s="236"/>
      <c r="H127" s="236"/>
      <c r="I127" s="236"/>
      <c r="J127" s="236"/>
      <c r="K127" s="236"/>
      <c r="L127" s="236"/>
      <c r="M127" s="236"/>
      <c r="N127" s="236"/>
      <c r="O127" s="236"/>
      <c r="P127" s="298"/>
      <c r="Q127" s="236"/>
      <c r="R127" s="236"/>
      <c r="S127" s="236"/>
      <c r="T127" s="236"/>
      <c r="U127" s="236"/>
      <c r="V127" s="236"/>
      <c r="W127" s="236"/>
      <c r="X127" s="236"/>
      <c r="Y127" s="236"/>
    </row>
    <row r="128" spans="1:25" ht="12.75">
      <c r="A128" s="314" t="s">
        <v>442</v>
      </c>
      <c r="B128" s="317" t="e">
        <f t="array" aca="1" ref="B128" ca="1">VLOOKUP(A128, INDIRECT("'"&amp;$G$1&amp;"'!$B$3:$E"), 4, FALSE())</f>
        <v>#REF!</v>
      </c>
      <c r="C128" s="315">
        <v>0.5</v>
      </c>
      <c r="D128" s="260"/>
      <c r="E128" s="236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98"/>
      <c r="Q128" s="236"/>
      <c r="R128" s="236"/>
      <c r="S128" s="236"/>
      <c r="T128" s="236"/>
      <c r="U128" s="236"/>
      <c r="V128" s="236"/>
      <c r="W128" s="236"/>
      <c r="X128" s="236"/>
      <c r="Y128" s="236"/>
    </row>
    <row r="129" spans="1:25" ht="12.75">
      <c r="A129" s="314" t="s">
        <v>437</v>
      </c>
      <c r="B129" s="317">
        <v>20</v>
      </c>
      <c r="C129" s="315">
        <v>0.5</v>
      </c>
      <c r="D129" s="316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98"/>
      <c r="Q129" s="236"/>
      <c r="R129" s="236"/>
      <c r="S129" s="236"/>
      <c r="T129" s="236"/>
      <c r="U129" s="236"/>
      <c r="V129" s="236"/>
      <c r="W129" s="236"/>
      <c r="X129" s="236"/>
      <c r="Y129" s="236"/>
    </row>
    <row r="130" spans="1:25" ht="12.75">
      <c r="A130" s="314" t="s">
        <v>434</v>
      </c>
      <c r="B130" s="317">
        <v>3.88</v>
      </c>
      <c r="C130" s="315">
        <v>0.5</v>
      </c>
      <c r="D130" s="260"/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98"/>
      <c r="Q130" s="236"/>
      <c r="R130" s="236"/>
      <c r="S130" s="236"/>
      <c r="T130" s="236"/>
      <c r="U130" s="236"/>
      <c r="V130" s="236"/>
      <c r="W130" s="236"/>
      <c r="X130" s="236"/>
      <c r="Y130" s="236"/>
    </row>
    <row r="131" spans="1:25" ht="12.75">
      <c r="A131" s="314" t="s">
        <v>460</v>
      </c>
      <c r="B131" s="317" t="e">
        <f t="shared" ref="B131:B137" ca="1" si="4">VLOOKUP(A131, INDIRECT("'"&amp;$G$1&amp;"'!$B$3:$E"), 4, FALSE())</f>
        <v>#REF!</v>
      </c>
      <c r="C131" s="315">
        <v>3</v>
      </c>
      <c r="D131" s="316"/>
      <c r="E131" s="236"/>
      <c r="F131" s="236"/>
      <c r="G131" s="236"/>
      <c r="H131" s="236"/>
      <c r="I131" s="236"/>
      <c r="J131" s="236"/>
      <c r="K131" s="236"/>
      <c r="L131" s="236"/>
      <c r="M131" s="236"/>
      <c r="N131" s="236"/>
      <c r="O131" s="236"/>
      <c r="P131" s="298"/>
      <c r="Q131" s="236"/>
      <c r="R131" s="236"/>
      <c r="S131" s="236"/>
      <c r="T131" s="236"/>
      <c r="U131" s="236"/>
      <c r="V131" s="236"/>
      <c r="W131" s="236"/>
      <c r="X131" s="236"/>
      <c r="Y131" s="236"/>
    </row>
    <row r="132" spans="1:25" ht="12.75">
      <c r="A132" s="314" t="s">
        <v>447</v>
      </c>
      <c r="B132" s="317" t="e">
        <f t="shared" ca="1" si="4"/>
        <v>#REF!</v>
      </c>
      <c r="C132" s="315">
        <v>0.1</v>
      </c>
      <c r="D132" s="260"/>
      <c r="E132" s="236"/>
      <c r="F132" s="236"/>
      <c r="G132" s="236"/>
      <c r="H132" s="236"/>
      <c r="I132" s="236"/>
      <c r="J132" s="236"/>
      <c r="K132" s="236"/>
      <c r="L132" s="236"/>
      <c r="M132" s="236"/>
      <c r="N132" s="236"/>
      <c r="O132" s="236"/>
      <c r="P132" s="298"/>
      <c r="Q132" s="236"/>
      <c r="R132" s="236"/>
      <c r="S132" s="236"/>
      <c r="T132" s="236"/>
      <c r="U132" s="236"/>
      <c r="V132" s="236"/>
      <c r="W132" s="236"/>
      <c r="X132" s="236"/>
      <c r="Y132" s="236"/>
    </row>
    <row r="133" spans="1:25" ht="12.75">
      <c r="A133" s="314" t="s">
        <v>450</v>
      </c>
      <c r="B133" s="317" t="e">
        <f t="shared" ca="1" si="4"/>
        <v>#REF!</v>
      </c>
      <c r="C133" s="315">
        <v>0.1</v>
      </c>
      <c r="D133" s="316"/>
      <c r="E133" s="236"/>
      <c r="F133" s="236"/>
      <c r="G133" s="236"/>
      <c r="H133" s="236"/>
      <c r="I133" s="236"/>
      <c r="J133" s="236"/>
      <c r="K133" s="236"/>
      <c r="L133" s="236"/>
      <c r="M133" s="236"/>
      <c r="N133" s="236"/>
      <c r="O133" s="236"/>
      <c r="P133" s="298"/>
      <c r="Q133" s="236"/>
      <c r="R133" s="236"/>
      <c r="S133" s="236"/>
      <c r="T133" s="236"/>
      <c r="U133" s="236"/>
      <c r="V133" s="236"/>
      <c r="W133" s="236"/>
      <c r="X133" s="236"/>
      <c r="Y133" s="236"/>
    </row>
    <row r="134" spans="1:25" ht="12.75">
      <c r="A134" s="314" t="s">
        <v>455</v>
      </c>
      <c r="B134" s="317" t="e">
        <f t="shared" ca="1" si="4"/>
        <v>#REF!</v>
      </c>
      <c r="C134" s="315">
        <v>0.2</v>
      </c>
      <c r="D134" s="260"/>
      <c r="E134" s="236"/>
      <c r="F134" s="236"/>
      <c r="G134" s="236"/>
      <c r="H134" s="236"/>
      <c r="I134" s="236"/>
      <c r="J134" s="236"/>
      <c r="K134" s="236"/>
      <c r="L134" s="236"/>
      <c r="M134" s="236"/>
      <c r="N134" s="236"/>
      <c r="O134" s="236"/>
      <c r="P134" s="298"/>
      <c r="Q134" s="236"/>
      <c r="R134" s="236"/>
      <c r="S134" s="236"/>
      <c r="T134" s="236"/>
      <c r="U134" s="236"/>
      <c r="V134" s="236"/>
      <c r="W134" s="236"/>
      <c r="X134" s="236"/>
      <c r="Y134" s="236"/>
    </row>
    <row r="135" spans="1:25" ht="12.75">
      <c r="A135" s="314" t="s">
        <v>464</v>
      </c>
      <c r="B135" s="317" t="e">
        <f t="shared" ca="1" si="4"/>
        <v>#REF!</v>
      </c>
      <c r="C135" s="315">
        <v>3</v>
      </c>
      <c r="D135" s="316"/>
      <c r="E135" s="236"/>
      <c r="F135" s="236"/>
      <c r="G135" s="236"/>
      <c r="H135" s="236"/>
      <c r="I135" s="236"/>
      <c r="J135" s="236"/>
      <c r="K135" s="236"/>
      <c r="L135" s="236"/>
      <c r="M135" s="236"/>
      <c r="N135" s="236"/>
      <c r="O135" s="236"/>
      <c r="P135" s="298"/>
      <c r="Q135" s="236"/>
      <c r="R135" s="236"/>
      <c r="S135" s="236"/>
      <c r="T135" s="236"/>
      <c r="U135" s="236"/>
      <c r="V135" s="236"/>
      <c r="W135" s="236"/>
      <c r="X135" s="236"/>
      <c r="Y135" s="236"/>
    </row>
    <row r="136" spans="1:25" ht="12.75">
      <c r="A136" s="314" t="s">
        <v>469</v>
      </c>
      <c r="B136" s="317" t="e">
        <f t="shared" ca="1" si="4"/>
        <v>#REF!</v>
      </c>
      <c r="C136" s="315">
        <v>3.5</v>
      </c>
      <c r="D136" s="260"/>
      <c r="J136" s="236"/>
      <c r="K136" s="236"/>
      <c r="L136" s="236"/>
      <c r="M136" s="236"/>
      <c r="N136" s="236"/>
      <c r="O136" s="236"/>
      <c r="P136" s="298"/>
      <c r="Q136" s="236"/>
      <c r="R136" s="236"/>
      <c r="S136" s="236"/>
      <c r="T136" s="236"/>
      <c r="U136" s="236"/>
      <c r="V136" s="236"/>
      <c r="W136" s="236"/>
      <c r="X136" s="236"/>
      <c r="Y136" s="236"/>
    </row>
    <row r="137" spans="1:25" ht="12.75">
      <c r="A137" s="314" t="s">
        <v>474</v>
      </c>
      <c r="B137" s="317" t="e">
        <f t="shared" ca="1" si="4"/>
        <v>#REF!</v>
      </c>
      <c r="C137" s="315">
        <v>4</v>
      </c>
      <c r="D137" s="316"/>
      <c r="J137" s="236"/>
      <c r="K137" s="236"/>
      <c r="L137" s="236"/>
      <c r="M137" s="236"/>
      <c r="N137" s="236"/>
      <c r="O137" s="236"/>
      <c r="P137" s="298"/>
      <c r="Q137" s="236"/>
      <c r="R137" s="236"/>
      <c r="S137" s="236"/>
      <c r="T137" s="236"/>
      <c r="U137" s="236"/>
      <c r="V137" s="236"/>
      <c r="W137" s="236"/>
      <c r="X137" s="236"/>
      <c r="Y137" s="236"/>
    </row>
    <row r="138" spans="1:25">
      <c r="A138" s="1362" t="s">
        <v>12785</v>
      </c>
      <c r="B138" s="1359"/>
      <c r="C138" s="1357"/>
      <c r="D138" s="236"/>
      <c r="E138" s="236"/>
      <c r="F138" s="236"/>
      <c r="G138" s="236"/>
      <c r="H138" s="236"/>
      <c r="I138" s="236"/>
      <c r="J138" s="236"/>
      <c r="K138" s="236"/>
      <c r="L138" s="236"/>
      <c r="M138" s="236"/>
      <c r="N138" s="236"/>
      <c r="O138" s="236"/>
      <c r="P138" s="298"/>
      <c r="Q138" s="236"/>
      <c r="R138" s="236"/>
      <c r="S138" s="236"/>
      <c r="T138" s="236"/>
      <c r="U138" s="236"/>
      <c r="V138" s="236"/>
      <c r="W138" s="236"/>
      <c r="X138" s="236"/>
      <c r="Y138" s="236"/>
    </row>
    <row r="139" spans="1:25" ht="12.75">
      <c r="A139" s="314" t="s">
        <v>3793</v>
      </c>
      <c r="B139" s="317">
        <v>1</v>
      </c>
      <c r="C139" s="318">
        <v>1</v>
      </c>
      <c r="D139" s="236"/>
      <c r="E139" s="236"/>
      <c r="F139" s="236"/>
      <c r="G139" s="236"/>
      <c r="H139" s="236"/>
      <c r="I139" s="236"/>
      <c r="J139" s="236"/>
      <c r="K139" s="236"/>
      <c r="L139" s="236"/>
      <c r="M139" s="236"/>
      <c r="N139" s="236"/>
      <c r="O139" s="236"/>
      <c r="P139" s="298"/>
      <c r="Q139" s="236"/>
      <c r="R139" s="236"/>
      <c r="S139" s="236"/>
      <c r="T139" s="236"/>
      <c r="U139" s="236"/>
      <c r="V139" s="236"/>
      <c r="W139" s="236"/>
      <c r="X139" s="236"/>
      <c r="Y139" s="236"/>
    </row>
    <row r="140" spans="1:25" ht="12.75">
      <c r="A140" s="314" t="s">
        <v>484</v>
      </c>
      <c r="B140" s="315">
        <v>0</v>
      </c>
      <c r="C140" s="315">
        <v>10</v>
      </c>
      <c r="D140" s="236"/>
      <c r="E140" s="236"/>
      <c r="F140" s="236"/>
      <c r="G140" s="236"/>
      <c r="H140" s="236"/>
      <c r="I140" s="236"/>
      <c r="J140" s="236"/>
      <c r="K140" s="236"/>
      <c r="L140" s="236"/>
      <c r="M140" s="236"/>
      <c r="N140" s="236"/>
      <c r="O140" s="236"/>
      <c r="P140" s="298"/>
      <c r="Q140" s="236"/>
      <c r="R140" s="236"/>
      <c r="S140" s="236"/>
      <c r="T140" s="236"/>
      <c r="U140" s="236"/>
      <c r="V140" s="236"/>
      <c r="W140" s="236"/>
      <c r="X140" s="236"/>
      <c r="Y140" s="236"/>
    </row>
    <row r="141" spans="1:25" ht="12.75">
      <c r="A141" s="314" t="s">
        <v>490</v>
      </c>
      <c r="B141" s="315">
        <v>0</v>
      </c>
      <c r="C141" s="315">
        <v>10</v>
      </c>
      <c r="D141" s="236"/>
      <c r="E141" s="236"/>
      <c r="F141" s="236"/>
      <c r="G141" s="236"/>
      <c r="H141" s="236"/>
      <c r="I141" s="236"/>
      <c r="J141" s="236"/>
      <c r="K141" s="236"/>
      <c r="L141" s="236"/>
      <c r="M141" s="236"/>
      <c r="N141" s="236"/>
      <c r="O141" s="236"/>
      <c r="P141" s="298"/>
      <c r="Q141" s="236"/>
      <c r="R141" s="236"/>
      <c r="S141" s="236"/>
      <c r="T141" s="236"/>
      <c r="U141" s="236"/>
      <c r="V141" s="236"/>
      <c r="W141" s="236"/>
      <c r="X141" s="236"/>
      <c r="Y141" s="236"/>
    </row>
    <row r="142" spans="1:25" ht="12.75">
      <c r="A142" s="314" t="s">
        <v>495</v>
      </c>
      <c r="B142" s="315">
        <v>0</v>
      </c>
      <c r="C142" s="315">
        <v>10</v>
      </c>
      <c r="D142" s="236"/>
      <c r="E142" s="236"/>
      <c r="F142" s="236"/>
      <c r="G142" s="236"/>
      <c r="H142" s="236"/>
      <c r="I142" s="236"/>
      <c r="J142" s="236"/>
      <c r="K142" s="236"/>
      <c r="L142" s="236"/>
      <c r="M142" s="236"/>
      <c r="N142" s="236"/>
      <c r="O142" s="236"/>
      <c r="P142" s="298"/>
      <c r="Q142" s="236"/>
      <c r="R142" s="236"/>
      <c r="S142" s="236"/>
      <c r="T142" s="236"/>
      <c r="U142" s="236"/>
      <c r="V142" s="236"/>
      <c r="W142" s="236"/>
      <c r="X142" s="236"/>
      <c r="Y142" s="236"/>
    </row>
    <row r="143" spans="1:25" ht="12.75">
      <c r="A143" s="314" t="s">
        <v>500</v>
      </c>
      <c r="B143" s="317">
        <v>2.2999999999999998</v>
      </c>
      <c r="C143" s="318">
        <v>1</v>
      </c>
      <c r="D143" s="236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98"/>
      <c r="Q143" s="236"/>
      <c r="R143" s="236"/>
      <c r="S143" s="236"/>
      <c r="T143" s="236"/>
      <c r="U143" s="236"/>
      <c r="V143" s="236"/>
      <c r="W143" s="236"/>
      <c r="X143" s="236"/>
      <c r="Y143" s="236"/>
    </row>
    <row r="144" spans="1:25" ht="12.75">
      <c r="A144" s="314" t="s">
        <v>528</v>
      </c>
      <c r="B144" s="317">
        <v>2.2999999999999998</v>
      </c>
      <c r="C144" s="318">
        <v>1</v>
      </c>
      <c r="D144" s="236"/>
      <c r="E144" s="236"/>
      <c r="F144" s="236"/>
      <c r="G144" s="236"/>
      <c r="H144" s="236"/>
      <c r="I144" s="236"/>
      <c r="J144" s="236"/>
      <c r="K144" s="236"/>
      <c r="L144" s="236"/>
      <c r="M144" s="236"/>
      <c r="N144" s="236"/>
      <c r="O144" s="236"/>
      <c r="P144" s="298"/>
      <c r="Q144" s="236"/>
      <c r="R144" s="236"/>
      <c r="S144" s="236"/>
      <c r="T144" s="236"/>
      <c r="U144" s="236"/>
      <c r="V144" s="236"/>
      <c r="W144" s="236"/>
      <c r="X144" s="236"/>
      <c r="Y144" s="236"/>
    </row>
    <row r="145" spans="1:25" ht="12.75">
      <c r="A145" s="314" t="s">
        <v>533</v>
      </c>
      <c r="B145" s="317">
        <v>2.2999999999999998</v>
      </c>
      <c r="C145" s="318">
        <v>1</v>
      </c>
      <c r="D145" s="236"/>
      <c r="E145" s="236"/>
      <c r="F145" s="236"/>
      <c r="G145" s="236"/>
      <c r="H145" s="236"/>
      <c r="I145" s="236"/>
      <c r="J145" s="236"/>
      <c r="K145" s="236"/>
      <c r="L145" s="236"/>
      <c r="M145" s="236"/>
      <c r="N145" s="236"/>
      <c r="O145" s="236"/>
      <c r="P145" s="298"/>
      <c r="Q145" s="236"/>
      <c r="R145" s="236"/>
      <c r="S145" s="236"/>
      <c r="T145" s="236"/>
      <c r="U145" s="236"/>
      <c r="V145" s="236"/>
      <c r="W145" s="236"/>
      <c r="X145" s="236"/>
      <c r="Y145" s="236"/>
    </row>
    <row r="146" spans="1:25" ht="12.75">
      <c r="A146" s="314" t="s">
        <v>538</v>
      </c>
      <c r="B146" s="317">
        <v>2.2999999999999998</v>
      </c>
      <c r="C146" s="318">
        <v>1</v>
      </c>
      <c r="D146" s="236"/>
      <c r="E146" s="236"/>
      <c r="F146" s="236"/>
      <c r="G146" s="236"/>
      <c r="H146" s="236"/>
      <c r="I146" s="236"/>
      <c r="J146" s="236"/>
      <c r="K146" s="236"/>
      <c r="L146" s="236"/>
      <c r="M146" s="236"/>
      <c r="N146" s="236"/>
      <c r="O146" s="236"/>
      <c r="P146" s="298"/>
      <c r="Q146" s="236"/>
      <c r="R146" s="236"/>
      <c r="S146" s="236"/>
      <c r="T146" s="236"/>
      <c r="U146" s="236"/>
      <c r="V146" s="236"/>
      <c r="W146" s="236"/>
      <c r="X146" s="236"/>
      <c r="Y146" s="236"/>
    </row>
    <row r="147" spans="1:25" ht="12.75">
      <c r="A147" s="314" t="s">
        <v>523</v>
      </c>
      <c r="B147" s="317">
        <v>0.65</v>
      </c>
      <c r="C147" s="318">
        <v>0.5</v>
      </c>
      <c r="D147" s="236"/>
      <c r="E147" s="236"/>
      <c r="F147" s="236"/>
      <c r="G147" s="236"/>
      <c r="H147" s="236"/>
      <c r="I147" s="236"/>
      <c r="J147" s="236"/>
      <c r="K147" s="236"/>
      <c r="L147" s="236"/>
      <c r="M147" s="236"/>
      <c r="N147" s="236"/>
      <c r="O147" s="236"/>
      <c r="P147" s="298"/>
      <c r="Q147" s="236"/>
      <c r="R147" s="236"/>
      <c r="S147" s="236"/>
      <c r="T147" s="236"/>
      <c r="U147" s="236"/>
      <c r="V147" s="236"/>
      <c r="W147" s="236"/>
      <c r="X147" s="236"/>
      <c r="Y147" s="236"/>
    </row>
    <row r="148" spans="1:25" ht="12.75">
      <c r="A148" s="314" t="s">
        <v>557</v>
      </c>
      <c r="B148" s="317">
        <v>3.6</v>
      </c>
      <c r="C148" s="318">
        <v>1</v>
      </c>
      <c r="D148" s="236"/>
      <c r="E148" s="236"/>
      <c r="F148" s="236"/>
      <c r="G148" s="236"/>
      <c r="H148" s="236"/>
      <c r="I148" s="236"/>
      <c r="J148" s="236"/>
      <c r="K148" s="236"/>
      <c r="L148" s="236"/>
      <c r="M148" s="236"/>
      <c r="N148" s="236"/>
      <c r="O148" s="236"/>
      <c r="P148" s="298"/>
      <c r="Q148" s="236"/>
      <c r="R148" s="236"/>
      <c r="S148" s="236"/>
      <c r="T148" s="236"/>
      <c r="U148" s="236"/>
      <c r="V148" s="236"/>
      <c r="W148" s="236"/>
      <c r="X148" s="236"/>
      <c r="Y148" s="236"/>
    </row>
    <row r="149" spans="1:25" ht="12.75">
      <c r="A149" s="314" t="s">
        <v>562</v>
      </c>
      <c r="B149" s="317">
        <v>8</v>
      </c>
      <c r="C149" s="318">
        <v>1</v>
      </c>
      <c r="D149" s="236"/>
      <c r="E149" s="236"/>
      <c r="F149" s="236"/>
      <c r="G149" s="236"/>
      <c r="H149" s="236"/>
      <c r="I149" s="236"/>
      <c r="J149" s="236"/>
      <c r="K149" s="236"/>
      <c r="L149" s="236"/>
      <c r="M149" s="236"/>
      <c r="N149" s="236"/>
      <c r="O149" s="236"/>
      <c r="P149" s="298"/>
      <c r="Q149" s="236"/>
      <c r="R149" s="236"/>
      <c r="S149" s="236"/>
      <c r="T149" s="236"/>
      <c r="U149" s="236"/>
      <c r="V149" s="236"/>
      <c r="W149" s="236"/>
      <c r="X149" s="236"/>
      <c r="Y149" s="236"/>
    </row>
    <row r="150" spans="1:25" ht="12.75">
      <c r="A150" s="314" t="s">
        <v>567</v>
      </c>
      <c r="B150" s="317">
        <v>12</v>
      </c>
      <c r="C150" s="318">
        <v>1</v>
      </c>
      <c r="D150" s="236"/>
      <c r="E150" s="236"/>
      <c r="F150" s="236"/>
      <c r="G150" s="236"/>
      <c r="H150" s="236"/>
      <c r="I150" s="236"/>
      <c r="J150" s="236"/>
      <c r="K150" s="236"/>
      <c r="L150" s="236"/>
      <c r="M150" s="236"/>
      <c r="N150" s="236"/>
      <c r="O150" s="236"/>
      <c r="P150" s="298"/>
      <c r="Q150" s="236"/>
      <c r="R150" s="236"/>
      <c r="S150" s="236"/>
      <c r="T150" s="236"/>
      <c r="U150" s="236"/>
      <c r="V150" s="236"/>
      <c r="W150" s="236"/>
      <c r="X150" s="236"/>
      <c r="Y150" s="236"/>
    </row>
    <row r="151" spans="1:25">
      <c r="A151" s="1362" t="s">
        <v>12797</v>
      </c>
      <c r="B151" s="1363"/>
      <c r="C151" s="1364"/>
      <c r="D151" s="236"/>
      <c r="E151" s="236"/>
      <c r="F151" s="236"/>
      <c r="G151" s="236"/>
      <c r="H151" s="236"/>
      <c r="I151" s="236"/>
      <c r="J151" s="236"/>
      <c r="K151" s="236"/>
      <c r="L151" s="236"/>
      <c r="M151" s="236"/>
      <c r="N151" s="236"/>
      <c r="O151" s="236"/>
      <c r="P151" s="298"/>
      <c r="Q151" s="236"/>
      <c r="R151" s="236"/>
      <c r="S151" s="236"/>
      <c r="T151" s="236"/>
      <c r="U151" s="236"/>
      <c r="V151" s="236"/>
      <c r="W151" s="236"/>
      <c r="X151" s="236"/>
      <c r="Y151" s="236"/>
    </row>
    <row r="152" spans="1:25" ht="12.75">
      <c r="A152" s="314" t="s">
        <v>479</v>
      </c>
      <c r="B152" s="317">
        <v>2</v>
      </c>
      <c r="C152" s="319">
        <v>0.4</v>
      </c>
      <c r="D152" s="236"/>
      <c r="E152" s="236"/>
      <c r="F152" s="236"/>
      <c r="G152" s="236"/>
      <c r="H152" s="236"/>
      <c r="I152" s="236"/>
      <c r="J152" s="236"/>
      <c r="K152" s="236"/>
      <c r="L152" s="236"/>
      <c r="M152" s="236"/>
      <c r="N152" s="236"/>
      <c r="O152" s="236"/>
      <c r="P152" s="298"/>
      <c r="Q152" s="236"/>
      <c r="R152" s="236"/>
      <c r="S152" s="236"/>
      <c r="T152" s="236"/>
      <c r="U152" s="236"/>
      <c r="V152" s="236"/>
      <c r="W152" s="236"/>
      <c r="X152" s="236"/>
      <c r="Y152" s="236"/>
    </row>
    <row r="153" spans="1:25" ht="12.75">
      <c r="A153" s="314" t="s">
        <v>509</v>
      </c>
      <c r="B153" s="317" t="e">
        <f t="shared" ref="B153:B155" ca="1" si="5">VLOOKUP(A153, INDIRECT("'"&amp;$G$1&amp;"'!$B$3:$E"), 4, FALSE())</f>
        <v>#REF!</v>
      </c>
      <c r="C153" s="319">
        <v>0.5</v>
      </c>
      <c r="D153" s="236"/>
      <c r="E153" s="236"/>
      <c r="F153" s="236"/>
      <c r="G153" s="236"/>
      <c r="H153" s="236"/>
      <c r="I153" s="236"/>
      <c r="J153" s="236"/>
      <c r="K153" s="236"/>
      <c r="L153" s="236"/>
      <c r="M153" s="236"/>
      <c r="N153" s="236"/>
      <c r="O153" s="236"/>
      <c r="P153" s="298"/>
      <c r="Q153" s="236"/>
      <c r="R153" s="236"/>
      <c r="S153" s="236"/>
      <c r="T153" s="236"/>
      <c r="U153" s="236"/>
      <c r="V153" s="236"/>
      <c r="W153" s="236"/>
      <c r="X153" s="236"/>
      <c r="Y153" s="236"/>
    </row>
    <row r="154" spans="1:25" ht="12.75">
      <c r="A154" s="314" t="s">
        <v>513</v>
      </c>
      <c r="B154" s="317" t="e">
        <f t="shared" ca="1" si="5"/>
        <v>#REF!</v>
      </c>
      <c r="C154" s="319">
        <v>2</v>
      </c>
      <c r="D154" s="236"/>
      <c r="E154" s="236"/>
      <c r="F154" s="236"/>
      <c r="G154" s="236"/>
      <c r="H154" s="236"/>
      <c r="I154" s="236"/>
      <c r="J154" s="236"/>
      <c r="K154" s="236"/>
      <c r="L154" s="236"/>
      <c r="M154" s="236"/>
      <c r="N154" s="236"/>
      <c r="O154" s="236"/>
      <c r="P154" s="298"/>
      <c r="Q154" s="236"/>
      <c r="R154" s="236"/>
      <c r="S154" s="236"/>
      <c r="T154" s="236"/>
      <c r="U154" s="236"/>
      <c r="V154" s="236"/>
      <c r="W154" s="236"/>
      <c r="X154" s="236"/>
      <c r="Y154" s="236"/>
    </row>
    <row r="155" spans="1:25" ht="12.75">
      <c r="A155" s="314" t="s">
        <v>518</v>
      </c>
      <c r="B155" s="317" t="e">
        <f t="shared" ca="1" si="5"/>
        <v>#REF!</v>
      </c>
      <c r="C155" s="319">
        <v>2</v>
      </c>
      <c r="D155" s="236"/>
      <c r="E155" s="236"/>
      <c r="F155" s="236"/>
      <c r="G155" s="236"/>
      <c r="H155" s="236"/>
      <c r="I155" s="236"/>
      <c r="J155" s="236"/>
      <c r="K155" s="236"/>
      <c r="L155" s="236"/>
      <c r="M155" s="236"/>
      <c r="N155" s="236"/>
      <c r="O155" s="236"/>
      <c r="P155" s="298"/>
      <c r="Q155" s="236"/>
      <c r="R155" s="236"/>
      <c r="S155" s="236"/>
      <c r="T155" s="236"/>
      <c r="U155" s="236"/>
      <c r="V155" s="236"/>
      <c r="W155" s="236"/>
      <c r="X155" s="236"/>
      <c r="Y155" s="236"/>
    </row>
    <row r="156" spans="1:25">
      <c r="A156" s="1367" t="s">
        <v>12670</v>
      </c>
      <c r="B156" s="1359"/>
      <c r="C156" s="1357"/>
      <c r="D156" s="236"/>
      <c r="E156" s="236"/>
      <c r="F156" s="236"/>
      <c r="G156" s="236"/>
      <c r="H156" s="236"/>
      <c r="I156" s="236"/>
      <c r="J156" s="236"/>
      <c r="K156" s="236"/>
      <c r="L156" s="236"/>
      <c r="M156" s="236"/>
      <c r="N156" s="236"/>
      <c r="O156" s="236"/>
      <c r="P156" s="298"/>
      <c r="Q156" s="236"/>
      <c r="R156" s="236"/>
      <c r="S156" s="236"/>
      <c r="T156" s="236"/>
      <c r="U156" s="236"/>
      <c r="V156" s="236"/>
      <c r="W156" s="236"/>
      <c r="X156" s="236"/>
      <c r="Y156" s="236"/>
    </row>
    <row r="157" spans="1:25">
      <c r="A157" s="1367" t="s">
        <v>12785</v>
      </c>
      <c r="B157" s="1359"/>
      <c r="C157" s="1357"/>
      <c r="D157" s="236"/>
      <c r="E157" s="236"/>
      <c r="F157" s="236"/>
      <c r="G157" s="236"/>
      <c r="H157" s="236"/>
      <c r="I157" s="236"/>
      <c r="J157" s="236"/>
      <c r="K157" s="236"/>
      <c r="L157" s="236"/>
      <c r="M157" s="236"/>
      <c r="N157" s="236"/>
      <c r="O157" s="236"/>
      <c r="P157" s="298"/>
      <c r="Q157" s="236"/>
      <c r="R157" s="236"/>
      <c r="S157" s="236"/>
      <c r="T157" s="236"/>
      <c r="U157" s="236"/>
      <c r="V157" s="236"/>
      <c r="W157" s="236"/>
      <c r="X157" s="236"/>
      <c r="Y157" s="236"/>
    </row>
    <row r="158" spans="1:25" ht="12.75">
      <c r="A158" s="320" t="s">
        <v>678</v>
      </c>
      <c r="B158" s="321">
        <v>1.5</v>
      </c>
      <c r="C158" s="320">
        <v>0.3</v>
      </c>
      <c r="D158" s="236"/>
      <c r="E158" s="236"/>
      <c r="F158" s="236"/>
      <c r="G158" s="236"/>
      <c r="H158" s="236"/>
      <c r="I158" s="236"/>
      <c r="J158" s="236"/>
      <c r="K158" s="236"/>
      <c r="L158" s="236"/>
      <c r="M158" s="236"/>
      <c r="N158" s="236"/>
      <c r="O158" s="236"/>
      <c r="P158" s="298"/>
      <c r="Q158" s="236"/>
      <c r="R158" s="236"/>
      <c r="S158" s="236"/>
      <c r="T158" s="236"/>
      <c r="U158" s="236"/>
      <c r="V158" s="236"/>
      <c r="W158" s="236"/>
      <c r="X158" s="236"/>
      <c r="Y158" s="236"/>
    </row>
    <row r="159" spans="1:25" ht="12.75">
      <c r="A159" s="322" t="s">
        <v>572</v>
      </c>
      <c r="B159" s="323">
        <v>0.25</v>
      </c>
      <c r="C159" s="324">
        <v>0.1</v>
      </c>
      <c r="D159" s="236"/>
      <c r="E159" s="236"/>
      <c r="F159" s="236"/>
      <c r="G159" s="236"/>
      <c r="H159" s="236"/>
      <c r="I159" s="236"/>
      <c r="J159" s="236"/>
      <c r="K159" s="236"/>
      <c r="L159" s="236"/>
      <c r="M159" s="236"/>
      <c r="N159" s="236"/>
      <c r="O159" s="236"/>
      <c r="P159" s="298"/>
      <c r="Q159" s="236"/>
      <c r="R159" s="236"/>
      <c r="S159" s="236"/>
      <c r="T159" s="236"/>
      <c r="U159" s="236"/>
      <c r="V159" s="236"/>
      <c r="W159" s="236"/>
      <c r="X159" s="236"/>
      <c r="Y159" s="236"/>
    </row>
    <row r="160" spans="1:25" ht="12.75">
      <c r="A160" s="322" t="s">
        <v>577</v>
      </c>
      <c r="B160" s="323">
        <v>1</v>
      </c>
      <c r="C160" s="324">
        <v>0.1</v>
      </c>
      <c r="D160" s="236"/>
      <c r="E160" s="236"/>
      <c r="F160" s="236"/>
      <c r="G160" s="236"/>
      <c r="H160" s="236"/>
      <c r="I160" s="236"/>
      <c r="J160" s="236"/>
      <c r="K160" s="236"/>
      <c r="L160" s="236"/>
      <c r="M160" s="236"/>
      <c r="N160" s="236"/>
      <c r="O160" s="236"/>
      <c r="P160" s="298"/>
      <c r="Q160" s="236"/>
      <c r="R160" s="236"/>
      <c r="S160" s="236"/>
      <c r="T160" s="236"/>
      <c r="U160" s="236"/>
      <c r="V160" s="236"/>
      <c r="W160" s="236"/>
      <c r="X160" s="236"/>
      <c r="Y160" s="236"/>
    </row>
    <row r="161" spans="1:25" ht="12.75">
      <c r="A161" s="322" t="s">
        <v>582</v>
      </c>
      <c r="B161" s="323">
        <v>1</v>
      </c>
      <c r="C161" s="324">
        <v>0.1</v>
      </c>
      <c r="D161" s="236"/>
      <c r="E161" s="236"/>
      <c r="F161" s="236"/>
      <c r="G161" s="236"/>
      <c r="H161" s="236"/>
      <c r="I161" s="236"/>
      <c r="J161" s="236"/>
      <c r="K161" s="236"/>
      <c r="L161" s="236"/>
      <c r="M161" s="236"/>
      <c r="N161" s="236"/>
      <c r="O161" s="236"/>
      <c r="P161" s="298"/>
      <c r="Q161" s="236"/>
      <c r="R161" s="236"/>
      <c r="S161" s="236"/>
      <c r="T161" s="236"/>
      <c r="U161" s="236"/>
      <c r="V161" s="236"/>
      <c r="W161" s="236"/>
      <c r="X161" s="236"/>
      <c r="Y161" s="236"/>
    </row>
    <row r="162" spans="1:25" ht="12.75">
      <c r="A162" s="322" t="s">
        <v>587</v>
      </c>
      <c r="B162" s="323">
        <v>1</v>
      </c>
      <c r="C162" s="324">
        <v>0.1</v>
      </c>
      <c r="D162" s="236"/>
      <c r="E162" s="236"/>
      <c r="F162" s="236"/>
      <c r="G162" s="236"/>
      <c r="H162" s="236"/>
      <c r="I162" s="236"/>
      <c r="J162" s="236"/>
      <c r="K162" s="236"/>
      <c r="L162" s="236"/>
      <c r="M162" s="236"/>
      <c r="N162" s="236"/>
      <c r="O162" s="236"/>
      <c r="P162" s="298"/>
      <c r="Q162" s="236"/>
      <c r="R162" s="236"/>
      <c r="S162" s="236"/>
      <c r="T162" s="236"/>
      <c r="U162" s="236"/>
      <c r="V162" s="236"/>
      <c r="W162" s="236"/>
      <c r="X162" s="236"/>
      <c r="Y162" s="236"/>
    </row>
    <row r="163" spans="1:25" ht="12.75">
      <c r="A163" s="322" t="s">
        <v>590</v>
      </c>
      <c r="B163" s="323">
        <v>1</v>
      </c>
      <c r="C163" s="324">
        <v>0.1</v>
      </c>
      <c r="D163" s="236"/>
      <c r="E163" s="236"/>
      <c r="F163" s="236"/>
      <c r="G163" s="236"/>
      <c r="H163" s="236"/>
      <c r="I163" s="236"/>
      <c r="J163" s="236"/>
      <c r="K163" s="236"/>
      <c r="L163" s="236"/>
      <c r="M163" s="236"/>
      <c r="N163" s="236"/>
      <c r="O163" s="236"/>
      <c r="P163" s="298"/>
      <c r="Q163" s="236"/>
      <c r="R163" s="236"/>
      <c r="S163" s="236"/>
      <c r="T163" s="236"/>
      <c r="U163" s="236"/>
      <c r="V163" s="236"/>
      <c r="W163" s="236"/>
      <c r="X163" s="236"/>
      <c r="Y163" s="236"/>
    </row>
    <row r="164" spans="1:25" ht="12.75">
      <c r="A164" s="322" t="s">
        <v>600</v>
      </c>
      <c r="B164" s="323">
        <v>1</v>
      </c>
      <c r="C164" s="324">
        <v>0.1</v>
      </c>
      <c r="D164" s="236"/>
      <c r="E164" s="236"/>
      <c r="F164" s="236"/>
      <c r="G164" s="236"/>
      <c r="H164" s="236"/>
      <c r="I164" s="236"/>
      <c r="J164" s="236"/>
      <c r="K164" s="236"/>
      <c r="L164" s="236"/>
      <c r="M164" s="236"/>
      <c r="N164" s="236"/>
      <c r="O164" s="236"/>
      <c r="P164" s="298"/>
      <c r="Q164" s="236"/>
      <c r="R164" s="236"/>
      <c r="S164" s="236"/>
      <c r="T164" s="236"/>
      <c r="U164" s="236"/>
      <c r="V164" s="236"/>
      <c r="W164" s="236"/>
      <c r="X164" s="236"/>
      <c r="Y164" s="236"/>
    </row>
    <row r="165" spans="1:25" ht="12.75">
      <c r="A165" s="325" t="s">
        <v>605</v>
      </c>
      <c r="B165" s="323">
        <v>1</v>
      </c>
      <c r="C165" s="324">
        <v>0.1</v>
      </c>
      <c r="D165" s="236"/>
      <c r="E165" s="236"/>
      <c r="F165" s="236"/>
      <c r="G165" s="236"/>
      <c r="H165" s="236"/>
      <c r="I165" s="236"/>
      <c r="J165" s="236"/>
      <c r="K165" s="236"/>
      <c r="L165" s="236"/>
      <c r="M165" s="236"/>
      <c r="N165" s="236"/>
      <c r="O165" s="236"/>
      <c r="P165" s="298"/>
      <c r="Q165" s="236"/>
      <c r="R165" s="236"/>
      <c r="S165" s="236"/>
      <c r="T165" s="236"/>
      <c r="U165" s="236"/>
      <c r="V165" s="236"/>
      <c r="W165" s="236"/>
      <c r="X165" s="236"/>
      <c r="Y165" s="236"/>
    </row>
    <row r="166" spans="1:25" ht="12.75">
      <c r="A166" s="322" t="s">
        <v>595</v>
      </c>
      <c r="B166" s="323">
        <v>1</v>
      </c>
      <c r="C166" s="324">
        <v>0.1</v>
      </c>
      <c r="D166" s="236"/>
      <c r="E166" s="236"/>
      <c r="F166" s="236"/>
      <c r="G166" s="236"/>
      <c r="H166" s="236"/>
      <c r="I166" s="236"/>
      <c r="J166" s="236"/>
      <c r="K166" s="236"/>
      <c r="L166" s="236"/>
      <c r="M166" s="236"/>
      <c r="N166" s="236"/>
      <c r="O166" s="236"/>
      <c r="P166" s="298"/>
      <c r="Q166" s="236"/>
      <c r="R166" s="236"/>
      <c r="S166" s="236"/>
      <c r="T166" s="236"/>
      <c r="U166" s="236"/>
      <c r="V166" s="236"/>
      <c r="W166" s="236"/>
      <c r="X166" s="236"/>
      <c r="Y166" s="236"/>
    </row>
    <row r="167" spans="1:25" ht="12.75">
      <c r="A167" s="322" t="s">
        <v>610</v>
      </c>
      <c r="B167" s="323">
        <v>2</v>
      </c>
      <c r="C167" s="324">
        <v>0.1</v>
      </c>
      <c r="D167" s="236"/>
      <c r="E167" s="236"/>
      <c r="F167" s="236"/>
      <c r="G167" s="236"/>
      <c r="H167" s="236"/>
      <c r="I167" s="236"/>
      <c r="J167" s="236"/>
      <c r="K167" s="236"/>
      <c r="L167" s="236"/>
      <c r="M167" s="236"/>
      <c r="N167" s="236"/>
      <c r="O167" s="236"/>
      <c r="P167" s="298"/>
      <c r="Q167" s="236"/>
      <c r="R167" s="236"/>
      <c r="S167" s="236"/>
      <c r="T167" s="236"/>
      <c r="U167" s="236"/>
      <c r="V167" s="236"/>
      <c r="W167" s="236"/>
      <c r="X167" s="236"/>
      <c r="Y167" s="236"/>
    </row>
    <row r="168" spans="1:25" ht="12.75">
      <c r="A168" s="322" t="s">
        <v>615</v>
      </c>
      <c r="B168" s="323">
        <v>2</v>
      </c>
      <c r="C168" s="324">
        <v>0.1</v>
      </c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98"/>
      <c r="Q168" s="236"/>
      <c r="R168" s="236"/>
      <c r="S168" s="236"/>
      <c r="T168" s="236"/>
      <c r="U168" s="236"/>
      <c r="V168" s="236"/>
      <c r="W168" s="236"/>
      <c r="X168" s="236"/>
      <c r="Y168" s="236"/>
    </row>
    <row r="169" spans="1:25" ht="12.75">
      <c r="A169" s="322" t="s">
        <v>620</v>
      </c>
      <c r="B169" s="323">
        <v>3</v>
      </c>
      <c r="C169" s="324">
        <v>0.1</v>
      </c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98"/>
      <c r="Q169" s="236"/>
      <c r="R169" s="236"/>
      <c r="S169" s="236"/>
      <c r="T169" s="236"/>
      <c r="U169" s="236"/>
      <c r="V169" s="236"/>
      <c r="W169" s="236"/>
      <c r="X169" s="236"/>
      <c r="Y169" s="236"/>
    </row>
    <row r="170" spans="1:25" ht="12.75">
      <c r="A170" s="322" t="s">
        <v>625</v>
      </c>
      <c r="B170" s="323">
        <v>4</v>
      </c>
      <c r="C170" s="324">
        <v>0.1</v>
      </c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98"/>
      <c r="Q170" s="236"/>
      <c r="R170" s="236"/>
      <c r="S170" s="236"/>
      <c r="T170" s="236"/>
      <c r="U170" s="236"/>
      <c r="V170" s="236"/>
      <c r="W170" s="236"/>
      <c r="X170" s="236"/>
      <c r="Y170" s="236"/>
    </row>
    <row r="171" spans="1:25" ht="12.75">
      <c r="A171" s="322" t="s">
        <v>630</v>
      </c>
      <c r="B171" s="323">
        <v>3</v>
      </c>
      <c r="C171" s="324">
        <v>0.1</v>
      </c>
      <c r="D171" s="236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98"/>
      <c r="Q171" s="236"/>
      <c r="R171" s="236"/>
      <c r="S171" s="236"/>
      <c r="T171" s="236"/>
      <c r="U171" s="236"/>
      <c r="V171" s="236"/>
      <c r="W171" s="236"/>
      <c r="X171" s="236"/>
      <c r="Y171" s="236"/>
    </row>
    <row r="172" spans="1:25" ht="12.75">
      <c r="A172" s="322" t="s">
        <v>635</v>
      </c>
      <c r="B172" s="323">
        <v>3</v>
      </c>
      <c r="C172" s="324">
        <v>0.1</v>
      </c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98"/>
      <c r="Q172" s="236"/>
      <c r="R172" s="236"/>
      <c r="S172" s="236"/>
      <c r="T172" s="236"/>
      <c r="U172" s="236"/>
      <c r="V172" s="236"/>
      <c r="W172" s="236"/>
      <c r="X172" s="236"/>
      <c r="Y172" s="236"/>
    </row>
    <row r="173" spans="1:25" ht="12.75">
      <c r="A173" s="322" t="s">
        <v>640</v>
      </c>
      <c r="B173" s="323">
        <v>2</v>
      </c>
      <c r="C173" s="324">
        <v>0.1</v>
      </c>
      <c r="D173" s="236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98"/>
      <c r="Q173" s="236"/>
      <c r="R173" s="236"/>
      <c r="S173" s="236"/>
      <c r="T173" s="236"/>
      <c r="U173" s="236"/>
      <c r="V173" s="236"/>
      <c r="W173" s="236"/>
      <c r="X173" s="236"/>
      <c r="Y173" s="236"/>
    </row>
    <row r="174" spans="1:25" ht="12.75">
      <c r="A174" s="322" t="s">
        <v>645</v>
      </c>
      <c r="B174" s="323">
        <v>3</v>
      </c>
      <c r="C174" s="324">
        <v>0.1</v>
      </c>
      <c r="D174" s="236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98"/>
      <c r="Q174" s="236"/>
      <c r="R174" s="236"/>
      <c r="S174" s="236"/>
      <c r="T174" s="236"/>
      <c r="U174" s="236"/>
      <c r="V174" s="236"/>
      <c r="W174" s="236"/>
      <c r="X174" s="236"/>
      <c r="Y174" s="236"/>
    </row>
    <row r="175" spans="1:25" ht="12.75">
      <c r="A175" s="322" t="s">
        <v>650</v>
      </c>
      <c r="B175" s="323">
        <v>1</v>
      </c>
      <c r="C175" s="324">
        <v>0.1</v>
      </c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98"/>
      <c r="Q175" s="236"/>
      <c r="R175" s="236"/>
      <c r="S175" s="236"/>
      <c r="T175" s="236"/>
      <c r="U175" s="236"/>
      <c r="V175" s="236"/>
      <c r="W175" s="236"/>
      <c r="X175" s="236"/>
      <c r="Y175" s="236"/>
    </row>
    <row r="176" spans="1:25" ht="12.75">
      <c r="A176" s="322" t="s">
        <v>655</v>
      </c>
      <c r="B176" s="323">
        <v>3</v>
      </c>
      <c r="C176" s="324">
        <v>1</v>
      </c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98"/>
      <c r="Q176" s="236"/>
      <c r="R176" s="236"/>
      <c r="S176" s="236"/>
      <c r="T176" s="236"/>
      <c r="U176" s="236"/>
      <c r="V176" s="236"/>
      <c r="W176" s="236"/>
      <c r="X176" s="236"/>
      <c r="Y176" s="236"/>
    </row>
    <row r="177" spans="1:25" ht="12.75">
      <c r="A177" s="322" t="s">
        <v>660</v>
      </c>
      <c r="B177" s="323">
        <v>5</v>
      </c>
      <c r="C177" s="324">
        <v>0.2</v>
      </c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98"/>
      <c r="Q177" s="236"/>
      <c r="R177" s="236"/>
      <c r="S177" s="236"/>
      <c r="T177" s="236"/>
      <c r="U177" s="236"/>
      <c r="V177" s="236"/>
      <c r="W177" s="236"/>
      <c r="X177" s="236"/>
      <c r="Y177" s="236"/>
    </row>
    <row r="178" spans="1:25" ht="12.75">
      <c r="A178" s="322" t="s">
        <v>665</v>
      </c>
      <c r="B178" s="323">
        <v>5</v>
      </c>
      <c r="C178" s="324">
        <v>0.4</v>
      </c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98"/>
      <c r="Q178" s="236"/>
      <c r="R178" s="236"/>
      <c r="S178" s="236"/>
      <c r="T178" s="236"/>
      <c r="U178" s="236"/>
      <c r="V178" s="236"/>
      <c r="W178" s="236"/>
      <c r="X178" s="236"/>
      <c r="Y178" s="236"/>
    </row>
    <row r="179" spans="1:25" ht="12.75">
      <c r="A179" s="322" t="s">
        <v>670</v>
      </c>
      <c r="B179" s="323">
        <v>5</v>
      </c>
      <c r="C179" s="324">
        <v>0.4</v>
      </c>
      <c r="D179" s="236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98"/>
      <c r="Q179" s="236"/>
      <c r="R179" s="236"/>
      <c r="S179" s="236"/>
      <c r="T179" s="236"/>
      <c r="U179" s="236"/>
      <c r="V179" s="236"/>
      <c r="W179" s="236"/>
      <c r="X179" s="236"/>
      <c r="Y179" s="236"/>
    </row>
    <row r="180" spans="1:25">
      <c r="A180" s="1367" t="s">
        <v>12797</v>
      </c>
      <c r="B180" s="1359"/>
      <c r="C180" s="1357"/>
      <c r="D180" s="236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98"/>
      <c r="Q180" s="236"/>
      <c r="R180" s="236"/>
      <c r="S180" s="236"/>
      <c r="T180" s="236"/>
      <c r="U180" s="236"/>
      <c r="V180" s="236"/>
      <c r="W180" s="236"/>
      <c r="X180" s="236"/>
      <c r="Y180" s="236"/>
    </row>
    <row r="181" spans="1:25" ht="12.75">
      <c r="A181" s="320"/>
      <c r="B181" s="321"/>
      <c r="C181" s="320"/>
      <c r="D181" s="236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98"/>
      <c r="Q181" s="236"/>
      <c r="R181" s="236"/>
      <c r="S181" s="236"/>
      <c r="T181" s="236"/>
      <c r="U181" s="236"/>
      <c r="V181" s="236"/>
      <c r="W181" s="236"/>
      <c r="X181" s="236"/>
      <c r="Y181" s="236"/>
    </row>
    <row r="182" spans="1:25">
      <c r="A182" s="1368" t="s">
        <v>12676</v>
      </c>
      <c r="B182" s="1359"/>
      <c r="C182" s="1357"/>
      <c r="D182" s="236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98"/>
      <c r="Q182" s="236"/>
      <c r="R182" s="236"/>
      <c r="S182" s="236"/>
      <c r="T182" s="236"/>
      <c r="U182" s="236"/>
      <c r="V182" s="236"/>
      <c r="W182" s="236"/>
      <c r="X182" s="236"/>
      <c r="Y182" s="236"/>
    </row>
    <row r="183" spans="1:25">
      <c r="A183" s="1368" t="s">
        <v>12785</v>
      </c>
      <c r="B183" s="1359"/>
      <c r="C183" s="1357"/>
      <c r="D183" s="236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98"/>
      <c r="Q183" s="236"/>
      <c r="R183" s="236"/>
      <c r="S183" s="236"/>
      <c r="T183" s="236"/>
      <c r="U183" s="236"/>
      <c r="V183" s="236"/>
      <c r="W183" s="236"/>
      <c r="X183" s="236"/>
      <c r="Y183" s="236"/>
    </row>
    <row r="184" spans="1:25" ht="12.75">
      <c r="A184" s="62"/>
      <c r="B184" s="326"/>
      <c r="C184" s="327"/>
      <c r="D184" s="236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98"/>
      <c r="Q184" s="236"/>
      <c r="R184" s="236"/>
      <c r="S184" s="236"/>
      <c r="T184" s="236"/>
      <c r="U184" s="236"/>
      <c r="V184" s="236"/>
      <c r="W184" s="236"/>
      <c r="X184" s="236"/>
      <c r="Y184" s="236"/>
    </row>
    <row r="185" spans="1:25">
      <c r="A185" s="1368" t="s">
        <v>12797</v>
      </c>
      <c r="B185" s="1359"/>
      <c r="C185" s="1357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98"/>
      <c r="Q185" s="236"/>
      <c r="R185" s="236"/>
      <c r="S185" s="236"/>
      <c r="T185" s="236"/>
      <c r="U185" s="236"/>
      <c r="V185" s="236"/>
      <c r="W185" s="236"/>
      <c r="X185" s="236"/>
      <c r="Y185" s="236"/>
    </row>
    <row r="186" spans="1:25" ht="12.75">
      <c r="A186" s="52" t="s">
        <v>707</v>
      </c>
      <c r="B186" s="328" t="e">
        <f t="shared" ref="B186:B189" ca="1" si="6">VLOOKUP(A186, INDIRECT("'"&amp;$I$1&amp;"'!$B$3:$k"), 10, FALSE())</f>
        <v>#REF!</v>
      </c>
      <c r="C186" s="327">
        <v>0.2</v>
      </c>
      <c r="D186" s="236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98"/>
      <c r="Q186" s="236"/>
      <c r="R186" s="236"/>
      <c r="S186" s="236"/>
      <c r="T186" s="236"/>
      <c r="U186" s="236"/>
      <c r="V186" s="236"/>
      <c r="W186" s="236"/>
      <c r="X186" s="236"/>
      <c r="Y186" s="236"/>
    </row>
    <row r="187" spans="1:25" ht="12.75">
      <c r="A187" s="52" t="s">
        <v>698</v>
      </c>
      <c r="B187" s="328" t="e">
        <f t="shared" ca="1" si="6"/>
        <v>#REF!</v>
      </c>
      <c r="C187" s="327">
        <v>0.2</v>
      </c>
      <c r="D187" s="236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98"/>
      <c r="Q187" s="236"/>
      <c r="R187" s="236"/>
      <c r="S187" s="236"/>
      <c r="T187" s="236"/>
      <c r="U187" s="236"/>
      <c r="V187" s="236"/>
      <c r="W187" s="236"/>
      <c r="X187" s="236"/>
      <c r="Y187" s="236"/>
    </row>
    <row r="188" spans="1:25" ht="12.75">
      <c r="A188" s="52" t="s">
        <v>703</v>
      </c>
      <c r="B188" s="328" t="e">
        <f t="shared" ca="1" si="6"/>
        <v>#REF!</v>
      </c>
      <c r="C188" s="327">
        <v>0.2</v>
      </c>
      <c r="D188" s="236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98"/>
      <c r="Q188" s="236"/>
      <c r="R188" s="236"/>
      <c r="S188" s="236"/>
      <c r="T188" s="236"/>
      <c r="U188" s="236"/>
      <c r="V188" s="236"/>
      <c r="W188" s="236"/>
      <c r="X188" s="236"/>
      <c r="Y188" s="236"/>
    </row>
    <row r="189" spans="1:25" ht="12.75">
      <c r="A189" s="52" t="s">
        <v>710</v>
      </c>
      <c r="B189" s="328" t="e">
        <f t="shared" ca="1" si="6"/>
        <v>#REF!</v>
      </c>
      <c r="C189" s="327">
        <v>0.2</v>
      </c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98"/>
      <c r="Q189" s="236"/>
      <c r="R189" s="236"/>
      <c r="S189" s="236"/>
      <c r="T189" s="236"/>
      <c r="U189" s="236"/>
      <c r="V189" s="236"/>
      <c r="W189" s="236"/>
      <c r="X189" s="236"/>
      <c r="Y189" s="236"/>
    </row>
    <row r="190" spans="1:25" ht="12.75">
      <c r="A190" s="52"/>
      <c r="B190" s="328"/>
      <c r="C190" s="327"/>
      <c r="D190" s="236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98"/>
      <c r="Q190" s="236"/>
      <c r="R190" s="236"/>
      <c r="S190" s="236"/>
      <c r="T190" s="236"/>
      <c r="U190" s="236"/>
      <c r="V190" s="236"/>
      <c r="W190" s="236"/>
      <c r="X190" s="236"/>
      <c r="Y190" s="236"/>
    </row>
    <row r="191" spans="1:25" ht="12.75">
      <c r="A191" s="52" t="s">
        <v>715</v>
      </c>
      <c r="B191" s="328" t="e">
        <f t="shared" ref="B191:B200" ca="1" si="7">VLOOKUP(A191, INDIRECT("'"&amp;$I$1&amp;"'!$B$3:$k"), 10, FALSE())</f>
        <v>#REF!</v>
      </c>
      <c r="C191" s="327">
        <v>0.4</v>
      </c>
      <c r="D191" s="236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98"/>
      <c r="Q191" s="236"/>
      <c r="R191" s="236"/>
      <c r="S191" s="236"/>
      <c r="T191" s="236"/>
      <c r="U191" s="236"/>
      <c r="V191" s="236"/>
      <c r="W191" s="236"/>
      <c r="X191" s="236"/>
      <c r="Y191" s="236"/>
    </row>
    <row r="192" spans="1:25" ht="12.75">
      <c r="A192" s="52" t="s">
        <v>720</v>
      </c>
      <c r="B192" s="328" t="e">
        <f t="shared" ca="1" si="7"/>
        <v>#REF!</v>
      </c>
      <c r="C192" s="327">
        <v>0.5</v>
      </c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98"/>
      <c r="Q192" s="236"/>
      <c r="R192" s="236"/>
      <c r="S192" s="236"/>
      <c r="T192" s="236"/>
      <c r="U192" s="236"/>
      <c r="V192" s="236"/>
      <c r="W192" s="236"/>
      <c r="X192" s="236"/>
      <c r="Y192" s="236"/>
    </row>
    <row r="193" spans="1:25" ht="12.75">
      <c r="A193" s="52" t="s">
        <v>12811</v>
      </c>
      <c r="B193" s="328" t="e">
        <f t="shared" ca="1" si="7"/>
        <v>#REF!</v>
      </c>
      <c r="C193" s="327">
        <v>0.5</v>
      </c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98"/>
      <c r="Q193" s="236"/>
      <c r="R193" s="236"/>
      <c r="S193" s="236"/>
      <c r="T193" s="236"/>
      <c r="U193" s="236"/>
      <c r="V193" s="236"/>
      <c r="W193" s="236"/>
      <c r="X193" s="236"/>
      <c r="Y193" s="236"/>
    </row>
    <row r="194" spans="1:25" ht="12.75">
      <c r="A194" s="52" t="s">
        <v>730</v>
      </c>
      <c r="B194" s="328" t="e">
        <f t="shared" ca="1" si="7"/>
        <v>#REF!</v>
      </c>
      <c r="C194" s="327">
        <v>0.4</v>
      </c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98"/>
      <c r="Q194" s="236"/>
      <c r="R194" s="236"/>
      <c r="S194" s="236"/>
      <c r="T194" s="236"/>
      <c r="U194" s="236"/>
      <c r="V194" s="236"/>
      <c r="W194" s="236"/>
      <c r="X194" s="236"/>
      <c r="Y194" s="236"/>
    </row>
    <row r="195" spans="1:25" ht="12.75">
      <c r="A195" s="52" t="s">
        <v>735</v>
      </c>
      <c r="B195" s="328" t="e">
        <f t="shared" ca="1" si="7"/>
        <v>#REF!</v>
      </c>
      <c r="C195" s="327">
        <v>0.5</v>
      </c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98"/>
      <c r="Q195" s="236"/>
      <c r="R195" s="236"/>
      <c r="S195" s="236"/>
      <c r="T195" s="236"/>
      <c r="U195" s="236"/>
      <c r="V195" s="236"/>
      <c r="W195" s="236"/>
      <c r="X195" s="236"/>
      <c r="Y195" s="236"/>
    </row>
    <row r="196" spans="1:25" ht="12.75">
      <c r="A196" s="52" t="s">
        <v>745</v>
      </c>
      <c r="B196" s="328" t="e">
        <f t="shared" ca="1" si="7"/>
        <v>#REF!</v>
      </c>
      <c r="C196" s="327">
        <v>0.4</v>
      </c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98"/>
      <c r="Q196" s="236"/>
      <c r="R196" s="236"/>
      <c r="S196" s="236"/>
      <c r="T196" s="236"/>
      <c r="U196" s="236"/>
      <c r="V196" s="236"/>
      <c r="W196" s="236"/>
      <c r="X196" s="236"/>
      <c r="Y196" s="236"/>
    </row>
    <row r="197" spans="1:25" ht="12.75">
      <c r="A197" s="52" t="s">
        <v>750</v>
      </c>
      <c r="B197" s="328" t="e">
        <f t="shared" ca="1" si="7"/>
        <v>#REF!</v>
      </c>
      <c r="C197" s="327">
        <v>0.5</v>
      </c>
      <c r="D197" s="236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98"/>
      <c r="Q197" s="236"/>
      <c r="R197" s="236"/>
      <c r="S197" s="236"/>
      <c r="T197" s="236"/>
      <c r="U197" s="236"/>
      <c r="V197" s="236"/>
      <c r="W197" s="236"/>
      <c r="X197" s="236"/>
      <c r="Y197" s="236"/>
    </row>
    <row r="198" spans="1:25" ht="12.75">
      <c r="A198" s="52" t="s">
        <v>755</v>
      </c>
      <c r="B198" s="328" t="e">
        <f t="shared" ca="1" si="7"/>
        <v>#REF!</v>
      </c>
      <c r="C198" s="327">
        <v>0.5</v>
      </c>
      <c r="D198" s="236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98"/>
      <c r="Q198" s="236"/>
      <c r="R198" s="236"/>
      <c r="S198" s="236"/>
      <c r="T198" s="236"/>
      <c r="U198" s="236"/>
      <c r="V198" s="236"/>
      <c r="W198" s="236"/>
      <c r="X198" s="236"/>
      <c r="Y198" s="236"/>
    </row>
    <row r="199" spans="1:25" ht="12.75">
      <c r="A199" s="52" t="s">
        <v>760</v>
      </c>
      <c r="B199" s="328" t="e">
        <f t="shared" ca="1" si="7"/>
        <v>#REF!</v>
      </c>
      <c r="C199" s="327">
        <v>0.5</v>
      </c>
      <c r="D199" s="236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98"/>
      <c r="Q199" s="236"/>
      <c r="R199" s="236"/>
      <c r="S199" s="236"/>
      <c r="T199" s="236"/>
      <c r="U199" s="236"/>
      <c r="V199" s="236"/>
      <c r="W199" s="236"/>
      <c r="X199" s="236"/>
      <c r="Y199" s="236"/>
    </row>
    <row r="200" spans="1:25" ht="12.75">
      <c r="A200" s="52" t="s">
        <v>765</v>
      </c>
      <c r="B200" s="328" t="e">
        <f t="shared" ca="1" si="7"/>
        <v>#REF!</v>
      </c>
      <c r="C200" s="327">
        <v>0.5</v>
      </c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98"/>
      <c r="Q200" s="236"/>
      <c r="R200" s="236"/>
      <c r="S200" s="236"/>
      <c r="T200" s="236"/>
      <c r="U200" s="236"/>
      <c r="V200" s="236"/>
      <c r="W200" s="236"/>
      <c r="X200" s="236"/>
      <c r="Y200" s="236"/>
    </row>
    <row r="201" spans="1:25" ht="12.75">
      <c r="A201" s="49"/>
      <c r="B201" s="308"/>
      <c r="C201" s="290"/>
      <c r="D201" s="236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98"/>
      <c r="Q201" s="236"/>
      <c r="R201" s="236"/>
      <c r="S201" s="236"/>
      <c r="T201" s="236"/>
      <c r="U201" s="236"/>
      <c r="V201" s="236"/>
      <c r="W201" s="236"/>
      <c r="X201" s="236"/>
      <c r="Y201" s="236"/>
    </row>
    <row r="202" spans="1:25" ht="12.75">
      <c r="A202" s="52" t="s">
        <v>787</v>
      </c>
      <c r="B202" s="328" t="e">
        <f t="shared" ref="B202:B204" ca="1" si="8">VLOOKUP(A202, INDIRECT("'"&amp;$I$1&amp;"'!$B$3:$k"), 10, FALSE())</f>
        <v>#REF!</v>
      </c>
      <c r="C202" s="327">
        <v>0.1</v>
      </c>
      <c r="D202" s="236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98"/>
      <c r="Q202" s="236"/>
      <c r="R202" s="236"/>
      <c r="S202" s="236"/>
      <c r="T202" s="236"/>
      <c r="U202" s="236"/>
      <c r="V202" s="236"/>
      <c r="W202" s="236"/>
      <c r="X202" s="236"/>
      <c r="Y202" s="236"/>
    </row>
    <row r="203" spans="1:25" ht="12.75">
      <c r="A203" s="52" t="s">
        <v>792</v>
      </c>
      <c r="B203" s="328" t="e">
        <f t="shared" ca="1" si="8"/>
        <v>#REF!</v>
      </c>
      <c r="C203" s="327">
        <v>0.1</v>
      </c>
      <c r="D203" s="236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98"/>
      <c r="Q203" s="236"/>
      <c r="R203" s="236"/>
      <c r="S203" s="236"/>
      <c r="T203" s="236"/>
      <c r="U203" s="236"/>
      <c r="V203" s="236"/>
      <c r="W203" s="236"/>
      <c r="X203" s="236"/>
      <c r="Y203" s="236"/>
    </row>
    <row r="204" spans="1:25" ht="12.75">
      <c r="A204" s="52" t="s">
        <v>797</v>
      </c>
      <c r="B204" s="328" t="e">
        <f t="shared" ca="1" si="8"/>
        <v>#REF!</v>
      </c>
      <c r="C204" s="327">
        <v>0.1</v>
      </c>
      <c r="D204" s="236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98"/>
      <c r="Q204" s="236"/>
      <c r="R204" s="236"/>
      <c r="S204" s="236"/>
      <c r="T204" s="236"/>
      <c r="U204" s="236"/>
      <c r="V204" s="236"/>
      <c r="W204" s="236"/>
      <c r="X204" s="236"/>
      <c r="Y204" s="236"/>
    </row>
    <row r="205" spans="1:25" ht="12.75">
      <c r="A205" s="49"/>
      <c r="B205" s="308"/>
      <c r="C205" s="290"/>
      <c r="D205" s="236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98"/>
      <c r="Q205" s="236"/>
      <c r="R205" s="236"/>
      <c r="S205" s="236"/>
      <c r="T205" s="236"/>
      <c r="U205" s="236"/>
      <c r="V205" s="236"/>
      <c r="W205" s="236"/>
      <c r="X205" s="236"/>
      <c r="Y205" s="236"/>
    </row>
    <row r="206" spans="1:25" ht="12.75">
      <c r="A206" s="52"/>
      <c r="B206" s="328"/>
      <c r="C206" s="327"/>
      <c r="D206" s="236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98"/>
      <c r="Q206" s="236"/>
      <c r="R206" s="236"/>
      <c r="S206" s="236"/>
      <c r="T206" s="236"/>
      <c r="U206" s="236"/>
      <c r="V206" s="236"/>
      <c r="W206" s="236"/>
      <c r="X206" s="236"/>
      <c r="Y206" s="236"/>
    </row>
    <row r="207" spans="1:25" ht="12.75">
      <c r="A207" s="52"/>
      <c r="B207" s="328"/>
      <c r="C207" s="327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98"/>
      <c r="Q207" s="236"/>
      <c r="R207" s="236"/>
      <c r="S207" s="236"/>
      <c r="T207" s="236"/>
      <c r="U207" s="236"/>
      <c r="V207" s="236"/>
      <c r="W207" s="236"/>
      <c r="X207" s="236"/>
      <c r="Y207" s="236"/>
    </row>
    <row r="208" spans="1:25" ht="12.75">
      <c r="A208" s="52" t="s">
        <v>768</v>
      </c>
      <c r="B208" s="328" t="e">
        <f t="shared" ref="B208:B223" ca="1" si="9">VLOOKUP(A208, INDIRECT("'"&amp;$I$1&amp;"'!$B$3:$k"), 10, FALSE())</f>
        <v>#REF!</v>
      </c>
      <c r="C208" s="327">
        <v>0.1</v>
      </c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98"/>
      <c r="Q208" s="236"/>
      <c r="R208" s="236"/>
      <c r="S208" s="236"/>
      <c r="T208" s="236"/>
      <c r="U208" s="236"/>
      <c r="V208" s="236"/>
      <c r="W208" s="236"/>
      <c r="X208" s="236"/>
      <c r="Y208" s="236"/>
    </row>
    <row r="209" spans="1:25" ht="12.75">
      <c r="A209" s="52" t="s">
        <v>775</v>
      </c>
      <c r="B209" s="328" t="e">
        <f t="shared" ca="1" si="9"/>
        <v>#REF!</v>
      </c>
      <c r="C209" s="327">
        <v>0.1</v>
      </c>
      <c r="D209" s="236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98"/>
      <c r="Q209" s="236"/>
      <c r="R209" s="236"/>
      <c r="S209" s="236"/>
      <c r="T209" s="236"/>
      <c r="U209" s="236"/>
      <c r="V209" s="236"/>
      <c r="W209" s="236"/>
      <c r="X209" s="236"/>
      <c r="Y209" s="236"/>
    </row>
    <row r="210" spans="1:25" ht="12.75">
      <c r="A210" s="52" t="s">
        <v>807</v>
      </c>
      <c r="B210" s="328" t="e">
        <f t="shared" ca="1" si="9"/>
        <v>#REF!</v>
      </c>
      <c r="C210" s="327">
        <v>0.2</v>
      </c>
      <c r="D210" s="236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98"/>
      <c r="Q210" s="236"/>
      <c r="R210" s="236"/>
      <c r="S210" s="236"/>
      <c r="T210" s="236"/>
      <c r="U210" s="236"/>
      <c r="V210" s="236"/>
      <c r="W210" s="236"/>
      <c r="X210" s="236"/>
      <c r="Y210" s="236"/>
    </row>
    <row r="211" spans="1:25" ht="12.75">
      <c r="A211" s="52" t="s">
        <v>812</v>
      </c>
      <c r="B211" s="328" t="e">
        <f t="shared" ca="1" si="9"/>
        <v>#REF!</v>
      </c>
      <c r="C211" s="327">
        <v>0.4</v>
      </c>
      <c r="D211" s="236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98"/>
      <c r="Q211" s="236"/>
      <c r="R211" s="236"/>
      <c r="S211" s="236"/>
      <c r="T211" s="236"/>
      <c r="U211" s="236"/>
      <c r="V211" s="236"/>
      <c r="W211" s="236"/>
      <c r="X211" s="236"/>
      <c r="Y211" s="236"/>
    </row>
    <row r="212" spans="1:25" ht="12.75">
      <c r="A212" s="52" t="s">
        <v>817</v>
      </c>
      <c r="B212" s="328" t="e">
        <f t="shared" ca="1" si="9"/>
        <v>#REF!</v>
      </c>
      <c r="C212" s="327">
        <v>0.4</v>
      </c>
      <c r="D212" s="236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98"/>
      <c r="Q212" s="236"/>
      <c r="R212" s="236"/>
      <c r="S212" s="236"/>
      <c r="T212" s="236"/>
      <c r="U212" s="236"/>
      <c r="V212" s="236"/>
      <c r="W212" s="236"/>
      <c r="X212" s="236"/>
      <c r="Y212" s="236"/>
    </row>
    <row r="213" spans="1:25" ht="12.75">
      <c r="A213" s="52" t="s">
        <v>822</v>
      </c>
      <c r="B213" s="328" t="e">
        <f t="shared" ca="1" si="9"/>
        <v>#REF!</v>
      </c>
      <c r="C213" s="327">
        <v>0.4</v>
      </c>
      <c r="D213" s="236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98"/>
      <c r="Q213" s="236"/>
      <c r="R213" s="236"/>
      <c r="S213" s="236"/>
      <c r="T213" s="236"/>
      <c r="U213" s="236"/>
      <c r="V213" s="236"/>
      <c r="W213" s="236"/>
      <c r="X213" s="236"/>
      <c r="Y213" s="236"/>
    </row>
    <row r="214" spans="1:25" ht="12.75">
      <c r="A214" s="52" t="s">
        <v>827</v>
      </c>
      <c r="B214" s="328" t="e">
        <f t="shared" ca="1" si="9"/>
        <v>#REF!</v>
      </c>
      <c r="C214" s="327">
        <v>0.5</v>
      </c>
      <c r="D214" s="236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98"/>
      <c r="Q214" s="236"/>
      <c r="R214" s="236"/>
      <c r="S214" s="236"/>
      <c r="T214" s="236"/>
      <c r="U214" s="236"/>
      <c r="V214" s="236"/>
      <c r="W214" s="236"/>
      <c r="X214" s="236"/>
      <c r="Y214" s="236"/>
    </row>
    <row r="215" spans="1:25" ht="12.75">
      <c r="A215" s="52" t="s">
        <v>831</v>
      </c>
      <c r="B215" s="328" t="e">
        <f t="shared" ca="1" si="9"/>
        <v>#REF!</v>
      </c>
      <c r="C215" s="327">
        <v>0.5</v>
      </c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98"/>
      <c r="Q215" s="236"/>
      <c r="R215" s="236"/>
      <c r="S215" s="236"/>
      <c r="T215" s="236"/>
      <c r="U215" s="236"/>
      <c r="V215" s="236"/>
      <c r="W215" s="236"/>
      <c r="X215" s="236"/>
      <c r="Y215" s="236"/>
    </row>
    <row r="216" spans="1:25" ht="12.75">
      <c r="A216" s="62" t="s">
        <v>835</v>
      </c>
      <c r="B216" s="328" t="e">
        <f t="shared" ca="1" si="9"/>
        <v>#REF!</v>
      </c>
      <c r="C216" s="327">
        <v>0.5</v>
      </c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98"/>
      <c r="Q216" s="236"/>
      <c r="R216" s="236"/>
      <c r="S216" s="236"/>
      <c r="T216" s="236"/>
      <c r="U216" s="236"/>
      <c r="V216" s="236"/>
      <c r="W216" s="236"/>
      <c r="X216" s="236"/>
      <c r="Y216" s="236"/>
    </row>
    <row r="217" spans="1:25" ht="12.75">
      <c r="A217" s="62" t="s">
        <v>840</v>
      </c>
      <c r="B217" s="328" t="e">
        <f t="shared" ca="1" si="9"/>
        <v>#REF!</v>
      </c>
      <c r="C217" s="327">
        <v>0.5</v>
      </c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98"/>
      <c r="Q217" s="236"/>
      <c r="R217" s="236"/>
      <c r="S217" s="236"/>
      <c r="T217" s="236"/>
      <c r="U217" s="236"/>
      <c r="V217" s="236"/>
      <c r="W217" s="236"/>
      <c r="X217" s="236"/>
      <c r="Y217" s="236"/>
    </row>
    <row r="218" spans="1:25" ht="12.75">
      <c r="A218" s="62" t="s">
        <v>850</v>
      </c>
      <c r="B218" s="328" t="e">
        <f t="shared" ca="1" si="9"/>
        <v>#REF!</v>
      </c>
      <c r="C218" s="327">
        <v>0.7</v>
      </c>
      <c r="D218" s="236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98"/>
      <c r="Q218" s="236"/>
      <c r="R218" s="236"/>
      <c r="S218" s="236"/>
      <c r="T218" s="236"/>
      <c r="U218" s="236"/>
      <c r="V218" s="236"/>
      <c r="W218" s="236"/>
      <c r="X218" s="236"/>
      <c r="Y218" s="236"/>
    </row>
    <row r="219" spans="1:25" ht="12.75">
      <c r="A219" s="62" t="s">
        <v>854</v>
      </c>
      <c r="B219" s="328" t="e">
        <f t="shared" ca="1" si="9"/>
        <v>#REF!</v>
      </c>
      <c r="C219" s="327">
        <v>0.7</v>
      </c>
      <c r="D219" s="236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98"/>
      <c r="Q219" s="236"/>
      <c r="R219" s="236"/>
      <c r="S219" s="236"/>
      <c r="T219" s="236"/>
      <c r="U219" s="236"/>
      <c r="V219" s="236"/>
      <c r="W219" s="236"/>
      <c r="X219" s="236"/>
      <c r="Y219" s="236"/>
    </row>
    <row r="220" spans="1:25" ht="12.75">
      <c r="A220" s="62" t="s">
        <v>858</v>
      </c>
      <c r="B220" s="328" t="e">
        <f t="shared" ca="1" si="9"/>
        <v>#REF!</v>
      </c>
      <c r="C220" s="327">
        <v>0.7</v>
      </c>
      <c r="D220" s="236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98"/>
      <c r="Q220" s="236"/>
      <c r="R220" s="236"/>
      <c r="S220" s="236"/>
      <c r="T220" s="236"/>
      <c r="U220" s="236"/>
      <c r="V220" s="236"/>
      <c r="W220" s="236"/>
      <c r="X220" s="236"/>
      <c r="Y220" s="236"/>
    </row>
    <row r="221" spans="1:25" ht="12.75">
      <c r="A221" s="62" t="s">
        <v>863</v>
      </c>
      <c r="B221" s="328" t="e">
        <f t="shared" ca="1" si="9"/>
        <v>#REF!</v>
      </c>
      <c r="C221" s="327">
        <v>0.8</v>
      </c>
      <c r="D221" s="236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98"/>
      <c r="Q221" s="236"/>
      <c r="R221" s="236"/>
      <c r="S221" s="236"/>
      <c r="T221" s="236"/>
      <c r="U221" s="236"/>
      <c r="V221" s="236"/>
      <c r="W221" s="236"/>
      <c r="X221" s="236"/>
      <c r="Y221" s="236"/>
    </row>
    <row r="222" spans="1:25" ht="12.75">
      <c r="A222" s="62" t="s">
        <v>865</v>
      </c>
      <c r="B222" s="328" t="e">
        <f t="shared" ca="1" si="9"/>
        <v>#REF!</v>
      </c>
      <c r="C222" s="327">
        <v>0.8</v>
      </c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98"/>
      <c r="Q222" s="236"/>
      <c r="R222" s="236"/>
      <c r="S222" s="236"/>
      <c r="T222" s="236"/>
      <c r="U222" s="236"/>
      <c r="V222" s="236"/>
      <c r="W222" s="236"/>
      <c r="X222" s="236"/>
      <c r="Y222" s="236"/>
    </row>
    <row r="223" spans="1:25" ht="12.75">
      <c r="A223" s="62" t="s">
        <v>877</v>
      </c>
      <c r="B223" s="328" t="e">
        <f t="shared" ca="1" si="9"/>
        <v>#REF!</v>
      </c>
      <c r="C223" s="327">
        <v>0.8</v>
      </c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98"/>
      <c r="Q223" s="236"/>
      <c r="R223" s="236"/>
      <c r="S223" s="236"/>
      <c r="T223" s="236"/>
      <c r="U223" s="236"/>
      <c r="V223" s="236"/>
      <c r="W223" s="236"/>
      <c r="X223" s="236"/>
      <c r="Y223" s="236"/>
    </row>
    <row r="224" spans="1:25">
      <c r="A224" s="1369" t="s">
        <v>12699</v>
      </c>
      <c r="B224" s="1359"/>
      <c r="C224" s="1357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98"/>
      <c r="Q224" s="236"/>
      <c r="R224" s="236"/>
      <c r="S224" s="236"/>
      <c r="T224" s="236"/>
      <c r="U224" s="236"/>
      <c r="V224" s="236"/>
      <c r="W224" s="236"/>
      <c r="X224" s="236"/>
      <c r="Y224" s="236"/>
    </row>
    <row r="225" spans="1:25">
      <c r="A225" s="1369" t="s">
        <v>12785</v>
      </c>
      <c r="B225" s="1359"/>
      <c r="C225" s="1357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98"/>
      <c r="Q225" s="236"/>
      <c r="R225" s="236"/>
      <c r="S225" s="236"/>
      <c r="T225" s="236"/>
      <c r="U225" s="236"/>
      <c r="V225" s="236"/>
      <c r="W225" s="236"/>
      <c r="X225" s="236"/>
      <c r="Y225" s="236"/>
    </row>
    <row r="226" spans="1:25" ht="12.75">
      <c r="A226" s="329" t="s">
        <v>683</v>
      </c>
      <c r="B226" s="330">
        <v>25</v>
      </c>
      <c r="C226" s="331">
        <v>0.1</v>
      </c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98"/>
      <c r="Q226" s="236"/>
      <c r="R226" s="236"/>
      <c r="S226" s="236"/>
      <c r="T226" s="236"/>
      <c r="U226" s="236"/>
      <c r="V226" s="236"/>
      <c r="W226" s="236"/>
      <c r="X226" s="236"/>
      <c r="Y226" s="236"/>
    </row>
    <row r="227" spans="1:25" ht="12.75">
      <c r="A227" s="329" t="s">
        <v>693</v>
      </c>
      <c r="B227" s="330">
        <v>50</v>
      </c>
      <c r="C227" s="331">
        <v>0.1</v>
      </c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98"/>
      <c r="Q227" s="236"/>
      <c r="R227" s="236"/>
      <c r="S227" s="236"/>
      <c r="T227" s="236"/>
      <c r="U227" s="236"/>
      <c r="V227" s="236"/>
      <c r="W227" s="236"/>
      <c r="X227" s="236"/>
      <c r="Y227" s="236"/>
    </row>
    <row r="228" spans="1:25" ht="12.75">
      <c r="A228" s="329" t="s">
        <v>688</v>
      </c>
      <c r="B228" s="330">
        <v>3</v>
      </c>
      <c r="C228" s="331">
        <v>0.1</v>
      </c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98"/>
      <c r="Q228" s="236"/>
      <c r="R228" s="236"/>
      <c r="S228" s="236"/>
      <c r="T228" s="236"/>
      <c r="U228" s="236"/>
      <c r="V228" s="236"/>
      <c r="W228" s="236"/>
      <c r="X228" s="236"/>
      <c r="Y228" s="236"/>
    </row>
    <row r="229" spans="1:25" ht="12.75">
      <c r="A229" s="329" t="s">
        <v>675</v>
      </c>
      <c r="B229" s="330">
        <v>1</v>
      </c>
      <c r="C229" s="331">
        <v>0.5</v>
      </c>
      <c r="D229" s="236"/>
      <c r="E229" s="236"/>
      <c r="F229" s="236"/>
      <c r="G229" s="236"/>
      <c r="H229" s="236"/>
      <c r="I229" s="236"/>
      <c r="J229" s="236"/>
      <c r="K229" s="236"/>
      <c r="L229" s="236"/>
      <c r="M229" s="236"/>
      <c r="N229" s="236"/>
      <c r="O229" s="236"/>
      <c r="P229" s="298"/>
      <c r="Q229" s="236"/>
      <c r="R229" s="236"/>
      <c r="S229" s="236"/>
      <c r="T229" s="236"/>
      <c r="U229" s="236"/>
      <c r="V229" s="236"/>
      <c r="W229" s="236"/>
      <c r="X229" s="236"/>
      <c r="Y229" s="236"/>
    </row>
    <row r="230" spans="1:25" ht="12.75">
      <c r="A230" s="329" t="s">
        <v>1033</v>
      </c>
      <c r="B230" s="330">
        <v>2</v>
      </c>
      <c r="C230" s="331">
        <v>0.5</v>
      </c>
      <c r="D230" s="236"/>
      <c r="E230" s="236"/>
      <c r="F230" s="236"/>
      <c r="G230" s="236"/>
      <c r="H230" s="236"/>
      <c r="I230" s="236"/>
      <c r="J230" s="236"/>
      <c r="K230" s="236"/>
      <c r="L230" s="236"/>
      <c r="M230" s="236"/>
      <c r="N230" s="236"/>
      <c r="O230" s="236"/>
      <c r="P230" s="298"/>
      <c r="Q230" s="236"/>
      <c r="R230" s="236"/>
      <c r="S230" s="236"/>
      <c r="T230" s="236"/>
      <c r="U230" s="236"/>
      <c r="V230" s="236"/>
      <c r="W230" s="236"/>
      <c r="X230" s="236"/>
      <c r="Y230" s="236"/>
    </row>
    <row r="231" spans="1:25" ht="12.75">
      <c r="A231" s="329" t="s">
        <v>1038</v>
      </c>
      <c r="B231" s="330">
        <v>0.5</v>
      </c>
      <c r="C231" s="331">
        <v>0.25</v>
      </c>
      <c r="D231" s="236"/>
      <c r="E231" s="236"/>
      <c r="F231" s="236"/>
      <c r="G231" s="236"/>
      <c r="H231" s="236"/>
      <c r="I231" s="236"/>
      <c r="J231" s="236"/>
      <c r="K231" s="236"/>
      <c r="L231" s="236"/>
      <c r="M231" s="236"/>
      <c r="N231" s="236"/>
      <c r="O231" s="236"/>
      <c r="P231" s="298"/>
      <c r="Q231" s="236"/>
      <c r="R231" s="236"/>
      <c r="S231" s="236"/>
      <c r="T231" s="236"/>
      <c r="U231" s="236"/>
      <c r="V231" s="236"/>
      <c r="W231" s="236"/>
      <c r="X231" s="236"/>
      <c r="Y231" s="236"/>
    </row>
    <row r="232" spans="1:25" ht="12.75">
      <c r="A232" s="329" t="s">
        <v>1043</v>
      </c>
      <c r="B232" s="330">
        <v>2</v>
      </c>
      <c r="C232" s="331">
        <v>0.6</v>
      </c>
      <c r="D232" s="236"/>
      <c r="E232" s="236"/>
      <c r="F232" s="236"/>
      <c r="G232" s="236"/>
      <c r="H232" s="236"/>
      <c r="I232" s="236"/>
      <c r="J232" s="236"/>
      <c r="K232" s="236"/>
      <c r="L232" s="236"/>
      <c r="M232" s="236"/>
      <c r="N232" s="236"/>
      <c r="O232" s="236"/>
      <c r="P232" s="298"/>
      <c r="Q232" s="236"/>
      <c r="R232" s="236"/>
      <c r="S232" s="236"/>
      <c r="T232" s="236"/>
      <c r="U232" s="236"/>
      <c r="V232" s="236"/>
      <c r="W232" s="236"/>
      <c r="X232" s="236"/>
      <c r="Y232" s="236"/>
    </row>
    <row r="233" spans="1:25" ht="12.75">
      <c r="A233" s="332" t="s">
        <v>1067</v>
      </c>
      <c r="B233" s="330">
        <v>4</v>
      </c>
      <c r="C233" s="331">
        <v>0.15</v>
      </c>
      <c r="D233" s="236"/>
      <c r="E233" s="236"/>
      <c r="F233" s="236"/>
      <c r="G233" s="236"/>
      <c r="H233" s="236"/>
      <c r="I233" s="236"/>
      <c r="J233" s="236"/>
      <c r="K233" s="236"/>
      <c r="L233" s="236"/>
      <c r="M233" s="236"/>
      <c r="N233" s="236"/>
      <c r="O233" s="236"/>
      <c r="P233" s="298"/>
      <c r="Q233" s="236"/>
      <c r="R233" s="236"/>
      <c r="S233" s="236"/>
      <c r="T233" s="236"/>
      <c r="U233" s="236"/>
      <c r="V233" s="236"/>
      <c r="W233" s="236"/>
      <c r="X233" s="236"/>
      <c r="Y233" s="236"/>
    </row>
    <row r="234" spans="1:25" ht="12.75">
      <c r="A234" s="332" t="s">
        <v>1128</v>
      </c>
      <c r="B234" s="330">
        <v>50</v>
      </c>
      <c r="C234" s="331">
        <v>1.5</v>
      </c>
      <c r="D234" s="236"/>
      <c r="E234" s="236"/>
      <c r="F234" s="236"/>
      <c r="G234" s="236"/>
      <c r="H234" s="333"/>
      <c r="I234" s="333"/>
      <c r="J234" s="236"/>
      <c r="K234" s="236"/>
      <c r="L234" s="236"/>
      <c r="M234" s="236"/>
      <c r="N234" s="236"/>
      <c r="O234" s="236"/>
      <c r="P234" s="298"/>
      <c r="Q234" s="236"/>
      <c r="R234" s="236"/>
      <c r="S234" s="236"/>
      <c r="T234" s="236"/>
      <c r="U234" s="236"/>
      <c r="V234" s="236"/>
      <c r="W234" s="236"/>
      <c r="X234" s="236"/>
      <c r="Y234" s="236"/>
    </row>
    <row r="235" spans="1:25" ht="12.75">
      <c r="A235" s="332" t="s">
        <v>1093</v>
      </c>
      <c r="B235" s="330">
        <v>20</v>
      </c>
      <c r="C235" s="331">
        <v>2</v>
      </c>
      <c r="D235" s="236"/>
      <c r="E235" s="236"/>
      <c r="F235" s="236"/>
      <c r="G235" s="236"/>
      <c r="H235" s="333"/>
      <c r="I235" s="333"/>
      <c r="J235" s="236"/>
      <c r="K235" s="236"/>
      <c r="L235" s="236"/>
      <c r="M235" s="236"/>
      <c r="N235" s="236"/>
      <c r="O235" s="236"/>
      <c r="P235" s="298"/>
      <c r="Q235" s="236"/>
      <c r="R235" s="236"/>
      <c r="S235" s="236"/>
      <c r="T235" s="236"/>
      <c r="U235" s="236"/>
      <c r="V235" s="236"/>
      <c r="W235" s="236"/>
      <c r="X235" s="236"/>
      <c r="Y235" s="236"/>
    </row>
    <row r="236" spans="1:25" ht="12.75">
      <c r="A236" s="332" t="s">
        <v>1088</v>
      </c>
      <c r="B236" s="330">
        <v>20</v>
      </c>
      <c r="C236" s="331">
        <v>1</v>
      </c>
      <c r="D236" s="236"/>
      <c r="E236" s="236"/>
      <c r="F236" s="236"/>
      <c r="G236" s="236"/>
      <c r="H236" s="333"/>
      <c r="I236" s="333"/>
      <c r="J236" s="236"/>
      <c r="K236" s="236"/>
      <c r="L236" s="236"/>
      <c r="M236" s="236"/>
      <c r="N236" s="236"/>
      <c r="O236" s="236"/>
      <c r="P236" s="298"/>
      <c r="Q236" s="236"/>
      <c r="R236" s="236"/>
      <c r="S236" s="236"/>
      <c r="T236" s="236"/>
      <c r="U236" s="236"/>
      <c r="V236" s="236"/>
      <c r="W236" s="236"/>
      <c r="X236" s="236"/>
      <c r="Y236" s="236"/>
    </row>
    <row r="237" spans="1:25" ht="12.75">
      <c r="A237" s="332" t="s">
        <v>1108</v>
      </c>
      <c r="B237" s="330">
        <v>50</v>
      </c>
      <c r="C237" s="331">
        <v>1</v>
      </c>
      <c r="D237" s="236"/>
      <c r="E237" s="236"/>
      <c r="F237" s="236"/>
      <c r="G237" s="236"/>
      <c r="H237" s="333"/>
      <c r="I237" s="333"/>
      <c r="J237" s="236"/>
      <c r="K237" s="236"/>
      <c r="L237" s="236"/>
      <c r="M237" s="236"/>
      <c r="N237" s="236"/>
      <c r="O237" s="236"/>
      <c r="P237" s="298"/>
      <c r="Q237" s="236"/>
      <c r="R237" s="236"/>
      <c r="S237" s="236"/>
      <c r="T237" s="236"/>
      <c r="U237" s="236"/>
      <c r="V237" s="236"/>
      <c r="W237" s="236"/>
      <c r="X237" s="236"/>
      <c r="Y237" s="236"/>
    </row>
    <row r="238" spans="1:25" ht="12.75">
      <c r="A238" s="332" t="s">
        <v>1123</v>
      </c>
      <c r="B238" s="330">
        <v>100</v>
      </c>
      <c r="C238" s="331">
        <v>0.5</v>
      </c>
      <c r="D238" s="236"/>
      <c r="E238" s="236"/>
      <c r="F238" s="236"/>
      <c r="G238" s="236"/>
      <c r="H238" s="333"/>
      <c r="I238" s="333"/>
      <c r="J238" s="236"/>
      <c r="K238" s="236"/>
      <c r="L238" s="236"/>
      <c r="M238" s="236"/>
      <c r="N238" s="236"/>
      <c r="O238" s="236"/>
      <c r="P238" s="298"/>
      <c r="Q238" s="236"/>
      <c r="R238" s="236"/>
      <c r="S238" s="236"/>
      <c r="T238" s="236"/>
      <c r="U238" s="236"/>
      <c r="V238" s="236"/>
      <c r="W238" s="236"/>
      <c r="X238" s="236"/>
      <c r="Y238" s="236"/>
    </row>
    <row r="239" spans="1:25" ht="12.75">
      <c r="A239" s="332" t="s">
        <v>1156</v>
      </c>
      <c r="B239" s="330">
        <v>15</v>
      </c>
      <c r="C239" s="331">
        <v>0.5</v>
      </c>
      <c r="D239" s="236"/>
      <c r="E239" s="236"/>
      <c r="F239" s="236"/>
      <c r="G239" s="236"/>
      <c r="H239" s="333"/>
      <c r="I239" s="333"/>
      <c r="J239" s="236"/>
      <c r="K239" s="236"/>
      <c r="L239" s="236"/>
      <c r="M239" s="236"/>
      <c r="N239" s="236"/>
      <c r="O239" s="236"/>
      <c r="P239" s="298"/>
      <c r="Q239" s="236"/>
      <c r="R239" s="236"/>
      <c r="S239" s="236"/>
      <c r="T239" s="236"/>
      <c r="U239" s="236"/>
      <c r="V239" s="236"/>
      <c r="W239" s="236"/>
      <c r="X239" s="236"/>
      <c r="Y239" s="236"/>
    </row>
    <row r="240" spans="1:25" ht="12.75">
      <c r="A240" s="332" t="s">
        <v>1166</v>
      </c>
      <c r="B240" s="330">
        <v>150</v>
      </c>
      <c r="C240" s="331">
        <v>3</v>
      </c>
      <c r="D240" s="236"/>
      <c r="E240" s="236"/>
      <c r="F240" s="236"/>
      <c r="G240" s="236"/>
      <c r="H240" s="333"/>
      <c r="I240" s="333"/>
      <c r="J240" s="236"/>
      <c r="K240" s="236"/>
      <c r="L240" s="236"/>
      <c r="M240" s="236"/>
      <c r="N240" s="236"/>
      <c r="O240" s="236"/>
      <c r="P240" s="298"/>
      <c r="Q240" s="236"/>
      <c r="R240" s="236"/>
      <c r="S240" s="236"/>
      <c r="T240" s="236"/>
      <c r="U240" s="236"/>
      <c r="V240" s="236"/>
      <c r="W240" s="236"/>
      <c r="X240" s="236"/>
      <c r="Y240" s="236"/>
    </row>
    <row r="241" spans="1:25" ht="12.75">
      <c r="A241" s="332" t="s">
        <v>1113</v>
      </c>
      <c r="B241" s="330">
        <v>50</v>
      </c>
      <c r="C241" s="331">
        <v>0.5</v>
      </c>
      <c r="D241" s="236"/>
      <c r="E241" s="236"/>
      <c r="F241" s="236"/>
      <c r="G241" s="236"/>
      <c r="H241" s="333"/>
      <c r="I241" s="333"/>
      <c r="J241" s="236"/>
      <c r="K241" s="236"/>
      <c r="L241" s="236"/>
      <c r="M241" s="236"/>
      <c r="N241" s="236"/>
      <c r="O241" s="236"/>
      <c r="P241" s="298"/>
      <c r="Q241" s="236"/>
      <c r="R241" s="236"/>
      <c r="S241" s="236"/>
      <c r="T241" s="236"/>
      <c r="U241" s="236"/>
      <c r="V241" s="236"/>
      <c r="W241" s="236"/>
      <c r="X241" s="236"/>
      <c r="Y241" s="236"/>
    </row>
    <row r="242" spans="1:25" ht="12.75">
      <c r="A242" s="332" t="s">
        <v>1118</v>
      </c>
      <c r="B242" s="330">
        <v>50</v>
      </c>
      <c r="C242" s="331">
        <v>1.2</v>
      </c>
      <c r="D242" s="236"/>
      <c r="E242" s="236"/>
      <c r="F242" s="236"/>
      <c r="G242" s="236"/>
      <c r="H242" s="333"/>
      <c r="I242" s="333"/>
      <c r="J242" s="236"/>
      <c r="K242" s="236"/>
      <c r="L242" s="236"/>
      <c r="M242" s="236"/>
      <c r="N242" s="236"/>
      <c r="O242" s="236"/>
      <c r="P242" s="298"/>
      <c r="Q242" s="236"/>
      <c r="R242" s="236"/>
      <c r="S242" s="236"/>
      <c r="T242" s="236"/>
      <c r="U242" s="236"/>
      <c r="V242" s="236"/>
      <c r="W242" s="236"/>
      <c r="X242" s="236"/>
      <c r="Y242" s="236"/>
    </row>
    <row r="243" spans="1:25" ht="12.75">
      <c r="A243" s="332" t="s">
        <v>1177</v>
      </c>
      <c r="B243" s="330">
        <v>250</v>
      </c>
      <c r="C243" s="331">
        <v>1</v>
      </c>
      <c r="D243" s="236"/>
      <c r="E243" s="236"/>
      <c r="F243" s="236"/>
      <c r="G243" s="236"/>
      <c r="H243" s="333"/>
      <c r="I243" s="333"/>
      <c r="J243" s="236"/>
      <c r="K243" s="236"/>
      <c r="L243" s="236"/>
      <c r="M243" s="236"/>
      <c r="N243" s="236"/>
      <c r="O243" s="236"/>
      <c r="P243" s="298"/>
      <c r="Q243" s="236"/>
      <c r="R243" s="236"/>
      <c r="S243" s="236"/>
      <c r="T243" s="236"/>
      <c r="U243" s="236"/>
      <c r="V243" s="236"/>
      <c r="W243" s="236"/>
      <c r="X243" s="236"/>
      <c r="Y243" s="236"/>
    </row>
    <row r="244" spans="1:25" ht="12.75">
      <c r="A244" s="332" t="s">
        <v>1173</v>
      </c>
      <c r="B244" s="330">
        <v>250</v>
      </c>
      <c r="C244" s="331">
        <v>1</v>
      </c>
      <c r="D244" s="236"/>
      <c r="E244" s="236"/>
      <c r="F244" s="236"/>
      <c r="G244" s="236"/>
      <c r="H244" s="333"/>
      <c r="I244" s="333"/>
      <c r="J244" s="236"/>
      <c r="K244" s="236"/>
      <c r="L244" s="236"/>
      <c r="M244" s="236"/>
      <c r="N244" s="236"/>
      <c r="O244" s="236"/>
      <c r="P244" s="298"/>
      <c r="Q244" s="236"/>
      <c r="R244" s="236"/>
      <c r="S244" s="236"/>
      <c r="T244" s="236"/>
      <c r="U244" s="236"/>
      <c r="V244" s="236"/>
      <c r="W244" s="236"/>
      <c r="X244" s="236"/>
      <c r="Y244" s="236"/>
    </row>
    <row r="245" spans="1:25" ht="12.75">
      <c r="A245" s="332" t="s">
        <v>1169</v>
      </c>
      <c r="B245" s="330">
        <v>250</v>
      </c>
      <c r="C245" s="331">
        <v>1</v>
      </c>
      <c r="D245" s="236"/>
      <c r="E245" s="236"/>
      <c r="F245" s="236"/>
      <c r="G245" s="236"/>
      <c r="H245" s="333"/>
      <c r="I245" s="333"/>
      <c r="J245" s="236"/>
      <c r="K245" s="236"/>
      <c r="L245" s="236"/>
      <c r="M245" s="236"/>
      <c r="N245" s="236"/>
      <c r="O245" s="236"/>
      <c r="P245" s="298"/>
      <c r="Q245" s="236"/>
      <c r="R245" s="236"/>
      <c r="S245" s="236"/>
      <c r="T245" s="236"/>
      <c r="U245" s="236"/>
      <c r="V245" s="236"/>
      <c r="W245" s="236"/>
      <c r="X245" s="236"/>
      <c r="Y245" s="236"/>
    </row>
    <row r="246" spans="1:25" ht="12.75">
      <c r="A246" s="332" t="s">
        <v>1181</v>
      </c>
      <c r="B246" s="330">
        <v>150</v>
      </c>
      <c r="C246" s="331">
        <v>4</v>
      </c>
      <c r="D246" s="236"/>
      <c r="E246" s="236"/>
      <c r="F246" s="236"/>
      <c r="G246" s="236"/>
      <c r="H246" s="333"/>
      <c r="I246" s="333"/>
      <c r="J246" s="236"/>
      <c r="K246" s="236"/>
      <c r="L246" s="236"/>
      <c r="M246" s="236"/>
      <c r="N246" s="236"/>
      <c r="O246" s="236"/>
      <c r="P246" s="298"/>
      <c r="Q246" s="236"/>
      <c r="R246" s="236"/>
      <c r="S246" s="236"/>
      <c r="T246" s="236"/>
      <c r="U246" s="236"/>
      <c r="V246" s="236"/>
      <c r="W246" s="236"/>
      <c r="X246" s="236"/>
      <c r="Y246" s="236"/>
    </row>
    <row r="247" spans="1:25" ht="12.75">
      <c r="A247" s="332" t="s">
        <v>1161</v>
      </c>
      <c r="B247" s="330">
        <v>150</v>
      </c>
      <c r="C247" s="331">
        <v>4</v>
      </c>
      <c r="D247" s="236"/>
      <c r="E247" s="236"/>
      <c r="F247" s="236"/>
      <c r="G247" s="236"/>
      <c r="H247" s="333"/>
      <c r="I247" s="333"/>
      <c r="J247" s="236"/>
      <c r="K247" s="236"/>
      <c r="L247" s="236"/>
      <c r="M247" s="236"/>
      <c r="N247" s="236"/>
      <c r="O247" s="236"/>
      <c r="P247" s="298"/>
      <c r="Q247" s="236"/>
      <c r="R247" s="236"/>
      <c r="S247" s="236"/>
      <c r="T247" s="236"/>
      <c r="U247" s="236"/>
      <c r="V247" s="236"/>
      <c r="W247" s="236"/>
      <c r="X247" s="236"/>
      <c r="Y247" s="236"/>
    </row>
    <row r="248" spans="1:25" ht="12.75">
      <c r="A248" s="329" t="s">
        <v>1047</v>
      </c>
      <c r="B248" s="330">
        <v>2</v>
      </c>
      <c r="C248" s="331">
        <v>0.6</v>
      </c>
      <c r="D248" s="236"/>
      <c r="E248" s="236"/>
      <c r="F248" s="236"/>
      <c r="G248" s="236"/>
      <c r="H248" s="333"/>
      <c r="I248" s="333"/>
      <c r="J248" s="236"/>
      <c r="K248" s="236"/>
      <c r="L248" s="236"/>
      <c r="M248" s="236"/>
      <c r="N248" s="236"/>
      <c r="O248" s="236"/>
      <c r="P248" s="298"/>
      <c r="Q248" s="236"/>
      <c r="R248" s="236"/>
      <c r="S248" s="236"/>
      <c r="T248" s="236"/>
      <c r="U248" s="236"/>
      <c r="V248" s="236"/>
      <c r="W248" s="236"/>
      <c r="X248" s="236"/>
      <c r="Y248" s="236"/>
    </row>
    <row r="249" spans="1:25" ht="12.75">
      <c r="A249" s="329" t="s">
        <v>1052</v>
      </c>
      <c r="B249" s="330">
        <v>6</v>
      </c>
      <c r="C249" s="331">
        <v>2</v>
      </c>
      <c r="D249" s="236"/>
      <c r="E249" s="236"/>
      <c r="F249" s="236"/>
      <c r="G249" s="236"/>
      <c r="H249" s="333"/>
      <c r="I249" s="333"/>
      <c r="J249" s="236"/>
      <c r="K249" s="236"/>
      <c r="L249" s="236"/>
      <c r="M249" s="236"/>
      <c r="N249" s="236"/>
      <c r="O249" s="236"/>
      <c r="P249" s="298"/>
      <c r="Q249" s="236"/>
      <c r="R249" s="236"/>
      <c r="S249" s="236"/>
      <c r="T249" s="236"/>
      <c r="U249" s="236"/>
      <c r="V249" s="236"/>
      <c r="W249" s="236"/>
      <c r="X249" s="236"/>
      <c r="Y249" s="236"/>
    </row>
    <row r="250" spans="1:25" ht="12.75">
      <c r="A250" s="329" t="s">
        <v>1057</v>
      </c>
      <c r="B250" s="330">
        <v>6</v>
      </c>
      <c r="C250" s="331">
        <v>0.7</v>
      </c>
      <c r="D250" s="236"/>
      <c r="E250" s="236"/>
      <c r="F250" s="236"/>
      <c r="G250" s="236"/>
      <c r="H250" s="333"/>
      <c r="I250" s="333"/>
      <c r="J250" s="236"/>
      <c r="K250" s="236"/>
      <c r="L250" s="236"/>
      <c r="M250" s="236"/>
      <c r="N250" s="236"/>
      <c r="O250" s="236"/>
      <c r="P250" s="298"/>
      <c r="Q250" s="236"/>
      <c r="R250" s="236"/>
      <c r="S250" s="236"/>
      <c r="T250" s="236"/>
      <c r="U250" s="236"/>
      <c r="V250" s="236"/>
      <c r="W250" s="236"/>
      <c r="X250" s="236"/>
      <c r="Y250" s="236"/>
    </row>
    <row r="251" spans="1:25" ht="12.75">
      <c r="A251" s="329" t="s">
        <v>1062</v>
      </c>
      <c r="B251" s="330">
        <v>6</v>
      </c>
      <c r="C251" s="331">
        <v>0.7</v>
      </c>
      <c r="D251" s="236"/>
      <c r="E251" s="236"/>
      <c r="F251" s="236"/>
      <c r="G251" s="236"/>
      <c r="H251" s="333"/>
      <c r="I251" s="333"/>
      <c r="J251" s="236"/>
      <c r="K251" s="236"/>
      <c r="L251" s="236"/>
      <c r="M251" s="236"/>
      <c r="N251" s="236"/>
      <c r="O251" s="236"/>
      <c r="P251" s="298"/>
      <c r="Q251" s="236"/>
      <c r="R251" s="236"/>
      <c r="S251" s="236"/>
      <c r="T251" s="236"/>
      <c r="U251" s="236"/>
      <c r="V251" s="236"/>
      <c r="W251" s="236"/>
      <c r="X251" s="236"/>
      <c r="Y251" s="236"/>
    </row>
    <row r="252" spans="1:25" ht="12.75">
      <c r="A252" s="329" t="s">
        <v>1072</v>
      </c>
      <c r="B252" s="330">
        <v>12</v>
      </c>
      <c r="C252" s="331">
        <v>1.2</v>
      </c>
      <c r="D252" s="236"/>
      <c r="E252" s="236"/>
      <c r="F252" s="236"/>
      <c r="G252" s="236"/>
      <c r="H252" s="333"/>
      <c r="I252" s="333"/>
      <c r="J252" s="236"/>
      <c r="K252" s="236"/>
      <c r="L252" s="236"/>
      <c r="M252" s="236"/>
      <c r="N252" s="236"/>
      <c r="O252" s="236"/>
      <c r="P252" s="298"/>
      <c r="Q252" s="236"/>
      <c r="R252" s="236"/>
      <c r="S252" s="236"/>
      <c r="T252" s="236"/>
      <c r="U252" s="236"/>
      <c r="V252" s="236"/>
      <c r="W252" s="236"/>
      <c r="X252" s="236"/>
      <c r="Y252" s="236"/>
    </row>
    <row r="253" spans="1:25" ht="12.75">
      <c r="A253" s="329" t="s">
        <v>1078</v>
      </c>
      <c r="B253" s="330">
        <v>12</v>
      </c>
      <c r="C253" s="331">
        <v>1.2</v>
      </c>
      <c r="D253" s="236"/>
      <c r="E253" s="236"/>
      <c r="F253" s="236"/>
      <c r="G253" s="236"/>
      <c r="H253" s="333"/>
      <c r="I253" s="333"/>
      <c r="J253" s="236"/>
      <c r="K253" s="236"/>
      <c r="L253" s="236"/>
      <c r="M253" s="236"/>
      <c r="N253" s="236"/>
      <c r="O253" s="236"/>
      <c r="P253" s="298"/>
      <c r="Q253" s="236"/>
      <c r="R253" s="236"/>
      <c r="S253" s="236"/>
      <c r="T253" s="236"/>
      <c r="U253" s="236"/>
      <c r="V253" s="236"/>
      <c r="W253" s="236"/>
      <c r="X253" s="236"/>
      <c r="Y253" s="236"/>
    </row>
    <row r="254" spans="1:25" ht="12.75">
      <c r="A254" s="329" t="s">
        <v>1083</v>
      </c>
      <c r="B254" s="330">
        <v>10</v>
      </c>
      <c r="C254" s="331">
        <v>1.2</v>
      </c>
      <c r="D254" s="236"/>
      <c r="E254" s="236"/>
      <c r="F254" s="236"/>
      <c r="G254" s="236"/>
      <c r="H254" s="333"/>
      <c r="I254" s="333"/>
      <c r="J254" s="236"/>
      <c r="K254" s="236"/>
      <c r="L254" s="236"/>
      <c r="M254" s="236"/>
      <c r="N254" s="236"/>
      <c r="O254" s="236"/>
      <c r="P254" s="298"/>
      <c r="Q254" s="236"/>
      <c r="R254" s="236"/>
      <c r="S254" s="236"/>
      <c r="T254" s="236"/>
      <c r="U254" s="236"/>
      <c r="V254" s="236"/>
      <c r="W254" s="236"/>
      <c r="X254" s="236"/>
      <c r="Y254" s="236"/>
    </row>
    <row r="255" spans="1:25" ht="12.75">
      <c r="A255" s="329" t="s">
        <v>1098</v>
      </c>
      <c r="B255" s="330">
        <v>25</v>
      </c>
      <c r="C255" s="331">
        <v>3</v>
      </c>
      <c r="D255" s="236"/>
      <c r="E255" s="236"/>
      <c r="F255" s="236"/>
      <c r="G255" s="236"/>
      <c r="H255" s="333"/>
      <c r="I255" s="333"/>
      <c r="J255" s="236"/>
      <c r="K255" s="236"/>
      <c r="L255" s="236"/>
      <c r="M255" s="236"/>
      <c r="N255" s="236"/>
      <c r="O255" s="236"/>
      <c r="P255" s="298"/>
      <c r="Q255" s="236"/>
      <c r="R255" s="236"/>
      <c r="S255" s="236"/>
      <c r="T255" s="236"/>
      <c r="U255" s="236"/>
      <c r="V255" s="236"/>
      <c r="W255" s="236"/>
      <c r="X255" s="236"/>
      <c r="Y255" s="236"/>
    </row>
    <row r="256" spans="1:25" ht="12.75">
      <c r="A256" s="329" t="s">
        <v>1103</v>
      </c>
      <c r="B256" s="330">
        <v>25</v>
      </c>
      <c r="C256" s="331">
        <v>3</v>
      </c>
      <c r="D256" s="236"/>
      <c r="E256" s="236"/>
      <c r="F256" s="236"/>
      <c r="G256" s="236"/>
      <c r="H256" s="333"/>
      <c r="I256" s="333"/>
      <c r="J256" s="236"/>
      <c r="K256" s="236"/>
      <c r="L256" s="236"/>
      <c r="M256" s="236"/>
      <c r="N256" s="236"/>
      <c r="O256" s="236"/>
      <c r="P256" s="298"/>
      <c r="Q256" s="236"/>
      <c r="R256" s="236"/>
      <c r="S256" s="236"/>
      <c r="T256" s="236"/>
      <c r="U256" s="236"/>
      <c r="V256" s="236"/>
      <c r="W256" s="236"/>
      <c r="X256" s="236"/>
      <c r="Y256" s="236"/>
    </row>
    <row r="257" spans="1:25" ht="12.75">
      <c r="A257" s="329" t="s">
        <v>1131</v>
      </c>
      <c r="B257" s="330">
        <v>50</v>
      </c>
      <c r="C257" s="331">
        <v>6</v>
      </c>
      <c r="D257" s="236"/>
      <c r="E257" s="236"/>
      <c r="F257" s="236"/>
      <c r="G257" s="236"/>
      <c r="H257" s="333"/>
      <c r="I257" s="333"/>
      <c r="J257" s="236"/>
      <c r="K257" s="236"/>
      <c r="L257" s="236"/>
      <c r="M257" s="236"/>
      <c r="N257" s="236"/>
      <c r="O257" s="236"/>
      <c r="P257" s="298"/>
      <c r="Q257" s="236"/>
      <c r="R257" s="236"/>
      <c r="S257" s="236"/>
      <c r="T257" s="236"/>
      <c r="U257" s="236"/>
      <c r="V257" s="236"/>
      <c r="W257" s="236"/>
      <c r="X257" s="236"/>
      <c r="Y257" s="236"/>
    </row>
    <row r="258" spans="1:25" ht="12.75">
      <c r="A258" s="329" t="s">
        <v>1136</v>
      </c>
      <c r="B258" s="330">
        <v>50</v>
      </c>
      <c r="C258" s="331">
        <v>6</v>
      </c>
      <c r="D258" s="236"/>
      <c r="E258" s="236"/>
      <c r="F258" s="236"/>
      <c r="G258" s="236"/>
      <c r="H258" s="333"/>
      <c r="I258" s="333"/>
      <c r="J258" s="236"/>
      <c r="K258" s="236"/>
      <c r="L258" s="236"/>
      <c r="M258" s="236"/>
      <c r="N258" s="236"/>
      <c r="O258" s="236"/>
      <c r="P258" s="298"/>
      <c r="Q258" s="236"/>
      <c r="R258" s="236"/>
      <c r="S258" s="236"/>
      <c r="T258" s="236"/>
      <c r="U258" s="236"/>
      <c r="V258" s="236"/>
      <c r="W258" s="236"/>
      <c r="X258" s="236"/>
      <c r="Y258" s="236"/>
    </row>
    <row r="259" spans="1:25" ht="12.75">
      <c r="A259" s="329" t="s">
        <v>1141</v>
      </c>
      <c r="B259" s="330">
        <v>250</v>
      </c>
      <c r="C259" s="331">
        <v>12</v>
      </c>
      <c r="D259" s="236"/>
      <c r="E259" s="236"/>
      <c r="F259" s="236"/>
      <c r="G259" s="236"/>
      <c r="H259" s="333"/>
      <c r="I259" s="333"/>
      <c r="J259" s="236"/>
      <c r="K259" s="236"/>
      <c r="L259" s="236"/>
      <c r="M259" s="236"/>
      <c r="N259" s="236"/>
      <c r="O259" s="236"/>
      <c r="P259" s="298"/>
      <c r="Q259" s="236"/>
      <c r="R259" s="236"/>
      <c r="S259" s="236"/>
      <c r="T259" s="236"/>
      <c r="U259" s="236"/>
      <c r="V259" s="236"/>
      <c r="W259" s="236"/>
      <c r="X259" s="236"/>
      <c r="Y259" s="236"/>
    </row>
    <row r="260" spans="1:25" ht="12.75">
      <c r="A260" s="329" t="s">
        <v>1146</v>
      </c>
      <c r="B260" s="330">
        <v>250</v>
      </c>
      <c r="C260" s="331">
        <v>9</v>
      </c>
      <c r="D260" s="236"/>
      <c r="E260" s="236"/>
      <c r="F260" s="236"/>
      <c r="G260" s="236"/>
      <c r="H260" s="236"/>
      <c r="J260" s="236"/>
      <c r="K260" s="236"/>
      <c r="L260" s="236"/>
      <c r="M260" s="236"/>
      <c r="N260" s="236"/>
      <c r="O260" s="236"/>
      <c r="P260" s="298"/>
      <c r="Q260" s="236"/>
      <c r="R260" s="236"/>
      <c r="S260" s="236"/>
      <c r="T260" s="236"/>
      <c r="U260" s="236"/>
      <c r="V260" s="236"/>
      <c r="W260" s="236"/>
      <c r="X260" s="236"/>
      <c r="Y260" s="236"/>
    </row>
    <row r="261" spans="1:25" ht="12.75">
      <c r="A261" s="329" t="s">
        <v>1151</v>
      </c>
      <c r="B261" s="330">
        <v>250</v>
      </c>
      <c r="C261" s="331">
        <v>9</v>
      </c>
      <c r="D261" s="236"/>
      <c r="E261" s="236"/>
      <c r="F261" s="236"/>
      <c r="G261" s="236"/>
      <c r="H261" s="236"/>
      <c r="J261" s="236"/>
      <c r="K261" s="236"/>
      <c r="L261" s="236"/>
      <c r="M261" s="236"/>
      <c r="N261" s="236"/>
      <c r="O261" s="236"/>
      <c r="P261" s="298"/>
      <c r="Q261" s="236"/>
      <c r="R261" s="236"/>
      <c r="S261" s="236"/>
      <c r="T261" s="236"/>
      <c r="U261" s="236"/>
      <c r="V261" s="236"/>
      <c r="W261" s="236"/>
      <c r="X261" s="236"/>
      <c r="Y261" s="236"/>
    </row>
    <row r="262" spans="1:25">
      <c r="A262" s="1369" t="s">
        <v>12797</v>
      </c>
      <c r="B262" s="1359"/>
      <c r="C262" s="1357"/>
      <c r="D262" s="236"/>
      <c r="E262" s="236"/>
      <c r="F262" s="236"/>
      <c r="G262" s="236"/>
      <c r="H262" s="236"/>
      <c r="J262" s="236"/>
      <c r="K262" s="236"/>
      <c r="L262" s="236"/>
      <c r="M262" s="236"/>
      <c r="N262" s="236"/>
      <c r="O262" s="236"/>
      <c r="P262" s="298"/>
      <c r="Q262" s="236"/>
      <c r="R262" s="236"/>
      <c r="S262" s="236"/>
      <c r="T262" s="236"/>
      <c r="U262" s="236"/>
      <c r="V262" s="236"/>
      <c r="W262" s="236"/>
      <c r="X262" s="236"/>
      <c r="Y262" s="236"/>
    </row>
    <row r="263" spans="1:25" ht="12.75">
      <c r="A263" s="334" t="s">
        <v>1186</v>
      </c>
      <c r="B263" s="335">
        <v>7.25</v>
      </c>
      <c r="C263" s="331">
        <v>0.7</v>
      </c>
      <c r="D263" s="236"/>
      <c r="E263" s="236"/>
      <c r="F263" s="236"/>
      <c r="G263" s="236"/>
      <c r="H263" s="236"/>
      <c r="J263" s="236"/>
      <c r="K263" s="236"/>
      <c r="L263" s="236"/>
      <c r="M263" s="236"/>
      <c r="N263" s="236"/>
      <c r="O263" s="236"/>
      <c r="P263" s="298"/>
      <c r="Q263" s="236"/>
      <c r="R263" s="236"/>
      <c r="S263" s="236"/>
      <c r="T263" s="236"/>
      <c r="U263" s="236"/>
      <c r="V263" s="236"/>
      <c r="W263" s="236"/>
      <c r="X263" s="236"/>
      <c r="Y263" s="236"/>
    </row>
    <row r="264" spans="1:25" ht="12.75">
      <c r="A264" s="334" t="s">
        <v>1191</v>
      </c>
      <c r="B264" s="335">
        <v>7.25</v>
      </c>
      <c r="C264" s="331">
        <v>0.7</v>
      </c>
      <c r="D264" s="236"/>
      <c r="E264" s="236"/>
      <c r="F264" s="236"/>
      <c r="G264" s="236"/>
      <c r="H264" s="236"/>
      <c r="J264" s="236"/>
      <c r="K264" s="236"/>
      <c r="L264" s="236"/>
      <c r="M264" s="236"/>
      <c r="N264" s="236"/>
      <c r="O264" s="236"/>
      <c r="P264" s="298"/>
      <c r="Q264" s="236"/>
      <c r="R264" s="236"/>
      <c r="S264" s="236"/>
      <c r="T264" s="236"/>
      <c r="U264" s="236"/>
      <c r="V264" s="236"/>
      <c r="W264" s="236"/>
      <c r="X264" s="236"/>
      <c r="Y264" s="236"/>
    </row>
    <row r="265" spans="1:25" ht="12.75">
      <c r="A265" s="334" t="s">
        <v>1196</v>
      </c>
      <c r="B265" s="335">
        <v>19.100000000000001</v>
      </c>
      <c r="C265" s="331">
        <v>1.2</v>
      </c>
      <c r="D265" s="236"/>
      <c r="E265" s="236"/>
      <c r="F265" s="236"/>
      <c r="G265" s="236"/>
      <c r="H265" s="236"/>
      <c r="J265" s="236"/>
      <c r="K265" s="236"/>
      <c r="L265" s="236"/>
      <c r="M265" s="236"/>
      <c r="N265" s="236"/>
      <c r="O265" s="236"/>
      <c r="P265" s="298"/>
      <c r="Q265" s="236"/>
      <c r="R265" s="236"/>
      <c r="S265" s="236"/>
      <c r="T265" s="236"/>
      <c r="U265" s="236"/>
      <c r="V265" s="236"/>
      <c r="W265" s="236"/>
      <c r="X265" s="236"/>
      <c r="Y265" s="236"/>
    </row>
    <row r="266" spans="1:25" ht="12.75">
      <c r="A266" s="334" t="s">
        <v>1201</v>
      </c>
      <c r="B266" s="335">
        <v>19.100000000000001</v>
      </c>
      <c r="C266" s="331">
        <v>1.2</v>
      </c>
      <c r="D266" s="236"/>
      <c r="E266" s="236"/>
      <c r="F266" s="236"/>
      <c r="G266" s="236"/>
      <c r="H266" s="236"/>
      <c r="J266" s="236"/>
      <c r="K266" s="236"/>
      <c r="L266" s="236"/>
      <c r="M266" s="236"/>
      <c r="N266" s="236"/>
      <c r="O266" s="236"/>
      <c r="P266" s="298"/>
      <c r="Q266" s="236"/>
      <c r="R266" s="236"/>
      <c r="S266" s="236"/>
      <c r="T266" s="236"/>
      <c r="U266" s="236"/>
      <c r="V266" s="236"/>
      <c r="W266" s="236"/>
      <c r="X266" s="236"/>
      <c r="Y266" s="236"/>
    </row>
    <row r="267" spans="1:25" ht="12.75">
      <c r="A267" s="334" t="s">
        <v>1206</v>
      </c>
      <c r="B267" s="335">
        <v>17.8</v>
      </c>
      <c r="C267" s="331">
        <v>1.2</v>
      </c>
      <c r="D267" s="236"/>
      <c r="E267" s="236"/>
      <c r="F267" s="236"/>
      <c r="G267" s="236"/>
      <c r="H267" s="236"/>
      <c r="J267" s="236"/>
      <c r="K267" s="236"/>
      <c r="L267" s="236"/>
      <c r="M267" s="236"/>
      <c r="N267" s="236"/>
      <c r="O267" s="236"/>
      <c r="P267" s="298"/>
      <c r="Q267" s="236"/>
      <c r="R267" s="236"/>
      <c r="S267" s="236"/>
      <c r="T267" s="236"/>
      <c r="U267" s="236"/>
      <c r="V267" s="236"/>
      <c r="W267" s="236"/>
      <c r="X267" s="236"/>
      <c r="Y267" s="236"/>
    </row>
    <row r="268" spans="1:25" ht="12.75">
      <c r="A268" s="334" t="s">
        <v>1211</v>
      </c>
      <c r="B268" s="335">
        <v>39.200000000000003</v>
      </c>
      <c r="C268" s="331">
        <v>3</v>
      </c>
      <c r="D268" s="236"/>
      <c r="E268" s="236"/>
      <c r="F268" s="236"/>
      <c r="G268" s="236"/>
      <c r="H268" s="236"/>
      <c r="J268" s="236"/>
      <c r="K268" s="236"/>
      <c r="L268" s="236"/>
      <c r="M268" s="236"/>
      <c r="N268" s="236"/>
      <c r="O268" s="236"/>
      <c r="P268" s="298"/>
      <c r="Q268" s="236"/>
      <c r="R268" s="236"/>
      <c r="S268" s="236"/>
      <c r="T268" s="236"/>
      <c r="U268" s="236"/>
      <c r="V268" s="236"/>
      <c r="W268" s="236"/>
      <c r="X268" s="236"/>
      <c r="Y268" s="236"/>
    </row>
    <row r="269" spans="1:25" ht="12.75">
      <c r="A269" s="334" t="s">
        <v>1216</v>
      </c>
      <c r="B269" s="335">
        <v>39.200000000000003</v>
      </c>
      <c r="C269" s="331">
        <v>3</v>
      </c>
      <c r="D269" s="236"/>
      <c r="E269" s="236"/>
      <c r="F269" s="236"/>
      <c r="G269" s="236"/>
      <c r="H269" s="236"/>
      <c r="I269" s="236"/>
      <c r="J269" s="236"/>
      <c r="K269" s="236"/>
      <c r="L269" s="236"/>
      <c r="M269" s="236"/>
      <c r="N269" s="236"/>
      <c r="O269" s="236"/>
      <c r="P269" s="298"/>
      <c r="Q269" s="236"/>
      <c r="R269" s="236"/>
      <c r="S269" s="236"/>
      <c r="T269" s="236"/>
      <c r="U269" s="236"/>
      <c r="V269" s="236"/>
      <c r="W269" s="236"/>
      <c r="X269" s="236"/>
      <c r="Y269" s="236"/>
    </row>
    <row r="270" spans="1:25" ht="12.75">
      <c r="A270" s="334" t="s">
        <v>1221</v>
      </c>
      <c r="B270" s="335">
        <v>72</v>
      </c>
      <c r="C270" s="331">
        <v>6</v>
      </c>
      <c r="D270" s="236"/>
      <c r="E270" s="236"/>
      <c r="F270" s="236"/>
      <c r="G270" s="236"/>
      <c r="H270" s="236"/>
      <c r="I270" s="236"/>
      <c r="J270" s="236"/>
      <c r="K270" s="236"/>
      <c r="L270" s="236"/>
      <c r="M270" s="236"/>
      <c r="N270" s="236"/>
      <c r="O270" s="236"/>
      <c r="P270" s="298"/>
      <c r="Q270" s="236"/>
      <c r="R270" s="236"/>
      <c r="S270" s="236"/>
      <c r="T270" s="236"/>
      <c r="U270" s="236"/>
      <c r="V270" s="236"/>
      <c r="W270" s="236"/>
      <c r="X270" s="236"/>
      <c r="Y270" s="236"/>
    </row>
    <row r="271" spans="1:25" ht="12.75">
      <c r="A271" s="334" t="s">
        <v>1226</v>
      </c>
      <c r="B271" s="335">
        <v>72</v>
      </c>
      <c r="C271" s="331">
        <v>6</v>
      </c>
      <c r="D271" s="236"/>
      <c r="E271" s="236"/>
      <c r="F271" s="236"/>
      <c r="G271" s="236"/>
      <c r="H271" s="236"/>
      <c r="I271" s="236"/>
      <c r="J271" s="236"/>
      <c r="K271" s="236"/>
      <c r="L271" s="236"/>
      <c r="M271" s="236"/>
      <c r="N271" s="236"/>
      <c r="O271" s="236"/>
      <c r="P271" s="298"/>
      <c r="Q271" s="236"/>
      <c r="R271" s="236"/>
      <c r="S271" s="236"/>
      <c r="T271" s="236"/>
      <c r="U271" s="236"/>
      <c r="V271" s="236"/>
      <c r="W271" s="236"/>
      <c r="X271" s="236"/>
      <c r="Y271" s="236"/>
    </row>
    <row r="272" spans="1:25" ht="12.75">
      <c r="A272" s="332" t="s">
        <v>1231</v>
      </c>
      <c r="B272" s="335">
        <v>285.75</v>
      </c>
      <c r="C272" s="331">
        <v>12</v>
      </c>
      <c r="D272" s="236"/>
      <c r="E272" s="236"/>
      <c r="F272" s="236"/>
      <c r="G272" s="236"/>
      <c r="H272" s="236"/>
      <c r="I272" s="236"/>
      <c r="J272" s="236"/>
      <c r="K272" s="236"/>
      <c r="L272" s="236"/>
      <c r="M272" s="236"/>
      <c r="N272" s="236"/>
      <c r="O272" s="236"/>
      <c r="P272" s="298"/>
      <c r="Q272" s="236"/>
      <c r="R272" s="236"/>
      <c r="S272" s="236"/>
      <c r="T272" s="236"/>
      <c r="U272" s="236"/>
      <c r="V272" s="236"/>
      <c r="W272" s="236"/>
      <c r="X272" s="236"/>
      <c r="Y272" s="236"/>
    </row>
    <row r="273" spans="1:25" ht="12.75">
      <c r="A273" s="332" t="s">
        <v>1236</v>
      </c>
      <c r="B273" s="335">
        <v>285.75</v>
      </c>
      <c r="C273" s="331">
        <v>9</v>
      </c>
      <c r="D273" s="236"/>
      <c r="E273" s="236"/>
      <c r="F273" s="236"/>
      <c r="G273" s="236"/>
      <c r="H273" s="236"/>
      <c r="I273" s="236"/>
      <c r="J273" s="236"/>
      <c r="K273" s="236"/>
      <c r="L273" s="236"/>
      <c r="M273" s="236"/>
      <c r="N273" s="236"/>
      <c r="O273" s="236"/>
      <c r="P273" s="298"/>
      <c r="Q273" s="236"/>
      <c r="R273" s="236"/>
      <c r="S273" s="236"/>
      <c r="T273" s="236"/>
      <c r="U273" s="236"/>
      <c r="V273" s="236"/>
      <c r="W273" s="236"/>
      <c r="X273" s="236"/>
      <c r="Y273" s="236"/>
    </row>
    <row r="274" spans="1:25" ht="12.75">
      <c r="A274" s="332" t="s">
        <v>1241</v>
      </c>
      <c r="B274" s="335">
        <v>285.75</v>
      </c>
      <c r="C274" s="331">
        <v>9</v>
      </c>
      <c r="D274" s="236"/>
      <c r="E274" s="236"/>
      <c r="F274" s="236"/>
      <c r="G274" s="236"/>
      <c r="H274" s="236"/>
      <c r="I274" s="236"/>
      <c r="J274" s="236"/>
      <c r="K274" s="236"/>
      <c r="L274" s="236"/>
      <c r="M274" s="236"/>
      <c r="N274" s="236"/>
      <c r="O274" s="236"/>
      <c r="P274" s="298"/>
      <c r="Q274" s="236"/>
      <c r="R274" s="236"/>
      <c r="S274" s="236"/>
      <c r="T274" s="236"/>
      <c r="U274" s="236"/>
      <c r="V274" s="236"/>
      <c r="W274" s="236"/>
      <c r="X274" s="236"/>
      <c r="Y274" s="236"/>
    </row>
    <row r="275" spans="1:25" ht="12.75">
      <c r="A275" s="336"/>
      <c r="B275" s="337"/>
      <c r="C275" s="290"/>
      <c r="D275" s="236"/>
      <c r="E275" s="236"/>
      <c r="F275" s="236"/>
      <c r="G275" s="236"/>
      <c r="H275" s="236"/>
      <c r="I275" s="236"/>
      <c r="J275" s="236"/>
      <c r="K275" s="236"/>
      <c r="L275" s="236"/>
      <c r="M275" s="236"/>
      <c r="N275" s="236"/>
      <c r="O275" s="236"/>
      <c r="P275" s="298"/>
      <c r="Q275" s="236"/>
      <c r="R275" s="236"/>
      <c r="S275" s="236"/>
      <c r="T275" s="236"/>
      <c r="U275" s="236"/>
      <c r="V275" s="236"/>
      <c r="W275" s="236"/>
      <c r="X275" s="236"/>
      <c r="Y275" s="236"/>
    </row>
    <row r="276" spans="1:25" ht="12.75">
      <c r="A276" s="332" t="s">
        <v>882</v>
      </c>
      <c r="B276" s="338" t="e">
        <f t="shared" ref="B276:B278" ca="1" si="10">VLOOKUP(A276, INDIRECT("'"&amp;$J$1&amp;"'!$B$3:$F"), 4, FALSE())</f>
        <v>#REF!</v>
      </c>
      <c r="C276" s="331">
        <v>3</v>
      </c>
      <c r="D276" s="236"/>
      <c r="E276" s="236"/>
      <c r="F276" s="236"/>
      <c r="G276" s="236"/>
      <c r="H276" s="236"/>
      <c r="I276" s="236"/>
      <c r="J276" s="236"/>
      <c r="K276" s="236"/>
      <c r="L276" s="236"/>
      <c r="M276" s="236"/>
      <c r="N276" s="236"/>
      <c r="O276" s="236"/>
      <c r="P276" s="298"/>
      <c r="Q276" s="236"/>
      <c r="R276" s="236"/>
      <c r="S276" s="236"/>
      <c r="T276" s="236"/>
      <c r="U276" s="236"/>
      <c r="V276" s="236"/>
      <c r="W276" s="236"/>
      <c r="X276" s="236"/>
      <c r="Y276" s="236"/>
    </row>
    <row r="277" spans="1:25" ht="12.75">
      <c r="A277" s="332" t="s">
        <v>887</v>
      </c>
      <c r="B277" s="338" t="e">
        <f t="shared" ca="1" si="10"/>
        <v>#REF!</v>
      </c>
      <c r="C277" s="331">
        <v>3</v>
      </c>
      <c r="D277" s="236"/>
      <c r="E277" s="236"/>
      <c r="F277" s="236"/>
      <c r="G277" s="236"/>
      <c r="H277" s="236"/>
      <c r="I277" s="236"/>
      <c r="J277" s="236"/>
      <c r="K277" s="236"/>
      <c r="L277" s="236"/>
      <c r="M277" s="236"/>
      <c r="N277" s="236"/>
      <c r="O277" s="236"/>
      <c r="P277" s="298"/>
      <c r="Q277" s="236"/>
      <c r="R277" s="236"/>
      <c r="S277" s="236"/>
      <c r="T277" s="236"/>
      <c r="U277" s="236"/>
      <c r="V277" s="236"/>
      <c r="W277" s="236"/>
      <c r="X277" s="236"/>
      <c r="Y277" s="236"/>
    </row>
    <row r="278" spans="1:25" ht="12.75">
      <c r="A278" s="332" t="s">
        <v>892</v>
      </c>
      <c r="B278" s="338" t="e">
        <f t="shared" ca="1" si="10"/>
        <v>#REF!</v>
      </c>
      <c r="C278" s="331">
        <v>2</v>
      </c>
      <c r="D278" s="236"/>
      <c r="E278" s="236"/>
      <c r="F278" s="236"/>
      <c r="G278" s="236"/>
      <c r="H278" s="236"/>
      <c r="I278" s="236"/>
      <c r="J278" s="236"/>
      <c r="K278" s="236"/>
      <c r="L278" s="236"/>
      <c r="M278" s="236"/>
      <c r="N278" s="236"/>
      <c r="O278" s="236"/>
      <c r="P278" s="298"/>
      <c r="Q278" s="236"/>
      <c r="R278" s="236"/>
      <c r="S278" s="236"/>
      <c r="T278" s="236"/>
      <c r="U278" s="236"/>
      <c r="V278" s="236"/>
      <c r="W278" s="236"/>
      <c r="X278" s="236"/>
      <c r="Y278" s="236"/>
    </row>
    <row r="279" spans="1:25" ht="12.75">
      <c r="A279" s="332" t="s">
        <v>894</v>
      </c>
      <c r="B279" s="338"/>
      <c r="C279" s="331">
        <v>10</v>
      </c>
      <c r="D279" s="236"/>
      <c r="E279" s="236"/>
      <c r="F279" s="236"/>
      <c r="G279" s="236"/>
      <c r="H279" s="236"/>
      <c r="I279" s="236"/>
      <c r="J279" s="236"/>
      <c r="K279" s="236"/>
      <c r="L279" s="236"/>
      <c r="M279" s="236"/>
      <c r="N279" s="236"/>
      <c r="O279" s="236"/>
      <c r="P279" s="298"/>
      <c r="Q279" s="236"/>
      <c r="R279" s="236"/>
      <c r="S279" s="236"/>
      <c r="T279" s="236"/>
      <c r="U279" s="236"/>
      <c r="V279" s="236"/>
      <c r="W279" s="236"/>
      <c r="X279" s="236"/>
      <c r="Y279" s="236"/>
    </row>
    <row r="280" spans="1:25" ht="12.75">
      <c r="A280" s="332" t="s">
        <v>902</v>
      </c>
      <c r="B280" s="338" t="e">
        <f t="shared" ref="B280:B282" ca="1" si="11">VLOOKUP(A280, INDIRECT("'"&amp;$J$1&amp;"'!$B$3:$F"), 4, FALSE())</f>
        <v>#REF!</v>
      </c>
      <c r="C280" s="331">
        <v>10</v>
      </c>
      <c r="D280" s="236"/>
      <c r="E280" s="236"/>
      <c r="F280" s="236"/>
      <c r="G280" s="236"/>
      <c r="H280" s="236"/>
      <c r="I280" s="236"/>
      <c r="J280" s="236"/>
      <c r="K280" s="236"/>
      <c r="L280" s="236"/>
      <c r="M280" s="236"/>
      <c r="N280" s="236"/>
      <c r="O280" s="236"/>
      <c r="P280" s="298"/>
      <c r="Q280" s="236"/>
      <c r="R280" s="236"/>
      <c r="S280" s="236"/>
      <c r="T280" s="236"/>
      <c r="U280" s="236"/>
      <c r="V280" s="236"/>
      <c r="W280" s="236"/>
      <c r="X280" s="236"/>
      <c r="Y280" s="236"/>
    </row>
    <row r="281" spans="1:25" ht="12.75">
      <c r="A281" s="332" t="s">
        <v>907</v>
      </c>
      <c r="B281" s="338" t="e">
        <f t="shared" ca="1" si="11"/>
        <v>#REF!</v>
      </c>
      <c r="C281" s="331">
        <v>6</v>
      </c>
      <c r="D281" s="236"/>
      <c r="E281" s="236"/>
      <c r="F281" s="236"/>
      <c r="G281" s="236"/>
      <c r="H281" s="236"/>
      <c r="I281" s="236"/>
      <c r="J281" s="236"/>
      <c r="K281" s="236"/>
      <c r="L281" s="236"/>
      <c r="M281" s="236"/>
      <c r="N281" s="236"/>
      <c r="O281" s="236"/>
      <c r="P281" s="298"/>
      <c r="Q281" s="236"/>
      <c r="R281" s="236"/>
      <c r="S281" s="236"/>
      <c r="T281" s="236"/>
      <c r="U281" s="236"/>
      <c r="V281" s="236"/>
      <c r="W281" s="236"/>
      <c r="X281" s="236"/>
      <c r="Y281" s="236"/>
    </row>
    <row r="282" spans="1:25" ht="12.75">
      <c r="A282" s="332" t="s">
        <v>910</v>
      </c>
      <c r="B282" s="338" t="e">
        <f t="shared" ca="1" si="11"/>
        <v>#REF!</v>
      </c>
      <c r="C282" s="331">
        <v>12</v>
      </c>
      <c r="D282" s="236"/>
      <c r="E282" s="236"/>
      <c r="F282" s="236"/>
      <c r="G282" s="236"/>
      <c r="H282" s="236"/>
      <c r="I282" s="236"/>
      <c r="J282" s="236"/>
      <c r="K282" s="236"/>
      <c r="L282" s="236"/>
      <c r="M282" s="236"/>
      <c r="N282" s="236"/>
      <c r="O282" s="236"/>
      <c r="P282" s="298"/>
      <c r="Q282" s="236"/>
      <c r="R282" s="236"/>
      <c r="S282" s="236"/>
      <c r="T282" s="236"/>
      <c r="U282" s="236"/>
      <c r="V282" s="236"/>
      <c r="W282" s="236"/>
      <c r="X282" s="236"/>
      <c r="Y282" s="236"/>
    </row>
    <row r="283" spans="1:25" ht="12.75">
      <c r="A283" s="332" t="s">
        <v>915</v>
      </c>
      <c r="B283" s="338" t="s">
        <v>40</v>
      </c>
      <c r="C283" s="331">
        <v>15</v>
      </c>
      <c r="D283" s="236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36"/>
      <c r="P283" s="298"/>
      <c r="Q283" s="236"/>
      <c r="R283" s="236"/>
      <c r="S283" s="236"/>
      <c r="T283" s="236"/>
      <c r="U283" s="236"/>
      <c r="V283" s="236"/>
      <c r="W283" s="236"/>
      <c r="X283" s="236"/>
      <c r="Y283" s="236"/>
    </row>
    <row r="284" spans="1:25" ht="12.75">
      <c r="A284" s="332" t="s">
        <v>917</v>
      </c>
      <c r="B284" s="338"/>
      <c r="C284" s="331">
        <v>10</v>
      </c>
      <c r="D284" s="236"/>
      <c r="E284" s="236"/>
      <c r="F284" s="236"/>
      <c r="G284" s="236"/>
      <c r="H284" s="236"/>
      <c r="I284" s="236"/>
      <c r="J284" s="236"/>
      <c r="K284" s="236"/>
      <c r="L284" s="236"/>
      <c r="M284" s="236"/>
      <c r="N284" s="236"/>
      <c r="O284" s="236"/>
      <c r="P284" s="298"/>
      <c r="Q284" s="236"/>
      <c r="R284" s="236"/>
      <c r="S284" s="236"/>
      <c r="T284" s="236"/>
      <c r="U284" s="236"/>
      <c r="V284" s="236"/>
      <c r="W284" s="236"/>
      <c r="X284" s="236"/>
      <c r="Y284" s="236"/>
    </row>
    <row r="285" spans="1:25" ht="12.75">
      <c r="A285" s="332" t="s">
        <v>922</v>
      </c>
      <c r="B285" s="338" t="e">
        <f t="shared" ref="B285:B292" ca="1" si="12">VLOOKUP(A285, INDIRECT("'"&amp;$J$1&amp;"'!$B$3:$F"), 4, FALSE())</f>
        <v>#REF!</v>
      </c>
      <c r="C285" s="331">
        <v>10</v>
      </c>
      <c r="D285" s="236"/>
      <c r="E285" s="236"/>
      <c r="F285" s="236"/>
      <c r="G285" s="236"/>
      <c r="H285" s="236"/>
      <c r="I285" s="236"/>
      <c r="J285" s="236"/>
      <c r="K285" s="236"/>
      <c r="L285" s="236"/>
      <c r="M285" s="236"/>
      <c r="N285" s="236"/>
      <c r="O285" s="236"/>
      <c r="P285" s="298"/>
      <c r="Q285" s="236"/>
      <c r="R285" s="236"/>
      <c r="S285" s="236"/>
      <c r="T285" s="236"/>
      <c r="U285" s="236"/>
      <c r="V285" s="236"/>
      <c r="W285" s="236"/>
      <c r="X285" s="236"/>
      <c r="Y285" s="236"/>
    </row>
    <row r="286" spans="1:25" ht="12.75">
      <c r="A286" s="332" t="s">
        <v>926</v>
      </c>
      <c r="B286" s="338" t="e">
        <f t="shared" ca="1" si="12"/>
        <v>#REF!</v>
      </c>
      <c r="C286" s="331">
        <v>10</v>
      </c>
      <c r="D286" s="236"/>
      <c r="E286" s="236"/>
      <c r="F286" s="236"/>
      <c r="G286" s="236"/>
      <c r="H286" s="236"/>
      <c r="I286" s="236"/>
      <c r="J286" s="236"/>
      <c r="K286" s="236"/>
      <c r="L286" s="236"/>
      <c r="M286" s="236"/>
      <c r="N286" s="236"/>
      <c r="O286" s="236"/>
      <c r="P286" s="298"/>
      <c r="Q286" s="236"/>
      <c r="R286" s="236"/>
      <c r="S286" s="236"/>
      <c r="T286" s="236"/>
      <c r="U286" s="236"/>
      <c r="V286" s="236"/>
      <c r="W286" s="236"/>
      <c r="X286" s="236"/>
      <c r="Y286" s="236"/>
    </row>
    <row r="287" spans="1:25" ht="12.75">
      <c r="A287" s="332" t="s">
        <v>931</v>
      </c>
      <c r="B287" s="338" t="e">
        <f t="shared" ca="1" si="12"/>
        <v>#REF!</v>
      </c>
      <c r="C287" s="331">
        <v>13</v>
      </c>
      <c r="D287" s="236"/>
      <c r="E287" s="236"/>
      <c r="F287" s="236"/>
      <c r="G287" s="236"/>
      <c r="H287" s="236"/>
      <c r="I287" s="236"/>
      <c r="J287" s="236"/>
      <c r="K287" s="236"/>
      <c r="L287" s="236"/>
      <c r="M287" s="236"/>
      <c r="N287" s="236"/>
      <c r="O287" s="236"/>
      <c r="P287" s="298"/>
      <c r="Q287" s="236"/>
      <c r="R287" s="236"/>
      <c r="S287" s="236"/>
      <c r="T287" s="236"/>
      <c r="U287" s="236"/>
      <c r="V287" s="236"/>
      <c r="W287" s="236"/>
      <c r="X287" s="236"/>
      <c r="Y287" s="236"/>
    </row>
    <row r="288" spans="1:25" ht="12.75">
      <c r="A288" s="332" t="s">
        <v>936</v>
      </c>
      <c r="B288" s="338" t="e">
        <f t="shared" ca="1" si="12"/>
        <v>#REF!</v>
      </c>
      <c r="C288" s="331">
        <v>11</v>
      </c>
      <c r="D288" s="236"/>
      <c r="E288" s="236"/>
      <c r="F288" s="236"/>
      <c r="G288" s="236"/>
      <c r="H288" s="236"/>
      <c r="I288" s="236"/>
      <c r="J288" s="236"/>
      <c r="K288" s="236"/>
      <c r="L288" s="236"/>
      <c r="M288" s="236"/>
      <c r="N288" s="236"/>
      <c r="O288" s="236"/>
      <c r="P288" s="298"/>
      <c r="Q288" s="236"/>
      <c r="R288" s="236"/>
      <c r="S288" s="236"/>
      <c r="T288" s="236"/>
      <c r="U288" s="236"/>
      <c r="V288" s="236"/>
      <c r="W288" s="236"/>
      <c r="X288" s="236"/>
      <c r="Y288" s="236"/>
    </row>
    <row r="289" spans="1:25" ht="12.75">
      <c r="A289" s="332" t="s">
        <v>939</v>
      </c>
      <c r="B289" s="338" t="e">
        <f t="shared" ca="1" si="12"/>
        <v>#REF!</v>
      </c>
      <c r="C289" s="331">
        <v>11</v>
      </c>
      <c r="D289" s="236"/>
      <c r="E289" s="236"/>
      <c r="F289" s="236"/>
      <c r="G289" s="236"/>
      <c r="H289" s="236"/>
      <c r="I289" s="236"/>
      <c r="J289" s="236"/>
      <c r="K289" s="236"/>
      <c r="L289" s="236"/>
      <c r="M289" s="236"/>
      <c r="N289" s="236"/>
      <c r="O289" s="236"/>
      <c r="P289" s="298"/>
      <c r="Q289" s="236"/>
      <c r="R289" s="236"/>
      <c r="S289" s="236"/>
      <c r="T289" s="236"/>
      <c r="U289" s="236"/>
      <c r="V289" s="236"/>
      <c r="W289" s="236"/>
      <c r="X289" s="236"/>
      <c r="Y289" s="236"/>
    </row>
    <row r="290" spans="1:25" ht="12.75">
      <c r="A290" s="332" t="s">
        <v>944</v>
      </c>
      <c r="B290" s="338" t="e">
        <f t="shared" ca="1" si="12"/>
        <v>#REF!</v>
      </c>
      <c r="C290" s="339">
        <v>11</v>
      </c>
      <c r="D290" s="236"/>
      <c r="E290" s="236"/>
      <c r="F290" s="236"/>
      <c r="G290" s="236"/>
      <c r="H290" s="236"/>
      <c r="I290" s="236"/>
      <c r="J290" s="236"/>
      <c r="K290" s="236"/>
      <c r="L290" s="236"/>
      <c r="M290" s="236"/>
      <c r="N290" s="236"/>
      <c r="O290" s="236"/>
      <c r="P290" s="298"/>
      <c r="Q290" s="236"/>
      <c r="R290" s="236"/>
      <c r="S290" s="236"/>
      <c r="T290" s="236"/>
      <c r="U290" s="236"/>
      <c r="V290" s="236"/>
      <c r="W290" s="236"/>
      <c r="X290" s="236"/>
      <c r="Y290" s="236"/>
    </row>
    <row r="291" spans="1:25" ht="12.75">
      <c r="A291" s="332" t="s">
        <v>947</v>
      </c>
      <c r="B291" s="338" t="e">
        <f t="shared" ca="1" si="12"/>
        <v>#REF!</v>
      </c>
      <c r="C291" s="339">
        <v>15</v>
      </c>
      <c r="D291" s="236"/>
      <c r="E291" s="236"/>
      <c r="F291" s="236"/>
      <c r="G291" s="236"/>
      <c r="H291" s="236"/>
      <c r="I291" s="236"/>
      <c r="J291" s="236"/>
      <c r="K291" s="236"/>
      <c r="L291" s="236"/>
      <c r="M291" s="236"/>
      <c r="N291" s="236"/>
      <c r="O291" s="236"/>
      <c r="P291" s="298"/>
      <c r="Q291" s="236"/>
      <c r="R291" s="236"/>
      <c r="S291" s="236"/>
      <c r="T291" s="236"/>
      <c r="U291" s="236"/>
      <c r="V291" s="236"/>
      <c r="W291" s="236"/>
      <c r="X291" s="236"/>
      <c r="Y291" s="236"/>
    </row>
    <row r="292" spans="1:25" ht="12.75">
      <c r="A292" s="332" t="s">
        <v>950</v>
      </c>
      <c r="B292" s="338" t="e">
        <f t="shared" ca="1" si="12"/>
        <v>#REF!</v>
      </c>
      <c r="C292" s="339">
        <v>15</v>
      </c>
      <c r="D292" s="236"/>
      <c r="E292" s="236"/>
      <c r="F292" s="236"/>
      <c r="G292" s="236"/>
      <c r="H292" s="236"/>
      <c r="I292" s="236"/>
      <c r="J292" s="236"/>
      <c r="K292" s="236"/>
      <c r="L292" s="236"/>
      <c r="M292" s="236"/>
      <c r="N292" s="236"/>
      <c r="O292" s="236"/>
      <c r="P292" s="298"/>
      <c r="Q292" s="236"/>
      <c r="R292" s="236"/>
      <c r="S292" s="236"/>
      <c r="T292" s="236"/>
      <c r="U292" s="236"/>
      <c r="V292" s="236"/>
      <c r="W292" s="236"/>
      <c r="X292" s="236"/>
      <c r="Y292" s="236"/>
    </row>
    <row r="293" spans="1:25" ht="12.75">
      <c r="A293" s="332" t="s">
        <v>978</v>
      </c>
      <c r="B293" s="338" t="s">
        <v>40</v>
      </c>
      <c r="C293" s="339">
        <v>20</v>
      </c>
      <c r="D293" s="236"/>
      <c r="E293" s="236"/>
      <c r="F293" s="236"/>
      <c r="G293" s="236"/>
      <c r="H293" s="236"/>
      <c r="I293" s="236"/>
      <c r="J293" s="236"/>
      <c r="K293" s="236"/>
      <c r="L293" s="236"/>
      <c r="M293" s="236"/>
      <c r="N293" s="236"/>
      <c r="O293" s="236"/>
      <c r="P293" s="298"/>
      <c r="Q293" s="236"/>
      <c r="R293" s="236"/>
      <c r="S293" s="236"/>
      <c r="T293" s="236"/>
      <c r="U293" s="236"/>
      <c r="V293" s="236"/>
      <c r="W293" s="236"/>
      <c r="X293" s="236"/>
      <c r="Y293" s="236"/>
    </row>
    <row r="294" spans="1:25" ht="12.75">
      <c r="A294" s="332" t="s">
        <v>959</v>
      </c>
      <c r="B294" s="338" t="s">
        <v>40</v>
      </c>
      <c r="C294" s="339">
        <v>18</v>
      </c>
      <c r="D294" s="236"/>
      <c r="E294" s="236"/>
      <c r="F294" s="236"/>
      <c r="G294" s="236"/>
      <c r="H294" s="236"/>
      <c r="I294" s="236"/>
      <c r="J294" s="236"/>
      <c r="K294" s="236"/>
      <c r="L294" s="236"/>
      <c r="M294" s="236"/>
      <c r="N294" s="236"/>
      <c r="O294" s="236"/>
      <c r="P294" s="298"/>
      <c r="Q294" s="236"/>
      <c r="R294" s="236"/>
      <c r="S294" s="236"/>
      <c r="T294" s="236"/>
      <c r="U294" s="236"/>
      <c r="V294" s="236"/>
      <c r="W294" s="236"/>
      <c r="X294" s="236"/>
      <c r="Y294" s="236"/>
    </row>
    <row r="295" spans="1:25" ht="12.75">
      <c r="A295" s="332" t="s">
        <v>963</v>
      </c>
      <c r="B295" s="338" t="s">
        <v>40</v>
      </c>
      <c r="C295" s="339">
        <v>18</v>
      </c>
      <c r="D295" s="236"/>
      <c r="E295" s="236"/>
      <c r="F295" s="236"/>
      <c r="G295" s="236"/>
      <c r="H295" s="236"/>
      <c r="I295" s="236"/>
      <c r="J295" s="236"/>
      <c r="K295" s="236"/>
      <c r="L295" s="236"/>
      <c r="M295" s="236"/>
      <c r="N295" s="236"/>
      <c r="O295" s="236"/>
      <c r="P295" s="298"/>
      <c r="Q295" s="236"/>
      <c r="R295" s="236"/>
      <c r="S295" s="236"/>
      <c r="T295" s="236"/>
      <c r="U295" s="236"/>
      <c r="V295" s="236"/>
      <c r="W295" s="236"/>
      <c r="X295" s="236"/>
      <c r="Y295" s="236"/>
    </row>
    <row r="296" spans="1:25" ht="12.75">
      <c r="A296" s="332" t="s">
        <v>965</v>
      </c>
      <c r="B296" s="338" t="e">
        <f t="shared" ref="B296:B298" ca="1" si="13">VLOOKUP(A296, INDIRECT("'"&amp;$J$1&amp;"'!$B$3:$F"), 4, FALSE())</f>
        <v>#REF!</v>
      </c>
      <c r="C296" s="339">
        <v>20</v>
      </c>
      <c r="D296" s="236"/>
      <c r="E296" s="236"/>
      <c r="F296" s="236"/>
      <c r="G296" s="236"/>
      <c r="H296" s="236"/>
      <c r="I296" s="236"/>
      <c r="J296" s="236"/>
      <c r="K296" s="236"/>
      <c r="L296" s="236"/>
      <c r="M296" s="236"/>
      <c r="N296" s="236"/>
      <c r="O296" s="236"/>
      <c r="P296" s="298"/>
      <c r="Q296" s="236"/>
      <c r="R296" s="236"/>
      <c r="S296" s="236"/>
      <c r="T296" s="236"/>
      <c r="U296" s="236"/>
      <c r="V296" s="236"/>
      <c r="W296" s="236"/>
      <c r="X296" s="236"/>
      <c r="Y296" s="236"/>
    </row>
    <row r="297" spans="1:25" ht="12.75">
      <c r="A297" s="332" t="s">
        <v>968</v>
      </c>
      <c r="B297" s="338" t="e">
        <f t="shared" ca="1" si="13"/>
        <v>#REF!</v>
      </c>
      <c r="C297" s="339">
        <v>18</v>
      </c>
      <c r="D297" s="236"/>
      <c r="E297" s="236"/>
      <c r="F297" s="236"/>
      <c r="G297" s="236"/>
      <c r="H297" s="236"/>
      <c r="I297" s="236"/>
      <c r="J297" s="236"/>
      <c r="K297" s="236"/>
      <c r="L297" s="236"/>
      <c r="M297" s="236"/>
      <c r="N297" s="236"/>
      <c r="O297" s="236"/>
      <c r="P297" s="298"/>
      <c r="Q297" s="236"/>
      <c r="R297" s="236"/>
      <c r="S297" s="236"/>
      <c r="T297" s="236"/>
      <c r="U297" s="236"/>
      <c r="V297" s="236"/>
      <c r="W297" s="236"/>
      <c r="X297" s="236"/>
      <c r="Y297" s="236"/>
    </row>
    <row r="298" spans="1:25" ht="12.75">
      <c r="A298" s="332" t="s">
        <v>973</v>
      </c>
      <c r="B298" s="338" t="e">
        <f t="shared" ca="1" si="13"/>
        <v>#REF!</v>
      </c>
      <c r="C298" s="339">
        <v>20</v>
      </c>
      <c r="D298" s="236"/>
      <c r="E298" s="236"/>
      <c r="F298" s="236"/>
      <c r="G298" s="236"/>
      <c r="H298" s="236"/>
      <c r="I298" s="236"/>
      <c r="J298" s="236"/>
      <c r="K298" s="236"/>
      <c r="L298" s="236"/>
      <c r="M298" s="236"/>
      <c r="N298" s="236"/>
      <c r="O298" s="236"/>
      <c r="P298" s="298"/>
      <c r="Q298" s="236"/>
      <c r="R298" s="236"/>
      <c r="S298" s="236"/>
      <c r="T298" s="236"/>
      <c r="U298" s="236"/>
      <c r="V298" s="236"/>
      <c r="W298" s="236"/>
      <c r="X298" s="236"/>
      <c r="Y298" s="236"/>
    </row>
    <row r="299" spans="1:25" ht="12.75">
      <c r="A299" s="332" t="s">
        <v>956</v>
      </c>
      <c r="B299" s="338" t="s">
        <v>40</v>
      </c>
      <c r="C299" s="339">
        <v>20</v>
      </c>
      <c r="D299" s="236"/>
      <c r="E299" s="236"/>
      <c r="F299" s="236"/>
      <c r="G299" s="236"/>
      <c r="H299" s="236"/>
      <c r="I299" s="236"/>
      <c r="J299" s="236"/>
      <c r="K299" s="236"/>
      <c r="L299" s="236"/>
      <c r="M299" s="236"/>
      <c r="N299" s="236"/>
      <c r="O299" s="236"/>
      <c r="P299" s="298"/>
      <c r="Q299" s="236"/>
      <c r="R299" s="236"/>
      <c r="S299" s="236"/>
      <c r="T299" s="236"/>
      <c r="U299" s="236"/>
      <c r="V299" s="236"/>
      <c r="W299" s="236"/>
      <c r="X299" s="236"/>
      <c r="Y299" s="236"/>
    </row>
    <row r="300" spans="1:25" ht="12.75">
      <c r="A300" s="332" t="s">
        <v>981</v>
      </c>
      <c r="B300" s="338" t="e">
        <f t="array" aca="1" ref="B300" ca="1">VLOOKUP(A300, INDIRECT("'"&amp;$J$1&amp;"'!$B$3:$F"), 4, FALSE())</f>
        <v>#REF!</v>
      </c>
      <c r="C300" s="339">
        <v>35</v>
      </c>
      <c r="D300" s="236"/>
      <c r="E300" s="236"/>
      <c r="F300" s="236"/>
      <c r="G300" s="236"/>
      <c r="H300" s="236"/>
      <c r="I300" s="236"/>
      <c r="J300" s="236"/>
      <c r="K300" s="236"/>
      <c r="L300" s="236"/>
      <c r="M300" s="236"/>
      <c r="N300" s="236"/>
      <c r="O300" s="236"/>
      <c r="P300" s="298"/>
      <c r="Q300" s="236"/>
      <c r="R300" s="236"/>
      <c r="S300" s="236"/>
      <c r="T300" s="236"/>
      <c r="U300" s="236"/>
      <c r="V300" s="236"/>
      <c r="W300" s="236"/>
      <c r="X300" s="236"/>
      <c r="Y300" s="236"/>
    </row>
    <row r="301" spans="1:25" ht="12.75">
      <c r="A301" s="334" t="s">
        <v>953</v>
      </c>
      <c r="B301" s="340" t="s">
        <v>40</v>
      </c>
      <c r="C301" s="339">
        <v>35</v>
      </c>
      <c r="D301" s="236"/>
      <c r="E301" s="236"/>
      <c r="F301" s="236"/>
      <c r="G301" s="236"/>
      <c r="H301" s="236"/>
      <c r="I301" s="236"/>
      <c r="J301" s="236"/>
      <c r="K301" s="236"/>
      <c r="L301" s="236"/>
      <c r="M301" s="236"/>
      <c r="N301" s="236"/>
      <c r="O301" s="236"/>
      <c r="P301" s="298"/>
      <c r="Q301" s="236"/>
      <c r="R301" s="236"/>
      <c r="S301" s="236"/>
      <c r="T301" s="236"/>
      <c r="U301" s="236"/>
      <c r="V301" s="236"/>
      <c r="W301" s="236"/>
      <c r="X301" s="236"/>
      <c r="Y301" s="236"/>
    </row>
    <row r="302" spans="1:25" ht="12.75">
      <c r="A302" s="332" t="s">
        <v>989</v>
      </c>
      <c r="B302" s="338" t="s">
        <v>40</v>
      </c>
      <c r="C302" s="339">
        <v>35</v>
      </c>
      <c r="D302" s="236"/>
      <c r="E302" s="236"/>
      <c r="F302" s="236"/>
      <c r="G302" s="236"/>
      <c r="H302" s="236"/>
      <c r="I302" s="236"/>
      <c r="J302" s="236"/>
      <c r="K302" s="236"/>
      <c r="L302" s="236"/>
      <c r="M302" s="236"/>
      <c r="N302" s="236"/>
      <c r="O302" s="236"/>
      <c r="P302" s="298"/>
      <c r="Q302" s="236"/>
      <c r="R302" s="236"/>
      <c r="S302" s="236"/>
      <c r="T302" s="236"/>
      <c r="U302" s="236"/>
      <c r="V302" s="236"/>
      <c r="W302" s="236"/>
      <c r="X302" s="236"/>
      <c r="Y302" s="236"/>
    </row>
    <row r="303" spans="1:25" ht="12.75">
      <c r="A303" s="332" t="s">
        <v>991</v>
      </c>
      <c r="B303" s="338" t="e">
        <f t="array" aca="1" ref="B303" ca="1">VLOOKUP(A303, INDIRECT("'"&amp;$J$1&amp;"'!$B$3:$F"), 4, FALSE())</f>
        <v>#REF!</v>
      </c>
      <c r="C303" s="339">
        <v>35</v>
      </c>
      <c r="D303" s="236"/>
      <c r="E303" s="236"/>
      <c r="F303" s="236"/>
      <c r="G303" s="236"/>
      <c r="H303" s="236"/>
      <c r="I303" s="236"/>
      <c r="J303" s="236"/>
      <c r="K303" s="236"/>
      <c r="L303" s="236"/>
      <c r="M303" s="236"/>
      <c r="N303" s="236"/>
      <c r="O303" s="236"/>
      <c r="P303" s="298"/>
      <c r="Q303" s="236"/>
      <c r="R303" s="236"/>
      <c r="S303" s="236"/>
      <c r="T303" s="236"/>
      <c r="U303" s="236"/>
      <c r="V303" s="236"/>
      <c r="W303" s="236"/>
      <c r="X303" s="236"/>
      <c r="Y303" s="236"/>
    </row>
    <row r="304" spans="1:25" ht="12.75">
      <c r="A304" s="332" t="s">
        <v>986</v>
      </c>
      <c r="B304" s="338" t="s">
        <v>40</v>
      </c>
      <c r="C304" s="339">
        <v>40</v>
      </c>
      <c r="D304" s="236"/>
      <c r="E304" s="236"/>
      <c r="F304" s="236"/>
      <c r="G304" s="236"/>
      <c r="H304" s="236"/>
      <c r="I304" s="236"/>
      <c r="J304" s="236"/>
      <c r="K304" s="236"/>
      <c r="L304" s="236"/>
      <c r="M304" s="236"/>
      <c r="N304" s="236"/>
      <c r="O304" s="236"/>
      <c r="P304" s="298"/>
      <c r="Q304" s="236"/>
      <c r="R304" s="236"/>
      <c r="S304" s="236"/>
      <c r="T304" s="236"/>
      <c r="U304" s="236"/>
      <c r="V304" s="236"/>
      <c r="W304" s="236"/>
      <c r="X304" s="236"/>
      <c r="Y304" s="236"/>
    </row>
    <row r="305" spans="1:25" ht="12.75">
      <c r="A305" s="332" t="s">
        <v>12812</v>
      </c>
      <c r="B305" s="338" t="e">
        <f t="shared" ref="B305:B306" ca="1" si="14">VLOOKUP(A305, INDIRECT("'"&amp;$J$1&amp;"'!$B$3:$F"), 4, FALSE())</f>
        <v>#REF!</v>
      </c>
      <c r="C305" s="339">
        <v>45</v>
      </c>
      <c r="D305" s="236"/>
      <c r="E305" s="236"/>
      <c r="F305" s="236"/>
      <c r="G305" s="236"/>
      <c r="H305" s="236"/>
      <c r="I305" s="236"/>
      <c r="J305" s="236"/>
      <c r="K305" s="236"/>
      <c r="L305" s="236"/>
      <c r="M305" s="236"/>
      <c r="N305" s="236"/>
      <c r="O305" s="236"/>
      <c r="P305" s="298"/>
      <c r="Q305" s="236"/>
      <c r="R305" s="236"/>
      <c r="S305" s="236"/>
      <c r="T305" s="236"/>
      <c r="U305" s="236"/>
      <c r="V305" s="236"/>
      <c r="W305" s="236"/>
      <c r="X305" s="236"/>
      <c r="Y305" s="236"/>
    </row>
    <row r="306" spans="1:25" ht="12.75">
      <c r="A306" s="332" t="s">
        <v>996</v>
      </c>
      <c r="B306" s="338" t="e">
        <f t="shared" ca="1" si="14"/>
        <v>#REF!</v>
      </c>
      <c r="C306" s="339">
        <v>40</v>
      </c>
      <c r="D306" s="236"/>
      <c r="E306" s="236"/>
      <c r="F306" s="236"/>
      <c r="G306" s="236"/>
      <c r="H306" s="236"/>
      <c r="I306" s="236"/>
      <c r="J306" s="236"/>
      <c r="K306" s="236"/>
      <c r="L306" s="236"/>
      <c r="M306" s="236"/>
      <c r="N306" s="236"/>
      <c r="O306" s="236"/>
      <c r="P306" s="298"/>
      <c r="Q306" s="236"/>
      <c r="R306" s="236"/>
      <c r="S306" s="236"/>
      <c r="T306" s="236"/>
      <c r="U306" s="236"/>
      <c r="V306" s="236"/>
      <c r="W306" s="236"/>
      <c r="X306" s="236"/>
      <c r="Y306" s="236"/>
    </row>
    <row r="307" spans="1:25" ht="12.75">
      <c r="A307" s="332" t="s">
        <v>1001</v>
      </c>
      <c r="B307" s="338" t="s">
        <v>40</v>
      </c>
      <c r="C307" s="339">
        <v>50</v>
      </c>
      <c r="D307" s="236"/>
      <c r="E307" s="236"/>
      <c r="F307" s="236"/>
      <c r="G307" s="236"/>
      <c r="H307" s="236"/>
      <c r="I307" s="236"/>
      <c r="J307" s="236"/>
      <c r="K307" s="236"/>
      <c r="L307" s="236"/>
      <c r="M307" s="236"/>
      <c r="N307" s="236"/>
      <c r="O307" s="236"/>
      <c r="P307" s="298"/>
      <c r="Q307" s="236"/>
      <c r="R307" s="236"/>
      <c r="S307" s="236"/>
      <c r="T307" s="236"/>
      <c r="U307" s="236"/>
      <c r="V307" s="236"/>
      <c r="W307" s="236"/>
      <c r="X307" s="236"/>
      <c r="Y307" s="236"/>
    </row>
    <row r="308" spans="1:25" ht="12.75">
      <c r="A308" s="332" t="s">
        <v>1003</v>
      </c>
      <c r="B308" s="338" t="e">
        <f t="shared" ref="B308:B313" ca="1" si="15">VLOOKUP(A308, INDIRECT("'"&amp;$J$1&amp;"'!$B$3:$F"), 4, FALSE())</f>
        <v>#REF!</v>
      </c>
      <c r="C308" s="339">
        <v>45</v>
      </c>
      <c r="D308" s="236"/>
      <c r="E308" s="236"/>
      <c r="F308" s="236"/>
      <c r="G308" s="236"/>
      <c r="H308" s="236"/>
      <c r="I308" s="236"/>
      <c r="J308" s="236"/>
      <c r="K308" s="236"/>
      <c r="L308" s="236"/>
      <c r="M308" s="236"/>
      <c r="N308" s="236"/>
      <c r="O308" s="236"/>
      <c r="P308" s="298"/>
      <c r="Q308" s="236"/>
      <c r="R308" s="236"/>
      <c r="S308" s="236"/>
      <c r="T308" s="236"/>
      <c r="U308" s="236"/>
      <c r="V308" s="236"/>
      <c r="W308" s="236"/>
      <c r="X308" s="236"/>
      <c r="Y308" s="236"/>
    </row>
    <row r="309" spans="1:25" ht="12.75">
      <c r="A309" s="332" t="s">
        <v>1008</v>
      </c>
      <c r="B309" s="338" t="e">
        <f t="shared" ca="1" si="15"/>
        <v>#REF!</v>
      </c>
      <c r="C309" s="339">
        <v>60</v>
      </c>
      <c r="D309" s="236"/>
      <c r="E309" s="236"/>
      <c r="F309" s="236"/>
      <c r="G309" s="236"/>
      <c r="H309" s="236"/>
      <c r="I309" s="236"/>
      <c r="J309" s="236"/>
      <c r="K309" s="236"/>
      <c r="L309" s="236"/>
      <c r="M309" s="236"/>
      <c r="N309" s="236"/>
      <c r="O309" s="236"/>
      <c r="P309" s="298"/>
      <c r="Q309" s="236"/>
      <c r="R309" s="236"/>
      <c r="S309" s="236"/>
      <c r="T309" s="236"/>
      <c r="U309" s="236"/>
      <c r="V309" s="236"/>
      <c r="W309" s="236"/>
      <c r="X309" s="236"/>
      <c r="Y309" s="236"/>
    </row>
    <row r="310" spans="1:25" ht="12.75">
      <c r="A310" s="332" t="s">
        <v>1013</v>
      </c>
      <c r="B310" s="338" t="e">
        <f t="shared" ca="1" si="15"/>
        <v>#REF!</v>
      </c>
      <c r="C310" s="339">
        <v>100</v>
      </c>
      <c r="D310" s="236"/>
      <c r="E310" s="236"/>
      <c r="F310" s="236"/>
      <c r="G310" s="236"/>
      <c r="H310" s="236"/>
      <c r="I310" s="236"/>
      <c r="J310" s="236"/>
      <c r="K310" s="236"/>
      <c r="L310" s="236"/>
      <c r="M310" s="236"/>
      <c r="N310" s="236"/>
      <c r="O310" s="236"/>
      <c r="P310" s="298"/>
      <c r="Q310" s="236"/>
      <c r="R310" s="236"/>
      <c r="S310" s="236"/>
      <c r="T310" s="236"/>
      <c r="U310" s="236"/>
      <c r="V310" s="236"/>
      <c r="W310" s="236"/>
      <c r="X310" s="236"/>
      <c r="Y310" s="236"/>
    </row>
    <row r="311" spans="1:25" ht="12.75">
      <c r="A311" s="332" t="s">
        <v>1018</v>
      </c>
      <c r="B311" s="338" t="e">
        <f t="shared" ca="1" si="15"/>
        <v>#REF!</v>
      </c>
      <c r="C311" s="339">
        <v>90</v>
      </c>
      <c r="D311" s="236"/>
      <c r="E311" s="236"/>
      <c r="F311" s="236"/>
      <c r="G311" s="236"/>
      <c r="H311" s="236"/>
      <c r="I311" s="236"/>
      <c r="J311" s="236"/>
      <c r="K311" s="236"/>
      <c r="L311" s="236"/>
      <c r="M311" s="236"/>
      <c r="N311" s="236"/>
      <c r="O311" s="236"/>
      <c r="P311" s="298"/>
      <c r="Q311" s="236"/>
      <c r="R311" s="236"/>
      <c r="S311" s="236"/>
      <c r="T311" s="236"/>
      <c r="U311" s="236"/>
      <c r="V311" s="236"/>
      <c r="W311" s="236"/>
      <c r="X311" s="236"/>
      <c r="Y311" s="236"/>
    </row>
    <row r="312" spans="1:25" ht="12.75">
      <c r="A312" s="332" t="s">
        <v>1023</v>
      </c>
      <c r="B312" s="338" t="e">
        <f t="shared" ca="1" si="15"/>
        <v>#REF!</v>
      </c>
      <c r="C312" s="339">
        <v>85</v>
      </c>
      <c r="D312" s="236"/>
      <c r="E312" s="236"/>
      <c r="F312" s="236"/>
      <c r="G312" s="236"/>
      <c r="H312" s="236"/>
      <c r="I312" s="236"/>
      <c r="J312" s="236"/>
      <c r="K312" s="236"/>
      <c r="L312" s="236"/>
      <c r="M312" s="236"/>
      <c r="N312" s="236"/>
      <c r="O312" s="236"/>
      <c r="P312" s="298"/>
      <c r="Q312" s="236"/>
      <c r="R312" s="236"/>
      <c r="S312" s="236"/>
      <c r="T312" s="236"/>
      <c r="U312" s="236"/>
      <c r="V312" s="236"/>
      <c r="W312" s="236"/>
      <c r="X312" s="236"/>
      <c r="Y312" s="236"/>
    </row>
    <row r="313" spans="1:25" ht="12.75">
      <c r="A313" s="332" t="s">
        <v>12813</v>
      </c>
      <c r="B313" s="338" t="e">
        <f t="shared" ca="1" si="15"/>
        <v>#REF!</v>
      </c>
      <c r="C313" s="339">
        <v>80</v>
      </c>
      <c r="D313" s="236"/>
      <c r="E313" s="236"/>
      <c r="F313" s="236"/>
      <c r="G313" s="236"/>
      <c r="H313" s="236"/>
      <c r="I313" s="236"/>
      <c r="J313" s="236"/>
      <c r="K313" s="236"/>
      <c r="L313" s="236"/>
      <c r="M313" s="236"/>
      <c r="N313" s="236"/>
      <c r="O313" s="236"/>
      <c r="P313" s="298"/>
      <c r="Q313" s="236"/>
      <c r="R313" s="236"/>
      <c r="S313" s="236"/>
      <c r="T313" s="236"/>
      <c r="U313" s="236"/>
      <c r="V313" s="236"/>
      <c r="W313" s="236"/>
      <c r="X313" s="236"/>
      <c r="Y313" s="236"/>
    </row>
    <row r="314" spans="1:25" ht="12.75">
      <c r="A314" s="332"/>
      <c r="B314" s="341"/>
      <c r="C314" s="331"/>
      <c r="D314" s="236"/>
      <c r="E314" s="236"/>
      <c r="F314" s="236"/>
      <c r="G314" s="236"/>
      <c r="H314" s="236"/>
      <c r="I314" s="236"/>
      <c r="J314" s="236"/>
      <c r="K314" s="236"/>
      <c r="L314" s="236"/>
      <c r="M314" s="236"/>
      <c r="N314" s="236"/>
      <c r="O314" s="236"/>
      <c r="P314" s="298"/>
      <c r="Q314" s="236"/>
      <c r="R314" s="236"/>
      <c r="S314" s="236"/>
      <c r="T314" s="236"/>
      <c r="U314" s="236"/>
      <c r="V314" s="236"/>
      <c r="W314" s="236"/>
      <c r="X314" s="236"/>
      <c r="Y314" s="236"/>
    </row>
    <row r="315" spans="1:25">
      <c r="A315" s="1370" t="s">
        <v>12814</v>
      </c>
      <c r="B315" s="1359"/>
      <c r="C315" s="1357"/>
      <c r="D315" s="236"/>
      <c r="E315" s="236"/>
      <c r="F315" s="236"/>
      <c r="G315" s="236"/>
      <c r="H315" s="236"/>
      <c r="I315" s="236"/>
      <c r="J315" s="236"/>
      <c r="K315" s="236"/>
      <c r="L315" s="236"/>
      <c r="M315" s="236"/>
      <c r="N315" s="236"/>
      <c r="O315" s="236"/>
      <c r="P315" s="298"/>
      <c r="Q315" s="236"/>
      <c r="R315" s="236"/>
      <c r="S315" s="236"/>
      <c r="T315" s="236"/>
      <c r="U315" s="236"/>
      <c r="V315" s="236"/>
      <c r="W315" s="236"/>
      <c r="X315" s="236"/>
      <c r="Y315" s="236"/>
    </row>
    <row r="316" spans="1:25">
      <c r="A316" s="1370" t="s">
        <v>12785</v>
      </c>
      <c r="B316" s="1359"/>
      <c r="C316" s="1357"/>
      <c r="D316" s="236"/>
      <c r="E316" s="236"/>
      <c r="F316" s="236"/>
      <c r="G316" s="236"/>
      <c r="H316" s="236"/>
      <c r="I316" s="236"/>
      <c r="J316" s="236"/>
      <c r="K316" s="236"/>
      <c r="L316" s="236"/>
      <c r="M316" s="236"/>
      <c r="N316" s="236"/>
      <c r="O316" s="236"/>
      <c r="P316" s="298"/>
      <c r="Q316" s="236"/>
      <c r="R316" s="236"/>
      <c r="S316" s="236"/>
      <c r="T316" s="236"/>
      <c r="U316" s="236"/>
      <c r="V316" s="236"/>
      <c r="W316" s="236"/>
      <c r="X316" s="236"/>
      <c r="Y316" s="236"/>
    </row>
    <row r="317" spans="1:25" ht="12.75">
      <c r="A317" s="342"/>
      <c r="B317" s="343"/>
      <c r="C317" s="344"/>
      <c r="D317" s="236"/>
      <c r="E317" s="236"/>
      <c r="F317" s="236"/>
      <c r="G317" s="236"/>
      <c r="H317" s="236"/>
      <c r="I317" s="236"/>
      <c r="J317" s="236"/>
      <c r="K317" s="236"/>
      <c r="L317" s="236"/>
      <c r="M317" s="236"/>
      <c r="N317" s="236"/>
      <c r="O317" s="236"/>
      <c r="P317" s="298"/>
      <c r="Q317" s="236"/>
      <c r="R317" s="236"/>
      <c r="S317" s="236"/>
      <c r="T317" s="236"/>
      <c r="U317" s="236"/>
      <c r="V317" s="236"/>
      <c r="W317" s="236"/>
      <c r="X317" s="236"/>
      <c r="Y317" s="236"/>
    </row>
    <row r="318" spans="1:25">
      <c r="A318" s="1370" t="s">
        <v>12797</v>
      </c>
      <c r="B318" s="1359"/>
      <c r="C318" s="1357"/>
      <c r="D318" s="236"/>
      <c r="E318" s="236"/>
      <c r="F318" s="236"/>
      <c r="G318" s="236"/>
      <c r="H318" s="236"/>
      <c r="I318" s="236"/>
      <c r="J318" s="236"/>
      <c r="K318" s="236"/>
      <c r="L318" s="236"/>
      <c r="M318" s="236"/>
      <c r="N318" s="236"/>
      <c r="O318" s="236"/>
      <c r="P318" s="298"/>
      <c r="Q318" s="236"/>
      <c r="R318" s="236"/>
      <c r="S318" s="236"/>
      <c r="T318" s="236"/>
      <c r="U318" s="236"/>
      <c r="V318" s="236"/>
      <c r="W318" s="236"/>
      <c r="X318" s="236"/>
      <c r="Y318" s="236"/>
    </row>
    <row r="319" spans="1:25" ht="12.75">
      <c r="A319" s="342" t="s">
        <v>4585</v>
      </c>
      <c r="B319" s="343" t="e">
        <f t="array" aca="1" ref="B319" ca="1">VLOOKUP(A319, INDIRECT("'"&amp;$M$1&amp;"'!$B$3:$D"), 3, FALSE())</f>
        <v>#REF!</v>
      </c>
      <c r="C319" s="344">
        <v>0.15</v>
      </c>
      <c r="D319" s="236"/>
      <c r="E319" s="236"/>
      <c r="F319" s="236"/>
      <c r="G319" s="236"/>
      <c r="H319" s="236"/>
      <c r="I319" s="236"/>
      <c r="J319" s="236"/>
      <c r="K319" s="236"/>
      <c r="L319" s="236"/>
      <c r="M319" s="236"/>
      <c r="N319" s="236"/>
      <c r="O319" s="236"/>
      <c r="P319" s="298"/>
      <c r="Q319" s="236"/>
      <c r="R319" s="236"/>
      <c r="S319" s="236"/>
      <c r="T319" s="236"/>
      <c r="U319" s="236"/>
      <c r="V319" s="236"/>
      <c r="W319" s="236"/>
      <c r="X319" s="236"/>
      <c r="Y319" s="236"/>
    </row>
    <row r="320" spans="1:25" ht="12.75">
      <c r="A320" s="49"/>
      <c r="B320" s="27"/>
      <c r="C320" s="290"/>
      <c r="D320" s="236"/>
      <c r="E320" s="236"/>
      <c r="F320" s="236"/>
      <c r="G320" s="236"/>
      <c r="H320" s="236"/>
      <c r="I320" s="236"/>
      <c r="J320" s="236"/>
      <c r="K320" s="236"/>
      <c r="L320" s="236"/>
      <c r="M320" s="236"/>
      <c r="N320" s="236"/>
      <c r="O320" s="236"/>
      <c r="P320" s="298"/>
      <c r="Q320" s="236"/>
      <c r="R320" s="236"/>
      <c r="S320" s="236"/>
      <c r="T320" s="236"/>
      <c r="U320" s="236"/>
      <c r="V320" s="236"/>
      <c r="W320" s="236"/>
      <c r="X320" s="236"/>
      <c r="Y320" s="236"/>
    </row>
    <row r="321" spans="1:25" ht="12.75">
      <c r="A321" s="345" t="s">
        <v>4679</v>
      </c>
      <c r="B321" s="343" t="e">
        <f t="shared" ref="B321:B324" ca="1" si="16">VLOOKUP(A321, INDIRECT("'"&amp;$M$1&amp;"'!$B$3:$D"), 3, FALSE())</f>
        <v>#REF!</v>
      </c>
      <c r="C321" s="344">
        <v>0.8</v>
      </c>
      <c r="D321" s="236"/>
      <c r="E321" s="236"/>
      <c r="F321" s="236"/>
      <c r="G321" s="236"/>
      <c r="H321" s="236"/>
      <c r="I321" s="236"/>
      <c r="J321" s="236"/>
      <c r="K321" s="236"/>
      <c r="L321" s="236"/>
      <c r="M321" s="236"/>
      <c r="N321" s="236"/>
      <c r="O321" s="236"/>
      <c r="P321" s="298"/>
      <c r="Q321" s="236"/>
      <c r="R321" s="236"/>
      <c r="S321" s="236"/>
      <c r="T321" s="236"/>
      <c r="U321" s="236"/>
      <c r="V321" s="236"/>
      <c r="W321" s="236"/>
      <c r="X321" s="236"/>
      <c r="Y321" s="236"/>
    </row>
    <row r="322" spans="1:25" ht="12.75">
      <c r="A322" s="345" t="s">
        <v>4694</v>
      </c>
      <c r="B322" s="343" t="e">
        <f t="shared" ca="1" si="16"/>
        <v>#REF!</v>
      </c>
      <c r="C322" s="344">
        <v>1.2</v>
      </c>
      <c r="D322" s="236"/>
      <c r="E322" s="236"/>
      <c r="F322" s="236"/>
      <c r="G322" s="236"/>
      <c r="H322" s="236"/>
      <c r="I322" s="236"/>
      <c r="J322" s="236"/>
      <c r="K322" s="236"/>
      <c r="L322" s="236"/>
      <c r="M322" s="236"/>
      <c r="N322" s="236"/>
      <c r="O322" s="236"/>
      <c r="P322" s="298"/>
      <c r="Q322" s="236"/>
      <c r="R322" s="236"/>
      <c r="S322" s="236"/>
      <c r="T322" s="236"/>
      <c r="U322" s="236"/>
      <c r="V322" s="236"/>
      <c r="W322" s="236"/>
      <c r="X322" s="236"/>
      <c r="Y322" s="236"/>
    </row>
    <row r="323" spans="1:25" ht="12.75">
      <c r="A323" s="345" t="s">
        <v>4709</v>
      </c>
      <c r="B323" s="343" t="e">
        <f t="shared" ca="1" si="16"/>
        <v>#REF!</v>
      </c>
      <c r="C323" s="344">
        <v>1.4</v>
      </c>
      <c r="D323" s="236"/>
      <c r="E323" s="236"/>
      <c r="F323" s="236"/>
      <c r="G323" s="236"/>
      <c r="H323" s="236"/>
      <c r="I323" s="236"/>
      <c r="J323" s="236"/>
      <c r="K323" s="236"/>
      <c r="L323" s="236"/>
      <c r="M323" s="236"/>
      <c r="N323" s="236"/>
      <c r="O323" s="236"/>
      <c r="P323" s="298"/>
      <c r="Q323" s="236"/>
      <c r="R323" s="236"/>
      <c r="S323" s="236"/>
      <c r="T323" s="236"/>
      <c r="U323" s="236"/>
      <c r="V323" s="236"/>
      <c r="W323" s="236"/>
      <c r="X323" s="236"/>
      <c r="Y323" s="236"/>
    </row>
    <row r="324" spans="1:25" ht="12.75">
      <c r="A324" s="345" t="s">
        <v>4724</v>
      </c>
      <c r="B324" s="343" t="e">
        <f t="shared" ca="1" si="16"/>
        <v>#REF!</v>
      </c>
      <c r="C324" s="344">
        <v>1.5</v>
      </c>
      <c r="D324" s="236"/>
      <c r="E324" s="236"/>
      <c r="F324" s="236"/>
      <c r="G324" s="236"/>
      <c r="H324" s="236"/>
      <c r="I324" s="236"/>
      <c r="J324" s="236"/>
      <c r="K324" s="236"/>
      <c r="L324" s="236"/>
      <c r="M324" s="236"/>
      <c r="N324" s="236"/>
      <c r="O324" s="236"/>
      <c r="P324" s="298"/>
      <c r="Q324" s="236"/>
      <c r="R324" s="236"/>
      <c r="S324" s="236"/>
      <c r="T324" s="236"/>
      <c r="U324" s="236"/>
      <c r="V324" s="236"/>
      <c r="W324" s="236"/>
      <c r="X324" s="236"/>
      <c r="Y324" s="236"/>
    </row>
    <row r="325" spans="1:25" ht="12.75">
      <c r="A325" s="49"/>
      <c r="B325" s="27"/>
      <c r="C325" s="290"/>
      <c r="D325" s="236"/>
      <c r="E325" s="236"/>
      <c r="F325" s="236"/>
      <c r="G325" s="236"/>
      <c r="H325" s="236"/>
      <c r="I325" s="236"/>
      <c r="J325" s="236"/>
      <c r="K325" s="236"/>
      <c r="L325" s="236"/>
      <c r="M325" s="236"/>
      <c r="N325" s="236"/>
      <c r="O325" s="236"/>
      <c r="P325" s="298"/>
      <c r="Q325" s="236"/>
      <c r="R325" s="236"/>
      <c r="S325" s="236"/>
      <c r="T325" s="236"/>
      <c r="U325" s="236"/>
      <c r="V325" s="236"/>
      <c r="W325" s="236"/>
      <c r="X325" s="236"/>
      <c r="Y325" s="236"/>
    </row>
    <row r="326" spans="1:25" ht="12.75">
      <c r="A326" s="345" t="s">
        <v>4674</v>
      </c>
      <c r="B326" s="343" t="e">
        <f t="shared" ref="B326:B329" ca="1" si="17">VLOOKUP(A326, INDIRECT("'"&amp;$M$1&amp;"'!$B$3:$D"), 3, FALSE())</f>
        <v>#REF!</v>
      </c>
      <c r="C326" s="344">
        <v>1</v>
      </c>
      <c r="D326" s="236"/>
      <c r="E326" s="236"/>
      <c r="F326" s="236"/>
      <c r="G326" s="236"/>
      <c r="H326" s="236"/>
      <c r="I326" s="236"/>
      <c r="J326" s="236"/>
      <c r="K326" s="236"/>
      <c r="L326" s="236"/>
      <c r="M326" s="236"/>
      <c r="N326" s="236"/>
      <c r="O326" s="236"/>
      <c r="P326" s="298"/>
      <c r="Q326" s="236"/>
      <c r="R326" s="236"/>
      <c r="S326" s="236"/>
      <c r="T326" s="236"/>
      <c r="U326" s="236"/>
      <c r="V326" s="236"/>
      <c r="W326" s="236"/>
      <c r="X326" s="236"/>
      <c r="Y326" s="236"/>
    </row>
    <row r="327" spans="1:25" ht="12.75">
      <c r="A327" s="345" t="s">
        <v>4689</v>
      </c>
      <c r="B327" s="343" t="e">
        <f t="shared" ca="1" si="17"/>
        <v>#REF!</v>
      </c>
      <c r="C327" s="344">
        <v>1.5</v>
      </c>
      <c r="D327" s="236"/>
      <c r="E327" s="236"/>
      <c r="F327" s="236"/>
      <c r="G327" s="236"/>
      <c r="H327" s="236"/>
      <c r="I327" s="236"/>
      <c r="J327" s="236"/>
      <c r="K327" s="236"/>
      <c r="L327" s="236"/>
      <c r="M327" s="236"/>
      <c r="N327" s="236"/>
      <c r="O327" s="236"/>
      <c r="P327" s="298"/>
      <c r="Q327" s="236"/>
      <c r="R327" s="236"/>
      <c r="S327" s="236"/>
      <c r="T327" s="236"/>
      <c r="U327" s="236"/>
      <c r="V327" s="236"/>
      <c r="W327" s="236"/>
      <c r="X327" s="236"/>
      <c r="Y327" s="236"/>
    </row>
    <row r="328" spans="1:25" ht="12.75">
      <c r="A328" s="345" t="s">
        <v>4704</v>
      </c>
      <c r="B328" s="343" t="e">
        <f t="shared" ca="1" si="17"/>
        <v>#REF!</v>
      </c>
      <c r="C328" s="344">
        <v>1.7</v>
      </c>
      <c r="D328" s="236"/>
      <c r="E328" s="236"/>
      <c r="F328" s="236"/>
      <c r="G328" s="236"/>
      <c r="H328" s="236"/>
      <c r="I328" s="236"/>
      <c r="J328" s="236"/>
      <c r="K328" s="236"/>
      <c r="L328" s="236"/>
      <c r="M328" s="236"/>
      <c r="N328" s="236"/>
      <c r="O328" s="236"/>
      <c r="P328" s="298"/>
      <c r="Q328" s="236"/>
      <c r="R328" s="236"/>
      <c r="S328" s="236"/>
      <c r="T328" s="236"/>
      <c r="U328" s="236"/>
      <c r="V328" s="236"/>
      <c r="W328" s="236"/>
      <c r="X328" s="236"/>
      <c r="Y328" s="236"/>
    </row>
    <row r="329" spans="1:25" ht="12.75">
      <c r="A329" s="345" t="s">
        <v>4719</v>
      </c>
      <c r="B329" s="343" t="e">
        <f t="shared" ca="1" si="17"/>
        <v>#REF!</v>
      </c>
      <c r="C329" s="344">
        <v>2</v>
      </c>
      <c r="D329" s="236"/>
      <c r="E329" s="236"/>
      <c r="F329" s="236"/>
      <c r="G329" s="236"/>
      <c r="H329" s="236"/>
      <c r="I329" s="236"/>
      <c r="J329" s="236"/>
      <c r="K329" s="236"/>
      <c r="L329" s="236"/>
      <c r="M329" s="236"/>
      <c r="N329" s="236"/>
      <c r="O329" s="236"/>
      <c r="P329" s="298"/>
      <c r="Q329" s="236"/>
      <c r="R329" s="236"/>
      <c r="S329" s="236"/>
      <c r="T329" s="236"/>
      <c r="U329" s="236"/>
      <c r="V329" s="236"/>
      <c r="W329" s="236"/>
      <c r="X329" s="236"/>
      <c r="Y329" s="236"/>
    </row>
    <row r="330" spans="1:25" ht="12.75">
      <c r="A330" s="49"/>
      <c r="B330" s="27"/>
      <c r="C330" s="290"/>
      <c r="D330" s="236"/>
      <c r="E330" s="236"/>
      <c r="F330" s="236"/>
      <c r="G330" s="236"/>
      <c r="H330" s="236"/>
      <c r="I330" s="236"/>
      <c r="J330" s="236"/>
      <c r="K330" s="236"/>
      <c r="L330" s="236"/>
      <c r="M330" s="236"/>
      <c r="N330" s="236"/>
      <c r="O330" s="236"/>
      <c r="P330" s="298"/>
      <c r="Q330" s="236"/>
      <c r="R330" s="236"/>
      <c r="S330" s="236"/>
      <c r="T330" s="236"/>
      <c r="U330" s="236"/>
      <c r="V330" s="236"/>
      <c r="W330" s="236"/>
      <c r="X330" s="236"/>
      <c r="Y330" s="236"/>
    </row>
    <row r="331" spans="1:25" ht="12.75">
      <c r="A331" s="345" t="s">
        <v>4669</v>
      </c>
      <c r="B331" s="343" t="e">
        <f t="shared" ref="B331:B334" ca="1" si="18">VLOOKUP(A331, INDIRECT("'"&amp;$M$1&amp;"'!$B$3:$D"), 3, FALSE())</f>
        <v>#REF!</v>
      </c>
      <c r="C331" s="344">
        <v>1</v>
      </c>
      <c r="D331" s="236"/>
      <c r="E331" s="236"/>
      <c r="F331" s="236"/>
      <c r="G331" s="236"/>
      <c r="H331" s="236"/>
      <c r="I331" s="236"/>
      <c r="J331" s="236"/>
      <c r="K331" s="236"/>
      <c r="L331" s="236"/>
      <c r="M331" s="236"/>
      <c r="N331" s="236"/>
      <c r="O331" s="236"/>
      <c r="P331" s="298"/>
      <c r="Q331" s="236"/>
      <c r="R331" s="236"/>
      <c r="S331" s="236"/>
      <c r="T331" s="236"/>
      <c r="U331" s="236"/>
      <c r="V331" s="236"/>
      <c r="W331" s="236"/>
      <c r="X331" s="236"/>
      <c r="Y331" s="236"/>
    </row>
    <row r="332" spans="1:25" ht="12.75">
      <c r="A332" s="345" t="s">
        <v>4684</v>
      </c>
      <c r="B332" s="343" t="e">
        <f t="shared" ca="1" si="18"/>
        <v>#REF!</v>
      </c>
      <c r="C332" s="344">
        <v>1.5</v>
      </c>
      <c r="D332" s="236"/>
      <c r="E332" s="236"/>
      <c r="F332" s="236"/>
      <c r="G332" s="236"/>
      <c r="H332" s="236"/>
      <c r="I332" s="236"/>
      <c r="J332" s="236"/>
      <c r="K332" s="236"/>
      <c r="L332" s="236"/>
      <c r="M332" s="236"/>
      <c r="N332" s="236"/>
      <c r="O332" s="236"/>
      <c r="P332" s="298"/>
      <c r="Q332" s="236"/>
      <c r="R332" s="236"/>
      <c r="S332" s="236"/>
      <c r="T332" s="236"/>
      <c r="U332" s="236"/>
      <c r="V332" s="236"/>
      <c r="W332" s="236"/>
      <c r="X332" s="236"/>
      <c r="Y332" s="236"/>
    </row>
    <row r="333" spans="1:25" ht="12.75">
      <c r="A333" s="345" t="s">
        <v>4699</v>
      </c>
      <c r="B333" s="343" t="e">
        <f t="shared" ca="1" si="18"/>
        <v>#REF!</v>
      </c>
      <c r="C333" s="344">
        <v>1.7</v>
      </c>
      <c r="D333" s="236"/>
      <c r="E333" s="236"/>
      <c r="F333" s="236"/>
      <c r="G333" s="236"/>
      <c r="H333" s="236"/>
      <c r="I333" s="236"/>
      <c r="J333" s="236"/>
      <c r="K333" s="236"/>
      <c r="L333" s="236"/>
      <c r="M333" s="236"/>
      <c r="N333" s="236"/>
      <c r="O333" s="236"/>
      <c r="P333" s="298"/>
      <c r="Q333" s="236"/>
      <c r="R333" s="236"/>
      <c r="S333" s="236"/>
      <c r="T333" s="236"/>
      <c r="U333" s="236"/>
      <c r="V333" s="236"/>
      <c r="W333" s="236"/>
      <c r="X333" s="236"/>
      <c r="Y333" s="236"/>
    </row>
    <row r="334" spans="1:25" ht="12.75">
      <c r="A334" s="345" t="s">
        <v>4714</v>
      </c>
      <c r="B334" s="343" t="e">
        <f t="shared" ca="1" si="18"/>
        <v>#REF!</v>
      </c>
      <c r="C334" s="344">
        <v>2</v>
      </c>
      <c r="D334" s="236"/>
      <c r="E334" s="236"/>
      <c r="F334" s="236"/>
      <c r="G334" s="236"/>
      <c r="H334" s="236"/>
      <c r="I334" s="236"/>
      <c r="J334" s="236"/>
      <c r="K334" s="236"/>
      <c r="L334" s="236"/>
      <c r="M334" s="236"/>
      <c r="N334" s="236"/>
      <c r="O334" s="236"/>
      <c r="P334" s="298"/>
      <c r="Q334" s="236"/>
      <c r="R334" s="236"/>
      <c r="S334" s="236"/>
      <c r="T334" s="236"/>
      <c r="U334" s="236"/>
      <c r="V334" s="236"/>
      <c r="W334" s="236"/>
      <c r="X334" s="236"/>
      <c r="Y334" s="236"/>
    </row>
    <row r="335" spans="1:25" ht="12.75">
      <c r="A335" s="49"/>
      <c r="B335" s="27"/>
      <c r="C335" s="290"/>
      <c r="D335" s="236"/>
      <c r="E335" s="236"/>
      <c r="F335" s="236"/>
      <c r="G335" s="236"/>
      <c r="H335" s="236"/>
      <c r="I335" s="236"/>
      <c r="J335" s="236"/>
      <c r="K335" s="236"/>
      <c r="L335" s="236"/>
      <c r="M335" s="236"/>
      <c r="N335" s="236"/>
      <c r="O335" s="236"/>
      <c r="P335" s="298"/>
      <c r="Q335" s="236"/>
      <c r="R335" s="236"/>
      <c r="S335" s="236"/>
      <c r="T335" s="236"/>
      <c r="U335" s="236"/>
      <c r="V335" s="236"/>
      <c r="W335" s="236"/>
      <c r="X335" s="236"/>
      <c r="Y335" s="236"/>
    </row>
    <row r="336" spans="1:25" ht="12.75">
      <c r="A336" s="345" t="s">
        <v>4604</v>
      </c>
      <c r="B336" s="343" t="e">
        <f t="shared" ref="B336:B339" ca="1" si="19">VLOOKUP(A336, INDIRECT("'"&amp;$M$1&amp;"'!$B$3:$D"), 3, FALSE())</f>
        <v>#REF!</v>
      </c>
      <c r="C336" s="344">
        <v>0.8</v>
      </c>
      <c r="D336" s="236"/>
      <c r="E336" s="236"/>
      <c r="F336" s="236"/>
      <c r="G336" s="236"/>
      <c r="H336" s="236"/>
      <c r="I336" s="236"/>
      <c r="J336" s="236"/>
      <c r="K336" s="236"/>
      <c r="L336" s="236"/>
      <c r="M336" s="236"/>
      <c r="N336" s="236"/>
      <c r="O336" s="236"/>
      <c r="P336" s="298"/>
      <c r="Q336" s="236"/>
      <c r="R336" s="236"/>
      <c r="S336" s="236"/>
      <c r="T336" s="236"/>
      <c r="U336" s="236"/>
      <c r="V336" s="236"/>
      <c r="W336" s="236"/>
      <c r="X336" s="236"/>
      <c r="Y336" s="236"/>
    </row>
    <row r="337" spans="1:25" ht="12.75">
      <c r="A337" s="345" t="s">
        <v>4624</v>
      </c>
      <c r="B337" s="343" t="e">
        <f t="shared" ca="1" si="19"/>
        <v>#REF!</v>
      </c>
      <c r="C337" s="344">
        <v>1.2</v>
      </c>
      <c r="D337" s="236"/>
      <c r="E337" s="236"/>
      <c r="F337" s="236"/>
      <c r="G337" s="236"/>
      <c r="H337" s="236"/>
      <c r="I337" s="236"/>
      <c r="J337" s="236"/>
      <c r="K337" s="236"/>
      <c r="L337" s="236"/>
      <c r="M337" s="236"/>
      <c r="N337" s="236"/>
      <c r="O337" s="236"/>
      <c r="P337" s="298"/>
      <c r="Q337" s="236"/>
      <c r="R337" s="236"/>
      <c r="S337" s="236"/>
      <c r="T337" s="236"/>
      <c r="U337" s="236"/>
      <c r="V337" s="236"/>
      <c r="W337" s="236"/>
      <c r="X337" s="236"/>
      <c r="Y337" s="236"/>
    </row>
    <row r="338" spans="1:25" ht="12.75">
      <c r="A338" s="345" t="s">
        <v>4644</v>
      </c>
      <c r="B338" s="343" t="e">
        <f t="shared" ca="1" si="19"/>
        <v>#REF!</v>
      </c>
      <c r="C338" s="344">
        <v>1.4</v>
      </c>
      <c r="D338" s="236"/>
      <c r="E338" s="236"/>
      <c r="F338" s="236"/>
      <c r="G338" s="236"/>
      <c r="H338" s="236"/>
      <c r="I338" s="236"/>
      <c r="J338" s="236"/>
      <c r="K338" s="236"/>
      <c r="L338" s="236"/>
      <c r="M338" s="236"/>
      <c r="N338" s="236"/>
      <c r="O338" s="236"/>
      <c r="P338" s="298"/>
      <c r="Q338" s="236"/>
      <c r="R338" s="236"/>
      <c r="S338" s="236"/>
      <c r="T338" s="236"/>
      <c r="U338" s="236"/>
      <c r="V338" s="236"/>
      <c r="W338" s="236"/>
      <c r="X338" s="236"/>
      <c r="Y338" s="236"/>
    </row>
    <row r="339" spans="1:25" ht="12.75">
      <c r="A339" s="345" t="s">
        <v>4664</v>
      </c>
      <c r="B339" s="343" t="e">
        <f t="shared" ca="1" si="19"/>
        <v>#REF!</v>
      </c>
      <c r="C339" s="344">
        <v>1.5</v>
      </c>
      <c r="D339" s="236"/>
      <c r="E339" s="236"/>
      <c r="F339" s="236"/>
      <c r="G339" s="236"/>
      <c r="H339" s="236"/>
      <c r="I339" s="236"/>
      <c r="J339" s="236"/>
      <c r="K339" s="236"/>
      <c r="L339" s="236"/>
      <c r="M339" s="236"/>
      <c r="N339" s="236"/>
      <c r="O339" s="236"/>
      <c r="P339" s="298"/>
      <c r="Q339" s="236"/>
      <c r="R339" s="236"/>
      <c r="S339" s="236"/>
      <c r="T339" s="236"/>
      <c r="U339" s="236"/>
      <c r="V339" s="236"/>
      <c r="W339" s="236"/>
      <c r="X339" s="236"/>
      <c r="Y339" s="236"/>
    </row>
    <row r="340" spans="1:25" ht="12.75">
      <c r="A340" s="49"/>
      <c r="B340" s="27"/>
      <c r="C340" s="290"/>
      <c r="D340" s="236"/>
      <c r="E340" s="236"/>
      <c r="F340" s="236"/>
      <c r="G340" s="236"/>
      <c r="H340" s="236"/>
      <c r="I340" s="236"/>
      <c r="J340" s="236"/>
      <c r="K340" s="236"/>
      <c r="L340" s="236"/>
      <c r="M340" s="236"/>
      <c r="N340" s="236"/>
      <c r="O340" s="236"/>
      <c r="P340" s="298"/>
      <c r="Q340" s="236"/>
      <c r="R340" s="236"/>
      <c r="S340" s="236"/>
      <c r="T340" s="236"/>
      <c r="U340" s="236"/>
      <c r="V340" s="236"/>
      <c r="W340" s="236"/>
      <c r="X340" s="236"/>
      <c r="Y340" s="236"/>
    </row>
    <row r="341" spans="1:25" ht="12.75">
      <c r="A341" s="345" t="s">
        <v>4599</v>
      </c>
      <c r="B341" s="343" t="e">
        <f t="shared" ref="B341:B344" ca="1" si="20">VLOOKUP(A341, INDIRECT("'"&amp;$M$1&amp;"'!$B$3:$D"), 3, FALSE())</f>
        <v>#REF!</v>
      </c>
      <c r="C341" s="344">
        <v>1</v>
      </c>
      <c r="D341" s="236"/>
      <c r="E341" s="236"/>
      <c r="F341" s="236"/>
      <c r="G341" s="236"/>
      <c r="H341" s="236"/>
      <c r="I341" s="236"/>
      <c r="J341" s="236"/>
      <c r="K341" s="236"/>
      <c r="L341" s="236"/>
      <c r="M341" s="236"/>
      <c r="N341" s="236"/>
      <c r="O341" s="236"/>
      <c r="P341" s="298"/>
      <c r="Q341" s="236"/>
      <c r="R341" s="236"/>
      <c r="S341" s="236"/>
      <c r="T341" s="236"/>
      <c r="U341" s="236"/>
      <c r="V341" s="236"/>
      <c r="W341" s="236"/>
      <c r="X341" s="236"/>
      <c r="Y341" s="236"/>
    </row>
    <row r="342" spans="1:25" ht="12.75">
      <c r="A342" s="345" t="s">
        <v>4619</v>
      </c>
      <c r="B342" s="343" t="e">
        <f t="shared" ca="1" si="20"/>
        <v>#REF!</v>
      </c>
      <c r="C342" s="344">
        <v>1.5</v>
      </c>
      <c r="D342" s="236"/>
      <c r="E342" s="236"/>
      <c r="F342" s="236"/>
      <c r="G342" s="236"/>
      <c r="H342" s="236"/>
      <c r="I342" s="236"/>
      <c r="J342" s="236"/>
      <c r="K342" s="236"/>
      <c r="L342" s="236"/>
      <c r="M342" s="236"/>
      <c r="N342" s="236"/>
      <c r="O342" s="236"/>
      <c r="P342" s="298"/>
      <c r="Q342" s="236"/>
      <c r="R342" s="236"/>
      <c r="S342" s="236"/>
      <c r="T342" s="236"/>
      <c r="U342" s="236"/>
      <c r="V342" s="236"/>
      <c r="W342" s="236"/>
      <c r="X342" s="236"/>
      <c r="Y342" s="236"/>
    </row>
    <row r="343" spans="1:25" ht="12.75">
      <c r="A343" s="345" t="s">
        <v>4639</v>
      </c>
      <c r="B343" s="343" t="e">
        <f t="shared" ca="1" si="20"/>
        <v>#REF!</v>
      </c>
      <c r="C343" s="344">
        <v>1.7</v>
      </c>
      <c r="D343" s="236"/>
      <c r="E343" s="236"/>
      <c r="F343" s="236"/>
      <c r="G343" s="236"/>
      <c r="H343" s="236"/>
      <c r="I343" s="236"/>
      <c r="J343" s="236"/>
      <c r="K343" s="236"/>
      <c r="L343" s="236"/>
      <c r="M343" s="236"/>
      <c r="N343" s="236"/>
      <c r="O343" s="236"/>
      <c r="P343" s="298"/>
      <c r="Q343" s="236"/>
      <c r="R343" s="236"/>
      <c r="S343" s="236"/>
      <c r="T343" s="236"/>
      <c r="U343" s="236"/>
      <c r="V343" s="236"/>
      <c r="W343" s="236"/>
      <c r="X343" s="236"/>
      <c r="Y343" s="236"/>
    </row>
    <row r="344" spans="1:25" ht="12.75">
      <c r="A344" s="345" t="s">
        <v>4659</v>
      </c>
      <c r="B344" s="343" t="e">
        <f t="shared" ca="1" si="20"/>
        <v>#REF!</v>
      </c>
      <c r="C344" s="344">
        <v>2</v>
      </c>
      <c r="D344" s="236"/>
      <c r="E344" s="236"/>
      <c r="F344" s="236"/>
      <c r="G344" s="236"/>
      <c r="H344" s="236"/>
      <c r="I344" s="236"/>
      <c r="J344" s="236"/>
      <c r="K344" s="236"/>
      <c r="L344" s="236"/>
      <c r="M344" s="236"/>
      <c r="N344" s="236"/>
      <c r="O344" s="236"/>
      <c r="P344" s="298"/>
      <c r="Q344" s="236"/>
      <c r="R344" s="236"/>
      <c r="S344" s="236"/>
      <c r="T344" s="236"/>
      <c r="U344" s="236"/>
      <c r="V344" s="236"/>
      <c r="W344" s="236"/>
      <c r="X344" s="236"/>
      <c r="Y344" s="236"/>
    </row>
    <row r="345" spans="1:25" ht="12.75">
      <c r="A345" s="49"/>
      <c r="B345" s="27"/>
      <c r="C345" s="290"/>
      <c r="D345" s="236"/>
      <c r="E345" s="236"/>
      <c r="F345" s="236"/>
      <c r="G345" s="236"/>
      <c r="H345" s="236"/>
      <c r="I345" s="236"/>
      <c r="J345" s="236"/>
      <c r="K345" s="236"/>
      <c r="L345" s="236"/>
      <c r="M345" s="236"/>
      <c r="N345" s="236"/>
      <c r="O345" s="236"/>
      <c r="P345" s="298"/>
      <c r="Q345" s="236"/>
      <c r="R345" s="236"/>
      <c r="S345" s="236"/>
      <c r="T345" s="236"/>
      <c r="U345" s="236"/>
      <c r="V345" s="236"/>
      <c r="W345" s="236"/>
      <c r="X345" s="236"/>
      <c r="Y345" s="236"/>
    </row>
    <row r="346" spans="1:25" ht="12.75">
      <c r="A346" s="345" t="s">
        <v>4594</v>
      </c>
      <c r="B346" s="343" t="e">
        <f t="shared" ref="B346:B349" ca="1" si="21">VLOOKUP(A346, INDIRECT("'"&amp;$M$1&amp;"'!$B$3:$D"), 3, FALSE())</f>
        <v>#REF!</v>
      </c>
      <c r="C346" s="344">
        <v>1</v>
      </c>
      <c r="D346" s="236"/>
      <c r="E346" s="236"/>
      <c r="F346" s="236"/>
      <c r="G346" s="236"/>
      <c r="H346" s="236"/>
      <c r="I346" s="236"/>
      <c r="J346" s="236"/>
      <c r="K346" s="236"/>
      <c r="L346" s="236"/>
      <c r="M346" s="236"/>
      <c r="N346" s="236"/>
      <c r="O346" s="236"/>
      <c r="P346" s="298"/>
      <c r="Q346" s="236"/>
      <c r="R346" s="236"/>
      <c r="S346" s="236"/>
      <c r="T346" s="236"/>
      <c r="U346" s="236"/>
      <c r="V346" s="236"/>
      <c r="W346" s="236"/>
      <c r="X346" s="236"/>
      <c r="Y346" s="236"/>
    </row>
    <row r="347" spans="1:25" ht="12.75">
      <c r="A347" s="345" t="s">
        <v>4614</v>
      </c>
      <c r="B347" s="343" t="e">
        <f t="shared" ca="1" si="21"/>
        <v>#REF!</v>
      </c>
      <c r="C347" s="344">
        <v>1.5</v>
      </c>
      <c r="D347" s="236"/>
      <c r="E347" s="236"/>
      <c r="F347" s="236"/>
      <c r="G347" s="236"/>
      <c r="H347" s="236"/>
      <c r="I347" s="236"/>
      <c r="J347" s="236"/>
      <c r="K347" s="236"/>
      <c r="L347" s="236"/>
      <c r="M347" s="236"/>
      <c r="N347" s="236"/>
      <c r="O347" s="236"/>
      <c r="P347" s="298"/>
      <c r="Q347" s="236"/>
      <c r="R347" s="236"/>
      <c r="S347" s="236"/>
      <c r="T347" s="236"/>
      <c r="U347" s="236"/>
      <c r="V347" s="236"/>
      <c r="W347" s="236"/>
      <c r="X347" s="236"/>
      <c r="Y347" s="236"/>
    </row>
    <row r="348" spans="1:25" ht="12.75">
      <c r="A348" s="345" t="s">
        <v>4634</v>
      </c>
      <c r="B348" s="343" t="e">
        <f t="shared" ca="1" si="21"/>
        <v>#REF!</v>
      </c>
      <c r="C348" s="344">
        <v>1.7</v>
      </c>
      <c r="D348" s="236"/>
      <c r="E348" s="236"/>
      <c r="F348" s="236"/>
      <c r="G348" s="236"/>
      <c r="H348" s="236"/>
      <c r="I348" s="236"/>
      <c r="J348" s="236"/>
      <c r="K348" s="236"/>
      <c r="L348" s="236"/>
      <c r="M348" s="236"/>
      <c r="N348" s="236"/>
      <c r="O348" s="236"/>
      <c r="P348" s="298"/>
      <c r="Q348" s="236"/>
      <c r="R348" s="236"/>
      <c r="S348" s="236"/>
      <c r="T348" s="236"/>
      <c r="U348" s="236"/>
      <c r="V348" s="236"/>
      <c r="W348" s="236"/>
      <c r="X348" s="236"/>
      <c r="Y348" s="236"/>
    </row>
    <row r="349" spans="1:25" ht="12.75">
      <c r="A349" s="345" t="s">
        <v>4654</v>
      </c>
      <c r="B349" s="343" t="e">
        <f t="shared" ca="1" si="21"/>
        <v>#REF!</v>
      </c>
      <c r="C349" s="344">
        <v>2</v>
      </c>
      <c r="D349" s="236"/>
      <c r="E349" s="236"/>
      <c r="F349" s="236"/>
      <c r="G349" s="236"/>
      <c r="H349" s="236"/>
      <c r="I349" s="236"/>
      <c r="J349" s="236"/>
      <c r="K349" s="236"/>
      <c r="L349" s="236"/>
      <c r="M349" s="236"/>
      <c r="N349" s="236"/>
      <c r="O349" s="236"/>
      <c r="P349" s="298"/>
      <c r="Q349" s="236"/>
      <c r="R349" s="236"/>
      <c r="S349" s="236"/>
      <c r="T349" s="236"/>
      <c r="U349" s="236"/>
      <c r="V349" s="236"/>
      <c r="W349" s="236"/>
      <c r="X349" s="236"/>
      <c r="Y349" s="236"/>
    </row>
    <row r="350" spans="1:25" ht="12.75">
      <c r="A350" s="49"/>
      <c r="B350" s="27"/>
      <c r="C350" s="290"/>
      <c r="D350" s="236"/>
      <c r="E350" s="236"/>
      <c r="F350" s="236"/>
      <c r="G350" s="236"/>
      <c r="H350" s="236"/>
      <c r="I350" s="236"/>
      <c r="J350" s="236"/>
      <c r="K350" s="236"/>
      <c r="L350" s="236"/>
      <c r="M350" s="236"/>
      <c r="N350" s="236"/>
      <c r="O350" s="236"/>
      <c r="P350" s="298"/>
      <c r="Q350" s="236"/>
      <c r="R350" s="236"/>
      <c r="S350" s="236"/>
      <c r="T350" s="236"/>
      <c r="U350" s="236"/>
      <c r="V350" s="236"/>
      <c r="W350" s="236"/>
      <c r="X350" s="236"/>
      <c r="Y350" s="236"/>
    </row>
    <row r="351" spans="1:25" ht="12.75">
      <c r="A351" s="345" t="s">
        <v>4589</v>
      </c>
      <c r="B351" s="343" t="e">
        <f t="shared" ref="B351:B354" ca="1" si="22">VLOOKUP(A351, INDIRECT("'"&amp;$M$1&amp;"'!$B$3:$D"), 3, FALSE())</f>
        <v>#REF!</v>
      </c>
      <c r="C351" s="344">
        <v>1</v>
      </c>
      <c r="D351" s="236"/>
      <c r="E351" s="236"/>
      <c r="F351" s="236"/>
      <c r="G351" s="236"/>
      <c r="H351" s="236"/>
      <c r="I351" s="236"/>
      <c r="J351" s="236"/>
      <c r="K351" s="236"/>
      <c r="L351" s="236"/>
      <c r="M351" s="236"/>
      <c r="N351" s="236"/>
      <c r="O351" s="236"/>
      <c r="P351" s="298"/>
      <c r="Q351" s="236"/>
      <c r="R351" s="236"/>
      <c r="S351" s="236"/>
      <c r="T351" s="236"/>
      <c r="U351" s="236"/>
      <c r="V351" s="236"/>
      <c r="W351" s="236"/>
      <c r="X351" s="236"/>
      <c r="Y351" s="236"/>
    </row>
    <row r="352" spans="1:25" ht="12.75">
      <c r="A352" s="345" t="s">
        <v>4609</v>
      </c>
      <c r="B352" s="343" t="e">
        <f t="shared" ca="1" si="22"/>
        <v>#REF!</v>
      </c>
      <c r="C352" s="344">
        <v>1.5</v>
      </c>
      <c r="D352" s="236"/>
      <c r="E352" s="236"/>
      <c r="F352" s="236"/>
      <c r="G352" s="236"/>
      <c r="H352" s="236"/>
      <c r="I352" s="236"/>
      <c r="J352" s="236"/>
      <c r="K352" s="236"/>
      <c r="L352" s="236"/>
      <c r="M352" s="236"/>
      <c r="N352" s="236"/>
      <c r="O352" s="236"/>
      <c r="P352" s="298"/>
      <c r="Q352" s="236"/>
      <c r="R352" s="236"/>
      <c r="S352" s="236"/>
      <c r="T352" s="236"/>
      <c r="U352" s="236"/>
      <c r="V352" s="236"/>
      <c r="W352" s="236"/>
      <c r="X352" s="236"/>
      <c r="Y352" s="236"/>
    </row>
    <row r="353" spans="1:25" ht="12.75">
      <c r="A353" s="345" t="s">
        <v>4629</v>
      </c>
      <c r="B353" s="343" t="e">
        <f t="shared" ca="1" si="22"/>
        <v>#REF!</v>
      </c>
      <c r="C353" s="344">
        <v>1.7</v>
      </c>
      <c r="D353" s="236"/>
      <c r="E353" s="236"/>
      <c r="F353" s="236"/>
      <c r="G353" s="236"/>
      <c r="H353" s="236"/>
      <c r="I353" s="236"/>
      <c r="J353" s="236"/>
      <c r="K353" s="236"/>
      <c r="L353" s="236"/>
      <c r="M353" s="236"/>
      <c r="N353" s="236"/>
      <c r="O353" s="236"/>
      <c r="P353" s="298"/>
      <c r="Q353" s="236"/>
      <c r="R353" s="236"/>
      <c r="S353" s="236"/>
      <c r="T353" s="236"/>
      <c r="U353" s="236"/>
      <c r="V353" s="236"/>
      <c r="W353" s="236"/>
      <c r="X353" s="236"/>
      <c r="Y353" s="236"/>
    </row>
    <row r="354" spans="1:25" ht="12.75">
      <c r="A354" s="345" t="s">
        <v>4649</v>
      </c>
      <c r="B354" s="343" t="e">
        <f t="shared" ca="1" si="22"/>
        <v>#REF!</v>
      </c>
      <c r="C354" s="344">
        <v>2</v>
      </c>
      <c r="D354" s="236"/>
      <c r="E354" s="236"/>
      <c r="F354" s="236"/>
      <c r="G354" s="236"/>
      <c r="H354" s="236"/>
      <c r="I354" s="236"/>
      <c r="J354" s="236"/>
      <c r="K354" s="236"/>
      <c r="L354" s="236"/>
      <c r="M354" s="236"/>
      <c r="N354" s="236"/>
      <c r="O354" s="236"/>
      <c r="P354" s="298"/>
      <c r="Q354" s="236"/>
      <c r="R354" s="236"/>
      <c r="S354" s="236"/>
      <c r="T354" s="236"/>
      <c r="U354" s="236"/>
      <c r="V354" s="236"/>
      <c r="W354" s="236"/>
      <c r="X354" s="236"/>
      <c r="Y354" s="236"/>
    </row>
    <row r="355" spans="1:25" ht="12.75">
      <c r="A355" s="49"/>
      <c r="B355" s="27"/>
      <c r="C355" s="290"/>
      <c r="D355" s="236"/>
      <c r="E355" s="236"/>
      <c r="F355" s="236"/>
      <c r="G355" s="236"/>
      <c r="H355" s="236"/>
      <c r="I355" s="236"/>
      <c r="J355" s="236"/>
      <c r="K355" s="236"/>
      <c r="L355" s="236"/>
      <c r="M355" s="236"/>
      <c r="N355" s="236"/>
      <c r="O355" s="236"/>
      <c r="P355" s="298"/>
      <c r="Q355" s="236"/>
      <c r="R355" s="236"/>
      <c r="S355" s="236"/>
      <c r="T355" s="236"/>
      <c r="U355" s="236"/>
      <c r="V355" s="236"/>
      <c r="W355" s="236"/>
      <c r="X355" s="236"/>
      <c r="Y355" s="236"/>
    </row>
    <row r="356" spans="1:25" ht="12.75">
      <c r="A356" s="342" t="s">
        <v>4575</v>
      </c>
      <c r="B356" s="343" t="e">
        <f t="shared" ref="B356:B361" ca="1" si="23">VLOOKUP(A356, INDIRECT("'"&amp;$M$1&amp;"'!$B$3:$D"), 3, FALSE())</f>
        <v>#REF!</v>
      </c>
      <c r="C356" s="344">
        <v>2</v>
      </c>
      <c r="D356" s="236"/>
      <c r="E356" s="236"/>
      <c r="F356" s="236"/>
      <c r="G356" s="236"/>
      <c r="H356" s="236"/>
      <c r="I356" s="236"/>
      <c r="J356" s="236"/>
      <c r="K356" s="236"/>
      <c r="L356" s="236"/>
      <c r="M356" s="236"/>
      <c r="N356" s="236"/>
      <c r="O356" s="236"/>
      <c r="P356" s="298"/>
      <c r="Q356" s="236"/>
      <c r="R356" s="236"/>
      <c r="S356" s="236"/>
      <c r="T356" s="236"/>
      <c r="U356" s="236"/>
      <c r="V356" s="236"/>
      <c r="W356" s="236"/>
      <c r="X356" s="236"/>
      <c r="Y356" s="236"/>
    </row>
    <row r="357" spans="1:25" ht="12.75">
      <c r="A357" s="345" t="s">
        <v>3602</v>
      </c>
      <c r="B357" s="343" t="e">
        <f t="shared" ca="1" si="23"/>
        <v>#REF!</v>
      </c>
      <c r="C357" s="344">
        <v>0.6</v>
      </c>
      <c r="D357" s="236"/>
      <c r="E357" s="236"/>
      <c r="F357" s="236"/>
      <c r="G357" s="236"/>
      <c r="H357" s="236"/>
      <c r="I357" s="236"/>
      <c r="J357" s="236"/>
      <c r="K357" s="236"/>
      <c r="L357" s="236"/>
      <c r="M357" s="236"/>
      <c r="N357" s="236"/>
      <c r="O357" s="236"/>
      <c r="P357" s="298"/>
      <c r="Q357" s="236"/>
      <c r="R357" s="236"/>
      <c r="S357" s="236"/>
      <c r="T357" s="236"/>
      <c r="U357" s="236"/>
      <c r="V357" s="236"/>
      <c r="W357" s="236"/>
      <c r="X357" s="236"/>
      <c r="Y357" s="236"/>
    </row>
    <row r="358" spans="1:25" ht="12.75">
      <c r="A358" s="345" t="s">
        <v>3607</v>
      </c>
      <c r="B358" s="343" t="e">
        <f t="shared" ca="1" si="23"/>
        <v>#REF!</v>
      </c>
      <c r="C358" s="344">
        <v>0.6</v>
      </c>
      <c r="D358" s="236"/>
      <c r="E358" s="236"/>
      <c r="F358" s="236"/>
      <c r="G358" s="236"/>
      <c r="H358" s="236"/>
      <c r="I358" s="236"/>
      <c r="J358" s="236"/>
      <c r="K358" s="236"/>
      <c r="L358" s="236"/>
      <c r="M358" s="236"/>
      <c r="N358" s="236"/>
      <c r="O358" s="236"/>
      <c r="P358" s="298"/>
      <c r="Q358" s="236"/>
      <c r="R358" s="236"/>
      <c r="S358" s="236"/>
      <c r="T358" s="236"/>
      <c r="U358" s="236"/>
      <c r="V358" s="236"/>
      <c r="W358" s="236"/>
      <c r="X358" s="236"/>
      <c r="Y358" s="236"/>
    </row>
    <row r="359" spans="1:25" ht="12.75">
      <c r="A359" s="345" t="s">
        <v>3611</v>
      </c>
      <c r="B359" s="343" t="e">
        <f t="shared" ca="1" si="23"/>
        <v>#REF!</v>
      </c>
      <c r="C359" s="344">
        <v>0.6</v>
      </c>
      <c r="D359" s="236"/>
      <c r="E359" s="236"/>
      <c r="F359" s="236"/>
      <c r="G359" s="236"/>
      <c r="H359" s="236"/>
      <c r="I359" s="236"/>
      <c r="J359" s="236"/>
      <c r="K359" s="236"/>
      <c r="L359" s="236"/>
      <c r="M359" s="236"/>
      <c r="N359" s="236"/>
      <c r="O359" s="236"/>
      <c r="P359" s="298"/>
      <c r="Q359" s="236"/>
      <c r="R359" s="236"/>
      <c r="S359" s="236"/>
      <c r="T359" s="236"/>
      <c r="U359" s="236"/>
      <c r="V359" s="236"/>
      <c r="W359" s="236"/>
      <c r="X359" s="236"/>
      <c r="Y359" s="236"/>
    </row>
    <row r="360" spans="1:25" ht="12.75">
      <c r="A360" s="345" t="s">
        <v>3615</v>
      </c>
      <c r="B360" s="343" t="e">
        <f t="shared" ca="1" si="23"/>
        <v>#REF!</v>
      </c>
      <c r="C360" s="344">
        <v>0.6</v>
      </c>
      <c r="D360" s="236"/>
      <c r="E360" s="236"/>
      <c r="F360" s="236"/>
      <c r="G360" s="236"/>
      <c r="H360" s="236"/>
      <c r="I360" s="236"/>
      <c r="J360" s="236"/>
      <c r="K360" s="236"/>
      <c r="L360" s="236"/>
      <c r="M360" s="236"/>
      <c r="N360" s="236"/>
      <c r="O360" s="236"/>
      <c r="P360" s="298"/>
      <c r="Q360" s="236"/>
      <c r="R360" s="236"/>
      <c r="S360" s="236"/>
      <c r="T360" s="236"/>
      <c r="U360" s="236"/>
      <c r="V360" s="236"/>
      <c r="W360" s="236"/>
      <c r="X360" s="236"/>
      <c r="Y360" s="236"/>
    </row>
    <row r="361" spans="1:25" ht="12.75">
      <c r="A361" s="346" t="s">
        <v>3619</v>
      </c>
      <c r="B361" s="343" t="e">
        <f t="shared" ca="1" si="23"/>
        <v>#REF!</v>
      </c>
      <c r="C361" s="344">
        <v>0.6</v>
      </c>
      <c r="D361" s="236"/>
      <c r="E361" s="236"/>
      <c r="F361" s="236"/>
      <c r="G361" s="236"/>
      <c r="H361" s="236"/>
      <c r="I361" s="236"/>
      <c r="J361" s="236"/>
      <c r="K361" s="236"/>
      <c r="L361" s="236"/>
      <c r="M361" s="236"/>
      <c r="N361" s="236"/>
      <c r="O361" s="236"/>
      <c r="P361" s="298"/>
      <c r="Q361" s="236"/>
      <c r="R361" s="236"/>
      <c r="S361" s="236"/>
      <c r="T361" s="236"/>
      <c r="U361" s="236"/>
      <c r="V361" s="236"/>
      <c r="W361" s="236"/>
      <c r="X361" s="236"/>
      <c r="Y361" s="236"/>
    </row>
    <row r="362" spans="1:25" ht="12.75">
      <c r="A362" s="19"/>
      <c r="B362" s="27"/>
      <c r="C362" s="290"/>
      <c r="D362" s="236"/>
      <c r="E362" s="236"/>
      <c r="F362" s="236"/>
      <c r="G362" s="236"/>
      <c r="H362" s="236"/>
      <c r="I362" s="236"/>
      <c r="J362" s="236"/>
      <c r="K362" s="236"/>
      <c r="L362" s="236"/>
      <c r="M362" s="236"/>
      <c r="N362" s="236"/>
      <c r="O362" s="236"/>
      <c r="P362" s="298"/>
      <c r="Q362" s="236"/>
      <c r="R362" s="236"/>
      <c r="S362" s="236"/>
      <c r="T362" s="236"/>
      <c r="U362" s="236"/>
      <c r="V362" s="236"/>
      <c r="W362" s="236"/>
      <c r="X362" s="236"/>
      <c r="Y362" s="236"/>
    </row>
    <row r="363" spans="1:25" ht="12.75">
      <c r="A363" s="19"/>
      <c r="B363" s="27"/>
      <c r="C363" s="290"/>
      <c r="D363" s="236"/>
      <c r="E363" s="236"/>
      <c r="F363" s="236"/>
      <c r="G363" s="236"/>
      <c r="H363" s="236"/>
      <c r="I363" s="236"/>
      <c r="J363" s="236"/>
      <c r="K363" s="236"/>
      <c r="L363" s="236"/>
      <c r="M363" s="236"/>
      <c r="N363" s="236"/>
      <c r="O363" s="236"/>
      <c r="P363" s="298"/>
      <c r="Q363" s="236"/>
      <c r="R363" s="236"/>
      <c r="S363" s="236"/>
      <c r="T363" s="236"/>
      <c r="U363" s="236"/>
      <c r="V363" s="236"/>
      <c r="W363" s="236"/>
      <c r="X363" s="236"/>
      <c r="Y363" s="236"/>
    </row>
    <row r="364" spans="1:25" ht="12.75">
      <c r="A364" s="342" t="s">
        <v>4734</v>
      </c>
      <c r="B364" s="343" t="e">
        <f t="shared" ref="B364:B367" ca="1" si="24">VLOOKUP(A364, INDIRECT("'"&amp;$M$1&amp;"'!$B$3:$D"), 3, FALSE())</f>
        <v>#REF!</v>
      </c>
      <c r="C364" s="344">
        <v>1</v>
      </c>
      <c r="D364" s="236"/>
      <c r="E364" s="236"/>
      <c r="F364" s="236"/>
      <c r="G364" s="236"/>
      <c r="H364" s="236"/>
      <c r="I364" s="236"/>
      <c r="J364" s="236"/>
      <c r="K364" s="236"/>
      <c r="L364" s="236"/>
      <c r="M364" s="236"/>
      <c r="N364" s="236"/>
      <c r="O364" s="236"/>
      <c r="P364" s="298"/>
      <c r="Q364" s="236"/>
      <c r="R364" s="236"/>
      <c r="S364" s="236"/>
      <c r="T364" s="236"/>
      <c r="U364" s="236"/>
      <c r="V364" s="236"/>
      <c r="W364" s="236"/>
      <c r="X364" s="236"/>
      <c r="Y364" s="236"/>
    </row>
    <row r="365" spans="1:25" ht="12.75">
      <c r="A365" s="342" t="s">
        <v>4749</v>
      </c>
      <c r="B365" s="343" t="e">
        <f t="shared" ca="1" si="24"/>
        <v>#REF!</v>
      </c>
      <c r="C365" s="344">
        <v>1.5</v>
      </c>
      <c r="D365" s="236"/>
      <c r="E365" s="236"/>
      <c r="F365" s="236"/>
      <c r="G365" s="236"/>
      <c r="H365" s="236"/>
      <c r="I365" s="236"/>
      <c r="J365" s="236"/>
      <c r="K365" s="236"/>
      <c r="L365" s="236"/>
      <c r="M365" s="236"/>
      <c r="N365" s="236"/>
      <c r="O365" s="236"/>
      <c r="P365" s="298"/>
      <c r="Q365" s="236"/>
      <c r="R365" s="236"/>
      <c r="S365" s="236"/>
      <c r="T365" s="236"/>
      <c r="U365" s="236"/>
      <c r="V365" s="236"/>
      <c r="W365" s="236"/>
      <c r="X365" s="236"/>
      <c r="Y365" s="236"/>
    </row>
    <row r="366" spans="1:25" ht="12.75">
      <c r="A366" s="342" t="s">
        <v>4764</v>
      </c>
      <c r="B366" s="343" t="e">
        <f t="shared" ca="1" si="24"/>
        <v>#REF!</v>
      </c>
      <c r="C366" s="344">
        <v>1.7</v>
      </c>
      <c r="D366" s="236"/>
      <c r="E366" s="236"/>
      <c r="F366" s="236"/>
      <c r="G366" s="236"/>
      <c r="H366" s="236"/>
      <c r="I366" s="236"/>
      <c r="J366" s="236"/>
      <c r="K366" s="236"/>
      <c r="L366" s="236"/>
      <c r="M366" s="236"/>
      <c r="N366" s="236"/>
      <c r="O366" s="236"/>
      <c r="P366" s="298"/>
      <c r="Q366" s="236"/>
      <c r="R366" s="236"/>
      <c r="S366" s="236"/>
      <c r="T366" s="236"/>
      <c r="U366" s="236"/>
      <c r="V366" s="236"/>
      <c r="W366" s="236"/>
      <c r="X366" s="236"/>
      <c r="Y366" s="236"/>
    </row>
    <row r="367" spans="1:25" ht="12.75">
      <c r="A367" s="342" t="s">
        <v>4778</v>
      </c>
      <c r="B367" s="343" t="e">
        <f t="shared" ca="1" si="24"/>
        <v>#REF!</v>
      </c>
      <c r="C367" s="344">
        <v>2</v>
      </c>
      <c r="D367" s="236"/>
      <c r="E367" s="236"/>
      <c r="F367" s="236"/>
      <c r="G367" s="236"/>
      <c r="H367" s="236"/>
      <c r="I367" s="236"/>
      <c r="J367" s="236"/>
      <c r="K367" s="236"/>
      <c r="L367" s="236"/>
      <c r="M367" s="236"/>
      <c r="N367" s="236"/>
      <c r="O367" s="236"/>
      <c r="P367" s="298"/>
      <c r="Q367" s="236"/>
      <c r="R367" s="236"/>
      <c r="S367" s="236"/>
      <c r="T367" s="236"/>
      <c r="U367" s="236"/>
      <c r="V367" s="236"/>
      <c r="W367" s="236"/>
      <c r="X367" s="236"/>
      <c r="Y367" s="236"/>
    </row>
    <row r="368" spans="1:25" ht="12.75">
      <c r="A368" s="19"/>
      <c r="B368" s="27"/>
      <c r="C368" s="290"/>
      <c r="D368" s="236"/>
      <c r="E368" s="236"/>
      <c r="F368" s="236"/>
      <c r="G368" s="236"/>
      <c r="H368" s="236"/>
      <c r="I368" s="236"/>
      <c r="J368" s="236"/>
      <c r="K368" s="236"/>
      <c r="L368" s="236"/>
      <c r="M368" s="236"/>
      <c r="N368" s="236"/>
      <c r="O368" s="236"/>
      <c r="P368" s="298"/>
      <c r="Q368" s="236"/>
      <c r="R368" s="236"/>
      <c r="S368" s="236"/>
      <c r="T368" s="236"/>
      <c r="U368" s="236"/>
      <c r="V368" s="236"/>
      <c r="W368" s="236"/>
      <c r="X368" s="236"/>
      <c r="Y368" s="236"/>
    </row>
    <row r="369" spans="1:25" ht="12.75">
      <c r="A369" s="342" t="s">
        <v>4729</v>
      </c>
      <c r="B369" s="343" t="e">
        <f t="shared" ref="B369:B372" ca="1" si="25">VLOOKUP(A369, INDIRECT("'"&amp;$M$1&amp;"'!$B$3:$D"), 3, FALSE())</f>
        <v>#REF!</v>
      </c>
      <c r="C369" s="344">
        <v>1</v>
      </c>
      <c r="D369" s="236"/>
      <c r="E369" s="236"/>
      <c r="F369" s="236"/>
      <c r="G369" s="236"/>
      <c r="H369" s="236"/>
      <c r="I369" s="236"/>
      <c r="J369" s="236"/>
      <c r="K369" s="236"/>
      <c r="L369" s="236"/>
      <c r="M369" s="236"/>
      <c r="N369" s="236"/>
      <c r="O369" s="236"/>
      <c r="P369" s="298"/>
      <c r="Q369" s="236"/>
      <c r="R369" s="236"/>
      <c r="S369" s="236"/>
      <c r="T369" s="236"/>
      <c r="U369" s="236"/>
      <c r="V369" s="236"/>
      <c r="W369" s="236"/>
      <c r="X369" s="236"/>
      <c r="Y369" s="236"/>
    </row>
    <row r="370" spans="1:25" ht="12.75">
      <c r="A370" s="342" t="s">
        <v>4744</v>
      </c>
      <c r="B370" s="343" t="e">
        <f t="shared" ca="1" si="25"/>
        <v>#REF!</v>
      </c>
      <c r="C370" s="344">
        <v>1.5</v>
      </c>
      <c r="D370" s="236"/>
      <c r="E370" s="236"/>
      <c r="F370" s="236"/>
      <c r="G370" s="236"/>
      <c r="H370" s="236"/>
      <c r="I370" s="236"/>
      <c r="J370" s="236"/>
      <c r="K370" s="236"/>
      <c r="L370" s="236"/>
      <c r="M370" s="236"/>
      <c r="N370" s="236"/>
      <c r="O370" s="236"/>
      <c r="P370" s="298"/>
      <c r="Q370" s="236"/>
      <c r="R370" s="236"/>
      <c r="S370" s="236"/>
      <c r="T370" s="236"/>
      <c r="U370" s="236"/>
      <c r="V370" s="236"/>
      <c r="W370" s="236"/>
      <c r="X370" s="236"/>
      <c r="Y370" s="236"/>
    </row>
    <row r="371" spans="1:25" ht="12.75">
      <c r="A371" s="342" t="s">
        <v>4759</v>
      </c>
      <c r="B371" s="343" t="e">
        <f t="shared" ca="1" si="25"/>
        <v>#REF!</v>
      </c>
      <c r="C371" s="344">
        <v>1.7</v>
      </c>
      <c r="D371" s="236"/>
      <c r="E371" s="236"/>
      <c r="F371" s="236"/>
      <c r="G371" s="236"/>
      <c r="H371" s="236"/>
      <c r="I371" s="236"/>
      <c r="J371" s="236"/>
      <c r="K371" s="236"/>
      <c r="L371" s="236"/>
      <c r="M371" s="236"/>
      <c r="N371" s="236"/>
      <c r="O371" s="236"/>
      <c r="P371" s="298"/>
      <c r="Q371" s="236"/>
      <c r="R371" s="236"/>
      <c r="S371" s="236"/>
      <c r="T371" s="236"/>
      <c r="U371" s="236"/>
      <c r="V371" s="236"/>
      <c r="W371" s="236"/>
      <c r="X371" s="236"/>
      <c r="Y371" s="236"/>
    </row>
    <row r="372" spans="1:25" ht="12.75">
      <c r="A372" s="342" t="s">
        <v>4774</v>
      </c>
      <c r="B372" s="343" t="e">
        <f t="shared" ca="1" si="25"/>
        <v>#REF!</v>
      </c>
      <c r="C372" s="344">
        <v>2</v>
      </c>
      <c r="D372" s="236"/>
      <c r="E372" s="236"/>
      <c r="F372" s="236"/>
      <c r="G372" s="236"/>
      <c r="H372" s="236"/>
      <c r="I372" s="236"/>
      <c r="J372" s="236"/>
      <c r="K372" s="236"/>
      <c r="L372" s="236"/>
      <c r="M372" s="236"/>
      <c r="N372" s="236"/>
      <c r="O372" s="236"/>
      <c r="P372" s="298"/>
      <c r="Q372" s="236"/>
      <c r="R372" s="236"/>
      <c r="S372" s="236"/>
      <c r="T372" s="236"/>
      <c r="U372" s="236"/>
      <c r="V372" s="236"/>
      <c r="W372" s="236"/>
      <c r="X372" s="236"/>
      <c r="Y372" s="236"/>
    </row>
    <row r="373" spans="1:25" ht="12.75">
      <c r="A373" s="19"/>
      <c r="B373" s="27"/>
      <c r="C373" s="290"/>
      <c r="D373" s="236"/>
      <c r="E373" s="236"/>
      <c r="F373" s="236"/>
      <c r="G373" s="236"/>
      <c r="H373" s="236"/>
      <c r="I373" s="236"/>
      <c r="J373" s="236"/>
      <c r="K373" s="236"/>
      <c r="L373" s="236"/>
      <c r="M373" s="236"/>
      <c r="N373" s="236"/>
      <c r="O373" s="236"/>
      <c r="P373" s="298"/>
      <c r="Q373" s="236"/>
      <c r="R373" s="236"/>
      <c r="S373" s="236"/>
      <c r="T373" s="236"/>
      <c r="U373" s="236"/>
      <c r="V373" s="236"/>
      <c r="W373" s="236"/>
      <c r="X373" s="236"/>
      <c r="Y373" s="236"/>
    </row>
    <row r="374" spans="1:25" ht="12.75">
      <c r="A374" s="342" t="s">
        <v>4739</v>
      </c>
      <c r="B374" s="343" t="e">
        <f t="shared" ref="B374:B377" ca="1" si="26">VLOOKUP(A374, INDIRECT("'"&amp;$M$1&amp;"'!$B$3:$D"), 3, FALSE())</f>
        <v>#REF!</v>
      </c>
      <c r="C374" s="344">
        <v>0.4</v>
      </c>
      <c r="D374" s="236"/>
      <c r="E374" s="236"/>
      <c r="F374" s="236"/>
      <c r="G374" s="236"/>
      <c r="H374" s="236"/>
      <c r="I374" s="236"/>
      <c r="J374" s="236"/>
      <c r="K374" s="236"/>
      <c r="L374" s="236"/>
      <c r="M374" s="236"/>
      <c r="N374" s="236"/>
      <c r="O374" s="236"/>
      <c r="P374" s="298"/>
      <c r="Q374" s="236"/>
      <c r="R374" s="236"/>
      <c r="S374" s="236"/>
      <c r="T374" s="236"/>
      <c r="U374" s="236"/>
      <c r="V374" s="236"/>
      <c r="W374" s="236"/>
      <c r="X374" s="236"/>
      <c r="Y374" s="236"/>
    </row>
    <row r="375" spans="1:25" ht="12.75">
      <c r="A375" s="342" t="s">
        <v>4754</v>
      </c>
      <c r="B375" s="343" t="e">
        <f t="shared" ca="1" si="26"/>
        <v>#REF!</v>
      </c>
      <c r="C375" s="344">
        <v>0.6</v>
      </c>
      <c r="D375" s="236"/>
      <c r="E375" s="236"/>
      <c r="F375" s="236"/>
      <c r="G375" s="236"/>
      <c r="H375" s="236"/>
      <c r="I375" s="236"/>
      <c r="J375" s="236"/>
      <c r="K375" s="236"/>
      <c r="L375" s="236"/>
      <c r="M375" s="236"/>
      <c r="N375" s="236"/>
      <c r="O375" s="236"/>
      <c r="P375" s="298"/>
      <c r="Q375" s="236"/>
      <c r="R375" s="236"/>
      <c r="S375" s="236"/>
      <c r="T375" s="236"/>
      <c r="U375" s="236"/>
      <c r="V375" s="236"/>
      <c r="W375" s="236"/>
      <c r="X375" s="236"/>
      <c r="Y375" s="236"/>
    </row>
    <row r="376" spans="1:25" ht="12.75">
      <c r="A376" s="342" t="s">
        <v>4769</v>
      </c>
      <c r="B376" s="343" t="e">
        <f t="shared" ca="1" si="26"/>
        <v>#REF!</v>
      </c>
      <c r="C376" s="344">
        <v>0.8</v>
      </c>
      <c r="D376" s="236"/>
      <c r="E376" s="236"/>
      <c r="F376" s="236"/>
      <c r="G376" s="236"/>
      <c r="H376" s="236"/>
      <c r="I376" s="236"/>
      <c r="J376" s="236"/>
      <c r="K376" s="236"/>
      <c r="L376" s="236"/>
      <c r="M376" s="236"/>
      <c r="N376" s="236"/>
      <c r="O376" s="236"/>
      <c r="P376" s="298"/>
      <c r="Q376" s="236"/>
      <c r="R376" s="236"/>
      <c r="S376" s="236"/>
      <c r="T376" s="236"/>
      <c r="U376" s="236"/>
      <c r="V376" s="236"/>
      <c r="W376" s="236"/>
      <c r="X376" s="236"/>
      <c r="Y376" s="236"/>
    </row>
    <row r="377" spans="1:25" ht="12.75">
      <c r="A377" s="342" t="s">
        <v>4783</v>
      </c>
      <c r="B377" s="343" t="e">
        <f t="shared" ca="1" si="26"/>
        <v>#REF!</v>
      </c>
      <c r="C377" s="344">
        <v>1</v>
      </c>
      <c r="D377" s="236"/>
      <c r="E377" s="236"/>
      <c r="F377" s="236"/>
      <c r="G377" s="236"/>
      <c r="H377" s="236"/>
      <c r="I377" s="236"/>
      <c r="J377" s="236"/>
      <c r="K377" s="236"/>
      <c r="L377" s="236"/>
      <c r="M377" s="236"/>
      <c r="N377" s="236"/>
      <c r="O377" s="236"/>
      <c r="P377" s="298"/>
      <c r="Q377" s="236"/>
      <c r="R377" s="236"/>
      <c r="S377" s="236"/>
      <c r="T377" s="236"/>
      <c r="U377" s="236"/>
      <c r="V377" s="236"/>
      <c r="W377" s="236"/>
      <c r="X377" s="236"/>
      <c r="Y377" s="236"/>
    </row>
    <row r="378" spans="1:25" ht="12.75">
      <c r="A378" s="19"/>
      <c r="B378" s="27"/>
      <c r="C378" s="290"/>
      <c r="D378" s="236"/>
      <c r="E378" s="236"/>
      <c r="F378" s="236"/>
      <c r="G378" s="236"/>
      <c r="H378" s="236"/>
      <c r="I378" s="236"/>
      <c r="J378" s="236"/>
      <c r="K378" s="236"/>
      <c r="L378" s="236"/>
      <c r="M378" s="236"/>
      <c r="N378" s="236"/>
      <c r="O378" s="236"/>
      <c r="P378" s="298"/>
      <c r="Q378" s="236"/>
      <c r="R378" s="236"/>
      <c r="S378" s="236"/>
      <c r="T378" s="236"/>
      <c r="U378" s="236"/>
      <c r="V378" s="236"/>
      <c r="W378" s="236"/>
      <c r="X378" s="236"/>
      <c r="Y378" s="236"/>
    </row>
    <row r="379" spans="1:25" ht="12.75">
      <c r="A379" s="342" t="s">
        <v>4831</v>
      </c>
      <c r="B379" s="343" t="e">
        <f t="shared" ref="B379:B384" ca="1" si="27">VLOOKUP(A379, INDIRECT("'"&amp;$M$1&amp;"'!$B$3:$D"), 3, FALSE())</f>
        <v>#REF!</v>
      </c>
      <c r="C379" s="344">
        <v>15</v>
      </c>
      <c r="D379" s="236"/>
      <c r="E379" s="236"/>
      <c r="F379" s="236"/>
      <c r="G379" s="236"/>
      <c r="H379" s="236"/>
      <c r="I379" s="236"/>
      <c r="J379" s="236"/>
      <c r="K379" s="236"/>
      <c r="L379" s="236"/>
      <c r="M379" s="236"/>
      <c r="N379" s="236"/>
      <c r="O379" s="236"/>
      <c r="P379" s="298"/>
      <c r="Q379" s="236"/>
      <c r="R379" s="236"/>
      <c r="S379" s="236"/>
      <c r="T379" s="236"/>
      <c r="U379" s="236"/>
      <c r="V379" s="236"/>
      <c r="W379" s="236"/>
      <c r="X379" s="236"/>
      <c r="Y379" s="236"/>
    </row>
    <row r="380" spans="1:25" ht="12.75">
      <c r="A380" s="342" t="s">
        <v>4788</v>
      </c>
      <c r="B380" s="343" t="e">
        <f t="shared" ca="1" si="27"/>
        <v>#REF!</v>
      </c>
      <c r="C380" s="344">
        <v>1.2</v>
      </c>
      <c r="D380" s="236"/>
      <c r="E380" s="236"/>
      <c r="F380" s="236"/>
      <c r="G380" s="236"/>
      <c r="H380" s="236"/>
      <c r="I380" s="236"/>
      <c r="J380" s="236"/>
      <c r="K380" s="236"/>
      <c r="L380" s="236"/>
      <c r="M380" s="236"/>
      <c r="N380" s="236"/>
      <c r="O380" s="236"/>
      <c r="P380" s="298"/>
      <c r="Q380" s="236"/>
      <c r="R380" s="236"/>
      <c r="S380" s="236"/>
      <c r="T380" s="236"/>
      <c r="U380" s="236"/>
      <c r="V380" s="236"/>
      <c r="W380" s="236"/>
      <c r="X380" s="236"/>
      <c r="Y380" s="236"/>
    </row>
    <row r="381" spans="1:25" ht="12.75">
      <c r="A381" s="342" t="s">
        <v>4793</v>
      </c>
      <c r="B381" s="343" t="e">
        <f t="shared" ca="1" si="27"/>
        <v>#REF!</v>
      </c>
      <c r="C381" s="344">
        <v>2</v>
      </c>
      <c r="D381" s="236"/>
      <c r="E381" s="236"/>
      <c r="F381" s="236"/>
      <c r="G381" s="236"/>
      <c r="H381" s="236"/>
      <c r="I381" s="236"/>
      <c r="J381" s="236"/>
      <c r="K381" s="236"/>
      <c r="L381" s="236"/>
      <c r="M381" s="236"/>
      <c r="N381" s="236"/>
      <c r="O381" s="236"/>
      <c r="P381" s="298"/>
      <c r="Q381" s="236"/>
      <c r="R381" s="236"/>
      <c r="S381" s="236"/>
      <c r="T381" s="236"/>
      <c r="U381" s="236"/>
      <c r="V381" s="236"/>
      <c r="W381" s="236"/>
      <c r="X381" s="236"/>
      <c r="Y381" s="236"/>
    </row>
    <row r="382" spans="1:25" ht="12.75">
      <c r="A382" s="342" t="s">
        <v>4798</v>
      </c>
      <c r="B382" s="343" t="e">
        <f t="shared" ca="1" si="27"/>
        <v>#REF!</v>
      </c>
      <c r="C382" s="344">
        <v>2.5</v>
      </c>
      <c r="D382" s="236"/>
      <c r="E382" s="236"/>
      <c r="F382" s="236"/>
      <c r="G382" s="236"/>
      <c r="H382" s="236"/>
      <c r="I382" s="236"/>
      <c r="J382" s="236"/>
      <c r="K382" s="236"/>
      <c r="L382" s="236"/>
      <c r="M382" s="236"/>
      <c r="N382" s="236"/>
      <c r="O382" s="236"/>
      <c r="P382" s="298"/>
      <c r="Q382" s="236"/>
      <c r="R382" s="236"/>
      <c r="S382" s="236"/>
      <c r="T382" s="236"/>
      <c r="U382" s="236"/>
      <c r="V382" s="236"/>
      <c r="W382" s="236"/>
      <c r="X382" s="236"/>
      <c r="Y382" s="236"/>
    </row>
    <row r="383" spans="1:25" ht="12.75">
      <c r="A383" s="342" t="s">
        <v>4803</v>
      </c>
      <c r="B383" s="343" t="e">
        <f t="shared" ca="1" si="27"/>
        <v>#REF!</v>
      </c>
      <c r="C383" s="344">
        <v>3</v>
      </c>
      <c r="D383" s="236"/>
      <c r="E383" s="236"/>
      <c r="F383" s="236"/>
      <c r="G383" s="236"/>
      <c r="H383" s="236"/>
      <c r="I383" s="236"/>
      <c r="J383" s="236"/>
      <c r="K383" s="236"/>
      <c r="L383" s="236"/>
      <c r="M383" s="236"/>
      <c r="N383" s="236"/>
      <c r="O383" s="236"/>
      <c r="P383" s="298"/>
      <c r="Q383" s="236"/>
      <c r="R383" s="236"/>
      <c r="S383" s="236"/>
      <c r="T383" s="236"/>
      <c r="U383" s="236"/>
      <c r="V383" s="236"/>
      <c r="W383" s="236"/>
      <c r="X383" s="236"/>
      <c r="Y383" s="236"/>
    </row>
    <row r="384" spans="1:25" ht="12.75">
      <c r="A384" s="342" t="s">
        <v>4808</v>
      </c>
      <c r="B384" s="343" t="e">
        <f t="shared" ca="1" si="27"/>
        <v>#REF!</v>
      </c>
      <c r="C384" s="344">
        <v>5</v>
      </c>
      <c r="D384" s="236"/>
      <c r="E384" s="236"/>
      <c r="F384" s="236"/>
      <c r="G384" s="236"/>
      <c r="H384" s="236"/>
      <c r="I384" s="236"/>
      <c r="J384" s="236"/>
      <c r="K384" s="236"/>
      <c r="L384" s="236"/>
      <c r="M384" s="236"/>
      <c r="N384" s="236"/>
      <c r="O384" s="236"/>
      <c r="P384" s="298"/>
      <c r="Q384" s="236"/>
      <c r="R384" s="236"/>
      <c r="S384" s="236"/>
      <c r="T384" s="236"/>
      <c r="U384" s="236"/>
      <c r="V384" s="236"/>
      <c r="W384" s="236"/>
      <c r="X384" s="236"/>
      <c r="Y384" s="236"/>
    </row>
    <row r="385" spans="1:25" ht="12.75">
      <c r="A385" s="19"/>
      <c r="B385" s="27"/>
      <c r="C385" s="290"/>
      <c r="D385" s="236"/>
      <c r="E385" s="236"/>
      <c r="F385" s="236"/>
      <c r="G385" s="236"/>
      <c r="H385" s="236"/>
      <c r="I385" s="236"/>
      <c r="J385" s="236"/>
      <c r="K385" s="236"/>
      <c r="L385" s="236"/>
      <c r="M385" s="236"/>
      <c r="N385" s="236"/>
      <c r="O385" s="236"/>
      <c r="P385" s="298"/>
      <c r="Q385" s="236"/>
      <c r="R385" s="236"/>
      <c r="S385" s="236"/>
      <c r="T385" s="236"/>
      <c r="U385" s="236"/>
      <c r="V385" s="236"/>
      <c r="W385" s="236"/>
      <c r="X385" s="236"/>
      <c r="Y385" s="236"/>
    </row>
    <row r="386" spans="1:25" ht="12.75">
      <c r="A386" s="342" t="s">
        <v>3634</v>
      </c>
      <c r="B386" s="343" t="e">
        <f t="shared" ref="B386:B387" ca="1" si="28">VLOOKUP(A386, INDIRECT("'"&amp;$M$1&amp;"'!$B$3:$D"), 3, FALSE())</f>
        <v>#REF!</v>
      </c>
      <c r="C386" s="344">
        <v>1.5</v>
      </c>
      <c r="D386" s="236"/>
      <c r="E386" s="236"/>
      <c r="F386" s="236"/>
      <c r="G386" s="236"/>
      <c r="H386" s="236"/>
      <c r="I386" s="236"/>
      <c r="J386" s="236"/>
      <c r="K386" s="236"/>
      <c r="L386" s="236"/>
      <c r="M386" s="236"/>
      <c r="N386" s="236"/>
      <c r="O386" s="236"/>
      <c r="P386" s="298"/>
      <c r="Q386" s="236"/>
      <c r="R386" s="236"/>
      <c r="S386" s="236"/>
      <c r="T386" s="236"/>
      <c r="U386" s="236"/>
      <c r="V386" s="236"/>
      <c r="W386" s="236"/>
      <c r="X386" s="236"/>
      <c r="Y386" s="236"/>
    </row>
    <row r="387" spans="1:25" ht="12.75">
      <c r="A387" s="342" t="s">
        <v>3639</v>
      </c>
      <c r="B387" s="343" t="e">
        <f t="shared" ca="1" si="28"/>
        <v>#REF!</v>
      </c>
      <c r="C387" s="344">
        <v>1.5</v>
      </c>
      <c r="D387" s="236"/>
      <c r="E387" s="236"/>
      <c r="F387" s="236"/>
      <c r="G387" s="236"/>
      <c r="H387" s="236"/>
      <c r="I387" s="236"/>
      <c r="J387" s="236"/>
      <c r="K387" s="236"/>
      <c r="L387" s="236"/>
      <c r="M387" s="236"/>
      <c r="N387" s="236"/>
      <c r="O387" s="236"/>
      <c r="P387" s="298"/>
      <c r="Q387" s="236"/>
      <c r="R387" s="236"/>
      <c r="S387" s="236"/>
      <c r="T387" s="236"/>
      <c r="U387" s="236"/>
      <c r="V387" s="236"/>
      <c r="W387" s="236"/>
      <c r="X387" s="236"/>
      <c r="Y387" s="236"/>
    </row>
    <row r="388" spans="1:25" ht="12.75">
      <c r="A388" s="19"/>
      <c r="B388" s="27"/>
      <c r="C388" s="290"/>
      <c r="D388" s="236"/>
      <c r="E388" s="236"/>
      <c r="F388" s="236"/>
      <c r="G388" s="236"/>
      <c r="H388" s="236"/>
      <c r="I388" s="236"/>
      <c r="J388" s="236"/>
      <c r="K388" s="236"/>
      <c r="L388" s="236"/>
      <c r="M388" s="236"/>
      <c r="N388" s="236"/>
      <c r="O388" s="236"/>
      <c r="P388" s="298"/>
      <c r="Q388" s="236"/>
      <c r="R388" s="236"/>
      <c r="S388" s="236"/>
      <c r="T388" s="236"/>
      <c r="U388" s="236"/>
      <c r="V388" s="236"/>
      <c r="W388" s="236"/>
      <c r="X388" s="236"/>
      <c r="Y388" s="236"/>
    </row>
    <row r="389" spans="1:25" ht="12.75">
      <c r="A389" s="342" t="s">
        <v>3814</v>
      </c>
      <c r="B389" s="343" t="e">
        <f t="shared" ref="B389:B478" ca="1" si="29">VLOOKUP(A389, INDIRECT("'"&amp;$M$1&amp;"'!$B$3:$D"), 3, FALSE())</f>
        <v>#REF!</v>
      </c>
      <c r="C389" s="342">
        <v>2</v>
      </c>
      <c r="D389" s="236"/>
      <c r="E389" s="236"/>
      <c r="F389" s="236"/>
      <c r="G389" s="236"/>
      <c r="H389" s="236"/>
      <c r="I389" s="236"/>
      <c r="J389" s="236"/>
      <c r="K389" s="236"/>
      <c r="L389" s="236"/>
      <c r="M389" s="236"/>
      <c r="N389" s="236"/>
      <c r="O389" s="236"/>
      <c r="P389" s="298"/>
      <c r="Q389" s="236"/>
      <c r="R389" s="236"/>
      <c r="S389" s="236"/>
      <c r="T389" s="236"/>
      <c r="U389" s="236"/>
      <c r="V389" s="236"/>
      <c r="W389" s="236"/>
      <c r="X389" s="236"/>
      <c r="Y389" s="236"/>
    </row>
    <row r="390" spans="1:25" ht="12.75">
      <c r="A390" s="342" t="s">
        <v>3799</v>
      </c>
      <c r="B390" s="343" t="e">
        <f t="shared" ca="1" si="29"/>
        <v>#REF!</v>
      </c>
      <c r="C390" s="342">
        <v>2</v>
      </c>
      <c r="D390" s="236"/>
      <c r="E390" s="236"/>
      <c r="F390" s="236"/>
      <c r="G390" s="236"/>
      <c r="H390" s="236"/>
      <c r="I390" s="236"/>
      <c r="J390" s="236"/>
      <c r="K390" s="236"/>
      <c r="L390" s="236"/>
      <c r="M390" s="236"/>
      <c r="N390" s="236"/>
      <c r="O390" s="236"/>
      <c r="P390" s="298"/>
      <c r="Q390" s="236"/>
      <c r="R390" s="236"/>
      <c r="S390" s="236"/>
      <c r="T390" s="236"/>
      <c r="U390" s="236"/>
      <c r="V390" s="236"/>
      <c r="W390" s="236"/>
      <c r="X390" s="236"/>
      <c r="Y390" s="236"/>
    </row>
    <row r="391" spans="1:25" ht="12.75">
      <c r="A391" s="342" t="s">
        <v>3651</v>
      </c>
      <c r="B391" s="343" t="e">
        <f t="shared" ca="1" si="29"/>
        <v>#REF!</v>
      </c>
      <c r="C391" s="342">
        <v>1.5</v>
      </c>
      <c r="D391" s="236"/>
      <c r="E391" s="236"/>
      <c r="F391" s="236"/>
      <c r="G391" s="236"/>
      <c r="H391" s="236"/>
      <c r="I391" s="236"/>
      <c r="J391" s="236"/>
      <c r="K391" s="236"/>
      <c r="L391" s="236"/>
      <c r="M391" s="236"/>
      <c r="N391" s="236"/>
      <c r="O391" s="236"/>
      <c r="P391" s="298"/>
      <c r="Q391" s="236"/>
      <c r="R391" s="236"/>
      <c r="S391" s="236"/>
      <c r="T391" s="236"/>
      <c r="U391" s="236"/>
      <c r="V391" s="236"/>
      <c r="W391" s="236"/>
      <c r="X391" s="236"/>
      <c r="Y391" s="236"/>
    </row>
    <row r="392" spans="1:25" ht="12.75">
      <c r="A392" s="342" t="s">
        <v>3903</v>
      </c>
      <c r="B392" s="343" t="e">
        <f t="shared" ca="1" si="29"/>
        <v>#REF!</v>
      </c>
      <c r="C392" s="342">
        <v>1</v>
      </c>
      <c r="D392" s="236"/>
      <c r="E392" s="236"/>
      <c r="F392" s="236"/>
      <c r="G392" s="236"/>
      <c r="H392" s="236"/>
      <c r="I392" s="236"/>
      <c r="J392" s="236"/>
      <c r="K392" s="236"/>
      <c r="L392" s="236"/>
      <c r="M392" s="236"/>
      <c r="N392" s="236"/>
      <c r="O392" s="236"/>
      <c r="P392" s="298"/>
      <c r="Q392" s="236"/>
      <c r="R392" s="236"/>
      <c r="S392" s="236"/>
      <c r="T392" s="236"/>
      <c r="U392" s="236"/>
      <c r="V392" s="236"/>
      <c r="W392" s="236"/>
      <c r="X392" s="236"/>
      <c r="Y392" s="236"/>
    </row>
    <row r="393" spans="1:25" ht="12.75">
      <c r="A393" s="342" t="s">
        <v>3908</v>
      </c>
      <c r="B393" s="343" t="e">
        <f t="shared" ca="1" si="29"/>
        <v>#REF!</v>
      </c>
      <c r="C393" s="342">
        <v>1</v>
      </c>
      <c r="D393" s="236"/>
      <c r="E393" s="236"/>
      <c r="F393" s="236"/>
      <c r="G393" s="236"/>
      <c r="H393" s="236"/>
      <c r="I393" s="236"/>
      <c r="J393" s="236"/>
      <c r="K393" s="236"/>
      <c r="L393" s="236"/>
      <c r="M393" s="236"/>
      <c r="N393" s="236"/>
      <c r="O393" s="236"/>
      <c r="P393" s="298"/>
      <c r="Q393" s="236"/>
      <c r="R393" s="236"/>
      <c r="S393" s="236"/>
      <c r="T393" s="236"/>
      <c r="U393" s="236"/>
      <c r="V393" s="236"/>
      <c r="W393" s="236"/>
      <c r="X393" s="236"/>
      <c r="Y393" s="236"/>
    </row>
    <row r="394" spans="1:25" ht="12.75">
      <c r="A394" s="342" t="s">
        <v>3656</v>
      </c>
      <c r="B394" s="343" t="e">
        <f t="shared" ca="1" si="29"/>
        <v>#REF!</v>
      </c>
      <c r="C394" s="342">
        <v>1.5</v>
      </c>
      <c r="D394" s="236"/>
      <c r="E394" s="236"/>
      <c r="F394" s="236"/>
      <c r="G394" s="236"/>
      <c r="H394" s="236"/>
      <c r="I394" s="236"/>
      <c r="J394" s="236"/>
      <c r="K394" s="236"/>
      <c r="L394" s="236"/>
      <c r="M394" s="236"/>
      <c r="N394" s="236"/>
      <c r="O394" s="236"/>
      <c r="P394" s="298"/>
      <c r="Q394" s="236"/>
      <c r="R394" s="236"/>
      <c r="S394" s="236"/>
      <c r="T394" s="236"/>
      <c r="U394" s="236"/>
      <c r="V394" s="236"/>
      <c r="W394" s="236"/>
      <c r="X394" s="236"/>
      <c r="Y394" s="236"/>
    </row>
    <row r="395" spans="1:25" ht="12.75">
      <c r="A395" s="342" t="s">
        <v>4039</v>
      </c>
      <c r="B395" s="343" t="e">
        <f t="shared" ca="1" si="29"/>
        <v>#REF!</v>
      </c>
      <c r="C395" s="342">
        <v>0.5</v>
      </c>
      <c r="D395" s="236"/>
      <c r="E395" s="236"/>
      <c r="F395" s="236"/>
      <c r="G395" s="236"/>
      <c r="H395" s="236"/>
      <c r="I395" s="236"/>
      <c r="J395" s="236"/>
      <c r="K395" s="236"/>
      <c r="L395" s="236"/>
      <c r="M395" s="236"/>
      <c r="N395" s="236"/>
      <c r="O395" s="236"/>
      <c r="P395" s="298"/>
      <c r="Q395" s="236"/>
      <c r="R395" s="236"/>
      <c r="S395" s="236"/>
      <c r="T395" s="236"/>
      <c r="U395" s="236"/>
      <c r="V395" s="236"/>
      <c r="W395" s="236"/>
      <c r="X395" s="236"/>
      <c r="Y395" s="236"/>
    </row>
    <row r="396" spans="1:25" ht="12.75">
      <c r="A396" s="342" t="s">
        <v>3913</v>
      </c>
      <c r="B396" s="343" t="e">
        <f t="shared" ca="1" si="29"/>
        <v>#REF!</v>
      </c>
      <c r="C396" s="342">
        <v>1</v>
      </c>
      <c r="D396" s="236"/>
      <c r="E396" s="236"/>
      <c r="F396" s="236"/>
      <c r="G396" s="236"/>
      <c r="H396" s="236"/>
      <c r="I396" s="236"/>
      <c r="J396" s="236"/>
      <c r="K396" s="236"/>
      <c r="L396" s="236"/>
      <c r="M396" s="236"/>
      <c r="N396" s="236"/>
      <c r="O396" s="236"/>
      <c r="P396" s="298"/>
      <c r="Q396" s="236"/>
      <c r="R396" s="236"/>
      <c r="S396" s="236"/>
      <c r="T396" s="236"/>
      <c r="U396" s="236"/>
      <c r="V396" s="236"/>
      <c r="W396" s="236"/>
      <c r="X396" s="236"/>
      <c r="Y396" s="236"/>
    </row>
    <row r="397" spans="1:25" ht="12.75">
      <c r="A397" s="342" t="s">
        <v>4033</v>
      </c>
      <c r="B397" s="343" t="e">
        <f t="shared" ca="1" si="29"/>
        <v>#REF!</v>
      </c>
      <c r="C397" s="342">
        <v>0.5</v>
      </c>
      <c r="D397" s="236"/>
      <c r="E397" s="236"/>
      <c r="F397" s="236"/>
      <c r="G397" s="236"/>
      <c r="H397" s="236"/>
      <c r="I397" s="236"/>
      <c r="J397" s="236"/>
      <c r="K397" s="236"/>
      <c r="L397" s="236"/>
      <c r="M397" s="236"/>
      <c r="N397" s="236"/>
      <c r="O397" s="236"/>
      <c r="P397" s="298"/>
      <c r="Q397" s="236"/>
      <c r="R397" s="236"/>
      <c r="S397" s="236"/>
      <c r="T397" s="236"/>
      <c r="U397" s="236"/>
      <c r="V397" s="236"/>
      <c r="W397" s="236"/>
      <c r="X397" s="236"/>
      <c r="Y397" s="236"/>
    </row>
    <row r="398" spans="1:25" ht="12.75">
      <c r="A398" s="342" t="s">
        <v>3666</v>
      </c>
      <c r="B398" s="343" t="e">
        <f t="shared" ca="1" si="29"/>
        <v>#REF!</v>
      </c>
      <c r="C398" s="342">
        <v>1.5</v>
      </c>
      <c r="D398" s="236"/>
      <c r="E398" s="236"/>
      <c r="F398" s="236"/>
      <c r="G398" s="236"/>
      <c r="H398" s="236"/>
      <c r="I398" s="236"/>
      <c r="J398" s="236"/>
      <c r="K398" s="236"/>
      <c r="L398" s="236"/>
      <c r="M398" s="236"/>
      <c r="N398" s="236"/>
      <c r="O398" s="236"/>
      <c r="P398" s="298"/>
      <c r="Q398" s="236"/>
      <c r="R398" s="236"/>
      <c r="S398" s="236"/>
      <c r="T398" s="236"/>
      <c r="U398" s="236"/>
      <c r="V398" s="236"/>
      <c r="W398" s="236"/>
      <c r="X398" s="236"/>
      <c r="Y398" s="236"/>
    </row>
    <row r="399" spans="1:25" ht="12.75">
      <c r="A399" s="342" t="s">
        <v>4044</v>
      </c>
      <c r="B399" s="343" t="e">
        <f t="shared" ca="1" si="29"/>
        <v>#REF!</v>
      </c>
      <c r="C399" s="342">
        <v>0.5</v>
      </c>
      <c r="D399" s="236"/>
      <c r="E399" s="236"/>
      <c r="F399" s="236"/>
      <c r="G399" s="236"/>
      <c r="H399" s="236"/>
      <c r="I399" s="236"/>
      <c r="J399" s="236"/>
      <c r="K399" s="236"/>
      <c r="L399" s="236"/>
      <c r="M399" s="236"/>
      <c r="N399" s="236"/>
      <c r="O399" s="236"/>
      <c r="P399" s="298"/>
      <c r="Q399" s="236"/>
      <c r="R399" s="236"/>
      <c r="S399" s="236"/>
      <c r="T399" s="236"/>
      <c r="U399" s="236"/>
      <c r="V399" s="236"/>
      <c r="W399" s="236"/>
      <c r="X399" s="236"/>
      <c r="Y399" s="236"/>
    </row>
    <row r="400" spans="1:25" ht="12.75">
      <c r="A400" s="342" t="s">
        <v>4049</v>
      </c>
      <c r="B400" s="343" t="e">
        <f t="shared" ca="1" si="29"/>
        <v>#REF!</v>
      </c>
      <c r="C400" s="342">
        <v>0.5</v>
      </c>
      <c r="D400" s="236"/>
      <c r="E400" s="236"/>
      <c r="F400" s="236"/>
      <c r="G400" s="236"/>
      <c r="H400" s="236"/>
      <c r="I400" s="236"/>
      <c r="J400" s="236"/>
      <c r="K400" s="236"/>
      <c r="L400" s="236"/>
      <c r="M400" s="236"/>
      <c r="N400" s="236"/>
      <c r="O400" s="236"/>
      <c r="P400" s="298"/>
      <c r="Q400" s="236"/>
      <c r="R400" s="236"/>
      <c r="S400" s="236"/>
      <c r="T400" s="236"/>
      <c r="U400" s="236"/>
      <c r="V400" s="236"/>
      <c r="W400" s="236"/>
      <c r="X400" s="236"/>
      <c r="Y400" s="236"/>
    </row>
    <row r="401" spans="1:25" ht="12.75">
      <c r="A401" s="342" t="s">
        <v>3646</v>
      </c>
      <c r="B401" s="343" t="e">
        <f t="shared" ca="1" si="29"/>
        <v>#REF!</v>
      </c>
      <c r="C401" s="342">
        <v>1.5</v>
      </c>
      <c r="D401" s="236"/>
      <c r="E401" s="236"/>
      <c r="F401" s="236"/>
      <c r="G401" s="236"/>
      <c r="H401" s="236"/>
      <c r="I401" s="236"/>
      <c r="J401" s="236"/>
      <c r="K401" s="236"/>
      <c r="L401" s="236"/>
      <c r="M401" s="236"/>
      <c r="N401" s="236"/>
      <c r="O401" s="236"/>
      <c r="P401" s="298"/>
      <c r="Q401" s="236"/>
      <c r="R401" s="236"/>
      <c r="S401" s="236"/>
      <c r="T401" s="236"/>
      <c r="U401" s="236"/>
      <c r="V401" s="236"/>
      <c r="W401" s="236"/>
      <c r="X401" s="236"/>
      <c r="Y401" s="236"/>
    </row>
    <row r="402" spans="1:25" ht="12.75">
      <c r="A402" s="342" t="s">
        <v>3929</v>
      </c>
      <c r="B402" s="343" t="e">
        <f t="shared" ca="1" si="29"/>
        <v>#REF!</v>
      </c>
      <c r="C402" s="342">
        <v>2</v>
      </c>
      <c r="D402" s="236"/>
      <c r="E402" s="236"/>
      <c r="F402" s="236"/>
      <c r="G402" s="236"/>
      <c r="H402" s="236"/>
      <c r="I402" s="236"/>
      <c r="J402" s="236"/>
      <c r="K402" s="236"/>
      <c r="L402" s="236"/>
      <c r="M402" s="236"/>
      <c r="N402" s="236"/>
      <c r="O402" s="236"/>
      <c r="P402" s="298"/>
      <c r="Q402" s="236"/>
      <c r="R402" s="236"/>
      <c r="S402" s="236"/>
      <c r="T402" s="236"/>
      <c r="U402" s="236"/>
      <c r="V402" s="236"/>
      <c r="W402" s="236"/>
      <c r="X402" s="236"/>
      <c r="Y402" s="236"/>
    </row>
    <row r="403" spans="1:25" ht="12.75">
      <c r="A403" s="342" t="s">
        <v>3918</v>
      </c>
      <c r="B403" s="343" t="e">
        <f t="shared" ca="1" si="29"/>
        <v>#REF!</v>
      </c>
      <c r="C403" s="342">
        <v>2</v>
      </c>
      <c r="D403" s="236"/>
      <c r="E403" s="236"/>
      <c r="F403" s="236"/>
      <c r="G403" s="236"/>
      <c r="H403" s="236"/>
      <c r="I403" s="236"/>
      <c r="J403" s="236"/>
      <c r="K403" s="236"/>
      <c r="L403" s="236"/>
      <c r="M403" s="236"/>
      <c r="N403" s="236"/>
      <c r="O403" s="236"/>
      <c r="P403" s="298"/>
      <c r="Q403" s="236"/>
      <c r="R403" s="236"/>
      <c r="S403" s="236"/>
      <c r="T403" s="236"/>
      <c r="U403" s="236"/>
      <c r="V403" s="236"/>
      <c r="W403" s="236"/>
      <c r="X403" s="236"/>
      <c r="Y403" s="236"/>
    </row>
    <row r="404" spans="1:25" ht="12.75">
      <c r="A404" s="342" t="s">
        <v>3942</v>
      </c>
      <c r="B404" s="343" t="e">
        <f t="shared" ca="1" si="29"/>
        <v>#REF!</v>
      </c>
      <c r="C404" s="342">
        <v>1.5</v>
      </c>
      <c r="D404" s="236"/>
      <c r="E404" s="236"/>
      <c r="F404" s="236"/>
      <c r="G404" s="236"/>
      <c r="H404" s="236"/>
      <c r="I404" s="236"/>
      <c r="J404" s="236"/>
      <c r="K404" s="236"/>
      <c r="L404" s="236"/>
      <c r="M404" s="236"/>
      <c r="N404" s="236"/>
      <c r="O404" s="236"/>
      <c r="P404" s="298"/>
      <c r="Q404" s="236"/>
      <c r="R404" s="236"/>
      <c r="S404" s="236"/>
      <c r="T404" s="236"/>
      <c r="U404" s="236"/>
      <c r="V404" s="236"/>
      <c r="W404" s="236"/>
      <c r="X404" s="236"/>
      <c r="Y404" s="236"/>
    </row>
    <row r="405" spans="1:25" ht="12.75">
      <c r="A405" s="342" t="s">
        <v>4057</v>
      </c>
      <c r="B405" s="343" t="e">
        <f t="shared" ca="1" si="29"/>
        <v>#REF!</v>
      </c>
      <c r="C405" s="342">
        <v>0.5</v>
      </c>
      <c r="D405" s="236"/>
      <c r="E405" s="236"/>
      <c r="F405" s="236"/>
      <c r="G405" s="236"/>
      <c r="H405" s="236"/>
      <c r="I405" s="236"/>
      <c r="J405" s="236"/>
      <c r="K405" s="236"/>
      <c r="L405" s="236"/>
      <c r="M405" s="236"/>
      <c r="N405" s="236"/>
      <c r="O405" s="236"/>
      <c r="P405" s="298"/>
      <c r="Q405" s="236"/>
      <c r="R405" s="236"/>
      <c r="S405" s="236"/>
      <c r="T405" s="236"/>
      <c r="U405" s="236"/>
      <c r="V405" s="236"/>
      <c r="W405" s="236"/>
      <c r="X405" s="236"/>
      <c r="Y405" s="236"/>
    </row>
    <row r="406" spans="1:25" ht="12.75">
      <c r="A406" s="342" t="s">
        <v>3824</v>
      </c>
      <c r="B406" s="343" t="e">
        <f t="shared" ca="1" si="29"/>
        <v>#REF!</v>
      </c>
      <c r="C406" s="342">
        <v>2</v>
      </c>
      <c r="D406" s="236"/>
      <c r="E406" s="236"/>
      <c r="F406" s="236"/>
      <c r="G406" s="236"/>
      <c r="H406" s="236"/>
      <c r="I406" s="236"/>
      <c r="J406" s="236"/>
      <c r="K406" s="236"/>
      <c r="L406" s="236"/>
      <c r="M406" s="236"/>
      <c r="N406" s="236"/>
      <c r="O406" s="236"/>
      <c r="P406" s="298"/>
      <c r="Q406" s="236"/>
      <c r="R406" s="236"/>
      <c r="S406" s="236"/>
      <c r="T406" s="236"/>
      <c r="U406" s="236"/>
      <c r="V406" s="236"/>
      <c r="W406" s="236"/>
      <c r="X406" s="236"/>
      <c r="Y406" s="236"/>
    </row>
    <row r="407" spans="1:25" ht="12.75">
      <c r="A407" s="342" t="s">
        <v>3671</v>
      </c>
      <c r="B407" s="343" t="e">
        <f t="shared" ca="1" si="29"/>
        <v>#REF!</v>
      </c>
      <c r="C407" s="342">
        <v>1.5</v>
      </c>
      <c r="D407" s="236"/>
      <c r="E407" s="236"/>
      <c r="F407" s="236"/>
      <c r="G407" s="236"/>
      <c r="H407" s="236"/>
      <c r="I407" s="236"/>
      <c r="J407" s="236"/>
      <c r="K407" s="236"/>
      <c r="L407" s="236"/>
      <c r="M407" s="236"/>
      <c r="N407" s="236"/>
      <c r="O407" s="236"/>
      <c r="P407" s="298"/>
      <c r="Q407" s="236"/>
      <c r="R407" s="236"/>
      <c r="S407" s="236"/>
      <c r="T407" s="236"/>
      <c r="U407" s="236"/>
      <c r="V407" s="236"/>
      <c r="W407" s="236"/>
      <c r="X407" s="236"/>
      <c r="Y407" s="236"/>
    </row>
    <row r="408" spans="1:25" ht="12.75">
      <c r="A408" s="342" t="s">
        <v>12815</v>
      </c>
      <c r="B408" s="343" t="e">
        <f t="shared" ca="1" si="29"/>
        <v>#REF!</v>
      </c>
      <c r="C408" s="342">
        <v>1.5</v>
      </c>
      <c r="D408" s="236"/>
      <c r="E408" s="236"/>
      <c r="F408" s="236"/>
      <c r="G408" s="236"/>
      <c r="H408" s="236"/>
      <c r="I408" s="236"/>
      <c r="J408" s="236"/>
      <c r="K408" s="236"/>
      <c r="L408" s="236"/>
      <c r="M408" s="236"/>
      <c r="N408" s="236"/>
      <c r="O408" s="236"/>
      <c r="P408" s="298"/>
      <c r="Q408" s="236"/>
      <c r="R408" s="236"/>
      <c r="S408" s="236"/>
      <c r="T408" s="236"/>
      <c r="U408" s="236"/>
      <c r="V408" s="236"/>
      <c r="W408" s="236"/>
      <c r="X408" s="236"/>
      <c r="Y408" s="236"/>
    </row>
    <row r="409" spans="1:25" ht="12.75">
      <c r="A409" s="342" t="s">
        <v>4062</v>
      </c>
      <c r="B409" s="343" t="e">
        <f t="shared" ca="1" si="29"/>
        <v>#REF!</v>
      </c>
      <c r="C409" s="342">
        <v>0.5</v>
      </c>
      <c r="D409" s="236"/>
      <c r="E409" s="236"/>
      <c r="F409" s="236"/>
      <c r="G409" s="236"/>
      <c r="H409" s="236"/>
      <c r="I409" s="236"/>
      <c r="J409" s="236"/>
      <c r="K409" s="236"/>
      <c r="L409" s="236"/>
      <c r="M409" s="236"/>
      <c r="N409" s="236"/>
      <c r="O409" s="236"/>
      <c r="P409" s="298"/>
      <c r="Q409" s="236"/>
      <c r="R409" s="236"/>
      <c r="S409" s="236"/>
      <c r="T409" s="236"/>
      <c r="U409" s="236"/>
      <c r="V409" s="236"/>
      <c r="W409" s="236"/>
      <c r="X409" s="236"/>
      <c r="Y409" s="236"/>
    </row>
    <row r="410" spans="1:25" ht="12.75">
      <c r="A410" s="342" t="s">
        <v>3934</v>
      </c>
      <c r="B410" s="343" t="e">
        <f t="shared" ca="1" si="29"/>
        <v>#REF!</v>
      </c>
      <c r="C410" s="342">
        <v>1.5</v>
      </c>
      <c r="D410" s="236"/>
      <c r="E410" s="236"/>
      <c r="F410" s="236"/>
      <c r="G410" s="236"/>
      <c r="H410" s="236"/>
      <c r="I410" s="236"/>
      <c r="J410" s="236"/>
      <c r="K410" s="236"/>
      <c r="L410" s="236"/>
      <c r="M410" s="236"/>
      <c r="N410" s="236"/>
      <c r="O410" s="236"/>
      <c r="P410" s="298"/>
      <c r="Q410" s="236"/>
      <c r="R410" s="236"/>
      <c r="S410" s="236"/>
      <c r="T410" s="236"/>
      <c r="U410" s="236"/>
      <c r="V410" s="236"/>
      <c r="W410" s="236"/>
      <c r="X410" s="236"/>
      <c r="Y410" s="236"/>
    </row>
    <row r="411" spans="1:25" ht="12.75">
      <c r="A411" s="342" t="s">
        <v>3661</v>
      </c>
      <c r="B411" s="343" t="e">
        <f t="shared" ca="1" si="29"/>
        <v>#REF!</v>
      </c>
      <c r="C411" s="342">
        <v>1.5</v>
      </c>
      <c r="D411" s="236"/>
      <c r="E411" s="236"/>
      <c r="F411" s="236"/>
      <c r="G411" s="236"/>
      <c r="H411" s="236"/>
      <c r="I411" s="236"/>
      <c r="J411" s="236"/>
      <c r="K411" s="236"/>
      <c r="L411" s="236"/>
      <c r="M411" s="236"/>
      <c r="N411" s="236"/>
      <c r="O411" s="236"/>
      <c r="P411" s="298"/>
      <c r="Q411" s="236"/>
      <c r="R411" s="236"/>
      <c r="S411" s="236"/>
      <c r="T411" s="236"/>
      <c r="U411" s="236"/>
      <c r="V411" s="236"/>
      <c r="W411" s="236"/>
      <c r="X411" s="236"/>
      <c r="Y411" s="236"/>
    </row>
    <row r="412" spans="1:25" ht="12.75">
      <c r="A412" s="342" t="s">
        <v>12816</v>
      </c>
      <c r="B412" s="343" t="e">
        <f t="shared" ca="1" si="29"/>
        <v>#REF!</v>
      </c>
      <c r="C412" s="342">
        <v>2.5</v>
      </c>
      <c r="D412" s="236"/>
      <c r="E412" s="236"/>
      <c r="F412" s="236"/>
      <c r="G412" s="236"/>
      <c r="H412" s="236"/>
      <c r="I412" s="236"/>
      <c r="J412" s="236"/>
      <c r="K412" s="236"/>
      <c r="L412" s="236"/>
      <c r="M412" s="236"/>
      <c r="N412" s="236"/>
      <c r="O412" s="236"/>
      <c r="P412" s="298"/>
      <c r="Q412" s="236"/>
      <c r="R412" s="236"/>
      <c r="S412" s="236"/>
      <c r="T412" s="236"/>
      <c r="U412" s="236"/>
      <c r="V412" s="236"/>
      <c r="W412" s="236"/>
      <c r="X412" s="236"/>
      <c r="Y412" s="236"/>
    </row>
    <row r="413" spans="1:25" ht="12.75">
      <c r="A413" s="342" t="s">
        <v>3685</v>
      </c>
      <c r="B413" s="343" t="e">
        <f t="shared" ca="1" si="29"/>
        <v>#REF!</v>
      </c>
      <c r="C413" s="342">
        <v>2.5</v>
      </c>
      <c r="D413" s="236"/>
      <c r="E413" s="236"/>
      <c r="F413" s="236"/>
      <c r="G413" s="236"/>
      <c r="H413" s="236"/>
      <c r="I413" s="236"/>
      <c r="J413" s="236"/>
      <c r="K413" s="236"/>
      <c r="L413" s="236"/>
      <c r="M413" s="236"/>
      <c r="N413" s="236"/>
      <c r="O413" s="236"/>
      <c r="P413" s="298"/>
      <c r="Q413" s="236"/>
      <c r="R413" s="236"/>
      <c r="S413" s="236"/>
      <c r="T413" s="236"/>
      <c r="U413" s="236"/>
      <c r="V413" s="236"/>
      <c r="W413" s="236"/>
      <c r="X413" s="236"/>
      <c r="Y413" s="236"/>
    </row>
    <row r="414" spans="1:25" ht="12.75">
      <c r="A414" s="342" t="s">
        <v>3853</v>
      </c>
      <c r="B414" s="343" t="e">
        <f t="shared" ca="1" si="29"/>
        <v>#REF!</v>
      </c>
      <c r="C414" s="342">
        <v>2</v>
      </c>
      <c r="D414" s="236"/>
      <c r="E414" s="236"/>
      <c r="F414" s="236"/>
      <c r="G414" s="236"/>
      <c r="H414" s="236"/>
      <c r="I414" s="236"/>
      <c r="J414" s="236"/>
      <c r="K414" s="236"/>
      <c r="L414" s="236"/>
      <c r="M414" s="236"/>
      <c r="N414" s="236"/>
      <c r="O414" s="236"/>
      <c r="P414" s="298"/>
      <c r="Q414" s="236"/>
      <c r="R414" s="236"/>
      <c r="S414" s="236"/>
      <c r="T414" s="236"/>
      <c r="U414" s="236"/>
      <c r="V414" s="236"/>
      <c r="W414" s="236"/>
      <c r="X414" s="236"/>
      <c r="Y414" s="236"/>
    </row>
    <row r="415" spans="1:25" ht="12.75">
      <c r="A415" s="342" t="s">
        <v>3690</v>
      </c>
      <c r="B415" s="343" t="e">
        <f t="shared" ca="1" si="29"/>
        <v>#REF!</v>
      </c>
      <c r="C415" s="342">
        <v>2</v>
      </c>
      <c r="D415" s="236"/>
      <c r="E415" s="236"/>
      <c r="F415" s="236"/>
      <c r="G415" s="236"/>
      <c r="H415" s="236"/>
      <c r="I415" s="236"/>
      <c r="J415" s="236"/>
      <c r="K415" s="236"/>
      <c r="L415" s="236"/>
      <c r="M415" s="236"/>
      <c r="N415" s="236"/>
      <c r="O415" s="236"/>
      <c r="P415" s="298"/>
      <c r="Q415" s="236"/>
      <c r="R415" s="236"/>
      <c r="S415" s="236"/>
      <c r="T415" s="236"/>
      <c r="U415" s="236"/>
      <c r="V415" s="236"/>
      <c r="W415" s="236"/>
      <c r="X415" s="236"/>
      <c r="Y415" s="236"/>
    </row>
    <row r="416" spans="1:25" ht="12.75">
      <c r="A416" s="342" t="s">
        <v>4053</v>
      </c>
      <c r="B416" s="343" t="e">
        <f t="shared" ca="1" si="29"/>
        <v>#REF!</v>
      </c>
      <c r="C416" s="342">
        <v>0.5</v>
      </c>
      <c r="D416" s="236"/>
      <c r="E416" s="236"/>
      <c r="F416" s="236"/>
      <c r="G416" s="236"/>
      <c r="H416" s="236"/>
      <c r="I416" s="236"/>
      <c r="J416" s="236"/>
      <c r="K416" s="236"/>
      <c r="L416" s="236"/>
      <c r="M416" s="236"/>
      <c r="N416" s="236"/>
      <c r="O416" s="236"/>
      <c r="P416" s="298"/>
      <c r="Q416" s="236"/>
      <c r="R416" s="236"/>
      <c r="S416" s="236"/>
      <c r="T416" s="236"/>
      <c r="U416" s="236"/>
      <c r="V416" s="236"/>
      <c r="W416" s="236"/>
      <c r="X416" s="236"/>
      <c r="Y416" s="236"/>
    </row>
    <row r="417" spans="1:25" ht="12.75">
      <c r="A417" s="342" t="s">
        <v>3715</v>
      </c>
      <c r="B417" s="343" t="e">
        <f t="shared" ca="1" si="29"/>
        <v>#REF!</v>
      </c>
      <c r="C417" s="342">
        <v>2</v>
      </c>
      <c r="D417" s="236"/>
      <c r="E417" s="236"/>
      <c r="F417" s="236"/>
      <c r="G417" s="236"/>
      <c r="H417" s="236"/>
      <c r="I417" s="236"/>
      <c r="J417" s="236"/>
      <c r="K417" s="236"/>
      <c r="L417" s="236"/>
      <c r="M417" s="236"/>
      <c r="N417" s="236"/>
      <c r="O417" s="236"/>
      <c r="P417" s="298"/>
      <c r="Q417" s="236"/>
      <c r="R417" s="236"/>
      <c r="S417" s="236"/>
      <c r="T417" s="236"/>
      <c r="U417" s="236"/>
      <c r="V417" s="236"/>
      <c r="W417" s="236"/>
      <c r="X417" s="236"/>
      <c r="Y417" s="236"/>
    </row>
    <row r="418" spans="1:25" ht="12.75">
      <c r="A418" s="342" t="s">
        <v>3924</v>
      </c>
      <c r="B418" s="343" t="e">
        <f t="shared" ca="1" si="29"/>
        <v>#REF!</v>
      </c>
      <c r="C418" s="342">
        <v>1</v>
      </c>
      <c r="D418" s="236"/>
      <c r="E418" s="236"/>
      <c r="F418" s="236"/>
      <c r="G418" s="236"/>
      <c r="H418" s="236"/>
      <c r="I418" s="236"/>
      <c r="J418" s="236"/>
      <c r="K418" s="236"/>
      <c r="L418" s="236"/>
      <c r="M418" s="236"/>
      <c r="N418" s="236"/>
      <c r="O418" s="236"/>
      <c r="P418" s="298"/>
      <c r="Q418" s="236"/>
      <c r="R418" s="236"/>
      <c r="S418" s="236"/>
      <c r="T418" s="236"/>
      <c r="U418" s="236"/>
      <c r="V418" s="236"/>
      <c r="W418" s="236"/>
      <c r="X418" s="236"/>
      <c r="Y418" s="236"/>
    </row>
    <row r="419" spans="1:25" ht="12.75">
      <c r="A419" s="342" t="s">
        <v>4067</v>
      </c>
      <c r="B419" s="343" t="e">
        <f t="shared" ca="1" si="29"/>
        <v>#REF!</v>
      </c>
      <c r="C419" s="342">
        <v>0.5</v>
      </c>
      <c r="D419" s="236"/>
      <c r="E419" s="236"/>
      <c r="F419" s="236"/>
      <c r="G419" s="236"/>
      <c r="H419" s="236"/>
      <c r="I419" s="236"/>
      <c r="J419" s="236"/>
      <c r="K419" s="236"/>
      <c r="L419" s="236"/>
      <c r="M419" s="236"/>
      <c r="N419" s="236"/>
      <c r="O419" s="236"/>
      <c r="P419" s="298"/>
      <c r="Q419" s="236"/>
      <c r="R419" s="236"/>
      <c r="S419" s="236"/>
      <c r="T419" s="236"/>
      <c r="U419" s="236"/>
      <c r="V419" s="236"/>
      <c r="W419" s="236"/>
      <c r="X419" s="236"/>
      <c r="Y419" s="236"/>
    </row>
    <row r="420" spans="1:25" ht="12.75">
      <c r="A420" s="342" t="s">
        <v>12817</v>
      </c>
      <c r="B420" s="347" t="e">
        <f t="shared" ca="1" si="29"/>
        <v>#REF!</v>
      </c>
      <c r="C420" s="342">
        <v>2.5</v>
      </c>
      <c r="D420" s="236"/>
      <c r="E420" s="236"/>
      <c r="F420" s="236"/>
      <c r="G420" s="236"/>
      <c r="H420" s="236"/>
      <c r="I420" s="236"/>
      <c r="J420" s="236"/>
      <c r="K420" s="236"/>
      <c r="L420" s="236"/>
      <c r="M420" s="236"/>
      <c r="N420" s="236"/>
      <c r="O420" s="236"/>
      <c r="P420" s="298"/>
      <c r="Q420" s="236"/>
      <c r="R420" s="236"/>
      <c r="S420" s="236"/>
      <c r="T420" s="236"/>
      <c r="U420" s="236"/>
      <c r="V420" s="236"/>
      <c r="W420" s="236"/>
      <c r="X420" s="236"/>
      <c r="Y420" s="236"/>
    </row>
    <row r="421" spans="1:25" ht="12.75">
      <c r="A421" s="342" t="s">
        <v>12818</v>
      </c>
      <c r="B421" s="347" t="e">
        <f t="shared" ca="1" si="29"/>
        <v>#REF!</v>
      </c>
      <c r="C421" s="342">
        <v>2</v>
      </c>
      <c r="D421" s="236"/>
      <c r="E421" s="236"/>
      <c r="F421" s="236"/>
      <c r="G421" s="236"/>
      <c r="H421" s="236"/>
      <c r="I421" s="236"/>
      <c r="J421" s="236"/>
      <c r="K421" s="236"/>
      <c r="L421" s="236"/>
      <c r="M421" s="236"/>
      <c r="N421" s="236"/>
      <c r="O421" s="236"/>
      <c r="P421" s="298"/>
      <c r="Q421" s="236"/>
      <c r="R421" s="236"/>
      <c r="S421" s="236"/>
      <c r="T421" s="236"/>
      <c r="U421" s="236"/>
      <c r="V421" s="236"/>
      <c r="W421" s="236"/>
      <c r="X421" s="236"/>
      <c r="Y421" s="236"/>
    </row>
    <row r="422" spans="1:25" ht="12.75">
      <c r="A422" s="342" t="s">
        <v>3676</v>
      </c>
      <c r="B422" s="343" t="e">
        <f t="shared" ca="1" si="29"/>
        <v>#REF!</v>
      </c>
      <c r="C422" s="342">
        <v>2</v>
      </c>
      <c r="D422" s="236"/>
      <c r="E422" s="236"/>
      <c r="F422" s="236"/>
      <c r="G422" s="236"/>
      <c r="H422" s="236"/>
      <c r="I422" s="236"/>
      <c r="J422" s="236"/>
      <c r="K422" s="236"/>
      <c r="L422" s="236"/>
      <c r="M422" s="236"/>
      <c r="N422" s="236"/>
      <c r="O422" s="236"/>
      <c r="P422" s="298"/>
      <c r="Q422" s="236"/>
      <c r="R422" s="236"/>
      <c r="S422" s="236"/>
      <c r="T422" s="236"/>
      <c r="U422" s="236"/>
      <c r="V422" s="236"/>
      <c r="W422" s="236"/>
      <c r="X422" s="236"/>
      <c r="Y422" s="236"/>
    </row>
    <row r="423" spans="1:25" ht="12.75">
      <c r="A423" s="342" t="s">
        <v>3710</v>
      </c>
      <c r="B423" s="343" t="e">
        <f t="shared" ca="1" si="29"/>
        <v>#REF!</v>
      </c>
      <c r="C423" s="342">
        <v>2</v>
      </c>
      <c r="D423" s="236"/>
      <c r="E423" s="236"/>
      <c r="F423" s="236"/>
      <c r="G423" s="236"/>
      <c r="H423" s="236"/>
      <c r="I423" s="236"/>
      <c r="J423" s="236"/>
      <c r="K423" s="236"/>
      <c r="L423" s="236"/>
      <c r="M423" s="236"/>
      <c r="N423" s="236"/>
      <c r="O423" s="236"/>
      <c r="P423" s="298"/>
      <c r="Q423" s="236"/>
      <c r="R423" s="236"/>
      <c r="S423" s="236"/>
      <c r="T423" s="236"/>
      <c r="U423" s="236"/>
      <c r="V423" s="236"/>
      <c r="W423" s="236"/>
      <c r="X423" s="236"/>
      <c r="Y423" s="236"/>
    </row>
    <row r="424" spans="1:25" ht="12.75">
      <c r="A424" s="342" t="s">
        <v>12819</v>
      </c>
      <c r="B424" s="343" t="e">
        <f t="shared" ca="1" si="29"/>
        <v>#REF!</v>
      </c>
      <c r="C424" s="342">
        <v>1.5</v>
      </c>
      <c r="D424" s="236"/>
      <c r="E424" s="236"/>
      <c r="F424" s="236"/>
      <c r="G424" s="236"/>
      <c r="H424" s="236"/>
      <c r="I424" s="236"/>
      <c r="J424" s="236"/>
      <c r="K424" s="236"/>
      <c r="L424" s="236"/>
      <c r="M424" s="236"/>
      <c r="N424" s="236"/>
      <c r="O424" s="236"/>
      <c r="P424" s="298"/>
      <c r="Q424" s="236"/>
      <c r="R424" s="236"/>
      <c r="S424" s="236"/>
      <c r="T424" s="236"/>
      <c r="U424" s="236"/>
      <c r="V424" s="236"/>
      <c r="W424" s="236"/>
      <c r="X424" s="236"/>
      <c r="Y424" s="236"/>
    </row>
    <row r="425" spans="1:25" ht="12.75">
      <c r="A425" s="342" t="s">
        <v>3848</v>
      </c>
      <c r="B425" s="343" t="e">
        <f t="shared" ca="1" si="29"/>
        <v>#REF!</v>
      </c>
      <c r="C425" s="342">
        <v>2.5</v>
      </c>
      <c r="D425" s="236"/>
      <c r="E425" s="236"/>
      <c r="F425" s="236"/>
      <c r="G425" s="236"/>
      <c r="H425" s="236"/>
      <c r="I425" s="236"/>
      <c r="J425" s="236"/>
      <c r="K425" s="236"/>
      <c r="L425" s="236"/>
      <c r="M425" s="236"/>
      <c r="N425" s="236"/>
      <c r="O425" s="236"/>
      <c r="P425" s="298"/>
      <c r="Q425" s="236"/>
      <c r="R425" s="236"/>
      <c r="S425" s="236"/>
      <c r="T425" s="236"/>
      <c r="U425" s="236"/>
      <c r="V425" s="236"/>
      <c r="W425" s="236"/>
      <c r="X425" s="236"/>
      <c r="Y425" s="236"/>
    </row>
    <row r="426" spans="1:25" ht="12.75">
      <c r="A426" s="342" t="s">
        <v>12820</v>
      </c>
      <c r="B426" s="343" t="e">
        <f t="shared" ca="1" si="29"/>
        <v>#REF!</v>
      </c>
      <c r="C426" s="342">
        <v>2</v>
      </c>
      <c r="D426" s="236"/>
      <c r="E426" s="236"/>
      <c r="F426" s="236"/>
      <c r="G426" s="236"/>
      <c r="H426" s="236"/>
      <c r="I426" s="236"/>
      <c r="J426" s="236"/>
      <c r="K426" s="236"/>
      <c r="L426" s="236"/>
      <c r="M426" s="236"/>
      <c r="N426" s="236"/>
      <c r="O426" s="236"/>
      <c r="P426" s="298"/>
      <c r="Q426" s="236"/>
      <c r="R426" s="236"/>
      <c r="S426" s="236"/>
      <c r="T426" s="236"/>
      <c r="U426" s="236"/>
      <c r="V426" s="236"/>
      <c r="W426" s="236"/>
      <c r="X426" s="236"/>
      <c r="Y426" s="236"/>
    </row>
    <row r="427" spans="1:25" ht="12.75">
      <c r="A427" s="342" t="s">
        <v>3843</v>
      </c>
      <c r="B427" s="343" t="e">
        <f t="shared" ca="1" si="29"/>
        <v>#REF!</v>
      </c>
      <c r="C427" s="342">
        <v>2.5</v>
      </c>
      <c r="D427" s="236"/>
      <c r="E427" s="236"/>
      <c r="F427" s="236"/>
      <c r="G427" s="236"/>
      <c r="H427" s="236"/>
      <c r="I427" s="236"/>
      <c r="J427" s="236"/>
      <c r="K427" s="236"/>
      <c r="L427" s="236"/>
      <c r="M427" s="236"/>
      <c r="N427" s="236"/>
      <c r="O427" s="236"/>
      <c r="P427" s="298"/>
      <c r="Q427" s="236"/>
      <c r="R427" s="236"/>
      <c r="S427" s="236"/>
      <c r="T427" s="236"/>
      <c r="U427" s="236"/>
      <c r="V427" s="236"/>
      <c r="W427" s="236"/>
      <c r="X427" s="236"/>
      <c r="Y427" s="236"/>
    </row>
    <row r="428" spans="1:25" ht="12.75">
      <c r="A428" s="342" t="s">
        <v>3839</v>
      </c>
      <c r="B428" s="343" t="e">
        <f t="shared" ca="1" si="29"/>
        <v>#REF!</v>
      </c>
      <c r="C428" s="342">
        <v>2.5</v>
      </c>
      <c r="D428" s="236"/>
      <c r="E428" s="236"/>
      <c r="F428" s="236"/>
      <c r="G428" s="236"/>
      <c r="H428" s="236"/>
      <c r="I428" s="236"/>
      <c r="J428" s="236"/>
      <c r="K428" s="236"/>
      <c r="L428" s="236"/>
      <c r="M428" s="236"/>
      <c r="N428" s="236"/>
      <c r="O428" s="236"/>
      <c r="P428" s="298"/>
      <c r="Q428" s="236"/>
      <c r="R428" s="236"/>
      <c r="S428" s="236"/>
      <c r="T428" s="236"/>
      <c r="U428" s="236"/>
      <c r="V428" s="236"/>
      <c r="W428" s="236"/>
      <c r="X428" s="236"/>
      <c r="Y428" s="236"/>
    </row>
    <row r="429" spans="1:25" ht="12.75">
      <c r="A429" s="342" t="s">
        <v>3705</v>
      </c>
      <c r="B429" s="343" t="e">
        <f t="shared" ca="1" si="29"/>
        <v>#REF!</v>
      </c>
      <c r="C429" s="342">
        <v>1.5</v>
      </c>
      <c r="D429" s="236"/>
      <c r="E429" s="236"/>
      <c r="F429" s="236"/>
      <c r="G429" s="236"/>
      <c r="H429" s="236"/>
      <c r="I429" s="236"/>
      <c r="J429" s="236"/>
      <c r="K429" s="236"/>
      <c r="L429" s="236"/>
      <c r="M429" s="236"/>
      <c r="N429" s="236"/>
      <c r="O429" s="236"/>
      <c r="P429" s="298"/>
      <c r="Q429" s="236"/>
      <c r="R429" s="236"/>
      <c r="S429" s="236"/>
      <c r="T429" s="236"/>
      <c r="U429" s="236"/>
      <c r="V429" s="236"/>
      <c r="W429" s="236"/>
      <c r="X429" s="236"/>
      <c r="Y429" s="236"/>
    </row>
    <row r="430" spans="1:25" ht="12.75">
      <c r="A430" s="342" t="s">
        <v>3829</v>
      </c>
      <c r="B430" s="343" t="e">
        <f t="shared" ca="1" si="29"/>
        <v>#REF!</v>
      </c>
      <c r="C430" s="342">
        <v>2.5</v>
      </c>
      <c r="D430" s="236"/>
      <c r="E430" s="236"/>
      <c r="F430" s="236"/>
      <c r="G430" s="236"/>
      <c r="H430" s="236"/>
      <c r="I430" s="236"/>
      <c r="J430" s="236"/>
      <c r="K430" s="236"/>
      <c r="L430" s="236"/>
      <c r="M430" s="236"/>
      <c r="N430" s="236"/>
      <c r="O430" s="236"/>
      <c r="P430" s="298"/>
      <c r="Q430" s="236"/>
      <c r="R430" s="236"/>
      <c r="S430" s="236"/>
      <c r="T430" s="236"/>
      <c r="U430" s="236"/>
      <c r="V430" s="236"/>
      <c r="W430" s="236"/>
      <c r="X430" s="236"/>
      <c r="Y430" s="236"/>
    </row>
    <row r="431" spans="1:25" ht="12.75">
      <c r="A431" s="342" t="s">
        <v>3967</v>
      </c>
      <c r="B431" s="343" t="e">
        <f t="shared" ca="1" si="29"/>
        <v>#REF!</v>
      </c>
      <c r="C431" s="342">
        <v>3</v>
      </c>
      <c r="D431" s="236"/>
      <c r="E431" s="236"/>
      <c r="F431" s="236"/>
      <c r="G431" s="236"/>
      <c r="H431" s="236"/>
      <c r="I431" s="236"/>
      <c r="J431" s="236"/>
      <c r="K431" s="236"/>
      <c r="L431" s="236"/>
      <c r="M431" s="236"/>
      <c r="N431" s="236"/>
      <c r="O431" s="236"/>
      <c r="P431" s="298"/>
      <c r="Q431" s="236"/>
      <c r="R431" s="236"/>
      <c r="S431" s="236"/>
      <c r="T431" s="236"/>
      <c r="U431" s="236"/>
      <c r="V431" s="236"/>
      <c r="W431" s="236"/>
      <c r="X431" s="236"/>
      <c r="Y431" s="236"/>
    </row>
    <row r="432" spans="1:25" ht="12.75">
      <c r="A432" s="342" t="s">
        <v>3952</v>
      </c>
      <c r="B432" s="343" t="e">
        <f t="shared" ca="1" si="29"/>
        <v>#REF!</v>
      </c>
      <c r="C432" s="342">
        <v>1.5</v>
      </c>
      <c r="D432" s="236"/>
      <c r="E432" s="236"/>
      <c r="F432" s="236"/>
      <c r="G432" s="236"/>
      <c r="H432" s="236"/>
      <c r="I432" s="236"/>
      <c r="J432" s="236"/>
      <c r="K432" s="236"/>
      <c r="L432" s="236"/>
      <c r="M432" s="236"/>
      <c r="N432" s="236"/>
      <c r="O432" s="236"/>
      <c r="P432" s="298"/>
      <c r="Q432" s="236"/>
      <c r="R432" s="236"/>
      <c r="S432" s="236"/>
      <c r="T432" s="236"/>
      <c r="U432" s="236"/>
      <c r="V432" s="236"/>
      <c r="W432" s="236"/>
      <c r="X432" s="236"/>
      <c r="Y432" s="236"/>
    </row>
    <row r="433" spans="1:25" ht="12.75">
      <c r="A433" s="342" t="s">
        <v>3681</v>
      </c>
      <c r="B433" s="343" t="e">
        <f t="shared" ca="1" si="29"/>
        <v>#REF!</v>
      </c>
      <c r="C433" s="342">
        <v>2</v>
      </c>
      <c r="D433" s="236"/>
      <c r="E433" s="236"/>
      <c r="F433" s="236"/>
      <c r="G433" s="236"/>
      <c r="H433" s="236"/>
      <c r="I433" s="236"/>
      <c r="J433" s="236"/>
      <c r="K433" s="236"/>
      <c r="L433" s="236"/>
      <c r="M433" s="236"/>
      <c r="N433" s="236"/>
      <c r="O433" s="236"/>
      <c r="P433" s="298"/>
      <c r="Q433" s="236"/>
      <c r="R433" s="236"/>
      <c r="S433" s="236"/>
      <c r="T433" s="236"/>
      <c r="U433" s="236"/>
      <c r="V433" s="236"/>
      <c r="W433" s="236"/>
      <c r="X433" s="236"/>
      <c r="Y433" s="236"/>
    </row>
    <row r="434" spans="1:25" ht="12.75">
      <c r="A434" s="342" t="s">
        <v>3938</v>
      </c>
      <c r="B434" s="343" t="e">
        <f t="shared" ca="1" si="29"/>
        <v>#REF!</v>
      </c>
      <c r="C434" s="342">
        <v>1.5</v>
      </c>
      <c r="D434" s="236"/>
      <c r="E434" s="236"/>
      <c r="F434" s="236"/>
      <c r="G434" s="236"/>
      <c r="H434" s="236"/>
      <c r="I434" s="236"/>
      <c r="J434" s="236"/>
      <c r="K434" s="236"/>
      <c r="L434" s="236"/>
      <c r="M434" s="236"/>
      <c r="N434" s="236"/>
      <c r="O434" s="236"/>
      <c r="P434" s="298"/>
      <c r="Q434" s="236"/>
      <c r="R434" s="236"/>
      <c r="S434" s="236"/>
      <c r="T434" s="236"/>
      <c r="U434" s="236"/>
      <c r="V434" s="236"/>
      <c r="W434" s="236"/>
      <c r="X434" s="236"/>
      <c r="Y434" s="236"/>
    </row>
    <row r="435" spans="1:25" ht="12.75">
      <c r="A435" s="342" t="s">
        <v>4076</v>
      </c>
      <c r="B435" s="343" t="e">
        <f t="shared" ca="1" si="29"/>
        <v>#REF!</v>
      </c>
      <c r="C435" s="342">
        <v>1</v>
      </c>
      <c r="D435" s="236"/>
      <c r="E435" s="236"/>
      <c r="F435" s="236"/>
      <c r="G435" s="236"/>
      <c r="H435" s="236"/>
      <c r="I435" s="236"/>
      <c r="J435" s="236"/>
      <c r="K435" s="236"/>
      <c r="L435" s="236"/>
      <c r="M435" s="236"/>
      <c r="N435" s="236"/>
      <c r="O435" s="236"/>
      <c r="P435" s="298"/>
      <c r="Q435" s="236"/>
      <c r="R435" s="236"/>
      <c r="S435" s="236"/>
      <c r="T435" s="236"/>
      <c r="U435" s="236"/>
      <c r="V435" s="236"/>
      <c r="W435" s="236"/>
      <c r="X435" s="236"/>
      <c r="Y435" s="236"/>
    </row>
    <row r="436" spans="1:25" ht="12.75">
      <c r="A436" s="342" t="s">
        <v>12821</v>
      </c>
      <c r="B436" s="347" t="e">
        <f t="shared" ca="1" si="29"/>
        <v>#REF!</v>
      </c>
      <c r="C436" s="342">
        <v>3</v>
      </c>
      <c r="D436" s="236"/>
      <c r="E436" s="236"/>
      <c r="F436" s="236"/>
      <c r="G436" s="236"/>
      <c r="H436" s="236"/>
      <c r="I436" s="236"/>
      <c r="J436" s="236"/>
      <c r="K436" s="236"/>
      <c r="L436" s="236"/>
      <c r="M436" s="236"/>
      <c r="N436" s="236"/>
      <c r="O436" s="236"/>
      <c r="P436" s="298"/>
      <c r="Q436" s="236"/>
      <c r="R436" s="236"/>
      <c r="S436" s="236"/>
      <c r="T436" s="236"/>
      <c r="U436" s="236"/>
      <c r="V436" s="236"/>
      <c r="W436" s="236"/>
      <c r="X436" s="236"/>
      <c r="Y436" s="236"/>
    </row>
    <row r="437" spans="1:25" ht="12.75">
      <c r="A437" s="342" t="s">
        <v>4081</v>
      </c>
      <c r="B437" s="343" t="e">
        <f t="shared" ca="1" si="29"/>
        <v>#REF!</v>
      </c>
      <c r="C437" s="342">
        <v>1</v>
      </c>
      <c r="D437" s="236"/>
      <c r="E437" s="236"/>
      <c r="F437" s="236"/>
      <c r="G437" s="236"/>
      <c r="H437" s="236"/>
      <c r="I437" s="236"/>
      <c r="J437" s="236"/>
      <c r="K437" s="236"/>
      <c r="L437" s="236"/>
      <c r="M437" s="236"/>
      <c r="N437" s="236"/>
      <c r="O437" s="236"/>
      <c r="P437" s="298"/>
      <c r="Q437" s="236"/>
      <c r="R437" s="236"/>
      <c r="S437" s="236"/>
      <c r="T437" s="236"/>
      <c r="U437" s="236"/>
      <c r="V437" s="236"/>
      <c r="W437" s="236"/>
      <c r="X437" s="236"/>
      <c r="Y437" s="236"/>
    </row>
    <row r="438" spans="1:25" ht="12.75">
      <c r="A438" s="342" t="s">
        <v>3977</v>
      </c>
      <c r="B438" s="343" t="e">
        <f t="shared" ca="1" si="29"/>
        <v>#REF!</v>
      </c>
      <c r="C438" s="342">
        <v>2</v>
      </c>
      <c r="D438" s="236"/>
      <c r="E438" s="236"/>
      <c r="F438" s="236"/>
      <c r="G438" s="236"/>
      <c r="H438" s="236"/>
      <c r="I438" s="236"/>
      <c r="J438" s="236"/>
      <c r="K438" s="236"/>
      <c r="L438" s="236"/>
      <c r="M438" s="236"/>
      <c r="N438" s="236"/>
      <c r="O438" s="236"/>
      <c r="P438" s="298"/>
      <c r="Q438" s="236"/>
      <c r="R438" s="236"/>
      <c r="S438" s="236"/>
      <c r="T438" s="236"/>
      <c r="U438" s="236"/>
      <c r="V438" s="236"/>
      <c r="W438" s="236"/>
      <c r="X438" s="236"/>
      <c r="Y438" s="236"/>
    </row>
    <row r="439" spans="1:25" ht="12.75">
      <c r="A439" s="342" t="s">
        <v>12822</v>
      </c>
      <c r="B439" s="343" t="e">
        <f t="shared" ca="1" si="29"/>
        <v>#REF!</v>
      </c>
      <c r="C439" s="342">
        <v>1</v>
      </c>
      <c r="D439" s="236"/>
      <c r="E439" s="236"/>
      <c r="F439" s="236"/>
      <c r="G439" s="236"/>
      <c r="H439" s="236"/>
      <c r="I439" s="236"/>
      <c r="J439" s="236"/>
      <c r="K439" s="236"/>
      <c r="L439" s="236"/>
      <c r="M439" s="236"/>
      <c r="N439" s="236"/>
      <c r="O439" s="236"/>
      <c r="P439" s="298"/>
      <c r="Q439" s="236"/>
      <c r="R439" s="236"/>
      <c r="S439" s="236"/>
      <c r="T439" s="236"/>
      <c r="U439" s="236"/>
      <c r="V439" s="236"/>
      <c r="W439" s="236"/>
      <c r="X439" s="236"/>
      <c r="Y439" s="236"/>
    </row>
    <row r="440" spans="1:25" ht="12.75">
      <c r="A440" s="342" t="s">
        <v>8986</v>
      </c>
      <c r="B440" s="347" t="e">
        <f t="shared" ca="1" si="29"/>
        <v>#REF!</v>
      </c>
      <c r="C440" s="342">
        <v>3</v>
      </c>
      <c r="D440" s="236"/>
      <c r="E440" s="236"/>
      <c r="F440" s="236"/>
      <c r="G440" s="236"/>
      <c r="H440" s="236"/>
      <c r="I440" s="236"/>
      <c r="J440" s="236"/>
      <c r="K440" s="236"/>
      <c r="L440" s="236"/>
      <c r="M440" s="236"/>
      <c r="N440" s="236"/>
      <c r="O440" s="236"/>
      <c r="P440" s="298"/>
      <c r="Q440" s="236"/>
      <c r="R440" s="236"/>
      <c r="S440" s="236"/>
      <c r="T440" s="236"/>
      <c r="U440" s="236"/>
      <c r="V440" s="236"/>
      <c r="W440" s="236"/>
      <c r="X440" s="236"/>
      <c r="Y440" s="236"/>
    </row>
    <row r="441" spans="1:25" ht="12.75">
      <c r="A441" s="342" t="s">
        <v>3873</v>
      </c>
      <c r="B441" s="343" t="e">
        <f t="shared" ca="1" si="29"/>
        <v>#REF!</v>
      </c>
      <c r="C441" s="342">
        <v>3</v>
      </c>
      <c r="D441" s="236"/>
      <c r="E441" s="236"/>
      <c r="F441" s="236"/>
      <c r="G441" s="236"/>
      <c r="H441" s="236"/>
      <c r="I441" s="236"/>
      <c r="J441" s="236"/>
      <c r="K441" s="236"/>
      <c r="L441" s="236"/>
      <c r="M441" s="236"/>
      <c r="N441" s="236"/>
      <c r="O441" s="236"/>
      <c r="P441" s="298"/>
      <c r="Q441" s="236"/>
      <c r="R441" s="236"/>
      <c r="S441" s="236"/>
      <c r="T441" s="236"/>
      <c r="U441" s="236"/>
      <c r="V441" s="236"/>
      <c r="W441" s="236"/>
      <c r="X441" s="236"/>
      <c r="Y441" s="236"/>
    </row>
    <row r="442" spans="1:25" ht="12.75">
      <c r="A442" s="342" t="s">
        <v>12823</v>
      </c>
      <c r="B442" s="347" t="e">
        <f t="shared" ca="1" si="29"/>
        <v>#REF!</v>
      </c>
      <c r="C442" s="342">
        <v>3</v>
      </c>
      <c r="D442" s="236"/>
      <c r="E442" s="236"/>
      <c r="F442" s="236"/>
      <c r="G442" s="236"/>
      <c r="H442" s="236"/>
      <c r="I442" s="236"/>
      <c r="J442" s="236"/>
      <c r="K442" s="236"/>
      <c r="L442" s="236"/>
      <c r="M442" s="236"/>
      <c r="N442" s="236"/>
      <c r="O442" s="236"/>
      <c r="P442" s="298"/>
      <c r="Q442" s="236"/>
      <c r="R442" s="236"/>
      <c r="S442" s="236"/>
      <c r="T442" s="236"/>
      <c r="U442" s="236"/>
      <c r="V442" s="236"/>
      <c r="W442" s="236"/>
      <c r="X442" s="236"/>
      <c r="Y442" s="236"/>
    </row>
    <row r="443" spans="1:25" ht="12.75">
      <c r="A443" s="342" t="s">
        <v>12824</v>
      </c>
      <c r="B443" s="347" t="e">
        <f t="shared" ca="1" si="29"/>
        <v>#REF!</v>
      </c>
      <c r="C443" s="342">
        <v>3</v>
      </c>
      <c r="D443" s="236"/>
      <c r="E443" s="236"/>
      <c r="F443" s="236"/>
      <c r="G443" s="236"/>
      <c r="H443" s="236"/>
      <c r="I443" s="236"/>
      <c r="J443" s="236"/>
      <c r="K443" s="236"/>
      <c r="L443" s="236"/>
      <c r="M443" s="236"/>
      <c r="N443" s="236"/>
      <c r="O443" s="236"/>
      <c r="P443" s="298"/>
      <c r="Q443" s="236"/>
      <c r="R443" s="236"/>
      <c r="S443" s="236"/>
      <c r="T443" s="236"/>
      <c r="U443" s="236"/>
      <c r="V443" s="236"/>
      <c r="W443" s="236"/>
      <c r="X443" s="236"/>
      <c r="Y443" s="236"/>
    </row>
    <row r="444" spans="1:25" ht="12.75">
      <c r="A444" s="342" t="s">
        <v>3729</v>
      </c>
      <c r="B444" s="343" t="e">
        <f t="shared" ca="1" si="29"/>
        <v>#REF!</v>
      </c>
      <c r="C444" s="342">
        <v>2.5</v>
      </c>
      <c r="D444" s="236"/>
      <c r="E444" s="236"/>
      <c r="F444" s="236"/>
      <c r="G444" s="236"/>
      <c r="H444" s="236"/>
      <c r="I444" s="236"/>
      <c r="J444" s="236"/>
      <c r="K444" s="236"/>
      <c r="L444" s="236"/>
      <c r="M444" s="236"/>
      <c r="N444" s="236"/>
      <c r="O444" s="236"/>
      <c r="P444" s="298"/>
      <c r="Q444" s="236"/>
      <c r="R444" s="236"/>
      <c r="S444" s="236"/>
      <c r="T444" s="236"/>
      <c r="U444" s="236"/>
      <c r="V444" s="236"/>
      <c r="W444" s="236"/>
      <c r="X444" s="236"/>
      <c r="Y444" s="236"/>
    </row>
    <row r="445" spans="1:25" ht="12.75">
      <c r="A445" s="342" t="s">
        <v>3995</v>
      </c>
      <c r="B445" s="343" t="e">
        <f t="shared" ca="1" si="29"/>
        <v>#REF!</v>
      </c>
      <c r="C445" s="342">
        <v>2</v>
      </c>
      <c r="D445" s="236"/>
      <c r="E445" s="236"/>
      <c r="F445" s="236"/>
      <c r="G445" s="236"/>
      <c r="H445" s="236"/>
      <c r="I445" s="236"/>
      <c r="J445" s="236"/>
      <c r="K445" s="236"/>
      <c r="L445" s="236"/>
      <c r="M445" s="236"/>
      <c r="N445" s="236"/>
      <c r="O445" s="236"/>
      <c r="P445" s="298"/>
      <c r="Q445" s="236"/>
      <c r="R445" s="236"/>
      <c r="S445" s="236"/>
      <c r="T445" s="236"/>
      <c r="U445" s="236"/>
      <c r="V445" s="236"/>
      <c r="W445" s="236"/>
      <c r="X445" s="236"/>
      <c r="Y445" s="236"/>
    </row>
    <row r="446" spans="1:25" ht="12.75">
      <c r="A446" s="342" t="s">
        <v>12825</v>
      </c>
      <c r="B446" s="343" t="e">
        <f t="shared" ca="1" si="29"/>
        <v>#REF!</v>
      </c>
      <c r="C446" s="342">
        <v>3</v>
      </c>
      <c r="D446" s="236"/>
      <c r="E446" s="236"/>
      <c r="F446" s="236"/>
      <c r="G446" s="236"/>
      <c r="H446" s="236"/>
      <c r="I446" s="236"/>
      <c r="J446" s="236"/>
      <c r="K446" s="236"/>
      <c r="L446" s="236"/>
      <c r="M446" s="236"/>
      <c r="N446" s="236"/>
      <c r="O446" s="236"/>
      <c r="P446" s="298"/>
      <c r="Q446" s="236"/>
      <c r="R446" s="236"/>
      <c r="S446" s="236"/>
      <c r="T446" s="236"/>
      <c r="U446" s="236"/>
      <c r="V446" s="236"/>
      <c r="W446" s="236"/>
      <c r="X446" s="236"/>
      <c r="Y446" s="236"/>
    </row>
    <row r="447" spans="1:25" ht="12.75">
      <c r="A447" s="342" t="s">
        <v>3868</v>
      </c>
      <c r="B447" s="343" t="e">
        <f t="shared" ca="1" si="29"/>
        <v>#REF!</v>
      </c>
      <c r="C447" s="342">
        <v>3</v>
      </c>
      <c r="D447" s="236"/>
      <c r="E447" s="236"/>
      <c r="F447" s="236"/>
      <c r="G447" s="236"/>
      <c r="H447" s="236"/>
      <c r="I447" s="236"/>
      <c r="J447" s="236"/>
      <c r="K447" s="236"/>
      <c r="L447" s="236"/>
      <c r="M447" s="236"/>
      <c r="N447" s="236"/>
      <c r="O447" s="236"/>
      <c r="P447" s="298"/>
      <c r="Q447" s="236"/>
      <c r="R447" s="236"/>
      <c r="S447" s="236"/>
      <c r="T447" s="236"/>
      <c r="U447" s="236"/>
      <c r="V447" s="236"/>
      <c r="W447" s="236"/>
      <c r="X447" s="236"/>
      <c r="Y447" s="236"/>
    </row>
    <row r="448" spans="1:25" ht="12.75">
      <c r="A448" s="342" t="s">
        <v>3981</v>
      </c>
      <c r="B448" s="343" t="e">
        <f t="shared" ca="1" si="29"/>
        <v>#REF!</v>
      </c>
      <c r="C448" s="342">
        <v>2</v>
      </c>
      <c r="D448" s="236"/>
      <c r="E448" s="236"/>
      <c r="F448" s="236"/>
      <c r="G448" s="236"/>
      <c r="H448" s="236"/>
      <c r="I448" s="236"/>
      <c r="J448" s="236"/>
      <c r="K448" s="236"/>
      <c r="L448" s="236"/>
      <c r="M448" s="236"/>
      <c r="N448" s="236"/>
      <c r="O448" s="236"/>
      <c r="P448" s="298"/>
      <c r="Q448" s="236"/>
      <c r="R448" s="236"/>
      <c r="S448" s="236"/>
      <c r="T448" s="236"/>
      <c r="U448" s="236"/>
      <c r="V448" s="236"/>
      <c r="W448" s="236"/>
      <c r="X448" s="236"/>
      <c r="Y448" s="236"/>
    </row>
    <row r="449" spans="1:25" ht="12.75">
      <c r="A449" s="342" t="s">
        <v>3748</v>
      </c>
      <c r="B449" s="343" t="e">
        <f t="shared" ca="1" si="29"/>
        <v>#REF!</v>
      </c>
      <c r="C449" s="342">
        <v>2.5</v>
      </c>
      <c r="D449" s="236"/>
      <c r="E449" s="236"/>
      <c r="F449" s="236"/>
      <c r="G449" s="236"/>
      <c r="H449" s="236"/>
      <c r="I449" s="236"/>
      <c r="J449" s="236"/>
      <c r="K449" s="236"/>
      <c r="L449" s="236"/>
      <c r="M449" s="236"/>
      <c r="N449" s="236"/>
      <c r="O449" s="236"/>
      <c r="P449" s="298"/>
      <c r="Q449" s="236"/>
      <c r="R449" s="236"/>
      <c r="S449" s="236"/>
      <c r="T449" s="236"/>
      <c r="U449" s="236"/>
      <c r="V449" s="236"/>
      <c r="W449" s="236"/>
      <c r="X449" s="236"/>
      <c r="Y449" s="236"/>
    </row>
    <row r="450" spans="1:25" ht="12.75">
      <c r="A450" s="342" t="s">
        <v>3719</v>
      </c>
      <c r="B450" s="343" t="e">
        <f t="shared" ca="1" si="29"/>
        <v>#REF!</v>
      </c>
      <c r="C450" s="342">
        <v>2.5</v>
      </c>
      <c r="D450" s="236"/>
      <c r="E450" s="236"/>
      <c r="F450" s="236"/>
      <c r="G450" s="236"/>
      <c r="H450" s="236"/>
      <c r="I450" s="236"/>
      <c r="J450" s="236"/>
      <c r="K450" s="236"/>
      <c r="L450" s="236"/>
      <c r="M450" s="236"/>
      <c r="N450" s="236"/>
      <c r="O450" s="236"/>
      <c r="P450" s="298"/>
      <c r="Q450" s="236"/>
      <c r="R450" s="236"/>
      <c r="S450" s="236"/>
      <c r="T450" s="236"/>
      <c r="U450" s="236"/>
      <c r="V450" s="236"/>
      <c r="W450" s="236"/>
      <c r="X450" s="236"/>
      <c r="Y450" s="236"/>
    </row>
    <row r="451" spans="1:25" ht="12.75">
      <c r="A451" s="342" t="s">
        <v>12826</v>
      </c>
      <c r="B451" s="343" t="e">
        <f t="shared" ca="1" si="29"/>
        <v>#REF!</v>
      </c>
      <c r="C451" s="342">
        <v>3</v>
      </c>
      <c r="D451" s="236"/>
      <c r="E451" s="236"/>
      <c r="F451" s="236"/>
      <c r="G451" s="236"/>
      <c r="H451" s="236"/>
      <c r="I451" s="236"/>
      <c r="J451" s="236"/>
      <c r="K451" s="236"/>
      <c r="L451" s="236"/>
      <c r="M451" s="236"/>
      <c r="N451" s="236"/>
      <c r="O451" s="236"/>
      <c r="P451" s="298"/>
      <c r="Q451" s="236"/>
      <c r="R451" s="236"/>
      <c r="S451" s="236"/>
      <c r="T451" s="236"/>
      <c r="U451" s="236"/>
      <c r="V451" s="236"/>
      <c r="W451" s="236"/>
      <c r="X451" s="236"/>
      <c r="Y451" s="236"/>
    </row>
    <row r="452" spans="1:25" ht="12.75">
      <c r="A452" s="342" t="s">
        <v>3985</v>
      </c>
      <c r="B452" s="343" t="e">
        <f t="shared" ca="1" si="29"/>
        <v>#REF!</v>
      </c>
      <c r="C452" s="342">
        <v>2</v>
      </c>
      <c r="D452" s="236"/>
      <c r="E452" s="236"/>
      <c r="F452" s="236"/>
      <c r="G452" s="236"/>
      <c r="H452" s="236"/>
      <c r="I452" s="236"/>
      <c r="J452" s="236"/>
      <c r="K452" s="236"/>
      <c r="L452" s="236"/>
      <c r="M452" s="236"/>
      <c r="N452" s="236"/>
      <c r="O452" s="236"/>
      <c r="P452" s="298"/>
      <c r="Q452" s="236"/>
      <c r="R452" s="236"/>
      <c r="S452" s="236"/>
      <c r="T452" s="236"/>
      <c r="U452" s="236"/>
      <c r="V452" s="236"/>
      <c r="W452" s="236"/>
      <c r="X452" s="236"/>
      <c r="Y452" s="236"/>
    </row>
    <row r="453" spans="1:25" ht="12.75">
      <c r="A453" s="342" t="s">
        <v>3972</v>
      </c>
      <c r="B453" s="343" t="e">
        <f t="shared" ca="1" si="29"/>
        <v>#REF!</v>
      </c>
      <c r="C453" s="342">
        <v>2</v>
      </c>
      <c r="D453" s="236"/>
      <c r="E453" s="236"/>
      <c r="F453" s="236"/>
      <c r="G453" s="236"/>
      <c r="H453" s="236"/>
      <c r="I453" s="236"/>
      <c r="J453" s="236"/>
      <c r="K453" s="236"/>
      <c r="L453" s="236"/>
      <c r="M453" s="236"/>
      <c r="N453" s="236"/>
      <c r="O453" s="236"/>
      <c r="P453" s="298"/>
      <c r="Q453" s="236"/>
      <c r="R453" s="236"/>
      <c r="S453" s="236"/>
      <c r="T453" s="236"/>
      <c r="U453" s="236"/>
      <c r="V453" s="236"/>
      <c r="W453" s="236"/>
      <c r="X453" s="236"/>
      <c r="Y453" s="236"/>
    </row>
    <row r="454" spans="1:25" ht="12.75">
      <c r="A454" s="342" t="s">
        <v>3738</v>
      </c>
      <c r="B454" s="343" t="e">
        <f t="shared" ca="1" si="29"/>
        <v>#REF!</v>
      </c>
      <c r="C454" s="342">
        <v>2.5</v>
      </c>
      <c r="D454" s="236"/>
      <c r="E454" s="236"/>
      <c r="F454" s="236"/>
      <c r="G454" s="236"/>
      <c r="H454" s="236"/>
      <c r="I454" s="236"/>
      <c r="J454" s="236"/>
      <c r="K454" s="236"/>
      <c r="L454" s="236"/>
      <c r="M454" s="236"/>
      <c r="N454" s="236"/>
      <c r="O454" s="236"/>
      <c r="P454" s="298"/>
      <c r="Q454" s="236"/>
      <c r="R454" s="236"/>
      <c r="S454" s="236"/>
      <c r="T454" s="236"/>
      <c r="U454" s="236"/>
      <c r="V454" s="236"/>
      <c r="W454" s="236"/>
      <c r="X454" s="236"/>
      <c r="Y454" s="236"/>
    </row>
    <row r="455" spans="1:25" ht="12.75">
      <c r="A455" s="342" t="s">
        <v>3743</v>
      </c>
      <c r="B455" s="343" t="e">
        <f t="shared" ca="1" si="29"/>
        <v>#REF!</v>
      </c>
      <c r="C455" s="342">
        <v>2.5</v>
      </c>
      <c r="D455" s="236"/>
      <c r="E455" s="236"/>
      <c r="F455" s="236"/>
      <c r="G455" s="236"/>
      <c r="H455" s="236"/>
      <c r="I455" s="236"/>
      <c r="J455" s="236"/>
      <c r="K455" s="236"/>
      <c r="L455" s="236"/>
      <c r="M455" s="236"/>
      <c r="N455" s="236"/>
      <c r="O455" s="236"/>
      <c r="P455" s="298"/>
      <c r="Q455" s="236"/>
      <c r="R455" s="236"/>
      <c r="S455" s="236"/>
      <c r="T455" s="236"/>
      <c r="U455" s="236"/>
      <c r="V455" s="236"/>
      <c r="W455" s="236"/>
      <c r="X455" s="236"/>
      <c r="Y455" s="236"/>
    </row>
    <row r="456" spans="1:25" ht="12.75">
      <c r="A456" s="342" t="s">
        <v>4086</v>
      </c>
      <c r="B456" s="343" t="e">
        <f t="shared" ca="1" si="29"/>
        <v>#REF!</v>
      </c>
      <c r="C456" s="342">
        <v>1</v>
      </c>
      <c r="D456" s="236"/>
      <c r="E456" s="236"/>
      <c r="F456" s="236"/>
      <c r="G456" s="236"/>
      <c r="H456" s="236"/>
      <c r="I456" s="236"/>
      <c r="J456" s="236"/>
      <c r="K456" s="236"/>
      <c r="L456" s="236"/>
      <c r="M456" s="236"/>
      <c r="N456" s="236"/>
      <c r="O456" s="236"/>
      <c r="P456" s="298"/>
      <c r="Q456" s="236"/>
      <c r="R456" s="236"/>
      <c r="S456" s="236"/>
      <c r="T456" s="236"/>
      <c r="U456" s="236"/>
      <c r="V456" s="236"/>
      <c r="W456" s="236"/>
      <c r="X456" s="236"/>
      <c r="Y456" s="236"/>
    </row>
    <row r="457" spans="1:25" ht="12.75">
      <c r="A457" s="342" t="s">
        <v>3753</v>
      </c>
      <c r="B457" s="343" t="e">
        <f t="shared" ca="1" si="29"/>
        <v>#REF!</v>
      </c>
      <c r="C457" s="342">
        <v>3</v>
      </c>
      <c r="D457" s="236"/>
      <c r="E457" s="236"/>
      <c r="F457" s="236"/>
      <c r="G457" s="236"/>
      <c r="H457" s="236"/>
      <c r="I457" s="236"/>
      <c r="J457" s="236"/>
      <c r="K457" s="236"/>
      <c r="L457" s="236"/>
      <c r="M457" s="236"/>
      <c r="N457" s="236"/>
      <c r="O457" s="236"/>
      <c r="P457" s="298"/>
      <c r="Q457" s="236"/>
      <c r="R457" s="236"/>
      <c r="S457" s="236"/>
      <c r="T457" s="236"/>
      <c r="U457" s="236"/>
      <c r="V457" s="236"/>
      <c r="W457" s="236"/>
      <c r="X457" s="236"/>
      <c r="Y457" s="236"/>
    </row>
    <row r="458" spans="1:25" ht="12.75">
      <c r="A458" s="342" t="s">
        <v>3773</v>
      </c>
      <c r="B458" s="343" t="e">
        <f t="shared" ca="1" si="29"/>
        <v>#REF!</v>
      </c>
      <c r="C458" s="342">
        <v>3</v>
      </c>
      <c r="D458" s="236"/>
      <c r="E458" s="236"/>
      <c r="F458" s="236"/>
      <c r="G458" s="236"/>
      <c r="H458" s="236"/>
      <c r="I458" s="236"/>
      <c r="J458" s="236"/>
      <c r="K458" s="236"/>
      <c r="L458" s="236"/>
      <c r="M458" s="236"/>
      <c r="N458" s="236"/>
      <c r="O458" s="236"/>
      <c r="P458" s="298"/>
      <c r="Q458" s="236"/>
      <c r="R458" s="236"/>
      <c r="S458" s="236"/>
      <c r="T458" s="236"/>
      <c r="U458" s="236"/>
      <c r="V458" s="236"/>
      <c r="W458" s="236"/>
      <c r="X458" s="236"/>
      <c r="Y458" s="236"/>
    </row>
    <row r="459" spans="1:25" ht="12.75">
      <c r="A459" s="342" t="s">
        <v>4090</v>
      </c>
      <c r="B459" s="343" t="e">
        <f t="shared" ca="1" si="29"/>
        <v>#REF!</v>
      </c>
      <c r="C459" s="342">
        <v>1</v>
      </c>
      <c r="D459" s="236"/>
      <c r="E459" s="236"/>
      <c r="F459" s="236"/>
      <c r="G459" s="236"/>
      <c r="H459" s="236"/>
      <c r="I459" s="236"/>
      <c r="J459" s="236"/>
      <c r="K459" s="236"/>
      <c r="L459" s="236"/>
      <c r="M459" s="236"/>
      <c r="N459" s="236"/>
      <c r="O459" s="236"/>
      <c r="P459" s="298"/>
      <c r="Q459" s="236"/>
      <c r="R459" s="236"/>
      <c r="S459" s="236"/>
      <c r="T459" s="236"/>
      <c r="U459" s="236"/>
      <c r="V459" s="236"/>
      <c r="W459" s="236"/>
      <c r="X459" s="236"/>
      <c r="Y459" s="236"/>
    </row>
    <row r="460" spans="1:25" ht="12.75">
      <c r="A460" s="342" t="s">
        <v>3758</v>
      </c>
      <c r="B460" s="343" t="e">
        <f t="shared" ca="1" si="29"/>
        <v>#REF!</v>
      </c>
      <c r="C460" s="342">
        <v>3</v>
      </c>
      <c r="D460" s="236"/>
      <c r="E460" s="236"/>
      <c r="F460" s="236"/>
      <c r="G460" s="236"/>
      <c r="H460" s="236"/>
      <c r="I460" s="236"/>
      <c r="J460" s="236"/>
      <c r="K460" s="236"/>
      <c r="L460" s="236"/>
      <c r="M460" s="236"/>
      <c r="N460" s="236"/>
      <c r="O460" s="236"/>
      <c r="P460" s="298"/>
      <c r="Q460" s="236"/>
      <c r="R460" s="236"/>
      <c r="S460" s="236"/>
      <c r="T460" s="236"/>
      <c r="U460" s="236"/>
      <c r="V460" s="236"/>
      <c r="W460" s="236"/>
      <c r="X460" s="236"/>
      <c r="Y460" s="236"/>
    </row>
    <row r="461" spans="1:25" ht="12.75">
      <c r="A461" s="342" t="s">
        <v>4014</v>
      </c>
      <c r="B461" s="343" t="e">
        <f t="shared" ca="1" si="29"/>
        <v>#REF!</v>
      </c>
      <c r="C461" s="342">
        <v>3.5</v>
      </c>
      <c r="D461" s="236"/>
      <c r="E461" s="236"/>
      <c r="F461" s="236"/>
      <c r="G461" s="236"/>
      <c r="H461" s="236"/>
      <c r="I461" s="236"/>
      <c r="J461" s="236"/>
      <c r="K461" s="236"/>
      <c r="L461" s="236"/>
      <c r="M461" s="236"/>
      <c r="N461" s="236"/>
      <c r="O461" s="236"/>
      <c r="P461" s="298"/>
      <c r="Q461" s="236"/>
      <c r="R461" s="236"/>
      <c r="S461" s="236"/>
      <c r="T461" s="236"/>
      <c r="U461" s="236"/>
      <c r="V461" s="236"/>
      <c r="W461" s="236"/>
      <c r="X461" s="236"/>
      <c r="Y461" s="236"/>
    </row>
    <row r="462" spans="1:25" ht="12.75">
      <c r="A462" s="342" t="s">
        <v>3883</v>
      </c>
      <c r="B462" s="343" t="e">
        <f t="shared" ca="1" si="29"/>
        <v>#REF!</v>
      </c>
      <c r="C462" s="342">
        <v>3.5</v>
      </c>
      <c r="D462" s="236"/>
      <c r="E462" s="236"/>
      <c r="F462" s="236"/>
      <c r="G462" s="236"/>
      <c r="H462" s="236"/>
      <c r="I462" s="236"/>
      <c r="J462" s="236"/>
      <c r="K462" s="236"/>
      <c r="L462" s="236"/>
      <c r="M462" s="236"/>
      <c r="N462" s="236"/>
      <c r="O462" s="236"/>
      <c r="P462" s="298"/>
      <c r="Q462" s="236"/>
      <c r="R462" s="236"/>
      <c r="S462" s="236"/>
      <c r="T462" s="236"/>
      <c r="U462" s="236"/>
      <c r="V462" s="236"/>
      <c r="W462" s="236"/>
      <c r="X462" s="236"/>
      <c r="Y462" s="236"/>
    </row>
    <row r="463" spans="1:25" ht="12.75">
      <c r="A463" s="342" t="s">
        <v>12827</v>
      </c>
      <c r="B463" s="343" t="e">
        <f t="shared" ca="1" si="29"/>
        <v>#REF!</v>
      </c>
      <c r="C463" s="342">
        <v>3.5</v>
      </c>
      <c r="D463" s="236"/>
      <c r="E463" s="236"/>
      <c r="F463" s="236"/>
      <c r="G463" s="236"/>
      <c r="H463" s="236"/>
      <c r="I463" s="236"/>
      <c r="J463" s="236"/>
      <c r="K463" s="236"/>
      <c r="L463" s="236"/>
      <c r="M463" s="236"/>
      <c r="N463" s="236"/>
      <c r="O463" s="236"/>
      <c r="P463" s="298"/>
      <c r="Q463" s="236"/>
      <c r="R463" s="236"/>
      <c r="S463" s="236"/>
      <c r="T463" s="236"/>
      <c r="U463" s="236"/>
      <c r="V463" s="236"/>
      <c r="W463" s="236"/>
      <c r="X463" s="236"/>
      <c r="Y463" s="236"/>
    </row>
    <row r="464" spans="1:25" ht="12.75">
      <c r="A464" s="342" t="s">
        <v>12828</v>
      </c>
      <c r="B464" s="343" t="e">
        <f t="shared" ca="1" si="29"/>
        <v>#REF!</v>
      </c>
      <c r="C464" s="342">
        <v>2.5</v>
      </c>
      <c r="D464" s="236"/>
      <c r="E464" s="236"/>
      <c r="F464" s="236"/>
      <c r="G464" s="236"/>
      <c r="H464" s="236"/>
      <c r="I464" s="236"/>
      <c r="J464" s="236"/>
      <c r="K464" s="236"/>
      <c r="L464" s="236"/>
      <c r="M464" s="236"/>
      <c r="N464" s="236"/>
      <c r="O464" s="236"/>
      <c r="P464" s="298"/>
      <c r="Q464" s="236"/>
      <c r="R464" s="236"/>
      <c r="S464" s="236"/>
      <c r="T464" s="236"/>
      <c r="U464" s="236"/>
      <c r="V464" s="236"/>
      <c r="W464" s="236"/>
      <c r="X464" s="236"/>
      <c r="Y464" s="236"/>
    </row>
    <row r="465" spans="1:25" ht="12.75">
      <c r="A465" s="342" t="s">
        <v>3878</v>
      </c>
      <c r="B465" s="343" t="e">
        <f t="shared" ca="1" si="29"/>
        <v>#REF!</v>
      </c>
      <c r="C465" s="342">
        <v>3.5</v>
      </c>
      <c r="D465" s="236"/>
      <c r="E465" s="236"/>
      <c r="F465" s="236"/>
      <c r="G465" s="236"/>
      <c r="H465" s="236"/>
      <c r="I465" s="236"/>
      <c r="J465" s="236"/>
      <c r="K465" s="236"/>
      <c r="L465" s="236"/>
      <c r="M465" s="236"/>
      <c r="N465" s="236"/>
      <c r="O465" s="236"/>
      <c r="P465" s="298"/>
      <c r="Q465" s="236"/>
      <c r="R465" s="236"/>
      <c r="S465" s="236"/>
      <c r="T465" s="236"/>
      <c r="U465" s="236"/>
      <c r="V465" s="236"/>
      <c r="W465" s="236"/>
      <c r="X465" s="236"/>
      <c r="Y465" s="236"/>
    </row>
    <row r="466" spans="1:25" ht="12.75">
      <c r="A466" s="342" t="s">
        <v>4009</v>
      </c>
      <c r="B466" s="343" t="e">
        <f t="shared" ca="1" si="29"/>
        <v>#REF!</v>
      </c>
      <c r="C466" s="342">
        <v>2.5</v>
      </c>
      <c r="D466" s="236"/>
      <c r="E466" s="236"/>
      <c r="F466" s="236"/>
      <c r="G466" s="236"/>
      <c r="H466" s="236"/>
      <c r="I466" s="236"/>
      <c r="J466" s="236"/>
      <c r="K466" s="236"/>
      <c r="L466" s="236"/>
      <c r="M466" s="236"/>
      <c r="N466" s="236"/>
      <c r="O466" s="236"/>
      <c r="P466" s="298"/>
      <c r="Q466" s="236"/>
      <c r="R466" s="236"/>
      <c r="S466" s="236"/>
      <c r="T466" s="236"/>
      <c r="U466" s="236"/>
      <c r="V466" s="236"/>
      <c r="W466" s="236"/>
      <c r="X466" s="236"/>
      <c r="Y466" s="236"/>
    </row>
    <row r="467" spans="1:25" ht="12.75">
      <c r="A467" s="342" t="s">
        <v>3763</v>
      </c>
      <c r="B467" s="343" t="e">
        <f t="shared" ca="1" si="29"/>
        <v>#REF!</v>
      </c>
      <c r="C467" s="342">
        <v>3</v>
      </c>
      <c r="D467" s="236"/>
      <c r="E467" s="236"/>
      <c r="F467" s="236"/>
      <c r="G467" s="236"/>
      <c r="H467" s="236"/>
      <c r="I467" s="236"/>
      <c r="J467" s="236"/>
      <c r="K467" s="236"/>
      <c r="L467" s="236"/>
      <c r="M467" s="236"/>
      <c r="N467" s="236"/>
      <c r="O467" s="236"/>
      <c r="P467" s="298"/>
      <c r="Q467" s="236"/>
      <c r="R467" s="236"/>
      <c r="S467" s="236"/>
      <c r="T467" s="236"/>
      <c r="U467" s="236"/>
      <c r="V467" s="236"/>
      <c r="W467" s="236"/>
      <c r="X467" s="236"/>
      <c r="Y467" s="236"/>
    </row>
    <row r="468" spans="1:25" ht="12.75">
      <c r="A468" s="342" t="s">
        <v>3768</v>
      </c>
      <c r="B468" s="343" t="e">
        <f t="shared" ca="1" si="29"/>
        <v>#REF!</v>
      </c>
      <c r="C468" s="342">
        <v>3</v>
      </c>
      <c r="D468" s="236"/>
      <c r="E468" s="236"/>
      <c r="F468" s="236"/>
      <c r="G468" s="236"/>
      <c r="H468" s="236"/>
      <c r="I468" s="236"/>
      <c r="J468" s="236"/>
      <c r="K468" s="236"/>
      <c r="L468" s="236"/>
      <c r="M468" s="236"/>
      <c r="N468" s="236"/>
      <c r="O468" s="236"/>
      <c r="P468" s="298"/>
      <c r="Q468" s="236"/>
      <c r="R468" s="236"/>
      <c r="S468" s="236"/>
      <c r="T468" s="236"/>
      <c r="U468" s="236"/>
      <c r="V468" s="236"/>
      <c r="W468" s="236"/>
      <c r="X468" s="236"/>
      <c r="Y468" s="236"/>
    </row>
    <row r="469" spans="1:25" ht="12.75">
      <c r="A469" s="342" t="s">
        <v>3893</v>
      </c>
      <c r="B469" s="343" t="e">
        <f t="shared" ca="1" si="29"/>
        <v>#REF!</v>
      </c>
      <c r="C469" s="342">
        <v>4</v>
      </c>
      <c r="D469" s="236"/>
      <c r="E469" s="236"/>
      <c r="F469" s="236"/>
      <c r="G469" s="236"/>
      <c r="H469" s="236"/>
      <c r="I469" s="236"/>
      <c r="J469" s="236"/>
      <c r="K469" s="236"/>
      <c r="L469" s="236"/>
      <c r="M469" s="236"/>
      <c r="N469" s="236"/>
      <c r="O469" s="236"/>
      <c r="P469" s="298"/>
      <c r="Q469" s="236"/>
      <c r="R469" s="236"/>
      <c r="S469" s="236"/>
      <c r="T469" s="236"/>
      <c r="U469" s="236"/>
      <c r="V469" s="236"/>
      <c r="W469" s="236"/>
      <c r="X469" s="236"/>
      <c r="Y469" s="236"/>
    </row>
    <row r="470" spans="1:25" ht="12.75">
      <c r="A470" s="342" t="s">
        <v>3783</v>
      </c>
      <c r="B470" s="343" t="e">
        <f t="shared" ca="1" si="29"/>
        <v>#REF!</v>
      </c>
      <c r="C470" s="342">
        <v>3.5</v>
      </c>
      <c r="D470" s="236"/>
      <c r="E470" s="236"/>
      <c r="F470" s="236"/>
      <c r="G470" s="236"/>
      <c r="H470" s="236"/>
      <c r="I470" s="236"/>
      <c r="J470" s="236"/>
      <c r="K470" s="236"/>
      <c r="L470" s="236"/>
      <c r="M470" s="236"/>
      <c r="N470" s="236"/>
      <c r="O470" s="236"/>
      <c r="P470" s="298"/>
      <c r="Q470" s="236"/>
      <c r="R470" s="236"/>
      <c r="S470" s="236"/>
      <c r="T470" s="236"/>
      <c r="U470" s="236"/>
      <c r="V470" s="236"/>
      <c r="W470" s="236"/>
      <c r="X470" s="236"/>
      <c r="Y470" s="236"/>
    </row>
    <row r="471" spans="1:25" ht="12.75">
      <c r="A471" s="342" t="s">
        <v>4019</v>
      </c>
      <c r="B471" s="343" t="e">
        <f t="shared" ca="1" si="29"/>
        <v>#REF!</v>
      </c>
      <c r="C471" s="342">
        <v>3</v>
      </c>
      <c r="D471" s="236"/>
      <c r="E471" s="236"/>
      <c r="F471" s="236"/>
      <c r="G471" s="236"/>
      <c r="H471" s="236"/>
      <c r="I471" s="236"/>
      <c r="J471" s="236"/>
      <c r="K471" s="236"/>
      <c r="L471" s="236"/>
      <c r="M471" s="236"/>
      <c r="N471" s="236"/>
      <c r="O471" s="236"/>
      <c r="P471" s="298"/>
      <c r="Q471" s="236"/>
      <c r="R471" s="236"/>
      <c r="S471" s="236"/>
      <c r="T471" s="236"/>
      <c r="U471" s="236"/>
      <c r="V471" s="236"/>
      <c r="W471" s="236"/>
      <c r="X471" s="236"/>
      <c r="Y471" s="236"/>
    </row>
    <row r="472" spans="1:25" ht="12.75">
      <c r="A472" s="342" t="s">
        <v>12829</v>
      </c>
      <c r="B472" s="343" t="e">
        <f t="shared" ca="1" si="29"/>
        <v>#REF!</v>
      </c>
      <c r="C472" s="347">
        <v>3</v>
      </c>
      <c r="D472" s="236"/>
      <c r="E472" s="236"/>
      <c r="F472" s="236"/>
      <c r="G472" s="236"/>
      <c r="H472" s="236"/>
      <c r="I472" s="236"/>
      <c r="J472" s="236"/>
      <c r="K472" s="236"/>
      <c r="L472" s="236"/>
      <c r="M472" s="236"/>
      <c r="N472" s="236"/>
      <c r="O472" s="236"/>
      <c r="P472" s="298"/>
      <c r="Q472" s="236"/>
      <c r="R472" s="236"/>
      <c r="S472" s="236"/>
      <c r="T472" s="236"/>
      <c r="U472" s="236"/>
      <c r="V472" s="236"/>
      <c r="W472" s="236"/>
      <c r="X472" s="236"/>
      <c r="Y472" s="236"/>
    </row>
    <row r="473" spans="1:25" ht="12.75">
      <c r="A473" s="342" t="s">
        <v>3898</v>
      </c>
      <c r="B473" s="343" t="e">
        <f t="shared" ca="1" si="29"/>
        <v>#REF!</v>
      </c>
      <c r="C473" s="347">
        <v>4</v>
      </c>
      <c r="D473" s="236"/>
      <c r="E473" s="236"/>
      <c r="F473" s="236"/>
      <c r="G473" s="236"/>
      <c r="H473" s="236"/>
      <c r="I473" s="236"/>
      <c r="J473" s="236"/>
      <c r="K473" s="236"/>
      <c r="L473" s="236"/>
      <c r="M473" s="236"/>
      <c r="N473" s="236"/>
      <c r="O473" s="236"/>
      <c r="P473" s="298"/>
      <c r="Q473" s="236"/>
      <c r="R473" s="236"/>
      <c r="S473" s="236"/>
      <c r="T473" s="236"/>
      <c r="U473" s="236"/>
      <c r="V473" s="236"/>
      <c r="W473" s="236"/>
      <c r="X473" s="236"/>
      <c r="Y473" s="236"/>
    </row>
    <row r="474" spans="1:25" ht="12.75">
      <c r="A474" s="342" t="s">
        <v>4023</v>
      </c>
      <c r="B474" s="343" t="e">
        <f t="shared" ca="1" si="29"/>
        <v>#REF!</v>
      </c>
      <c r="C474" s="347">
        <v>4</v>
      </c>
      <c r="D474" s="236"/>
      <c r="E474" s="236"/>
      <c r="F474" s="236"/>
      <c r="G474" s="236"/>
      <c r="H474" s="236"/>
      <c r="I474" s="236"/>
      <c r="J474" s="236"/>
      <c r="K474" s="236"/>
      <c r="L474" s="236"/>
      <c r="M474" s="236"/>
      <c r="N474" s="236"/>
      <c r="O474" s="236"/>
      <c r="P474" s="298"/>
      <c r="Q474" s="236"/>
      <c r="R474" s="236"/>
      <c r="S474" s="236"/>
      <c r="T474" s="236"/>
      <c r="U474" s="236"/>
      <c r="V474" s="236"/>
      <c r="W474" s="236"/>
      <c r="X474" s="236"/>
      <c r="Y474" s="236"/>
    </row>
    <row r="475" spans="1:25" ht="12.75">
      <c r="A475" s="342" t="s">
        <v>12830</v>
      </c>
      <c r="B475" s="343" t="e">
        <f t="shared" ca="1" si="29"/>
        <v>#REF!</v>
      </c>
      <c r="C475" s="347">
        <v>1</v>
      </c>
      <c r="D475" s="236"/>
      <c r="E475" s="236"/>
      <c r="F475" s="236"/>
      <c r="G475" s="236"/>
      <c r="H475" s="236"/>
      <c r="I475" s="236"/>
      <c r="J475" s="236"/>
      <c r="K475" s="236"/>
      <c r="L475" s="236"/>
      <c r="M475" s="236"/>
      <c r="N475" s="236"/>
      <c r="O475" s="236"/>
      <c r="P475" s="298"/>
      <c r="Q475" s="236"/>
      <c r="R475" s="236"/>
      <c r="S475" s="236"/>
      <c r="T475" s="236"/>
      <c r="U475" s="236"/>
      <c r="V475" s="236"/>
      <c r="W475" s="236"/>
      <c r="X475" s="236"/>
      <c r="Y475" s="236"/>
    </row>
    <row r="476" spans="1:25" ht="12.75">
      <c r="A476" s="342" t="s">
        <v>4098</v>
      </c>
      <c r="B476" s="343" t="e">
        <f t="shared" ca="1" si="29"/>
        <v>#REF!</v>
      </c>
      <c r="C476" s="347">
        <v>1</v>
      </c>
      <c r="D476" s="236"/>
      <c r="E476" s="236"/>
      <c r="F476" s="236"/>
      <c r="G476" s="236"/>
      <c r="H476" s="236"/>
      <c r="I476" s="236"/>
      <c r="J476" s="236"/>
      <c r="K476" s="236"/>
      <c r="L476" s="236"/>
      <c r="M476" s="236"/>
      <c r="N476" s="236"/>
      <c r="O476" s="236"/>
      <c r="P476" s="298"/>
      <c r="Q476" s="236"/>
      <c r="R476" s="236"/>
      <c r="S476" s="236"/>
      <c r="T476" s="236"/>
      <c r="U476" s="236"/>
      <c r="V476" s="236"/>
      <c r="W476" s="236"/>
      <c r="X476" s="236"/>
      <c r="Y476" s="236"/>
    </row>
    <row r="477" spans="1:25" ht="12.75">
      <c r="A477" s="342" t="s">
        <v>3788</v>
      </c>
      <c r="B477" s="343" t="e">
        <f t="shared" ca="1" si="29"/>
        <v>#REF!</v>
      </c>
      <c r="C477" s="347">
        <v>3.5</v>
      </c>
      <c r="D477" s="236"/>
      <c r="E477" s="236"/>
      <c r="F477" s="236"/>
      <c r="G477" s="236"/>
      <c r="H477" s="236"/>
      <c r="I477" s="236"/>
      <c r="J477" s="236"/>
      <c r="K477" s="236"/>
      <c r="L477" s="236"/>
      <c r="M477" s="236"/>
      <c r="N477" s="236"/>
      <c r="O477" s="236"/>
      <c r="P477" s="298"/>
      <c r="Q477" s="236"/>
      <c r="R477" s="236"/>
      <c r="S477" s="236"/>
      <c r="T477" s="236"/>
      <c r="U477" s="236"/>
      <c r="V477" s="236"/>
      <c r="W477" s="236"/>
      <c r="X477" s="236"/>
      <c r="Y477" s="236"/>
    </row>
    <row r="478" spans="1:25" ht="12.75">
      <c r="A478" s="342" t="s">
        <v>12831</v>
      </c>
      <c r="B478" s="343" t="e">
        <f t="shared" ca="1" si="29"/>
        <v>#REF!</v>
      </c>
      <c r="C478" s="347">
        <v>3.5</v>
      </c>
      <c r="D478" s="236"/>
      <c r="E478" s="236"/>
      <c r="F478" s="236"/>
      <c r="G478" s="236"/>
      <c r="H478" s="236"/>
      <c r="I478" s="236"/>
      <c r="J478" s="236"/>
      <c r="K478" s="236"/>
      <c r="L478" s="236"/>
      <c r="M478" s="236"/>
      <c r="N478" s="236"/>
      <c r="O478" s="236"/>
      <c r="P478" s="298"/>
      <c r="Q478" s="236"/>
      <c r="R478" s="236"/>
      <c r="S478" s="236"/>
      <c r="T478" s="236"/>
      <c r="U478" s="236"/>
      <c r="V478" s="236"/>
      <c r="W478" s="236"/>
      <c r="X478" s="236"/>
      <c r="Y478" s="236"/>
    </row>
    <row r="479" spans="1:25" ht="12.75">
      <c r="A479" s="19"/>
      <c r="B479" s="27"/>
      <c r="C479" s="27"/>
      <c r="D479" s="236"/>
      <c r="E479" s="236"/>
      <c r="F479" s="236"/>
      <c r="G479" s="236"/>
      <c r="H479" s="236"/>
      <c r="I479" s="236"/>
      <c r="J479" s="236"/>
      <c r="K479" s="236"/>
      <c r="L479" s="236"/>
      <c r="M479" s="236"/>
      <c r="N479" s="236"/>
      <c r="O479" s="236"/>
      <c r="P479" s="298"/>
      <c r="Q479" s="236"/>
      <c r="R479" s="236"/>
      <c r="S479" s="236"/>
      <c r="T479" s="236"/>
      <c r="U479" s="236"/>
      <c r="V479" s="236"/>
      <c r="W479" s="236"/>
      <c r="X479" s="236"/>
      <c r="Y479" s="236"/>
    </row>
    <row r="480" spans="1:25" ht="12.75">
      <c r="A480" s="342" t="s">
        <v>4264</v>
      </c>
      <c r="B480" s="343" t="e">
        <f t="shared" ref="B480:B532" ca="1" si="30">VLOOKUP(A480, INDIRECT("'"&amp;$M$1&amp;"'!$B$3:$D"), 3, FALSE())</f>
        <v>#REF!</v>
      </c>
      <c r="C480" s="342">
        <v>4</v>
      </c>
      <c r="D480" s="236"/>
      <c r="E480" s="236"/>
      <c r="F480" s="236"/>
      <c r="G480" s="236"/>
      <c r="H480" s="236"/>
      <c r="I480" s="236"/>
      <c r="J480" s="236"/>
      <c r="K480" s="236"/>
      <c r="L480" s="236"/>
      <c r="M480" s="236"/>
      <c r="N480" s="236"/>
      <c r="O480" s="236"/>
      <c r="P480" s="298"/>
      <c r="Q480" s="236"/>
      <c r="R480" s="236"/>
      <c r="S480" s="236"/>
      <c r="T480" s="236"/>
      <c r="U480" s="236"/>
      <c r="V480" s="236"/>
      <c r="W480" s="236"/>
      <c r="X480" s="236"/>
      <c r="Y480" s="236"/>
    </row>
    <row r="481" spans="1:25" ht="12.75">
      <c r="A481" s="342" t="s">
        <v>12832</v>
      </c>
      <c r="B481" s="347" t="e">
        <f t="shared" ca="1" si="30"/>
        <v>#REF!</v>
      </c>
      <c r="C481" s="342">
        <v>4</v>
      </c>
      <c r="D481" s="236"/>
      <c r="E481" s="236"/>
      <c r="F481" s="236"/>
      <c r="G481" s="236"/>
      <c r="H481" s="236"/>
      <c r="I481" s="236"/>
      <c r="J481" s="236"/>
      <c r="K481" s="236"/>
      <c r="L481" s="236"/>
      <c r="M481" s="236"/>
      <c r="N481" s="236"/>
      <c r="O481" s="236"/>
      <c r="P481" s="298"/>
      <c r="Q481" s="236"/>
      <c r="R481" s="236"/>
      <c r="S481" s="236"/>
      <c r="T481" s="236"/>
      <c r="U481" s="236"/>
      <c r="V481" s="236"/>
      <c r="W481" s="236"/>
      <c r="X481" s="236"/>
      <c r="Y481" s="236"/>
    </row>
    <row r="482" spans="1:25" ht="12.75">
      <c r="A482" s="342" t="s">
        <v>4259</v>
      </c>
      <c r="B482" s="343" t="e">
        <f t="shared" ca="1" si="30"/>
        <v>#REF!</v>
      </c>
      <c r="C482" s="342">
        <v>4</v>
      </c>
      <c r="D482" s="236"/>
      <c r="E482" s="236"/>
      <c r="F482" s="236"/>
      <c r="G482" s="236"/>
      <c r="H482" s="236"/>
      <c r="I482" s="236"/>
      <c r="J482" s="236"/>
      <c r="K482" s="236"/>
      <c r="L482" s="236"/>
      <c r="M482" s="236"/>
      <c r="N482" s="236"/>
      <c r="O482" s="236"/>
      <c r="P482" s="298"/>
      <c r="Q482" s="236"/>
      <c r="R482" s="236"/>
      <c r="S482" s="236"/>
      <c r="T482" s="236"/>
      <c r="U482" s="236"/>
      <c r="V482" s="236"/>
      <c r="W482" s="236"/>
      <c r="X482" s="236"/>
      <c r="Y482" s="236"/>
    </row>
    <row r="483" spans="1:25" ht="12.75">
      <c r="A483" s="342" t="s">
        <v>4259</v>
      </c>
      <c r="B483" s="343" t="e">
        <f t="shared" ca="1" si="30"/>
        <v>#REF!</v>
      </c>
      <c r="C483" s="342">
        <v>4</v>
      </c>
      <c r="D483" s="236"/>
      <c r="E483" s="236"/>
      <c r="F483" s="236"/>
      <c r="G483" s="236"/>
      <c r="H483" s="236"/>
      <c r="I483" s="236"/>
      <c r="J483" s="236"/>
      <c r="K483" s="236"/>
      <c r="L483" s="236"/>
      <c r="M483" s="236"/>
      <c r="N483" s="236"/>
      <c r="O483" s="236"/>
      <c r="P483" s="298"/>
      <c r="Q483" s="236"/>
      <c r="R483" s="236"/>
      <c r="S483" s="236"/>
      <c r="T483" s="236"/>
      <c r="U483" s="236"/>
      <c r="V483" s="236"/>
      <c r="W483" s="236"/>
      <c r="X483" s="236"/>
      <c r="Y483" s="236"/>
    </row>
    <row r="484" spans="1:25" ht="12.75">
      <c r="A484" s="342" t="s">
        <v>12833</v>
      </c>
      <c r="B484" s="347" t="e">
        <f t="shared" ca="1" si="30"/>
        <v>#REF!</v>
      </c>
      <c r="C484" s="342">
        <v>5</v>
      </c>
      <c r="D484" s="236"/>
      <c r="E484" s="236"/>
      <c r="F484" s="236"/>
      <c r="G484" s="236"/>
      <c r="H484" s="236"/>
      <c r="I484" s="236"/>
      <c r="J484" s="236"/>
      <c r="K484" s="236"/>
      <c r="L484" s="236"/>
      <c r="M484" s="236"/>
      <c r="N484" s="236"/>
      <c r="O484" s="236"/>
      <c r="P484" s="298"/>
      <c r="Q484" s="236"/>
      <c r="R484" s="236"/>
      <c r="S484" s="236"/>
      <c r="T484" s="236"/>
      <c r="U484" s="236"/>
      <c r="V484" s="236"/>
      <c r="W484" s="236"/>
      <c r="X484" s="236"/>
      <c r="Y484" s="236"/>
    </row>
    <row r="485" spans="1:25" ht="12.75">
      <c r="A485" s="342" t="s">
        <v>4392</v>
      </c>
      <c r="B485" s="343" t="e">
        <f t="shared" ca="1" si="30"/>
        <v>#REF!</v>
      </c>
      <c r="C485" s="342">
        <v>5</v>
      </c>
      <c r="D485" s="236"/>
      <c r="E485" s="236"/>
      <c r="F485" s="236"/>
      <c r="G485" s="236"/>
      <c r="H485" s="236"/>
      <c r="I485" s="236"/>
      <c r="J485" s="236"/>
      <c r="K485" s="236"/>
      <c r="L485" s="236"/>
      <c r="M485" s="236"/>
      <c r="N485" s="236"/>
      <c r="O485" s="236"/>
      <c r="P485" s="298"/>
      <c r="Q485" s="236"/>
      <c r="R485" s="236"/>
      <c r="S485" s="236"/>
      <c r="T485" s="236"/>
      <c r="U485" s="236"/>
      <c r="V485" s="236"/>
      <c r="W485" s="236"/>
      <c r="X485" s="236"/>
      <c r="Y485" s="236"/>
    </row>
    <row r="486" spans="1:25" ht="12.75">
      <c r="A486" s="342" t="s">
        <v>4103</v>
      </c>
      <c r="B486" s="343" t="e">
        <f t="shared" ca="1" si="30"/>
        <v>#REF!</v>
      </c>
      <c r="C486" s="342">
        <v>5</v>
      </c>
      <c r="D486" s="236"/>
      <c r="E486" s="236"/>
      <c r="F486" s="236"/>
      <c r="G486" s="236"/>
      <c r="H486" s="236"/>
      <c r="I486" s="236"/>
      <c r="J486" s="236"/>
      <c r="K486" s="236"/>
      <c r="L486" s="236"/>
      <c r="M486" s="236"/>
      <c r="N486" s="236"/>
      <c r="O486" s="236"/>
      <c r="P486" s="298"/>
      <c r="Q486" s="236"/>
      <c r="R486" s="236"/>
      <c r="S486" s="236"/>
      <c r="T486" s="236"/>
      <c r="U486" s="236"/>
      <c r="V486" s="236"/>
      <c r="W486" s="236"/>
      <c r="X486" s="236"/>
      <c r="Y486" s="236"/>
    </row>
    <row r="487" spans="1:25" ht="12.75">
      <c r="A487" s="342" t="s">
        <v>4109</v>
      </c>
      <c r="B487" s="343" t="e">
        <f t="shared" ca="1" si="30"/>
        <v>#REF!</v>
      </c>
      <c r="C487" s="342">
        <v>5</v>
      </c>
      <c r="D487" s="236"/>
      <c r="E487" s="236"/>
      <c r="F487" s="236"/>
      <c r="G487" s="236"/>
      <c r="H487" s="236"/>
      <c r="I487" s="236"/>
      <c r="J487" s="236"/>
      <c r="K487" s="236"/>
      <c r="L487" s="236"/>
      <c r="M487" s="236"/>
      <c r="N487" s="236"/>
      <c r="O487" s="236"/>
      <c r="P487" s="298"/>
      <c r="Q487" s="236"/>
      <c r="R487" s="236"/>
      <c r="S487" s="236"/>
      <c r="T487" s="236"/>
      <c r="U487" s="236"/>
      <c r="V487" s="236"/>
      <c r="W487" s="236"/>
      <c r="X487" s="236"/>
      <c r="Y487" s="236"/>
    </row>
    <row r="488" spans="1:25" ht="12.75">
      <c r="A488" s="342" t="s">
        <v>4114</v>
      </c>
      <c r="B488" s="343" t="e">
        <f t="shared" ca="1" si="30"/>
        <v>#REF!</v>
      </c>
      <c r="C488" s="342">
        <v>5</v>
      </c>
      <c r="D488" s="236"/>
      <c r="E488" s="236"/>
      <c r="F488" s="236"/>
      <c r="G488" s="236"/>
      <c r="H488" s="236"/>
      <c r="I488" s="236"/>
      <c r="J488" s="236"/>
      <c r="K488" s="236"/>
      <c r="L488" s="236"/>
      <c r="M488" s="236"/>
      <c r="N488" s="236"/>
      <c r="O488" s="236"/>
      <c r="P488" s="298"/>
      <c r="Q488" s="236"/>
      <c r="R488" s="236"/>
      <c r="S488" s="236"/>
      <c r="T488" s="236"/>
      <c r="U488" s="236"/>
      <c r="V488" s="236"/>
      <c r="W488" s="236"/>
      <c r="X488" s="236"/>
      <c r="Y488" s="236"/>
    </row>
    <row r="489" spans="1:25" ht="12.75">
      <c r="A489" s="342" t="s">
        <v>12834</v>
      </c>
      <c r="B489" s="347" t="e">
        <f t="shared" ca="1" si="30"/>
        <v>#REF!</v>
      </c>
      <c r="C489" s="342">
        <v>5</v>
      </c>
      <c r="D489" s="236"/>
      <c r="E489" s="236"/>
      <c r="F489" s="236"/>
      <c r="G489" s="236"/>
      <c r="H489" s="236"/>
      <c r="I489" s="236"/>
      <c r="J489" s="236"/>
      <c r="K489" s="236"/>
      <c r="L489" s="236"/>
      <c r="M489" s="236"/>
      <c r="N489" s="236"/>
      <c r="O489" s="236"/>
      <c r="P489" s="298"/>
      <c r="Q489" s="236"/>
      <c r="R489" s="236"/>
      <c r="S489" s="236"/>
      <c r="T489" s="236"/>
      <c r="U489" s="236"/>
      <c r="V489" s="236"/>
      <c r="W489" s="236"/>
      <c r="X489" s="236"/>
      <c r="Y489" s="236"/>
    </row>
    <row r="490" spans="1:25" ht="12.75">
      <c r="A490" s="342" t="s">
        <v>3819</v>
      </c>
      <c r="B490" s="343" t="e">
        <f t="shared" ca="1" si="30"/>
        <v>#REF!</v>
      </c>
      <c r="C490" s="342">
        <v>5</v>
      </c>
      <c r="D490" s="236"/>
      <c r="E490" s="236"/>
      <c r="F490" s="236"/>
      <c r="G490" s="236"/>
      <c r="H490" s="236"/>
      <c r="I490" s="236"/>
      <c r="J490" s="236"/>
      <c r="K490" s="236"/>
      <c r="L490" s="236"/>
      <c r="M490" s="236"/>
      <c r="N490" s="236"/>
      <c r="O490" s="236"/>
      <c r="P490" s="298"/>
      <c r="Q490" s="236"/>
      <c r="R490" s="236"/>
      <c r="S490" s="236"/>
      <c r="T490" s="236"/>
      <c r="U490" s="236"/>
      <c r="V490" s="236"/>
      <c r="W490" s="236"/>
      <c r="X490" s="236"/>
      <c r="Y490" s="236"/>
    </row>
    <row r="491" spans="1:25" ht="12.75">
      <c r="A491" s="342" t="s">
        <v>12835</v>
      </c>
      <c r="B491" s="347" t="e">
        <f t="shared" ca="1" si="30"/>
        <v>#REF!</v>
      </c>
      <c r="C491" s="342">
        <v>5</v>
      </c>
      <c r="D491" s="236"/>
      <c r="E491" s="236"/>
      <c r="F491" s="236"/>
      <c r="G491" s="236"/>
      <c r="H491" s="236"/>
      <c r="I491" s="236"/>
      <c r="J491" s="236"/>
      <c r="K491" s="236"/>
      <c r="L491" s="236"/>
      <c r="M491" s="236"/>
      <c r="N491" s="236"/>
      <c r="O491" s="236"/>
      <c r="P491" s="298"/>
      <c r="Q491" s="236"/>
      <c r="R491" s="236"/>
      <c r="S491" s="236"/>
      <c r="T491" s="236"/>
      <c r="U491" s="236"/>
      <c r="V491" s="236"/>
      <c r="W491" s="236"/>
      <c r="X491" s="236"/>
      <c r="Y491" s="236"/>
    </row>
    <row r="492" spans="1:25" ht="12.75">
      <c r="A492" s="342" t="s">
        <v>4134</v>
      </c>
      <c r="B492" s="343" t="e">
        <f t="shared" ca="1" si="30"/>
        <v>#REF!</v>
      </c>
      <c r="C492" s="342">
        <v>5</v>
      </c>
      <c r="D492" s="236"/>
      <c r="E492" s="236"/>
      <c r="F492" s="236"/>
      <c r="G492" s="236"/>
      <c r="H492" s="236"/>
      <c r="I492" s="236"/>
      <c r="J492" s="236"/>
      <c r="K492" s="236"/>
      <c r="L492" s="236"/>
      <c r="M492" s="236"/>
      <c r="N492" s="236"/>
      <c r="O492" s="236"/>
      <c r="P492" s="298"/>
      <c r="Q492" s="236"/>
      <c r="R492" s="236"/>
      <c r="S492" s="236"/>
      <c r="T492" s="236"/>
      <c r="U492" s="236"/>
      <c r="V492" s="236"/>
      <c r="W492" s="236"/>
      <c r="X492" s="236"/>
      <c r="Y492" s="236"/>
    </row>
    <row r="493" spans="1:25" ht="12.75">
      <c r="A493" s="342" t="s">
        <v>12836</v>
      </c>
      <c r="B493" s="347" t="e">
        <f t="shared" ca="1" si="30"/>
        <v>#REF!</v>
      </c>
      <c r="C493" s="342">
        <v>5</v>
      </c>
      <c r="D493" s="236"/>
      <c r="E493" s="236"/>
      <c r="F493" s="236"/>
      <c r="G493" s="236"/>
      <c r="H493" s="236"/>
      <c r="I493" s="236"/>
      <c r="J493" s="236"/>
      <c r="K493" s="236"/>
      <c r="L493" s="236"/>
      <c r="M493" s="236"/>
      <c r="N493" s="236"/>
      <c r="O493" s="236"/>
      <c r="P493" s="298"/>
      <c r="Q493" s="236"/>
      <c r="R493" s="236"/>
      <c r="S493" s="236"/>
      <c r="T493" s="236"/>
      <c r="U493" s="236"/>
      <c r="V493" s="236"/>
      <c r="W493" s="236"/>
      <c r="X493" s="236"/>
      <c r="Y493" s="236"/>
    </row>
    <row r="494" spans="1:25" ht="12.75">
      <c r="A494" s="342" t="s">
        <v>4144</v>
      </c>
      <c r="B494" s="343" t="e">
        <f t="shared" ca="1" si="30"/>
        <v>#REF!</v>
      </c>
      <c r="C494" s="342">
        <v>5</v>
      </c>
      <c r="D494" s="236"/>
      <c r="E494" s="236"/>
      <c r="F494" s="236"/>
      <c r="G494" s="236"/>
      <c r="H494" s="236"/>
      <c r="I494" s="236"/>
      <c r="J494" s="236"/>
      <c r="K494" s="236"/>
      <c r="L494" s="236"/>
      <c r="M494" s="236"/>
      <c r="N494" s="236"/>
      <c r="O494" s="236"/>
      <c r="P494" s="298"/>
      <c r="Q494" s="236"/>
      <c r="R494" s="236"/>
      <c r="S494" s="236"/>
      <c r="T494" s="236"/>
      <c r="U494" s="236"/>
      <c r="V494" s="236"/>
      <c r="W494" s="236"/>
      <c r="X494" s="236"/>
      <c r="Y494" s="236"/>
    </row>
    <row r="495" spans="1:25" ht="12.75">
      <c r="A495" s="342" t="s">
        <v>4149</v>
      </c>
      <c r="B495" s="343" t="e">
        <f t="shared" ca="1" si="30"/>
        <v>#REF!</v>
      </c>
      <c r="C495" s="342">
        <v>5</v>
      </c>
      <c r="D495" s="236"/>
      <c r="E495" s="236"/>
      <c r="F495" s="236"/>
      <c r="G495" s="236"/>
      <c r="H495" s="236"/>
      <c r="I495" s="236"/>
      <c r="J495" s="236"/>
      <c r="K495" s="236"/>
      <c r="L495" s="236"/>
      <c r="M495" s="236"/>
      <c r="N495" s="236"/>
      <c r="O495" s="236"/>
      <c r="P495" s="298"/>
      <c r="Q495" s="236"/>
      <c r="R495" s="236"/>
      <c r="S495" s="236"/>
      <c r="T495" s="236"/>
      <c r="U495" s="236"/>
      <c r="V495" s="236"/>
      <c r="W495" s="236"/>
      <c r="X495" s="236"/>
      <c r="Y495" s="236"/>
    </row>
    <row r="496" spans="1:25" ht="12.75">
      <c r="A496" s="342" t="s">
        <v>4293</v>
      </c>
      <c r="B496" s="343" t="e">
        <f t="shared" ca="1" si="30"/>
        <v>#REF!</v>
      </c>
      <c r="C496" s="342">
        <v>5</v>
      </c>
      <c r="D496" s="236"/>
      <c r="E496" s="236"/>
      <c r="F496" s="236"/>
      <c r="G496" s="236"/>
      <c r="H496" s="236"/>
      <c r="I496" s="236"/>
      <c r="J496" s="236"/>
      <c r="K496" s="236"/>
      <c r="L496" s="236"/>
      <c r="M496" s="236"/>
      <c r="N496" s="236"/>
      <c r="O496" s="236"/>
      <c r="P496" s="298"/>
      <c r="Q496" s="236"/>
      <c r="R496" s="236"/>
      <c r="S496" s="236"/>
      <c r="T496" s="236"/>
      <c r="U496" s="236"/>
      <c r="V496" s="236"/>
      <c r="W496" s="236"/>
      <c r="X496" s="236"/>
      <c r="Y496" s="236"/>
    </row>
    <row r="497" spans="1:25" ht="12.75">
      <c r="A497" s="342" t="s">
        <v>12837</v>
      </c>
      <c r="B497" s="347" t="e">
        <f t="shared" ca="1" si="30"/>
        <v>#REF!</v>
      </c>
      <c r="C497" s="342">
        <v>5</v>
      </c>
      <c r="D497" s="236"/>
      <c r="E497" s="236"/>
      <c r="F497" s="236"/>
      <c r="G497" s="236"/>
      <c r="H497" s="236"/>
      <c r="I497" s="236"/>
      <c r="J497" s="236"/>
      <c r="K497" s="236"/>
      <c r="L497" s="236"/>
      <c r="M497" s="236"/>
      <c r="N497" s="236"/>
      <c r="O497" s="236"/>
      <c r="P497" s="298"/>
      <c r="Q497" s="236"/>
      <c r="R497" s="236"/>
      <c r="S497" s="236"/>
      <c r="T497" s="236"/>
      <c r="U497" s="236"/>
      <c r="V497" s="236"/>
      <c r="W497" s="236"/>
      <c r="X497" s="236"/>
      <c r="Y497" s="236"/>
    </row>
    <row r="498" spans="1:25" ht="12.75">
      <c r="A498" s="342" t="s">
        <v>4159</v>
      </c>
      <c r="B498" s="343" t="e">
        <f t="shared" ca="1" si="30"/>
        <v>#REF!</v>
      </c>
      <c r="C498" s="342">
        <v>5</v>
      </c>
      <c r="D498" s="236"/>
      <c r="E498" s="236"/>
      <c r="F498" s="236"/>
      <c r="G498" s="236"/>
      <c r="H498" s="236"/>
      <c r="I498" s="236"/>
      <c r="J498" s="236"/>
      <c r="K498" s="236"/>
      <c r="L498" s="236"/>
      <c r="M498" s="236"/>
      <c r="N498" s="236"/>
      <c r="O498" s="236"/>
      <c r="P498" s="298"/>
      <c r="Q498" s="236"/>
      <c r="R498" s="236"/>
      <c r="S498" s="236"/>
      <c r="T498" s="236"/>
      <c r="U498" s="236"/>
      <c r="V498" s="236"/>
      <c r="W498" s="236"/>
      <c r="X498" s="236"/>
      <c r="Y498" s="236"/>
    </row>
    <row r="499" spans="1:25" ht="12.75">
      <c r="A499" s="342" t="s">
        <v>12838</v>
      </c>
      <c r="B499" s="347" t="e">
        <f t="shared" ca="1" si="30"/>
        <v>#REF!</v>
      </c>
      <c r="C499" s="342">
        <v>5</v>
      </c>
      <c r="D499" s="236"/>
      <c r="E499" s="236"/>
      <c r="F499" s="236"/>
      <c r="G499" s="236"/>
      <c r="H499" s="236"/>
      <c r="I499" s="236"/>
      <c r="J499" s="236"/>
      <c r="K499" s="236"/>
      <c r="L499" s="236"/>
      <c r="M499" s="236"/>
      <c r="N499" s="236"/>
      <c r="O499" s="236"/>
      <c r="P499" s="298"/>
      <c r="Q499" s="236"/>
      <c r="R499" s="236"/>
      <c r="S499" s="236"/>
      <c r="T499" s="236"/>
      <c r="U499" s="236"/>
      <c r="V499" s="236"/>
      <c r="W499" s="236"/>
      <c r="X499" s="236"/>
      <c r="Y499" s="236"/>
    </row>
    <row r="500" spans="1:25" ht="12.75">
      <c r="A500" s="342" t="s">
        <v>12839</v>
      </c>
      <c r="B500" s="347" t="e">
        <f t="shared" ca="1" si="30"/>
        <v>#REF!</v>
      </c>
      <c r="C500" s="342">
        <v>5</v>
      </c>
      <c r="D500" s="236"/>
      <c r="E500" s="236"/>
      <c r="F500" s="236"/>
      <c r="G500" s="236"/>
      <c r="H500" s="236"/>
      <c r="I500" s="236"/>
      <c r="J500" s="236"/>
      <c r="K500" s="236"/>
      <c r="L500" s="236"/>
      <c r="M500" s="236"/>
      <c r="N500" s="236"/>
      <c r="O500" s="236"/>
      <c r="P500" s="298"/>
      <c r="Q500" s="236"/>
      <c r="R500" s="236"/>
      <c r="S500" s="236"/>
      <c r="T500" s="236"/>
      <c r="U500" s="236"/>
      <c r="V500" s="236"/>
      <c r="W500" s="236"/>
      <c r="X500" s="236"/>
      <c r="Y500" s="236"/>
    </row>
    <row r="501" spans="1:25" ht="12.75">
      <c r="A501" s="342" t="s">
        <v>4164</v>
      </c>
      <c r="B501" s="343" t="e">
        <f t="shared" ca="1" si="30"/>
        <v>#REF!</v>
      </c>
      <c r="C501" s="342">
        <v>5</v>
      </c>
      <c r="D501" s="236"/>
      <c r="E501" s="236"/>
      <c r="F501" s="236"/>
      <c r="G501" s="236"/>
      <c r="H501" s="236"/>
      <c r="I501" s="236"/>
      <c r="J501" s="236"/>
      <c r="K501" s="236"/>
      <c r="L501" s="236"/>
      <c r="M501" s="236"/>
      <c r="N501" s="236"/>
      <c r="O501" s="236"/>
      <c r="P501" s="298"/>
      <c r="Q501" s="236"/>
      <c r="R501" s="236"/>
      <c r="S501" s="236"/>
      <c r="T501" s="236"/>
      <c r="U501" s="236"/>
      <c r="V501" s="236"/>
      <c r="W501" s="236"/>
      <c r="X501" s="236"/>
      <c r="Y501" s="236"/>
    </row>
    <row r="502" spans="1:25" ht="12.75">
      <c r="A502" s="342" t="s">
        <v>12840</v>
      </c>
      <c r="B502" s="347" t="e">
        <f t="shared" ca="1" si="30"/>
        <v>#REF!</v>
      </c>
      <c r="C502" s="342">
        <v>6</v>
      </c>
      <c r="D502" s="236"/>
      <c r="E502" s="236"/>
      <c r="F502" s="236"/>
      <c r="G502" s="236"/>
      <c r="H502" s="236"/>
      <c r="I502" s="236"/>
      <c r="J502" s="236"/>
      <c r="K502" s="236"/>
      <c r="L502" s="236"/>
      <c r="M502" s="236"/>
      <c r="N502" s="236"/>
      <c r="O502" s="236"/>
      <c r="P502" s="298"/>
      <c r="Q502" s="236"/>
      <c r="R502" s="236"/>
      <c r="S502" s="236"/>
      <c r="T502" s="236"/>
      <c r="U502" s="236"/>
      <c r="V502" s="236"/>
      <c r="W502" s="236"/>
      <c r="X502" s="236"/>
      <c r="Y502" s="236"/>
    </row>
    <row r="503" spans="1:25" ht="12.75">
      <c r="A503" s="342" t="s">
        <v>4298</v>
      </c>
      <c r="B503" s="343" t="e">
        <f t="shared" ca="1" si="30"/>
        <v>#REF!</v>
      </c>
      <c r="C503" s="342">
        <v>6</v>
      </c>
      <c r="D503" s="236"/>
      <c r="E503" s="236"/>
      <c r="F503" s="236"/>
      <c r="G503" s="236"/>
      <c r="H503" s="236"/>
      <c r="I503" s="236"/>
      <c r="J503" s="236"/>
      <c r="K503" s="236"/>
      <c r="L503" s="236"/>
      <c r="M503" s="236"/>
      <c r="N503" s="236"/>
      <c r="O503" s="236"/>
      <c r="P503" s="298"/>
      <c r="Q503" s="236"/>
      <c r="R503" s="236"/>
      <c r="S503" s="236"/>
      <c r="T503" s="236"/>
      <c r="U503" s="236"/>
      <c r="V503" s="236"/>
      <c r="W503" s="236"/>
      <c r="X503" s="236"/>
      <c r="Y503" s="236"/>
    </row>
    <row r="504" spans="1:25" ht="12.75">
      <c r="A504" s="342" t="s">
        <v>12823</v>
      </c>
      <c r="B504" s="347" t="e">
        <f t="shared" ca="1" si="30"/>
        <v>#REF!</v>
      </c>
      <c r="C504" s="342">
        <v>6</v>
      </c>
      <c r="D504" s="236"/>
      <c r="E504" s="236"/>
      <c r="F504" s="236"/>
      <c r="G504" s="236"/>
      <c r="H504" s="236"/>
      <c r="I504" s="236"/>
      <c r="J504" s="236"/>
      <c r="K504" s="236"/>
      <c r="L504" s="236"/>
      <c r="M504" s="236"/>
      <c r="N504" s="236"/>
      <c r="O504" s="236"/>
      <c r="P504" s="298"/>
      <c r="Q504" s="236"/>
      <c r="R504" s="236"/>
      <c r="S504" s="236"/>
      <c r="T504" s="236"/>
      <c r="U504" s="236"/>
      <c r="V504" s="236"/>
      <c r="W504" s="236"/>
      <c r="X504" s="236"/>
      <c r="Y504" s="236"/>
    </row>
    <row r="505" spans="1:25" ht="12.75">
      <c r="A505" s="342" t="s">
        <v>12841</v>
      </c>
      <c r="B505" s="347" t="e">
        <f t="shared" ca="1" si="30"/>
        <v>#REF!</v>
      </c>
      <c r="C505" s="342">
        <v>6</v>
      </c>
      <c r="D505" s="236"/>
      <c r="E505" s="236"/>
      <c r="F505" s="236"/>
      <c r="G505" s="236"/>
      <c r="H505" s="236"/>
      <c r="I505" s="236"/>
      <c r="J505" s="236"/>
      <c r="K505" s="236"/>
      <c r="L505" s="236"/>
      <c r="M505" s="236"/>
      <c r="N505" s="236"/>
      <c r="O505" s="236"/>
      <c r="P505" s="298"/>
      <c r="Q505" s="236"/>
      <c r="R505" s="236"/>
      <c r="S505" s="236"/>
      <c r="T505" s="236"/>
      <c r="U505" s="236"/>
      <c r="V505" s="236"/>
      <c r="W505" s="236"/>
      <c r="X505" s="236"/>
      <c r="Y505" s="236"/>
    </row>
    <row r="506" spans="1:25" ht="12.75">
      <c r="A506" s="342" t="s">
        <v>12842</v>
      </c>
      <c r="B506" s="347" t="e">
        <f t="shared" ca="1" si="30"/>
        <v>#REF!</v>
      </c>
      <c r="C506" s="342">
        <v>6</v>
      </c>
      <c r="D506" s="236"/>
      <c r="E506" s="236"/>
      <c r="F506" s="236"/>
      <c r="G506" s="236"/>
      <c r="H506" s="236"/>
      <c r="I506" s="236"/>
      <c r="J506" s="236"/>
      <c r="K506" s="236"/>
      <c r="L506" s="236"/>
      <c r="M506" s="236"/>
      <c r="N506" s="236"/>
      <c r="O506" s="236"/>
      <c r="P506" s="298"/>
      <c r="Q506" s="236"/>
      <c r="R506" s="236"/>
      <c r="S506" s="236"/>
      <c r="T506" s="236"/>
      <c r="U506" s="236"/>
      <c r="V506" s="236"/>
      <c r="W506" s="236"/>
      <c r="X506" s="236"/>
      <c r="Y506" s="236"/>
    </row>
    <row r="507" spans="1:25" ht="12.75">
      <c r="A507" s="342" t="s">
        <v>4194</v>
      </c>
      <c r="B507" s="343" t="e">
        <f t="shared" ca="1" si="30"/>
        <v>#REF!</v>
      </c>
      <c r="C507" s="342">
        <v>6</v>
      </c>
      <c r="D507" s="236"/>
      <c r="E507" s="236"/>
      <c r="F507" s="236"/>
      <c r="G507" s="236"/>
      <c r="H507" s="236"/>
      <c r="I507" s="236"/>
      <c r="J507" s="236"/>
      <c r="K507" s="236"/>
      <c r="L507" s="236"/>
      <c r="M507" s="236"/>
      <c r="N507" s="236"/>
      <c r="O507" s="236"/>
      <c r="P507" s="298"/>
      <c r="Q507" s="236"/>
      <c r="R507" s="236"/>
      <c r="S507" s="236"/>
      <c r="T507" s="236"/>
      <c r="U507" s="236"/>
      <c r="V507" s="236"/>
      <c r="W507" s="236"/>
      <c r="X507" s="236"/>
      <c r="Y507" s="236"/>
    </row>
    <row r="508" spans="1:25" ht="12.75">
      <c r="A508" s="342" t="s">
        <v>12843</v>
      </c>
      <c r="B508" s="347" t="e">
        <f t="shared" ca="1" si="30"/>
        <v>#REF!</v>
      </c>
      <c r="C508" s="342">
        <v>6</v>
      </c>
      <c r="D508" s="236"/>
      <c r="E508" s="236"/>
      <c r="F508" s="236"/>
      <c r="G508" s="236"/>
      <c r="H508" s="236"/>
      <c r="I508" s="236"/>
      <c r="J508" s="236"/>
      <c r="K508" s="236"/>
      <c r="L508" s="236"/>
      <c r="M508" s="236"/>
      <c r="N508" s="236"/>
      <c r="O508" s="236"/>
      <c r="P508" s="298"/>
      <c r="Q508" s="236"/>
      <c r="R508" s="236"/>
      <c r="S508" s="236"/>
      <c r="T508" s="236"/>
      <c r="U508" s="236"/>
      <c r="V508" s="236"/>
      <c r="W508" s="236"/>
      <c r="X508" s="236"/>
      <c r="Y508" s="236"/>
    </row>
    <row r="509" spans="1:25" ht="12.75">
      <c r="A509" s="342" t="s">
        <v>4199</v>
      </c>
      <c r="B509" s="343" t="e">
        <f t="shared" ca="1" si="30"/>
        <v>#REF!</v>
      </c>
      <c r="C509" s="342">
        <v>6</v>
      </c>
      <c r="D509" s="236"/>
      <c r="E509" s="236"/>
      <c r="F509" s="236"/>
      <c r="G509" s="236"/>
      <c r="H509" s="236"/>
      <c r="I509" s="236"/>
      <c r="J509" s="236"/>
      <c r="K509" s="236"/>
      <c r="L509" s="236"/>
      <c r="M509" s="236"/>
      <c r="N509" s="236"/>
      <c r="O509" s="236"/>
      <c r="P509" s="298"/>
      <c r="Q509" s="236"/>
      <c r="R509" s="236"/>
      <c r="S509" s="236"/>
      <c r="T509" s="236"/>
      <c r="U509" s="236"/>
      <c r="V509" s="236"/>
      <c r="W509" s="236"/>
      <c r="X509" s="236"/>
      <c r="Y509" s="236"/>
    </row>
    <row r="510" spans="1:25" ht="12.75">
      <c r="A510" s="342" t="s">
        <v>3758</v>
      </c>
      <c r="B510" s="343" t="e">
        <f t="shared" ca="1" si="30"/>
        <v>#REF!</v>
      </c>
      <c r="C510" s="342">
        <v>6</v>
      </c>
      <c r="D510" s="236"/>
      <c r="E510" s="236"/>
      <c r="F510" s="236"/>
      <c r="G510" s="236"/>
      <c r="H510" s="236"/>
      <c r="I510" s="236"/>
      <c r="J510" s="236"/>
      <c r="K510" s="236"/>
      <c r="L510" s="236"/>
      <c r="M510" s="236"/>
      <c r="N510" s="236"/>
      <c r="O510" s="236"/>
      <c r="P510" s="298"/>
      <c r="Q510" s="236"/>
      <c r="R510" s="236"/>
      <c r="S510" s="236"/>
      <c r="T510" s="236"/>
      <c r="U510" s="236"/>
      <c r="V510" s="236"/>
      <c r="W510" s="236"/>
      <c r="X510" s="236"/>
      <c r="Y510" s="236"/>
    </row>
    <row r="511" spans="1:25" ht="12.75">
      <c r="A511" s="342" t="s">
        <v>4219</v>
      </c>
      <c r="B511" s="343" t="e">
        <f t="shared" ca="1" si="30"/>
        <v>#REF!</v>
      </c>
      <c r="C511" s="342">
        <v>6</v>
      </c>
      <c r="D511" s="236"/>
      <c r="E511" s="236"/>
      <c r="F511" s="236"/>
      <c r="G511" s="236"/>
      <c r="H511" s="236"/>
      <c r="I511" s="236"/>
      <c r="J511" s="236"/>
      <c r="K511" s="236"/>
      <c r="L511" s="236"/>
      <c r="M511" s="236"/>
      <c r="N511" s="236"/>
      <c r="O511" s="236"/>
      <c r="P511" s="298"/>
      <c r="Q511" s="236"/>
      <c r="R511" s="236"/>
      <c r="S511" s="236"/>
      <c r="T511" s="236"/>
      <c r="U511" s="236"/>
      <c r="V511" s="236"/>
      <c r="W511" s="236"/>
      <c r="X511" s="236"/>
      <c r="Y511" s="236"/>
    </row>
    <row r="512" spans="1:25" ht="12.75">
      <c r="A512" s="342" t="s">
        <v>12844</v>
      </c>
      <c r="B512" s="347" t="e">
        <f t="shared" ca="1" si="30"/>
        <v>#REF!</v>
      </c>
      <c r="C512" s="342">
        <v>6</v>
      </c>
      <c r="D512" s="236"/>
      <c r="E512" s="236"/>
      <c r="F512" s="236"/>
      <c r="G512" s="236"/>
      <c r="H512" s="236"/>
      <c r="I512" s="236"/>
      <c r="J512" s="236"/>
      <c r="K512" s="236"/>
      <c r="L512" s="236"/>
      <c r="M512" s="236"/>
      <c r="N512" s="236"/>
      <c r="O512" s="236"/>
      <c r="P512" s="298"/>
      <c r="Q512" s="236"/>
      <c r="R512" s="236"/>
      <c r="S512" s="236"/>
      <c r="T512" s="236"/>
      <c r="U512" s="236"/>
      <c r="V512" s="236"/>
      <c r="W512" s="236"/>
      <c r="X512" s="236"/>
      <c r="Y512" s="236"/>
    </row>
    <row r="513" spans="1:25" ht="12.75">
      <c r="A513" s="342" t="s">
        <v>4468</v>
      </c>
      <c r="B513" s="343" t="e">
        <f t="shared" ca="1" si="30"/>
        <v>#REF!</v>
      </c>
      <c r="C513" s="342">
        <v>6</v>
      </c>
      <c r="D513" s="236"/>
      <c r="E513" s="236"/>
      <c r="F513" s="236"/>
      <c r="G513" s="236"/>
      <c r="H513" s="236"/>
      <c r="I513" s="236"/>
      <c r="J513" s="236"/>
      <c r="K513" s="236"/>
      <c r="L513" s="236"/>
      <c r="M513" s="236"/>
      <c r="N513" s="236"/>
      <c r="O513" s="236"/>
      <c r="P513" s="298"/>
      <c r="Q513" s="236"/>
      <c r="R513" s="236"/>
      <c r="S513" s="236"/>
      <c r="T513" s="236"/>
      <c r="U513" s="236"/>
      <c r="V513" s="236"/>
      <c r="W513" s="236"/>
      <c r="X513" s="236"/>
      <c r="Y513" s="236"/>
    </row>
    <row r="514" spans="1:25" ht="12.75">
      <c r="A514" s="342" t="s">
        <v>4229</v>
      </c>
      <c r="B514" s="343" t="e">
        <f t="shared" ca="1" si="30"/>
        <v>#REF!</v>
      </c>
      <c r="C514" s="342">
        <v>6</v>
      </c>
      <c r="D514" s="236"/>
      <c r="E514" s="236"/>
      <c r="F514" s="236"/>
      <c r="G514" s="236"/>
      <c r="H514" s="236"/>
      <c r="I514" s="236"/>
      <c r="J514" s="236"/>
      <c r="K514" s="236"/>
      <c r="L514" s="236"/>
      <c r="M514" s="236"/>
      <c r="N514" s="236"/>
      <c r="O514" s="236"/>
      <c r="P514" s="298"/>
      <c r="Q514" s="236"/>
      <c r="R514" s="236"/>
      <c r="S514" s="236"/>
      <c r="T514" s="236"/>
      <c r="U514" s="236"/>
      <c r="V514" s="236"/>
      <c r="W514" s="236"/>
      <c r="X514" s="236"/>
      <c r="Y514" s="236"/>
    </row>
    <row r="515" spans="1:25" ht="12.75">
      <c r="A515" s="342" t="s">
        <v>4477</v>
      </c>
      <c r="B515" s="343" t="e">
        <f t="shared" ca="1" si="30"/>
        <v>#REF!</v>
      </c>
      <c r="C515" s="342">
        <v>6</v>
      </c>
      <c r="D515" s="236"/>
      <c r="E515" s="236"/>
      <c r="F515" s="236"/>
      <c r="G515" s="236"/>
      <c r="H515" s="236"/>
      <c r="I515" s="236"/>
      <c r="J515" s="236"/>
      <c r="K515" s="236"/>
      <c r="L515" s="236"/>
      <c r="M515" s="236"/>
      <c r="N515" s="236"/>
      <c r="O515" s="236"/>
      <c r="P515" s="298"/>
      <c r="Q515" s="236"/>
      <c r="R515" s="236"/>
      <c r="S515" s="236"/>
      <c r="T515" s="236"/>
      <c r="U515" s="236"/>
      <c r="V515" s="236"/>
      <c r="W515" s="236"/>
      <c r="X515" s="236"/>
      <c r="Y515" s="236"/>
    </row>
    <row r="516" spans="1:25" ht="12.75">
      <c r="A516" s="342" t="s">
        <v>4363</v>
      </c>
      <c r="B516" s="343" t="e">
        <f t="shared" ca="1" si="30"/>
        <v>#REF!</v>
      </c>
      <c r="C516" s="342">
        <v>6</v>
      </c>
      <c r="D516" s="236"/>
      <c r="E516" s="236"/>
      <c r="F516" s="236"/>
      <c r="G516" s="236"/>
      <c r="H516" s="236"/>
      <c r="I516" s="236"/>
      <c r="J516" s="236"/>
      <c r="K516" s="236"/>
      <c r="L516" s="236"/>
      <c r="M516" s="236"/>
      <c r="N516" s="236"/>
      <c r="O516" s="236"/>
      <c r="P516" s="298"/>
      <c r="Q516" s="236"/>
      <c r="R516" s="236"/>
      <c r="S516" s="236"/>
      <c r="T516" s="236"/>
      <c r="U516" s="236"/>
      <c r="V516" s="236"/>
      <c r="W516" s="236"/>
      <c r="X516" s="236"/>
      <c r="Y516" s="236"/>
    </row>
    <row r="517" spans="1:25" ht="12.75">
      <c r="A517" s="342" t="s">
        <v>4497</v>
      </c>
      <c r="B517" s="343" t="e">
        <f t="shared" ca="1" si="30"/>
        <v>#REF!</v>
      </c>
      <c r="C517" s="342">
        <v>7</v>
      </c>
      <c r="D517" s="236"/>
      <c r="E517" s="236"/>
      <c r="F517" s="236"/>
      <c r="G517" s="236"/>
      <c r="H517" s="236"/>
      <c r="I517" s="236"/>
      <c r="J517" s="236"/>
      <c r="K517" s="236"/>
      <c r="L517" s="236"/>
      <c r="M517" s="236"/>
      <c r="N517" s="236"/>
      <c r="O517" s="236"/>
      <c r="P517" s="298"/>
      <c r="Q517" s="236"/>
      <c r="R517" s="236"/>
      <c r="S517" s="236"/>
      <c r="T517" s="236"/>
      <c r="U517" s="236"/>
      <c r="V517" s="236"/>
      <c r="W517" s="236"/>
      <c r="X517" s="236"/>
      <c r="Y517" s="236"/>
    </row>
    <row r="518" spans="1:25" ht="12.75">
      <c r="A518" s="342" t="s">
        <v>4239</v>
      </c>
      <c r="B518" s="343" t="e">
        <f t="shared" ca="1" si="30"/>
        <v>#REF!</v>
      </c>
      <c r="C518" s="342">
        <v>7</v>
      </c>
      <c r="D518" s="236"/>
      <c r="E518" s="236"/>
      <c r="F518" s="236"/>
      <c r="G518" s="236"/>
      <c r="H518" s="236"/>
      <c r="I518" s="236"/>
      <c r="J518" s="236"/>
      <c r="K518" s="236"/>
      <c r="L518" s="236"/>
      <c r="M518" s="236"/>
      <c r="N518" s="236"/>
      <c r="O518" s="236"/>
      <c r="P518" s="298"/>
      <c r="Q518" s="236"/>
      <c r="R518" s="236"/>
      <c r="S518" s="236"/>
      <c r="T518" s="236"/>
      <c r="U518" s="236"/>
      <c r="V518" s="236"/>
      <c r="W518" s="236"/>
      <c r="X518" s="236"/>
      <c r="Y518" s="236"/>
    </row>
    <row r="519" spans="1:25" ht="12.75">
      <c r="A519" s="342" t="s">
        <v>12845</v>
      </c>
      <c r="B519" s="347" t="e">
        <f t="shared" ca="1" si="30"/>
        <v>#REF!</v>
      </c>
      <c r="C519" s="342">
        <v>7</v>
      </c>
      <c r="D519" s="236"/>
      <c r="E519" s="236"/>
      <c r="F519" s="236"/>
      <c r="G519" s="236"/>
      <c r="H519" s="236"/>
      <c r="I519" s="236"/>
      <c r="J519" s="236"/>
      <c r="K519" s="236"/>
      <c r="L519" s="236"/>
      <c r="M519" s="236"/>
      <c r="N519" s="236"/>
      <c r="O519" s="236"/>
      <c r="P519" s="298"/>
      <c r="Q519" s="236"/>
      <c r="R519" s="236"/>
      <c r="S519" s="236"/>
      <c r="T519" s="236"/>
      <c r="U519" s="236"/>
      <c r="V519" s="236"/>
      <c r="W519" s="236"/>
      <c r="X519" s="236"/>
      <c r="Y519" s="236"/>
    </row>
    <row r="520" spans="1:25" ht="12.75">
      <c r="A520" s="342" t="s">
        <v>12846</v>
      </c>
      <c r="B520" s="347" t="e">
        <f t="shared" ca="1" si="30"/>
        <v>#REF!</v>
      </c>
      <c r="C520" s="342">
        <v>4</v>
      </c>
      <c r="D520" s="236"/>
      <c r="E520" s="236"/>
      <c r="F520" s="236"/>
      <c r="G520" s="236"/>
      <c r="H520" s="236"/>
      <c r="I520" s="236"/>
      <c r="J520" s="236"/>
      <c r="K520" s="236"/>
      <c r="L520" s="236"/>
      <c r="M520" s="236"/>
      <c r="N520" s="236"/>
      <c r="O520" s="236"/>
      <c r="P520" s="298"/>
      <c r="Q520" s="236"/>
      <c r="R520" s="236"/>
      <c r="S520" s="236"/>
      <c r="T520" s="236"/>
      <c r="U520" s="236"/>
      <c r="V520" s="236"/>
      <c r="W520" s="236"/>
      <c r="X520" s="236"/>
      <c r="Y520" s="236"/>
    </row>
    <row r="521" spans="1:25" ht="12.75">
      <c r="A521" s="342" t="s">
        <v>4382</v>
      </c>
      <c r="B521" s="343" t="e">
        <f t="shared" ca="1" si="30"/>
        <v>#REF!</v>
      </c>
      <c r="C521" s="342">
        <v>4</v>
      </c>
      <c r="D521" s="236"/>
      <c r="E521" s="236"/>
      <c r="F521" s="236"/>
      <c r="G521" s="236"/>
      <c r="H521" s="236"/>
      <c r="I521" s="236"/>
      <c r="J521" s="236"/>
      <c r="K521" s="236"/>
      <c r="L521" s="236"/>
      <c r="M521" s="236"/>
      <c r="N521" s="236"/>
      <c r="O521" s="236"/>
      <c r="P521" s="298"/>
      <c r="Q521" s="236"/>
      <c r="R521" s="236"/>
      <c r="S521" s="236"/>
      <c r="T521" s="236"/>
      <c r="U521" s="236"/>
      <c r="V521" s="236"/>
      <c r="W521" s="236"/>
      <c r="X521" s="236"/>
      <c r="Y521" s="236"/>
    </row>
    <row r="522" spans="1:25" ht="12.75">
      <c r="A522" s="342" t="s">
        <v>12847</v>
      </c>
      <c r="B522" s="347" t="e">
        <f t="shared" ca="1" si="30"/>
        <v>#REF!</v>
      </c>
      <c r="C522" s="342">
        <v>4</v>
      </c>
      <c r="D522" s="236"/>
      <c r="E522" s="236"/>
      <c r="F522" s="236"/>
      <c r="G522" s="236"/>
      <c r="H522" s="236"/>
      <c r="I522" s="236"/>
      <c r="J522" s="236"/>
      <c r="K522" s="236"/>
      <c r="L522" s="236"/>
      <c r="M522" s="236"/>
      <c r="N522" s="236"/>
      <c r="O522" s="236"/>
      <c r="P522" s="298"/>
      <c r="Q522" s="236"/>
      <c r="R522" s="236"/>
      <c r="S522" s="236"/>
      <c r="T522" s="236"/>
      <c r="U522" s="236"/>
      <c r="V522" s="236"/>
      <c r="W522" s="236"/>
      <c r="X522" s="236"/>
      <c r="Y522" s="236"/>
    </row>
    <row r="523" spans="1:25" ht="12.75">
      <c r="A523" s="342" t="s">
        <v>4423</v>
      </c>
      <c r="B523" s="343" t="e">
        <f t="shared" ca="1" si="30"/>
        <v>#REF!</v>
      </c>
      <c r="C523" s="342">
        <v>4</v>
      </c>
      <c r="D523" s="236"/>
      <c r="E523" s="236"/>
      <c r="F523" s="236"/>
      <c r="G523" s="236"/>
      <c r="H523" s="236"/>
      <c r="I523" s="236"/>
      <c r="J523" s="236"/>
      <c r="K523" s="236"/>
      <c r="L523" s="236"/>
      <c r="M523" s="236"/>
      <c r="N523" s="236"/>
      <c r="O523" s="236"/>
      <c r="P523" s="298"/>
      <c r="Q523" s="236"/>
      <c r="R523" s="236"/>
      <c r="S523" s="236"/>
      <c r="T523" s="236"/>
      <c r="U523" s="236"/>
      <c r="V523" s="236"/>
      <c r="W523" s="236"/>
      <c r="X523" s="236"/>
      <c r="Y523" s="236"/>
    </row>
    <row r="524" spans="1:25" ht="12.75">
      <c r="A524" s="342" t="s">
        <v>4453</v>
      </c>
      <c r="B524" s="343" t="e">
        <f t="shared" ca="1" si="30"/>
        <v>#REF!</v>
      </c>
      <c r="C524" s="342">
        <v>5</v>
      </c>
      <c r="D524" s="236"/>
      <c r="E524" s="236"/>
      <c r="F524" s="236"/>
      <c r="G524" s="236"/>
      <c r="H524" s="236"/>
      <c r="I524" s="236"/>
      <c r="J524" s="236"/>
      <c r="K524" s="236"/>
      <c r="L524" s="236"/>
      <c r="M524" s="236"/>
      <c r="N524" s="236"/>
      <c r="O524" s="236"/>
      <c r="P524" s="298"/>
      <c r="Q524" s="236"/>
      <c r="R524" s="236"/>
      <c r="S524" s="236"/>
      <c r="T524" s="236"/>
      <c r="U524" s="236"/>
      <c r="V524" s="236"/>
      <c r="W524" s="236"/>
      <c r="X524" s="236"/>
      <c r="Y524" s="236"/>
    </row>
    <row r="525" spans="1:25" ht="12.75">
      <c r="A525" s="342" t="s">
        <v>4418</v>
      </c>
      <c r="B525" s="343" t="e">
        <f t="shared" ca="1" si="30"/>
        <v>#REF!</v>
      </c>
      <c r="C525" s="342">
        <v>5</v>
      </c>
      <c r="D525" s="236"/>
      <c r="E525" s="236"/>
      <c r="F525" s="236"/>
      <c r="G525" s="236"/>
      <c r="H525" s="236"/>
      <c r="I525" s="236"/>
      <c r="J525" s="236"/>
      <c r="K525" s="236"/>
      <c r="L525" s="236"/>
      <c r="M525" s="236"/>
      <c r="N525" s="236"/>
      <c r="O525" s="236"/>
      <c r="P525" s="298"/>
      <c r="Q525" s="236"/>
      <c r="R525" s="236"/>
      <c r="S525" s="236"/>
      <c r="T525" s="236"/>
      <c r="U525" s="236"/>
      <c r="V525" s="236"/>
      <c r="W525" s="236"/>
      <c r="X525" s="236"/>
      <c r="Y525" s="236"/>
    </row>
    <row r="526" spans="1:25" ht="12.75">
      <c r="A526" s="342" t="s">
        <v>12848</v>
      </c>
      <c r="B526" s="347" t="e">
        <f t="shared" ca="1" si="30"/>
        <v>#REF!</v>
      </c>
      <c r="C526" s="342">
        <v>5</v>
      </c>
      <c r="D526" s="236"/>
      <c r="E526" s="236"/>
      <c r="F526" s="236"/>
      <c r="G526" s="236"/>
      <c r="H526" s="236"/>
      <c r="I526" s="236"/>
      <c r="J526" s="236"/>
      <c r="K526" s="236"/>
      <c r="L526" s="236"/>
      <c r="M526" s="236"/>
      <c r="N526" s="236"/>
      <c r="O526" s="236"/>
      <c r="P526" s="298"/>
      <c r="Q526" s="236"/>
      <c r="R526" s="236"/>
      <c r="S526" s="236"/>
      <c r="T526" s="236"/>
      <c r="U526" s="236"/>
      <c r="V526" s="236"/>
      <c r="W526" s="236"/>
      <c r="X526" s="236"/>
      <c r="Y526" s="236"/>
    </row>
    <row r="527" spans="1:25" ht="12.75">
      <c r="A527" s="342" t="s">
        <v>12849</v>
      </c>
      <c r="B527" s="347" t="e">
        <f t="shared" ca="1" si="30"/>
        <v>#REF!</v>
      </c>
      <c r="C527" s="342">
        <v>5.5</v>
      </c>
      <c r="D527" s="236"/>
      <c r="E527" s="236"/>
      <c r="F527" s="236"/>
      <c r="G527" s="236"/>
      <c r="H527" s="236"/>
      <c r="I527" s="236"/>
      <c r="J527" s="236"/>
      <c r="K527" s="236"/>
      <c r="L527" s="236"/>
      <c r="M527" s="236"/>
      <c r="N527" s="236"/>
      <c r="O527" s="236"/>
      <c r="P527" s="298"/>
      <c r="Q527" s="236"/>
      <c r="R527" s="236"/>
      <c r="S527" s="236"/>
      <c r="T527" s="236"/>
      <c r="U527" s="236"/>
      <c r="V527" s="236"/>
      <c r="W527" s="236"/>
      <c r="X527" s="236"/>
      <c r="Y527" s="236"/>
    </row>
    <row r="528" spans="1:25" ht="12.75">
      <c r="A528" s="342" t="s">
        <v>12850</v>
      </c>
      <c r="B528" s="347" t="e">
        <f t="shared" ca="1" si="30"/>
        <v>#REF!</v>
      </c>
      <c r="C528" s="342">
        <v>5.5</v>
      </c>
      <c r="D528" s="236"/>
      <c r="E528" s="236"/>
      <c r="F528" s="236"/>
      <c r="G528" s="236"/>
      <c r="H528" s="236"/>
      <c r="I528" s="236"/>
      <c r="J528" s="236"/>
      <c r="K528" s="236"/>
      <c r="L528" s="236"/>
      <c r="M528" s="236"/>
      <c r="N528" s="236"/>
      <c r="O528" s="236"/>
      <c r="P528" s="298"/>
      <c r="Q528" s="236"/>
      <c r="R528" s="236"/>
      <c r="S528" s="236"/>
      <c r="T528" s="236"/>
      <c r="U528" s="236"/>
      <c r="V528" s="236"/>
      <c r="W528" s="236"/>
      <c r="X528" s="236"/>
      <c r="Y528" s="236"/>
    </row>
    <row r="529" spans="1:25" ht="12.75">
      <c r="A529" s="342" t="s">
        <v>12851</v>
      </c>
      <c r="B529" s="347" t="e">
        <f t="shared" ca="1" si="30"/>
        <v>#REF!</v>
      </c>
      <c r="C529" s="342">
        <v>6</v>
      </c>
      <c r="D529" s="236"/>
      <c r="E529" s="236"/>
      <c r="F529" s="236"/>
      <c r="G529" s="236"/>
      <c r="H529" s="236"/>
      <c r="I529" s="236"/>
      <c r="J529" s="236"/>
      <c r="K529" s="236"/>
      <c r="L529" s="236"/>
      <c r="M529" s="236"/>
      <c r="N529" s="236"/>
      <c r="O529" s="236"/>
      <c r="P529" s="298"/>
      <c r="Q529" s="236"/>
      <c r="R529" s="236"/>
      <c r="S529" s="236"/>
      <c r="T529" s="236"/>
      <c r="U529" s="236"/>
      <c r="V529" s="236"/>
      <c r="W529" s="236"/>
      <c r="X529" s="236"/>
      <c r="Y529" s="236"/>
    </row>
    <row r="530" spans="1:25" ht="12.75">
      <c r="A530" s="342" t="s">
        <v>12852</v>
      </c>
      <c r="B530" s="347" t="e">
        <f t="shared" ca="1" si="30"/>
        <v>#REF!</v>
      </c>
      <c r="C530" s="342">
        <v>6</v>
      </c>
      <c r="D530" s="236"/>
      <c r="E530" s="236"/>
      <c r="F530" s="236"/>
      <c r="G530" s="236"/>
      <c r="H530" s="236"/>
      <c r="I530" s="236"/>
      <c r="J530" s="236"/>
      <c r="K530" s="236"/>
      <c r="L530" s="236"/>
      <c r="M530" s="236"/>
      <c r="N530" s="236"/>
      <c r="O530" s="236"/>
      <c r="P530" s="298"/>
      <c r="Q530" s="236"/>
      <c r="R530" s="236"/>
      <c r="S530" s="236"/>
      <c r="T530" s="236"/>
      <c r="U530" s="236"/>
      <c r="V530" s="236"/>
      <c r="W530" s="236"/>
      <c r="X530" s="236"/>
      <c r="Y530" s="236"/>
    </row>
    <row r="531" spans="1:25" ht="12.75">
      <c r="A531" s="342" t="s">
        <v>12853</v>
      </c>
      <c r="B531" s="347" t="e">
        <f t="shared" ca="1" si="30"/>
        <v>#REF!</v>
      </c>
      <c r="C531" s="342">
        <v>6</v>
      </c>
      <c r="D531" s="236"/>
      <c r="E531" s="236"/>
      <c r="F531" s="236"/>
      <c r="G531" s="236"/>
      <c r="H531" s="236"/>
      <c r="I531" s="236"/>
      <c r="J531" s="236"/>
      <c r="K531" s="236"/>
      <c r="L531" s="236"/>
      <c r="M531" s="236"/>
      <c r="N531" s="236"/>
      <c r="O531" s="236"/>
      <c r="P531" s="298"/>
      <c r="Q531" s="236"/>
      <c r="R531" s="236"/>
      <c r="S531" s="236"/>
      <c r="T531" s="236"/>
      <c r="U531" s="236"/>
      <c r="V531" s="236"/>
      <c r="W531" s="236"/>
      <c r="X531" s="236"/>
      <c r="Y531" s="236"/>
    </row>
    <row r="532" spans="1:25" ht="12.75">
      <c r="A532" s="342" t="s">
        <v>3990</v>
      </c>
      <c r="B532" s="343" t="e">
        <f t="shared" ca="1" si="30"/>
        <v>#REF!</v>
      </c>
      <c r="C532" s="342">
        <v>6.5</v>
      </c>
      <c r="D532" s="236"/>
      <c r="E532" s="236"/>
      <c r="F532" s="236"/>
      <c r="G532" s="236"/>
      <c r="H532" s="236"/>
      <c r="I532" s="236"/>
      <c r="J532" s="236"/>
      <c r="K532" s="236"/>
      <c r="L532" s="236"/>
      <c r="M532" s="236"/>
      <c r="N532" s="236"/>
      <c r="O532" s="236"/>
      <c r="P532" s="298"/>
      <c r="Q532" s="236"/>
      <c r="R532" s="236"/>
      <c r="S532" s="236"/>
      <c r="T532" s="236"/>
      <c r="U532" s="236"/>
      <c r="V532" s="236"/>
      <c r="W532" s="236"/>
      <c r="X532" s="236"/>
      <c r="Y532" s="236"/>
    </row>
    <row r="533" spans="1:25" ht="12.75">
      <c r="A533" s="19"/>
      <c r="B533" s="27"/>
      <c r="C533" s="290"/>
      <c r="D533" s="236"/>
      <c r="E533" s="236"/>
      <c r="F533" s="236"/>
      <c r="G533" s="236"/>
      <c r="H533" s="236"/>
      <c r="I533" s="236"/>
      <c r="J533" s="236"/>
      <c r="K533" s="236"/>
      <c r="L533" s="236"/>
      <c r="M533" s="236"/>
      <c r="N533" s="236"/>
      <c r="O533" s="236"/>
      <c r="P533" s="298"/>
      <c r="Q533" s="236"/>
      <c r="R533" s="236"/>
      <c r="S533" s="236"/>
      <c r="T533" s="236"/>
      <c r="U533" s="236"/>
      <c r="V533" s="236"/>
      <c r="W533" s="236"/>
      <c r="X533" s="236"/>
      <c r="Y533" s="236"/>
    </row>
    <row r="534" spans="1:25" ht="12.75">
      <c r="A534" s="342" t="s">
        <v>4502</v>
      </c>
      <c r="B534" s="343" t="e">
        <f t="shared" ref="B534:B552" ca="1" si="31">VLOOKUP(A534, INDIRECT("'"&amp;$M$1&amp;"'!$B$3:$D"), 3, FALSE())</f>
        <v>#REF!</v>
      </c>
      <c r="C534" s="344">
        <v>1.5</v>
      </c>
      <c r="D534" s="236"/>
      <c r="E534" s="236"/>
      <c r="F534" s="236"/>
      <c r="G534" s="236"/>
      <c r="H534" s="236"/>
      <c r="I534" s="236"/>
      <c r="J534" s="236"/>
      <c r="K534" s="236"/>
      <c r="L534" s="236"/>
      <c r="M534" s="236"/>
      <c r="N534" s="236"/>
      <c r="O534" s="236"/>
      <c r="P534" s="298"/>
      <c r="Q534" s="236"/>
      <c r="R534" s="236"/>
      <c r="S534" s="236"/>
      <c r="T534" s="236"/>
      <c r="U534" s="236"/>
      <c r="V534" s="236"/>
      <c r="W534" s="236"/>
      <c r="X534" s="236"/>
      <c r="Y534" s="236"/>
    </row>
    <row r="535" spans="1:25" ht="12.75">
      <c r="A535" s="342" t="s">
        <v>4506</v>
      </c>
      <c r="B535" s="343" t="e">
        <f t="shared" ca="1" si="31"/>
        <v>#REF!</v>
      </c>
      <c r="C535" s="344">
        <v>1.5</v>
      </c>
      <c r="D535" s="236"/>
      <c r="E535" s="236"/>
      <c r="F535" s="236"/>
      <c r="G535" s="236"/>
      <c r="H535" s="236"/>
      <c r="I535" s="236"/>
      <c r="J535" s="236"/>
      <c r="K535" s="236"/>
      <c r="L535" s="236"/>
      <c r="M535" s="236"/>
      <c r="N535" s="236"/>
      <c r="O535" s="236"/>
      <c r="P535" s="298"/>
      <c r="Q535" s="236"/>
      <c r="R535" s="236"/>
      <c r="S535" s="236"/>
      <c r="T535" s="236"/>
      <c r="U535" s="236"/>
      <c r="V535" s="236"/>
      <c r="W535" s="236"/>
      <c r="X535" s="236"/>
      <c r="Y535" s="236"/>
    </row>
    <row r="536" spans="1:25" ht="12.75">
      <c r="A536" s="342" t="s">
        <v>4378</v>
      </c>
      <c r="B536" s="343" t="e">
        <f t="shared" ca="1" si="31"/>
        <v>#REF!</v>
      </c>
      <c r="C536" s="344">
        <v>1.5</v>
      </c>
      <c r="D536" s="236"/>
      <c r="E536" s="236"/>
      <c r="F536" s="236"/>
      <c r="G536" s="236"/>
      <c r="H536" s="236"/>
      <c r="I536" s="236"/>
      <c r="J536" s="236"/>
      <c r="K536" s="236"/>
      <c r="L536" s="236"/>
      <c r="M536" s="236"/>
      <c r="N536" s="236"/>
      <c r="O536" s="236"/>
      <c r="P536" s="298"/>
      <c r="Q536" s="236"/>
      <c r="R536" s="236"/>
      <c r="S536" s="236"/>
      <c r="T536" s="236"/>
      <c r="U536" s="236"/>
      <c r="V536" s="236"/>
      <c r="W536" s="236"/>
      <c r="X536" s="236"/>
      <c r="Y536" s="236"/>
    </row>
    <row r="537" spans="1:25" ht="12.75">
      <c r="A537" s="342" t="s">
        <v>4255</v>
      </c>
      <c r="B537" s="343" t="e">
        <f t="shared" ca="1" si="31"/>
        <v>#REF!</v>
      </c>
      <c r="C537" s="344">
        <v>2</v>
      </c>
      <c r="D537" s="236"/>
      <c r="E537" s="236"/>
      <c r="F537" s="236"/>
      <c r="G537" s="236"/>
      <c r="H537" s="236"/>
      <c r="I537" s="236"/>
      <c r="J537" s="236"/>
      <c r="K537" s="236"/>
      <c r="L537" s="236"/>
      <c r="M537" s="236"/>
      <c r="N537" s="236"/>
      <c r="O537" s="236"/>
      <c r="P537" s="298"/>
      <c r="Q537" s="236"/>
      <c r="R537" s="236"/>
      <c r="S537" s="236"/>
      <c r="T537" s="236"/>
      <c r="U537" s="236"/>
      <c r="V537" s="236"/>
      <c r="W537" s="236"/>
      <c r="X537" s="236"/>
      <c r="Y537" s="236"/>
    </row>
    <row r="538" spans="1:25" ht="12.75">
      <c r="A538" s="342" t="s">
        <v>4511</v>
      </c>
      <c r="B538" s="343" t="e">
        <f t="shared" ca="1" si="31"/>
        <v>#REF!</v>
      </c>
      <c r="C538" s="344">
        <v>1.5</v>
      </c>
      <c r="D538" s="236"/>
      <c r="E538" s="236"/>
      <c r="F538" s="236"/>
      <c r="G538" s="236"/>
      <c r="H538" s="236"/>
      <c r="I538" s="236"/>
      <c r="J538" s="236"/>
      <c r="K538" s="236"/>
      <c r="L538" s="236"/>
      <c r="M538" s="236"/>
      <c r="N538" s="236"/>
      <c r="O538" s="236"/>
      <c r="P538" s="298"/>
      <c r="Q538" s="236"/>
      <c r="R538" s="236"/>
      <c r="S538" s="236"/>
      <c r="T538" s="236"/>
      <c r="U538" s="236"/>
      <c r="V538" s="236"/>
      <c r="W538" s="236"/>
      <c r="X538" s="236"/>
      <c r="Y538" s="236"/>
    </row>
    <row r="539" spans="1:25" ht="12.75">
      <c r="A539" s="342" t="s">
        <v>4515</v>
      </c>
      <c r="B539" s="343" t="e">
        <f t="shared" ca="1" si="31"/>
        <v>#REF!</v>
      </c>
      <c r="C539" s="344">
        <v>1</v>
      </c>
      <c r="D539" s="236"/>
      <c r="E539" s="236"/>
      <c r="F539" s="236"/>
      <c r="G539" s="236"/>
      <c r="H539" s="236"/>
      <c r="I539" s="236"/>
      <c r="J539" s="236"/>
      <c r="K539" s="236"/>
      <c r="L539" s="236"/>
      <c r="M539" s="236"/>
      <c r="N539" s="236"/>
      <c r="O539" s="236"/>
      <c r="P539" s="298"/>
      <c r="Q539" s="236"/>
      <c r="R539" s="236"/>
      <c r="S539" s="236"/>
      <c r="T539" s="236"/>
      <c r="U539" s="236"/>
      <c r="V539" s="236"/>
      <c r="W539" s="236"/>
      <c r="X539" s="236"/>
      <c r="Y539" s="236"/>
    </row>
    <row r="540" spans="1:25" ht="12.75">
      <c r="A540" s="342" t="s">
        <v>4374</v>
      </c>
      <c r="B540" s="343" t="e">
        <f t="shared" ca="1" si="31"/>
        <v>#REF!</v>
      </c>
      <c r="C540" s="344">
        <v>2</v>
      </c>
      <c r="D540" s="236"/>
      <c r="E540" s="236"/>
      <c r="F540" s="236"/>
      <c r="G540" s="236"/>
      <c r="H540" s="236"/>
      <c r="I540" s="236"/>
      <c r="J540" s="236"/>
      <c r="K540" s="236"/>
      <c r="L540" s="236"/>
      <c r="M540" s="236"/>
      <c r="N540" s="236"/>
      <c r="O540" s="236"/>
      <c r="P540" s="298"/>
      <c r="Q540" s="236"/>
      <c r="R540" s="236"/>
      <c r="S540" s="236"/>
      <c r="T540" s="236"/>
      <c r="U540" s="236"/>
      <c r="V540" s="236"/>
      <c r="W540" s="236"/>
      <c r="X540" s="236"/>
      <c r="Y540" s="236"/>
    </row>
    <row r="541" spans="1:25" ht="12.75">
      <c r="A541" s="342" t="s">
        <v>12854</v>
      </c>
      <c r="B541" s="347" t="e">
        <f t="shared" ca="1" si="31"/>
        <v>#REF!</v>
      </c>
      <c r="C541" s="344">
        <v>0.5</v>
      </c>
      <c r="D541" s="236"/>
      <c r="E541" s="236"/>
      <c r="F541" s="236"/>
      <c r="G541" s="236"/>
      <c r="H541" s="236"/>
      <c r="I541" s="236"/>
      <c r="J541" s="236"/>
      <c r="K541" s="236"/>
      <c r="L541" s="236"/>
      <c r="M541" s="236"/>
      <c r="N541" s="236"/>
      <c r="O541" s="236"/>
      <c r="P541" s="298"/>
      <c r="Q541" s="236"/>
      <c r="R541" s="236"/>
      <c r="S541" s="236"/>
      <c r="T541" s="236"/>
      <c r="U541" s="236"/>
      <c r="V541" s="236"/>
      <c r="W541" s="236"/>
      <c r="X541" s="236"/>
      <c r="Y541" s="236"/>
    </row>
    <row r="542" spans="1:25" ht="12.75">
      <c r="A542" s="342" t="s">
        <v>4523</v>
      </c>
      <c r="B542" s="343" t="e">
        <f t="shared" ca="1" si="31"/>
        <v>#REF!</v>
      </c>
      <c r="C542" s="344">
        <v>1</v>
      </c>
      <c r="D542" s="236"/>
      <c r="E542" s="236"/>
      <c r="F542" s="236"/>
      <c r="G542" s="236"/>
      <c r="H542" s="236"/>
      <c r="I542" s="236"/>
      <c r="J542" s="236"/>
      <c r="K542" s="236"/>
      <c r="L542" s="236"/>
      <c r="M542" s="236"/>
      <c r="N542" s="236"/>
      <c r="O542" s="236"/>
      <c r="P542" s="298"/>
      <c r="Q542" s="236"/>
      <c r="R542" s="236"/>
      <c r="S542" s="236"/>
      <c r="T542" s="236"/>
      <c r="U542" s="236"/>
      <c r="V542" s="236"/>
      <c r="W542" s="236"/>
      <c r="X542" s="236"/>
      <c r="Y542" s="236"/>
    </row>
    <row r="543" spans="1:25" ht="12.75">
      <c r="A543" s="342" t="s">
        <v>4249</v>
      </c>
      <c r="B543" s="343" t="e">
        <f t="shared" ca="1" si="31"/>
        <v>#REF!</v>
      </c>
      <c r="C543" s="344">
        <v>1.5</v>
      </c>
      <c r="D543" s="236"/>
      <c r="E543" s="236"/>
      <c r="F543" s="236"/>
      <c r="G543" s="236"/>
      <c r="H543" s="236"/>
      <c r="I543" s="236"/>
      <c r="J543" s="236"/>
      <c r="K543" s="236"/>
      <c r="L543" s="236"/>
      <c r="M543" s="236"/>
      <c r="N543" s="236"/>
      <c r="O543" s="236"/>
      <c r="P543" s="298"/>
      <c r="Q543" s="236"/>
      <c r="R543" s="236"/>
      <c r="S543" s="236"/>
      <c r="T543" s="236"/>
      <c r="U543" s="236"/>
      <c r="V543" s="236"/>
      <c r="W543" s="236"/>
      <c r="X543" s="236"/>
      <c r="Y543" s="236"/>
    </row>
    <row r="544" spans="1:25" ht="12.75">
      <c r="A544" s="342" t="s">
        <v>4528</v>
      </c>
      <c r="B544" s="343" t="e">
        <f t="shared" ca="1" si="31"/>
        <v>#REF!</v>
      </c>
      <c r="C544" s="344">
        <v>2</v>
      </c>
      <c r="D544" s="236"/>
      <c r="E544" s="236"/>
      <c r="F544" s="236"/>
      <c r="G544" s="236"/>
      <c r="H544" s="236"/>
      <c r="I544" s="236"/>
      <c r="J544" s="236"/>
      <c r="K544" s="236"/>
      <c r="L544" s="236"/>
      <c r="M544" s="236"/>
      <c r="N544" s="236"/>
      <c r="O544" s="236"/>
      <c r="P544" s="298"/>
      <c r="Q544" s="236"/>
      <c r="R544" s="236"/>
      <c r="S544" s="236"/>
      <c r="T544" s="236"/>
      <c r="U544" s="236"/>
      <c r="V544" s="236"/>
      <c r="W544" s="236"/>
      <c r="X544" s="236"/>
      <c r="Y544" s="236"/>
    </row>
    <row r="545" spans="1:25" ht="12.75">
      <c r="A545" s="342" t="s">
        <v>4531</v>
      </c>
      <c r="B545" s="343" t="e">
        <f t="shared" ca="1" si="31"/>
        <v>#REF!</v>
      </c>
      <c r="C545" s="344">
        <v>0.5</v>
      </c>
      <c r="D545" s="236"/>
      <c r="E545" s="236"/>
      <c r="F545" s="236"/>
      <c r="G545" s="236"/>
      <c r="H545" s="236"/>
      <c r="I545" s="236"/>
      <c r="J545" s="236"/>
      <c r="K545" s="236"/>
      <c r="L545" s="236"/>
      <c r="M545" s="236"/>
      <c r="N545" s="236"/>
      <c r="O545" s="236"/>
      <c r="P545" s="298"/>
      <c r="Q545" s="236"/>
      <c r="R545" s="236"/>
      <c r="S545" s="236"/>
      <c r="T545" s="236"/>
      <c r="U545" s="236"/>
      <c r="V545" s="236"/>
      <c r="W545" s="236"/>
      <c r="X545" s="236"/>
      <c r="Y545" s="236"/>
    </row>
    <row r="546" spans="1:25" ht="12.75">
      <c r="A546" s="342" t="s">
        <v>4536</v>
      </c>
      <c r="B546" s="343" t="e">
        <f t="shared" ca="1" si="31"/>
        <v>#REF!</v>
      </c>
      <c r="C546" s="344">
        <v>0.25</v>
      </c>
      <c r="D546" s="236"/>
      <c r="E546" s="236"/>
      <c r="F546" s="236"/>
      <c r="G546" s="236"/>
      <c r="H546" s="236"/>
      <c r="I546" s="236"/>
      <c r="J546" s="236"/>
      <c r="K546" s="236"/>
      <c r="L546" s="236"/>
      <c r="M546" s="236"/>
      <c r="N546" s="236"/>
      <c r="O546" s="236"/>
      <c r="P546" s="298"/>
      <c r="Q546" s="236"/>
      <c r="R546" s="236"/>
      <c r="S546" s="236"/>
      <c r="T546" s="236"/>
      <c r="U546" s="236"/>
      <c r="V546" s="236"/>
      <c r="W546" s="236"/>
      <c r="X546" s="236"/>
      <c r="Y546" s="236"/>
    </row>
    <row r="547" spans="1:25" ht="12.75">
      <c r="A547" s="342" t="s">
        <v>4541</v>
      </c>
      <c r="B547" s="343" t="e">
        <f t="shared" ca="1" si="31"/>
        <v>#REF!</v>
      </c>
      <c r="C547" s="344">
        <v>0.3</v>
      </c>
      <c r="D547" s="236"/>
      <c r="E547" s="236"/>
      <c r="F547" s="236"/>
      <c r="G547" s="236"/>
      <c r="H547" s="236"/>
      <c r="I547" s="236"/>
      <c r="J547" s="236"/>
      <c r="K547" s="236"/>
      <c r="L547" s="236"/>
      <c r="M547" s="236"/>
      <c r="N547" s="236"/>
      <c r="O547" s="236"/>
      <c r="P547" s="298"/>
      <c r="Q547" s="236"/>
      <c r="R547" s="236"/>
      <c r="S547" s="236"/>
      <c r="T547" s="236"/>
      <c r="U547" s="236"/>
      <c r="V547" s="236"/>
      <c r="W547" s="236"/>
      <c r="X547" s="236"/>
      <c r="Y547" s="236"/>
    </row>
    <row r="548" spans="1:25" ht="12.75">
      <c r="A548" s="342" t="s">
        <v>4546</v>
      </c>
      <c r="B548" s="343" t="e">
        <f t="shared" ca="1" si="31"/>
        <v>#REF!</v>
      </c>
      <c r="C548" s="344">
        <v>0.5</v>
      </c>
      <c r="D548" s="236"/>
      <c r="E548" s="236"/>
      <c r="F548" s="236"/>
      <c r="G548" s="236"/>
      <c r="H548" s="236"/>
      <c r="I548" s="236"/>
      <c r="J548" s="236"/>
      <c r="K548" s="236"/>
      <c r="L548" s="236"/>
      <c r="M548" s="236"/>
      <c r="N548" s="236"/>
      <c r="O548" s="236"/>
      <c r="P548" s="298"/>
      <c r="Q548" s="236"/>
      <c r="R548" s="236"/>
      <c r="S548" s="236"/>
      <c r="T548" s="236"/>
      <c r="U548" s="236"/>
      <c r="V548" s="236"/>
      <c r="W548" s="236"/>
      <c r="X548" s="236"/>
      <c r="Y548" s="236"/>
    </row>
    <row r="549" spans="1:25" ht="12.75">
      <c r="A549" s="342" t="s">
        <v>4551</v>
      </c>
      <c r="B549" s="343" t="e">
        <f t="shared" ca="1" si="31"/>
        <v>#REF!</v>
      </c>
      <c r="C549" s="344">
        <v>0.7</v>
      </c>
      <c r="D549" s="236"/>
      <c r="E549" s="236"/>
      <c r="F549" s="236"/>
      <c r="G549" s="236"/>
      <c r="H549" s="236"/>
      <c r="I549" s="236"/>
      <c r="J549" s="236"/>
      <c r="K549" s="236"/>
      <c r="L549" s="236"/>
      <c r="M549" s="236"/>
      <c r="N549" s="236"/>
      <c r="O549" s="236"/>
      <c r="P549" s="298"/>
      <c r="Q549" s="236"/>
      <c r="R549" s="236"/>
      <c r="S549" s="236"/>
      <c r="T549" s="236"/>
      <c r="U549" s="236"/>
      <c r="V549" s="236"/>
      <c r="W549" s="236"/>
      <c r="X549" s="236"/>
      <c r="Y549" s="236"/>
    </row>
    <row r="550" spans="1:25" ht="12.75">
      <c r="A550" s="342" t="s">
        <v>4555</v>
      </c>
      <c r="B550" s="343" t="e">
        <f t="shared" ca="1" si="31"/>
        <v>#REF!</v>
      </c>
      <c r="C550" s="344">
        <v>0.3</v>
      </c>
      <c r="D550" s="236"/>
      <c r="E550" s="236"/>
      <c r="F550" s="236"/>
      <c r="G550" s="236"/>
      <c r="H550" s="236"/>
      <c r="I550" s="236"/>
      <c r="J550" s="236"/>
      <c r="K550" s="236"/>
      <c r="L550" s="236"/>
      <c r="M550" s="236"/>
      <c r="N550" s="236"/>
      <c r="O550" s="236"/>
      <c r="P550" s="298"/>
      <c r="Q550" s="236"/>
      <c r="R550" s="236"/>
      <c r="S550" s="236"/>
      <c r="T550" s="236"/>
      <c r="U550" s="236"/>
      <c r="V550" s="236"/>
      <c r="W550" s="236"/>
      <c r="X550" s="236"/>
      <c r="Y550" s="236"/>
    </row>
    <row r="551" spans="1:25" ht="12.75">
      <c r="A551" s="342" t="s">
        <v>3908</v>
      </c>
      <c r="B551" s="343" t="e">
        <f t="shared" ca="1" si="31"/>
        <v>#REF!</v>
      </c>
      <c r="C551" s="344">
        <v>1</v>
      </c>
      <c r="D551" s="236"/>
      <c r="E551" s="236"/>
      <c r="F551" s="236"/>
      <c r="G551" s="236"/>
      <c r="H551" s="236"/>
      <c r="I551" s="236"/>
      <c r="J551" s="236"/>
      <c r="K551" s="236"/>
      <c r="L551" s="236"/>
      <c r="M551" s="236"/>
      <c r="N551" s="236"/>
      <c r="O551" s="236"/>
      <c r="P551" s="298"/>
      <c r="Q551" s="236"/>
      <c r="R551" s="236"/>
      <c r="S551" s="236"/>
      <c r="T551" s="236"/>
      <c r="U551" s="236"/>
      <c r="V551" s="236"/>
      <c r="W551" s="236"/>
      <c r="X551" s="236"/>
      <c r="Y551" s="236"/>
    </row>
    <row r="552" spans="1:25" ht="12.75">
      <c r="A552" s="342" t="s">
        <v>12832</v>
      </c>
      <c r="B552" s="347" t="e">
        <f t="shared" ca="1" si="31"/>
        <v>#REF!</v>
      </c>
      <c r="C552" s="344">
        <v>1.5</v>
      </c>
      <c r="D552" s="236"/>
      <c r="E552" s="236"/>
      <c r="F552" s="236"/>
      <c r="G552" s="236"/>
      <c r="H552" s="236"/>
      <c r="I552" s="236"/>
      <c r="J552" s="236"/>
      <c r="K552" s="236"/>
      <c r="L552" s="236"/>
      <c r="M552" s="236"/>
      <c r="N552" s="236"/>
      <c r="O552" s="236"/>
      <c r="P552" s="298"/>
      <c r="Q552" s="236"/>
      <c r="R552" s="236"/>
      <c r="S552" s="236"/>
      <c r="T552" s="236"/>
      <c r="U552" s="236"/>
      <c r="V552" s="236"/>
      <c r="W552" s="236"/>
      <c r="X552" s="236"/>
      <c r="Y552" s="236"/>
    </row>
    <row r="553" spans="1:25" ht="12.75">
      <c r="A553" s="19"/>
      <c r="B553" s="27"/>
      <c r="C553" s="290"/>
      <c r="D553" s="236"/>
      <c r="E553" s="236"/>
      <c r="F553" s="236"/>
      <c r="G553" s="236"/>
      <c r="H553" s="236"/>
      <c r="I553" s="236"/>
      <c r="J553" s="236"/>
      <c r="K553" s="236"/>
      <c r="L553" s="236"/>
      <c r="M553" s="236"/>
      <c r="N553" s="236"/>
      <c r="O553" s="236"/>
      <c r="P553" s="298"/>
      <c r="Q553" s="236"/>
      <c r="R553" s="236"/>
      <c r="S553" s="236"/>
      <c r="T553" s="236"/>
      <c r="U553" s="236"/>
      <c r="V553" s="236"/>
      <c r="W553" s="236"/>
      <c r="X553" s="236"/>
      <c r="Y553" s="236"/>
    </row>
    <row r="554" spans="1:25" ht="12.75">
      <c r="A554" s="342" t="s">
        <v>4580</v>
      </c>
      <c r="B554" s="343" t="e">
        <f t="array" aca="1" ref="B554" ca="1">VLOOKUP(A554, INDIRECT("'"&amp;$M$1&amp;"'!$B$3:$D"), 3, FALSE())</f>
        <v>#REF!</v>
      </c>
      <c r="C554" s="344">
        <v>0.5</v>
      </c>
      <c r="D554" s="236"/>
      <c r="E554" s="236"/>
      <c r="F554" s="236"/>
      <c r="G554" s="236"/>
      <c r="H554" s="236"/>
      <c r="I554" s="236"/>
      <c r="J554" s="236"/>
      <c r="K554" s="236"/>
      <c r="L554" s="236"/>
      <c r="M554" s="236"/>
      <c r="N554" s="236"/>
      <c r="O554" s="236"/>
      <c r="P554" s="298"/>
      <c r="Q554" s="236"/>
      <c r="R554" s="236"/>
      <c r="S554" s="236"/>
      <c r="T554" s="236"/>
      <c r="U554" s="236"/>
      <c r="V554" s="236"/>
      <c r="W554" s="236"/>
      <c r="X554" s="236"/>
      <c r="Y554" s="236"/>
    </row>
    <row r="555" spans="1:25">
      <c r="A555" s="1371" t="s">
        <v>12708</v>
      </c>
      <c r="B555" s="1359"/>
      <c r="C555" s="1357"/>
      <c r="D555" s="236"/>
      <c r="E555" s="236"/>
      <c r="F555" s="236"/>
      <c r="G555" s="236"/>
      <c r="H555" s="236"/>
      <c r="I555" s="236"/>
      <c r="J555" s="236"/>
      <c r="K555" s="236"/>
      <c r="L555" s="236"/>
      <c r="M555" s="236"/>
      <c r="N555" s="236"/>
      <c r="O555" s="236"/>
      <c r="P555" s="298"/>
      <c r="Q555" s="236"/>
      <c r="R555" s="236"/>
      <c r="S555" s="236"/>
      <c r="T555" s="236"/>
      <c r="U555" s="236"/>
      <c r="V555" s="236"/>
      <c r="W555" s="236"/>
      <c r="X555" s="236"/>
      <c r="Y555" s="236"/>
    </row>
    <row r="556" spans="1:25">
      <c r="A556" s="1371" t="s">
        <v>12785</v>
      </c>
      <c r="B556" s="1359"/>
      <c r="C556" s="1357"/>
      <c r="D556" s="236"/>
      <c r="E556" s="236"/>
      <c r="F556" s="236"/>
      <c r="G556" s="236"/>
      <c r="H556" s="236"/>
      <c r="I556" s="236"/>
      <c r="J556" s="236"/>
      <c r="K556" s="236"/>
      <c r="L556" s="236"/>
      <c r="M556" s="236"/>
      <c r="N556" s="236"/>
      <c r="O556" s="236"/>
      <c r="P556" s="298"/>
      <c r="Q556" s="236"/>
      <c r="R556" s="236"/>
      <c r="S556" s="236"/>
      <c r="T556" s="236"/>
      <c r="U556" s="236"/>
      <c r="V556" s="236"/>
      <c r="W556" s="236"/>
      <c r="X556" s="236"/>
      <c r="Y556" s="236"/>
    </row>
    <row r="557" spans="1:25" ht="12.75">
      <c r="A557" s="348"/>
      <c r="B557" s="349"/>
      <c r="C557" s="350"/>
      <c r="D557" s="236"/>
      <c r="E557" s="236"/>
      <c r="F557" s="236"/>
      <c r="G557" s="236"/>
      <c r="H557" s="236"/>
      <c r="I557" s="236"/>
      <c r="J557" s="236"/>
      <c r="K557" s="236"/>
      <c r="L557" s="236"/>
      <c r="M557" s="236"/>
      <c r="N557" s="236"/>
      <c r="O557" s="236"/>
      <c r="P557" s="298"/>
      <c r="Q557" s="236"/>
      <c r="R557" s="236"/>
      <c r="S557" s="236"/>
      <c r="T557" s="236"/>
      <c r="U557" s="236"/>
      <c r="V557" s="236"/>
      <c r="W557" s="236"/>
      <c r="X557" s="236"/>
      <c r="Y557" s="236"/>
    </row>
    <row r="558" spans="1:25" ht="12.75">
      <c r="A558" s="348"/>
      <c r="B558" s="349"/>
      <c r="C558" s="350"/>
      <c r="D558" s="236"/>
      <c r="E558" s="236"/>
      <c r="F558" s="236"/>
      <c r="G558" s="236"/>
      <c r="H558" s="236"/>
      <c r="I558" s="236"/>
      <c r="J558" s="236"/>
      <c r="K558" s="236"/>
      <c r="L558" s="236"/>
      <c r="M558" s="236"/>
      <c r="N558" s="236"/>
      <c r="O558" s="236"/>
      <c r="P558" s="298"/>
      <c r="Q558" s="236"/>
      <c r="R558" s="236"/>
      <c r="S558" s="236"/>
      <c r="T558" s="236"/>
      <c r="U558" s="236"/>
      <c r="V558" s="236"/>
      <c r="W558" s="236"/>
      <c r="X558" s="236"/>
      <c r="Y558" s="236"/>
    </row>
    <row r="559" spans="1:25">
      <c r="A559" s="1371" t="s">
        <v>12797</v>
      </c>
      <c r="B559" s="1359"/>
      <c r="C559" s="1357"/>
      <c r="D559" s="236"/>
      <c r="E559" s="236"/>
      <c r="F559" s="236"/>
      <c r="G559" s="236"/>
      <c r="H559" s="236"/>
      <c r="I559" s="236"/>
      <c r="J559" s="236"/>
      <c r="K559" s="236"/>
      <c r="L559" s="236"/>
      <c r="M559" s="236"/>
      <c r="N559" s="236"/>
      <c r="O559" s="236"/>
      <c r="P559" s="298"/>
      <c r="Q559" s="236"/>
      <c r="R559" s="236"/>
      <c r="S559" s="236"/>
      <c r="T559" s="236"/>
      <c r="U559" s="236"/>
      <c r="V559" s="236"/>
      <c r="W559" s="236"/>
      <c r="X559" s="236"/>
      <c r="Y559" s="236"/>
    </row>
    <row r="560" spans="1:25" ht="12.75">
      <c r="A560" s="348"/>
      <c r="B560" s="349"/>
      <c r="C560" s="350"/>
      <c r="D560" s="236"/>
      <c r="E560" s="236"/>
      <c r="F560" s="236"/>
      <c r="G560" s="236"/>
      <c r="H560" s="236"/>
      <c r="I560" s="236"/>
      <c r="J560" s="236"/>
      <c r="K560" s="236"/>
      <c r="L560" s="236"/>
      <c r="M560" s="236"/>
      <c r="N560" s="236"/>
      <c r="O560" s="236"/>
      <c r="P560" s="298"/>
      <c r="Q560" s="236"/>
      <c r="R560" s="236"/>
      <c r="S560" s="236"/>
      <c r="T560" s="236"/>
      <c r="U560" s="236"/>
      <c r="V560" s="236"/>
      <c r="W560" s="236"/>
      <c r="X560" s="236"/>
      <c r="Y560" s="236"/>
    </row>
    <row r="561" spans="1:25" ht="12.75">
      <c r="A561" s="348" t="s">
        <v>7927</v>
      </c>
      <c r="B561" s="349" t="e">
        <f t="shared" ref="B561:B587" ca="1" si="32">VLOOKUP(A561, INDIRECT("'"&amp;$Q$1&amp;"'!$B$3:$D"), 3, FALSE())</f>
        <v>#REF!</v>
      </c>
      <c r="C561" s="350">
        <v>0.1</v>
      </c>
      <c r="D561" s="236"/>
      <c r="E561" s="236"/>
      <c r="F561" s="236"/>
      <c r="G561" s="236"/>
      <c r="H561" s="236"/>
      <c r="I561" s="236"/>
      <c r="J561" s="236"/>
      <c r="K561" s="236"/>
      <c r="L561" s="236"/>
      <c r="M561" s="236"/>
      <c r="N561" s="236"/>
      <c r="O561" s="236"/>
      <c r="P561" s="298"/>
      <c r="Q561" s="236"/>
      <c r="R561" s="236"/>
      <c r="S561" s="236"/>
      <c r="T561" s="236"/>
      <c r="U561" s="236"/>
      <c r="V561" s="236"/>
      <c r="W561" s="236"/>
      <c r="X561" s="236"/>
      <c r="Y561" s="236"/>
    </row>
    <row r="562" spans="1:25" ht="12.75">
      <c r="A562" s="348" t="s">
        <v>7935</v>
      </c>
      <c r="B562" s="349" t="e">
        <f t="shared" ca="1" si="32"/>
        <v>#REF!</v>
      </c>
      <c r="C562" s="350">
        <v>0.1</v>
      </c>
      <c r="D562" s="236"/>
      <c r="E562" s="236"/>
      <c r="F562" s="236"/>
      <c r="G562" s="236"/>
      <c r="H562" s="236"/>
      <c r="I562" s="236"/>
      <c r="J562" s="236"/>
      <c r="K562" s="236"/>
      <c r="L562" s="236"/>
      <c r="M562" s="236"/>
      <c r="N562" s="236"/>
      <c r="O562" s="236"/>
      <c r="P562" s="298"/>
      <c r="Q562" s="236"/>
      <c r="R562" s="236"/>
      <c r="S562" s="236"/>
      <c r="T562" s="236"/>
      <c r="U562" s="236"/>
      <c r="V562" s="236"/>
      <c r="W562" s="236"/>
      <c r="X562" s="236"/>
      <c r="Y562" s="236"/>
    </row>
    <row r="563" spans="1:25" ht="12.75">
      <c r="A563" s="348" t="s">
        <v>7938</v>
      </c>
      <c r="B563" s="349" t="e">
        <f t="shared" ca="1" si="32"/>
        <v>#REF!</v>
      </c>
      <c r="C563" s="350">
        <v>0.1</v>
      </c>
      <c r="D563" s="236"/>
      <c r="E563" s="236"/>
      <c r="F563" s="236"/>
      <c r="G563" s="236"/>
      <c r="H563" s="236"/>
      <c r="I563" s="236"/>
      <c r="J563" s="236"/>
      <c r="K563" s="236"/>
      <c r="L563" s="236"/>
      <c r="M563" s="236"/>
      <c r="N563" s="236"/>
      <c r="O563" s="236"/>
      <c r="P563" s="298"/>
      <c r="Q563" s="236"/>
      <c r="R563" s="236"/>
      <c r="S563" s="236"/>
      <c r="T563" s="236"/>
      <c r="U563" s="236"/>
      <c r="V563" s="236"/>
      <c r="W563" s="236"/>
      <c r="X563" s="236"/>
      <c r="Y563" s="236"/>
    </row>
    <row r="564" spans="1:25" ht="12.75">
      <c r="A564" s="348" t="s">
        <v>7941</v>
      </c>
      <c r="B564" s="349" t="e">
        <f t="shared" ca="1" si="32"/>
        <v>#REF!</v>
      </c>
      <c r="C564" s="350">
        <v>0.1</v>
      </c>
      <c r="D564" s="236"/>
      <c r="E564" s="236"/>
      <c r="F564" s="236"/>
      <c r="G564" s="236"/>
      <c r="H564" s="236"/>
      <c r="I564" s="236"/>
      <c r="J564" s="236"/>
      <c r="K564" s="236"/>
      <c r="L564" s="236"/>
      <c r="M564" s="236"/>
      <c r="N564" s="236"/>
      <c r="O564" s="236"/>
      <c r="P564" s="298"/>
      <c r="Q564" s="236"/>
      <c r="R564" s="236"/>
      <c r="S564" s="236"/>
      <c r="T564" s="236"/>
      <c r="U564" s="236"/>
      <c r="V564" s="236"/>
      <c r="W564" s="236"/>
      <c r="X564" s="236"/>
      <c r="Y564" s="236"/>
    </row>
    <row r="565" spans="1:25" ht="12.75">
      <c r="A565" s="348" t="s">
        <v>7948</v>
      </c>
      <c r="B565" s="349" t="e">
        <f t="shared" ca="1" si="32"/>
        <v>#REF!</v>
      </c>
      <c r="C565" s="350">
        <v>0.1</v>
      </c>
      <c r="D565" s="236"/>
      <c r="E565" s="236"/>
      <c r="F565" s="236"/>
      <c r="G565" s="236"/>
      <c r="H565" s="236"/>
      <c r="I565" s="236"/>
      <c r="J565" s="236"/>
      <c r="K565" s="236"/>
      <c r="L565" s="236"/>
      <c r="M565" s="236"/>
      <c r="N565" s="236"/>
      <c r="O565" s="236"/>
      <c r="P565" s="298"/>
      <c r="Q565" s="236"/>
      <c r="R565" s="236"/>
      <c r="S565" s="236"/>
      <c r="T565" s="236"/>
      <c r="U565" s="236"/>
      <c r="V565" s="236"/>
      <c r="W565" s="236"/>
      <c r="X565" s="236"/>
      <c r="Y565" s="236"/>
    </row>
    <row r="566" spans="1:25" ht="12.75">
      <c r="A566" s="348" t="s">
        <v>7953</v>
      </c>
      <c r="B566" s="349" t="e">
        <f t="shared" ca="1" si="32"/>
        <v>#REF!</v>
      </c>
      <c r="C566" s="350">
        <v>0.1</v>
      </c>
      <c r="D566" s="236"/>
      <c r="E566" s="236"/>
      <c r="F566" s="236"/>
      <c r="G566" s="236"/>
      <c r="H566" s="236"/>
      <c r="I566" s="236"/>
      <c r="J566" s="236"/>
      <c r="K566" s="236"/>
      <c r="L566" s="236"/>
      <c r="M566" s="236"/>
      <c r="N566" s="236"/>
      <c r="O566" s="236"/>
      <c r="P566" s="298"/>
      <c r="Q566" s="236"/>
      <c r="R566" s="236"/>
      <c r="S566" s="236"/>
      <c r="T566" s="236"/>
      <c r="U566" s="236"/>
      <c r="V566" s="236"/>
      <c r="W566" s="236"/>
      <c r="X566" s="236"/>
      <c r="Y566" s="236"/>
    </row>
    <row r="567" spans="1:25" ht="12.75">
      <c r="A567" s="348" t="s">
        <v>7958</v>
      </c>
      <c r="B567" s="349" t="e">
        <f t="shared" ca="1" si="32"/>
        <v>#REF!</v>
      </c>
      <c r="C567" s="350">
        <v>0.1</v>
      </c>
      <c r="D567" s="236"/>
      <c r="E567" s="236"/>
      <c r="F567" s="236"/>
      <c r="G567" s="236"/>
      <c r="H567" s="236"/>
      <c r="I567" s="236"/>
      <c r="J567" s="236"/>
      <c r="K567" s="236"/>
      <c r="L567" s="236"/>
      <c r="M567" s="236"/>
      <c r="N567" s="236"/>
      <c r="O567" s="236"/>
      <c r="P567" s="298"/>
      <c r="Q567" s="236"/>
      <c r="R567" s="236"/>
      <c r="S567" s="236"/>
      <c r="T567" s="236"/>
      <c r="U567" s="236"/>
      <c r="V567" s="236"/>
      <c r="W567" s="236"/>
      <c r="X567" s="236"/>
      <c r="Y567" s="236"/>
    </row>
    <row r="568" spans="1:25" ht="12.75">
      <c r="A568" s="348" t="s">
        <v>7963</v>
      </c>
      <c r="B568" s="349" t="e">
        <f t="shared" ca="1" si="32"/>
        <v>#REF!</v>
      </c>
      <c r="C568" s="350">
        <v>0.1</v>
      </c>
      <c r="D568" s="236"/>
      <c r="E568" s="236"/>
      <c r="F568" s="236"/>
      <c r="G568" s="236"/>
      <c r="H568" s="236"/>
      <c r="I568" s="236"/>
      <c r="J568" s="236"/>
      <c r="K568" s="236"/>
      <c r="L568" s="236"/>
      <c r="M568" s="236"/>
      <c r="N568" s="236"/>
      <c r="O568" s="236"/>
      <c r="P568" s="298"/>
      <c r="Q568" s="236"/>
      <c r="R568" s="236"/>
      <c r="S568" s="236"/>
      <c r="T568" s="236"/>
      <c r="U568" s="236"/>
      <c r="V568" s="236"/>
      <c r="W568" s="236"/>
      <c r="X568" s="236"/>
      <c r="Y568" s="236"/>
    </row>
    <row r="569" spans="1:25" ht="12.75">
      <c r="A569" s="348" t="s">
        <v>7966</v>
      </c>
      <c r="B569" s="349" t="e">
        <f t="shared" ca="1" si="32"/>
        <v>#REF!</v>
      </c>
      <c r="C569" s="350">
        <v>0.1</v>
      </c>
      <c r="D569" s="236"/>
      <c r="E569" s="236"/>
      <c r="F569" s="236"/>
      <c r="G569" s="236"/>
      <c r="H569" s="236"/>
      <c r="I569" s="236"/>
      <c r="J569" s="236"/>
      <c r="K569" s="236"/>
      <c r="L569" s="236"/>
      <c r="M569" s="236"/>
      <c r="N569" s="236"/>
      <c r="O569" s="236"/>
      <c r="P569" s="298"/>
      <c r="Q569" s="236"/>
      <c r="R569" s="236"/>
      <c r="S569" s="236"/>
      <c r="T569" s="236"/>
      <c r="U569" s="236"/>
      <c r="V569" s="236"/>
      <c r="W569" s="236"/>
      <c r="X569" s="236"/>
      <c r="Y569" s="236"/>
    </row>
    <row r="570" spans="1:25" ht="12.75">
      <c r="A570" s="348" t="s">
        <v>7969</v>
      </c>
      <c r="B570" s="349" t="e">
        <f t="shared" ca="1" si="32"/>
        <v>#REF!</v>
      </c>
      <c r="C570" s="350">
        <v>0.1</v>
      </c>
      <c r="D570" s="236"/>
      <c r="E570" s="236"/>
      <c r="F570" s="236"/>
      <c r="G570" s="236"/>
      <c r="H570" s="236"/>
      <c r="I570" s="236"/>
      <c r="J570" s="236"/>
      <c r="K570" s="236"/>
      <c r="L570" s="236"/>
      <c r="M570" s="236"/>
      <c r="N570" s="236"/>
      <c r="O570" s="236"/>
      <c r="P570" s="298"/>
      <c r="Q570" s="236"/>
      <c r="R570" s="236"/>
      <c r="S570" s="236"/>
      <c r="T570" s="236"/>
      <c r="U570" s="236"/>
      <c r="V570" s="236"/>
      <c r="W570" s="236"/>
      <c r="X570" s="236"/>
      <c r="Y570" s="236"/>
    </row>
    <row r="571" spans="1:25" ht="12.75">
      <c r="A571" s="348" t="s">
        <v>7971</v>
      </c>
      <c r="B571" s="349" t="e">
        <f t="shared" ca="1" si="32"/>
        <v>#REF!</v>
      </c>
      <c r="C571" s="350">
        <v>0.1</v>
      </c>
      <c r="D571" s="236"/>
      <c r="E571" s="236"/>
      <c r="F571" s="236"/>
      <c r="G571" s="236"/>
      <c r="H571" s="236"/>
      <c r="I571" s="236"/>
      <c r="J571" s="236"/>
      <c r="K571" s="236"/>
      <c r="L571" s="236"/>
      <c r="M571" s="236"/>
      <c r="N571" s="236"/>
      <c r="O571" s="236"/>
      <c r="P571" s="298"/>
      <c r="Q571" s="236"/>
      <c r="R571" s="236"/>
      <c r="S571" s="236"/>
      <c r="T571" s="236"/>
      <c r="U571" s="236"/>
      <c r="V571" s="236"/>
      <c r="W571" s="236"/>
      <c r="X571" s="236"/>
      <c r="Y571" s="236"/>
    </row>
    <row r="572" spans="1:25" ht="12.75">
      <c r="A572" s="348" t="s">
        <v>7976</v>
      </c>
      <c r="B572" s="349" t="e">
        <f t="shared" ca="1" si="32"/>
        <v>#REF!</v>
      </c>
      <c r="C572" s="350">
        <v>0.1</v>
      </c>
      <c r="D572" s="236"/>
      <c r="E572" s="236"/>
      <c r="F572" s="236"/>
      <c r="G572" s="236"/>
      <c r="H572" s="236"/>
      <c r="I572" s="236"/>
      <c r="J572" s="236"/>
      <c r="K572" s="236"/>
      <c r="L572" s="236"/>
      <c r="M572" s="236"/>
      <c r="N572" s="236"/>
      <c r="O572" s="236"/>
      <c r="P572" s="298"/>
      <c r="Q572" s="236"/>
      <c r="R572" s="236"/>
      <c r="S572" s="236"/>
      <c r="T572" s="236"/>
      <c r="U572" s="236"/>
      <c r="V572" s="236"/>
      <c r="W572" s="236"/>
      <c r="X572" s="236"/>
      <c r="Y572" s="236"/>
    </row>
    <row r="573" spans="1:25" ht="12.75">
      <c r="A573" s="348" t="s">
        <v>7979</v>
      </c>
      <c r="B573" s="349" t="e">
        <f t="shared" ca="1" si="32"/>
        <v>#REF!</v>
      </c>
      <c r="C573" s="350">
        <v>0.1</v>
      </c>
      <c r="D573" s="236"/>
      <c r="E573" s="236"/>
      <c r="F573" s="236"/>
      <c r="G573" s="236"/>
      <c r="H573" s="236"/>
      <c r="I573" s="236"/>
      <c r="J573" s="236"/>
      <c r="K573" s="236"/>
      <c r="L573" s="236"/>
      <c r="M573" s="236"/>
      <c r="N573" s="236"/>
      <c r="O573" s="236"/>
      <c r="P573" s="298"/>
      <c r="Q573" s="236"/>
      <c r="R573" s="236"/>
      <c r="S573" s="236"/>
      <c r="T573" s="236"/>
      <c r="U573" s="236"/>
      <c r="V573" s="236"/>
      <c r="W573" s="236"/>
      <c r="X573" s="236"/>
      <c r="Y573" s="236"/>
    </row>
    <row r="574" spans="1:25" ht="12.75">
      <c r="A574" s="348" t="s">
        <v>7983</v>
      </c>
      <c r="B574" s="349" t="e">
        <f t="shared" ca="1" si="32"/>
        <v>#REF!</v>
      </c>
      <c r="C574" s="350">
        <v>0.1</v>
      </c>
      <c r="D574" s="236"/>
      <c r="E574" s="236"/>
      <c r="F574" s="236"/>
      <c r="G574" s="236"/>
      <c r="H574" s="236"/>
      <c r="I574" s="236"/>
      <c r="J574" s="236"/>
      <c r="K574" s="236"/>
      <c r="L574" s="236"/>
      <c r="M574" s="236"/>
      <c r="N574" s="236"/>
      <c r="O574" s="236"/>
      <c r="P574" s="298"/>
      <c r="Q574" s="236"/>
      <c r="R574" s="236"/>
      <c r="S574" s="236"/>
      <c r="T574" s="236"/>
      <c r="U574" s="236"/>
      <c r="V574" s="236"/>
      <c r="W574" s="236"/>
      <c r="X574" s="236"/>
      <c r="Y574" s="236"/>
    </row>
    <row r="575" spans="1:25" ht="12.75">
      <c r="A575" s="348" t="s">
        <v>7988</v>
      </c>
      <c r="B575" s="349" t="e">
        <f t="shared" ca="1" si="32"/>
        <v>#REF!</v>
      </c>
      <c r="C575" s="350">
        <v>0.1</v>
      </c>
      <c r="D575" s="236"/>
      <c r="E575" s="236"/>
      <c r="F575" s="236"/>
      <c r="G575" s="236"/>
      <c r="H575" s="236"/>
      <c r="I575" s="236"/>
      <c r="J575" s="236"/>
      <c r="K575" s="236"/>
      <c r="L575" s="236"/>
      <c r="M575" s="236"/>
      <c r="N575" s="236"/>
      <c r="O575" s="236"/>
      <c r="P575" s="298"/>
      <c r="Q575" s="236"/>
      <c r="R575" s="236"/>
      <c r="S575" s="236"/>
      <c r="T575" s="236"/>
      <c r="U575" s="236"/>
      <c r="V575" s="236"/>
      <c r="W575" s="236"/>
      <c r="X575" s="236"/>
      <c r="Y575" s="236"/>
    </row>
    <row r="576" spans="1:25" ht="12.75">
      <c r="A576" s="348" t="s">
        <v>7993</v>
      </c>
      <c r="B576" s="349" t="e">
        <f t="shared" ca="1" si="32"/>
        <v>#REF!</v>
      </c>
      <c r="C576" s="350">
        <v>0.1</v>
      </c>
      <c r="D576" s="236"/>
      <c r="E576" s="236"/>
      <c r="F576" s="236"/>
      <c r="G576" s="236"/>
      <c r="H576" s="236"/>
      <c r="I576" s="236"/>
      <c r="J576" s="236"/>
      <c r="K576" s="236"/>
      <c r="L576" s="236"/>
      <c r="M576" s="236"/>
      <c r="N576" s="236"/>
      <c r="O576" s="236"/>
      <c r="P576" s="298"/>
      <c r="Q576" s="236"/>
      <c r="R576" s="236"/>
      <c r="S576" s="236"/>
      <c r="T576" s="236"/>
      <c r="U576" s="236"/>
      <c r="V576" s="236"/>
      <c r="W576" s="236"/>
      <c r="X576" s="236"/>
      <c r="Y576" s="236"/>
    </row>
    <row r="577" spans="1:25" ht="12.75">
      <c r="A577" s="348" t="s">
        <v>7997</v>
      </c>
      <c r="B577" s="349" t="e">
        <f t="shared" ca="1" si="32"/>
        <v>#REF!</v>
      </c>
      <c r="C577" s="350">
        <v>0.1</v>
      </c>
      <c r="D577" s="236"/>
      <c r="E577" s="236"/>
      <c r="F577" s="236"/>
      <c r="G577" s="236"/>
      <c r="H577" s="236"/>
      <c r="I577" s="236"/>
      <c r="J577" s="236"/>
      <c r="K577" s="236"/>
      <c r="L577" s="236"/>
      <c r="M577" s="236"/>
      <c r="N577" s="236"/>
      <c r="O577" s="236"/>
      <c r="P577" s="298"/>
      <c r="Q577" s="236"/>
      <c r="R577" s="236"/>
      <c r="S577" s="236"/>
      <c r="T577" s="236"/>
      <c r="U577" s="236"/>
      <c r="V577" s="236"/>
      <c r="W577" s="236"/>
      <c r="X577" s="236"/>
      <c r="Y577" s="236"/>
    </row>
    <row r="578" spans="1:25" ht="12.75">
      <c r="A578" s="348" t="s">
        <v>7999</v>
      </c>
      <c r="B578" s="349" t="e">
        <f t="shared" ca="1" si="32"/>
        <v>#REF!</v>
      </c>
      <c r="C578" s="350">
        <v>0.1</v>
      </c>
      <c r="D578" s="236"/>
      <c r="E578" s="236"/>
      <c r="F578" s="236"/>
      <c r="G578" s="236"/>
      <c r="H578" s="236"/>
      <c r="I578" s="236"/>
      <c r="J578" s="236"/>
      <c r="K578" s="236"/>
      <c r="L578" s="236"/>
      <c r="M578" s="236"/>
      <c r="N578" s="236"/>
      <c r="O578" s="236"/>
      <c r="P578" s="298"/>
      <c r="Q578" s="236"/>
      <c r="R578" s="236"/>
      <c r="S578" s="236"/>
      <c r="T578" s="236"/>
      <c r="U578" s="236"/>
      <c r="V578" s="236"/>
      <c r="W578" s="236"/>
      <c r="X578" s="236"/>
      <c r="Y578" s="236"/>
    </row>
    <row r="579" spans="1:25" ht="12.75">
      <c r="A579" s="348" t="s">
        <v>8003</v>
      </c>
      <c r="B579" s="349" t="e">
        <f t="shared" ca="1" si="32"/>
        <v>#REF!</v>
      </c>
      <c r="C579" s="350">
        <v>0.1</v>
      </c>
      <c r="D579" s="236"/>
      <c r="E579" s="236"/>
      <c r="F579" s="236"/>
      <c r="G579" s="236"/>
      <c r="H579" s="236"/>
      <c r="I579" s="236"/>
      <c r="J579" s="236"/>
      <c r="K579" s="236"/>
      <c r="L579" s="236"/>
      <c r="M579" s="236"/>
      <c r="N579" s="236"/>
      <c r="O579" s="236"/>
      <c r="P579" s="298"/>
      <c r="Q579" s="236"/>
      <c r="R579" s="236"/>
      <c r="S579" s="236"/>
      <c r="T579" s="236"/>
      <c r="U579" s="236"/>
      <c r="V579" s="236"/>
      <c r="W579" s="236"/>
      <c r="X579" s="236"/>
      <c r="Y579" s="236"/>
    </row>
    <row r="580" spans="1:25" ht="12.75">
      <c r="A580" s="348" t="s">
        <v>8011</v>
      </c>
      <c r="B580" s="349" t="e">
        <f t="shared" ca="1" si="32"/>
        <v>#REF!</v>
      </c>
      <c r="C580" s="350">
        <v>0.1</v>
      </c>
      <c r="D580" s="236"/>
      <c r="E580" s="236"/>
      <c r="F580" s="236"/>
      <c r="G580" s="236"/>
      <c r="H580" s="236"/>
      <c r="I580" s="236"/>
      <c r="J580" s="236"/>
      <c r="K580" s="236"/>
      <c r="L580" s="236"/>
      <c r="M580" s="236"/>
      <c r="N580" s="236"/>
      <c r="O580" s="236"/>
      <c r="P580" s="298"/>
      <c r="Q580" s="236"/>
      <c r="R580" s="236"/>
      <c r="S580" s="236"/>
      <c r="T580" s="236"/>
      <c r="U580" s="236"/>
      <c r="V580" s="236"/>
      <c r="W580" s="236"/>
      <c r="X580" s="236"/>
      <c r="Y580" s="236"/>
    </row>
    <row r="581" spans="1:25" ht="12.75">
      <c r="A581" s="348" t="s">
        <v>8016</v>
      </c>
      <c r="B581" s="349" t="e">
        <f t="shared" ca="1" si="32"/>
        <v>#REF!</v>
      </c>
      <c r="C581" s="350">
        <v>0.1</v>
      </c>
      <c r="D581" s="236"/>
      <c r="E581" s="236"/>
      <c r="F581" s="236"/>
      <c r="G581" s="236"/>
      <c r="H581" s="236"/>
      <c r="I581" s="236"/>
      <c r="J581" s="236"/>
      <c r="K581" s="236"/>
      <c r="L581" s="236"/>
      <c r="M581" s="236"/>
      <c r="N581" s="236"/>
      <c r="O581" s="236"/>
      <c r="P581" s="298"/>
      <c r="Q581" s="236"/>
      <c r="R581" s="236"/>
      <c r="S581" s="236"/>
      <c r="T581" s="236"/>
      <c r="U581" s="236"/>
      <c r="V581" s="236"/>
      <c r="W581" s="236"/>
      <c r="X581" s="236"/>
      <c r="Y581" s="236"/>
    </row>
    <row r="582" spans="1:25" ht="12.75">
      <c r="A582" s="348" t="s">
        <v>8021</v>
      </c>
      <c r="B582" s="349" t="e">
        <f t="shared" ca="1" si="32"/>
        <v>#REF!</v>
      </c>
      <c r="C582" s="350">
        <v>0.1</v>
      </c>
      <c r="D582" s="236"/>
      <c r="E582" s="236"/>
      <c r="F582" s="236"/>
      <c r="G582" s="236"/>
      <c r="H582" s="236"/>
      <c r="I582" s="236"/>
      <c r="J582" s="236"/>
      <c r="K582" s="236"/>
      <c r="L582" s="236"/>
      <c r="M582" s="236"/>
      <c r="N582" s="236"/>
      <c r="O582" s="236"/>
      <c r="P582" s="298"/>
      <c r="Q582" s="236"/>
      <c r="R582" s="236"/>
      <c r="S582" s="236"/>
      <c r="T582" s="236"/>
      <c r="U582" s="236"/>
      <c r="V582" s="236"/>
      <c r="W582" s="236"/>
      <c r="X582" s="236"/>
      <c r="Y582" s="236"/>
    </row>
    <row r="583" spans="1:25" ht="12.75">
      <c r="A583" s="348" t="s">
        <v>8026</v>
      </c>
      <c r="B583" s="349" t="e">
        <f t="shared" ca="1" si="32"/>
        <v>#REF!</v>
      </c>
      <c r="C583" s="350">
        <v>0.1</v>
      </c>
      <c r="D583" s="236"/>
      <c r="E583" s="236"/>
      <c r="F583" s="236"/>
      <c r="G583" s="236"/>
      <c r="H583" s="236"/>
      <c r="I583" s="236"/>
      <c r="J583" s="236"/>
      <c r="K583" s="236"/>
      <c r="L583" s="236"/>
      <c r="M583" s="236"/>
      <c r="N583" s="236"/>
      <c r="O583" s="236"/>
      <c r="P583" s="298"/>
      <c r="Q583" s="236"/>
      <c r="R583" s="236"/>
      <c r="S583" s="236"/>
      <c r="T583" s="236"/>
      <c r="U583" s="236"/>
      <c r="V583" s="236"/>
      <c r="W583" s="236"/>
      <c r="X583" s="236"/>
      <c r="Y583" s="236"/>
    </row>
    <row r="584" spans="1:25" ht="12.75">
      <c r="A584" s="348" t="s">
        <v>8030</v>
      </c>
      <c r="B584" s="349" t="e">
        <f t="shared" ca="1" si="32"/>
        <v>#REF!</v>
      </c>
      <c r="C584" s="350">
        <v>0.1</v>
      </c>
      <c r="D584" s="236"/>
      <c r="E584" s="236"/>
      <c r="F584" s="236"/>
      <c r="G584" s="236"/>
      <c r="H584" s="236"/>
      <c r="I584" s="236"/>
      <c r="J584" s="236"/>
      <c r="K584" s="236"/>
      <c r="L584" s="236"/>
      <c r="M584" s="236"/>
      <c r="N584" s="236"/>
      <c r="O584" s="236"/>
      <c r="P584" s="298"/>
      <c r="Q584" s="236"/>
      <c r="R584" s="236"/>
      <c r="S584" s="236"/>
      <c r="T584" s="236"/>
      <c r="U584" s="236"/>
      <c r="V584" s="236"/>
      <c r="W584" s="236"/>
      <c r="X584" s="236"/>
      <c r="Y584" s="236"/>
    </row>
    <row r="585" spans="1:25" ht="12.75">
      <c r="A585" s="348" t="s">
        <v>8035</v>
      </c>
      <c r="B585" s="349" t="e">
        <f t="shared" ca="1" si="32"/>
        <v>#REF!</v>
      </c>
      <c r="C585" s="350">
        <v>0.1</v>
      </c>
      <c r="D585" s="236"/>
      <c r="E585" s="236"/>
      <c r="F585" s="236"/>
      <c r="G585" s="236"/>
      <c r="H585" s="236"/>
      <c r="I585" s="236"/>
      <c r="J585" s="236"/>
      <c r="K585" s="236"/>
      <c r="L585" s="236"/>
      <c r="M585" s="236"/>
      <c r="N585" s="236"/>
      <c r="O585" s="236"/>
      <c r="P585" s="298"/>
      <c r="Q585" s="236"/>
      <c r="R585" s="236"/>
      <c r="S585" s="236"/>
      <c r="T585" s="236"/>
      <c r="U585" s="236"/>
      <c r="V585" s="236"/>
      <c r="W585" s="236"/>
      <c r="X585" s="236"/>
      <c r="Y585" s="236"/>
    </row>
    <row r="586" spans="1:25" ht="12.75">
      <c r="A586" s="348" t="s">
        <v>8039</v>
      </c>
      <c r="B586" s="349" t="e">
        <f t="shared" ca="1" si="32"/>
        <v>#REF!</v>
      </c>
      <c r="C586" s="350">
        <v>0.1</v>
      </c>
      <c r="D586" s="236"/>
      <c r="E586" s="236"/>
      <c r="F586" s="236"/>
      <c r="G586" s="236"/>
      <c r="H586" s="236"/>
      <c r="I586" s="236"/>
      <c r="J586" s="236"/>
      <c r="K586" s="236"/>
      <c r="L586" s="236"/>
      <c r="M586" s="236"/>
      <c r="N586" s="236"/>
      <c r="O586" s="236"/>
      <c r="P586" s="298"/>
      <c r="Q586" s="236"/>
      <c r="R586" s="236"/>
      <c r="S586" s="236"/>
      <c r="T586" s="236"/>
      <c r="U586" s="236"/>
      <c r="V586" s="236"/>
      <c r="W586" s="236"/>
      <c r="X586" s="236"/>
      <c r="Y586" s="236"/>
    </row>
    <row r="587" spans="1:25" ht="12.75">
      <c r="A587" s="348" t="s">
        <v>8042</v>
      </c>
      <c r="B587" s="349" t="e">
        <f t="shared" ca="1" si="32"/>
        <v>#REF!</v>
      </c>
      <c r="C587" s="350">
        <v>0.1</v>
      </c>
      <c r="D587" s="236"/>
      <c r="E587" s="236"/>
      <c r="F587" s="236"/>
      <c r="G587" s="236"/>
      <c r="H587" s="236"/>
      <c r="I587" s="236"/>
      <c r="J587" s="236"/>
      <c r="K587" s="236"/>
      <c r="L587" s="236"/>
      <c r="M587" s="236"/>
      <c r="N587" s="236"/>
      <c r="O587" s="236"/>
      <c r="P587" s="298"/>
      <c r="Q587" s="236"/>
      <c r="R587" s="236"/>
      <c r="S587" s="236"/>
      <c r="T587" s="236"/>
      <c r="U587" s="236"/>
      <c r="V587" s="236"/>
      <c r="W587" s="236"/>
      <c r="X587" s="236"/>
      <c r="Y587" s="236"/>
    </row>
    <row r="588" spans="1:25" ht="12.75">
      <c r="A588" s="19"/>
      <c r="B588" s="299"/>
      <c r="C588" s="290"/>
      <c r="D588" s="236"/>
      <c r="E588" s="236"/>
      <c r="F588" s="236"/>
      <c r="G588" s="236"/>
      <c r="H588" s="236"/>
      <c r="I588" s="236"/>
      <c r="J588" s="236"/>
      <c r="K588" s="236"/>
      <c r="L588" s="236"/>
      <c r="M588" s="236"/>
      <c r="N588" s="236"/>
      <c r="O588" s="236"/>
      <c r="P588" s="298"/>
      <c r="Q588" s="236"/>
      <c r="R588" s="236"/>
      <c r="S588" s="236"/>
      <c r="T588" s="236"/>
      <c r="U588" s="236"/>
      <c r="V588" s="236"/>
      <c r="W588" s="236"/>
      <c r="X588" s="236"/>
      <c r="Y588" s="236"/>
    </row>
    <row r="589" spans="1:25" ht="12.75">
      <c r="A589" s="348" t="s">
        <v>7491</v>
      </c>
      <c r="B589" s="349" t="e">
        <f t="shared" ref="B589:B631" ca="1" si="33">VLOOKUP(A589, INDIRECT("'"&amp;$Q$1&amp;"'!$B$3:$D"), 3, FALSE())</f>
        <v>#REF!</v>
      </c>
      <c r="C589" s="350">
        <v>1</v>
      </c>
      <c r="D589" s="236"/>
      <c r="E589" s="236"/>
      <c r="F589" s="236"/>
      <c r="G589" s="236"/>
      <c r="H589" s="236"/>
      <c r="I589" s="236"/>
      <c r="J589" s="236"/>
      <c r="K589" s="236"/>
      <c r="L589" s="236"/>
      <c r="M589" s="236"/>
      <c r="N589" s="236"/>
      <c r="O589" s="236"/>
      <c r="P589" s="298"/>
      <c r="Q589" s="236"/>
      <c r="R589" s="236"/>
      <c r="S589" s="236"/>
      <c r="T589" s="236"/>
      <c r="U589" s="236"/>
      <c r="V589" s="236"/>
      <c r="W589" s="236"/>
      <c r="X589" s="236"/>
      <c r="Y589" s="236"/>
    </row>
    <row r="590" spans="1:25" ht="12.75">
      <c r="A590" s="348" t="s">
        <v>7501</v>
      </c>
      <c r="B590" s="349" t="e">
        <f t="shared" ca="1" si="33"/>
        <v>#REF!</v>
      </c>
      <c r="C590" s="350">
        <v>1</v>
      </c>
      <c r="D590" s="236"/>
      <c r="E590" s="236"/>
      <c r="F590" s="236"/>
      <c r="G590" s="236"/>
      <c r="H590" s="236"/>
      <c r="I590" s="236"/>
      <c r="J590" s="236"/>
      <c r="K590" s="236"/>
      <c r="L590" s="236"/>
      <c r="M590" s="236"/>
      <c r="N590" s="236"/>
      <c r="O590" s="236"/>
      <c r="P590" s="298"/>
      <c r="Q590" s="236"/>
      <c r="R590" s="236"/>
      <c r="S590" s="236"/>
      <c r="T590" s="236"/>
      <c r="U590" s="236"/>
      <c r="V590" s="236"/>
      <c r="W590" s="236"/>
      <c r="X590" s="236"/>
      <c r="Y590" s="236"/>
    </row>
    <row r="591" spans="1:25" ht="12.75">
      <c r="A591" s="348" t="s">
        <v>7505</v>
      </c>
      <c r="B591" s="349" t="e">
        <f t="shared" ca="1" si="33"/>
        <v>#REF!</v>
      </c>
      <c r="C591" s="350">
        <v>1</v>
      </c>
      <c r="D591" s="236"/>
      <c r="E591" s="236"/>
      <c r="F591" s="236"/>
      <c r="G591" s="236"/>
      <c r="H591" s="236"/>
      <c r="I591" s="236"/>
      <c r="J591" s="236"/>
      <c r="K591" s="236"/>
      <c r="L591" s="236"/>
      <c r="M591" s="236"/>
      <c r="N591" s="236"/>
      <c r="O591" s="236"/>
      <c r="P591" s="298"/>
      <c r="Q591" s="236"/>
      <c r="R591" s="236"/>
      <c r="S591" s="236"/>
      <c r="T591" s="236"/>
      <c r="U591" s="236"/>
      <c r="V591" s="236"/>
      <c r="W591" s="236"/>
      <c r="X591" s="236"/>
      <c r="Y591" s="236"/>
    </row>
    <row r="592" spans="1:25" ht="12.75">
      <c r="A592" s="348" t="s">
        <v>12855</v>
      </c>
      <c r="B592" s="349" t="e">
        <f t="shared" ca="1" si="33"/>
        <v>#REF!</v>
      </c>
      <c r="C592" s="350">
        <v>1</v>
      </c>
      <c r="D592" s="236"/>
      <c r="E592" s="236"/>
      <c r="F592" s="236"/>
      <c r="G592" s="236"/>
      <c r="H592" s="236"/>
      <c r="I592" s="236"/>
      <c r="J592" s="236"/>
      <c r="K592" s="236"/>
      <c r="L592" s="236"/>
      <c r="M592" s="236"/>
      <c r="N592" s="236"/>
      <c r="O592" s="236"/>
      <c r="P592" s="298"/>
      <c r="Q592" s="236"/>
      <c r="R592" s="236"/>
      <c r="S592" s="236"/>
      <c r="T592" s="236"/>
      <c r="U592" s="236"/>
      <c r="V592" s="236"/>
      <c r="W592" s="236"/>
      <c r="X592" s="236"/>
      <c r="Y592" s="236"/>
    </row>
    <row r="593" spans="1:25" ht="12.75">
      <c r="A593" s="348" t="s">
        <v>7510</v>
      </c>
      <c r="B593" s="349" t="e">
        <f t="shared" ca="1" si="33"/>
        <v>#REF!</v>
      </c>
      <c r="C593" s="350">
        <v>1</v>
      </c>
      <c r="D593" s="236"/>
      <c r="E593" s="236"/>
      <c r="F593" s="236"/>
      <c r="G593" s="236"/>
      <c r="H593" s="236"/>
      <c r="I593" s="236"/>
      <c r="J593" s="236"/>
      <c r="K593" s="236"/>
      <c r="L593" s="236"/>
      <c r="M593" s="236"/>
      <c r="N593" s="236"/>
      <c r="O593" s="236"/>
      <c r="P593" s="298"/>
      <c r="Q593" s="236"/>
      <c r="R593" s="236"/>
      <c r="S593" s="236"/>
      <c r="T593" s="236"/>
      <c r="U593" s="236"/>
      <c r="V593" s="236"/>
      <c r="W593" s="236"/>
      <c r="X593" s="236"/>
      <c r="Y593" s="236"/>
    </row>
    <row r="594" spans="1:25" ht="12.75">
      <c r="A594" s="348" t="s">
        <v>7514</v>
      </c>
      <c r="B594" s="349" t="e">
        <f t="shared" ca="1" si="33"/>
        <v>#REF!</v>
      </c>
      <c r="C594" s="350">
        <v>1</v>
      </c>
      <c r="D594" s="236"/>
      <c r="E594" s="236"/>
      <c r="F594" s="236"/>
      <c r="G594" s="236"/>
      <c r="H594" s="236"/>
      <c r="I594" s="236"/>
      <c r="J594" s="236"/>
      <c r="K594" s="236"/>
      <c r="L594" s="236"/>
      <c r="M594" s="236"/>
      <c r="N594" s="236"/>
      <c r="O594" s="236"/>
      <c r="P594" s="298"/>
      <c r="Q594" s="236"/>
      <c r="R594" s="236"/>
      <c r="S594" s="236"/>
      <c r="T594" s="236"/>
      <c r="U594" s="236"/>
      <c r="V594" s="236"/>
      <c r="W594" s="236"/>
      <c r="X594" s="236"/>
      <c r="Y594" s="236"/>
    </row>
    <row r="595" spans="1:25" ht="12.75">
      <c r="A595" s="348" t="s">
        <v>7518</v>
      </c>
      <c r="B595" s="349" t="e">
        <f t="shared" ca="1" si="33"/>
        <v>#REF!</v>
      </c>
      <c r="C595" s="350">
        <v>1</v>
      </c>
      <c r="D595" s="236"/>
      <c r="E595" s="236"/>
      <c r="F595" s="236"/>
      <c r="G595" s="236"/>
      <c r="H595" s="236"/>
      <c r="I595" s="236"/>
      <c r="J595" s="236"/>
      <c r="K595" s="236"/>
      <c r="L595" s="236"/>
      <c r="M595" s="236"/>
      <c r="N595" s="236"/>
      <c r="O595" s="236"/>
      <c r="P595" s="298"/>
      <c r="Q595" s="236"/>
      <c r="R595" s="236"/>
      <c r="S595" s="236"/>
      <c r="T595" s="236"/>
      <c r="U595" s="236"/>
      <c r="V595" s="236"/>
      <c r="W595" s="236"/>
      <c r="X595" s="236"/>
      <c r="Y595" s="236"/>
    </row>
    <row r="596" spans="1:25" ht="12.75">
      <c r="A596" s="348" t="s">
        <v>7522</v>
      </c>
      <c r="B596" s="349" t="e">
        <f t="shared" ca="1" si="33"/>
        <v>#REF!</v>
      </c>
      <c r="C596" s="350">
        <v>1</v>
      </c>
      <c r="D596" s="236"/>
      <c r="E596" s="236"/>
      <c r="F596" s="236"/>
      <c r="G596" s="236"/>
      <c r="H596" s="236"/>
      <c r="I596" s="236"/>
      <c r="J596" s="236"/>
      <c r="K596" s="236"/>
      <c r="L596" s="236"/>
      <c r="M596" s="236"/>
      <c r="N596" s="236"/>
      <c r="O596" s="236"/>
      <c r="P596" s="298"/>
      <c r="Q596" s="236"/>
      <c r="R596" s="236"/>
      <c r="S596" s="236"/>
      <c r="T596" s="236"/>
      <c r="U596" s="236"/>
      <c r="V596" s="236"/>
      <c r="W596" s="236"/>
      <c r="X596" s="236"/>
      <c r="Y596" s="236"/>
    </row>
    <row r="597" spans="1:25" ht="12.75">
      <c r="A597" s="348" t="s">
        <v>7526</v>
      </c>
      <c r="B597" s="349" t="e">
        <f t="shared" ca="1" si="33"/>
        <v>#REF!</v>
      </c>
      <c r="C597" s="350">
        <v>1</v>
      </c>
      <c r="D597" s="236"/>
      <c r="E597" s="236"/>
      <c r="F597" s="236"/>
      <c r="G597" s="236"/>
      <c r="H597" s="236"/>
      <c r="I597" s="236"/>
      <c r="J597" s="236"/>
      <c r="K597" s="236"/>
      <c r="L597" s="236"/>
      <c r="M597" s="236"/>
      <c r="N597" s="236"/>
      <c r="O597" s="236"/>
      <c r="P597" s="298"/>
      <c r="Q597" s="236"/>
      <c r="R597" s="236"/>
      <c r="S597" s="236"/>
      <c r="T597" s="236"/>
      <c r="U597" s="236"/>
      <c r="V597" s="236"/>
      <c r="W597" s="236"/>
      <c r="X597" s="236"/>
      <c r="Y597" s="236"/>
    </row>
    <row r="598" spans="1:25" ht="12.75">
      <c r="A598" s="348" t="s">
        <v>7530</v>
      </c>
      <c r="B598" s="349" t="e">
        <f t="shared" ca="1" si="33"/>
        <v>#REF!</v>
      </c>
      <c r="C598" s="350">
        <v>1</v>
      </c>
      <c r="D598" s="236"/>
      <c r="E598" s="236"/>
      <c r="F598" s="236"/>
      <c r="G598" s="236"/>
      <c r="H598" s="236"/>
      <c r="I598" s="236"/>
      <c r="J598" s="236"/>
      <c r="K598" s="236"/>
      <c r="L598" s="236"/>
      <c r="M598" s="236"/>
      <c r="N598" s="236"/>
      <c r="O598" s="236"/>
      <c r="P598" s="298"/>
      <c r="Q598" s="236"/>
      <c r="R598" s="236"/>
      <c r="S598" s="236"/>
      <c r="T598" s="236"/>
      <c r="U598" s="236"/>
      <c r="V598" s="236"/>
      <c r="W598" s="236"/>
      <c r="X598" s="236"/>
      <c r="Y598" s="236"/>
    </row>
    <row r="599" spans="1:25" ht="12.75">
      <c r="A599" s="348" t="s">
        <v>7534</v>
      </c>
      <c r="B599" s="349" t="e">
        <f t="shared" ca="1" si="33"/>
        <v>#REF!</v>
      </c>
      <c r="C599" s="350">
        <v>1</v>
      </c>
      <c r="D599" s="236"/>
      <c r="E599" s="236"/>
      <c r="F599" s="236"/>
      <c r="G599" s="236"/>
      <c r="H599" s="236"/>
      <c r="I599" s="236"/>
      <c r="J599" s="236"/>
      <c r="K599" s="236"/>
      <c r="L599" s="236"/>
      <c r="M599" s="236"/>
      <c r="N599" s="236"/>
      <c r="O599" s="236"/>
      <c r="P599" s="298"/>
      <c r="Q599" s="236"/>
      <c r="R599" s="236"/>
      <c r="S599" s="236"/>
      <c r="T599" s="236"/>
      <c r="U599" s="236"/>
      <c r="V599" s="236"/>
      <c r="W599" s="236"/>
      <c r="X599" s="236"/>
      <c r="Y599" s="236"/>
    </row>
    <row r="600" spans="1:25" ht="12.75">
      <c r="A600" s="348" t="s">
        <v>7538</v>
      </c>
      <c r="B600" s="349" t="e">
        <f t="shared" ca="1" si="33"/>
        <v>#REF!</v>
      </c>
      <c r="C600" s="350">
        <v>1</v>
      </c>
      <c r="D600" s="236"/>
      <c r="E600" s="236"/>
      <c r="F600" s="236"/>
      <c r="G600" s="236"/>
      <c r="H600" s="236"/>
      <c r="I600" s="236"/>
      <c r="J600" s="236"/>
      <c r="K600" s="236"/>
      <c r="L600" s="236"/>
      <c r="M600" s="236"/>
      <c r="N600" s="236"/>
      <c r="O600" s="236"/>
      <c r="P600" s="298"/>
      <c r="Q600" s="236"/>
      <c r="R600" s="236"/>
      <c r="S600" s="236"/>
      <c r="T600" s="236"/>
      <c r="U600" s="236"/>
      <c r="V600" s="236"/>
      <c r="W600" s="236"/>
      <c r="X600" s="236"/>
      <c r="Y600" s="236"/>
    </row>
    <row r="601" spans="1:25" ht="12.75">
      <c r="A601" s="348" t="s">
        <v>7542</v>
      </c>
      <c r="B601" s="349" t="e">
        <f t="shared" ca="1" si="33"/>
        <v>#REF!</v>
      </c>
      <c r="C601" s="350">
        <v>1</v>
      </c>
      <c r="D601" s="236"/>
      <c r="E601" s="236"/>
      <c r="F601" s="236"/>
      <c r="G601" s="236"/>
      <c r="H601" s="236"/>
      <c r="I601" s="236"/>
      <c r="J601" s="236"/>
      <c r="K601" s="236"/>
      <c r="L601" s="236"/>
      <c r="M601" s="236"/>
      <c r="N601" s="236"/>
      <c r="O601" s="236"/>
      <c r="P601" s="298"/>
      <c r="Q601" s="236"/>
      <c r="R601" s="236"/>
      <c r="S601" s="236"/>
      <c r="T601" s="236"/>
      <c r="U601" s="236"/>
      <c r="V601" s="236"/>
      <c r="W601" s="236"/>
      <c r="X601" s="236"/>
      <c r="Y601" s="236"/>
    </row>
    <row r="602" spans="1:25" ht="12.75">
      <c r="A602" s="348" t="s">
        <v>7546</v>
      </c>
      <c r="B602" s="349" t="e">
        <f t="shared" ca="1" si="33"/>
        <v>#REF!</v>
      </c>
      <c r="C602" s="350">
        <v>1</v>
      </c>
      <c r="D602" s="236"/>
      <c r="E602" s="236"/>
      <c r="F602" s="236"/>
      <c r="G602" s="236"/>
      <c r="H602" s="236"/>
      <c r="I602" s="236"/>
      <c r="J602" s="236"/>
      <c r="K602" s="236"/>
      <c r="L602" s="236"/>
      <c r="M602" s="236"/>
      <c r="N602" s="236"/>
      <c r="O602" s="236"/>
      <c r="P602" s="298"/>
      <c r="Q602" s="236"/>
      <c r="R602" s="236"/>
      <c r="S602" s="236"/>
      <c r="T602" s="236"/>
      <c r="U602" s="236"/>
      <c r="V602" s="236"/>
      <c r="W602" s="236"/>
      <c r="X602" s="236"/>
      <c r="Y602" s="236"/>
    </row>
    <row r="603" spans="1:25" ht="12.75">
      <c r="A603" s="348" t="s">
        <v>7550</v>
      </c>
      <c r="B603" s="349" t="e">
        <f t="shared" ca="1" si="33"/>
        <v>#REF!</v>
      </c>
      <c r="C603" s="350">
        <v>1</v>
      </c>
      <c r="D603" s="236"/>
      <c r="E603" s="236"/>
      <c r="F603" s="236"/>
      <c r="G603" s="236"/>
      <c r="H603" s="236"/>
      <c r="I603" s="236"/>
      <c r="J603" s="236"/>
      <c r="K603" s="236"/>
      <c r="L603" s="236"/>
      <c r="M603" s="236"/>
      <c r="N603" s="236"/>
      <c r="O603" s="236"/>
      <c r="P603" s="298"/>
      <c r="Q603" s="236"/>
      <c r="R603" s="236"/>
      <c r="S603" s="236"/>
      <c r="T603" s="236"/>
      <c r="U603" s="236"/>
      <c r="V603" s="236"/>
      <c r="W603" s="236"/>
      <c r="X603" s="236"/>
      <c r="Y603" s="236"/>
    </row>
    <row r="604" spans="1:25" ht="12.75">
      <c r="A604" s="348" t="s">
        <v>7554</v>
      </c>
      <c r="B604" s="349" t="e">
        <f t="shared" ca="1" si="33"/>
        <v>#REF!</v>
      </c>
      <c r="C604" s="350">
        <v>1</v>
      </c>
      <c r="D604" s="236"/>
      <c r="E604" s="236"/>
      <c r="F604" s="236"/>
      <c r="G604" s="236"/>
      <c r="H604" s="236"/>
      <c r="I604" s="236"/>
      <c r="J604" s="236"/>
      <c r="K604" s="236"/>
      <c r="L604" s="236"/>
      <c r="M604" s="236"/>
      <c r="N604" s="236"/>
      <c r="O604" s="236"/>
      <c r="P604" s="298"/>
      <c r="Q604" s="236"/>
      <c r="R604" s="236"/>
      <c r="S604" s="236"/>
      <c r="T604" s="236"/>
      <c r="U604" s="236"/>
      <c r="V604" s="236"/>
      <c r="W604" s="236"/>
      <c r="X604" s="236"/>
      <c r="Y604" s="236"/>
    </row>
    <row r="605" spans="1:25" ht="12.75">
      <c r="A605" s="348" t="s">
        <v>7558</v>
      </c>
      <c r="B605" s="349" t="e">
        <f t="shared" ca="1" si="33"/>
        <v>#REF!</v>
      </c>
      <c r="C605" s="350">
        <v>1</v>
      </c>
      <c r="D605" s="236"/>
      <c r="E605" s="236"/>
      <c r="F605" s="236"/>
      <c r="G605" s="236"/>
      <c r="H605" s="236"/>
      <c r="I605" s="236"/>
      <c r="J605" s="236"/>
      <c r="K605" s="236"/>
      <c r="L605" s="236"/>
      <c r="M605" s="236"/>
      <c r="N605" s="236"/>
      <c r="O605" s="236"/>
      <c r="P605" s="298"/>
      <c r="Q605" s="236"/>
      <c r="R605" s="236"/>
      <c r="S605" s="236"/>
      <c r="T605" s="236"/>
      <c r="U605" s="236"/>
      <c r="V605" s="236"/>
      <c r="W605" s="236"/>
      <c r="X605" s="236"/>
      <c r="Y605" s="236"/>
    </row>
    <row r="606" spans="1:25" ht="12.75">
      <c r="A606" s="348" t="s">
        <v>7562</v>
      </c>
      <c r="B606" s="349" t="e">
        <f t="shared" ca="1" si="33"/>
        <v>#REF!</v>
      </c>
      <c r="C606" s="350">
        <v>1</v>
      </c>
      <c r="D606" s="236"/>
      <c r="E606" s="236"/>
      <c r="F606" s="236"/>
      <c r="G606" s="236"/>
      <c r="H606" s="236"/>
      <c r="I606" s="236"/>
      <c r="J606" s="236"/>
      <c r="K606" s="236"/>
      <c r="L606" s="236"/>
      <c r="M606" s="236"/>
      <c r="N606" s="236"/>
      <c r="O606" s="236"/>
      <c r="P606" s="298"/>
      <c r="Q606" s="236"/>
      <c r="R606" s="236"/>
      <c r="S606" s="236"/>
      <c r="T606" s="236"/>
      <c r="U606" s="236"/>
      <c r="V606" s="236"/>
      <c r="W606" s="236"/>
      <c r="X606" s="236"/>
      <c r="Y606" s="236"/>
    </row>
    <row r="607" spans="1:25" ht="12.75">
      <c r="A607" s="348" t="s">
        <v>7566</v>
      </c>
      <c r="B607" s="349" t="e">
        <f t="shared" ca="1" si="33"/>
        <v>#REF!</v>
      </c>
      <c r="C607" s="350">
        <v>1</v>
      </c>
      <c r="D607" s="236"/>
      <c r="E607" s="236"/>
      <c r="F607" s="236"/>
      <c r="G607" s="236"/>
      <c r="H607" s="236"/>
      <c r="I607" s="236"/>
      <c r="J607" s="236"/>
      <c r="K607" s="236"/>
      <c r="L607" s="236"/>
      <c r="M607" s="236"/>
      <c r="N607" s="236"/>
      <c r="O607" s="236"/>
      <c r="P607" s="298"/>
      <c r="Q607" s="236"/>
      <c r="R607" s="236"/>
      <c r="S607" s="236"/>
      <c r="T607" s="236"/>
      <c r="U607" s="236"/>
      <c r="V607" s="236"/>
      <c r="W607" s="236"/>
      <c r="X607" s="236"/>
      <c r="Y607" s="236"/>
    </row>
    <row r="608" spans="1:25" ht="12.75">
      <c r="A608" s="348" t="s">
        <v>7570</v>
      </c>
      <c r="B608" s="349" t="e">
        <f t="shared" ca="1" si="33"/>
        <v>#REF!</v>
      </c>
      <c r="C608" s="350">
        <v>1</v>
      </c>
      <c r="D608" s="236"/>
      <c r="E608" s="236"/>
      <c r="F608" s="236"/>
      <c r="G608" s="236"/>
      <c r="H608" s="236"/>
      <c r="I608" s="236"/>
      <c r="J608" s="236"/>
      <c r="K608" s="236"/>
      <c r="L608" s="236"/>
      <c r="M608" s="236"/>
      <c r="N608" s="236"/>
      <c r="O608" s="236"/>
      <c r="P608" s="298"/>
      <c r="Q608" s="236"/>
      <c r="R608" s="236"/>
      <c r="S608" s="236"/>
      <c r="T608" s="236"/>
      <c r="U608" s="236"/>
      <c r="V608" s="236"/>
      <c r="W608" s="236"/>
      <c r="X608" s="236"/>
      <c r="Y608" s="236"/>
    </row>
    <row r="609" spans="1:25" ht="12.75">
      <c r="A609" s="348" t="s">
        <v>7574</v>
      </c>
      <c r="B609" s="349" t="e">
        <f t="shared" ca="1" si="33"/>
        <v>#REF!</v>
      </c>
      <c r="C609" s="350">
        <v>1</v>
      </c>
      <c r="D609" s="236"/>
      <c r="E609" s="236"/>
      <c r="F609" s="236"/>
      <c r="G609" s="236"/>
      <c r="H609" s="236"/>
      <c r="I609" s="236"/>
      <c r="J609" s="236"/>
      <c r="K609" s="236"/>
      <c r="L609" s="236"/>
      <c r="M609" s="236"/>
      <c r="N609" s="236"/>
      <c r="O609" s="236"/>
      <c r="P609" s="298"/>
      <c r="Q609" s="236"/>
      <c r="R609" s="236"/>
      <c r="S609" s="236"/>
      <c r="T609" s="236"/>
      <c r="U609" s="236"/>
      <c r="V609" s="236"/>
      <c r="W609" s="236"/>
      <c r="X609" s="236"/>
      <c r="Y609" s="236"/>
    </row>
    <row r="610" spans="1:25" ht="12.75">
      <c r="A610" s="348" t="s">
        <v>7578</v>
      </c>
      <c r="B610" s="349" t="e">
        <f t="shared" ca="1" si="33"/>
        <v>#REF!</v>
      </c>
      <c r="C610" s="350">
        <v>1</v>
      </c>
      <c r="D610" s="236"/>
      <c r="E610" s="236"/>
      <c r="F610" s="236"/>
      <c r="G610" s="236"/>
      <c r="H610" s="236"/>
      <c r="I610" s="236"/>
      <c r="J610" s="236"/>
      <c r="K610" s="236"/>
      <c r="L610" s="236"/>
      <c r="M610" s="236"/>
      <c r="N610" s="236"/>
      <c r="O610" s="236"/>
      <c r="P610" s="298"/>
      <c r="Q610" s="236"/>
      <c r="R610" s="236"/>
      <c r="S610" s="236"/>
      <c r="T610" s="236"/>
      <c r="U610" s="236"/>
      <c r="V610" s="236"/>
      <c r="W610" s="236"/>
      <c r="X610" s="236"/>
      <c r="Y610" s="236"/>
    </row>
    <row r="611" spans="1:25" ht="12.75">
      <c r="A611" s="348" t="s">
        <v>7562</v>
      </c>
      <c r="B611" s="349" t="e">
        <f t="shared" ca="1" si="33"/>
        <v>#REF!</v>
      </c>
      <c r="C611" s="350">
        <v>1</v>
      </c>
      <c r="D611" s="236"/>
      <c r="E611" s="236"/>
      <c r="F611" s="236"/>
      <c r="G611" s="236"/>
      <c r="H611" s="236"/>
      <c r="I611" s="236"/>
      <c r="J611" s="236"/>
      <c r="K611" s="236"/>
      <c r="L611" s="236"/>
      <c r="M611" s="236"/>
      <c r="N611" s="236"/>
      <c r="O611" s="236"/>
      <c r="P611" s="298"/>
      <c r="Q611" s="236"/>
      <c r="R611" s="236"/>
      <c r="S611" s="236"/>
      <c r="T611" s="236"/>
      <c r="U611" s="236"/>
      <c r="V611" s="236"/>
      <c r="W611" s="236"/>
      <c r="X611" s="236"/>
      <c r="Y611" s="236"/>
    </row>
    <row r="612" spans="1:25" ht="12.75">
      <c r="A612" s="348" t="s">
        <v>7582</v>
      </c>
      <c r="B612" s="349" t="e">
        <f t="shared" ca="1" si="33"/>
        <v>#REF!</v>
      </c>
      <c r="C612" s="350">
        <v>1</v>
      </c>
      <c r="D612" s="236"/>
      <c r="E612" s="236"/>
      <c r="F612" s="236"/>
      <c r="G612" s="236"/>
      <c r="H612" s="236"/>
      <c r="I612" s="236"/>
      <c r="J612" s="236"/>
      <c r="K612" s="236"/>
      <c r="L612" s="236"/>
      <c r="M612" s="236"/>
      <c r="N612" s="236"/>
      <c r="O612" s="236"/>
      <c r="P612" s="298"/>
      <c r="Q612" s="236"/>
      <c r="R612" s="236"/>
      <c r="S612" s="236"/>
      <c r="T612" s="236"/>
      <c r="U612" s="236"/>
      <c r="V612" s="236"/>
      <c r="W612" s="236"/>
      <c r="X612" s="236"/>
      <c r="Y612" s="236"/>
    </row>
    <row r="613" spans="1:25" ht="12.75">
      <c r="A613" s="348" t="s">
        <v>7586</v>
      </c>
      <c r="B613" s="349" t="e">
        <f t="shared" ca="1" si="33"/>
        <v>#REF!</v>
      </c>
      <c r="C613" s="350">
        <v>1</v>
      </c>
      <c r="D613" s="236"/>
      <c r="E613" s="236"/>
      <c r="F613" s="236"/>
      <c r="G613" s="236"/>
      <c r="H613" s="236"/>
      <c r="I613" s="236"/>
      <c r="J613" s="236"/>
      <c r="K613" s="236"/>
      <c r="L613" s="236"/>
      <c r="M613" s="236"/>
      <c r="N613" s="236"/>
      <c r="O613" s="236"/>
      <c r="P613" s="298"/>
      <c r="Q613" s="236"/>
      <c r="R613" s="236"/>
      <c r="S613" s="236"/>
      <c r="T613" s="236"/>
      <c r="U613" s="236"/>
      <c r="V613" s="236"/>
      <c r="W613" s="236"/>
      <c r="X613" s="236"/>
      <c r="Y613" s="236"/>
    </row>
    <row r="614" spans="1:25" ht="12.75">
      <c r="A614" s="348" t="s">
        <v>7590</v>
      </c>
      <c r="B614" s="349" t="e">
        <f t="shared" ca="1" si="33"/>
        <v>#REF!</v>
      </c>
      <c r="C614" s="350">
        <v>1</v>
      </c>
      <c r="D614" s="236"/>
      <c r="E614" s="236"/>
      <c r="F614" s="236"/>
      <c r="G614" s="236"/>
      <c r="H614" s="236"/>
      <c r="I614" s="236"/>
      <c r="J614" s="236"/>
      <c r="K614" s="236"/>
      <c r="L614" s="236"/>
      <c r="M614" s="236"/>
      <c r="N614" s="236"/>
      <c r="O614" s="236"/>
      <c r="P614" s="298"/>
      <c r="Q614" s="236"/>
      <c r="R614" s="236"/>
      <c r="S614" s="236"/>
      <c r="T614" s="236"/>
      <c r="U614" s="236"/>
      <c r="V614" s="236"/>
      <c r="W614" s="236"/>
      <c r="X614" s="236"/>
      <c r="Y614" s="236"/>
    </row>
    <row r="615" spans="1:25" ht="12.75">
      <c r="A615" s="348" t="s">
        <v>7594</v>
      </c>
      <c r="B615" s="349" t="e">
        <f t="shared" ca="1" si="33"/>
        <v>#REF!</v>
      </c>
      <c r="C615" s="350">
        <v>1</v>
      </c>
      <c r="D615" s="236"/>
      <c r="E615" s="236"/>
      <c r="F615" s="236"/>
      <c r="G615" s="236"/>
      <c r="H615" s="236"/>
      <c r="I615" s="236"/>
      <c r="J615" s="236"/>
      <c r="K615" s="236"/>
      <c r="L615" s="236"/>
      <c r="M615" s="236"/>
      <c r="N615" s="236"/>
      <c r="O615" s="236"/>
      <c r="P615" s="298"/>
      <c r="Q615" s="236"/>
      <c r="R615" s="236"/>
      <c r="S615" s="236"/>
      <c r="T615" s="236"/>
      <c r="U615" s="236"/>
      <c r="V615" s="236"/>
      <c r="W615" s="236"/>
      <c r="X615" s="236"/>
      <c r="Y615" s="236"/>
    </row>
    <row r="616" spans="1:25" ht="12.75">
      <c r="A616" s="348" t="s">
        <v>7598</v>
      </c>
      <c r="B616" s="349" t="e">
        <f t="shared" ca="1" si="33"/>
        <v>#REF!</v>
      </c>
      <c r="C616" s="350">
        <v>1</v>
      </c>
      <c r="D616" s="236"/>
      <c r="E616" s="236"/>
      <c r="F616" s="236"/>
      <c r="G616" s="236"/>
      <c r="H616" s="236"/>
      <c r="I616" s="236"/>
      <c r="J616" s="236"/>
      <c r="K616" s="236"/>
      <c r="L616" s="236"/>
      <c r="M616" s="236"/>
      <c r="N616" s="236"/>
      <c r="O616" s="236"/>
      <c r="P616" s="298"/>
      <c r="Q616" s="236"/>
      <c r="R616" s="236"/>
      <c r="S616" s="236"/>
      <c r="T616" s="236"/>
      <c r="U616" s="236"/>
      <c r="V616" s="236"/>
      <c r="W616" s="236"/>
      <c r="X616" s="236"/>
      <c r="Y616" s="236"/>
    </row>
    <row r="617" spans="1:25" ht="12.75">
      <c r="A617" s="348" t="s">
        <v>7602</v>
      </c>
      <c r="B617" s="349" t="e">
        <f t="shared" ca="1" si="33"/>
        <v>#REF!</v>
      </c>
      <c r="C617" s="350">
        <v>1</v>
      </c>
      <c r="D617" s="236"/>
      <c r="E617" s="236"/>
      <c r="F617" s="236"/>
      <c r="G617" s="236"/>
      <c r="H617" s="236"/>
      <c r="I617" s="236"/>
      <c r="J617" s="236"/>
      <c r="K617" s="236"/>
      <c r="L617" s="236"/>
      <c r="M617" s="236"/>
      <c r="N617" s="236"/>
      <c r="O617" s="236"/>
      <c r="P617" s="298"/>
      <c r="Q617" s="236"/>
      <c r="R617" s="236"/>
      <c r="S617" s="236"/>
      <c r="T617" s="236"/>
      <c r="U617" s="236"/>
      <c r="V617" s="236"/>
      <c r="W617" s="236"/>
      <c r="X617" s="236"/>
      <c r="Y617" s="236"/>
    </row>
    <row r="618" spans="1:25" ht="12.75">
      <c r="A618" s="348" t="s">
        <v>7606</v>
      </c>
      <c r="B618" s="349" t="e">
        <f t="shared" ca="1" si="33"/>
        <v>#REF!</v>
      </c>
      <c r="C618" s="350">
        <v>1</v>
      </c>
      <c r="D618" s="236"/>
      <c r="E618" s="236"/>
      <c r="F618" s="236"/>
      <c r="G618" s="236"/>
      <c r="H618" s="236"/>
      <c r="I618" s="236"/>
      <c r="J618" s="236"/>
      <c r="K618" s="236"/>
      <c r="L618" s="236"/>
      <c r="M618" s="236"/>
      <c r="N618" s="236"/>
      <c r="O618" s="236"/>
      <c r="P618" s="298"/>
      <c r="Q618" s="236"/>
      <c r="R618" s="236"/>
      <c r="S618" s="236"/>
      <c r="T618" s="236"/>
      <c r="U618" s="236"/>
      <c r="V618" s="236"/>
      <c r="W618" s="236"/>
      <c r="X618" s="236"/>
      <c r="Y618" s="236"/>
    </row>
    <row r="619" spans="1:25" ht="12.75">
      <c r="A619" s="348" t="s">
        <v>7610</v>
      </c>
      <c r="B619" s="349" t="e">
        <f t="shared" ca="1" si="33"/>
        <v>#REF!</v>
      </c>
      <c r="C619" s="350">
        <v>1</v>
      </c>
      <c r="D619" s="236"/>
      <c r="E619" s="236"/>
      <c r="F619" s="236"/>
      <c r="G619" s="236"/>
      <c r="H619" s="236"/>
      <c r="I619" s="236"/>
      <c r="J619" s="236"/>
      <c r="K619" s="236"/>
      <c r="L619" s="236"/>
      <c r="M619" s="236"/>
      <c r="N619" s="236"/>
      <c r="O619" s="236"/>
      <c r="P619" s="298"/>
      <c r="Q619" s="236"/>
      <c r="R619" s="236"/>
      <c r="S619" s="236"/>
      <c r="T619" s="236"/>
      <c r="U619" s="236"/>
      <c r="V619" s="236"/>
      <c r="W619" s="236"/>
      <c r="X619" s="236"/>
      <c r="Y619" s="236"/>
    </row>
    <row r="620" spans="1:25" ht="12.75">
      <c r="A620" s="348" t="s">
        <v>7614</v>
      </c>
      <c r="B620" s="349" t="e">
        <f t="shared" ca="1" si="33"/>
        <v>#REF!</v>
      </c>
      <c r="C620" s="350">
        <v>1</v>
      </c>
      <c r="D620" s="236"/>
      <c r="E620" s="236"/>
      <c r="F620" s="236"/>
      <c r="G620" s="236"/>
      <c r="H620" s="236"/>
      <c r="I620" s="236"/>
      <c r="J620" s="236"/>
      <c r="K620" s="236"/>
      <c r="L620" s="236"/>
      <c r="M620" s="236"/>
      <c r="N620" s="236"/>
      <c r="O620" s="236"/>
      <c r="P620" s="298"/>
      <c r="Q620" s="236"/>
      <c r="R620" s="236"/>
      <c r="S620" s="236"/>
      <c r="T620" s="236"/>
      <c r="U620" s="236"/>
      <c r="V620" s="236"/>
      <c r="W620" s="236"/>
      <c r="X620" s="236"/>
      <c r="Y620" s="236"/>
    </row>
    <row r="621" spans="1:25" ht="12.75">
      <c r="A621" s="348" t="s">
        <v>7618</v>
      </c>
      <c r="B621" s="349" t="e">
        <f t="shared" ca="1" si="33"/>
        <v>#REF!</v>
      </c>
      <c r="C621" s="350">
        <v>1</v>
      </c>
      <c r="D621" s="236"/>
      <c r="E621" s="236"/>
      <c r="F621" s="236"/>
      <c r="G621" s="236"/>
      <c r="H621" s="236"/>
      <c r="I621" s="236"/>
      <c r="J621" s="236"/>
      <c r="K621" s="236"/>
      <c r="L621" s="236"/>
      <c r="M621" s="236"/>
      <c r="N621" s="236"/>
      <c r="O621" s="236"/>
      <c r="P621" s="298"/>
      <c r="Q621" s="236"/>
      <c r="R621" s="236"/>
      <c r="S621" s="236"/>
      <c r="T621" s="236"/>
      <c r="U621" s="236"/>
      <c r="V621" s="236"/>
      <c r="W621" s="236"/>
      <c r="X621" s="236"/>
      <c r="Y621" s="236"/>
    </row>
    <row r="622" spans="1:25" ht="12.75">
      <c r="A622" s="348" t="s">
        <v>7622</v>
      </c>
      <c r="B622" s="349" t="e">
        <f t="shared" ca="1" si="33"/>
        <v>#REF!</v>
      </c>
      <c r="C622" s="350">
        <v>1</v>
      </c>
      <c r="D622" s="236"/>
      <c r="E622" s="236"/>
      <c r="F622" s="236"/>
      <c r="G622" s="236"/>
      <c r="H622" s="236"/>
      <c r="I622" s="236"/>
      <c r="J622" s="236"/>
      <c r="K622" s="236"/>
      <c r="L622" s="236"/>
      <c r="M622" s="236"/>
      <c r="N622" s="236"/>
      <c r="O622" s="236"/>
      <c r="P622" s="298"/>
      <c r="Q622" s="236"/>
      <c r="R622" s="236"/>
      <c r="S622" s="236"/>
      <c r="T622" s="236"/>
      <c r="U622" s="236"/>
      <c r="V622" s="236"/>
      <c r="W622" s="236"/>
      <c r="X622" s="236"/>
      <c r="Y622" s="236"/>
    </row>
    <row r="623" spans="1:25" ht="12.75">
      <c r="A623" s="348" t="s">
        <v>7625</v>
      </c>
      <c r="B623" s="349" t="e">
        <f t="shared" ca="1" si="33"/>
        <v>#REF!</v>
      </c>
      <c r="C623" s="350">
        <v>1</v>
      </c>
      <c r="D623" s="236"/>
      <c r="E623" s="236"/>
      <c r="F623" s="236"/>
      <c r="G623" s="236"/>
      <c r="H623" s="236"/>
      <c r="I623" s="236"/>
      <c r="J623" s="236"/>
      <c r="K623" s="236"/>
      <c r="L623" s="236"/>
      <c r="M623" s="236"/>
      <c r="N623" s="236"/>
      <c r="O623" s="236"/>
      <c r="P623" s="298"/>
      <c r="Q623" s="236"/>
      <c r="R623" s="236"/>
      <c r="S623" s="236"/>
      <c r="T623" s="236"/>
      <c r="U623" s="236"/>
      <c r="V623" s="236"/>
      <c r="W623" s="236"/>
      <c r="X623" s="236"/>
      <c r="Y623" s="236"/>
    </row>
    <row r="624" spans="1:25" ht="12.75">
      <c r="A624" s="348" t="s">
        <v>7629</v>
      </c>
      <c r="B624" s="349" t="e">
        <f t="shared" ca="1" si="33"/>
        <v>#REF!</v>
      </c>
      <c r="C624" s="350">
        <v>1</v>
      </c>
      <c r="D624" s="236"/>
      <c r="E624" s="236"/>
      <c r="F624" s="236"/>
      <c r="G624" s="236"/>
      <c r="H624" s="236"/>
      <c r="I624" s="236"/>
      <c r="J624" s="236"/>
      <c r="K624" s="236"/>
      <c r="L624" s="236"/>
      <c r="M624" s="236"/>
      <c r="N624" s="236"/>
      <c r="O624" s="236"/>
      <c r="P624" s="298"/>
      <c r="Q624" s="236"/>
      <c r="R624" s="236"/>
      <c r="S624" s="236"/>
      <c r="T624" s="236"/>
      <c r="U624" s="236"/>
      <c r="V624" s="236"/>
      <c r="W624" s="236"/>
      <c r="X624" s="236"/>
      <c r="Y624" s="236"/>
    </row>
    <row r="625" spans="1:25" ht="12.75">
      <c r="A625" s="348" t="s">
        <v>7633</v>
      </c>
      <c r="B625" s="349" t="e">
        <f t="shared" ca="1" si="33"/>
        <v>#REF!</v>
      </c>
      <c r="C625" s="350">
        <v>1</v>
      </c>
      <c r="D625" s="236"/>
      <c r="E625" s="236"/>
      <c r="F625" s="236"/>
      <c r="G625" s="236"/>
      <c r="H625" s="236"/>
      <c r="I625" s="236"/>
      <c r="J625" s="236"/>
      <c r="K625" s="236"/>
      <c r="L625" s="236"/>
      <c r="M625" s="236"/>
      <c r="N625" s="236"/>
      <c r="O625" s="236"/>
      <c r="P625" s="298"/>
      <c r="Q625" s="236"/>
      <c r="R625" s="236"/>
      <c r="S625" s="236"/>
      <c r="T625" s="236"/>
      <c r="U625" s="236"/>
      <c r="V625" s="236"/>
      <c r="W625" s="236"/>
      <c r="X625" s="236"/>
      <c r="Y625" s="236"/>
    </row>
    <row r="626" spans="1:25" ht="12.75">
      <c r="A626" s="348" t="s">
        <v>7637</v>
      </c>
      <c r="B626" s="349" t="e">
        <f t="shared" ca="1" si="33"/>
        <v>#REF!</v>
      </c>
      <c r="C626" s="350">
        <v>1</v>
      </c>
      <c r="D626" s="236"/>
      <c r="E626" s="236"/>
      <c r="F626" s="236"/>
      <c r="G626" s="236"/>
      <c r="H626" s="236"/>
      <c r="I626" s="236"/>
      <c r="J626" s="236"/>
      <c r="K626" s="236"/>
      <c r="L626" s="236"/>
      <c r="M626" s="236"/>
      <c r="N626" s="236"/>
      <c r="O626" s="236"/>
      <c r="P626" s="298"/>
      <c r="Q626" s="236"/>
      <c r="R626" s="236"/>
      <c r="S626" s="236"/>
      <c r="T626" s="236"/>
      <c r="U626" s="236"/>
      <c r="V626" s="236"/>
      <c r="W626" s="236"/>
      <c r="X626" s="236"/>
      <c r="Y626" s="236"/>
    </row>
    <row r="627" spans="1:25" ht="12.75">
      <c r="A627" s="348" t="s">
        <v>7641</v>
      </c>
      <c r="B627" s="349" t="e">
        <f t="shared" ca="1" si="33"/>
        <v>#REF!</v>
      </c>
      <c r="C627" s="350">
        <v>1</v>
      </c>
      <c r="D627" s="236"/>
      <c r="E627" s="236"/>
      <c r="F627" s="236"/>
      <c r="G627" s="236"/>
      <c r="H627" s="236"/>
      <c r="I627" s="236"/>
      <c r="J627" s="236"/>
      <c r="K627" s="236"/>
      <c r="L627" s="236"/>
      <c r="M627" s="236"/>
      <c r="N627" s="236"/>
      <c r="O627" s="236"/>
      <c r="P627" s="298"/>
      <c r="Q627" s="236"/>
      <c r="R627" s="236"/>
      <c r="S627" s="236"/>
      <c r="T627" s="236"/>
      <c r="U627" s="236"/>
      <c r="V627" s="236"/>
      <c r="W627" s="236"/>
      <c r="X627" s="236"/>
      <c r="Y627" s="236"/>
    </row>
    <row r="628" spans="1:25" ht="12.75">
      <c r="A628" s="348" t="s">
        <v>7644</v>
      </c>
      <c r="B628" s="349" t="e">
        <f t="shared" ca="1" si="33"/>
        <v>#REF!</v>
      </c>
      <c r="C628" s="350">
        <v>1</v>
      </c>
      <c r="D628" s="236"/>
      <c r="E628" s="236"/>
      <c r="F628" s="236"/>
      <c r="G628" s="236"/>
      <c r="H628" s="236"/>
      <c r="I628" s="236"/>
      <c r="J628" s="236"/>
      <c r="K628" s="236"/>
      <c r="L628" s="236"/>
      <c r="M628" s="236"/>
      <c r="N628" s="236"/>
      <c r="O628" s="236"/>
      <c r="P628" s="298"/>
      <c r="Q628" s="236"/>
      <c r="R628" s="236"/>
      <c r="S628" s="236"/>
      <c r="T628" s="236"/>
      <c r="U628" s="236"/>
      <c r="V628" s="236"/>
      <c r="W628" s="236"/>
      <c r="X628" s="236"/>
      <c r="Y628" s="236"/>
    </row>
    <row r="629" spans="1:25" ht="12.75">
      <c r="A629" s="348" t="s">
        <v>7648</v>
      </c>
      <c r="B629" s="349" t="e">
        <f t="shared" ca="1" si="33"/>
        <v>#REF!</v>
      </c>
      <c r="C629" s="350">
        <v>1</v>
      </c>
      <c r="D629" s="236"/>
      <c r="E629" s="236"/>
      <c r="F629" s="236"/>
      <c r="G629" s="236"/>
      <c r="H629" s="236"/>
      <c r="I629" s="236"/>
      <c r="J629" s="236"/>
      <c r="K629" s="236"/>
      <c r="L629" s="236"/>
      <c r="M629" s="236"/>
      <c r="N629" s="236"/>
      <c r="O629" s="236"/>
      <c r="P629" s="298"/>
      <c r="Q629" s="236"/>
      <c r="R629" s="236"/>
      <c r="S629" s="236"/>
      <c r="T629" s="236"/>
      <c r="U629" s="236"/>
      <c r="V629" s="236"/>
      <c r="W629" s="236"/>
      <c r="X629" s="236"/>
      <c r="Y629" s="236"/>
    </row>
    <row r="630" spans="1:25" ht="12.75">
      <c r="A630" s="348" t="s">
        <v>7652</v>
      </c>
      <c r="B630" s="349" t="e">
        <f t="shared" ca="1" si="33"/>
        <v>#REF!</v>
      </c>
      <c r="C630" s="350">
        <v>1</v>
      </c>
      <c r="D630" s="236"/>
      <c r="E630" s="236"/>
      <c r="F630" s="236"/>
      <c r="G630" s="236"/>
      <c r="H630" s="236"/>
      <c r="I630" s="236"/>
      <c r="J630" s="236"/>
      <c r="K630" s="236"/>
      <c r="L630" s="236"/>
      <c r="M630" s="236"/>
      <c r="N630" s="236"/>
      <c r="O630" s="236"/>
      <c r="P630" s="298"/>
      <c r="Q630" s="236"/>
      <c r="R630" s="236"/>
      <c r="S630" s="236"/>
      <c r="T630" s="236"/>
      <c r="U630" s="236"/>
      <c r="V630" s="236"/>
      <c r="W630" s="236"/>
      <c r="X630" s="236"/>
      <c r="Y630" s="236"/>
    </row>
    <row r="631" spans="1:25" ht="12.75">
      <c r="A631" s="348" t="s">
        <v>7656</v>
      </c>
      <c r="B631" s="349" t="e">
        <f t="shared" ca="1" si="33"/>
        <v>#REF!</v>
      </c>
      <c r="C631" s="350">
        <v>1</v>
      </c>
      <c r="D631" s="236"/>
      <c r="E631" s="236"/>
      <c r="F631" s="236"/>
      <c r="G631" s="236"/>
      <c r="H631" s="236"/>
      <c r="I631" s="236"/>
      <c r="J631" s="236"/>
      <c r="K631" s="236"/>
      <c r="L631" s="236"/>
      <c r="M631" s="236"/>
      <c r="N631" s="236"/>
      <c r="O631" s="236"/>
      <c r="P631" s="298"/>
      <c r="Q631" s="236"/>
      <c r="R631" s="236"/>
      <c r="S631" s="236"/>
      <c r="T631" s="236"/>
      <c r="U631" s="236"/>
      <c r="V631" s="236"/>
      <c r="W631" s="236"/>
      <c r="X631" s="236"/>
      <c r="Y631" s="236"/>
    </row>
    <row r="632" spans="1:25" ht="12.75">
      <c r="A632" s="348"/>
      <c r="B632" s="349"/>
      <c r="C632" s="350"/>
      <c r="D632" s="236"/>
      <c r="E632" s="236"/>
      <c r="F632" s="236"/>
      <c r="G632" s="236"/>
      <c r="H632" s="236"/>
      <c r="I632" s="236"/>
      <c r="J632" s="236"/>
      <c r="K632" s="236"/>
      <c r="L632" s="236"/>
      <c r="M632" s="236"/>
      <c r="N632" s="236"/>
      <c r="O632" s="236"/>
      <c r="P632" s="298"/>
      <c r="Q632" s="236"/>
      <c r="R632" s="236"/>
      <c r="S632" s="236"/>
      <c r="T632" s="236"/>
      <c r="U632" s="236"/>
      <c r="V632" s="236"/>
      <c r="W632" s="236"/>
      <c r="X632" s="236"/>
      <c r="Y632" s="236"/>
    </row>
    <row r="633" spans="1:25" ht="12.75">
      <c r="A633" s="348" t="s">
        <v>7660</v>
      </c>
      <c r="B633" s="349" t="e">
        <f t="shared" ref="B633:B667" ca="1" si="34">VLOOKUP(A633, INDIRECT("'"&amp;$Q$1&amp;"'!$B$3:$D"), 3, FALSE())</f>
        <v>#REF!</v>
      </c>
      <c r="C633" s="350">
        <v>1</v>
      </c>
      <c r="D633" s="236"/>
      <c r="E633" s="236"/>
      <c r="F633" s="236"/>
      <c r="G633" s="236"/>
      <c r="H633" s="236"/>
      <c r="I633" s="236"/>
      <c r="J633" s="236"/>
      <c r="K633" s="236"/>
      <c r="L633" s="236"/>
      <c r="M633" s="236"/>
      <c r="N633" s="236"/>
      <c r="O633" s="236"/>
      <c r="P633" s="298"/>
      <c r="Q633" s="236"/>
      <c r="R633" s="236"/>
      <c r="S633" s="236"/>
      <c r="T633" s="236"/>
      <c r="U633" s="236"/>
      <c r="V633" s="236"/>
      <c r="W633" s="236"/>
      <c r="X633" s="236"/>
      <c r="Y633" s="236"/>
    </row>
    <row r="634" spans="1:25" ht="12.75">
      <c r="A634" s="348" t="s">
        <v>7665</v>
      </c>
      <c r="B634" s="349" t="e">
        <f t="shared" ca="1" si="34"/>
        <v>#REF!</v>
      </c>
      <c r="C634" s="350">
        <v>1</v>
      </c>
      <c r="D634" s="236"/>
      <c r="E634" s="236"/>
      <c r="F634" s="236"/>
      <c r="G634" s="236"/>
      <c r="H634" s="236"/>
      <c r="I634" s="236"/>
      <c r="J634" s="236"/>
      <c r="K634" s="236"/>
      <c r="L634" s="236"/>
      <c r="M634" s="236"/>
      <c r="N634" s="236"/>
      <c r="O634" s="236"/>
      <c r="P634" s="298"/>
      <c r="Q634" s="236"/>
      <c r="R634" s="236"/>
      <c r="S634" s="236"/>
      <c r="T634" s="236"/>
      <c r="U634" s="236"/>
      <c r="V634" s="236"/>
      <c r="W634" s="236"/>
      <c r="X634" s="236"/>
      <c r="Y634" s="236"/>
    </row>
    <row r="635" spans="1:25" ht="12.75">
      <c r="A635" s="348" t="s">
        <v>7668</v>
      </c>
      <c r="B635" s="349" t="e">
        <f t="shared" ca="1" si="34"/>
        <v>#REF!</v>
      </c>
      <c r="C635" s="350">
        <v>1</v>
      </c>
      <c r="D635" s="236"/>
      <c r="E635" s="236"/>
      <c r="F635" s="236"/>
      <c r="G635" s="236"/>
      <c r="H635" s="236"/>
      <c r="I635" s="236"/>
      <c r="J635" s="236"/>
      <c r="K635" s="236"/>
      <c r="L635" s="236"/>
      <c r="M635" s="236"/>
      <c r="N635" s="236"/>
      <c r="O635" s="236"/>
      <c r="P635" s="298"/>
      <c r="Q635" s="236"/>
      <c r="R635" s="236"/>
      <c r="S635" s="236"/>
      <c r="T635" s="236"/>
      <c r="U635" s="236"/>
      <c r="V635" s="236"/>
      <c r="W635" s="236"/>
      <c r="X635" s="236"/>
      <c r="Y635" s="236"/>
    </row>
    <row r="636" spans="1:25" ht="12.75">
      <c r="A636" s="348" t="s">
        <v>12856</v>
      </c>
      <c r="B636" s="349" t="e">
        <f t="shared" ca="1" si="34"/>
        <v>#REF!</v>
      </c>
      <c r="C636" s="350">
        <v>0.2</v>
      </c>
      <c r="D636" s="236"/>
      <c r="E636" s="236"/>
      <c r="F636" s="236"/>
      <c r="G636" s="236"/>
      <c r="H636" s="236"/>
      <c r="I636" s="236"/>
      <c r="J636" s="236"/>
      <c r="K636" s="236"/>
      <c r="L636" s="236"/>
      <c r="M636" s="236"/>
      <c r="N636" s="236"/>
      <c r="O636" s="236"/>
      <c r="P636" s="298"/>
      <c r="Q636" s="236"/>
      <c r="R636" s="236"/>
      <c r="S636" s="236"/>
      <c r="T636" s="236"/>
      <c r="U636" s="236"/>
      <c r="V636" s="236"/>
      <c r="W636" s="236"/>
      <c r="X636" s="236"/>
      <c r="Y636" s="236"/>
    </row>
    <row r="637" spans="1:25" ht="12.75">
      <c r="A637" s="348" t="s">
        <v>7674</v>
      </c>
      <c r="B637" s="349" t="e">
        <f t="shared" ca="1" si="34"/>
        <v>#REF!</v>
      </c>
      <c r="C637" s="350">
        <v>0.2</v>
      </c>
      <c r="D637" s="236"/>
      <c r="E637" s="236"/>
      <c r="F637" s="236"/>
      <c r="G637" s="236"/>
      <c r="H637" s="236"/>
      <c r="I637" s="236"/>
      <c r="J637" s="236"/>
      <c r="K637" s="236"/>
      <c r="L637" s="236"/>
      <c r="M637" s="236"/>
      <c r="N637" s="236"/>
      <c r="O637" s="236"/>
      <c r="P637" s="298"/>
      <c r="Q637" s="236"/>
      <c r="R637" s="236"/>
      <c r="S637" s="236"/>
      <c r="T637" s="236"/>
      <c r="U637" s="236"/>
      <c r="V637" s="236"/>
      <c r="W637" s="236"/>
      <c r="X637" s="236"/>
      <c r="Y637" s="236"/>
    </row>
    <row r="638" spans="1:25" ht="12.75">
      <c r="A638" s="348" t="s">
        <v>7678</v>
      </c>
      <c r="B638" s="349" t="e">
        <f t="shared" ca="1" si="34"/>
        <v>#REF!</v>
      </c>
      <c r="C638" s="350">
        <v>0.2</v>
      </c>
      <c r="D638" s="236"/>
      <c r="E638" s="236"/>
      <c r="F638" s="236"/>
      <c r="G638" s="236"/>
      <c r="H638" s="236"/>
      <c r="I638" s="236"/>
      <c r="J638" s="236"/>
      <c r="K638" s="236"/>
      <c r="L638" s="236"/>
      <c r="M638" s="236"/>
      <c r="N638" s="236"/>
      <c r="O638" s="236"/>
      <c r="P638" s="298"/>
      <c r="Q638" s="236"/>
      <c r="R638" s="236"/>
      <c r="S638" s="236"/>
      <c r="T638" s="236"/>
      <c r="U638" s="236"/>
      <c r="V638" s="236"/>
      <c r="W638" s="236"/>
      <c r="X638" s="236"/>
      <c r="Y638" s="236"/>
    </row>
    <row r="639" spans="1:25" ht="12.75">
      <c r="A639" s="348" t="s">
        <v>7681</v>
      </c>
      <c r="B639" s="349" t="e">
        <f t="shared" ca="1" si="34"/>
        <v>#REF!</v>
      </c>
      <c r="C639" s="350">
        <v>0.2</v>
      </c>
      <c r="D639" s="236"/>
      <c r="E639" s="236"/>
      <c r="F639" s="236"/>
      <c r="G639" s="236"/>
      <c r="H639" s="236"/>
      <c r="I639" s="236"/>
      <c r="J639" s="236"/>
      <c r="K639" s="236"/>
      <c r="L639" s="236"/>
      <c r="M639" s="236"/>
      <c r="N639" s="236"/>
      <c r="O639" s="236"/>
      <c r="P639" s="298"/>
      <c r="Q639" s="236"/>
      <c r="R639" s="236"/>
      <c r="S639" s="236"/>
      <c r="T639" s="236"/>
      <c r="U639" s="236"/>
      <c r="V639" s="236"/>
      <c r="W639" s="236"/>
      <c r="X639" s="236"/>
      <c r="Y639" s="236"/>
    </row>
    <row r="640" spans="1:25" ht="12.75">
      <c r="A640" s="348" t="s">
        <v>7685</v>
      </c>
      <c r="B640" s="349" t="e">
        <f t="shared" ca="1" si="34"/>
        <v>#REF!</v>
      </c>
      <c r="C640" s="350">
        <v>0.2</v>
      </c>
      <c r="D640" s="236"/>
      <c r="E640" s="236"/>
      <c r="F640" s="236"/>
      <c r="G640" s="236"/>
      <c r="H640" s="236"/>
      <c r="I640" s="236"/>
      <c r="J640" s="236"/>
      <c r="K640" s="236"/>
      <c r="L640" s="236"/>
      <c r="M640" s="236"/>
      <c r="N640" s="236"/>
      <c r="O640" s="236"/>
      <c r="P640" s="298"/>
      <c r="Q640" s="236"/>
      <c r="R640" s="236"/>
      <c r="S640" s="236"/>
      <c r="T640" s="236"/>
      <c r="U640" s="236"/>
      <c r="V640" s="236"/>
      <c r="W640" s="236"/>
      <c r="X640" s="236"/>
      <c r="Y640" s="236"/>
    </row>
    <row r="641" spans="1:25" ht="12.75">
      <c r="A641" s="348" t="s">
        <v>7688</v>
      </c>
      <c r="B641" s="349" t="e">
        <f t="shared" ca="1" si="34"/>
        <v>#REF!</v>
      </c>
      <c r="C641" s="350">
        <v>0.2</v>
      </c>
      <c r="D641" s="236"/>
      <c r="E641" s="236"/>
      <c r="F641" s="236"/>
      <c r="G641" s="236"/>
      <c r="H641" s="236"/>
      <c r="I641" s="236"/>
      <c r="J641" s="236"/>
      <c r="K641" s="236"/>
      <c r="L641" s="236"/>
      <c r="M641" s="236"/>
      <c r="N641" s="236"/>
      <c r="O641" s="236"/>
      <c r="P641" s="298"/>
      <c r="Q641" s="236"/>
      <c r="R641" s="236"/>
      <c r="S641" s="236"/>
      <c r="T641" s="236"/>
      <c r="U641" s="236"/>
      <c r="V641" s="236"/>
      <c r="W641" s="236"/>
      <c r="X641" s="236"/>
      <c r="Y641" s="236"/>
    </row>
    <row r="642" spans="1:25" ht="12.75">
      <c r="A642" s="348" t="s">
        <v>7691</v>
      </c>
      <c r="B642" s="349" t="e">
        <f t="shared" ca="1" si="34"/>
        <v>#REF!</v>
      </c>
      <c r="C642" s="350">
        <v>0.2</v>
      </c>
      <c r="D642" s="236"/>
      <c r="E642" s="236"/>
      <c r="F642" s="236"/>
      <c r="G642" s="236"/>
      <c r="H642" s="236"/>
      <c r="I642" s="236"/>
      <c r="J642" s="236"/>
      <c r="K642" s="236"/>
      <c r="L642" s="236"/>
      <c r="M642" s="236"/>
      <c r="N642" s="236"/>
      <c r="O642" s="236"/>
      <c r="P642" s="298"/>
      <c r="Q642" s="236"/>
      <c r="R642" s="236"/>
      <c r="S642" s="236"/>
      <c r="T642" s="236"/>
      <c r="U642" s="236"/>
      <c r="V642" s="236"/>
      <c r="W642" s="236"/>
      <c r="X642" s="236"/>
      <c r="Y642" s="236"/>
    </row>
    <row r="643" spans="1:25" ht="12.75">
      <c r="A643" s="348" t="s">
        <v>7694</v>
      </c>
      <c r="B643" s="349" t="e">
        <f t="shared" ca="1" si="34"/>
        <v>#REF!</v>
      </c>
      <c r="C643" s="350">
        <v>0.2</v>
      </c>
      <c r="D643" s="236"/>
      <c r="E643" s="236"/>
      <c r="F643" s="236"/>
      <c r="G643" s="236"/>
      <c r="H643" s="236"/>
      <c r="I643" s="236"/>
      <c r="J643" s="236"/>
      <c r="K643" s="236"/>
      <c r="L643" s="236"/>
      <c r="M643" s="236"/>
      <c r="N643" s="236"/>
      <c r="O643" s="236"/>
      <c r="P643" s="298"/>
      <c r="Q643" s="236"/>
      <c r="R643" s="236"/>
      <c r="S643" s="236"/>
      <c r="T643" s="236"/>
      <c r="U643" s="236"/>
      <c r="V643" s="236"/>
      <c r="W643" s="236"/>
      <c r="X643" s="236"/>
      <c r="Y643" s="236"/>
    </row>
    <row r="644" spans="1:25" ht="12.75">
      <c r="A644" s="348" t="s">
        <v>7697</v>
      </c>
      <c r="B644" s="349" t="e">
        <f t="shared" ca="1" si="34"/>
        <v>#REF!</v>
      </c>
      <c r="C644" s="350">
        <v>0.2</v>
      </c>
      <c r="D644" s="236"/>
      <c r="E644" s="236"/>
      <c r="F644" s="236"/>
      <c r="G644" s="236"/>
      <c r="H644" s="236"/>
      <c r="I644" s="236"/>
      <c r="J644" s="236"/>
      <c r="K644" s="236"/>
      <c r="L644" s="236"/>
      <c r="M644" s="236"/>
      <c r="N644" s="236"/>
      <c r="O644" s="236"/>
      <c r="P644" s="298"/>
      <c r="Q644" s="236"/>
      <c r="R644" s="236"/>
      <c r="S644" s="236"/>
      <c r="T644" s="236"/>
      <c r="U644" s="236"/>
      <c r="V644" s="236"/>
      <c r="W644" s="236"/>
      <c r="X644" s="236"/>
      <c r="Y644" s="236"/>
    </row>
    <row r="645" spans="1:25" ht="12.75">
      <c r="A645" s="348" t="s">
        <v>7700</v>
      </c>
      <c r="B645" s="349" t="e">
        <f t="shared" ca="1" si="34"/>
        <v>#REF!</v>
      </c>
      <c r="C645" s="350">
        <v>0.2</v>
      </c>
      <c r="D645" s="236"/>
      <c r="E645" s="236"/>
      <c r="F645" s="236"/>
      <c r="G645" s="236"/>
      <c r="H645" s="236"/>
      <c r="I645" s="236"/>
      <c r="J645" s="236"/>
      <c r="K645" s="236"/>
      <c r="L645" s="236"/>
      <c r="M645" s="236"/>
      <c r="N645" s="236"/>
      <c r="O645" s="236"/>
      <c r="P645" s="298"/>
      <c r="Q645" s="236"/>
      <c r="R645" s="236"/>
      <c r="S645" s="236"/>
      <c r="T645" s="236"/>
      <c r="U645" s="236"/>
      <c r="V645" s="236"/>
      <c r="W645" s="236"/>
      <c r="X645" s="236"/>
      <c r="Y645" s="236"/>
    </row>
    <row r="646" spans="1:25" ht="12.75">
      <c r="A646" s="348" t="s">
        <v>7703</v>
      </c>
      <c r="B646" s="349" t="e">
        <f t="shared" ca="1" si="34"/>
        <v>#REF!</v>
      </c>
      <c r="C646" s="350">
        <v>0.2</v>
      </c>
      <c r="D646" s="236"/>
      <c r="E646" s="236"/>
      <c r="F646" s="236"/>
      <c r="G646" s="236"/>
      <c r="H646" s="236"/>
      <c r="I646" s="236"/>
      <c r="J646" s="236"/>
      <c r="K646" s="236"/>
      <c r="L646" s="236"/>
      <c r="M646" s="236"/>
      <c r="N646" s="236"/>
      <c r="O646" s="236"/>
      <c r="P646" s="298"/>
      <c r="Q646" s="236"/>
      <c r="R646" s="236"/>
      <c r="S646" s="236"/>
      <c r="T646" s="236"/>
      <c r="U646" s="236"/>
      <c r="V646" s="236"/>
      <c r="W646" s="236"/>
      <c r="X646" s="236"/>
      <c r="Y646" s="236"/>
    </row>
    <row r="647" spans="1:25" ht="12.75">
      <c r="A647" s="348" t="s">
        <v>7706</v>
      </c>
      <c r="B647" s="349" t="e">
        <f t="shared" ca="1" si="34"/>
        <v>#REF!</v>
      </c>
      <c r="C647" s="350">
        <v>0.2</v>
      </c>
      <c r="D647" s="236"/>
      <c r="E647" s="236"/>
      <c r="F647" s="236"/>
      <c r="G647" s="236"/>
      <c r="H647" s="236"/>
      <c r="I647" s="236"/>
      <c r="J647" s="236"/>
      <c r="K647" s="236"/>
      <c r="L647" s="236"/>
      <c r="M647" s="236"/>
      <c r="N647" s="236"/>
      <c r="O647" s="236"/>
      <c r="P647" s="298"/>
      <c r="Q647" s="236"/>
      <c r="R647" s="236"/>
      <c r="S647" s="236"/>
      <c r="T647" s="236"/>
      <c r="U647" s="236"/>
      <c r="V647" s="236"/>
      <c r="W647" s="236"/>
      <c r="X647" s="236"/>
      <c r="Y647" s="236"/>
    </row>
    <row r="648" spans="1:25" ht="12.75">
      <c r="A648" s="348" t="s">
        <v>7709</v>
      </c>
      <c r="B648" s="349" t="e">
        <f t="shared" ca="1" si="34"/>
        <v>#REF!</v>
      </c>
      <c r="C648" s="350">
        <v>0.2</v>
      </c>
      <c r="D648" s="236"/>
      <c r="E648" s="236"/>
      <c r="F648" s="236"/>
      <c r="G648" s="236"/>
      <c r="H648" s="236"/>
      <c r="I648" s="236"/>
      <c r="J648" s="236"/>
      <c r="K648" s="236"/>
      <c r="L648" s="236"/>
      <c r="M648" s="236"/>
      <c r="N648" s="236"/>
      <c r="O648" s="236"/>
      <c r="P648" s="298"/>
      <c r="Q648" s="236"/>
      <c r="R648" s="236"/>
      <c r="S648" s="236"/>
      <c r="T648" s="236"/>
      <c r="U648" s="236"/>
      <c r="V648" s="236"/>
      <c r="W648" s="236"/>
      <c r="X648" s="236"/>
      <c r="Y648" s="236"/>
    </row>
    <row r="649" spans="1:25" ht="12.75">
      <c r="A649" s="348" t="s">
        <v>7712</v>
      </c>
      <c r="B649" s="349" t="e">
        <f t="shared" ca="1" si="34"/>
        <v>#REF!</v>
      </c>
      <c r="C649" s="350">
        <v>0.2</v>
      </c>
      <c r="D649" s="236"/>
      <c r="E649" s="236"/>
      <c r="F649" s="236"/>
      <c r="G649" s="236"/>
      <c r="H649" s="236"/>
      <c r="I649" s="236"/>
      <c r="J649" s="236"/>
      <c r="K649" s="236"/>
      <c r="L649" s="236"/>
      <c r="M649" s="236"/>
      <c r="N649" s="236"/>
      <c r="O649" s="236"/>
      <c r="P649" s="298"/>
      <c r="Q649" s="236"/>
      <c r="R649" s="236"/>
      <c r="S649" s="236"/>
      <c r="T649" s="236"/>
      <c r="U649" s="236"/>
      <c r="V649" s="236"/>
      <c r="W649" s="236"/>
      <c r="X649" s="236"/>
      <c r="Y649" s="236"/>
    </row>
    <row r="650" spans="1:25" ht="12.75">
      <c r="A650" s="348" t="s">
        <v>7715</v>
      </c>
      <c r="B650" s="349" t="e">
        <f t="shared" ca="1" si="34"/>
        <v>#REF!</v>
      </c>
      <c r="C650" s="350">
        <v>0.2</v>
      </c>
      <c r="D650" s="236"/>
      <c r="E650" s="236"/>
      <c r="F650" s="236"/>
      <c r="G650" s="236"/>
      <c r="H650" s="236"/>
      <c r="I650" s="236"/>
      <c r="J650" s="236"/>
      <c r="K650" s="236"/>
      <c r="L650" s="236"/>
      <c r="M650" s="236"/>
      <c r="N650" s="236"/>
      <c r="O650" s="236"/>
      <c r="P650" s="298"/>
      <c r="Q650" s="236"/>
      <c r="R650" s="236"/>
      <c r="S650" s="236"/>
      <c r="T650" s="236"/>
      <c r="U650" s="236"/>
      <c r="V650" s="236"/>
      <c r="W650" s="236"/>
      <c r="X650" s="236"/>
      <c r="Y650" s="236"/>
    </row>
    <row r="651" spans="1:25" ht="12.75">
      <c r="A651" s="348" t="s">
        <v>7718</v>
      </c>
      <c r="B651" s="349" t="e">
        <f t="shared" ca="1" si="34"/>
        <v>#REF!</v>
      </c>
      <c r="C651" s="350">
        <v>0.2</v>
      </c>
      <c r="D651" s="236"/>
      <c r="E651" s="236"/>
      <c r="F651" s="236"/>
      <c r="G651" s="236"/>
      <c r="H651" s="236"/>
      <c r="I651" s="236"/>
      <c r="J651" s="236"/>
      <c r="K651" s="236"/>
      <c r="L651" s="236"/>
      <c r="M651" s="236"/>
      <c r="N651" s="236"/>
      <c r="O651" s="236"/>
      <c r="P651" s="298"/>
      <c r="Q651" s="236"/>
      <c r="R651" s="236"/>
      <c r="S651" s="236"/>
      <c r="T651" s="236"/>
      <c r="U651" s="236"/>
      <c r="V651" s="236"/>
      <c r="W651" s="236"/>
      <c r="X651" s="236"/>
      <c r="Y651" s="236"/>
    </row>
    <row r="652" spans="1:25" ht="12.75">
      <c r="A652" s="348" t="s">
        <v>7721</v>
      </c>
      <c r="B652" s="349" t="e">
        <f t="shared" ca="1" si="34"/>
        <v>#REF!</v>
      </c>
      <c r="C652" s="350">
        <v>0.2</v>
      </c>
      <c r="D652" s="236"/>
      <c r="E652" s="236"/>
      <c r="F652" s="236"/>
      <c r="G652" s="236"/>
      <c r="H652" s="236"/>
      <c r="I652" s="236"/>
      <c r="J652" s="236"/>
      <c r="K652" s="236"/>
      <c r="L652" s="236"/>
      <c r="M652" s="236"/>
      <c r="N652" s="236"/>
      <c r="O652" s="236"/>
      <c r="P652" s="298"/>
      <c r="Q652" s="236"/>
      <c r="R652" s="236"/>
      <c r="S652" s="236"/>
      <c r="T652" s="236"/>
      <c r="U652" s="236"/>
      <c r="V652" s="236"/>
      <c r="W652" s="236"/>
      <c r="X652" s="236"/>
      <c r="Y652" s="236"/>
    </row>
    <row r="653" spans="1:25" ht="12.75">
      <c r="A653" s="348" t="s">
        <v>7724</v>
      </c>
      <c r="B653" s="349" t="e">
        <f t="shared" ca="1" si="34"/>
        <v>#REF!</v>
      </c>
      <c r="C653" s="350">
        <v>0.2</v>
      </c>
      <c r="D653" s="236"/>
      <c r="E653" s="236"/>
      <c r="F653" s="236"/>
      <c r="G653" s="236"/>
      <c r="H653" s="236"/>
      <c r="I653" s="236"/>
      <c r="J653" s="236"/>
      <c r="K653" s="236"/>
      <c r="L653" s="236"/>
      <c r="M653" s="236"/>
      <c r="N653" s="236"/>
      <c r="O653" s="236"/>
      <c r="P653" s="298"/>
      <c r="Q653" s="236"/>
      <c r="R653" s="236"/>
      <c r="S653" s="236"/>
      <c r="T653" s="236"/>
      <c r="U653" s="236"/>
      <c r="V653" s="236"/>
      <c r="W653" s="236"/>
      <c r="X653" s="236"/>
      <c r="Y653" s="236"/>
    </row>
    <row r="654" spans="1:25" ht="12.75">
      <c r="A654" s="348" t="s">
        <v>7727</v>
      </c>
      <c r="B654" s="349" t="e">
        <f t="shared" ca="1" si="34"/>
        <v>#REF!</v>
      </c>
      <c r="C654" s="350">
        <v>0.2</v>
      </c>
      <c r="D654" s="236"/>
      <c r="E654" s="236"/>
      <c r="F654" s="236"/>
      <c r="G654" s="236"/>
      <c r="H654" s="236"/>
      <c r="I654" s="236"/>
      <c r="J654" s="236"/>
      <c r="K654" s="236"/>
      <c r="L654" s="236"/>
      <c r="M654" s="236"/>
      <c r="N654" s="236"/>
      <c r="O654" s="236"/>
      <c r="P654" s="298"/>
      <c r="Q654" s="236"/>
      <c r="R654" s="236"/>
      <c r="S654" s="236"/>
      <c r="T654" s="236"/>
      <c r="U654" s="236"/>
      <c r="V654" s="236"/>
      <c r="W654" s="236"/>
      <c r="X654" s="236"/>
      <c r="Y654" s="236"/>
    </row>
    <row r="655" spans="1:25" ht="12.75">
      <c r="A655" s="348" t="s">
        <v>7730</v>
      </c>
      <c r="B655" s="349" t="e">
        <f t="shared" ca="1" si="34"/>
        <v>#REF!</v>
      </c>
      <c r="C655" s="350">
        <v>0.2</v>
      </c>
      <c r="D655" s="236"/>
      <c r="E655" s="236"/>
      <c r="F655" s="236"/>
      <c r="G655" s="236"/>
      <c r="H655" s="236"/>
      <c r="I655" s="236"/>
      <c r="J655" s="236"/>
      <c r="K655" s="236"/>
      <c r="L655" s="236"/>
      <c r="M655" s="236"/>
      <c r="N655" s="236"/>
      <c r="O655" s="236"/>
      <c r="P655" s="298"/>
      <c r="Q655" s="236"/>
      <c r="R655" s="236"/>
      <c r="S655" s="236"/>
      <c r="T655" s="236"/>
      <c r="U655" s="236"/>
      <c r="V655" s="236"/>
      <c r="W655" s="236"/>
      <c r="X655" s="236"/>
      <c r="Y655" s="236"/>
    </row>
    <row r="656" spans="1:25" ht="12.75">
      <c r="A656" s="348" t="s">
        <v>7733</v>
      </c>
      <c r="B656" s="349" t="e">
        <f t="shared" ca="1" si="34"/>
        <v>#REF!</v>
      </c>
      <c r="C656" s="350">
        <v>0.2</v>
      </c>
      <c r="D656" s="236"/>
      <c r="E656" s="236"/>
      <c r="F656" s="236"/>
      <c r="G656" s="236"/>
      <c r="H656" s="236"/>
      <c r="I656" s="236"/>
      <c r="J656" s="236"/>
      <c r="K656" s="236"/>
      <c r="L656" s="236"/>
      <c r="M656" s="236"/>
      <c r="N656" s="236"/>
      <c r="O656" s="236"/>
      <c r="P656" s="298"/>
      <c r="Q656" s="236"/>
      <c r="R656" s="236"/>
      <c r="S656" s="236"/>
      <c r="T656" s="236"/>
      <c r="U656" s="236"/>
      <c r="V656" s="236"/>
      <c r="W656" s="236"/>
      <c r="X656" s="236"/>
      <c r="Y656" s="236"/>
    </row>
    <row r="657" spans="1:25" ht="12.75">
      <c r="A657" s="348" t="s">
        <v>7736</v>
      </c>
      <c r="B657" s="349" t="e">
        <f t="shared" ca="1" si="34"/>
        <v>#REF!</v>
      </c>
      <c r="C657" s="350">
        <v>0.2</v>
      </c>
      <c r="D657" s="236"/>
      <c r="E657" s="236"/>
      <c r="F657" s="236"/>
      <c r="G657" s="236"/>
      <c r="H657" s="236"/>
      <c r="I657" s="236"/>
      <c r="J657" s="236"/>
      <c r="K657" s="236"/>
      <c r="L657" s="236"/>
      <c r="M657" s="236"/>
      <c r="N657" s="236"/>
      <c r="O657" s="236"/>
      <c r="P657" s="298"/>
      <c r="Q657" s="236"/>
      <c r="R657" s="236"/>
      <c r="S657" s="236"/>
      <c r="T657" s="236"/>
      <c r="U657" s="236"/>
      <c r="V657" s="236"/>
      <c r="W657" s="236"/>
      <c r="X657" s="236"/>
      <c r="Y657" s="236"/>
    </row>
    <row r="658" spans="1:25" ht="12.75">
      <c r="A658" s="348" t="s">
        <v>7739</v>
      </c>
      <c r="B658" s="349" t="e">
        <f t="shared" ca="1" si="34"/>
        <v>#REF!</v>
      </c>
      <c r="C658" s="350">
        <v>0.2</v>
      </c>
      <c r="D658" s="236"/>
      <c r="E658" s="236"/>
      <c r="F658" s="236"/>
      <c r="G658" s="236"/>
      <c r="H658" s="236"/>
      <c r="I658" s="236"/>
      <c r="J658" s="236"/>
      <c r="K658" s="236"/>
      <c r="L658" s="236"/>
      <c r="M658" s="236"/>
      <c r="N658" s="236"/>
      <c r="O658" s="236"/>
      <c r="P658" s="298"/>
      <c r="Q658" s="236"/>
      <c r="R658" s="236"/>
      <c r="S658" s="236"/>
      <c r="T658" s="236"/>
      <c r="U658" s="236"/>
      <c r="V658" s="236"/>
      <c r="W658" s="236"/>
      <c r="X658" s="236"/>
      <c r="Y658" s="236"/>
    </row>
    <row r="659" spans="1:25" ht="12.75">
      <c r="A659" s="348" t="s">
        <v>7742</v>
      </c>
      <c r="B659" s="349" t="e">
        <f t="shared" ca="1" si="34"/>
        <v>#REF!</v>
      </c>
      <c r="C659" s="350">
        <v>0.2</v>
      </c>
      <c r="D659" s="236"/>
      <c r="E659" s="236"/>
      <c r="F659" s="236"/>
      <c r="G659" s="236"/>
      <c r="H659" s="236"/>
      <c r="I659" s="236"/>
      <c r="J659" s="236"/>
      <c r="K659" s="236"/>
      <c r="L659" s="236"/>
      <c r="M659" s="236"/>
      <c r="N659" s="236"/>
      <c r="O659" s="236"/>
      <c r="P659" s="298"/>
      <c r="Q659" s="236"/>
      <c r="R659" s="236"/>
      <c r="S659" s="236"/>
      <c r="T659" s="236"/>
      <c r="U659" s="236"/>
      <c r="V659" s="236"/>
      <c r="W659" s="236"/>
      <c r="X659" s="236"/>
      <c r="Y659" s="236"/>
    </row>
    <row r="660" spans="1:25" ht="12.75">
      <c r="A660" s="348" t="s">
        <v>7745</v>
      </c>
      <c r="B660" s="349" t="e">
        <f t="shared" ca="1" si="34"/>
        <v>#REF!</v>
      </c>
      <c r="C660" s="350">
        <v>0.2</v>
      </c>
      <c r="D660" s="236"/>
      <c r="E660" s="236"/>
      <c r="F660" s="236"/>
      <c r="G660" s="236"/>
      <c r="H660" s="236"/>
      <c r="I660" s="236"/>
      <c r="J660" s="236"/>
      <c r="K660" s="236"/>
      <c r="L660" s="236"/>
      <c r="M660" s="236"/>
      <c r="N660" s="236"/>
      <c r="O660" s="236"/>
      <c r="P660" s="298"/>
      <c r="Q660" s="236"/>
      <c r="R660" s="236"/>
      <c r="S660" s="236"/>
      <c r="T660" s="236"/>
      <c r="U660" s="236"/>
      <c r="V660" s="236"/>
      <c r="W660" s="236"/>
      <c r="X660" s="236"/>
      <c r="Y660" s="236"/>
    </row>
    <row r="661" spans="1:25" ht="12.75">
      <c r="A661" s="348" t="s">
        <v>7748</v>
      </c>
      <c r="B661" s="349" t="e">
        <f t="shared" ca="1" si="34"/>
        <v>#REF!</v>
      </c>
      <c r="C661" s="350">
        <v>0.2</v>
      </c>
      <c r="D661" s="236"/>
      <c r="E661" s="236"/>
      <c r="F661" s="236"/>
      <c r="G661" s="236"/>
      <c r="H661" s="236"/>
      <c r="I661" s="236"/>
      <c r="J661" s="236"/>
      <c r="K661" s="236"/>
      <c r="L661" s="236"/>
      <c r="M661" s="236"/>
      <c r="N661" s="236"/>
      <c r="O661" s="236"/>
      <c r="P661" s="298"/>
      <c r="Q661" s="236"/>
      <c r="R661" s="236"/>
      <c r="S661" s="236"/>
      <c r="T661" s="236"/>
      <c r="U661" s="236"/>
      <c r="V661" s="236"/>
      <c r="W661" s="236"/>
      <c r="X661" s="236"/>
      <c r="Y661" s="236"/>
    </row>
    <row r="662" spans="1:25" ht="12.75">
      <c r="A662" s="348" t="s">
        <v>12857</v>
      </c>
      <c r="B662" s="349" t="e">
        <f t="shared" ca="1" si="34"/>
        <v>#REF!</v>
      </c>
      <c r="C662" s="350">
        <v>0.2</v>
      </c>
      <c r="D662" s="236"/>
      <c r="E662" s="236"/>
      <c r="F662" s="236"/>
      <c r="G662" s="236"/>
      <c r="H662" s="236"/>
      <c r="I662" s="236"/>
      <c r="J662" s="236"/>
      <c r="K662" s="236"/>
      <c r="L662" s="236"/>
      <c r="M662" s="236"/>
      <c r="N662" s="236"/>
      <c r="O662" s="236"/>
      <c r="P662" s="298"/>
      <c r="Q662" s="236"/>
      <c r="R662" s="236"/>
      <c r="S662" s="236"/>
      <c r="T662" s="236"/>
      <c r="U662" s="236"/>
      <c r="V662" s="236"/>
      <c r="W662" s="236"/>
      <c r="X662" s="236"/>
      <c r="Y662" s="236"/>
    </row>
    <row r="663" spans="1:25" ht="12.75">
      <c r="A663" s="348" t="s">
        <v>7751</v>
      </c>
      <c r="B663" s="349" t="e">
        <f t="shared" ca="1" si="34"/>
        <v>#REF!</v>
      </c>
      <c r="C663" s="350">
        <v>0.2</v>
      </c>
      <c r="D663" s="236"/>
      <c r="E663" s="236"/>
      <c r="F663" s="236"/>
      <c r="G663" s="236"/>
      <c r="H663" s="236"/>
      <c r="I663" s="236"/>
      <c r="J663" s="236"/>
      <c r="K663" s="236"/>
      <c r="L663" s="236"/>
      <c r="M663" s="236"/>
      <c r="N663" s="236"/>
      <c r="O663" s="236"/>
      <c r="P663" s="298"/>
      <c r="Q663" s="236"/>
      <c r="R663" s="236"/>
      <c r="S663" s="236"/>
      <c r="T663" s="236"/>
      <c r="U663" s="236"/>
      <c r="V663" s="236"/>
      <c r="W663" s="236"/>
      <c r="X663" s="236"/>
      <c r="Y663" s="236"/>
    </row>
    <row r="664" spans="1:25" ht="12.75">
      <c r="A664" s="348" t="s">
        <v>7754</v>
      </c>
      <c r="B664" s="349" t="e">
        <f t="shared" ca="1" si="34"/>
        <v>#REF!</v>
      </c>
      <c r="C664" s="350">
        <v>0.2</v>
      </c>
      <c r="D664" s="236"/>
      <c r="E664" s="236"/>
      <c r="F664" s="236"/>
      <c r="G664" s="236"/>
      <c r="H664" s="236"/>
      <c r="I664" s="236"/>
      <c r="J664" s="236"/>
      <c r="K664" s="236"/>
      <c r="L664" s="236"/>
      <c r="M664" s="236"/>
      <c r="N664" s="236"/>
      <c r="O664" s="236"/>
      <c r="P664" s="298"/>
      <c r="Q664" s="236"/>
      <c r="R664" s="236"/>
      <c r="S664" s="236"/>
      <c r="T664" s="236"/>
      <c r="U664" s="236"/>
      <c r="V664" s="236"/>
      <c r="W664" s="236"/>
      <c r="X664" s="236"/>
      <c r="Y664" s="236"/>
    </row>
    <row r="665" spans="1:25" ht="12.75">
      <c r="A665" s="348" t="s">
        <v>7757</v>
      </c>
      <c r="B665" s="349" t="e">
        <f t="shared" ca="1" si="34"/>
        <v>#REF!</v>
      </c>
      <c r="C665" s="350">
        <v>0.2</v>
      </c>
      <c r="D665" s="236"/>
      <c r="E665" s="236"/>
      <c r="F665" s="236"/>
      <c r="G665" s="236"/>
      <c r="H665" s="236"/>
      <c r="I665" s="236"/>
      <c r="J665" s="236"/>
      <c r="K665" s="236"/>
      <c r="L665" s="236"/>
      <c r="M665" s="236"/>
      <c r="N665" s="236"/>
      <c r="O665" s="236"/>
      <c r="P665" s="298"/>
      <c r="Q665" s="236"/>
      <c r="R665" s="236"/>
      <c r="S665" s="236"/>
      <c r="T665" s="236"/>
      <c r="U665" s="236"/>
      <c r="V665" s="236"/>
      <c r="W665" s="236"/>
      <c r="X665" s="236"/>
      <c r="Y665" s="236"/>
    </row>
    <row r="666" spans="1:25" ht="12.75">
      <c r="A666" s="348" t="s">
        <v>7760</v>
      </c>
      <c r="B666" s="349" t="e">
        <f t="shared" ca="1" si="34"/>
        <v>#REF!</v>
      </c>
      <c r="C666" s="350">
        <v>0.2</v>
      </c>
      <c r="D666" s="236"/>
      <c r="E666" s="236"/>
      <c r="F666" s="236"/>
      <c r="G666" s="236"/>
      <c r="H666" s="236"/>
      <c r="I666" s="236"/>
      <c r="J666" s="236"/>
      <c r="K666" s="236"/>
      <c r="L666" s="236"/>
      <c r="M666" s="236"/>
      <c r="N666" s="236"/>
      <c r="O666" s="236"/>
      <c r="P666" s="298"/>
      <c r="Q666" s="236"/>
      <c r="R666" s="236"/>
      <c r="S666" s="236"/>
      <c r="T666" s="236"/>
      <c r="U666" s="236"/>
      <c r="V666" s="236"/>
      <c r="W666" s="236"/>
      <c r="X666" s="236"/>
      <c r="Y666" s="236"/>
    </row>
    <row r="667" spans="1:25" ht="12.75">
      <c r="A667" s="348" t="s">
        <v>7764</v>
      </c>
      <c r="B667" s="349" t="e">
        <f t="shared" ca="1" si="34"/>
        <v>#REF!</v>
      </c>
      <c r="C667" s="350">
        <v>0.2</v>
      </c>
      <c r="D667" s="236"/>
      <c r="E667" s="236"/>
      <c r="F667" s="236"/>
      <c r="G667" s="236"/>
      <c r="H667" s="236"/>
      <c r="I667" s="236"/>
      <c r="J667" s="236"/>
      <c r="K667" s="236"/>
      <c r="L667" s="236"/>
      <c r="M667" s="236"/>
      <c r="N667" s="236"/>
      <c r="O667" s="236"/>
      <c r="P667" s="298"/>
      <c r="Q667" s="236"/>
      <c r="R667" s="236"/>
      <c r="S667" s="236"/>
      <c r="T667" s="236"/>
      <c r="U667" s="236"/>
      <c r="V667" s="236"/>
      <c r="W667" s="236"/>
      <c r="X667" s="236"/>
      <c r="Y667" s="236"/>
    </row>
    <row r="668" spans="1:25" ht="12.75">
      <c r="A668" s="348"/>
      <c r="B668" s="349"/>
      <c r="C668" s="350"/>
      <c r="D668" s="236"/>
      <c r="E668" s="236"/>
      <c r="F668" s="236"/>
      <c r="G668" s="236"/>
      <c r="H668" s="236"/>
      <c r="I668" s="236"/>
      <c r="J668" s="236"/>
      <c r="K668" s="236"/>
      <c r="L668" s="236"/>
      <c r="M668" s="236"/>
      <c r="N668" s="236"/>
      <c r="O668" s="236"/>
      <c r="P668" s="298"/>
      <c r="Q668" s="236"/>
      <c r="R668" s="236"/>
      <c r="S668" s="236"/>
      <c r="T668" s="236"/>
      <c r="U668" s="236"/>
      <c r="V668" s="236"/>
      <c r="W668" s="236"/>
      <c r="X668" s="236"/>
      <c r="Y668" s="236"/>
    </row>
    <row r="669" spans="1:25" ht="12.75">
      <c r="A669" s="348" t="s">
        <v>7768</v>
      </c>
      <c r="B669" s="349" t="e">
        <f t="shared" ref="B669:B706" ca="1" si="35">VLOOKUP(A669, INDIRECT("'"&amp;$Q$1&amp;"'!$B$3:$D"), 3, FALSE())</f>
        <v>#REF!</v>
      </c>
      <c r="C669" s="350">
        <v>1.5</v>
      </c>
      <c r="D669" s="236"/>
      <c r="E669" s="236"/>
      <c r="F669" s="236"/>
      <c r="G669" s="236"/>
      <c r="H669" s="236"/>
      <c r="I669" s="236"/>
      <c r="J669" s="236"/>
      <c r="K669" s="236"/>
      <c r="L669" s="236"/>
      <c r="M669" s="236"/>
      <c r="N669" s="236"/>
      <c r="O669" s="236"/>
      <c r="P669" s="298"/>
      <c r="Q669" s="236"/>
      <c r="R669" s="236"/>
      <c r="S669" s="236"/>
      <c r="T669" s="236"/>
      <c r="U669" s="236"/>
      <c r="V669" s="236"/>
      <c r="W669" s="236"/>
      <c r="X669" s="236"/>
      <c r="Y669" s="236"/>
    </row>
    <row r="670" spans="1:25" ht="12.75">
      <c r="A670" s="348" t="s">
        <v>7773</v>
      </c>
      <c r="B670" s="349" t="e">
        <f t="shared" ca="1" si="35"/>
        <v>#REF!</v>
      </c>
      <c r="C670" s="350">
        <v>1.5</v>
      </c>
      <c r="D670" s="236"/>
      <c r="E670" s="236"/>
      <c r="F670" s="236"/>
      <c r="G670" s="236"/>
      <c r="H670" s="236"/>
      <c r="I670" s="236"/>
      <c r="J670" s="236"/>
      <c r="K670" s="236"/>
      <c r="L670" s="236"/>
      <c r="M670" s="236"/>
      <c r="N670" s="236"/>
      <c r="O670" s="236"/>
      <c r="P670" s="298"/>
      <c r="Q670" s="236"/>
      <c r="R670" s="236"/>
      <c r="S670" s="236"/>
      <c r="T670" s="236"/>
      <c r="U670" s="236"/>
      <c r="V670" s="236"/>
      <c r="W670" s="236"/>
      <c r="X670" s="236"/>
      <c r="Y670" s="236"/>
    </row>
    <row r="671" spans="1:25" ht="12.75">
      <c r="A671" s="348" t="s">
        <v>7775</v>
      </c>
      <c r="B671" s="349" t="e">
        <f t="shared" ca="1" si="35"/>
        <v>#REF!</v>
      </c>
      <c r="C671" s="350">
        <v>1.5</v>
      </c>
      <c r="D671" s="236"/>
      <c r="E671" s="236"/>
      <c r="F671" s="236"/>
      <c r="G671" s="236"/>
      <c r="H671" s="236"/>
      <c r="I671" s="236"/>
      <c r="J671" s="236"/>
      <c r="K671" s="236"/>
      <c r="L671" s="236"/>
      <c r="M671" s="236"/>
      <c r="N671" s="236"/>
      <c r="O671" s="236"/>
      <c r="P671" s="298"/>
      <c r="Q671" s="236"/>
      <c r="R671" s="236"/>
      <c r="S671" s="236"/>
      <c r="T671" s="236"/>
      <c r="U671" s="236"/>
      <c r="V671" s="236"/>
      <c r="W671" s="236"/>
      <c r="X671" s="236"/>
      <c r="Y671" s="236"/>
    </row>
    <row r="672" spans="1:25" ht="12.75">
      <c r="A672" s="348" t="s">
        <v>7778</v>
      </c>
      <c r="B672" s="349" t="e">
        <f t="shared" ca="1" si="35"/>
        <v>#REF!</v>
      </c>
      <c r="C672" s="350">
        <v>1.5</v>
      </c>
      <c r="D672" s="236"/>
      <c r="E672" s="236"/>
      <c r="F672" s="236"/>
      <c r="G672" s="236"/>
      <c r="H672" s="236"/>
      <c r="I672" s="236"/>
      <c r="J672" s="236"/>
      <c r="K672" s="236"/>
      <c r="L672" s="236"/>
      <c r="M672" s="236"/>
      <c r="N672" s="236"/>
      <c r="O672" s="236"/>
      <c r="P672" s="298"/>
      <c r="Q672" s="236"/>
      <c r="R672" s="236"/>
      <c r="S672" s="236"/>
      <c r="T672" s="236"/>
      <c r="U672" s="236"/>
      <c r="V672" s="236"/>
      <c r="W672" s="236"/>
      <c r="X672" s="236"/>
      <c r="Y672" s="236"/>
    </row>
    <row r="673" spans="1:25" ht="12.75">
      <c r="A673" s="348" t="s">
        <v>12858</v>
      </c>
      <c r="B673" s="349" t="e">
        <f t="shared" ca="1" si="35"/>
        <v>#REF!</v>
      </c>
      <c r="C673" s="350">
        <v>1.5</v>
      </c>
      <c r="D673" s="236"/>
      <c r="E673" s="236"/>
      <c r="F673" s="236"/>
      <c r="G673" s="236"/>
      <c r="H673" s="236"/>
      <c r="I673" s="236"/>
      <c r="J673" s="236"/>
      <c r="K673" s="236"/>
      <c r="L673" s="236"/>
      <c r="M673" s="236"/>
      <c r="N673" s="236"/>
      <c r="O673" s="236"/>
      <c r="P673" s="298"/>
      <c r="Q673" s="236"/>
      <c r="R673" s="236"/>
      <c r="S673" s="236"/>
      <c r="T673" s="236"/>
      <c r="U673" s="236"/>
      <c r="V673" s="236"/>
      <c r="W673" s="236"/>
      <c r="X673" s="236"/>
      <c r="Y673" s="236"/>
    </row>
    <row r="674" spans="1:25" ht="12.75">
      <c r="A674" s="348" t="s">
        <v>12859</v>
      </c>
      <c r="B674" s="349" t="e">
        <f t="shared" ca="1" si="35"/>
        <v>#REF!</v>
      </c>
      <c r="C674" s="350">
        <v>1.5</v>
      </c>
      <c r="D674" s="236"/>
      <c r="E674" s="236"/>
      <c r="F674" s="236"/>
      <c r="G674" s="236"/>
      <c r="H674" s="236"/>
      <c r="I674" s="236"/>
      <c r="J674" s="236"/>
      <c r="K674" s="236"/>
      <c r="L674" s="236"/>
      <c r="M674" s="236"/>
      <c r="N674" s="236"/>
      <c r="O674" s="236"/>
      <c r="P674" s="298"/>
      <c r="Q674" s="236"/>
      <c r="R674" s="236"/>
      <c r="S674" s="236"/>
      <c r="T674" s="236"/>
      <c r="U674" s="236"/>
      <c r="V674" s="236"/>
      <c r="W674" s="236"/>
      <c r="X674" s="236"/>
      <c r="Y674" s="236"/>
    </row>
    <row r="675" spans="1:25" ht="12.75">
      <c r="A675" s="348" t="s">
        <v>12860</v>
      </c>
      <c r="B675" s="349" t="e">
        <f t="shared" ca="1" si="35"/>
        <v>#REF!</v>
      </c>
      <c r="C675" s="350">
        <v>1.5</v>
      </c>
      <c r="D675" s="236"/>
      <c r="E675" s="236"/>
      <c r="F675" s="236"/>
      <c r="G675" s="236"/>
      <c r="H675" s="236"/>
      <c r="I675" s="236"/>
      <c r="J675" s="236"/>
      <c r="K675" s="236"/>
      <c r="L675" s="236"/>
      <c r="M675" s="236"/>
      <c r="N675" s="236"/>
      <c r="O675" s="236"/>
      <c r="P675" s="298"/>
      <c r="Q675" s="236"/>
      <c r="R675" s="236"/>
      <c r="S675" s="236"/>
      <c r="T675" s="236"/>
      <c r="U675" s="236"/>
      <c r="V675" s="236"/>
      <c r="W675" s="236"/>
      <c r="X675" s="236"/>
      <c r="Y675" s="236"/>
    </row>
    <row r="676" spans="1:25" ht="12.75">
      <c r="A676" s="348" t="s">
        <v>12861</v>
      </c>
      <c r="B676" s="349" t="e">
        <f t="shared" ca="1" si="35"/>
        <v>#REF!</v>
      </c>
      <c r="C676" s="350">
        <v>1.5</v>
      </c>
      <c r="D676" s="236"/>
      <c r="E676" s="236"/>
      <c r="F676" s="236"/>
      <c r="G676" s="236"/>
      <c r="H676" s="236"/>
      <c r="I676" s="236"/>
      <c r="J676" s="236"/>
      <c r="K676" s="236"/>
      <c r="L676" s="236"/>
      <c r="M676" s="236"/>
      <c r="N676" s="236"/>
      <c r="O676" s="236"/>
      <c r="P676" s="298"/>
      <c r="Q676" s="236"/>
      <c r="R676" s="236"/>
      <c r="S676" s="236"/>
      <c r="T676" s="236"/>
      <c r="U676" s="236"/>
      <c r="V676" s="236"/>
      <c r="W676" s="236"/>
      <c r="X676" s="236"/>
      <c r="Y676" s="236"/>
    </row>
    <row r="677" spans="1:25" ht="12.75">
      <c r="A677" s="348" t="s">
        <v>12862</v>
      </c>
      <c r="B677" s="349" t="e">
        <f t="shared" ca="1" si="35"/>
        <v>#REF!</v>
      </c>
      <c r="C677" s="350">
        <v>1.5</v>
      </c>
      <c r="D677" s="236"/>
      <c r="E677" s="236"/>
      <c r="F677" s="236"/>
      <c r="G677" s="236"/>
      <c r="H677" s="236"/>
      <c r="I677" s="236"/>
      <c r="J677" s="236"/>
      <c r="K677" s="236"/>
      <c r="L677" s="236"/>
      <c r="M677" s="236"/>
      <c r="N677" s="236"/>
      <c r="O677" s="236"/>
      <c r="P677" s="298"/>
      <c r="Q677" s="236"/>
      <c r="R677" s="236"/>
      <c r="S677" s="236"/>
      <c r="T677" s="236"/>
      <c r="U677" s="236"/>
      <c r="V677" s="236"/>
      <c r="W677" s="236"/>
      <c r="X677" s="236"/>
      <c r="Y677" s="236"/>
    </row>
    <row r="678" spans="1:25" ht="12.75">
      <c r="A678" s="348" t="s">
        <v>12863</v>
      </c>
      <c r="B678" s="349" t="e">
        <f t="shared" ca="1" si="35"/>
        <v>#REF!</v>
      </c>
      <c r="C678" s="350">
        <v>1.5</v>
      </c>
      <c r="D678" s="236"/>
      <c r="E678" s="236"/>
      <c r="F678" s="236"/>
      <c r="G678" s="236"/>
      <c r="H678" s="236"/>
      <c r="I678" s="236"/>
      <c r="J678" s="236"/>
      <c r="K678" s="236"/>
      <c r="L678" s="236"/>
      <c r="M678" s="236"/>
      <c r="N678" s="236"/>
      <c r="O678" s="236"/>
      <c r="P678" s="298"/>
      <c r="Q678" s="236"/>
      <c r="R678" s="236"/>
      <c r="S678" s="236"/>
      <c r="T678" s="236"/>
      <c r="U678" s="236"/>
      <c r="V678" s="236"/>
      <c r="W678" s="236"/>
      <c r="X678" s="236"/>
      <c r="Y678" s="236"/>
    </row>
    <row r="679" spans="1:25" ht="12.75">
      <c r="A679" s="348" t="s">
        <v>12864</v>
      </c>
      <c r="B679" s="349" t="e">
        <f t="shared" ca="1" si="35"/>
        <v>#REF!</v>
      </c>
      <c r="C679" s="350">
        <v>1.5</v>
      </c>
      <c r="D679" s="236"/>
      <c r="E679" s="236"/>
      <c r="F679" s="236"/>
      <c r="G679" s="236"/>
      <c r="H679" s="236"/>
      <c r="I679" s="236"/>
      <c r="J679" s="236"/>
      <c r="K679" s="236"/>
      <c r="L679" s="236"/>
      <c r="M679" s="236"/>
      <c r="N679" s="236"/>
      <c r="O679" s="236"/>
      <c r="P679" s="298"/>
      <c r="Q679" s="236"/>
      <c r="R679" s="236"/>
      <c r="S679" s="236"/>
      <c r="T679" s="236"/>
      <c r="U679" s="236"/>
      <c r="V679" s="236"/>
      <c r="W679" s="236"/>
      <c r="X679" s="236"/>
      <c r="Y679" s="236"/>
    </row>
    <row r="680" spans="1:25" ht="12.75">
      <c r="A680" s="348" t="s">
        <v>7832</v>
      </c>
      <c r="B680" s="349" t="e">
        <f t="shared" ca="1" si="35"/>
        <v>#REF!</v>
      </c>
      <c r="C680" s="350">
        <v>1.5</v>
      </c>
      <c r="D680" s="236"/>
      <c r="E680" s="236"/>
      <c r="F680" s="236"/>
      <c r="G680" s="236"/>
      <c r="H680" s="236"/>
      <c r="I680" s="236"/>
      <c r="J680" s="236"/>
      <c r="K680" s="236"/>
      <c r="L680" s="236"/>
      <c r="M680" s="236"/>
      <c r="N680" s="236"/>
      <c r="O680" s="236"/>
      <c r="P680" s="298"/>
      <c r="Q680" s="236"/>
      <c r="R680" s="236"/>
      <c r="S680" s="236"/>
      <c r="T680" s="236"/>
      <c r="U680" s="236"/>
      <c r="V680" s="236"/>
      <c r="W680" s="236"/>
      <c r="X680" s="236"/>
      <c r="Y680" s="236"/>
    </row>
    <row r="681" spans="1:25" ht="12.75">
      <c r="A681" s="348" t="s">
        <v>12865</v>
      </c>
      <c r="B681" s="349" t="e">
        <f t="shared" ca="1" si="35"/>
        <v>#REF!</v>
      </c>
      <c r="C681" s="350">
        <v>1.5</v>
      </c>
      <c r="D681" s="236"/>
      <c r="E681" s="236"/>
      <c r="F681" s="236"/>
      <c r="G681" s="236"/>
      <c r="H681" s="236"/>
      <c r="I681" s="236"/>
      <c r="J681" s="236"/>
      <c r="K681" s="236"/>
      <c r="L681" s="236"/>
      <c r="M681" s="236"/>
      <c r="N681" s="236"/>
      <c r="O681" s="236"/>
      <c r="P681" s="298"/>
      <c r="Q681" s="236"/>
      <c r="R681" s="236"/>
      <c r="S681" s="236"/>
      <c r="T681" s="236"/>
      <c r="U681" s="236"/>
      <c r="V681" s="236"/>
      <c r="W681" s="236"/>
      <c r="X681" s="236"/>
      <c r="Y681" s="236"/>
    </row>
    <row r="682" spans="1:25" ht="12.75">
      <c r="A682" s="348" t="s">
        <v>12866</v>
      </c>
      <c r="B682" s="349" t="e">
        <f t="shared" ca="1" si="35"/>
        <v>#REF!</v>
      </c>
      <c r="C682" s="350">
        <v>1.5</v>
      </c>
      <c r="D682" s="236"/>
      <c r="E682" s="236"/>
      <c r="F682" s="236"/>
      <c r="G682" s="236"/>
      <c r="H682" s="236"/>
      <c r="I682" s="236"/>
      <c r="J682" s="236"/>
      <c r="K682" s="236"/>
      <c r="L682" s="236"/>
      <c r="M682" s="236"/>
      <c r="N682" s="236"/>
      <c r="O682" s="236"/>
      <c r="P682" s="298"/>
      <c r="Q682" s="236"/>
      <c r="R682" s="236"/>
      <c r="S682" s="236"/>
      <c r="T682" s="236"/>
      <c r="U682" s="236"/>
      <c r="V682" s="236"/>
      <c r="W682" s="236"/>
      <c r="X682" s="236"/>
      <c r="Y682" s="236"/>
    </row>
    <row r="683" spans="1:25" ht="12.75">
      <c r="A683" s="348" t="s">
        <v>7827</v>
      </c>
      <c r="B683" s="349" t="e">
        <f t="shared" ca="1" si="35"/>
        <v>#REF!</v>
      </c>
      <c r="C683" s="350">
        <v>1.5</v>
      </c>
      <c r="D683" s="236"/>
      <c r="E683" s="236"/>
      <c r="F683" s="236"/>
      <c r="G683" s="236"/>
      <c r="H683" s="236"/>
      <c r="I683" s="236"/>
      <c r="J683" s="236"/>
      <c r="K683" s="236"/>
      <c r="L683" s="236"/>
      <c r="M683" s="236"/>
      <c r="N683" s="236"/>
      <c r="O683" s="236"/>
      <c r="P683" s="298"/>
      <c r="Q683" s="236"/>
      <c r="R683" s="236"/>
      <c r="S683" s="236"/>
      <c r="T683" s="236"/>
      <c r="U683" s="236"/>
      <c r="V683" s="236"/>
      <c r="W683" s="236"/>
      <c r="X683" s="236"/>
      <c r="Y683" s="236"/>
    </row>
    <row r="684" spans="1:25" ht="12.75">
      <c r="A684" s="348" t="s">
        <v>12867</v>
      </c>
      <c r="B684" s="349" t="e">
        <f t="shared" ca="1" si="35"/>
        <v>#REF!</v>
      </c>
      <c r="C684" s="350">
        <v>1.5</v>
      </c>
      <c r="D684" s="236"/>
      <c r="E684" s="236"/>
      <c r="F684" s="236"/>
      <c r="G684" s="236"/>
      <c r="H684" s="236"/>
      <c r="I684" s="236"/>
      <c r="J684" s="236"/>
      <c r="K684" s="236"/>
      <c r="L684" s="236"/>
      <c r="M684" s="236"/>
      <c r="N684" s="236"/>
      <c r="O684" s="236"/>
      <c r="P684" s="298"/>
      <c r="Q684" s="236"/>
      <c r="R684" s="236"/>
      <c r="S684" s="236"/>
      <c r="T684" s="236"/>
      <c r="U684" s="236"/>
      <c r="V684" s="236"/>
      <c r="W684" s="236"/>
      <c r="X684" s="236"/>
      <c r="Y684" s="236"/>
    </row>
    <row r="685" spans="1:25" ht="12.75">
      <c r="A685" s="348" t="s">
        <v>7922</v>
      </c>
      <c r="B685" s="349" t="e">
        <f t="shared" ca="1" si="35"/>
        <v>#REF!</v>
      </c>
      <c r="C685" s="350">
        <v>1.5</v>
      </c>
      <c r="D685" s="236"/>
      <c r="E685" s="236"/>
      <c r="F685" s="236"/>
      <c r="G685" s="236"/>
      <c r="H685" s="236"/>
      <c r="I685" s="236"/>
      <c r="J685" s="236"/>
      <c r="K685" s="236"/>
      <c r="L685" s="236"/>
      <c r="M685" s="236"/>
      <c r="N685" s="236"/>
      <c r="O685" s="236"/>
      <c r="P685" s="298"/>
      <c r="Q685" s="236"/>
      <c r="R685" s="236"/>
      <c r="S685" s="236"/>
      <c r="T685" s="236"/>
      <c r="U685" s="236"/>
      <c r="V685" s="236"/>
      <c r="W685" s="236"/>
      <c r="X685" s="236"/>
      <c r="Y685" s="236"/>
    </row>
    <row r="686" spans="1:25" ht="12.75">
      <c r="A686" s="348" t="s">
        <v>12868</v>
      </c>
      <c r="B686" s="349" t="e">
        <f t="shared" ca="1" si="35"/>
        <v>#REF!</v>
      </c>
      <c r="C686" s="350">
        <v>1.5</v>
      </c>
      <c r="D686" s="236"/>
      <c r="E686" s="236"/>
      <c r="F686" s="236"/>
      <c r="G686" s="236"/>
      <c r="H686" s="236"/>
      <c r="I686" s="236"/>
      <c r="J686" s="236"/>
      <c r="K686" s="236"/>
      <c r="L686" s="236"/>
      <c r="M686" s="236"/>
      <c r="N686" s="236"/>
      <c r="O686" s="236"/>
      <c r="P686" s="298"/>
      <c r="Q686" s="236"/>
      <c r="R686" s="236"/>
      <c r="S686" s="236"/>
      <c r="T686" s="236"/>
      <c r="U686" s="236"/>
      <c r="V686" s="236"/>
      <c r="W686" s="236"/>
      <c r="X686" s="236"/>
      <c r="Y686" s="236"/>
    </row>
    <row r="687" spans="1:25" ht="12.75">
      <c r="A687" s="348" t="s">
        <v>12869</v>
      </c>
      <c r="B687" s="349" t="e">
        <f t="shared" ca="1" si="35"/>
        <v>#REF!</v>
      </c>
      <c r="C687" s="350">
        <v>1.5</v>
      </c>
      <c r="D687" s="236"/>
      <c r="E687" s="236"/>
      <c r="F687" s="236"/>
      <c r="G687" s="236"/>
      <c r="H687" s="236"/>
      <c r="I687" s="236"/>
      <c r="J687" s="236"/>
      <c r="K687" s="236"/>
      <c r="L687" s="236"/>
      <c r="M687" s="236"/>
      <c r="N687" s="236"/>
      <c r="O687" s="236"/>
      <c r="P687" s="298"/>
      <c r="Q687" s="236"/>
      <c r="R687" s="236"/>
      <c r="S687" s="236"/>
      <c r="T687" s="236"/>
      <c r="U687" s="236"/>
      <c r="V687" s="236"/>
      <c r="W687" s="236"/>
      <c r="X687" s="236"/>
      <c r="Y687" s="236"/>
    </row>
    <row r="688" spans="1:25" ht="12.75">
      <c r="A688" s="348" t="s">
        <v>12870</v>
      </c>
      <c r="B688" s="349" t="e">
        <f t="shared" ca="1" si="35"/>
        <v>#REF!</v>
      </c>
      <c r="C688" s="350">
        <v>1.5</v>
      </c>
      <c r="D688" s="236"/>
      <c r="E688" s="236"/>
      <c r="F688" s="236"/>
      <c r="G688" s="236"/>
      <c r="H688" s="236"/>
      <c r="I688" s="236"/>
      <c r="J688" s="236"/>
      <c r="K688" s="236"/>
      <c r="L688" s="236"/>
      <c r="M688" s="236"/>
      <c r="N688" s="236"/>
      <c r="O688" s="236"/>
      <c r="P688" s="298"/>
      <c r="Q688" s="236"/>
      <c r="R688" s="236"/>
      <c r="S688" s="236"/>
      <c r="T688" s="236"/>
      <c r="U688" s="236"/>
      <c r="V688" s="236"/>
      <c r="W688" s="236"/>
      <c r="X688" s="236"/>
      <c r="Y688" s="236"/>
    </row>
    <row r="689" spans="1:25" ht="12.75">
      <c r="A689" s="348" t="s">
        <v>12871</v>
      </c>
      <c r="B689" s="349" t="e">
        <f t="shared" ca="1" si="35"/>
        <v>#REF!</v>
      </c>
      <c r="C689" s="350">
        <v>1.5</v>
      </c>
      <c r="D689" s="236"/>
      <c r="E689" s="236"/>
      <c r="F689" s="236"/>
      <c r="G689" s="236"/>
      <c r="H689" s="236"/>
      <c r="I689" s="236"/>
      <c r="J689" s="236"/>
      <c r="K689" s="236"/>
      <c r="L689" s="236"/>
      <c r="M689" s="236"/>
      <c r="N689" s="236"/>
      <c r="O689" s="236"/>
      <c r="P689" s="298"/>
      <c r="Q689" s="236"/>
      <c r="R689" s="236"/>
      <c r="S689" s="236"/>
      <c r="T689" s="236"/>
      <c r="U689" s="236"/>
      <c r="V689" s="236"/>
      <c r="W689" s="236"/>
      <c r="X689" s="236"/>
      <c r="Y689" s="236"/>
    </row>
    <row r="690" spans="1:25" ht="12.75">
      <c r="A690" s="348" t="s">
        <v>12872</v>
      </c>
      <c r="B690" s="349" t="e">
        <f t="shared" ca="1" si="35"/>
        <v>#REF!</v>
      </c>
      <c r="C690" s="350">
        <v>1.5</v>
      </c>
      <c r="D690" s="236"/>
      <c r="E690" s="236"/>
      <c r="F690" s="236"/>
      <c r="G690" s="236"/>
      <c r="H690" s="236"/>
      <c r="I690" s="236"/>
      <c r="J690" s="236"/>
      <c r="K690" s="236"/>
      <c r="L690" s="236"/>
      <c r="M690" s="236"/>
      <c r="N690" s="236"/>
      <c r="O690" s="236"/>
      <c r="P690" s="298"/>
      <c r="Q690" s="236"/>
      <c r="R690" s="236"/>
      <c r="S690" s="236"/>
      <c r="T690" s="236"/>
      <c r="U690" s="236"/>
      <c r="V690" s="236"/>
      <c r="W690" s="236"/>
      <c r="X690" s="236"/>
      <c r="Y690" s="236"/>
    </row>
    <row r="691" spans="1:25" ht="12.75">
      <c r="A691" s="348" t="s">
        <v>7802</v>
      </c>
      <c r="B691" s="349" t="e">
        <f t="shared" ca="1" si="35"/>
        <v>#REF!</v>
      </c>
      <c r="C691" s="350">
        <v>1.5</v>
      </c>
      <c r="D691" s="236"/>
      <c r="E691" s="236"/>
      <c r="F691" s="236"/>
      <c r="G691" s="236"/>
      <c r="H691" s="236"/>
      <c r="I691" s="236"/>
      <c r="J691" s="236"/>
      <c r="K691" s="236"/>
      <c r="L691" s="236"/>
      <c r="M691" s="236"/>
      <c r="N691" s="236"/>
      <c r="O691" s="236"/>
      <c r="P691" s="298"/>
      <c r="Q691" s="236"/>
      <c r="R691" s="236"/>
      <c r="S691" s="236"/>
      <c r="T691" s="236"/>
      <c r="U691" s="236"/>
      <c r="V691" s="236"/>
      <c r="W691" s="236"/>
      <c r="X691" s="236"/>
      <c r="Y691" s="236"/>
    </row>
    <row r="692" spans="1:25" ht="12.75">
      <c r="A692" s="348" t="s">
        <v>12873</v>
      </c>
      <c r="B692" s="349" t="e">
        <f t="shared" ca="1" si="35"/>
        <v>#REF!</v>
      </c>
      <c r="C692" s="350">
        <v>1.5</v>
      </c>
      <c r="D692" s="236"/>
      <c r="E692" s="236"/>
      <c r="F692" s="236"/>
      <c r="G692" s="236"/>
      <c r="H692" s="236"/>
      <c r="I692" s="236"/>
      <c r="J692" s="236"/>
      <c r="K692" s="236"/>
      <c r="L692" s="236"/>
      <c r="M692" s="236"/>
      <c r="N692" s="236"/>
      <c r="O692" s="236"/>
      <c r="P692" s="298"/>
      <c r="Q692" s="236"/>
      <c r="R692" s="236"/>
      <c r="S692" s="236"/>
      <c r="T692" s="236"/>
      <c r="U692" s="236"/>
      <c r="V692" s="236"/>
      <c r="W692" s="236"/>
      <c r="X692" s="236"/>
      <c r="Y692" s="236"/>
    </row>
    <row r="693" spans="1:25" ht="12.75">
      <c r="A693" s="348" t="s">
        <v>7837</v>
      </c>
      <c r="B693" s="349" t="e">
        <f t="shared" ca="1" si="35"/>
        <v>#REF!</v>
      </c>
      <c r="C693" s="350">
        <v>1.5</v>
      </c>
      <c r="D693" s="236"/>
      <c r="E693" s="236"/>
      <c r="F693" s="236"/>
      <c r="G693" s="236"/>
      <c r="H693" s="236"/>
      <c r="I693" s="236"/>
      <c r="J693" s="236"/>
      <c r="K693" s="236"/>
      <c r="L693" s="236"/>
      <c r="M693" s="236"/>
      <c r="N693" s="236"/>
      <c r="O693" s="236"/>
      <c r="P693" s="298"/>
      <c r="Q693" s="236"/>
      <c r="R693" s="236"/>
      <c r="S693" s="236"/>
      <c r="T693" s="236"/>
      <c r="U693" s="236"/>
      <c r="V693" s="236"/>
      <c r="W693" s="236"/>
      <c r="X693" s="236"/>
      <c r="Y693" s="236"/>
    </row>
    <row r="694" spans="1:25" ht="12.75">
      <c r="A694" s="348" t="s">
        <v>7842</v>
      </c>
      <c r="B694" s="349" t="e">
        <f t="shared" ca="1" si="35"/>
        <v>#REF!</v>
      </c>
      <c r="C694" s="350">
        <v>1.5</v>
      </c>
      <c r="D694" s="236"/>
      <c r="E694" s="236"/>
      <c r="F694" s="236"/>
      <c r="G694" s="236"/>
      <c r="H694" s="236"/>
      <c r="I694" s="236"/>
      <c r="J694" s="236"/>
      <c r="K694" s="236"/>
      <c r="L694" s="236"/>
      <c r="M694" s="236"/>
      <c r="N694" s="236"/>
      <c r="O694" s="236"/>
      <c r="P694" s="298"/>
      <c r="Q694" s="236"/>
      <c r="R694" s="236"/>
      <c r="S694" s="236"/>
      <c r="T694" s="236"/>
      <c r="U694" s="236"/>
      <c r="V694" s="236"/>
      <c r="W694" s="236"/>
      <c r="X694" s="236"/>
      <c r="Y694" s="236"/>
    </row>
    <row r="695" spans="1:25" ht="12.75">
      <c r="A695" s="348" t="s">
        <v>7847</v>
      </c>
      <c r="B695" s="349" t="e">
        <f t="shared" ca="1" si="35"/>
        <v>#REF!</v>
      </c>
      <c r="C695" s="350">
        <v>1.5</v>
      </c>
      <c r="D695" s="236"/>
      <c r="E695" s="236"/>
      <c r="F695" s="236"/>
      <c r="G695" s="236"/>
      <c r="H695" s="236"/>
      <c r="I695" s="236"/>
      <c r="J695" s="236"/>
      <c r="K695" s="236"/>
      <c r="L695" s="236"/>
      <c r="M695" s="236"/>
      <c r="N695" s="236"/>
      <c r="O695" s="236"/>
      <c r="P695" s="298"/>
      <c r="Q695" s="236"/>
      <c r="R695" s="236"/>
      <c r="S695" s="236"/>
      <c r="T695" s="236"/>
      <c r="U695" s="236"/>
      <c r="V695" s="236"/>
      <c r="W695" s="236"/>
      <c r="X695" s="236"/>
      <c r="Y695" s="236"/>
    </row>
    <row r="696" spans="1:25" ht="12.75">
      <c r="A696" s="348" t="s">
        <v>12874</v>
      </c>
      <c r="B696" s="349" t="e">
        <f t="shared" ca="1" si="35"/>
        <v>#REF!</v>
      </c>
      <c r="C696" s="350">
        <v>1.5</v>
      </c>
      <c r="D696" s="236"/>
      <c r="E696" s="236"/>
      <c r="F696" s="236"/>
      <c r="G696" s="236"/>
      <c r="H696" s="236"/>
      <c r="I696" s="236"/>
      <c r="J696" s="236"/>
      <c r="K696" s="236"/>
      <c r="L696" s="236"/>
      <c r="M696" s="236"/>
      <c r="N696" s="236"/>
      <c r="O696" s="236"/>
      <c r="P696" s="298"/>
      <c r="Q696" s="236"/>
      <c r="R696" s="236"/>
      <c r="S696" s="236"/>
      <c r="T696" s="236"/>
      <c r="U696" s="236"/>
      <c r="V696" s="236"/>
      <c r="W696" s="236"/>
      <c r="X696" s="236"/>
      <c r="Y696" s="236"/>
    </row>
    <row r="697" spans="1:25" ht="12.75">
      <c r="A697" s="348" t="s">
        <v>7862</v>
      </c>
      <c r="B697" s="349" t="e">
        <f t="shared" ca="1" si="35"/>
        <v>#REF!</v>
      </c>
      <c r="C697" s="350">
        <v>1.5</v>
      </c>
      <c r="D697" s="236"/>
      <c r="E697" s="236"/>
      <c r="F697" s="236"/>
      <c r="G697" s="236"/>
      <c r="H697" s="236"/>
      <c r="I697" s="236"/>
      <c r="J697" s="236"/>
      <c r="K697" s="236"/>
      <c r="L697" s="236"/>
      <c r="M697" s="236"/>
      <c r="N697" s="236"/>
      <c r="O697" s="236"/>
      <c r="P697" s="298"/>
      <c r="Q697" s="236"/>
      <c r="R697" s="236"/>
      <c r="S697" s="236"/>
      <c r="T697" s="236"/>
      <c r="U697" s="236"/>
      <c r="V697" s="236"/>
      <c r="W697" s="236"/>
      <c r="X697" s="236"/>
      <c r="Y697" s="236"/>
    </row>
    <row r="698" spans="1:25" ht="12.75">
      <c r="A698" s="348" t="s">
        <v>12875</v>
      </c>
      <c r="B698" s="349" t="e">
        <f t="shared" ca="1" si="35"/>
        <v>#REF!</v>
      </c>
      <c r="C698" s="350">
        <v>1.5</v>
      </c>
      <c r="D698" s="236"/>
      <c r="E698" s="236"/>
      <c r="F698" s="236"/>
      <c r="G698" s="236"/>
      <c r="H698" s="236"/>
      <c r="I698" s="236"/>
      <c r="J698" s="236"/>
      <c r="K698" s="236"/>
      <c r="L698" s="236"/>
      <c r="M698" s="236"/>
      <c r="N698" s="236"/>
      <c r="O698" s="236"/>
      <c r="P698" s="298"/>
      <c r="Q698" s="236"/>
      <c r="R698" s="236"/>
      <c r="S698" s="236"/>
      <c r="T698" s="236"/>
      <c r="U698" s="236"/>
      <c r="V698" s="236"/>
      <c r="W698" s="236"/>
      <c r="X698" s="236"/>
      <c r="Y698" s="236"/>
    </row>
    <row r="699" spans="1:25" ht="12.75">
      <c r="A699" s="348" t="s">
        <v>12876</v>
      </c>
      <c r="B699" s="349" t="e">
        <f t="shared" ca="1" si="35"/>
        <v>#REF!</v>
      </c>
      <c r="C699" s="350">
        <v>1.5</v>
      </c>
      <c r="D699" s="236"/>
      <c r="E699" s="236"/>
      <c r="F699" s="236"/>
      <c r="G699" s="236"/>
      <c r="H699" s="236"/>
      <c r="I699" s="236"/>
      <c r="J699" s="236"/>
      <c r="K699" s="236"/>
      <c r="L699" s="236"/>
      <c r="M699" s="236"/>
      <c r="N699" s="236"/>
      <c r="O699" s="236"/>
      <c r="P699" s="298"/>
      <c r="Q699" s="236"/>
      <c r="R699" s="236"/>
      <c r="S699" s="236"/>
      <c r="T699" s="236"/>
      <c r="U699" s="236"/>
      <c r="V699" s="236"/>
      <c r="W699" s="236"/>
      <c r="X699" s="236"/>
      <c r="Y699" s="236"/>
    </row>
    <row r="700" spans="1:25" ht="12.75">
      <c r="A700" s="348" t="s">
        <v>12877</v>
      </c>
      <c r="B700" s="349" t="e">
        <f t="shared" ca="1" si="35"/>
        <v>#REF!</v>
      </c>
      <c r="C700" s="350">
        <v>1.5</v>
      </c>
      <c r="D700" s="236"/>
      <c r="E700" s="236"/>
      <c r="F700" s="236"/>
      <c r="G700" s="236"/>
      <c r="H700" s="236"/>
      <c r="I700" s="236"/>
      <c r="J700" s="236"/>
      <c r="K700" s="236"/>
      <c r="L700" s="236"/>
      <c r="M700" s="236"/>
      <c r="N700" s="236"/>
      <c r="O700" s="236"/>
      <c r="P700" s="298"/>
      <c r="Q700" s="236"/>
      <c r="R700" s="236"/>
      <c r="S700" s="236"/>
      <c r="T700" s="236"/>
      <c r="U700" s="236"/>
      <c r="V700" s="236"/>
      <c r="W700" s="236"/>
      <c r="X700" s="236"/>
      <c r="Y700" s="236"/>
    </row>
    <row r="701" spans="1:25" ht="12.75">
      <c r="A701" s="348" t="s">
        <v>12878</v>
      </c>
      <c r="B701" s="349" t="e">
        <f t="shared" ca="1" si="35"/>
        <v>#REF!</v>
      </c>
      <c r="C701" s="350">
        <v>1.5</v>
      </c>
      <c r="D701" s="236"/>
      <c r="E701" s="236"/>
      <c r="F701" s="236"/>
      <c r="G701" s="236"/>
      <c r="H701" s="236"/>
      <c r="I701" s="236"/>
      <c r="J701" s="236"/>
      <c r="K701" s="236"/>
      <c r="L701" s="236"/>
      <c r="M701" s="236"/>
      <c r="N701" s="236"/>
      <c r="O701" s="236"/>
      <c r="P701" s="298"/>
      <c r="Q701" s="236"/>
      <c r="R701" s="236"/>
      <c r="S701" s="236"/>
      <c r="T701" s="236"/>
      <c r="U701" s="236"/>
      <c r="V701" s="236"/>
      <c r="W701" s="236"/>
      <c r="X701" s="236"/>
      <c r="Y701" s="236"/>
    </row>
    <row r="702" spans="1:25" ht="12.75">
      <c r="A702" s="348" t="s">
        <v>7867</v>
      </c>
      <c r="B702" s="349" t="e">
        <f t="shared" ca="1" si="35"/>
        <v>#REF!</v>
      </c>
      <c r="C702" s="350">
        <v>1.5</v>
      </c>
      <c r="D702" s="236"/>
      <c r="E702" s="236"/>
      <c r="F702" s="236"/>
      <c r="G702" s="236"/>
      <c r="H702" s="236"/>
      <c r="I702" s="236"/>
      <c r="J702" s="236"/>
      <c r="K702" s="236"/>
      <c r="L702" s="236"/>
      <c r="M702" s="236"/>
      <c r="N702" s="236"/>
      <c r="O702" s="236"/>
      <c r="P702" s="298"/>
      <c r="Q702" s="236"/>
      <c r="R702" s="236"/>
      <c r="S702" s="236"/>
      <c r="T702" s="236"/>
      <c r="U702" s="236"/>
      <c r="V702" s="236"/>
      <c r="W702" s="236"/>
      <c r="X702" s="236"/>
      <c r="Y702" s="236"/>
    </row>
    <row r="703" spans="1:25" ht="12.75">
      <c r="A703" s="348" t="s">
        <v>7872</v>
      </c>
      <c r="B703" s="349" t="e">
        <f t="shared" ca="1" si="35"/>
        <v>#REF!</v>
      </c>
      <c r="C703" s="350">
        <v>1.5</v>
      </c>
      <c r="D703" s="236"/>
      <c r="E703" s="236"/>
      <c r="F703" s="236"/>
      <c r="G703" s="236"/>
      <c r="H703" s="236"/>
      <c r="I703" s="236"/>
      <c r="J703" s="236"/>
      <c r="K703" s="236"/>
      <c r="L703" s="236"/>
      <c r="M703" s="236"/>
      <c r="N703" s="236"/>
      <c r="O703" s="236"/>
      <c r="P703" s="298"/>
      <c r="Q703" s="236"/>
      <c r="R703" s="236"/>
      <c r="S703" s="236"/>
      <c r="T703" s="236"/>
      <c r="U703" s="236"/>
      <c r="V703" s="236"/>
      <c r="W703" s="236"/>
      <c r="X703" s="236"/>
      <c r="Y703" s="236"/>
    </row>
    <row r="704" spans="1:25" ht="12.75">
      <c r="A704" s="348" t="s">
        <v>12879</v>
      </c>
      <c r="B704" s="349" t="e">
        <f t="shared" ca="1" si="35"/>
        <v>#REF!</v>
      </c>
      <c r="C704" s="350">
        <v>1.5</v>
      </c>
      <c r="D704" s="236"/>
      <c r="E704" s="236"/>
      <c r="F704" s="236"/>
      <c r="G704" s="236"/>
      <c r="H704" s="236"/>
      <c r="I704" s="236"/>
      <c r="J704" s="236"/>
      <c r="K704" s="236"/>
      <c r="L704" s="236"/>
      <c r="M704" s="236"/>
      <c r="N704" s="236"/>
      <c r="O704" s="236"/>
      <c r="P704" s="298"/>
      <c r="Q704" s="236"/>
      <c r="R704" s="236"/>
      <c r="S704" s="236"/>
      <c r="T704" s="236"/>
      <c r="U704" s="236"/>
      <c r="V704" s="236"/>
      <c r="W704" s="236"/>
      <c r="X704" s="236"/>
      <c r="Y704" s="236"/>
    </row>
    <row r="705" spans="1:25" ht="12.75">
      <c r="A705" s="348" t="s">
        <v>7877</v>
      </c>
      <c r="B705" s="349" t="e">
        <f t="shared" ca="1" si="35"/>
        <v>#REF!</v>
      </c>
      <c r="C705" s="350">
        <v>1.5</v>
      </c>
      <c r="D705" s="236"/>
      <c r="E705" s="236"/>
      <c r="F705" s="236"/>
      <c r="G705" s="236"/>
      <c r="H705" s="236"/>
      <c r="I705" s="236"/>
      <c r="J705" s="236"/>
      <c r="K705" s="236"/>
      <c r="L705" s="236"/>
      <c r="M705" s="236"/>
      <c r="N705" s="236"/>
      <c r="O705" s="236"/>
      <c r="P705" s="298"/>
      <c r="Q705" s="236"/>
      <c r="R705" s="236"/>
      <c r="S705" s="236"/>
      <c r="T705" s="236"/>
      <c r="U705" s="236"/>
      <c r="V705" s="236"/>
      <c r="W705" s="236"/>
      <c r="X705" s="236"/>
      <c r="Y705" s="236"/>
    </row>
    <row r="706" spans="1:25" ht="12.75">
      <c r="A706" s="348" t="s">
        <v>12880</v>
      </c>
      <c r="B706" s="349" t="e">
        <f t="shared" ca="1" si="35"/>
        <v>#REF!</v>
      </c>
      <c r="C706" s="350">
        <v>1.5</v>
      </c>
      <c r="D706" s="236"/>
      <c r="E706" s="236"/>
      <c r="F706" s="236"/>
      <c r="G706" s="236"/>
      <c r="H706" s="236"/>
      <c r="I706" s="236"/>
      <c r="J706" s="236"/>
      <c r="K706" s="236"/>
      <c r="L706" s="236"/>
      <c r="M706" s="236"/>
      <c r="N706" s="236"/>
      <c r="O706" s="236"/>
      <c r="P706" s="298"/>
      <c r="Q706" s="236"/>
      <c r="R706" s="236"/>
      <c r="S706" s="236"/>
      <c r="T706" s="236"/>
      <c r="U706" s="236"/>
      <c r="V706" s="236"/>
      <c r="W706" s="236"/>
      <c r="X706" s="236"/>
      <c r="Y706" s="236"/>
    </row>
    <row r="707" spans="1:25">
      <c r="A707" s="1372"/>
      <c r="B707" s="1359"/>
      <c r="C707" s="1357"/>
      <c r="D707" s="236"/>
      <c r="E707" s="236"/>
      <c r="F707" s="236"/>
      <c r="G707" s="236"/>
      <c r="H707" s="236"/>
      <c r="I707" s="236"/>
      <c r="J707" s="236"/>
      <c r="K707" s="236"/>
      <c r="L707" s="236"/>
      <c r="M707" s="236"/>
      <c r="N707" s="236"/>
      <c r="O707" s="236"/>
      <c r="P707" s="298"/>
      <c r="Q707" s="236"/>
      <c r="R707" s="236"/>
      <c r="S707" s="236"/>
      <c r="T707" s="236"/>
      <c r="U707" s="236"/>
      <c r="V707" s="236"/>
      <c r="W707" s="236"/>
      <c r="X707" s="236"/>
      <c r="Y707" s="236"/>
    </row>
    <row r="708" spans="1:25">
      <c r="A708" s="1372"/>
      <c r="B708" s="1359"/>
      <c r="C708" s="1357"/>
      <c r="D708" s="236"/>
      <c r="E708" s="236"/>
      <c r="F708" s="236"/>
      <c r="G708" s="236"/>
      <c r="H708" s="236"/>
      <c r="I708" s="236"/>
      <c r="J708" s="236"/>
      <c r="K708" s="236"/>
      <c r="L708" s="236"/>
      <c r="M708" s="236"/>
      <c r="N708" s="236"/>
      <c r="O708" s="236"/>
      <c r="P708" s="298"/>
      <c r="Q708" s="236"/>
      <c r="R708" s="236"/>
      <c r="S708" s="236"/>
      <c r="T708" s="236"/>
      <c r="U708" s="236"/>
      <c r="V708" s="236"/>
      <c r="W708" s="236"/>
      <c r="X708" s="236"/>
      <c r="Y708" s="236"/>
    </row>
    <row r="709" spans="1:25" ht="12.75">
      <c r="A709" s="351"/>
      <c r="B709" s="352"/>
      <c r="C709" s="353"/>
      <c r="D709" s="236"/>
      <c r="E709" s="236"/>
      <c r="F709" s="236"/>
      <c r="G709" s="236"/>
      <c r="H709" s="236"/>
      <c r="I709" s="236"/>
      <c r="J709" s="236"/>
      <c r="K709" s="236"/>
      <c r="L709" s="236"/>
      <c r="M709" s="236"/>
      <c r="N709" s="236"/>
      <c r="O709" s="236"/>
      <c r="P709" s="298"/>
      <c r="Q709" s="236"/>
      <c r="R709" s="236"/>
      <c r="S709" s="236"/>
      <c r="T709" s="236"/>
      <c r="U709" s="236"/>
      <c r="V709" s="236"/>
      <c r="W709" s="236"/>
      <c r="X709" s="236"/>
      <c r="Y709" s="236"/>
    </row>
    <row r="710" spans="1:25" ht="12.75">
      <c r="A710" s="351"/>
      <c r="B710" s="352"/>
      <c r="C710" s="353"/>
      <c r="D710" s="236"/>
      <c r="E710" s="236"/>
      <c r="F710" s="236"/>
      <c r="G710" s="236"/>
      <c r="H710" s="236"/>
      <c r="I710" s="236"/>
      <c r="J710" s="236"/>
      <c r="K710" s="236"/>
      <c r="L710" s="236"/>
      <c r="M710" s="236"/>
      <c r="N710" s="236"/>
      <c r="O710" s="236"/>
      <c r="P710" s="298"/>
      <c r="Q710" s="236"/>
      <c r="R710" s="236"/>
      <c r="S710" s="236"/>
      <c r="T710" s="236"/>
      <c r="U710" s="236"/>
      <c r="V710" s="236"/>
      <c r="W710" s="236"/>
      <c r="X710" s="236"/>
      <c r="Y710" s="236"/>
    </row>
    <row r="711" spans="1:25">
      <c r="A711" s="1372"/>
      <c r="B711" s="1359"/>
      <c r="C711" s="1357"/>
      <c r="D711" s="236"/>
      <c r="E711" s="236"/>
      <c r="F711" s="236"/>
      <c r="G711" s="236"/>
      <c r="H711" s="236"/>
      <c r="I711" s="236"/>
      <c r="J711" s="236"/>
      <c r="K711" s="236"/>
      <c r="L711" s="236"/>
      <c r="M711" s="236"/>
      <c r="N711" s="236"/>
      <c r="O711" s="236"/>
      <c r="P711" s="298"/>
      <c r="Q711" s="236"/>
      <c r="R711" s="236"/>
      <c r="S711" s="236"/>
      <c r="T711" s="236"/>
      <c r="U711" s="236"/>
      <c r="V711" s="236"/>
      <c r="W711" s="236"/>
      <c r="X711" s="236"/>
      <c r="Y711" s="236"/>
    </row>
    <row r="712" spans="1:25" ht="12.75">
      <c r="A712" s="351"/>
      <c r="B712" s="352"/>
      <c r="C712" s="353"/>
      <c r="D712" s="236"/>
      <c r="E712" s="236"/>
      <c r="F712" s="236"/>
      <c r="G712" s="236"/>
      <c r="H712" s="236"/>
      <c r="I712" s="236"/>
      <c r="J712" s="236"/>
      <c r="K712" s="236"/>
      <c r="L712" s="236"/>
      <c r="M712" s="236"/>
      <c r="N712" s="236"/>
      <c r="O712" s="236"/>
      <c r="P712" s="298"/>
      <c r="Q712" s="236"/>
      <c r="R712" s="236"/>
      <c r="S712" s="236"/>
      <c r="T712" s="236"/>
      <c r="U712" s="236"/>
      <c r="V712" s="236"/>
      <c r="W712" s="236"/>
      <c r="X712" s="236"/>
      <c r="Y712" s="236"/>
    </row>
    <row r="713" spans="1:25" ht="12.75">
      <c r="A713" s="354"/>
      <c r="B713" s="355"/>
      <c r="C713" s="353"/>
      <c r="D713" s="236"/>
      <c r="E713" s="236"/>
      <c r="F713" s="236"/>
      <c r="G713" s="236"/>
      <c r="H713" s="236"/>
      <c r="I713" s="236"/>
      <c r="J713" s="236"/>
      <c r="K713" s="236"/>
      <c r="L713" s="236"/>
      <c r="M713" s="236"/>
      <c r="N713" s="236"/>
      <c r="O713" s="236"/>
      <c r="P713" s="298"/>
      <c r="Q713" s="236"/>
      <c r="R713" s="236"/>
      <c r="S713" s="236"/>
      <c r="T713" s="236"/>
      <c r="U713" s="236"/>
      <c r="V713" s="236"/>
      <c r="W713" s="236"/>
      <c r="X713" s="236"/>
      <c r="Y713" s="236"/>
    </row>
    <row r="714" spans="1:25" ht="12.75">
      <c r="A714" s="354"/>
      <c r="B714" s="355"/>
      <c r="C714" s="353"/>
      <c r="D714" s="236"/>
      <c r="E714" s="236"/>
      <c r="F714" s="236"/>
      <c r="G714" s="236"/>
      <c r="H714" s="236"/>
      <c r="I714" s="236"/>
      <c r="J714" s="236"/>
      <c r="K714" s="236"/>
      <c r="L714" s="236"/>
      <c r="M714" s="236"/>
      <c r="N714" s="236"/>
      <c r="O714" s="236"/>
      <c r="P714" s="298"/>
      <c r="Q714" s="236"/>
      <c r="R714" s="236"/>
      <c r="S714" s="236"/>
      <c r="T714" s="236"/>
      <c r="U714" s="236"/>
      <c r="V714" s="236"/>
      <c r="W714" s="236"/>
      <c r="X714" s="236"/>
      <c r="Y714" s="236"/>
    </row>
    <row r="715" spans="1:25" ht="12.75">
      <c r="A715" s="354"/>
      <c r="B715" s="355"/>
      <c r="C715" s="353"/>
      <c r="D715" s="236"/>
      <c r="E715" s="236"/>
      <c r="F715" s="236"/>
      <c r="G715" s="236"/>
      <c r="H715" s="236"/>
      <c r="I715" s="236"/>
      <c r="J715" s="236"/>
      <c r="K715" s="236"/>
      <c r="L715" s="236"/>
      <c r="M715" s="236"/>
      <c r="N715" s="236"/>
      <c r="O715" s="236"/>
      <c r="P715" s="298"/>
      <c r="Q715" s="236"/>
      <c r="R715" s="236"/>
      <c r="S715" s="236"/>
      <c r="T715" s="236"/>
      <c r="U715" s="236"/>
      <c r="V715" s="236"/>
      <c r="W715" s="236"/>
      <c r="X715" s="236"/>
      <c r="Y715" s="236"/>
    </row>
    <row r="716" spans="1:25" ht="12.75">
      <c r="A716" s="354"/>
      <c r="B716" s="355"/>
      <c r="C716" s="353"/>
      <c r="D716" s="236"/>
      <c r="E716" s="236"/>
      <c r="F716" s="236"/>
      <c r="G716" s="236"/>
      <c r="H716" s="236"/>
      <c r="I716" s="236"/>
      <c r="J716" s="236"/>
      <c r="K716" s="236"/>
      <c r="L716" s="236"/>
      <c r="M716" s="236"/>
      <c r="N716" s="236"/>
      <c r="O716" s="236"/>
      <c r="P716" s="298"/>
      <c r="Q716" s="236"/>
      <c r="R716" s="236"/>
      <c r="S716" s="236"/>
      <c r="T716" s="236"/>
      <c r="U716" s="236"/>
      <c r="V716" s="236"/>
      <c r="W716" s="236"/>
      <c r="X716" s="236"/>
      <c r="Y716" s="236"/>
    </row>
    <row r="717" spans="1:25" ht="12.75">
      <c r="A717" s="354"/>
      <c r="B717" s="355"/>
      <c r="C717" s="353"/>
      <c r="D717" s="236"/>
      <c r="E717" s="236"/>
      <c r="F717" s="236"/>
      <c r="G717" s="236"/>
      <c r="H717" s="236"/>
      <c r="I717" s="236"/>
      <c r="J717" s="236"/>
      <c r="K717" s="236"/>
      <c r="L717" s="236"/>
      <c r="M717" s="236"/>
      <c r="N717" s="236"/>
      <c r="O717" s="236"/>
      <c r="P717" s="298"/>
      <c r="Q717" s="236"/>
      <c r="R717" s="236"/>
      <c r="S717" s="236"/>
      <c r="T717" s="236"/>
      <c r="U717" s="236"/>
      <c r="V717" s="236"/>
      <c r="W717" s="236"/>
      <c r="X717" s="236"/>
      <c r="Y717" s="236"/>
    </row>
    <row r="718" spans="1:25" ht="12.75">
      <c r="A718" s="354"/>
      <c r="B718" s="355"/>
      <c r="C718" s="353"/>
      <c r="D718" s="236"/>
      <c r="E718" s="236"/>
      <c r="F718" s="236"/>
      <c r="G718" s="236"/>
      <c r="H718" s="236"/>
      <c r="I718" s="236"/>
      <c r="J718" s="236"/>
      <c r="K718" s="236"/>
      <c r="L718" s="236"/>
      <c r="M718" s="236"/>
      <c r="N718" s="236"/>
      <c r="O718" s="236"/>
      <c r="P718" s="298"/>
      <c r="Q718" s="236"/>
      <c r="R718" s="236"/>
      <c r="S718" s="236"/>
      <c r="T718" s="236"/>
      <c r="U718" s="236"/>
      <c r="V718" s="236"/>
      <c r="W718" s="236"/>
      <c r="X718" s="236"/>
      <c r="Y718" s="236"/>
    </row>
    <row r="719" spans="1:25" ht="12.75">
      <c r="A719" s="354"/>
      <c r="B719" s="355"/>
      <c r="C719" s="353"/>
      <c r="D719" s="236"/>
      <c r="E719" s="236"/>
      <c r="F719" s="236"/>
      <c r="G719" s="236"/>
      <c r="H719" s="236"/>
      <c r="I719" s="236"/>
      <c r="J719" s="236"/>
      <c r="K719" s="236"/>
      <c r="L719" s="236"/>
      <c r="M719" s="236"/>
      <c r="N719" s="236"/>
      <c r="O719" s="236"/>
      <c r="P719" s="298"/>
      <c r="Q719" s="236"/>
      <c r="R719" s="236"/>
      <c r="S719" s="236"/>
      <c r="T719" s="236"/>
      <c r="U719" s="236"/>
      <c r="V719" s="236"/>
      <c r="W719" s="236"/>
      <c r="X719" s="236"/>
      <c r="Y719" s="236"/>
    </row>
    <row r="720" spans="1:25" ht="12.75">
      <c r="A720" s="354"/>
      <c r="B720" s="355"/>
      <c r="C720" s="353"/>
      <c r="D720" s="236"/>
      <c r="E720" s="236"/>
      <c r="F720" s="236"/>
      <c r="G720" s="236"/>
      <c r="H720" s="236"/>
      <c r="I720" s="236"/>
      <c r="J720" s="236"/>
      <c r="K720" s="236"/>
      <c r="L720" s="236"/>
      <c r="M720" s="236"/>
      <c r="N720" s="236"/>
      <c r="O720" s="236"/>
      <c r="P720" s="298"/>
      <c r="Q720" s="236"/>
      <c r="R720" s="236"/>
      <c r="S720" s="236"/>
      <c r="T720" s="236"/>
      <c r="U720" s="236"/>
      <c r="V720" s="236"/>
      <c r="W720" s="236"/>
      <c r="X720" s="236"/>
      <c r="Y720" s="236"/>
    </row>
    <row r="721" spans="1:25" ht="12.75">
      <c r="A721" s="354"/>
      <c r="B721" s="355"/>
      <c r="C721" s="353"/>
      <c r="D721" s="236"/>
      <c r="E721" s="236"/>
      <c r="F721" s="236"/>
      <c r="G721" s="236"/>
      <c r="H721" s="236"/>
      <c r="I721" s="236"/>
      <c r="J721" s="236"/>
      <c r="K721" s="236"/>
      <c r="L721" s="236"/>
      <c r="M721" s="236"/>
      <c r="N721" s="236"/>
      <c r="O721" s="236"/>
      <c r="P721" s="298"/>
      <c r="Q721" s="236"/>
      <c r="R721" s="236"/>
      <c r="S721" s="236"/>
      <c r="T721" s="236"/>
      <c r="U721" s="236"/>
      <c r="V721" s="236"/>
      <c r="W721" s="236"/>
      <c r="X721" s="236"/>
      <c r="Y721" s="236"/>
    </row>
    <row r="722" spans="1:25" ht="12.75">
      <c r="A722" s="354"/>
      <c r="B722" s="355"/>
      <c r="C722" s="353"/>
      <c r="D722" s="236"/>
      <c r="E722" s="236"/>
      <c r="F722" s="236"/>
      <c r="G722" s="236"/>
      <c r="H722" s="236"/>
      <c r="I722" s="236"/>
      <c r="J722" s="236"/>
      <c r="K722" s="236"/>
      <c r="L722" s="236"/>
      <c r="M722" s="236"/>
      <c r="N722" s="236"/>
      <c r="O722" s="236"/>
      <c r="P722" s="298"/>
      <c r="Q722" s="236"/>
      <c r="R722" s="236"/>
      <c r="S722" s="236"/>
      <c r="T722" s="236"/>
      <c r="U722" s="236"/>
      <c r="V722" s="236"/>
      <c r="W722" s="236"/>
      <c r="X722" s="236"/>
      <c r="Y722" s="236"/>
    </row>
    <row r="723" spans="1:25" ht="12.75">
      <c r="A723" s="354"/>
      <c r="B723" s="355"/>
      <c r="C723" s="353"/>
      <c r="D723" s="236"/>
      <c r="E723" s="236"/>
      <c r="F723" s="236"/>
      <c r="G723" s="236"/>
      <c r="H723" s="236"/>
      <c r="I723" s="236"/>
      <c r="J723" s="236"/>
      <c r="K723" s="236"/>
      <c r="L723" s="236"/>
      <c r="M723" s="236"/>
      <c r="N723" s="236"/>
      <c r="O723" s="236"/>
      <c r="P723" s="298"/>
      <c r="Q723" s="236"/>
      <c r="R723" s="236"/>
      <c r="S723" s="236"/>
      <c r="T723" s="236"/>
      <c r="U723" s="236"/>
      <c r="V723" s="236"/>
      <c r="W723" s="236"/>
      <c r="X723" s="236"/>
      <c r="Y723" s="236"/>
    </row>
    <row r="724" spans="1:25" ht="12.75">
      <c r="A724" s="354"/>
      <c r="B724" s="355"/>
      <c r="C724" s="353"/>
      <c r="D724" s="236"/>
      <c r="E724" s="236"/>
      <c r="F724" s="236"/>
      <c r="G724" s="236"/>
      <c r="H724" s="236"/>
      <c r="I724" s="236"/>
      <c r="J724" s="236"/>
      <c r="K724" s="236"/>
      <c r="L724" s="236"/>
      <c r="M724" s="236"/>
      <c r="N724" s="236"/>
      <c r="O724" s="236"/>
      <c r="P724" s="298"/>
      <c r="Q724" s="236"/>
      <c r="R724" s="236"/>
      <c r="S724" s="236"/>
      <c r="T724" s="236"/>
      <c r="U724" s="236"/>
      <c r="V724" s="236"/>
      <c r="W724" s="236"/>
      <c r="X724" s="236"/>
      <c r="Y724" s="236"/>
    </row>
    <row r="725" spans="1:25" ht="12.75">
      <c r="A725" s="354"/>
      <c r="B725" s="355"/>
      <c r="C725" s="353"/>
      <c r="D725" s="236"/>
      <c r="E725" s="236"/>
      <c r="F725" s="236"/>
      <c r="G725" s="236"/>
      <c r="H725" s="236"/>
      <c r="I725" s="236"/>
      <c r="J725" s="236"/>
      <c r="K725" s="236"/>
      <c r="L725" s="236"/>
      <c r="M725" s="236"/>
      <c r="N725" s="236"/>
      <c r="O725" s="236"/>
      <c r="P725" s="298"/>
      <c r="Q725" s="236"/>
      <c r="R725" s="236"/>
      <c r="S725" s="236"/>
      <c r="T725" s="236"/>
      <c r="U725" s="236"/>
      <c r="V725" s="236"/>
      <c r="W725" s="236"/>
      <c r="X725" s="236"/>
      <c r="Y725" s="236"/>
    </row>
    <row r="726" spans="1:25" ht="12.75">
      <c r="A726" s="354"/>
      <c r="B726" s="355"/>
      <c r="C726" s="353"/>
      <c r="D726" s="236"/>
      <c r="E726" s="236"/>
      <c r="F726" s="236"/>
      <c r="G726" s="236"/>
      <c r="H726" s="236"/>
      <c r="I726" s="236"/>
      <c r="J726" s="236"/>
      <c r="K726" s="236"/>
      <c r="L726" s="236"/>
      <c r="M726" s="236"/>
      <c r="N726" s="236"/>
      <c r="O726" s="236"/>
      <c r="P726" s="298"/>
      <c r="Q726" s="236"/>
      <c r="R726" s="236"/>
      <c r="S726" s="236"/>
      <c r="T726" s="236"/>
      <c r="U726" s="236"/>
      <c r="V726" s="236"/>
      <c r="W726" s="236"/>
      <c r="X726" s="236"/>
      <c r="Y726" s="236"/>
    </row>
    <row r="727" spans="1:25" ht="12.75">
      <c r="A727" s="354"/>
      <c r="B727" s="355"/>
      <c r="C727" s="353"/>
      <c r="D727" s="236"/>
      <c r="E727" s="236"/>
      <c r="F727" s="236"/>
      <c r="G727" s="236"/>
      <c r="H727" s="236"/>
      <c r="I727" s="236"/>
      <c r="J727" s="236"/>
      <c r="K727" s="236"/>
      <c r="L727" s="236"/>
      <c r="M727" s="236"/>
      <c r="N727" s="236"/>
      <c r="O727" s="236"/>
      <c r="P727" s="298"/>
      <c r="Q727" s="236"/>
      <c r="R727" s="236"/>
      <c r="S727" s="236"/>
      <c r="T727" s="236"/>
      <c r="U727" s="236"/>
      <c r="V727" s="236"/>
      <c r="W727" s="236"/>
      <c r="X727" s="236"/>
      <c r="Y727" s="236"/>
    </row>
    <row r="728" spans="1:25" ht="12.75">
      <c r="A728" s="354"/>
      <c r="B728" s="355"/>
      <c r="C728" s="353"/>
      <c r="D728" s="236"/>
      <c r="E728" s="236"/>
      <c r="F728" s="236"/>
      <c r="G728" s="236"/>
      <c r="H728" s="236"/>
      <c r="I728" s="236"/>
      <c r="J728" s="236"/>
      <c r="K728" s="236"/>
      <c r="L728" s="236"/>
      <c r="M728" s="236"/>
      <c r="N728" s="236"/>
      <c r="O728" s="236"/>
      <c r="P728" s="298"/>
      <c r="Q728" s="236"/>
      <c r="R728" s="236"/>
      <c r="S728" s="236"/>
      <c r="T728" s="236"/>
      <c r="U728" s="236"/>
      <c r="V728" s="236"/>
      <c r="W728" s="236"/>
      <c r="X728" s="236"/>
      <c r="Y728" s="236"/>
    </row>
    <row r="729" spans="1:25" ht="12.75">
      <c r="A729" s="354"/>
      <c r="B729" s="355"/>
      <c r="C729" s="353"/>
      <c r="D729" s="236"/>
      <c r="E729" s="236"/>
      <c r="F729" s="236"/>
      <c r="G729" s="236"/>
      <c r="H729" s="236"/>
      <c r="I729" s="236"/>
      <c r="J729" s="236"/>
      <c r="K729" s="236"/>
      <c r="L729" s="236"/>
      <c r="M729" s="236"/>
      <c r="N729" s="236"/>
      <c r="O729" s="236"/>
      <c r="P729" s="298"/>
      <c r="Q729" s="236"/>
      <c r="R729" s="236"/>
      <c r="S729" s="236"/>
      <c r="T729" s="236"/>
      <c r="U729" s="236"/>
      <c r="V729" s="236"/>
      <c r="W729" s="236"/>
      <c r="X729" s="236"/>
      <c r="Y729" s="236"/>
    </row>
    <row r="730" spans="1:25" ht="12.75">
      <c r="A730" s="354"/>
      <c r="B730" s="355"/>
      <c r="C730" s="353"/>
      <c r="D730" s="236"/>
      <c r="E730" s="236"/>
      <c r="F730" s="236"/>
      <c r="G730" s="236"/>
      <c r="H730" s="236"/>
      <c r="I730" s="236"/>
      <c r="J730" s="236"/>
      <c r="K730" s="236"/>
      <c r="L730" s="236"/>
      <c r="M730" s="236"/>
      <c r="N730" s="236"/>
      <c r="O730" s="236"/>
      <c r="P730" s="298"/>
      <c r="Q730" s="236"/>
      <c r="R730" s="236"/>
      <c r="S730" s="236"/>
      <c r="T730" s="236"/>
      <c r="U730" s="236"/>
      <c r="V730" s="236"/>
      <c r="W730" s="236"/>
      <c r="X730" s="236"/>
      <c r="Y730" s="236"/>
    </row>
    <row r="731" spans="1:25" ht="12.75">
      <c r="A731" s="354"/>
      <c r="B731" s="355"/>
      <c r="C731" s="353"/>
      <c r="D731" s="236"/>
      <c r="E731" s="236"/>
      <c r="F731" s="236"/>
      <c r="G731" s="236"/>
      <c r="H731" s="236"/>
      <c r="I731" s="236"/>
      <c r="J731" s="236"/>
      <c r="K731" s="236"/>
      <c r="L731" s="236"/>
      <c r="M731" s="236"/>
      <c r="N731" s="236"/>
      <c r="O731" s="236"/>
      <c r="P731" s="298"/>
      <c r="Q731" s="236"/>
      <c r="R731" s="236"/>
      <c r="S731" s="236"/>
      <c r="T731" s="236"/>
      <c r="U731" s="236"/>
      <c r="V731" s="236"/>
      <c r="W731" s="236"/>
      <c r="X731" s="236"/>
      <c r="Y731" s="236"/>
    </row>
    <row r="732" spans="1:25" ht="12.75">
      <c r="A732" s="354"/>
      <c r="B732" s="355"/>
      <c r="C732" s="353"/>
      <c r="D732" s="236"/>
      <c r="E732" s="236"/>
      <c r="F732" s="236"/>
      <c r="G732" s="236"/>
      <c r="H732" s="236"/>
      <c r="I732" s="236"/>
      <c r="J732" s="236"/>
      <c r="K732" s="236"/>
      <c r="L732" s="236"/>
      <c r="M732" s="236"/>
      <c r="N732" s="236"/>
      <c r="O732" s="236"/>
      <c r="P732" s="298"/>
      <c r="Q732" s="236"/>
      <c r="R732" s="236"/>
      <c r="S732" s="236"/>
      <c r="T732" s="236"/>
      <c r="U732" s="236"/>
      <c r="V732" s="236"/>
      <c r="W732" s="236"/>
      <c r="X732" s="236"/>
      <c r="Y732" s="236"/>
    </row>
    <row r="733" spans="1:25" ht="12.75">
      <c r="A733" s="354"/>
      <c r="B733" s="355"/>
      <c r="C733" s="353"/>
      <c r="D733" s="236"/>
      <c r="E733" s="236"/>
      <c r="F733" s="236"/>
      <c r="G733" s="236"/>
      <c r="H733" s="236"/>
      <c r="I733" s="236"/>
      <c r="J733" s="236"/>
      <c r="K733" s="236"/>
      <c r="L733" s="236"/>
      <c r="M733" s="236"/>
      <c r="N733" s="236"/>
      <c r="O733" s="236"/>
      <c r="P733" s="298"/>
      <c r="Q733" s="236"/>
      <c r="R733" s="236"/>
      <c r="S733" s="236"/>
      <c r="T733" s="236"/>
      <c r="U733" s="236"/>
      <c r="V733" s="236"/>
      <c r="W733" s="236"/>
      <c r="X733" s="236"/>
      <c r="Y733" s="236"/>
    </row>
    <row r="734" spans="1:25" ht="12.75">
      <c r="A734" s="354"/>
      <c r="B734" s="355"/>
      <c r="C734" s="353"/>
      <c r="D734" s="236"/>
      <c r="E734" s="236"/>
      <c r="F734" s="236"/>
      <c r="G734" s="236"/>
      <c r="H734" s="236"/>
      <c r="I734" s="236"/>
      <c r="J734" s="236"/>
      <c r="K734" s="236"/>
      <c r="L734" s="236"/>
      <c r="M734" s="236"/>
      <c r="N734" s="236"/>
      <c r="O734" s="236"/>
      <c r="P734" s="298"/>
      <c r="Q734" s="236"/>
      <c r="R734" s="236"/>
      <c r="S734" s="236"/>
      <c r="T734" s="236"/>
      <c r="U734" s="236"/>
      <c r="V734" s="236"/>
      <c r="W734" s="236"/>
      <c r="X734" s="236"/>
      <c r="Y734" s="236"/>
    </row>
    <row r="735" spans="1:25" ht="12.75">
      <c r="A735" s="354"/>
      <c r="B735" s="355"/>
      <c r="C735" s="353"/>
      <c r="D735" s="236"/>
      <c r="E735" s="236"/>
      <c r="F735" s="236"/>
      <c r="G735" s="236"/>
      <c r="H735" s="236"/>
      <c r="I735" s="236"/>
      <c r="J735" s="236"/>
      <c r="K735" s="236"/>
      <c r="L735" s="236"/>
      <c r="M735" s="236"/>
      <c r="N735" s="236"/>
      <c r="O735" s="236"/>
      <c r="P735" s="298"/>
      <c r="Q735" s="236"/>
      <c r="R735" s="236"/>
      <c r="S735" s="236"/>
      <c r="T735" s="236"/>
      <c r="U735" s="236"/>
      <c r="V735" s="236"/>
      <c r="W735" s="236"/>
      <c r="X735" s="236"/>
      <c r="Y735" s="236"/>
    </row>
    <row r="736" spans="1:25" ht="12.75">
      <c r="A736" s="354"/>
      <c r="B736" s="355"/>
      <c r="C736" s="353"/>
      <c r="D736" s="236"/>
      <c r="E736" s="236"/>
      <c r="F736" s="236"/>
      <c r="G736" s="236"/>
      <c r="H736" s="236"/>
      <c r="I736" s="236"/>
      <c r="J736" s="236"/>
      <c r="K736" s="236"/>
      <c r="L736" s="236"/>
      <c r="M736" s="236"/>
      <c r="N736" s="236"/>
      <c r="O736" s="236"/>
      <c r="P736" s="298"/>
      <c r="Q736" s="236"/>
      <c r="R736" s="236"/>
      <c r="S736" s="236"/>
      <c r="T736" s="236"/>
      <c r="U736" s="236"/>
      <c r="V736" s="236"/>
      <c r="W736" s="236"/>
      <c r="X736" s="236"/>
      <c r="Y736" s="236"/>
    </row>
    <row r="737" spans="1:25" ht="12.75">
      <c r="A737" s="354"/>
      <c r="B737" s="355"/>
      <c r="C737" s="353"/>
      <c r="D737" s="236"/>
      <c r="E737" s="236"/>
      <c r="F737" s="236"/>
      <c r="G737" s="236"/>
      <c r="H737" s="236"/>
      <c r="I737" s="236"/>
      <c r="J737" s="236"/>
      <c r="K737" s="236"/>
      <c r="L737" s="236"/>
      <c r="M737" s="236"/>
      <c r="N737" s="236"/>
      <c r="O737" s="236"/>
      <c r="P737" s="298"/>
      <c r="Q737" s="236"/>
      <c r="R737" s="236"/>
      <c r="S737" s="236"/>
      <c r="T737" s="236"/>
      <c r="U737" s="236"/>
      <c r="V737" s="236"/>
      <c r="W737" s="236"/>
      <c r="X737" s="236"/>
      <c r="Y737" s="236"/>
    </row>
    <row r="738" spans="1:25" ht="12.75">
      <c r="A738" s="354"/>
      <c r="B738" s="355"/>
      <c r="C738" s="353"/>
      <c r="D738" s="236"/>
      <c r="E738" s="236"/>
      <c r="F738" s="236"/>
      <c r="G738" s="236"/>
      <c r="H738" s="236"/>
      <c r="I738" s="236"/>
      <c r="J738" s="236"/>
      <c r="K738" s="236"/>
      <c r="L738" s="236"/>
      <c r="M738" s="236"/>
      <c r="N738" s="236"/>
      <c r="O738" s="236"/>
      <c r="P738" s="298"/>
      <c r="Q738" s="236"/>
      <c r="R738" s="236"/>
      <c r="S738" s="236"/>
      <c r="T738" s="236"/>
      <c r="U738" s="236"/>
      <c r="V738" s="236"/>
      <c r="W738" s="236"/>
      <c r="X738" s="236"/>
      <c r="Y738" s="236"/>
    </row>
    <row r="739" spans="1:25" ht="12.75">
      <c r="A739" s="354"/>
      <c r="B739" s="355"/>
      <c r="C739" s="353"/>
      <c r="D739" s="236"/>
      <c r="E739" s="236"/>
      <c r="F739" s="236"/>
      <c r="G739" s="236"/>
      <c r="H739" s="236"/>
      <c r="I739" s="236"/>
      <c r="J739" s="236"/>
      <c r="K739" s="236"/>
      <c r="L739" s="236"/>
      <c r="M739" s="236"/>
      <c r="N739" s="236"/>
      <c r="O739" s="236"/>
      <c r="P739" s="298"/>
      <c r="Q739" s="236"/>
      <c r="R739" s="236"/>
      <c r="S739" s="236"/>
      <c r="T739" s="236"/>
      <c r="U739" s="236"/>
      <c r="V739" s="236"/>
      <c r="W739" s="236"/>
      <c r="X739" s="236"/>
      <c r="Y739" s="236"/>
    </row>
    <row r="740" spans="1:25" ht="12.75">
      <c r="A740" s="354"/>
      <c r="B740" s="355"/>
      <c r="C740" s="353"/>
      <c r="D740" s="236"/>
      <c r="E740" s="236"/>
      <c r="F740" s="236"/>
      <c r="G740" s="236"/>
      <c r="H740" s="236"/>
      <c r="I740" s="236"/>
      <c r="J740" s="236"/>
      <c r="K740" s="236"/>
      <c r="L740" s="236"/>
      <c r="M740" s="236"/>
      <c r="N740" s="236"/>
      <c r="O740" s="236"/>
      <c r="P740" s="298"/>
      <c r="Q740" s="236"/>
      <c r="R740" s="236"/>
      <c r="S740" s="236"/>
      <c r="T740" s="236"/>
      <c r="U740" s="236"/>
      <c r="V740" s="236"/>
      <c r="W740" s="236"/>
      <c r="X740" s="236"/>
      <c r="Y740" s="236"/>
    </row>
    <row r="741" spans="1:25" ht="12.75">
      <c r="A741" s="354"/>
      <c r="B741" s="355"/>
      <c r="C741" s="353"/>
      <c r="D741" s="236"/>
      <c r="E741" s="236"/>
      <c r="F741" s="236"/>
      <c r="G741" s="236"/>
      <c r="H741" s="236"/>
      <c r="I741" s="236"/>
      <c r="J741" s="236"/>
      <c r="K741" s="236"/>
      <c r="L741" s="236"/>
      <c r="M741" s="236"/>
      <c r="N741" s="236"/>
      <c r="O741" s="236"/>
      <c r="P741" s="298"/>
      <c r="Q741" s="236"/>
      <c r="R741" s="236"/>
      <c r="S741" s="236"/>
      <c r="T741" s="236"/>
      <c r="U741" s="236"/>
      <c r="V741" s="236"/>
      <c r="W741" s="236"/>
      <c r="X741" s="236"/>
      <c r="Y741" s="236"/>
    </row>
    <row r="742" spans="1:25" ht="12.75">
      <c r="A742" s="354"/>
      <c r="B742" s="355"/>
      <c r="C742" s="353"/>
      <c r="D742" s="236"/>
      <c r="E742" s="236"/>
      <c r="F742" s="236"/>
      <c r="G742" s="236"/>
      <c r="H742" s="236"/>
      <c r="I742" s="236"/>
      <c r="J742" s="236"/>
      <c r="K742" s="236"/>
      <c r="L742" s="236"/>
      <c r="M742" s="236"/>
      <c r="N742" s="236"/>
      <c r="O742" s="236"/>
      <c r="P742" s="298"/>
      <c r="Q742" s="236"/>
      <c r="R742" s="236"/>
      <c r="S742" s="236"/>
      <c r="T742" s="236"/>
      <c r="U742" s="236"/>
      <c r="V742" s="236"/>
      <c r="W742" s="236"/>
      <c r="X742" s="236"/>
      <c r="Y742" s="236"/>
    </row>
    <row r="743" spans="1:25" ht="12.75">
      <c r="A743" s="354"/>
      <c r="B743" s="355"/>
      <c r="C743" s="353"/>
      <c r="D743" s="236"/>
      <c r="E743" s="236"/>
      <c r="F743" s="236"/>
      <c r="G743" s="236"/>
      <c r="H743" s="236"/>
      <c r="I743" s="236"/>
      <c r="J743" s="236"/>
      <c r="K743" s="236"/>
      <c r="L743" s="236"/>
      <c r="M743" s="236"/>
      <c r="N743" s="236"/>
      <c r="O743" s="236"/>
      <c r="P743" s="298"/>
      <c r="Q743" s="236"/>
      <c r="R743" s="236"/>
      <c r="S743" s="236"/>
      <c r="T743" s="236"/>
      <c r="U743" s="236"/>
      <c r="V743" s="236"/>
      <c r="W743" s="236"/>
      <c r="X743" s="236"/>
      <c r="Y743" s="236"/>
    </row>
    <row r="744" spans="1:25" ht="12.75">
      <c r="A744" s="354"/>
      <c r="B744" s="355"/>
      <c r="C744" s="353"/>
      <c r="D744" s="236"/>
      <c r="E744" s="236"/>
      <c r="F744" s="236"/>
      <c r="G744" s="236"/>
      <c r="H744" s="236"/>
      <c r="I744" s="236"/>
      <c r="J744" s="236"/>
      <c r="K744" s="236"/>
      <c r="L744" s="236"/>
      <c r="M744" s="236"/>
      <c r="N744" s="236"/>
      <c r="O744" s="236"/>
      <c r="P744" s="298"/>
      <c r="Q744" s="236"/>
      <c r="R744" s="236"/>
      <c r="S744" s="236"/>
      <c r="T744" s="236"/>
      <c r="U744" s="236"/>
      <c r="V744" s="236"/>
      <c r="W744" s="236"/>
      <c r="X744" s="236"/>
      <c r="Y744" s="236"/>
    </row>
    <row r="745" spans="1:25" ht="12.75">
      <c r="A745" s="354"/>
      <c r="B745" s="355"/>
      <c r="C745" s="353"/>
      <c r="D745" s="236"/>
      <c r="E745" s="236"/>
      <c r="F745" s="236"/>
      <c r="G745" s="236"/>
      <c r="H745" s="236"/>
      <c r="I745" s="236"/>
      <c r="J745" s="236"/>
      <c r="K745" s="236"/>
      <c r="L745" s="236"/>
      <c r="M745" s="236"/>
      <c r="N745" s="236"/>
      <c r="O745" s="236"/>
      <c r="P745" s="298"/>
      <c r="Q745" s="236"/>
      <c r="R745" s="236"/>
      <c r="S745" s="236"/>
      <c r="T745" s="236"/>
      <c r="U745" s="236"/>
      <c r="V745" s="236"/>
      <c r="W745" s="236"/>
      <c r="X745" s="236"/>
      <c r="Y745" s="236"/>
    </row>
    <row r="746" spans="1:25" ht="12.75">
      <c r="A746" s="354"/>
      <c r="B746" s="355"/>
      <c r="C746" s="353"/>
      <c r="D746" s="236"/>
      <c r="E746" s="236"/>
      <c r="F746" s="236"/>
      <c r="G746" s="236"/>
      <c r="H746" s="236"/>
      <c r="I746" s="236"/>
      <c r="J746" s="236"/>
      <c r="K746" s="236"/>
      <c r="L746" s="236"/>
      <c r="M746" s="236"/>
      <c r="N746" s="236"/>
      <c r="O746" s="236"/>
      <c r="P746" s="298"/>
      <c r="Q746" s="236"/>
      <c r="R746" s="236"/>
      <c r="S746" s="236"/>
      <c r="T746" s="236"/>
      <c r="U746" s="236"/>
      <c r="V746" s="236"/>
      <c r="W746" s="236"/>
      <c r="X746" s="236"/>
      <c r="Y746" s="236"/>
    </row>
    <row r="747" spans="1:25" ht="12.75">
      <c r="A747" s="354"/>
      <c r="B747" s="355"/>
      <c r="C747" s="353"/>
      <c r="D747" s="236"/>
      <c r="E747" s="236"/>
      <c r="F747" s="236"/>
      <c r="G747" s="236"/>
      <c r="H747" s="236"/>
      <c r="I747" s="236"/>
      <c r="J747" s="236"/>
      <c r="K747" s="236"/>
      <c r="L747" s="236"/>
      <c r="M747" s="236"/>
      <c r="N747" s="236"/>
      <c r="O747" s="236"/>
      <c r="P747" s="298"/>
      <c r="Q747" s="236"/>
      <c r="R747" s="236"/>
      <c r="S747" s="236"/>
      <c r="T747" s="236"/>
      <c r="U747" s="236"/>
      <c r="V747" s="236"/>
      <c r="W747" s="236"/>
      <c r="X747" s="236"/>
      <c r="Y747" s="236"/>
    </row>
    <row r="748" spans="1:25" ht="12.75">
      <c r="A748" s="354"/>
      <c r="B748" s="355"/>
      <c r="C748" s="353"/>
      <c r="D748" s="236"/>
      <c r="E748" s="236"/>
      <c r="F748" s="236"/>
      <c r="G748" s="236"/>
      <c r="H748" s="236"/>
      <c r="I748" s="236"/>
      <c r="J748" s="236"/>
      <c r="K748" s="236"/>
      <c r="L748" s="236"/>
      <c r="M748" s="236"/>
      <c r="N748" s="236"/>
      <c r="O748" s="236"/>
      <c r="P748" s="298"/>
      <c r="Q748" s="236"/>
      <c r="R748" s="236"/>
      <c r="S748" s="236"/>
      <c r="T748" s="236"/>
      <c r="U748" s="236"/>
      <c r="V748" s="236"/>
      <c r="W748" s="236"/>
      <c r="X748" s="236"/>
      <c r="Y748" s="236"/>
    </row>
    <row r="749" spans="1:25" ht="12.75">
      <c r="A749" s="354"/>
      <c r="B749" s="355"/>
      <c r="C749" s="353"/>
      <c r="D749" s="236"/>
      <c r="E749" s="236"/>
      <c r="F749" s="236"/>
      <c r="G749" s="236"/>
      <c r="H749" s="236"/>
      <c r="I749" s="236"/>
      <c r="J749" s="236"/>
      <c r="K749" s="236"/>
      <c r="L749" s="236"/>
      <c r="M749" s="236"/>
      <c r="N749" s="236"/>
      <c r="O749" s="236"/>
      <c r="P749" s="298"/>
      <c r="Q749" s="236"/>
      <c r="R749" s="236"/>
      <c r="S749" s="236"/>
      <c r="T749" s="236"/>
      <c r="U749" s="236"/>
      <c r="V749" s="236"/>
      <c r="W749" s="236"/>
      <c r="X749" s="236"/>
      <c r="Y749" s="236"/>
    </row>
    <row r="750" spans="1:25" ht="12.75">
      <c r="A750" s="354"/>
      <c r="B750" s="355"/>
      <c r="C750" s="353"/>
      <c r="D750" s="236"/>
      <c r="E750" s="236"/>
      <c r="F750" s="236"/>
      <c r="G750" s="236"/>
      <c r="H750" s="236"/>
      <c r="I750" s="236"/>
      <c r="J750" s="236"/>
      <c r="K750" s="236"/>
      <c r="L750" s="236"/>
      <c r="M750" s="236"/>
      <c r="N750" s="236"/>
      <c r="O750" s="236"/>
      <c r="P750" s="298"/>
      <c r="Q750" s="236"/>
      <c r="R750" s="236"/>
      <c r="S750" s="236"/>
      <c r="T750" s="236"/>
      <c r="U750" s="236"/>
      <c r="V750" s="236"/>
      <c r="W750" s="236"/>
      <c r="X750" s="236"/>
      <c r="Y750" s="236"/>
    </row>
    <row r="751" spans="1:25" ht="12.75">
      <c r="A751" s="354"/>
      <c r="B751" s="355"/>
      <c r="C751" s="353"/>
      <c r="D751" s="236"/>
      <c r="E751" s="236"/>
      <c r="F751" s="236"/>
      <c r="G751" s="236"/>
      <c r="H751" s="236"/>
      <c r="I751" s="236"/>
      <c r="J751" s="236"/>
      <c r="K751" s="236"/>
      <c r="L751" s="236"/>
      <c r="M751" s="236"/>
      <c r="N751" s="236"/>
      <c r="O751" s="236"/>
      <c r="P751" s="298"/>
      <c r="Q751" s="236"/>
      <c r="R751" s="236"/>
      <c r="S751" s="236"/>
      <c r="T751" s="236"/>
      <c r="U751" s="236"/>
      <c r="V751" s="236"/>
      <c r="W751" s="236"/>
      <c r="X751" s="236"/>
      <c r="Y751" s="236"/>
    </row>
    <row r="752" spans="1:25" ht="12.75">
      <c r="A752" s="354"/>
      <c r="B752" s="355"/>
      <c r="C752" s="353"/>
      <c r="D752" s="236"/>
      <c r="E752" s="236"/>
      <c r="F752" s="236"/>
      <c r="G752" s="236"/>
      <c r="H752" s="236"/>
      <c r="I752" s="236"/>
      <c r="J752" s="236"/>
      <c r="K752" s="236"/>
      <c r="L752" s="236"/>
      <c r="M752" s="236"/>
      <c r="N752" s="236"/>
      <c r="O752" s="236"/>
      <c r="P752" s="298"/>
      <c r="Q752" s="236"/>
      <c r="R752" s="236"/>
      <c r="S752" s="236"/>
      <c r="T752" s="236"/>
      <c r="U752" s="236"/>
      <c r="V752" s="236"/>
      <c r="W752" s="236"/>
      <c r="X752" s="236"/>
      <c r="Y752" s="236"/>
    </row>
    <row r="753" spans="1:25" ht="12.75">
      <c r="A753" s="354"/>
      <c r="B753" s="355"/>
      <c r="C753" s="353"/>
      <c r="D753" s="236"/>
      <c r="E753" s="236"/>
      <c r="F753" s="236"/>
      <c r="G753" s="236"/>
      <c r="H753" s="236"/>
      <c r="I753" s="236"/>
      <c r="J753" s="236"/>
      <c r="K753" s="236"/>
      <c r="L753" s="236"/>
      <c r="M753" s="236"/>
      <c r="N753" s="236"/>
      <c r="O753" s="236"/>
      <c r="P753" s="298"/>
      <c r="Q753" s="236"/>
      <c r="R753" s="236"/>
      <c r="S753" s="236"/>
      <c r="T753" s="236"/>
      <c r="U753" s="236"/>
      <c r="V753" s="236"/>
      <c r="W753" s="236"/>
      <c r="X753" s="236"/>
      <c r="Y753" s="236"/>
    </row>
    <row r="754" spans="1:25" ht="12.75">
      <c r="A754" s="354"/>
      <c r="B754" s="355"/>
      <c r="C754" s="353"/>
      <c r="D754" s="236"/>
      <c r="E754" s="236"/>
      <c r="F754" s="236"/>
      <c r="G754" s="236"/>
      <c r="H754" s="236"/>
      <c r="I754" s="236"/>
      <c r="J754" s="236"/>
      <c r="K754" s="236"/>
      <c r="L754" s="236"/>
      <c r="M754" s="236"/>
      <c r="N754" s="236"/>
      <c r="O754" s="236"/>
      <c r="P754" s="298"/>
      <c r="Q754" s="236"/>
      <c r="R754" s="236"/>
      <c r="S754" s="236"/>
      <c r="T754" s="236"/>
      <c r="U754" s="236"/>
      <c r="V754" s="236"/>
      <c r="W754" s="236"/>
      <c r="X754" s="236"/>
      <c r="Y754" s="236"/>
    </row>
    <row r="755" spans="1:25" ht="12.75">
      <c r="A755" s="354"/>
      <c r="B755" s="355"/>
      <c r="C755" s="353"/>
      <c r="D755" s="236"/>
      <c r="E755" s="236"/>
      <c r="F755" s="236"/>
      <c r="G755" s="236"/>
      <c r="H755" s="236"/>
      <c r="I755" s="236"/>
      <c r="J755" s="236"/>
      <c r="K755" s="236"/>
      <c r="L755" s="236"/>
      <c r="M755" s="236"/>
      <c r="N755" s="236"/>
      <c r="O755" s="236"/>
      <c r="P755" s="298"/>
      <c r="Q755" s="236"/>
      <c r="R755" s="236"/>
      <c r="S755" s="236"/>
      <c r="T755" s="236"/>
      <c r="U755" s="236"/>
      <c r="V755" s="236"/>
      <c r="W755" s="236"/>
      <c r="X755" s="236"/>
      <c r="Y755" s="236"/>
    </row>
    <row r="756" spans="1:25" ht="12.75">
      <c r="A756" s="354"/>
      <c r="B756" s="355"/>
      <c r="C756" s="353"/>
      <c r="D756" s="236"/>
      <c r="E756" s="236"/>
      <c r="F756" s="236"/>
      <c r="G756" s="236"/>
      <c r="H756" s="236"/>
      <c r="I756" s="236"/>
      <c r="J756" s="236"/>
      <c r="K756" s="236"/>
      <c r="L756" s="236"/>
      <c r="M756" s="236"/>
      <c r="N756" s="236"/>
      <c r="O756" s="236"/>
      <c r="P756" s="298"/>
      <c r="Q756" s="236"/>
      <c r="R756" s="236"/>
      <c r="S756" s="236"/>
      <c r="T756" s="236"/>
      <c r="U756" s="236"/>
      <c r="V756" s="236"/>
      <c r="W756" s="236"/>
      <c r="X756" s="236"/>
      <c r="Y756" s="236"/>
    </row>
    <row r="757" spans="1:25" ht="12.75">
      <c r="A757" s="19"/>
      <c r="B757" s="19"/>
      <c r="C757" s="290"/>
      <c r="D757" s="236"/>
      <c r="E757" s="236"/>
      <c r="F757" s="236"/>
      <c r="G757" s="236"/>
      <c r="H757" s="236"/>
      <c r="I757" s="236"/>
      <c r="J757" s="236"/>
      <c r="K757" s="236"/>
      <c r="L757" s="236"/>
      <c r="M757" s="236"/>
      <c r="N757" s="236"/>
      <c r="O757" s="236"/>
      <c r="P757" s="298"/>
      <c r="Q757" s="236"/>
      <c r="R757" s="236"/>
      <c r="S757" s="236"/>
      <c r="T757" s="236"/>
      <c r="U757" s="236"/>
      <c r="V757" s="236"/>
      <c r="W757" s="236"/>
      <c r="X757" s="236"/>
      <c r="Y757" s="236"/>
    </row>
    <row r="758" spans="1:25" ht="12.75">
      <c r="A758" s="351"/>
      <c r="B758" s="355"/>
      <c r="C758" s="353"/>
      <c r="D758" s="236"/>
      <c r="E758" s="236"/>
      <c r="F758" s="236"/>
      <c r="G758" s="236"/>
      <c r="H758" s="236"/>
      <c r="I758" s="236"/>
      <c r="J758" s="236"/>
      <c r="K758" s="236"/>
      <c r="L758" s="236"/>
      <c r="M758" s="236"/>
      <c r="N758" s="236"/>
      <c r="O758" s="236"/>
      <c r="P758" s="298"/>
      <c r="Q758" s="236"/>
      <c r="R758" s="236"/>
      <c r="S758" s="236"/>
      <c r="T758" s="236"/>
      <c r="U758" s="236"/>
      <c r="V758" s="236"/>
      <c r="W758" s="236"/>
      <c r="X758" s="236"/>
      <c r="Y758" s="236"/>
    </row>
    <row r="759" spans="1:25" ht="12.75">
      <c r="A759" s="351"/>
      <c r="B759" s="355"/>
      <c r="C759" s="353"/>
      <c r="D759" s="236"/>
      <c r="E759" s="236"/>
      <c r="F759" s="236"/>
      <c r="G759" s="236"/>
      <c r="H759" s="236"/>
      <c r="I759" s="236"/>
      <c r="J759" s="236"/>
      <c r="K759" s="236"/>
      <c r="L759" s="236"/>
      <c r="M759" s="236"/>
      <c r="N759" s="236"/>
      <c r="O759" s="236"/>
      <c r="P759" s="298"/>
      <c r="Q759" s="236"/>
      <c r="R759" s="236"/>
      <c r="S759" s="236"/>
      <c r="T759" s="236"/>
      <c r="U759" s="236"/>
      <c r="V759" s="236"/>
      <c r="W759" s="236"/>
      <c r="X759" s="236"/>
      <c r="Y759" s="236"/>
    </row>
    <row r="760" spans="1:25" ht="12.75">
      <c r="A760" s="351"/>
      <c r="B760" s="355"/>
      <c r="C760" s="353"/>
      <c r="D760" s="236"/>
      <c r="E760" s="236"/>
      <c r="F760" s="236"/>
      <c r="G760" s="236"/>
      <c r="H760" s="236"/>
      <c r="I760" s="236"/>
      <c r="J760" s="236"/>
      <c r="K760" s="236"/>
      <c r="L760" s="236"/>
      <c r="M760" s="236"/>
      <c r="N760" s="236"/>
      <c r="O760" s="236"/>
      <c r="P760" s="298"/>
      <c r="Q760" s="236"/>
      <c r="R760" s="236"/>
      <c r="S760" s="236"/>
      <c r="T760" s="236"/>
      <c r="U760" s="236"/>
      <c r="V760" s="236"/>
      <c r="W760" s="236"/>
      <c r="X760" s="236"/>
      <c r="Y760" s="236"/>
    </row>
    <row r="761" spans="1:25" ht="12.75">
      <c r="A761" s="351"/>
      <c r="B761" s="355"/>
      <c r="C761" s="353"/>
      <c r="D761" s="236"/>
      <c r="E761" s="236"/>
      <c r="F761" s="236"/>
      <c r="G761" s="236"/>
      <c r="H761" s="236"/>
      <c r="I761" s="236"/>
      <c r="J761" s="236"/>
      <c r="K761" s="236"/>
      <c r="L761" s="236"/>
      <c r="M761" s="236"/>
      <c r="N761" s="236"/>
      <c r="O761" s="236"/>
      <c r="P761" s="298"/>
      <c r="Q761" s="236"/>
      <c r="R761" s="236"/>
      <c r="S761" s="236"/>
      <c r="T761" s="236"/>
      <c r="U761" s="236"/>
      <c r="V761" s="236"/>
      <c r="W761" s="236"/>
      <c r="X761" s="236"/>
      <c r="Y761" s="236"/>
    </row>
    <row r="762" spans="1:25" ht="12.75">
      <c r="A762" s="351"/>
      <c r="B762" s="355"/>
      <c r="C762" s="353"/>
      <c r="D762" s="236"/>
      <c r="E762" s="236"/>
      <c r="F762" s="236"/>
      <c r="G762" s="236"/>
      <c r="H762" s="236"/>
      <c r="I762" s="236"/>
      <c r="J762" s="236"/>
      <c r="K762" s="236"/>
      <c r="L762" s="236"/>
      <c r="M762" s="236"/>
      <c r="N762" s="236"/>
      <c r="O762" s="236"/>
      <c r="P762" s="298"/>
      <c r="Q762" s="236"/>
      <c r="R762" s="236"/>
      <c r="S762" s="236"/>
      <c r="T762" s="236"/>
      <c r="U762" s="236"/>
      <c r="V762" s="236"/>
      <c r="W762" s="236"/>
      <c r="X762" s="236"/>
      <c r="Y762" s="236"/>
    </row>
    <row r="763" spans="1:25" ht="12.75">
      <c r="A763" s="351"/>
      <c r="B763" s="355"/>
      <c r="C763" s="353"/>
      <c r="D763" s="236"/>
      <c r="E763" s="236"/>
      <c r="F763" s="236"/>
      <c r="G763" s="236"/>
      <c r="H763" s="236"/>
      <c r="I763" s="236"/>
      <c r="J763" s="236"/>
      <c r="K763" s="236"/>
      <c r="L763" s="236"/>
      <c r="M763" s="236"/>
      <c r="N763" s="236"/>
      <c r="O763" s="236"/>
      <c r="P763" s="298"/>
      <c r="Q763" s="236"/>
      <c r="R763" s="236"/>
      <c r="S763" s="236"/>
      <c r="T763" s="236"/>
      <c r="U763" s="236"/>
      <c r="V763" s="236"/>
      <c r="W763" s="236"/>
      <c r="X763" s="236"/>
      <c r="Y763" s="236"/>
    </row>
    <row r="764" spans="1:25" ht="12.75">
      <c r="A764" s="351"/>
      <c r="B764" s="355"/>
      <c r="C764" s="353"/>
      <c r="D764" s="236"/>
      <c r="E764" s="236"/>
      <c r="F764" s="236"/>
      <c r="G764" s="236"/>
      <c r="H764" s="236"/>
      <c r="I764" s="236"/>
      <c r="J764" s="236"/>
      <c r="K764" s="236"/>
      <c r="L764" s="236"/>
      <c r="M764" s="236"/>
      <c r="N764" s="236"/>
      <c r="O764" s="236"/>
      <c r="P764" s="298"/>
      <c r="Q764" s="236"/>
      <c r="R764" s="236"/>
      <c r="S764" s="236"/>
      <c r="T764" s="236"/>
      <c r="U764" s="236"/>
      <c r="V764" s="236"/>
      <c r="W764" s="236"/>
      <c r="X764" s="236"/>
      <c r="Y764" s="236"/>
    </row>
    <row r="765" spans="1:25" ht="12.75">
      <c r="A765" s="351"/>
      <c r="B765" s="355"/>
      <c r="C765" s="353"/>
      <c r="D765" s="236"/>
      <c r="E765" s="236"/>
      <c r="F765" s="236"/>
      <c r="G765" s="236"/>
      <c r="H765" s="236"/>
      <c r="I765" s="236"/>
      <c r="J765" s="236"/>
      <c r="K765" s="236"/>
      <c r="L765" s="236"/>
      <c r="M765" s="236"/>
      <c r="N765" s="236"/>
      <c r="O765" s="236"/>
      <c r="P765" s="298"/>
      <c r="Q765" s="236"/>
      <c r="R765" s="236"/>
      <c r="S765" s="236"/>
      <c r="T765" s="236"/>
      <c r="U765" s="236"/>
      <c r="V765" s="236"/>
      <c r="W765" s="236"/>
      <c r="X765" s="236"/>
      <c r="Y765" s="236"/>
    </row>
    <row r="766" spans="1:25" ht="12.75">
      <c r="A766" s="351"/>
      <c r="B766" s="355"/>
      <c r="C766" s="353"/>
      <c r="D766" s="236"/>
      <c r="E766" s="236"/>
      <c r="F766" s="236"/>
      <c r="G766" s="236"/>
      <c r="H766" s="236"/>
      <c r="I766" s="236"/>
      <c r="J766" s="236"/>
      <c r="K766" s="236"/>
      <c r="L766" s="236"/>
      <c r="M766" s="236"/>
      <c r="N766" s="236"/>
      <c r="O766" s="236"/>
      <c r="P766" s="298"/>
      <c r="Q766" s="236"/>
      <c r="R766" s="236"/>
      <c r="S766" s="236"/>
      <c r="T766" s="236"/>
      <c r="U766" s="236"/>
      <c r="V766" s="236"/>
      <c r="W766" s="236"/>
      <c r="X766" s="236"/>
      <c r="Y766" s="236"/>
    </row>
    <row r="767" spans="1:25" ht="12.75">
      <c r="A767" s="351"/>
      <c r="B767" s="355"/>
      <c r="C767" s="353"/>
      <c r="D767" s="236"/>
      <c r="E767" s="236"/>
      <c r="F767" s="236"/>
      <c r="G767" s="236"/>
      <c r="H767" s="236"/>
      <c r="I767" s="236"/>
      <c r="J767" s="236"/>
      <c r="K767" s="236"/>
      <c r="L767" s="236"/>
      <c r="M767" s="236"/>
      <c r="N767" s="236"/>
      <c r="O767" s="236"/>
      <c r="P767" s="298"/>
      <c r="Q767" s="236"/>
      <c r="R767" s="236"/>
      <c r="S767" s="236"/>
      <c r="T767" s="236"/>
      <c r="U767" s="236"/>
      <c r="V767" s="236"/>
      <c r="W767" s="236"/>
      <c r="X767" s="236"/>
      <c r="Y767" s="236"/>
    </row>
    <row r="768" spans="1:25" ht="12.75">
      <c r="A768" s="351"/>
      <c r="B768" s="355"/>
      <c r="C768" s="353"/>
      <c r="D768" s="236"/>
      <c r="E768" s="236"/>
      <c r="F768" s="236"/>
      <c r="G768" s="236"/>
      <c r="H768" s="236"/>
      <c r="I768" s="236"/>
      <c r="J768" s="236"/>
      <c r="K768" s="236"/>
      <c r="L768" s="236"/>
      <c r="M768" s="236"/>
      <c r="N768" s="236"/>
      <c r="O768" s="236"/>
      <c r="P768" s="298"/>
      <c r="Q768" s="236"/>
      <c r="R768" s="236"/>
      <c r="S768" s="236"/>
      <c r="T768" s="236"/>
      <c r="U768" s="236"/>
      <c r="V768" s="236"/>
      <c r="W768" s="236"/>
      <c r="X768" s="236"/>
      <c r="Y768" s="236"/>
    </row>
    <row r="769" spans="1:25" ht="12.75">
      <c r="A769" s="351"/>
      <c r="B769" s="355"/>
      <c r="C769" s="353"/>
      <c r="D769" s="236"/>
      <c r="E769" s="236"/>
      <c r="F769" s="236"/>
      <c r="G769" s="236"/>
      <c r="H769" s="236"/>
      <c r="I769" s="236"/>
      <c r="J769" s="236"/>
      <c r="K769" s="236"/>
      <c r="L769" s="236"/>
      <c r="M769" s="236"/>
      <c r="N769" s="236"/>
      <c r="O769" s="236"/>
      <c r="P769" s="298"/>
      <c r="Q769" s="236"/>
      <c r="R769" s="236"/>
      <c r="S769" s="236"/>
      <c r="T769" s="236"/>
      <c r="U769" s="236"/>
      <c r="V769" s="236"/>
      <c r="W769" s="236"/>
      <c r="X769" s="236"/>
      <c r="Y769" s="236"/>
    </row>
    <row r="770" spans="1:25" ht="12.75">
      <c r="A770" s="351"/>
      <c r="B770" s="355"/>
      <c r="C770" s="353"/>
      <c r="D770" s="236"/>
      <c r="E770" s="236"/>
      <c r="F770" s="236"/>
      <c r="G770" s="236"/>
      <c r="H770" s="236"/>
      <c r="I770" s="236"/>
      <c r="J770" s="236"/>
      <c r="K770" s="236"/>
      <c r="L770" s="236"/>
      <c r="M770" s="236"/>
      <c r="N770" s="236"/>
      <c r="O770" s="236"/>
      <c r="P770" s="298"/>
      <c r="Q770" s="236"/>
      <c r="R770" s="236"/>
      <c r="S770" s="236"/>
      <c r="T770" s="236"/>
      <c r="U770" s="236"/>
      <c r="V770" s="236"/>
      <c r="W770" s="236"/>
      <c r="X770" s="236"/>
      <c r="Y770" s="236"/>
    </row>
    <row r="771" spans="1:25" ht="12.75">
      <c r="A771" s="351"/>
      <c r="B771" s="355"/>
      <c r="C771" s="353"/>
      <c r="D771" s="236"/>
      <c r="E771" s="236"/>
      <c r="F771" s="236"/>
      <c r="G771" s="236"/>
      <c r="H771" s="236"/>
      <c r="I771" s="236"/>
      <c r="J771" s="236"/>
      <c r="K771" s="236"/>
      <c r="L771" s="236"/>
      <c r="M771" s="236"/>
      <c r="N771" s="236"/>
      <c r="O771" s="236"/>
      <c r="P771" s="298"/>
      <c r="Q771" s="236"/>
      <c r="R771" s="236"/>
      <c r="S771" s="236"/>
      <c r="T771" s="236"/>
      <c r="U771" s="236"/>
      <c r="V771" s="236"/>
      <c r="W771" s="236"/>
      <c r="X771" s="236"/>
      <c r="Y771" s="236"/>
    </row>
    <row r="772" spans="1:25" ht="12.75">
      <c r="A772" s="351"/>
      <c r="B772" s="355"/>
      <c r="C772" s="353"/>
      <c r="D772" s="236"/>
      <c r="E772" s="236"/>
      <c r="F772" s="236"/>
      <c r="G772" s="236"/>
      <c r="H772" s="236"/>
      <c r="I772" s="236"/>
      <c r="J772" s="236"/>
      <c r="K772" s="236"/>
      <c r="L772" s="236"/>
      <c r="M772" s="236"/>
      <c r="N772" s="236"/>
      <c r="O772" s="236"/>
      <c r="P772" s="298"/>
      <c r="Q772" s="236"/>
      <c r="R772" s="236"/>
      <c r="S772" s="236"/>
      <c r="T772" s="236"/>
      <c r="U772" s="236"/>
      <c r="V772" s="236"/>
      <c r="W772" s="236"/>
      <c r="X772" s="236"/>
      <c r="Y772" s="236"/>
    </row>
    <row r="773" spans="1:25" ht="12.75">
      <c r="A773" s="351"/>
      <c r="B773" s="355"/>
      <c r="C773" s="353"/>
      <c r="D773" s="236"/>
      <c r="E773" s="236"/>
      <c r="F773" s="236"/>
      <c r="G773" s="236"/>
      <c r="H773" s="236"/>
      <c r="I773" s="236"/>
      <c r="J773" s="236"/>
      <c r="K773" s="236"/>
      <c r="L773" s="236"/>
      <c r="M773" s="236"/>
      <c r="N773" s="236"/>
      <c r="O773" s="236"/>
      <c r="P773" s="298"/>
      <c r="Q773" s="236"/>
      <c r="R773" s="236"/>
      <c r="S773" s="236"/>
      <c r="T773" s="236"/>
      <c r="U773" s="236"/>
      <c r="V773" s="236"/>
      <c r="W773" s="236"/>
      <c r="X773" s="236"/>
      <c r="Y773" s="236"/>
    </row>
    <row r="774" spans="1:25" ht="12.75">
      <c r="A774" s="351"/>
      <c r="B774" s="355"/>
      <c r="C774" s="353"/>
      <c r="D774" s="236"/>
      <c r="E774" s="236"/>
      <c r="F774" s="236"/>
      <c r="G774" s="236"/>
      <c r="H774" s="236"/>
      <c r="I774" s="236"/>
      <c r="J774" s="236"/>
      <c r="K774" s="236"/>
      <c r="L774" s="236"/>
      <c r="M774" s="236"/>
      <c r="N774" s="236"/>
      <c r="O774" s="236"/>
      <c r="P774" s="298"/>
      <c r="Q774" s="236"/>
      <c r="R774" s="236"/>
      <c r="S774" s="236"/>
      <c r="T774" s="236"/>
      <c r="U774" s="236"/>
      <c r="V774" s="236"/>
      <c r="W774" s="236"/>
      <c r="X774" s="236"/>
      <c r="Y774" s="236"/>
    </row>
    <row r="775" spans="1:25" ht="12.75">
      <c r="A775" s="351"/>
      <c r="B775" s="355"/>
      <c r="C775" s="353"/>
      <c r="D775" s="236"/>
      <c r="E775" s="236"/>
      <c r="F775" s="236"/>
      <c r="G775" s="236"/>
      <c r="H775" s="236"/>
      <c r="I775" s="236"/>
      <c r="J775" s="236"/>
      <c r="K775" s="236"/>
      <c r="L775" s="236"/>
      <c r="M775" s="236"/>
      <c r="N775" s="236"/>
      <c r="O775" s="236"/>
      <c r="P775" s="298"/>
      <c r="Q775" s="236"/>
      <c r="R775" s="236"/>
      <c r="S775" s="236"/>
      <c r="T775" s="236"/>
      <c r="U775" s="236"/>
      <c r="V775" s="236"/>
      <c r="W775" s="236"/>
      <c r="X775" s="236"/>
      <c r="Y775" s="236"/>
    </row>
    <row r="776" spans="1:25" ht="12.75">
      <c r="A776" s="351"/>
      <c r="B776" s="355"/>
      <c r="C776" s="353"/>
      <c r="D776" s="236"/>
      <c r="E776" s="236"/>
      <c r="F776" s="236"/>
      <c r="G776" s="236"/>
      <c r="H776" s="236"/>
      <c r="I776" s="236"/>
      <c r="J776" s="236"/>
      <c r="K776" s="236"/>
      <c r="L776" s="236"/>
      <c r="M776" s="236"/>
      <c r="N776" s="236"/>
      <c r="O776" s="236"/>
      <c r="P776" s="298"/>
      <c r="Q776" s="236"/>
      <c r="R776" s="236"/>
      <c r="S776" s="236"/>
      <c r="T776" s="236"/>
      <c r="U776" s="236"/>
      <c r="V776" s="236"/>
      <c r="W776" s="236"/>
      <c r="X776" s="236"/>
      <c r="Y776" s="236"/>
    </row>
    <row r="777" spans="1:25" ht="12.75">
      <c r="A777" s="351"/>
      <c r="B777" s="355"/>
      <c r="C777" s="353"/>
      <c r="D777" s="236"/>
      <c r="E777" s="236"/>
      <c r="F777" s="236"/>
      <c r="G777" s="236"/>
      <c r="H777" s="236"/>
      <c r="I777" s="236"/>
      <c r="J777" s="236"/>
      <c r="K777" s="236"/>
      <c r="L777" s="236"/>
      <c r="M777" s="236"/>
      <c r="N777" s="236"/>
      <c r="O777" s="236"/>
      <c r="P777" s="298"/>
      <c r="Q777" s="236"/>
      <c r="R777" s="236"/>
      <c r="S777" s="236"/>
      <c r="T777" s="236"/>
      <c r="U777" s="236"/>
      <c r="V777" s="236"/>
      <c r="W777" s="236"/>
      <c r="X777" s="236"/>
      <c r="Y777" s="236"/>
    </row>
    <row r="778" spans="1:25" ht="12.75">
      <c r="A778" s="351"/>
      <c r="B778" s="355"/>
      <c r="C778" s="353"/>
      <c r="D778" s="236"/>
      <c r="E778" s="236"/>
      <c r="F778" s="236"/>
      <c r="G778" s="236"/>
      <c r="H778" s="236"/>
      <c r="I778" s="236"/>
      <c r="J778" s="236"/>
      <c r="K778" s="236"/>
      <c r="L778" s="236"/>
      <c r="M778" s="236"/>
      <c r="N778" s="236"/>
      <c r="O778" s="236"/>
      <c r="P778" s="298"/>
      <c r="Q778" s="236"/>
      <c r="R778" s="236"/>
      <c r="S778" s="236"/>
      <c r="T778" s="236"/>
      <c r="U778" s="236"/>
      <c r="V778" s="236"/>
      <c r="W778" s="236"/>
      <c r="X778" s="236"/>
      <c r="Y778" s="236"/>
    </row>
    <row r="779" spans="1:25" ht="12.75">
      <c r="A779" s="351"/>
      <c r="B779" s="355"/>
      <c r="C779" s="353"/>
      <c r="D779" s="236"/>
      <c r="E779" s="236"/>
      <c r="F779" s="236"/>
      <c r="G779" s="236"/>
      <c r="H779" s="236"/>
      <c r="I779" s="236"/>
      <c r="J779" s="236"/>
      <c r="K779" s="236"/>
      <c r="L779" s="236"/>
      <c r="M779" s="236"/>
      <c r="N779" s="236"/>
      <c r="O779" s="236"/>
      <c r="P779" s="298"/>
      <c r="Q779" s="236"/>
      <c r="R779" s="236"/>
      <c r="S779" s="236"/>
      <c r="T779" s="236"/>
      <c r="U779" s="236"/>
      <c r="V779" s="236"/>
      <c r="W779" s="236"/>
      <c r="X779" s="236"/>
      <c r="Y779" s="236"/>
    </row>
    <row r="780" spans="1:25" ht="12.75">
      <c r="A780" s="351"/>
      <c r="B780" s="355"/>
      <c r="C780" s="353"/>
      <c r="D780" s="236"/>
      <c r="E780" s="236"/>
      <c r="F780" s="236"/>
      <c r="G780" s="236"/>
      <c r="H780" s="236"/>
      <c r="I780" s="236"/>
      <c r="J780" s="236"/>
      <c r="K780" s="236"/>
      <c r="L780" s="236"/>
      <c r="M780" s="236"/>
      <c r="N780" s="236"/>
      <c r="O780" s="236"/>
      <c r="P780" s="298"/>
      <c r="Q780" s="236"/>
      <c r="R780" s="236"/>
      <c r="S780" s="236"/>
      <c r="T780" s="236"/>
      <c r="U780" s="236"/>
      <c r="V780" s="236"/>
      <c r="W780" s="236"/>
      <c r="X780" s="236"/>
      <c r="Y780" s="236"/>
    </row>
    <row r="781" spans="1:25" ht="12.75">
      <c r="A781" s="351"/>
      <c r="B781" s="355"/>
      <c r="C781" s="353"/>
      <c r="D781" s="236"/>
      <c r="E781" s="236"/>
      <c r="F781" s="236"/>
      <c r="G781" s="236"/>
      <c r="H781" s="236"/>
      <c r="I781" s="236"/>
      <c r="J781" s="236"/>
      <c r="K781" s="236"/>
      <c r="L781" s="236"/>
      <c r="M781" s="236"/>
      <c r="N781" s="236"/>
      <c r="O781" s="236"/>
      <c r="P781" s="298"/>
      <c r="Q781" s="236"/>
      <c r="R781" s="236"/>
      <c r="S781" s="236"/>
      <c r="T781" s="236"/>
      <c r="U781" s="236"/>
      <c r="V781" s="236"/>
      <c r="W781" s="236"/>
      <c r="X781" s="236"/>
      <c r="Y781" s="236"/>
    </row>
    <row r="782" spans="1:25" ht="12.75">
      <c r="A782" s="351"/>
      <c r="B782" s="355"/>
      <c r="C782" s="353"/>
      <c r="D782" s="236"/>
      <c r="E782" s="236"/>
      <c r="F782" s="236"/>
      <c r="G782" s="236"/>
      <c r="H782" s="236"/>
      <c r="I782" s="236"/>
      <c r="J782" s="236"/>
      <c r="K782" s="236"/>
      <c r="L782" s="236"/>
      <c r="M782" s="236"/>
      <c r="N782" s="236"/>
      <c r="O782" s="236"/>
      <c r="P782" s="298"/>
      <c r="Q782" s="236"/>
      <c r="R782" s="236"/>
      <c r="S782" s="236"/>
      <c r="T782" s="236"/>
      <c r="U782" s="236"/>
      <c r="V782" s="236"/>
      <c r="W782" s="236"/>
      <c r="X782" s="236"/>
      <c r="Y782" s="236"/>
    </row>
    <row r="783" spans="1:25" ht="12.75">
      <c r="A783" s="351"/>
      <c r="B783" s="355"/>
      <c r="C783" s="353"/>
      <c r="D783" s="236"/>
      <c r="E783" s="236"/>
      <c r="F783" s="236"/>
      <c r="G783" s="236"/>
      <c r="H783" s="236"/>
      <c r="I783" s="236"/>
      <c r="J783" s="236"/>
      <c r="K783" s="236"/>
      <c r="L783" s="236"/>
      <c r="M783" s="236"/>
      <c r="N783" s="236"/>
      <c r="O783" s="236"/>
      <c r="P783" s="298"/>
      <c r="Q783" s="236"/>
      <c r="R783" s="236"/>
      <c r="S783" s="236"/>
      <c r="T783" s="236"/>
      <c r="U783" s="236"/>
      <c r="V783" s="236"/>
      <c r="W783" s="236"/>
      <c r="X783" s="236"/>
      <c r="Y783" s="236"/>
    </row>
    <row r="784" spans="1:25" ht="12.75">
      <c r="A784" s="351"/>
      <c r="B784" s="355"/>
      <c r="C784" s="353"/>
      <c r="D784" s="236"/>
      <c r="E784" s="236"/>
      <c r="F784" s="236"/>
      <c r="G784" s="236"/>
      <c r="H784" s="236"/>
      <c r="I784" s="236"/>
      <c r="J784" s="236"/>
      <c r="K784" s="236"/>
      <c r="L784" s="236"/>
      <c r="M784" s="236"/>
      <c r="N784" s="236"/>
      <c r="O784" s="236"/>
      <c r="P784" s="298"/>
      <c r="Q784" s="236"/>
      <c r="R784" s="236"/>
      <c r="S784" s="236"/>
      <c r="T784" s="236"/>
      <c r="U784" s="236"/>
      <c r="V784" s="236"/>
      <c r="W784" s="236"/>
      <c r="X784" s="236"/>
      <c r="Y784" s="236"/>
    </row>
    <row r="785" spans="1:25" ht="12.75">
      <c r="A785" s="351"/>
      <c r="B785" s="355"/>
      <c r="C785" s="353"/>
      <c r="D785" s="236"/>
      <c r="E785" s="236"/>
      <c r="F785" s="236"/>
      <c r="G785" s="236"/>
      <c r="H785" s="236"/>
      <c r="I785" s="236"/>
      <c r="J785" s="236"/>
      <c r="K785" s="236"/>
      <c r="L785" s="236"/>
      <c r="M785" s="236"/>
      <c r="N785" s="236"/>
      <c r="O785" s="236"/>
      <c r="P785" s="298"/>
      <c r="Q785" s="236"/>
      <c r="R785" s="236"/>
      <c r="S785" s="236"/>
      <c r="T785" s="236"/>
      <c r="U785" s="236"/>
      <c r="V785" s="236"/>
      <c r="W785" s="236"/>
      <c r="X785" s="236"/>
      <c r="Y785" s="236"/>
    </row>
    <row r="786" spans="1:25" ht="12.75">
      <c r="A786" s="351"/>
      <c r="B786" s="355"/>
      <c r="C786" s="353"/>
      <c r="D786" s="236"/>
      <c r="E786" s="236"/>
      <c r="F786" s="236"/>
      <c r="G786" s="236"/>
      <c r="H786" s="236"/>
      <c r="I786" s="236"/>
      <c r="J786" s="236"/>
      <c r="K786" s="236"/>
      <c r="L786" s="236"/>
      <c r="M786" s="236"/>
      <c r="N786" s="236"/>
      <c r="O786" s="236"/>
      <c r="P786" s="298"/>
      <c r="Q786" s="236"/>
      <c r="R786" s="236"/>
      <c r="S786" s="236"/>
      <c r="T786" s="236"/>
      <c r="U786" s="236"/>
      <c r="V786" s="236"/>
      <c r="W786" s="236"/>
      <c r="X786" s="236"/>
      <c r="Y786" s="236"/>
    </row>
    <row r="787" spans="1:25" ht="12.75">
      <c r="A787" s="351"/>
      <c r="B787" s="355"/>
      <c r="C787" s="353"/>
      <c r="D787" s="236"/>
      <c r="E787" s="236"/>
      <c r="F787" s="236"/>
      <c r="G787" s="236"/>
      <c r="H787" s="236"/>
      <c r="I787" s="236"/>
      <c r="J787" s="236"/>
      <c r="K787" s="236"/>
      <c r="L787" s="236"/>
      <c r="M787" s="236"/>
      <c r="N787" s="236"/>
      <c r="O787" s="236"/>
      <c r="P787" s="298"/>
      <c r="Q787" s="236"/>
      <c r="R787" s="236"/>
      <c r="S787" s="236"/>
      <c r="T787" s="236"/>
      <c r="U787" s="236"/>
      <c r="V787" s="236"/>
      <c r="W787" s="236"/>
      <c r="X787" s="236"/>
      <c r="Y787" s="236"/>
    </row>
    <row r="788" spans="1:25" ht="12.75">
      <c r="A788" s="351"/>
      <c r="B788" s="355"/>
      <c r="C788" s="353"/>
      <c r="D788" s="236"/>
      <c r="E788" s="236"/>
      <c r="F788" s="236"/>
      <c r="G788" s="236"/>
      <c r="H788" s="236"/>
      <c r="I788" s="236"/>
      <c r="J788" s="236"/>
      <c r="K788" s="236"/>
      <c r="L788" s="236"/>
      <c r="M788" s="236"/>
      <c r="N788" s="236"/>
      <c r="O788" s="236"/>
      <c r="P788" s="298"/>
      <c r="Q788" s="236"/>
      <c r="R788" s="236"/>
      <c r="S788" s="236"/>
      <c r="T788" s="236"/>
      <c r="U788" s="236"/>
      <c r="V788" s="236"/>
      <c r="W788" s="236"/>
      <c r="X788" s="236"/>
      <c r="Y788" s="236"/>
    </row>
    <row r="789" spans="1:25" ht="12.75">
      <c r="A789" s="351"/>
      <c r="B789" s="355"/>
      <c r="C789" s="353"/>
      <c r="D789" s="236"/>
      <c r="E789" s="236"/>
      <c r="F789" s="236"/>
      <c r="G789" s="236"/>
      <c r="H789" s="236"/>
      <c r="I789" s="236"/>
      <c r="J789" s="236"/>
      <c r="K789" s="236"/>
      <c r="L789" s="236"/>
      <c r="M789" s="236"/>
      <c r="N789" s="236"/>
      <c r="O789" s="236"/>
      <c r="P789" s="298"/>
      <c r="Q789" s="236"/>
      <c r="R789" s="236"/>
      <c r="S789" s="236"/>
      <c r="T789" s="236"/>
      <c r="U789" s="236"/>
      <c r="V789" s="236"/>
      <c r="W789" s="236"/>
      <c r="X789" s="236"/>
      <c r="Y789" s="236"/>
    </row>
    <row r="790" spans="1:25" ht="12.75">
      <c r="A790" s="351"/>
      <c r="B790" s="355"/>
      <c r="C790" s="353"/>
      <c r="D790" s="236"/>
      <c r="E790" s="236"/>
      <c r="F790" s="236"/>
      <c r="G790" s="236"/>
      <c r="H790" s="236"/>
      <c r="I790" s="236"/>
      <c r="J790" s="236"/>
      <c r="K790" s="236"/>
      <c r="L790" s="236"/>
      <c r="M790" s="236"/>
      <c r="N790" s="236"/>
      <c r="O790" s="236"/>
      <c r="P790" s="298"/>
      <c r="Q790" s="236"/>
      <c r="R790" s="236"/>
      <c r="S790" s="236"/>
      <c r="T790" s="236"/>
      <c r="U790" s="236"/>
      <c r="V790" s="236"/>
      <c r="W790" s="236"/>
      <c r="X790" s="236"/>
      <c r="Y790" s="236"/>
    </row>
    <row r="791" spans="1:25" ht="12.75">
      <c r="A791" s="351"/>
      <c r="B791" s="355"/>
      <c r="C791" s="353"/>
      <c r="D791" s="236"/>
      <c r="E791" s="236"/>
      <c r="F791" s="236"/>
      <c r="G791" s="236"/>
      <c r="H791" s="236"/>
      <c r="I791" s="236"/>
      <c r="J791" s="236"/>
      <c r="K791" s="236"/>
      <c r="L791" s="236"/>
      <c r="M791" s="236"/>
      <c r="N791" s="236"/>
      <c r="O791" s="236"/>
      <c r="P791" s="298"/>
      <c r="Q791" s="236"/>
      <c r="R791" s="236"/>
      <c r="S791" s="236"/>
      <c r="T791" s="236"/>
      <c r="U791" s="236"/>
      <c r="V791" s="236"/>
      <c r="W791" s="236"/>
      <c r="X791" s="236"/>
      <c r="Y791" s="236"/>
    </row>
    <row r="792" spans="1:25" ht="12.75">
      <c r="A792" s="351"/>
      <c r="B792" s="355"/>
      <c r="C792" s="353"/>
      <c r="D792" s="236"/>
      <c r="E792" s="236"/>
      <c r="F792" s="236"/>
      <c r="G792" s="236"/>
      <c r="H792" s="236"/>
      <c r="I792" s="236"/>
      <c r="J792" s="236"/>
      <c r="K792" s="236"/>
      <c r="L792" s="236"/>
      <c r="M792" s="236"/>
      <c r="N792" s="236"/>
      <c r="O792" s="236"/>
      <c r="P792" s="298"/>
      <c r="Q792" s="236"/>
      <c r="R792" s="236"/>
      <c r="S792" s="236"/>
      <c r="T792" s="236"/>
      <c r="U792" s="236"/>
      <c r="V792" s="236"/>
      <c r="W792" s="236"/>
      <c r="X792" s="236"/>
      <c r="Y792" s="236"/>
    </row>
    <row r="793" spans="1:25">
      <c r="A793" s="1373" t="s">
        <v>12787</v>
      </c>
      <c r="B793" s="1359"/>
      <c r="C793" s="1357"/>
      <c r="D793" s="236"/>
      <c r="E793" s="236"/>
      <c r="F793" s="236"/>
      <c r="G793" s="236"/>
      <c r="H793" s="236"/>
      <c r="I793" s="236"/>
      <c r="J793" s="236"/>
      <c r="K793" s="236"/>
      <c r="L793" s="236"/>
      <c r="M793" s="236"/>
      <c r="N793" s="236"/>
      <c r="O793" s="236"/>
      <c r="P793" s="298"/>
      <c r="Q793" s="236"/>
      <c r="R793" s="236"/>
      <c r="S793" s="236"/>
      <c r="T793" s="236"/>
      <c r="U793" s="236"/>
      <c r="V793" s="236"/>
      <c r="W793" s="236"/>
      <c r="X793" s="236"/>
      <c r="Y793" s="236"/>
    </row>
    <row r="794" spans="1:25">
      <c r="A794" s="1373" t="s">
        <v>12785</v>
      </c>
      <c r="B794" s="1359"/>
      <c r="C794" s="1357"/>
      <c r="D794" s="236"/>
      <c r="E794" s="236"/>
      <c r="F794" s="236"/>
      <c r="G794" s="236"/>
      <c r="H794" s="236"/>
      <c r="I794" s="236"/>
      <c r="J794" s="236"/>
      <c r="K794" s="236"/>
      <c r="L794" s="236"/>
      <c r="M794" s="236"/>
      <c r="N794" s="236"/>
      <c r="O794" s="236"/>
      <c r="P794" s="298"/>
      <c r="Q794" s="236"/>
      <c r="R794" s="236"/>
      <c r="S794" s="236"/>
      <c r="T794" s="236"/>
      <c r="U794" s="236"/>
      <c r="V794" s="236"/>
      <c r="W794" s="236"/>
      <c r="X794" s="236"/>
      <c r="Y794" s="236"/>
    </row>
    <row r="795" spans="1:25" ht="12.75">
      <c r="A795" s="356"/>
      <c r="B795" s="357"/>
      <c r="C795" s="358"/>
      <c r="D795" s="236"/>
      <c r="E795" s="236"/>
      <c r="F795" s="236"/>
      <c r="G795" s="236"/>
      <c r="H795" s="236"/>
      <c r="I795" s="236"/>
      <c r="J795" s="236"/>
      <c r="K795" s="236"/>
      <c r="L795" s="236"/>
      <c r="M795" s="236"/>
      <c r="N795" s="236"/>
      <c r="O795" s="236"/>
      <c r="P795" s="298"/>
      <c r="Q795" s="236"/>
      <c r="R795" s="236"/>
      <c r="S795" s="236"/>
      <c r="T795" s="236"/>
      <c r="U795" s="236"/>
      <c r="V795" s="236"/>
      <c r="W795" s="236"/>
      <c r="X795" s="236"/>
      <c r="Y795" s="236"/>
    </row>
    <row r="796" spans="1:25" ht="12.75">
      <c r="A796" s="356"/>
      <c r="B796" s="357"/>
      <c r="C796" s="358"/>
      <c r="D796" s="236"/>
      <c r="E796" s="236"/>
      <c r="F796" s="236"/>
      <c r="G796" s="236"/>
      <c r="H796" s="236"/>
      <c r="I796" s="236"/>
      <c r="J796" s="236"/>
      <c r="K796" s="236"/>
      <c r="L796" s="236"/>
      <c r="M796" s="236"/>
      <c r="N796" s="236"/>
      <c r="O796" s="236"/>
      <c r="P796" s="298"/>
      <c r="Q796" s="236"/>
      <c r="R796" s="236"/>
      <c r="S796" s="236"/>
      <c r="T796" s="236"/>
      <c r="U796" s="236"/>
      <c r="V796" s="236"/>
      <c r="W796" s="236"/>
      <c r="X796" s="236"/>
      <c r="Y796" s="236"/>
    </row>
    <row r="797" spans="1:25">
      <c r="A797" s="1373" t="s">
        <v>12797</v>
      </c>
      <c r="B797" s="1359"/>
      <c r="C797" s="1357"/>
      <c r="D797" s="236"/>
      <c r="E797" s="236"/>
      <c r="F797" s="236"/>
      <c r="G797" s="236"/>
      <c r="H797" s="236"/>
      <c r="I797" s="236"/>
      <c r="J797" s="236"/>
      <c r="K797" s="236"/>
      <c r="L797" s="236"/>
      <c r="M797" s="236"/>
      <c r="N797" s="236"/>
      <c r="O797" s="236"/>
      <c r="P797" s="298"/>
      <c r="Q797" s="236"/>
      <c r="R797" s="236"/>
      <c r="S797" s="236"/>
      <c r="T797" s="236"/>
      <c r="U797" s="236"/>
      <c r="V797" s="236"/>
      <c r="W797" s="236"/>
      <c r="X797" s="236"/>
      <c r="Y797" s="236"/>
    </row>
    <row r="798" spans="1:25" ht="12.75">
      <c r="A798" s="356"/>
      <c r="B798" s="357"/>
      <c r="C798" s="358"/>
      <c r="D798" s="236"/>
      <c r="E798" s="236"/>
      <c r="F798" s="236"/>
      <c r="G798" s="236"/>
      <c r="H798" s="236"/>
      <c r="I798" s="236"/>
      <c r="J798" s="236"/>
      <c r="K798" s="236"/>
      <c r="L798" s="236"/>
      <c r="M798" s="236"/>
      <c r="N798" s="236"/>
      <c r="O798" s="236"/>
      <c r="P798" s="298"/>
      <c r="Q798" s="236"/>
      <c r="R798" s="236"/>
      <c r="S798" s="236"/>
      <c r="T798" s="236"/>
      <c r="U798" s="236"/>
      <c r="V798" s="236"/>
      <c r="W798" s="236"/>
      <c r="X798" s="236"/>
      <c r="Y798" s="236"/>
    </row>
    <row r="799" spans="1:25" ht="12.75">
      <c r="A799" s="356" t="s">
        <v>12881</v>
      </c>
      <c r="B799" s="357" t="e">
        <f t="shared" ref="B799:B929" ca="1" si="36">VLOOKUP(A799, INDIRECT("'"&amp;$O$1&amp;"'!$B$6:$E"), 4, FALSE())</f>
        <v>#REF!</v>
      </c>
      <c r="C799" s="358">
        <v>0.2</v>
      </c>
      <c r="D799" s="236"/>
      <c r="E799" s="236"/>
      <c r="F799" s="236"/>
      <c r="G799" s="236"/>
      <c r="H799" s="236"/>
      <c r="I799" s="236"/>
      <c r="J799" s="236"/>
      <c r="K799" s="236"/>
      <c r="L799" s="236"/>
      <c r="M799" s="236"/>
      <c r="N799" s="236"/>
      <c r="O799" s="236"/>
      <c r="P799" s="298"/>
      <c r="Q799" s="236"/>
      <c r="R799" s="236"/>
      <c r="S799" s="236"/>
      <c r="T799" s="236"/>
      <c r="U799" s="236"/>
      <c r="V799" s="236"/>
      <c r="W799" s="236"/>
      <c r="X799" s="236"/>
      <c r="Y799" s="236"/>
    </row>
    <row r="800" spans="1:25" ht="12.75">
      <c r="A800" s="356" t="s">
        <v>12882</v>
      </c>
      <c r="B800" s="357" t="e">
        <f t="shared" ca="1" si="36"/>
        <v>#REF!</v>
      </c>
      <c r="C800" s="358">
        <v>0.2</v>
      </c>
      <c r="D800" s="236"/>
      <c r="E800" s="236"/>
      <c r="F800" s="236"/>
      <c r="G800" s="236"/>
      <c r="H800" s="236"/>
      <c r="I800" s="236"/>
      <c r="J800" s="236"/>
      <c r="K800" s="236"/>
      <c r="L800" s="236"/>
      <c r="M800" s="236"/>
      <c r="N800" s="236"/>
      <c r="O800" s="236"/>
      <c r="P800" s="298"/>
      <c r="Q800" s="236"/>
      <c r="R800" s="236"/>
      <c r="S800" s="236"/>
      <c r="T800" s="236"/>
      <c r="U800" s="236"/>
      <c r="V800" s="236"/>
      <c r="W800" s="236"/>
      <c r="X800" s="236"/>
      <c r="Y800" s="236"/>
    </row>
    <row r="801" spans="1:25" ht="12.75">
      <c r="A801" s="356" t="s">
        <v>1246</v>
      </c>
      <c r="B801" s="357" t="e">
        <f t="shared" ca="1" si="36"/>
        <v>#REF!</v>
      </c>
      <c r="C801" s="358">
        <v>0.2</v>
      </c>
      <c r="D801" s="236"/>
      <c r="E801" s="236"/>
      <c r="F801" s="236"/>
      <c r="G801" s="236"/>
      <c r="H801" s="236"/>
      <c r="I801" s="236"/>
      <c r="J801" s="236"/>
      <c r="K801" s="236"/>
      <c r="L801" s="236"/>
      <c r="M801" s="236"/>
      <c r="N801" s="236"/>
      <c r="O801" s="236"/>
      <c r="P801" s="298"/>
      <c r="Q801" s="236"/>
      <c r="R801" s="236"/>
      <c r="S801" s="236"/>
      <c r="T801" s="236"/>
      <c r="U801" s="236"/>
      <c r="V801" s="236"/>
      <c r="W801" s="236"/>
      <c r="X801" s="236"/>
      <c r="Y801" s="236"/>
    </row>
    <row r="802" spans="1:25" ht="12.75">
      <c r="A802" s="356" t="s">
        <v>12883</v>
      </c>
      <c r="B802" s="357" t="e">
        <f t="shared" ca="1" si="36"/>
        <v>#REF!</v>
      </c>
      <c r="C802" s="358">
        <v>0.2</v>
      </c>
      <c r="D802" s="236"/>
      <c r="E802" s="236"/>
      <c r="F802" s="236"/>
      <c r="G802" s="236"/>
      <c r="H802" s="236"/>
      <c r="I802" s="236"/>
      <c r="J802" s="236"/>
      <c r="K802" s="236"/>
      <c r="L802" s="236"/>
      <c r="M802" s="236"/>
      <c r="N802" s="236"/>
      <c r="O802" s="236"/>
      <c r="P802" s="298"/>
      <c r="Q802" s="236"/>
      <c r="R802" s="236"/>
      <c r="S802" s="236"/>
      <c r="T802" s="236"/>
      <c r="U802" s="236"/>
      <c r="V802" s="236"/>
      <c r="W802" s="236"/>
      <c r="X802" s="236"/>
      <c r="Y802" s="236"/>
    </row>
    <row r="803" spans="1:25" ht="12.75">
      <c r="A803" s="356" t="s">
        <v>12884</v>
      </c>
      <c r="B803" s="357" t="e">
        <f t="shared" ca="1" si="36"/>
        <v>#REF!</v>
      </c>
      <c r="C803" s="358">
        <v>0.2</v>
      </c>
      <c r="D803" s="236"/>
      <c r="E803" s="236"/>
      <c r="F803" s="236"/>
      <c r="G803" s="236"/>
      <c r="H803" s="236"/>
      <c r="I803" s="236"/>
      <c r="J803" s="236"/>
      <c r="K803" s="236"/>
      <c r="L803" s="236"/>
      <c r="M803" s="236"/>
      <c r="N803" s="236"/>
      <c r="O803" s="236"/>
      <c r="P803" s="298"/>
      <c r="Q803" s="236"/>
      <c r="R803" s="236"/>
      <c r="S803" s="236"/>
      <c r="T803" s="236"/>
      <c r="U803" s="236"/>
      <c r="V803" s="236"/>
      <c r="W803" s="236"/>
      <c r="X803" s="236"/>
      <c r="Y803" s="236"/>
    </row>
    <row r="804" spans="1:25" ht="12.75">
      <c r="A804" s="356" t="s">
        <v>12885</v>
      </c>
      <c r="B804" s="357" t="e">
        <f t="shared" ca="1" si="36"/>
        <v>#REF!</v>
      </c>
      <c r="C804" s="358">
        <v>0.2</v>
      </c>
      <c r="D804" s="236"/>
      <c r="E804" s="236"/>
      <c r="F804" s="236"/>
      <c r="G804" s="236"/>
      <c r="H804" s="236"/>
      <c r="I804" s="236"/>
      <c r="J804" s="236"/>
      <c r="K804" s="236"/>
      <c r="L804" s="236"/>
      <c r="M804" s="236"/>
      <c r="N804" s="236"/>
      <c r="O804" s="236"/>
      <c r="P804" s="298"/>
      <c r="Q804" s="236"/>
      <c r="R804" s="236"/>
      <c r="S804" s="236"/>
      <c r="T804" s="236"/>
      <c r="U804" s="236"/>
      <c r="V804" s="236"/>
      <c r="W804" s="236"/>
      <c r="X804" s="236"/>
      <c r="Y804" s="236"/>
    </row>
    <row r="805" spans="1:25" ht="12.75">
      <c r="A805" s="356" t="s">
        <v>12886</v>
      </c>
      <c r="B805" s="357" t="e">
        <f t="shared" ca="1" si="36"/>
        <v>#REF!</v>
      </c>
      <c r="C805" s="358">
        <v>0.2</v>
      </c>
      <c r="D805" s="236"/>
      <c r="E805" s="236"/>
      <c r="F805" s="236"/>
      <c r="G805" s="236"/>
      <c r="H805" s="236"/>
      <c r="I805" s="236"/>
      <c r="J805" s="236"/>
      <c r="K805" s="236"/>
      <c r="L805" s="236"/>
      <c r="M805" s="236"/>
      <c r="N805" s="236"/>
      <c r="O805" s="236"/>
      <c r="P805" s="298"/>
      <c r="Q805" s="236"/>
      <c r="R805" s="236"/>
      <c r="S805" s="236"/>
      <c r="T805" s="236"/>
      <c r="U805" s="236"/>
      <c r="V805" s="236"/>
      <c r="W805" s="236"/>
      <c r="X805" s="236"/>
      <c r="Y805" s="236"/>
    </row>
    <row r="806" spans="1:25" ht="12.75">
      <c r="A806" s="356" t="s">
        <v>1253</v>
      </c>
      <c r="B806" s="357" t="e">
        <f t="shared" ca="1" si="36"/>
        <v>#REF!</v>
      </c>
      <c r="C806" s="358">
        <v>0.2</v>
      </c>
      <c r="D806" s="236"/>
      <c r="E806" s="236"/>
      <c r="F806" s="236"/>
      <c r="G806" s="236"/>
      <c r="H806" s="236"/>
      <c r="I806" s="236"/>
      <c r="J806" s="236"/>
      <c r="K806" s="236"/>
      <c r="L806" s="236"/>
      <c r="M806" s="236"/>
      <c r="N806" s="236"/>
      <c r="O806" s="236"/>
      <c r="P806" s="298"/>
      <c r="Q806" s="236"/>
      <c r="R806" s="236"/>
      <c r="S806" s="236"/>
      <c r="T806" s="236"/>
      <c r="U806" s="236"/>
      <c r="V806" s="236"/>
      <c r="W806" s="236"/>
      <c r="X806" s="236"/>
      <c r="Y806" s="236"/>
    </row>
    <row r="807" spans="1:25" ht="12.75">
      <c r="A807" s="356" t="s">
        <v>3269</v>
      </c>
      <c r="B807" s="357" t="e">
        <f t="shared" ca="1" si="36"/>
        <v>#REF!</v>
      </c>
      <c r="C807" s="358">
        <v>0.2</v>
      </c>
      <c r="D807" s="236"/>
      <c r="E807" s="236"/>
      <c r="F807" s="236"/>
      <c r="G807" s="236"/>
      <c r="H807" s="236"/>
      <c r="I807" s="236"/>
      <c r="J807" s="236"/>
      <c r="K807" s="236"/>
      <c r="L807" s="236"/>
      <c r="M807" s="236"/>
      <c r="N807" s="236"/>
      <c r="O807" s="236"/>
      <c r="P807" s="298"/>
      <c r="Q807" s="236"/>
      <c r="R807" s="236"/>
      <c r="S807" s="236"/>
      <c r="T807" s="236"/>
      <c r="U807" s="236"/>
      <c r="V807" s="236"/>
      <c r="W807" s="236"/>
      <c r="X807" s="236"/>
      <c r="Y807" s="236"/>
    </row>
    <row r="808" spans="1:25" ht="12.75">
      <c r="A808" s="356" t="s">
        <v>1255</v>
      </c>
      <c r="B808" s="357" t="e">
        <f t="shared" ca="1" si="36"/>
        <v>#REF!</v>
      </c>
      <c r="C808" s="358">
        <v>0.2</v>
      </c>
      <c r="D808" s="236"/>
      <c r="E808" s="236"/>
      <c r="F808" s="236"/>
      <c r="G808" s="236"/>
      <c r="H808" s="236"/>
      <c r="I808" s="236"/>
      <c r="J808" s="236"/>
      <c r="K808" s="236"/>
      <c r="L808" s="236"/>
      <c r="M808" s="236"/>
      <c r="N808" s="236"/>
      <c r="O808" s="236"/>
      <c r="P808" s="298"/>
      <c r="Q808" s="236"/>
      <c r="R808" s="236"/>
      <c r="S808" s="236"/>
      <c r="T808" s="236"/>
      <c r="U808" s="236"/>
      <c r="V808" s="236"/>
      <c r="W808" s="236"/>
      <c r="X808" s="236"/>
      <c r="Y808" s="236"/>
    </row>
    <row r="809" spans="1:25" ht="12.75">
      <c r="A809" s="356" t="s">
        <v>1260</v>
      </c>
      <c r="B809" s="357" t="e">
        <f t="shared" ca="1" si="36"/>
        <v>#REF!</v>
      </c>
      <c r="C809" s="358">
        <v>0.2</v>
      </c>
      <c r="D809" s="236"/>
      <c r="E809" s="236"/>
      <c r="F809" s="236"/>
      <c r="G809" s="236"/>
      <c r="H809" s="236"/>
      <c r="I809" s="236"/>
      <c r="J809" s="236"/>
      <c r="K809" s="236"/>
      <c r="L809" s="236"/>
      <c r="M809" s="236"/>
      <c r="N809" s="236"/>
      <c r="O809" s="236"/>
      <c r="P809" s="298"/>
      <c r="Q809" s="236"/>
      <c r="R809" s="236"/>
      <c r="S809" s="236"/>
      <c r="T809" s="236"/>
      <c r="U809" s="236"/>
      <c r="V809" s="236"/>
      <c r="W809" s="236"/>
      <c r="X809" s="236"/>
      <c r="Y809" s="236"/>
    </row>
    <row r="810" spans="1:25" ht="12.75">
      <c r="A810" s="356" t="s">
        <v>1263</v>
      </c>
      <c r="B810" s="357" t="e">
        <f t="shared" ca="1" si="36"/>
        <v>#REF!</v>
      </c>
      <c r="C810" s="358">
        <v>0.2</v>
      </c>
      <c r="D810" s="236"/>
      <c r="E810" s="236"/>
      <c r="F810" s="236"/>
      <c r="G810" s="236"/>
      <c r="H810" s="236"/>
      <c r="I810" s="236"/>
      <c r="J810" s="236"/>
      <c r="K810" s="236"/>
      <c r="L810" s="236"/>
      <c r="M810" s="236"/>
      <c r="N810" s="236"/>
      <c r="O810" s="236"/>
      <c r="P810" s="298"/>
      <c r="Q810" s="236"/>
      <c r="R810" s="236"/>
      <c r="S810" s="236"/>
      <c r="T810" s="236"/>
      <c r="U810" s="236"/>
      <c r="V810" s="236"/>
      <c r="W810" s="236"/>
      <c r="X810" s="236"/>
      <c r="Y810" s="236"/>
    </row>
    <row r="811" spans="1:25" ht="12.75">
      <c r="A811" s="356" t="s">
        <v>1266</v>
      </c>
      <c r="B811" s="357" t="e">
        <f t="shared" ca="1" si="36"/>
        <v>#REF!</v>
      </c>
      <c r="C811" s="358">
        <v>0.2</v>
      </c>
      <c r="D811" s="236"/>
      <c r="E811" s="236"/>
      <c r="F811" s="236"/>
      <c r="G811" s="236"/>
      <c r="H811" s="236"/>
      <c r="I811" s="236"/>
      <c r="J811" s="236"/>
      <c r="K811" s="236"/>
      <c r="L811" s="236"/>
      <c r="M811" s="236"/>
      <c r="N811" s="236"/>
      <c r="O811" s="236"/>
      <c r="P811" s="298"/>
      <c r="Q811" s="236"/>
      <c r="R811" s="236"/>
      <c r="S811" s="236"/>
      <c r="T811" s="236"/>
      <c r="U811" s="236"/>
      <c r="V811" s="236"/>
      <c r="W811" s="236"/>
      <c r="X811" s="236"/>
      <c r="Y811" s="236"/>
    </row>
    <row r="812" spans="1:25" ht="12.75">
      <c r="A812" s="356" t="s">
        <v>12887</v>
      </c>
      <c r="B812" s="357" t="e">
        <f t="shared" ca="1" si="36"/>
        <v>#REF!</v>
      </c>
      <c r="C812" s="358">
        <v>0.2</v>
      </c>
      <c r="D812" s="236"/>
      <c r="E812" s="236"/>
      <c r="F812" s="236"/>
      <c r="G812" s="236"/>
      <c r="H812" s="236"/>
      <c r="I812" s="236"/>
      <c r="J812" s="236"/>
      <c r="K812" s="236"/>
      <c r="L812" s="236"/>
      <c r="M812" s="236"/>
      <c r="N812" s="236"/>
      <c r="O812" s="236"/>
      <c r="P812" s="298"/>
      <c r="Q812" s="236"/>
      <c r="R812" s="236"/>
      <c r="S812" s="236"/>
      <c r="T812" s="236"/>
      <c r="U812" s="236"/>
      <c r="V812" s="236"/>
      <c r="W812" s="236"/>
      <c r="X812" s="236"/>
      <c r="Y812" s="236"/>
    </row>
    <row r="813" spans="1:25" ht="12.75">
      <c r="A813" s="356" t="s">
        <v>1270</v>
      </c>
      <c r="B813" s="357" t="e">
        <f t="shared" ca="1" si="36"/>
        <v>#REF!</v>
      </c>
      <c r="C813" s="358">
        <v>0.2</v>
      </c>
      <c r="D813" s="236"/>
      <c r="E813" s="236"/>
      <c r="F813" s="236"/>
      <c r="G813" s="236"/>
      <c r="H813" s="236"/>
      <c r="I813" s="236"/>
      <c r="J813" s="236"/>
      <c r="K813" s="236"/>
      <c r="L813" s="236"/>
      <c r="M813" s="236"/>
      <c r="N813" s="236"/>
      <c r="O813" s="236"/>
      <c r="P813" s="298"/>
      <c r="Q813" s="236"/>
      <c r="R813" s="236"/>
      <c r="S813" s="236"/>
      <c r="T813" s="236"/>
      <c r="U813" s="236"/>
      <c r="V813" s="236"/>
      <c r="W813" s="236"/>
      <c r="X813" s="236"/>
      <c r="Y813" s="236"/>
    </row>
    <row r="814" spans="1:25" ht="12.75">
      <c r="A814" s="356" t="s">
        <v>1274</v>
      </c>
      <c r="B814" s="357" t="e">
        <f t="shared" ca="1" si="36"/>
        <v>#REF!</v>
      </c>
      <c r="C814" s="358">
        <v>0.2</v>
      </c>
      <c r="D814" s="236"/>
      <c r="E814" s="236"/>
      <c r="F814" s="236"/>
      <c r="G814" s="236"/>
      <c r="H814" s="236"/>
      <c r="I814" s="236"/>
      <c r="J814" s="236"/>
      <c r="K814" s="236"/>
      <c r="L814" s="236"/>
      <c r="M814" s="236"/>
      <c r="N814" s="236"/>
      <c r="O814" s="236"/>
      <c r="P814" s="298"/>
      <c r="Q814" s="236"/>
      <c r="R814" s="236"/>
      <c r="S814" s="236"/>
      <c r="T814" s="236"/>
      <c r="U814" s="236"/>
      <c r="V814" s="236"/>
      <c r="W814" s="236"/>
      <c r="X814" s="236"/>
      <c r="Y814" s="236"/>
    </row>
    <row r="815" spans="1:25" ht="12.75">
      <c r="A815" s="356" t="s">
        <v>1278</v>
      </c>
      <c r="B815" s="357" t="e">
        <f t="shared" ca="1" si="36"/>
        <v>#REF!</v>
      </c>
      <c r="C815" s="358">
        <v>0.2</v>
      </c>
      <c r="D815" s="236"/>
      <c r="E815" s="236"/>
      <c r="F815" s="236"/>
      <c r="G815" s="236"/>
      <c r="H815" s="236"/>
      <c r="I815" s="236"/>
      <c r="J815" s="236"/>
      <c r="K815" s="236"/>
      <c r="L815" s="236"/>
      <c r="M815" s="236"/>
      <c r="N815" s="236"/>
      <c r="O815" s="236"/>
      <c r="P815" s="298"/>
      <c r="Q815" s="236"/>
      <c r="R815" s="236"/>
      <c r="S815" s="236"/>
      <c r="T815" s="236"/>
      <c r="U815" s="236"/>
      <c r="V815" s="236"/>
      <c r="W815" s="236"/>
      <c r="X815" s="236"/>
      <c r="Y815" s="236"/>
    </row>
    <row r="816" spans="1:25" ht="12.75">
      <c r="A816" s="356" t="s">
        <v>1281</v>
      </c>
      <c r="B816" s="357" t="e">
        <f t="shared" ca="1" si="36"/>
        <v>#REF!</v>
      </c>
      <c r="C816" s="358">
        <v>0.2</v>
      </c>
      <c r="D816" s="236"/>
      <c r="E816" s="236"/>
      <c r="F816" s="236"/>
      <c r="G816" s="236"/>
      <c r="H816" s="236"/>
      <c r="I816" s="236"/>
      <c r="J816" s="236"/>
      <c r="K816" s="236"/>
      <c r="L816" s="236"/>
      <c r="M816" s="236"/>
      <c r="N816" s="236"/>
      <c r="O816" s="236"/>
      <c r="P816" s="298"/>
      <c r="Q816" s="236"/>
      <c r="R816" s="236"/>
      <c r="S816" s="236"/>
      <c r="T816" s="236"/>
      <c r="U816" s="236"/>
      <c r="V816" s="236"/>
      <c r="W816" s="236"/>
      <c r="X816" s="236"/>
      <c r="Y816" s="236"/>
    </row>
    <row r="817" spans="1:25" ht="12.75">
      <c r="A817" s="356" t="s">
        <v>1285</v>
      </c>
      <c r="B817" s="357" t="e">
        <f t="shared" ca="1" si="36"/>
        <v>#REF!</v>
      </c>
      <c r="C817" s="358">
        <v>0.2</v>
      </c>
      <c r="D817" s="236"/>
      <c r="E817" s="236"/>
      <c r="F817" s="236"/>
      <c r="G817" s="236"/>
      <c r="H817" s="236"/>
      <c r="I817" s="236"/>
      <c r="J817" s="236"/>
      <c r="K817" s="236"/>
      <c r="L817" s="236"/>
      <c r="M817" s="236"/>
      <c r="N817" s="236"/>
      <c r="O817" s="236"/>
      <c r="P817" s="298"/>
      <c r="Q817" s="236"/>
      <c r="R817" s="236"/>
      <c r="S817" s="236"/>
      <c r="T817" s="236"/>
      <c r="U817" s="236"/>
      <c r="V817" s="236"/>
      <c r="W817" s="236"/>
      <c r="X817" s="236"/>
      <c r="Y817" s="236"/>
    </row>
    <row r="818" spans="1:25" ht="12.75">
      <c r="A818" s="356" t="s">
        <v>1288</v>
      </c>
      <c r="B818" s="357" t="e">
        <f t="shared" ca="1" si="36"/>
        <v>#REF!</v>
      </c>
      <c r="C818" s="358">
        <v>0.2</v>
      </c>
      <c r="D818" s="236"/>
      <c r="E818" s="236"/>
      <c r="F818" s="236"/>
      <c r="G818" s="236"/>
      <c r="H818" s="236"/>
      <c r="I818" s="236"/>
      <c r="J818" s="236"/>
      <c r="K818" s="236"/>
      <c r="L818" s="236"/>
      <c r="M818" s="236"/>
      <c r="N818" s="236"/>
      <c r="O818" s="236"/>
      <c r="P818" s="298"/>
      <c r="Q818" s="236"/>
      <c r="R818" s="236"/>
      <c r="S818" s="236"/>
      <c r="T818" s="236"/>
      <c r="U818" s="236"/>
      <c r="V818" s="236"/>
      <c r="W818" s="236"/>
      <c r="X818" s="236"/>
      <c r="Y818" s="236"/>
    </row>
    <row r="819" spans="1:25" ht="12.75">
      <c r="A819" s="356" t="s">
        <v>12888</v>
      </c>
      <c r="B819" s="357" t="e">
        <f t="shared" ca="1" si="36"/>
        <v>#REF!</v>
      </c>
      <c r="C819" s="358">
        <v>0.2</v>
      </c>
      <c r="D819" s="236"/>
      <c r="E819" s="236"/>
      <c r="F819" s="236"/>
      <c r="G819" s="236"/>
      <c r="H819" s="236"/>
      <c r="I819" s="236"/>
      <c r="J819" s="236"/>
      <c r="K819" s="236"/>
      <c r="L819" s="236"/>
      <c r="M819" s="236"/>
      <c r="N819" s="236"/>
      <c r="O819" s="236"/>
      <c r="P819" s="298"/>
      <c r="Q819" s="236"/>
      <c r="R819" s="236"/>
      <c r="S819" s="236"/>
      <c r="T819" s="236"/>
      <c r="U819" s="236"/>
      <c r="V819" s="236"/>
      <c r="W819" s="236"/>
      <c r="X819" s="236"/>
      <c r="Y819" s="236"/>
    </row>
    <row r="820" spans="1:25" ht="12.75">
      <c r="A820" s="356" t="s">
        <v>1291</v>
      </c>
      <c r="B820" s="357" t="e">
        <f t="shared" ca="1" si="36"/>
        <v>#REF!</v>
      </c>
      <c r="C820" s="358">
        <v>0.2</v>
      </c>
      <c r="D820" s="236"/>
      <c r="E820" s="236"/>
      <c r="F820" s="236"/>
      <c r="G820" s="236"/>
      <c r="H820" s="236"/>
      <c r="I820" s="236"/>
      <c r="J820" s="236"/>
      <c r="K820" s="236"/>
      <c r="L820" s="236"/>
      <c r="M820" s="236"/>
      <c r="N820" s="236"/>
      <c r="O820" s="236"/>
      <c r="P820" s="298"/>
      <c r="Q820" s="236"/>
      <c r="R820" s="236"/>
      <c r="S820" s="236"/>
      <c r="T820" s="236"/>
      <c r="U820" s="236"/>
      <c r="V820" s="236"/>
      <c r="W820" s="236"/>
      <c r="X820" s="236"/>
      <c r="Y820" s="236"/>
    </row>
    <row r="821" spans="1:25" ht="12.75">
      <c r="A821" s="356" t="s">
        <v>1294</v>
      </c>
      <c r="B821" s="357" t="e">
        <f t="shared" ca="1" si="36"/>
        <v>#REF!</v>
      </c>
      <c r="C821" s="358">
        <v>0.2</v>
      </c>
      <c r="D821" s="236"/>
      <c r="E821" s="236"/>
      <c r="F821" s="236"/>
      <c r="G821" s="236"/>
      <c r="H821" s="236"/>
      <c r="I821" s="236"/>
      <c r="J821" s="236"/>
      <c r="K821" s="236"/>
      <c r="L821" s="236"/>
      <c r="M821" s="236"/>
      <c r="N821" s="236"/>
      <c r="O821" s="236"/>
      <c r="P821" s="298"/>
      <c r="Q821" s="236"/>
      <c r="R821" s="236"/>
      <c r="S821" s="236"/>
      <c r="T821" s="236"/>
      <c r="U821" s="236"/>
      <c r="V821" s="236"/>
      <c r="W821" s="236"/>
      <c r="X821" s="236"/>
      <c r="Y821" s="236"/>
    </row>
    <row r="822" spans="1:25" ht="12.75">
      <c r="A822" s="356" t="s">
        <v>1297</v>
      </c>
      <c r="B822" s="357" t="e">
        <f t="shared" ca="1" si="36"/>
        <v>#REF!</v>
      </c>
      <c r="C822" s="358">
        <v>0.2</v>
      </c>
      <c r="D822" s="236"/>
      <c r="E822" s="236"/>
      <c r="F822" s="236"/>
      <c r="G822" s="236"/>
      <c r="H822" s="236"/>
      <c r="I822" s="236"/>
      <c r="J822" s="236"/>
      <c r="K822" s="236"/>
      <c r="L822" s="236"/>
      <c r="M822" s="236"/>
      <c r="N822" s="236"/>
      <c r="O822" s="236"/>
      <c r="P822" s="298"/>
      <c r="Q822" s="236"/>
      <c r="R822" s="236"/>
      <c r="S822" s="236"/>
      <c r="T822" s="236"/>
      <c r="U822" s="236"/>
      <c r="V822" s="236"/>
      <c r="W822" s="236"/>
      <c r="X822" s="236"/>
      <c r="Y822" s="236"/>
    </row>
    <row r="823" spans="1:25" ht="12.75">
      <c r="A823" s="356" t="s">
        <v>1299</v>
      </c>
      <c r="B823" s="357" t="e">
        <f t="shared" ca="1" si="36"/>
        <v>#REF!</v>
      </c>
      <c r="C823" s="358">
        <v>0.2</v>
      </c>
      <c r="D823" s="236"/>
      <c r="E823" s="236"/>
      <c r="F823" s="236"/>
      <c r="G823" s="236"/>
      <c r="H823" s="236"/>
      <c r="I823" s="236"/>
      <c r="J823" s="236"/>
      <c r="K823" s="236"/>
      <c r="L823" s="236"/>
      <c r="M823" s="236"/>
      <c r="N823" s="236"/>
      <c r="O823" s="236"/>
      <c r="P823" s="298"/>
      <c r="Q823" s="236"/>
      <c r="R823" s="236"/>
      <c r="S823" s="236"/>
      <c r="T823" s="236"/>
      <c r="U823" s="236"/>
      <c r="V823" s="236"/>
      <c r="W823" s="236"/>
      <c r="X823" s="236"/>
      <c r="Y823" s="236"/>
    </row>
    <row r="824" spans="1:25" ht="12.75">
      <c r="A824" s="356" t="s">
        <v>1301</v>
      </c>
      <c r="B824" s="357" t="e">
        <f t="shared" ca="1" si="36"/>
        <v>#REF!</v>
      </c>
      <c r="C824" s="358">
        <v>0.2</v>
      </c>
      <c r="D824" s="236"/>
      <c r="E824" s="236"/>
      <c r="F824" s="236"/>
      <c r="G824" s="236"/>
      <c r="H824" s="236"/>
      <c r="I824" s="236"/>
      <c r="J824" s="236"/>
      <c r="K824" s="236"/>
      <c r="L824" s="236"/>
      <c r="M824" s="236"/>
      <c r="N824" s="236"/>
      <c r="O824" s="236"/>
      <c r="P824" s="298"/>
      <c r="Q824" s="236"/>
      <c r="R824" s="236"/>
      <c r="S824" s="236"/>
      <c r="T824" s="236"/>
      <c r="U824" s="236"/>
      <c r="V824" s="236"/>
      <c r="W824" s="236"/>
      <c r="X824" s="236"/>
      <c r="Y824" s="236"/>
    </row>
    <row r="825" spans="1:25" ht="12.75">
      <c r="A825" s="356" t="s">
        <v>1303</v>
      </c>
      <c r="B825" s="357" t="e">
        <f t="shared" ca="1" si="36"/>
        <v>#REF!</v>
      </c>
      <c r="C825" s="358">
        <v>0.2</v>
      </c>
      <c r="D825" s="236"/>
      <c r="E825" s="236"/>
      <c r="F825" s="236"/>
      <c r="G825" s="236"/>
      <c r="H825" s="236"/>
      <c r="I825" s="236"/>
      <c r="J825" s="236"/>
      <c r="K825" s="236"/>
      <c r="L825" s="236"/>
      <c r="M825" s="236"/>
      <c r="N825" s="236"/>
      <c r="O825" s="236"/>
      <c r="P825" s="298"/>
      <c r="Q825" s="236"/>
      <c r="R825" s="236"/>
      <c r="S825" s="236"/>
      <c r="T825" s="236"/>
      <c r="U825" s="236"/>
      <c r="V825" s="236"/>
      <c r="W825" s="236"/>
      <c r="X825" s="236"/>
      <c r="Y825" s="236"/>
    </row>
    <row r="826" spans="1:25" ht="12.75">
      <c r="A826" s="356" t="s">
        <v>1306</v>
      </c>
      <c r="B826" s="357" t="e">
        <f t="shared" ca="1" si="36"/>
        <v>#REF!</v>
      </c>
      <c r="C826" s="358">
        <v>0.2</v>
      </c>
      <c r="D826" s="236"/>
      <c r="E826" s="236"/>
      <c r="F826" s="236"/>
      <c r="G826" s="236"/>
      <c r="H826" s="236"/>
      <c r="I826" s="236"/>
      <c r="J826" s="236"/>
      <c r="K826" s="236"/>
      <c r="L826" s="236"/>
      <c r="M826" s="236"/>
      <c r="N826" s="236"/>
      <c r="O826" s="236"/>
      <c r="P826" s="298"/>
      <c r="Q826" s="236"/>
      <c r="R826" s="236"/>
      <c r="S826" s="236"/>
      <c r="T826" s="236"/>
      <c r="U826" s="236"/>
      <c r="V826" s="236"/>
      <c r="W826" s="236"/>
      <c r="X826" s="236"/>
      <c r="Y826" s="236"/>
    </row>
    <row r="827" spans="1:25" ht="12.75">
      <c r="A827" s="356" t="s">
        <v>1318</v>
      </c>
      <c r="B827" s="357" t="e">
        <f t="shared" ca="1" si="36"/>
        <v>#REF!</v>
      </c>
      <c r="C827" s="358">
        <v>0.2</v>
      </c>
      <c r="D827" s="236"/>
      <c r="E827" s="236"/>
      <c r="F827" s="236"/>
      <c r="G827" s="236"/>
      <c r="H827" s="236"/>
      <c r="I827" s="236"/>
      <c r="J827" s="236"/>
      <c r="K827" s="236"/>
      <c r="L827" s="236"/>
      <c r="M827" s="236"/>
      <c r="N827" s="236"/>
      <c r="O827" s="236"/>
      <c r="P827" s="298"/>
      <c r="Q827" s="236"/>
      <c r="R827" s="236"/>
      <c r="S827" s="236"/>
      <c r="T827" s="236"/>
      <c r="U827" s="236"/>
      <c r="V827" s="236"/>
      <c r="W827" s="236"/>
      <c r="X827" s="236"/>
      <c r="Y827" s="236"/>
    </row>
    <row r="828" spans="1:25" ht="12.75">
      <c r="A828" s="356" t="s">
        <v>1320</v>
      </c>
      <c r="B828" s="357" t="e">
        <f t="shared" ca="1" si="36"/>
        <v>#REF!</v>
      </c>
      <c r="C828" s="358">
        <v>0.2</v>
      </c>
      <c r="D828" s="236"/>
      <c r="E828" s="236"/>
      <c r="F828" s="236"/>
      <c r="G828" s="236"/>
      <c r="H828" s="236"/>
      <c r="I828" s="236"/>
      <c r="J828" s="236"/>
      <c r="K828" s="236"/>
      <c r="L828" s="236"/>
      <c r="M828" s="236"/>
      <c r="N828" s="236"/>
      <c r="O828" s="236"/>
      <c r="P828" s="298"/>
      <c r="Q828" s="236"/>
      <c r="R828" s="236"/>
      <c r="S828" s="236"/>
      <c r="T828" s="236"/>
      <c r="U828" s="236"/>
      <c r="V828" s="236"/>
      <c r="W828" s="236"/>
      <c r="X828" s="236"/>
      <c r="Y828" s="236"/>
    </row>
    <row r="829" spans="1:25" ht="12.75">
      <c r="A829" s="356" t="s">
        <v>12889</v>
      </c>
      <c r="B829" s="357" t="e">
        <f t="shared" ca="1" si="36"/>
        <v>#REF!</v>
      </c>
      <c r="C829" s="358">
        <v>0.2</v>
      </c>
      <c r="D829" s="236"/>
      <c r="E829" s="236"/>
      <c r="F829" s="236"/>
      <c r="G829" s="236"/>
      <c r="H829" s="236"/>
      <c r="I829" s="236"/>
      <c r="J829" s="236"/>
      <c r="K829" s="236"/>
      <c r="L829" s="236"/>
      <c r="M829" s="236"/>
      <c r="N829" s="236"/>
      <c r="O829" s="236"/>
      <c r="P829" s="298"/>
      <c r="Q829" s="236"/>
      <c r="R829" s="236"/>
      <c r="S829" s="236"/>
      <c r="T829" s="236"/>
      <c r="U829" s="236"/>
      <c r="V829" s="236"/>
      <c r="W829" s="236"/>
      <c r="X829" s="236"/>
      <c r="Y829" s="236"/>
    </row>
    <row r="830" spans="1:25" ht="12.75">
      <c r="A830" s="356" t="s">
        <v>1344</v>
      </c>
      <c r="B830" s="357" t="e">
        <f t="shared" ca="1" si="36"/>
        <v>#REF!</v>
      </c>
      <c r="C830" s="358">
        <v>0.2</v>
      </c>
      <c r="D830" s="236"/>
      <c r="E830" s="236"/>
      <c r="F830" s="236"/>
      <c r="G830" s="236"/>
      <c r="H830" s="236"/>
      <c r="I830" s="236"/>
      <c r="J830" s="236"/>
      <c r="K830" s="236"/>
      <c r="L830" s="236"/>
      <c r="M830" s="236"/>
      <c r="N830" s="236"/>
      <c r="O830" s="236"/>
      <c r="P830" s="298"/>
      <c r="Q830" s="236"/>
      <c r="R830" s="236"/>
      <c r="S830" s="236"/>
      <c r="T830" s="236"/>
      <c r="U830" s="236"/>
      <c r="V830" s="236"/>
      <c r="W830" s="236"/>
      <c r="X830" s="236"/>
      <c r="Y830" s="236"/>
    </row>
    <row r="831" spans="1:25" ht="12.75">
      <c r="A831" s="356" t="s">
        <v>1346</v>
      </c>
      <c r="B831" s="357" t="e">
        <f t="shared" ca="1" si="36"/>
        <v>#REF!</v>
      </c>
      <c r="C831" s="358">
        <v>0.2</v>
      </c>
      <c r="D831" s="236"/>
      <c r="E831" s="236"/>
      <c r="F831" s="236"/>
      <c r="G831" s="236"/>
      <c r="H831" s="236"/>
      <c r="I831" s="236"/>
      <c r="J831" s="236"/>
      <c r="K831" s="236"/>
      <c r="L831" s="236"/>
      <c r="M831" s="236"/>
      <c r="N831" s="236"/>
      <c r="O831" s="236"/>
      <c r="P831" s="298"/>
      <c r="Q831" s="236"/>
      <c r="R831" s="236"/>
      <c r="S831" s="236"/>
      <c r="T831" s="236"/>
      <c r="U831" s="236"/>
      <c r="V831" s="236"/>
      <c r="W831" s="236"/>
      <c r="X831" s="236"/>
      <c r="Y831" s="236"/>
    </row>
    <row r="832" spans="1:25" ht="12.75">
      <c r="A832" s="356" t="s">
        <v>1358</v>
      </c>
      <c r="B832" s="357" t="e">
        <f t="shared" ca="1" si="36"/>
        <v>#REF!</v>
      </c>
      <c r="C832" s="358">
        <v>0.2</v>
      </c>
      <c r="D832" s="236"/>
      <c r="E832" s="236"/>
      <c r="F832" s="236"/>
      <c r="G832" s="236"/>
      <c r="H832" s="236"/>
      <c r="I832" s="236"/>
      <c r="J832" s="236"/>
      <c r="K832" s="236"/>
      <c r="L832" s="236"/>
      <c r="M832" s="236"/>
      <c r="N832" s="236"/>
      <c r="O832" s="236"/>
      <c r="P832" s="298"/>
      <c r="Q832" s="236"/>
      <c r="R832" s="236"/>
      <c r="S832" s="236"/>
      <c r="T832" s="236"/>
      <c r="U832" s="236"/>
      <c r="V832" s="236"/>
      <c r="W832" s="236"/>
      <c r="X832" s="236"/>
      <c r="Y832" s="236"/>
    </row>
    <row r="833" spans="1:25" ht="12.75">
      <c r="A833" s="356" t="s">
        <v>12890</v>
      </c>
      <c r="B833" s="357" t="e">
        <f t="shared" ca="1" si="36"/>
        <v>#REF!</v>
      </c>
      <c r="C833" s="358">
        <v>0.2</v>
      </c>
      <c r="D833" s="236"/>
      <c r="E833" s="236"/>
      <c r="F833" s="236"/>
      <c r="G833" s="236"/>
      <c r="H833" s="236"/>
      <c r="I833" s="236"/>
      <c r="J833" s="236"/>
      <c r="K833" s="236"/>
      <c r="L833" s="236"/>
      <c r="M833" s="236"/>
      <c r="N833" s="236"/>
      <c r="O833" s="236"/>
      <c r="P833" s="298"/>
      <c r="Q833" s="236"/>
      <c r="R833" s="236"/>
      <c r="S833" s="236"/>
      <c r="T833" s="236"/>
      <c r="U833" s="236"/>
      <c r="V833" s="236"/>
      <c r="W833" s="236"/>
      <c r="X833" s="236"/>
      <c r="Y833" s="236"/>
    </row>
    <row r="834" spans="1:25" ht="12.75">
      <c r="A834" s="356" t="s">
        <v>1362</v>
      </c>
      <c r="B834" s="357" t="e">
        <f t="shared" ca="1" si="36"/>
        <v>#REF!</v>
      </c>
      <c r="C834" s="358">
        <v>0.2</v>
      </c>
      <c r="D834" s="236"/>
      <c r="E834" s="236"/>
      <c r="F834" s="236"/>
      <c r="G834" s="236"/>
      <c r="H834" s="236"/>
      <c r="I834" s="236"/>
      <c r="J834" s="236"/>
      <c r="K834" s="236"/>
      <c r="L834" s="236"/>
      <c r="M834" s="236"/>
      <c r="N834" s="236"/>
      <c r="O834" s="236"/>
      <c r="P834" s="298"/>
      <c r="Q834" s="236"/>
      <c r="R834" s="236"/>
      <c r="S834" s="236"/>
      <c r="T834" s="236"/>
      <c r="U834" s="236"/>
      <c r="V834" s="236"/>
      <c r="W834" s="236"/>
      <c r="X834" s="236"/>
      <c r="Y834" s="236"/>
    </row>
    <row r="835" spans="1:25" ht="12.75">
      <c r="A835" s="356" t="s">
        <v>12891</v>
      </c>
      <c r="B835" s="357" t="e">
        <f t="shared" ca="1" si="36"/>
        <v>#REF!</v>
      </c>
      <c r="C835" s="358">
        <v>0.2</v>
      </c>
      <c r="D835" s="236"/>
      <c r="E835" s="236"/>
      <c r="F835" s="236"/>
      <c r="G835" s="236"/>
      <c r="H835" s="236"/>
      <c r="I835" s="236"/>
      <c r="J835" s="236"/>
      <c r="K835" s="236"/>
      <c r="L835" s="236"/>
      <c r="M835" s="236"/>
      <c r="N835" s="236"/>
      <c r="O835" s="236"/>
      <c r="P835" s="298"/>
      <c r="Q835" s="236"/>
      <c r="R835" s="236"/>
      <c r="S835" s="236"/>
      <c r="T835" s="236"/>
      <c r="U835" s="236"/>
      <c r="V835" s="236"/>
      <c r="W835" s="236"/>
      <c r="X835" s="236"/>
      <c r="Y835" s="236"/>
    </row>
    <row r="836" spans="1:25" ht="12.75">
      <c r="A836" s="356" t="s">
        <v>1372</v>
      </c>
      <c r="B836" s="357" t="e">
        <f t="shared" ca="1" si="36"/>
        <v>#REF!</v>
      </c>
      <c r="C836" s="358">
        <v>0.2</v>
      </c>
      <c r="D836" s="236"/>
      <c r="E836" s="236"/>
      <c r="F836" s="236"/>
      <c r="G836" s="236"/>
      <c r="H836" s="236"/>
      <c r="I836" s="236"/>
      <c r="J836" s="236"/>
      <c r="K836" s="236"/>
      <c r="L836" s="236"/>
      <c r="M836" s="236"/>
      <c r="N836" s="236"/>
      <c r="O836" s="236"/>
      <c r="P836" s="298"/>
      <c r="Q836" s="236"/>
      <c r="R836" s="236"/>
      <c r="S836" s="236"/>
      <c r="T836" s="236"/>
      <c r="U836" s="236"/>
      <c r="V836" s="236"/>
      <c r="W836" s="236"/>
      <c r="X836" s="236"/>
      <c r="Y836" s="236"/>
    </row>
    <row r="837" spans="1:25" ht="12.75">
      <c r="A837" s="356" t="s">
        <v>1392</v>
      </c>
      <c r="B837" s="357" t="e">
        <f t="shared" ca="1" si="36"/>
        <v>#REF!</v>
      </c>
      <c r="C837" s="358">
        <v>0.2</v>
      </c>
      <c r="D837" s="236"/>
      <c r="E837" s="236"/>
      <c r="F837" s="236"/>
      <c r="G837" s="236"/>
      <c r="H837" s="236"/>
      <c r="I837" s="236"/>
      <c r="J837" s="236"/>
      <c r="K837" s="236"/>
      <c r="L837" s="236"/>
      <c r="M837" s="236"/>
      <c r="N837" s="236"/>
      <c r="O837" s="236"/>
      <c r="P837" s="298"/>
      <c r="Q837" s="236"/>
      <c r="R837" s="236"/>
      <c r="S837" s="236"/>
      <c r="T837" s="236"/>
      <c r="U837" s="236"/>
      <c r="V837" s="236"/>
      <c r="W837" s="236"/>
      <c r="X837" s="236"/>
      <c r="Y837" s="236"/>
    </row>
    <row r="838" spans="1:25" ht="12.75">
      <c r="A838" s="356" t="s">
        <v>1395</v>
      </c>
      <c r="B838" s="357" t="e">
        <f t="shared" ca="1" si="36"/>
        <v>#REF!</v>
      </c>
      <c r="C838" s="358">
        <v>0.2</v>
      </c>
      <c r="D838" s="236"/>
      <c r="E838" s="236"/>
      <c r="F838" s="236"/>
      <c r="G838" s="236"/>
      <c r="H838" s="236"/>
      <c r="I838" s="236"/>
      <c r="J838" s="236"/>
      <c r="K838" s="236"/>
      <c r="L838" s="236"/>
      <c r="M838" s="236"/>
      <c r="N838" s="236"/>
      <c r="O838" s="236"/>
      <c r="P838" s="298"/>
      <c r="Q838" s="236"/>
      <c r="R838" s="236"/>
      <c r="S838" s="236"/>
      <c r="T838" s="236"/>
      <c r="U838" s="236"/>
      <c r="V838" s="236"/>
      <c r="W838" s="236"/>
      <c r="X838" s="236"/>
      <c r="Y838" s="236"/>
    </row>
    <row r="839" spans="1:25" ht="12.75">
      <c r="A839" s="356" t="s">
        <v>1398</v>
      </c>
      <c r="B839" s="357" t="e">
        <f t="shared" ca="1" si="36"/>
        <v>#REF!</v>
      </c>
      <c r="C839" s="358">
        <v>0.2</v>
      </c>
      <c r="D839" s="236"/>
      <c r="E839" s="236"/>
      <c r="F839" s="236"/>
      <c r="G839" s="236"/>
      <c r="H839" s="236"/>
      <c r="I839" s="236"/>
      <c r="J839" s="236"/>
      <c r="K839" s="236"/>
      <c r="L839" s="236"/>
      <c r="M839" s="236"/>
      <c r="N839" s="236"/>
      <c r="O839" s="236"/>
      <c r="P839" s="298"/>
      <c r="Q839" s="236"/>
      <c r="R839" s="236"/>
      <c r="S839" s="236"/>
      <c r="T839" s="236"/>
      <c r="U839" s="236"/>
      <c r="V839" s="236"/>
      <c r="W839" s="236"/>
      <c r="X839" s="236"/>
      <c r="Y839" s="236"/>
    </row>
    <row r="840" spans="1:25" ht="12.75">
      <c r="A840" s="356" t="s">
        <v>1400</v>
      </c>
      <c r="B840" s="357" t="e">
        <f t="shared" ca="1" si="36"/>
        <v>#REF!</v>
      </c>
      <c r="C840" s="358">
        <v>0.2</v>
      </c>
      <c r="D840" s="236"/>
      <c r="E840" s="236"/>
      <c r="F840" s="236"/>
      <c r="G840" s="236"/>
      <c r="H840" s="236"/>
      <c r="I840" s="236"/>
      <c r="J840" s="236"/>
      <c r="K840" s="236"/>
      <c r="L840" s="236"/>
      <c r="M840" s="236"/>
      <c r="N840" s="236"/>
      <c r="O840" s="236"/>
      <c r="P840" s="298"/>
      <c r="Q840" s="236"/>
      <c r="R840" s="236"/>
      <c r="S840" s="236"/>
      <c r="T840" s="236"/>
      <c r="U840" s="236"/>
      <c r="V840" s="236"/>
      <c r="W840" s="236"/>
      <c r="X840" s="236"/>
      <c r="Y840" s="236"/>
    </row>
    <row r="841" spans="1:25" ht="12.75">
      <c r="A841" s="356" t="s">
        <v>1403</v>
      </c>
      <c r="B841" s="357" t="e">
        <f t="shared" ca="1" si="36"/>
        <v>#REF!</v>
      </c>
      <c r="C841" s="358">
        <v>0.2</v>
      </c>
      <c r="D841" s="236"/>
      <c r="E841" s="236"/>
      <c r="F841" s="236"/>
      <c r="G841" s="236"/>
      <c r="H841" s="236"/>
      <c r="I841" s="236"/>
      <c r="J841" s="236"/>
      <c r="K841" s="236"/>
      <c r="L841" s="236"/>
      <c r="M841" s="236"/>
      <c r="N841" s="236"/>
      <c r="O841" s="236"/>
      <c r="P841" s="298"/>
      <c r="Q841" s="236"/>
      <c r="R841" s="236"/>
      <c r="S841" s="236"/>
      <c r="T841" s="236"/>
      <c r="U841" s="236"/>
      <c r="V841" s="236"/>
      <c r="W841" s="236"/>
      <c r="X841" s="236"/>
      <c r="Y841" s="236"/>
    </row>
    <row r="842" spans="1:25" ht="12.75">
      <c r="A842" s="356" t="s">
        <v>1406</v>
      </c>
      <c r="B842" s="357" t="e">
        <f t="shared" ca="1" si="36"/>
        <v>#REF!</v>
      </c>
      <c r="C842" s="358">
        <v>0.2</v>
      </c>
      <c r="D842" s="236"/>
      <c r="E842" s="236"/>
      <c r="F842" s="236"/>
      <c r="G842" s="236"/>
      <c r="H842" s="236"/>
      <c r="I842" s="236"/>
      <c r="J842" s="236"/>
      <c r="K842" s="236"/>
      <c r="L842" s="236"/>
      <c r="M842" s="236"/>
      <c r="N842" s="236"/>
      <c r="O842" s="236"/>
      <c r="P842" s="298"/>
      <c r="Q842" s="236"/>
      <c r="R842" s="236"/>
      <c r="S842" s="236"/>
      <c r="T842" s="236"/>
      <c r="U842" s="236"/>
      <c r="V842" s="236"/>
      <c r="W842" s="236"/>
      <c r="X842" s="236"/>
      <c r="Y842" s="236"/>
    </row>
    <row r="843" spans="1:25" ht="12.75">
      <c r="A843" s="356" t="s">
        <v>1408</v>
      </c>
      <c r="B843" s="357" t="e">
        <f t="shared" ca="1" si="36"/>
        <v>#REF!</v>
      </c>
      <c r="C843" s="358">
        <v>0.2</v>
      </c>
      <c r="D843" s="236"/>
      <c r="E843" s="236"/>
      <c r="F843" s="236"/>
      <c r="G843" s="236"/>
      <c r="H843" s="236"/>
      <c r="I843" s="236"/>
      <c r="J843" s="236"/>
      <c r="K843" s="236"/>
      <c r="L843" s="236"/>
      <c r="M843" s="236"/>
      <c r="N843" s="236"/>
      <c r="O843" s="236"/>
      <c r="P843" s="298"/>
      <c r="Q843" s="236"/>
      <c r="R843" s="236"/>
      <c r="S843" s="236"/>
      <c r="T843" s="236"/>
      <c r="U843" s="236"/>
      <c r="V843" s="236"/>
      <c r="W843" s="236"/>
      <c r="X843" s="236"/>
      <c r="Y843" s="236"/>
    </row>
    <row r="844" spans="1:25" ht="12.75">
      <c r="A844" s="356" t="s">
        <v>1411</v>
      </c>
      <c r="B844" s="357" t="e">
        <f t="shared" ca="1" si="36"/>
        <v>#REF!</v>
      </c>
      <c r="C844" s="358">
        <v>0.2</v>
      </c>
      <c r="D844" s="236"/>
      <c r="E844" s="236"/>
      <c r="F844" s="236"/>
      <c r="G844" s="236"/>
      <c r="H844" s="236"/>
      <c r="I844" s="236"/>
      <c r="J844" s="236"/>
      <c r="K844" s="236"/>
      <c r="L844" s="236"/>
      <c r="M844" s="236"/>
      <c r="N844" s="236"/>
      <c r="O844" s="236"/>
      <c r="P844" s="298"/>
      <c r="Q844" s="236"/>
      <c r="R844" s="236"/>
      <c r="S844" s="236"/>
      <c r="T844" s="236"/>
      <c r="U844" s="236"/>
      <c r="V844" s="236"/>
      <c r="W844" s="236"/>
      <c r="X844" s="236"/>
      <c r="Y844" s="236"/>
    </row>
    <row r="845" spans="1:25" ht="12.75">
      <c r="A845" s="356" t="s">
        <v>1414</v>
      </c>
      <c r="B845" s="357" t="e">
        <f t="shared" ca="1" si="36"/>
        <v>#REF!</v>
      </c>
      <c r="C845" s="358">
        <v>0.2</v>
      </c>
      <c r="D845" s="236"/>
      <c r="E845" s="236"/>
      <c r="F845" s="236"/>
      <c r="G845" s="236"/>
      <c r="H845" s="236"/>
      <c r="I845" s="236"/>
      <c r="J845" s="236"/>
      <c r="K845" s="236"/>
      <c r="L845" s="236"/>
      <c r="M845" s="236"/>
      <c r="N845" s="236"/>
      <c r="O845" s="236"/>
      <c r="P845" s="298"/>
      <c r="Q845" s="236"/>
      <c r="R845" s="236"/>
      <c r="S845" s="236"/>
      <c r="T845" s="236"/>
      <c r="U845" s="236"/>
      <c r="V845" s="236"/>
      <c r="W845" s="236"/>
      <c r="X845" s="236"/>
      <c r="Y845" s="236"/>
    </row>
    <row r="846" spans="1:25" ht="12.75">
      <c r="A846" s="356" t="s">
        <v>1417</v>
      </c>
      <c r="B846" s="357" t="e">
        <f t="shared" ca="1" si="36"/>
        <v>#REF!</v>
      </c>
      <c r="C846" s="358">
        <v>0.2</v>
      </c>
      <c r="D846" s="236"/>
      <c r="E846" s="236"/>
      <c r="F846" s="236"/>
      <c r="G846" s="236"/>
      <c r="H846" s="236"/>
      <c r="I846" s="236"/>
      <c r="J846" s="236"/>
      <c r="K846" s="236"/>
      <c r="L846" s="236"/>
      <c r="M846" s="236"/>
      <c r="N846" s="236"/>
      <c r="O846" s="236"/>
      <c r="P846" s="298"/>
      <c r="Q846" s="236"/>
      <c r="R846" s="236"/>
      <c r="S846" s="236"/>
      <c r="T846" s="236"/>
      <c r="U846" s="236"/>
      <c r="V846" s="236"/>
      <c r="W846" s="236"/>
      <c r="X846" s="236"/>
      <c r="Y846" s="236"/>
    </row>
    <row r="847" spans="1:25" ht="12.75">
      <c r="A847" s="356" t="s">
        <v>1419</v>
      </c>
      <c r="B847" s="357" t="e">
        <f t="shared" ca="1" si="36"/>
        <v>#REF!</v>
      </c>
      <c r="C847" s="358">
        <v>0.2</v>
      </c>
      <c r="D847" s="236"/>
      <c r="E847" s="236"/>
      <c r="F847" s="236"/>
      <c r="G847" s="236"/>
      <c r="H847" s="236"/>
      <c r="I847" s="236"/>
      <c r="J847" s="236"/>
      <c r="K847" s="236"/>
      <c r="L847" s="236"/>
      <c r="M847" s="236"/>
      <c r="N847" s="236"/>
      <c r="O847" s="236"/>
      <c r="P847" s="298"/>
      <c r="Q847" s="236"/>
      <c r="R847" s="236"/>
      <c r="S847" s="236"/>
      <c r="T847" s="236"/>
      <c r="U847" s="236"/>
      <c r="V847" s="236"/>
      <c r="W847" s="236"/>
      <c r="X847" s="236"/>
      <c r="Y847" s="236"/>
    </row>
    <row r="848" spans="1:25" ht="12.75">
      <c r="A848" s="356" t="s">
        <v>1422</v>
      </c>
      <c r="B848" s="357" t="e">
        <f t="shared" ca="1" si="36"/>
        <v>#REF!</v>
      </c>
      <c r="C848" s="358">
        <v>0.2</v>
      </c>
      <c r="D848" s="236"/>
      <c r="E848" s="236"/>
      <c r="F848" s="236"/>
      <c r="G848" s="236"/>
      <c r="H848" s="236"/>
      <c r="I848" s="236"/>
      <c r="J848" s="236"/>
      <c r="K848" s="236"/>
      <c r="L848" s="236"/>
      <c r="M848" s="236"/>
      <c r="N848" s="236"/>
      <c r="O848" s="236"/>
      <c r="P848" s="298"/>
      <c r="Q848" s="236"/>
      <c r="R848" s="236"/>
      <c r="S848" s="236"/>
      <c r="T848" s="236"/>
      <c r="U848" s="236"/>
      <c r="V848" s="236"/>
      <c r="W848" s="236"/>
      <c r="X848" s="236"/>
      <c r="Y848" s="236"/>
    </row>
    <row r="849" spans="1:25" ht="12.75">
      <c r="A849" s="356" t="s">
        <v>1425</v>
      </c>
      <c r="B849" s="357" t="e">
        <f t="shared" ca="1" si="36"/>
        <v>#REF!</v>
      </c>
      <c r="C849" s="358">
        <v>0.2</v>
      </c>
      <c r="D849" s="236"/>
      <c r="E849" s="236"/>
      <c r="F849" s="236"/>
      <c r="G849" s="236"/>
      <c r="H849" s="236"/>
      <c r="I849" s="236"/>
      <c r="J849" s="236"/>
      <c r="K849" s="236"/>
      <c r="L849" s="236"/>
      <c r="M849" s="236"/>
      <c r="N849" s="236"/>
      <c r="O849" s="236"/>
      <c r="P849" s="298"/>
      <c r="Q849" s="236"/>
      <c r="R849" s="236"/>
      <c r="S849" s="236"/>
      <c r="T849" s="236"/>
      <c r="U849" s="236"/>
      <c r="V849" s="236"/>
      <c r="W849" s="236"/>
      <c r="X849" s="236"/>
      <c r="Y849" s="236"/>
    </row>
    <row r="850" spans="1:25" ht="12.75">
      <c r="A850" s="356" t="s">
        <v>1510</v>
      </c>
      <c r="B850" s="357" t="e">
        <f t="shared" ca="1" si="36"/>
        <v>#REF!</v>
      </c>
      <c r="C850" s="358">
        <v>0.2</v>
      </c>
      <c r="D850" s="236"/>
      <c r="E850" s="236"/>
      <c r="F850" s="236"/>
      <c r="G850" s="236"/>
      <c r="H850" s="236"/>
      <c r="I850" s="236"/>
      <c r="J850" s="236"/>
      <c r="K850" s="236"/>
      <c r="L850" s="236"/>
      <c r="M850" s="236"/>
      <c r="N850" s="236"/>
      <c r="O850" s="236"/>
      <c r="P850" s="298"/>
      <c r="Q850" s="236"/>
      <c r="R850" s="236"/>
      <c r="S850" s="236"/>
      <c r="T850" s="236"/>
      <c r="U850" s="236"/>
      <c r="V850" s="236"/>
      <c r="W850" s="236"/>
      <c r="X850" s="236"/>
      <c r="Y850" s="236"/>
    </row>
    <row r="851" spans="1:25" ht="12.75">
      <c r="A851" s="356" t="s">
        <v>1518</v>
      </c>
      <c r="B851" s="357" t="e">
        <f t="shared" ca="1" si="36"/>
        <v>#REF!</v>
      </c>
      <c r="C851" s="358">
        <v>0.2</v>
      </c>
      <c r="D851" s="236"/>
      <c r="E851" s="236"/>
      <c r="F851" s="236"/>
      <c r="G851" s="236"/>
      <c r="H851" s="236"/>
      <c r="I851" s="236"/>
      <c r="J851" s="236"/>
      <c r="K851" s="236"/>
      <c r="L851" s="236"/>
      <c r="M851" s="236"/>
      <c r="N851" s="236"/>
      <c r="O851" s="236"/>
      <c r="P851" s="298"/>
      <c r="Q851" s="236"/>
      <c r="R851" s="236"/>
      <c r="S851" s="236"/>
      <c r="T851" s="236"/>
      <c r="U851" s="236"/>
      <c r="V851" s="236"/>
      <c r="W851" s="236"/>
      <c r="X851" s="236"/>
      <c r="Y851" s="236"/>
    </row>
    <row r="852" spans="1:25" ht="12.75">
      <c r="A852" s="356" t="s">
        <v>3255</v>
      </c>
      <c r="B852" s="357" t="e">
        <f t="shared" ca="1" si="36"/>
        <v>#REF!</v>
      </c>
      <c r="C852" s="358">
        <v>0.2</v>
      </c>
      <c r="D852" s="236"/>
      <c r="E852" s="236"/>
      <c r="F852" s="236"/>
      <c r="G852" s="236"/>
      <c r="H852" s="236"/>
      <c r="I852" s="236"/>
      <c r="J852" s="236"/>
      <c r="K852" s="236"/>
      <c r="L852" s="236"/>
      <c r="M852" s="236"/>
      <c r="N852" s="236"/>
      <c r="O852" s="236"/>
      <c r="P852" s="298"/>
      <c r="Q852" s="236"/>
      <c r="R852" s="236"/>
      <c r="S852" s="236"/>
      <c r="T852" s="236"/>
      <c r="U852" s="236"/>
      <c r="V852" s="236"/>
      <c r="W852" s="236"/>
      <c r="X852" s="236"/>
      <c r="Y852" s="236"/>
    </row>
    <row r="853" spans="1:25" ht="12.75">
      <c r="A853" s="356" t="s">
        <v>3260</v>
      </c>
      <c r="B853" s="357" t="e">
        <f t="shared" ca="1" si="36"/>
        <v>#REF!</v>
      </c>
      <c r="C853" s="358">
        <v>0.2</v>
      </c>
      <c r="D853" s="236"/>
      <c r="E853" s="236"/>
      <c r="F853" s="236"/>
      <c r="G853" s="236"/>
      <c r="H853" s="236"/>
      <c r="I853" s="236"/>
      <c r="J853" s="236"/>
      <c r="K853" s="236"/>
      <c r="L853" s="236"/>
      <c r="M853" s="236"/>
      <c r="N853" s="236"/>
      <c r="O853" s="236"/>
      <c r="P853" s="298"/>
      <c r="Q853" s="236"/>
      <c r="R853" s="236"/>
      <c r="S853" s="236"/>
      <c r="T853" s="236"/>
      <c r="U853" s="236"/>
      <c r="V853" s="236"/>
      <c r="W853" s="236"/>
      <c r="X853" s="236"/>
      <c r="Y853" s="236"/>
    </row>
    <row r="854" spans="1:25" ht="12.75">
      <c r="A854" s="356" t="s">
        <v>3263</v>
      </c>
      <c r="B854" s="357" t="e">
        <f t="shared" ca="1" si="36"/>
        <v>#REF!</v>
      </c>
      <c r="C854" s="358">
        <v>0.2</v>
      </c>
      <c r="D854" s="236"/>
      <c r="E854" s="236"/>
      <c r="F854" s="236"/>
      <c r="G854" s="236"/>
      <c r="H854" s="236"/>
      <c r="I854" s="236"/>
      <c r="J854" s="236"/>
      <c r="K854" s="236"/>
      <c r="L854" s="236"/>
      <c r="M854" s="236"/>
      <c r="N854" s="236"/>
      <c r="O854" s="236"/>
      <c r="P854" s="298"/>
      <c r="Q854" s="236"/>
      <c r="R854" s="236"/>
      <c r="S854" s="236"/>
      <c r="T854" s="236"/>
      <c r="U854" s="236"/>
      <c r="V854" s="236"/>
      <c r="W854" s="236"/>
      <c r="X854" s="236"/>
      <c r="Y854" s="236"/>
    </row>
    <row r="855" spans="1:25" ht="12.75">
      <c r="A855" s="356" t="s">
        <v>3266</v>
      </c>
      <c r="B855" s="357" t="e">
        <f t="shared" ca="1" si="36"/>
        <v>#REF!</v>
      </c>
      <c r="C855" s="358">
        <v>0.2</v>
      </c>
      <c r="D855" s="236"/>
      <c r="E855" s="236"/>
      <c r="F855" s="236"/>
      <c r="G855" s="236"/>
      <c r="H855" s="236"/>
      <c r="I855" s="236"/>
      <c r="J855" s="236"/>
      <c r="K855" s="236"/>
      <c r="L855" s="236"/>
      <c r="M855" s="236"/>
      <c r="N855" s="236"/>
      <c r="O855" s="236"/>
      <c r="P855" s="298"/>
      <c r="Q855" s="236"/>
      <c r="R855" s="236"/>
      <c r="S855" s="236"/>
      <c r="T855" s="236"/>
      <c r="U855" s="236"/>
      <c r="V855" s="236"/>
      <c r="W855" s="236"/>
      <c r="X855" s="236"/>
      <c r="Y855" s="236"/>
    </row>
    <row r="856" spans="1:25" ht="12.75">
      <c r="A856" s="356" t="s">
        <v>12892</v>
      </c>
      <c r="B856" s="357" t="e">
        <f t="shared" ca="1" si="36"/>
        <v>#REF!</v>
      </c>
      <c r="C856" s="358">
        <v>0.2</v>
      </c>
      <c r="D856" s="236"/>
      <c r="E856" s="236"/>
      <c r="F856" s="236"/>
      <c r="G856" s="236"/>
      <c r="H856" s="236"/>
      <c r="I856" s="236"/>
      <c r="J856" s="236"/>
      <c r="K856" s="236"/>
      <c r="L856" s="236"/>
      <c r="M856" s="236"/>
      <c r="N856" s="236"/>
      <c r="O856" s="236"/>
      <c r="P856" s="298"/>
      <c r="Q856" s="236"/>
      <c r="R856" s="236"/>
      <c r="S856" s="236"/>
      <c r="T856" s="236"/>
      <c r="U856" s="236"/>
      <c r="V856" s="236"/>
      <c r="W856" s="236"/>
      <c r="X856" s="236"/>
      <c r="Y856" s="236"/>
    </row>
    <row r="857" spans="1:25" ht="12.75">
      <c r="A857" s="356" t="s">
        <v>3314</v>
      </c>
      <c r="B857" s="357" t="e">
        <f t="shared" ca="1" si="36"/>
        <v>#REF!</v>
      </c>
      <c r="C857" s="358">
        <v>0.2</v>
      </c>
      <c r="D857" s="236"/>
      <c r="E857" s="236"/>
      <c r="F857" s="236"/>
      <c r="G857" s="236"/>
      <c r="H857" s="236"/>
      <c r="I857" s="236"/>
      <c r="J857" s="236"/>
      <c r="K857" s="236"/>
      <c r="L857" s="236"/>
      <c r="M857" s="236"/>
      <c r="N857" s="236"/>
      <c r="O857" s="236"/>
      <c r="P857" s="298"/>
      <c r="Q857" s="236"/>
      <c r="R857" s="236"/>
      <c r="S857" s="236"/>
      <c r="T857" s="236"/>
      <c r="U857" s="236"/>
      <c r="V857" s="236"/>
      <c r="W857" s="236"/>
      <c r="X857" s="236"/>
      <c r="Y857" s="236"/>
    </row>
    <row r="858" spans="1:25" ht="12.75">
      <c r="A858" s="356" t="s">
        <v>3317</v>
      </c>
      <c r="B858" s="357" t="e">
        <f t="shared" ca="1" si="36"/>
        <v>#REF!</v>
      </c>
      <c r="C858" s="358">
        <v>0.2</v>
      </c>
      <c r="D858" s="236"/>
      <c r="E858" s="236"/>
      <c r="F858" s="236"/>
      <c r="G858" s="236"/>
      <c r="H858" s="236"/>
      <c r="I858" s="236"/>
      <c r="J858" s="236"/>
      <c r="K858" s="236"/>
      <c r="L858" s="236"/>
      <c r="M858" s="236"/>
      <c r="N858" s="236"/>
      <c r="O858" s="236"/>
      <c r="P858" s="298"/>
      <c r="Q858" s="236"/>
      <c r="R858" s="236"/>
      <c r="S858" s="236"/>
      <c r="T858" s="236"/>
      <c r="U858" s="236"/>
      <c r="V858" s="236"/>
      <c r="W858" s="236"/>
      <c r="X858" s="236"/>
      <c r="Y858" s="236"/>
    </row>
    <row r="859" spans="1:25" ht="12.75">
      <c r="A859" s="356" t="s">
        <v>3275</v>
      </c>
      <c r="B859" s="357" t="e">
        <f t="shared" ca="1" si="36"/>
        <v>#REF!</v>
      </c>
      <c r="C859" s="358">
        <v>0.2</v>
      </c>
      <c r="D859" s="236"/>
      <c r="E859" s="236"/>
      <c r="F859" s="236"/>
      <c r="G859" s="236"/>
      <c r="H859" s="236"/>
      <c r="I859" s="236"/>
      <c r="J859" s="236"/>
      <c r="K859" s="236"/>
      <c r="L859" s="236"/>
      <c r="M859" s="236"/>
      <c r="N859" s="236"/>
      <c r="O859" s="236"/>
      <c r="P859" s="298"/>
      <c r="Q859" s="236"/>
      <c r="R859" s="236"/>
      <c r="S859" s="236"/>
      <c r="T859" s="236"/>
      <c r="U859" s="236"/>
      <c r="V859" s="236"/>
      <c r="W859" s="236"/>
      <c r="X859" s="236"/>
      <c r="Y859" s="236"/>
    </row>
    <row r="860" spans="1:25" ht="12.75">
      <c r="A860" s="356" t="s">
        <v>12893</v>
      </c>
      <c r="B860" s="357" t="e">
        <f t="shared" ca="1" si="36"/>
        <v>#REF!</v>
      </c>
      <c r="C860" s="358">
        <v>0.2</v>
      </c>
      <c r="D860" s="236"/>
      <c r="E860" s="236"/>
      <c r="F860" s="236"/>
      <c r="G860" s="236"/>
      <c r="H860" s="236"/>
      <c r="I860" s="236"/>
      <c r="J860" s="236"/>
      <c r="K860" s="236"/>
      <c r="L860" s="236"/>
      <c r="M860" s="236"/>
      <c r="N860" s="236"/>
      <c r="O860" s="236"/>
      <c r="P860" s="298"/>
      <c r="Q860" s="236"/>
      <c r="R860" s="236"/>
      <c r="S860" s="236"/>
      <c r="T860" s="236"/>
      <c r="U860" s="236"/>
      <c r="V860" s="236"/>
      <c r="W860" s="236"/>
      <c r="X860" s="236"/>
      <c r="Y860" s="236"/>
    </row>
    <row r="861" spans="1:25" ht="12.75">
      <c r="A861" s="356" t="s">
        <v>12894</v>
      </c>
      <c r="B861" s="357" t="e">
        <f t="shared" ca="1" si="36"/>
        <v>#REF!</v>
      </c>
      <c r="C861" s="358">
        <v>0.2</v>
      </c>
      <c r="D861" s="236"/>
      <c r="E861" s="236"/>
      <c r="F861" s="236"/>
      <c r="G861" s="236"/>
      <c r="H861" s="236"/>
      <c r="I861" s="236"/>
      <c r="J861" s="236"/>
      <c r="K861" s="236"/>
      <c r="L861" s="236"/>
      <c r="M861" s="236"/>
      <c r="N861" s="236"/>
      <c r="O861" s="236"/>
      <c r="P861" s="298"/>
      <c r="Q861" s="236"/>
      <c r="R861" s="236"/>
      <c r="S861" s="236"/>
      <c r="T861" s="236"/>
      <c r="U861" s="236"/>
      <c r="V861" s="236"/>
      <c r="W861" s="236"/>
      <c r="X861" s="236"/>
      <c r="Y861" s="236"/>
    </row>
    <row r="862" spans="1:25" ht="12.75">
      <c r="A862" s="356" t="s">
        <v>12895</v>
      </c>
      <c r="B862" s="357" t="e">
        <f t="shared" ca="1" si="36"/>
        <v>#REF!</v>
      </c>
      <c r="C862" s="358">
        <v>0.2</v>
      </c>
      <c r="D862" s="236"/>
      <c r="E862" s="236"/>
      <c r="F862" s="236"/>
      <c r="G862" s="236"/>
      <c r="H862" s="236"/>
      <c r="I862" s="236"/>
      <c r="J862" s="236"/>
      <c r="K862" s="236"/>
      <c r="L862" s="236"/>
      <c r="M862" s="236"/>
      <c r="N862" s="236"/>
      <c r="O862" s="236"/>
      <c r="P862" s="298"/>
      <c r="Q862" s="236"/>
      <c r="R862" s="236"/>
      <c r="S862" s="236"/>
      <c r="T862" s="236"/>
      <c r="U862" s="236"/>
      <c r="V862" s="236"/>
      <c r="W862" s="236"/>
      <c r="X862" s="236"/>
      <c r="Y862" s="236"/>
    </row>
    <row r="863" spans="1:25" ht="12.75">
      <c r="A863" s="356" t="s">
        <v>12896</v>
      </c>
      <c r="B863" s="357" t="e">
        <f t="shared" ca="1" si="36"/>
        <v>#REF!</v>
      </c>
      <c r="C863" s="358">
        <v>0.2</v>
      </c>
      <c r="D863" s="236"/>
      <c r="E863" s="236"/>
      <c r="F863" s="236"/>
      <c r="G863" s="236"/>
      <c r="H863" s="236"/>
      <c r="I863" s="236"/>
      <c r="J863" s="236"/>
      <c r="K863" s="236"/>
      <c r="L863" s="236"/>
      <c r="M863" s="236"/>
      <c r="N863" s="236"/>
      <c r="O863" s="236"/>
      <c r="P863" s="298"/>
      <c r="Q863" s="236"/>
      <c r="R863" s="236"/>
      <c r="S863" s="236"/>
      <c r="T863" s="236"/>
      <c r="U863" s="236"/>
      <c r="V863" s="236"/>
      <c r="W863" s="236"/>
      <c r="X863" s="236"/>
      <c r="Y863" s="236"/>
    </row>
    <row r="864" spans="1:25" ht="12.75">
      <c r="A864" s="356" t="s">
        <v>3284</v>
      </c>
      <c r="B864" s="357" t="e">
        <f t="shared" ca="1" si="36"/>
        <v>#REF!</v>
      </c>
      <c r="C864" s="358">
        <v>0.2</v>
      </c>
      <c r="D864" s="236"/>
      <c r="E864" s="236"/>
      <c r="F864" s="236"/>
      <c r="G864" s="236"/>
      <c r="H864" s="236"/>
      <c r="I864" s="236"/>
      <c r="J864" s="236"/>
      <c r="K864" s="236"/>
      <c r="L864" s="236"/>
      <c r="M864" s="236"/>
      <c r="N864" s="236"/>
      <c r="O864" s="236"/>
      <c r="P864" s="298"/>
      <c r="Q864" s="236"/>
      <c r="R864" s="236"/>
      <c r="S864" s="236"/>
      <c r="T864" s="236"/>
      <c r="U864" s="236"/>
      <c r="V864" s="236"/>
      <c r="W864" s="236"/>
      <c r="X864" s="236"/>
      <c r="Y864" s="236"/>
    </row>
    <row r="865" spans="1:25" ht="12.75">
      <c r="A865" s="356" t="s">
        <v>3330</v>
      </c>
      <c r="B865" s="357" t="e">
        <f t="shared" ca="1" si="36"/>
        <v>#REF!</v>
      </c>
      <c r="C865" s="358">
        <v>0.2</v>
      </c>
      <c r="D865" s="236"/>
      <c r="E865" s="236"/>
      <c r="F865" s="236"/>
      <c r="G865" s="236"/>
      <c r="H865" s="236"/>
      <c r="I865" s="236"/>
      <c r="J865" s="236"/>
      <c r="K865" s="236"/>
      <c r="L865" s="236"/>
      <c r="M865" s="236"/>
      <c r="N865" s="236"/>
      <c r="O865" s="236"/>
      <c r="P865" s="298"/>
      <c r="Q865" s="236"/>
      <c r="R865" s="236"/>
      <c r="S865" s="236"/>
      <c r="T865" s="236"/>
      <c r="U865" s="236"/>
      <c r="V865" s="236"/>
      <c r="W865" s="236"/>
      <c r="X865" s="236"/>
      <c r="Y865" s="236"/>
    </row>
    <row r="866" spans="1:25" ht="12.75">
      <c r="A866" s="356" t="s">
        <v>3287</v>
      </c>
      <c r="B866" s="357" t="e">
        <f t="shared" ca="1" si="36"/>
        <v>#REF!</v>
      </c>
      <c r="C866" s="358">
        <v>0.2</v>
      </c>
      <c r="D866" s="236"/>
      <c r="E866" s="236"/>
      <c r="F866" s="236"/>
      <c r="G866" s="236"/>
      <c r="H866" s="236"/>
      <c r="I866" s="236"/>
      <c r="J866" s="236"/>
      <c r="K866" s="236"/>
      <c r="L866" s="236"/>
      <c r="M866" s="236"/>
      <c r="N866" s="236"/>
      <c r="O866" s="236"/>
      <c r="P866" s="298"/>
      <c r="Q866" s="236"/>
      <c r="R866" s="236"/>
      <c r="S866" s="236"/>
      <c r="T866" s="236"/>
      <c r="U866" s="236"/>
      <c r="V866" s="236"/>
      <c r="W866" s="236"/>
      <c r="X866" s="236"/>
      <c r="Y866" s="236"/>
    </row>
    <row r="867" spans="1:25" ht="12.75">
      <c r="A867" s="356" t="s">
        <v>3334</v>
      </c>
      <c r="B867" s="357" t="e">
        <f t="shared" ca="1" si="36"/>
        <v>#REF!</v>
      </c>
      <c r="C867" s="358">
        <v>0.2</v>
      </c>
      <c r="D867" s="236"/>
      <c r="E867" s="236"/>
      <c r="F867" s="236"/>
      <c r="G867" s="236"/>
      <c r="H867" s="236"/>
      <c r="I867" s="236"/>
      <c r="J867" s="236"/>
      <c r="K867" s="236"/>
      <c r="L867" s="236"/>
      <c r="M867" s="236"/>
      <c r="N867" s="236"/>
      <c r="O867" s="236"/>
      <c r="P867" s="298"/>
      <c r="Q867" s="236"/>
      <c r="R867" s="236"/>
      <c r="S867" s="236"/>
      <c r="T867" s="236"/>
      <c r="U867" s="236"/>
      <c r="V867" s="236"/>
      <c r="W867" s="236"/>
      <c r="X867" s="236"/>
      <c r="Y867" s="236"/>
    </row>
    <row r="868" spans="1:25" ht="12.75">
      <c r="A868" s="356" t="s">
        <v>12897</v>
      </c>
      <c r="B868" s="357" t="e">
        <f t="shared" ca="1" si="36"/>
        <v>#REF!</v>
      </c>
      <c r="C868" s="358">
        <v>0.2</v>
      </c>
      <c r="D868" s="236"/>
      <c r="E868" s="236"/>
      <c r="F868" s="236"/>
      <c r="G868" s="236"/>
      <c r="H868" s="236"/>
      <c r="I868" s="236"/>
      <c r="J868" s="236"/>
      <c r="K868" s="236"/>
      <c r="L868" s="236"/>
      <c r="M868" s="236"/>
      <c r="N868" s="236"/>
      <c r="O868" s="236"/>
      <c r="P868" s="298"/>
      <c r="Q868" s="236"/>
      <c r="R868" s="236"/>
      <c r="S868" s="236"/>
      <c r="T868" s="236"/>
      <c r="U868" s="236"/>
      <c r="V868" s="236"/>
      <c r="W868" s="236"/>
      <c r="X868" s="236"/>
      <c r="Y868" s="236"/>
    </row>
    <row r="869" spans="1:25" ht="12.75">
      <c r="A869" s="356" t="s">
        <v>3293</v>
      </c>
      <c r="B869" s="357" t="e">
        <f t="shared" ca="1" si="36"/>
        <v>#REF!</v>
      </c>
      <c r="C869" s="358">
        <v>0.2</v>
      </c>
      <c r="D869" s="236"/>
      <c r="E869" s="236"/>
      <c r="F869" s="236"/>
      <c r="G869" s="236"/>
      <c r="H869" s="236"/>
      <c r="I869" s="236"/>
      <c r="J869" s="236"/>
      <c r="K869" s="236"/>
      <c r="L869" s="236"/>
      <c r="M869" s="236"/>
      <c r="N869" s="236"/>
      <c r="O869" s="236"/>
      <c r="P869" s="298"/>
      <c r="Q869" s="236"/>
      <c r="R869" s="236"/>
      <c r="S869" s="236"/>
      <c r="T869" s="236"/>
      <c r="U869" s="236"/>
      <c r="V869" s="236"/>
      <c r="W869" s="236"/>
      <c r="X869" s="236"/>
      <c r="Y869" s="236"/>
    </row>
    <row r="870" spans="1:25" ht="12.75">
      <c r="A870" s="356" t="s">
        <v>3337</v>
      </c>
      <c r="B870" s="357" t="e">
        <f t="shared" ca="1" si="36"/>
        <v>#REF!</v>
      </c>
      <c r="C870" s="358">
        <v>0.2</v>
      </c>
      <c r="D870" s="236"/>
      <c r="E870" s="236"/>
      <c r="F870" s="236"/>
      <c r="G870" s="236"/>
      <c r="H870" s="236"/>
      <c r="I870" s="236"/>
      <c r="J870" s="236"/>
      <c r="K870" s="236"/>
      <c r="L870" s="236"/>
      <c r="M870" s="236"/>
      <c r="N870" s="236"/>
      <c r="O870" s="236"/>
      <c r="P870" s="298"/>
      <c r="Q870" s="236"/>
      <c r="R870" s="236"/>
      <c r="S870" s="236"/>
      <c r="T870" s="236"/>
      <c r="U870" s="236"/>
      <c r="V870" s="236"/>
      <c r="W870" s="236"/>
      <c r="X870" s="236"/>
      <c r="Y870" s="236"/>
    </row>
    <row r="871" spans="1:25" ht="12.75">
      <c r="A871" s="356" t="s">
        <v>3296</v>
      </c>
      <c r="B871" s="357" t="e">
        <f t="shared" ca="1" si="36"/>
        <v>#REF!</v>
      </c>
      <c r="C871" s="358">
        <v>0.2</v>
      </c>
      <c r="D871" s="236"/>
      <c r="E871" s="236"/>
      <c r="F871" s="236"/>
      <c r="G871" s="236"/>
      <c r="H871" s="236"/>
      <c r="I871" s="236"/>
      <c r="J871" s="236"/>
      <c r="K871" s="236"/>
      <c r="L871" s="236"/>
      <c r="M871" s="236"/>
      <c r="N871" s="236"/>
      <c r="O871" s="236"/>
      <c r="P871" s="298"/>
      <c r="Q871" s="236"/>
      <c r="R871" s="236"/>
      <c r="S871" s="236"/>
      <c r="T871" s="236"/>
      <c r="U871" s="236"/>
      <c r="V871" s="236"/>
      <c r="W871" s="236"/>
      <c r="X871" s="236"/>
      <c r="Y871" s="236"/>
    </row>
    <row r="872" spans="1:25" ht="12.75">
      <c r="A872" s="356" t="s">
        <v>12898</v>
      </c>
      <c r="B872" s="357" t="e">
        <f t="shared" ca="1" si="36"/>
        <v>#REF!</v>
      </c>
      <c r="C872" s="358">
        <v>0.2</v>
      </c>
      <c r="D872" s="236"/>
      <c r="E872" s="236"/>
      <c r="F872" s="236"/>
      <c r="G872" s="236"/>
      <c r="H872" s="236"/>
      <c r="I872" s="236"/>
      <c r="J872" s="236"/>
      <c r="K872" s="236"/>
      <c r="L872" s="236"/>
      <c r="M872" s="236"/>
      <c r="N872" s="236"/>
      <c r="O872" s="236"/>
      <c r="P872" s="298"/>
      <c r="Q872" s="236"/>
      <c r="R872" s="236"/>
      <c r="S872" s="236"/>
      <c r="T872" s="236"/>
      <c r="U872" s="236"/>
      <c r="V872" s="236"/>
      <c r="W872" s="236"/>
      <c r="X872" s="236"/>
      <c r="Y872" s="236"/>
    </row>
    <row r="873" spans="1:25" ht="12.75">
      <c r="A873" s="356" t="s">
        <v>12899</v>
      </c>
      <c r="B873" s="357" t="e">
        <f t="shared" ca="1" si="36"/>
        <v>#REF!</v>
      </c>
      <c r="C873" s="358">
        <v>0.2</v>
      </c>
      <c r="D873" s="236"/>
      <c r="E873" s="236"/>
      <c r="F873" s="236"/>
      <c r="G873" s="236"/>
      <c r="H873" s="236"/>
      <c r="I873" s="236"/>
      <c r="J873" s="236"/>
      <c r="K873" s="236"/>
      <c r="L873" s="236"/>
      <c r="M873" s="236"/>
      <c r="N873" s="236"/>
      <c r="O873" s="236"/>
      <c r="P873" s="298"/>
      <c r="Q873" s="236"/>
      <c r="R873" s="236"/>
      <c r="S873" s="236"/>
      <c r="T873" s="236"/>
      <c r="U873" s="236"/>
      <c r="V873" s="236"/>
      <c r="W873" s="236"/>
      <c r="X873" s="236"/>
      <c r="Y873" s="236"/>
    </row>
    <row r="874" spans="1:25" ht="12.75">
      <c r="A874" s="356" t="s">
        <v>12900</v>
      </c>
      <c r="B874" s="357" t="e">
        <f t="shared" ca="1" si="36"/>
        <v>#REF!</v>
      </c>
      <c r="C874" s="358">
        <v>0.2</v>
      </c>
      <c r="D874" s="236"/>
      <c r="E874" s="236"/>
      <c r="F874" s="236"/>
      <c r="G874" s="236"/>
      <c r="H874" s="236"/>
      <c r="I874" s="236"/>
      <c r="J874" s="236"/>
      <c r="K874" s="236"/>
      <c r="L874" s="236"/>
      <c r="M874" s="236"/>
      <c r="N874" s="236"/>
      <c r="O874" s="236"/>
      <c r="P874" s="298"/>
      <c r="Q874" s="236"/>
      <c r="R874" s="236"/>
      <c r="S874" s="236"/>
      <c r="T874" s="236"/>
      <c r="U874" s="236"/>
      <c r="V874" s="236"/>
      <c r="W874" s="236"/>
      <c r="X874" s="236"/>
      <c r="Y874" s="236"/>
    </row>
    <row r="875" spans="1:25" ht="12.75">
      <c r="A875" s="356" t="s">
        <v>3305</v>
      </c>
      <c r="B875" s="357" t="e">
        <f t="shared" ca="1" si="36"/>
        <v>#REF!</v>
      </c>
      <c r="C875" s="358">
        <v>0.2</v>
      </c>
      <c r="D875" s="236"/>
      <c r="E875" s="236"/>
      <c r="F875" s="236"/>
      <c r="G875" s="236"/>
      <c r="H875" s="236"/>
      <c r="I875" s="236"/>
      <c r="J875" s="236"/>
      <c r="K875" s="236"/>
      <c r="L875" s="236"/>
      <c r="M875" s="236"/>
      <c r="N875" s="236"/>
      <c r="O875" s="236"/>
      <c r="P875" s="298"/>
      <c r="Q875" s="236"/>
      <c r="R875" s="236"/>
      <c r="S875" s="236"/>
      <c r="T875" s="236"/>
      <c r="U875" s="236"/>
      <c r="V875" s="236"/>
      <c r="W875" s="236"/>
      <c r="X875" s="236"/>
      <c r="Y875" s="236"/>
    </row>
    <row r="876" spans="1:25" ht="12.75">
      <c r="A876" s="356" t="s">
        <v>3340</v>
      </c>
      <c r="B876" s="357" t="e">
        <f t="shared" ca="1" si="36"/>
        <v>#REF!</v>
      </c>
      <c r="C876" s="358">
        <v>0.2</v>
      </c>
      <c r="D876" s="236"/>
      <c r="E876" s="236"/>
      <c r="F876" s="236"/>
      <c r="G876" s="236"/>
      <c r="H876" s="236"/>
      <c r="I876" s="236"/>
      <c r="J876" s="236"/>
      <c r="K876" s="236"/>
      <c r="L876" s="236"/>
      <c r="M876" s="236"/>
      <c r="N876" s="236"/>
      <c r="O876" s="236"/>
      <c r="P876" s="298"/>
      <c r="Q876" s="236"/>
      <c r="R876" s="236"/>
      <c r="S876" s="236"/>
      <c r="T876" s="236"/>
      <c r="U876" s="236"/>
      <c r="V876" s="236"/>
      <c r="W876" s="236"/>
      <c r="X876" s="236"/>
      <c r="Y876" s="236"/>
    </row>
    <row r="877" spans="1:25" ht="12.75">
      <c r="A877" s="356" t="s">
        <v>12901</v>
      </c>
      <c r="B877" s="357" t="e">
        <f t="shared" ca="1" si="36"/>
        <v>#REF!</v>
      </c>
      <c r="C877" s="358">
        <v>0.2</v>
      </c>
      <c r="D877" s="236"/>
      <c r="E877" s="236"/>
      <c r="F877" s="236"/>
      <c r="G877" s="236"/>
      <c r="H877" s="236"/>
      <c r="I877" s="236"/>
      <c r="J877" s="236"/>
      <c r="K877" s="236"/>
      <c r="L877" s="236"/>
      <c r="M877" s="236"/>
      <c r="N877" s="236"/>
      <c r="O877" s="236"/>
      <c r="P877" s="298"/>
      <c r="Q877" s="236"/>
      <c r="R877" s="236"/>
      <c r="S877" s="236"/>
      <c r="T877" s="236"/>
      <c r="U877" s="236"/>
      <c r="V877" s="236"/>
      <c r="W877" s="236"/>
      <c r="X877" s="236"/>
      <c r="Y877" s="236"/>
    </row>
    <row r="878" spans="1:25" ht="12.75">
      <c r="A878" s="356" t="s">
        <v>3253</v>
      </c>
      <c r="B878" s="357" t="e">
        <f t="shared" ca="1" si="36"/>
        <v>#REF!</v>
      </c>
      <c r="C878" s="358">
        <v>0.2</v>
      </c>
      <c r="D878" s="236"/>
      <c r="E878" s="236"/>
      <c r="F878" s="236"/>
      <c r="G878" s="236"/>
      <c r="H878" s="236"/>
      <c r="I878" s="236"/>
      <c r="J878" s="236"/>
      <c r="K878" s="236"/>
      <c r="L878" s="236"/>
      <c r="M878" s="236"/>
      <c r="N878" s="236"/>
      <c r="O878" s="236"/>
      <c r="P878" s="298"/>
      <c r="Q878" s="236"/>
      <c r="R878" s="236"/>
      <c r="S878" s="236"/>
      <c r="T878" s="236"/>
      <c r="U878" s="236"/>
      <c r="V878" s="236"/>
      <c r="W878" s="236"/>
      <c r="X878" s="236"/>
      <c r="Y878" s="236"/>
    </row>
    <row r="879" spans="1:25" ht="12.75">
      <c r="A879" s="356" t="s">
        <v>1544</v>
      </c>
      <c r="B879" s="357" t="e">
        <f t="shared" ca="1" si="36"/>
        <v>#REF!</v>
      </c>
      <c r="C879" s="358">
        <v>0.2</v>
      </c>
      <c r="D879" s="236"/>
      <c r="E879" s="236"/>
      <c r="F879" s="236"/>
      <c r="G879" s="236"/>
      <c r="H879" s="236"/>
      <c r="I879" s="236"/>
      <c r="J879" s="236"/>
      <c r="K879" s="236"/>
      <c r="L879" s="236"/>
      <c r="M879" s="236"/>
      <c r="N879" s="236"/>
      <c r="O879" s="236"/>
      <c r="P879" s="298"/>
      <c r="Q879" s="236"/>
      <c r="R879" s="236"/>
      <c r="S879" s="236"/>
      <c r="T879" s="236"/>
      <c r="U879" s="236"/>
      <c r="V879" s="236"/>
      <c r="W879" s="236"/>
      <c r="X879" s="236"/>
      <c r="Y879" s="236"/>
    </row>
    <row r="880" spans="1:25" ht="12.75">
      <c r="A880" s="356" t="s">
        <v>1551</v>
      </c>
      <c r="B880" s="357" t="e">
        <f t="shared" ca="1" si="36"/>
        <v>#REF!</v>
      </c>
      <c r="C880" s="358">
        <v>0.2</v>
      </c>
      <c r="D880" s="236"/>
      <c r="E880" s="236"/>
      <c r="F880" s="236"/>
      <c r="G880" s="236"/>
      <c r="H880" s="236"/>
      <c r="I880" s="236"/>
      <c r="J880" s="236"/>
      <c r="K880" s="236"/>
      <c r="L880" s="236"/>
      <c r="M880" s="236"/>
      <c r="N880" s="236"/>
      <c r="O880" s="236"/>
      <c r="P880" s="298"/>
      <c r="Q880" s="236"/>
      <c r="R880" s="236"/>
      <c r="S880" s="236"/>
      <c r="T880" s="236"/>
      <c r="U880" s="236"/>
      <c r="V880" s="236"/>
      <c r="W880" s="236"/>
      <c r="X880" s="236"/>
      <c r="Y880" s="236"/>
    </row>
    <row r="881" spans="1:25" ht="12.75">
      <c r="A881" s="356" t="s">
        <v>1554</v>
      </c>
      <c r="B881" s="357" t="e">
        <f t="shared" ca="1" si="36"/>
        <v>#REF!</v>
      </c>
      <c r="C881" s="358">
        <v>0.2</v>
      </c>
      <c r="D881" s="236"/>
      <c r="E881" s="236"/>
      <c r="F881" s="236"/>
      <c r="G881" s="236"/>
      <c r="H881" s="236"/>
      <c r="I881" s="236"/>
      <c r="J881" s="236"/>
      <c r="K881" s="236"/>
      <c r="L881" s="236"/>
      <c r="M881" s="236"/>
      <c r="N881" s="236"/>
      <c r="O881" s="236"/>
      <c r="P881" s="298"/>
      <c r="Q881" s="236"/>
      <c r="R881" s="236"/>
      <c r="S881" s="236"/>
      <c r="T881" s="236"/>
      <c r="U881" s="236"/>
      <c r="V881" s="236"/>
      <c r="W881" s="236"/>
      <c r="X881" s="236"/>
      <c r="Y881" s="236"/>
    </row>
    <row r="882" spans="1:25" ht="12.75">
      <c r="A882" s="356" t="s">
        <v>1557</v>
      </c>
      <c r="B882" s="357" t="e">
        <f t="shared" ca="1" si="36"/>
        <v>#REF!</v>
      </c>
      <c r="C882" s="358">
        <v>0.2</v>
      </c>
      <c r="D882" s="236"/>
      <c r="E882" s="236"/>
      <c r="F882" s="236"/>
      <c r="G882" s="236"/>
      <c r="H882" s="236"/>
      <c r="I882" s="236"/>
      <c r="J882" s="236"/>
      <c r="K882" s="236"/>
      <c r="L882" s="236"/>
      <c r="M882" s="236"/>
      <c r="N882" s="236"/>
      <c r="O882" s="236"/>
      <c r="P882" s="298"/>
      <c r="Q882" s="236"/>
      <c r="R882" s="236"/>
      <c r="S882" s="236"/>
      <c r="T882" s="236"/>
      <c r="U882" s="236"/>
      <c r="V882" s="236"/>
      <c r="W882" s="236"/>
      <c r="X882" s="236"/>
      <c r="Y882" s="236"/>
    </row>
    <row r="883" spans="1:25" ht="12.75">
      <c r="A883" s="356" t="s">
        <v>1560</v>
      </c>
      <c r="B883" s="357" t="e">
        <f t="shared" ca="1" si="36"/>
        <v>#REF!</v>
      </c>
      <c r="C883" s="358">
        <v>0.2</v>
      </c>
      <c r="D883" s="236"/>
      <c r="E883" s="236"/>
      <c r="F883" s="236"/>
      <c r="G883" s="236"/>
      <c r="H883" s="236"/>
      <c r="I883" s="236"/>
      <c r="J883" s="236"/>
      <c r="K883" s="236"/>
      <c r="L883" s="236"/>
      <c r="M883" s="236"/>
      <c r="N883" s="236"/>
      <c r="O883" s="236"/>
      <c r="P883" s="298"/>
      <c r="Q883" s="236"/>
      <c r="R883" s="236"/>
      <c r="S883" s="236"/>
      <c r="T883" s="236"/>
      <c r="U883" s="236"/>
      <c r="V883" s="236"/>
      <c r="W883" s="236"/>
      <c r="X883" s="236"/>
      <c r="Y883" s="236"/>
    </row>
    <row r="884" spans="1:25" ht="12.75">
      <c r="A884" s="356" t="s">
        <v>1633</v>
      </c>
      <c r="B884" s="357" t="e">
        <f t="shared" ca="1" si="36"/>
        <v>#REF!</v>
      </c>
      <c r="C884" s="358">
        <v>0.2</v>
      </c>
      <c r="D884" s="236"/>
      <c r="E884" s="236"/>
      <c r="F884" s="236"/>
      <c r="G884" s="236"/>
      <c r="H884" s="236"/>
      <c r="I884" s="236"/>
      <c r="J884" s="236"/>
      <c r="K884" s="236"/>
      <c r="L884" s="236"/>
      <c r="M884" s="236"/>
      <c r="N884" s="236"/>
      <c r="O884" s="236"/>
      <c r="P884" s="298"/>
      <c r="Q884" s="236"/>
      <c r="R884" s="236"/>
      <c r="S884" s="236"/>
      <c r="T884" s="236"/>
      <c r="U884" s="236"/>
      <c r="V884" s="236"/>
      <c r="W884" s="236"/>
      <c r="X884" s="236"/>
      <c r="Y884" s="236"/>
    </row>
    <row r="885" spans="1:25" ht="12.75">
      <c r="A885" s="356" t="s">
        <v>1647</v>
      </c>
      <c r="B885" s="357" t="e">
        <f t="shared" ca="1" si="36"/>
        <v>#REF!</v>
      </c>
      <c r="C885" s="358">
        <v>0.2</v>
      </c>
      <c r="D885" s="236"/>
      <c r="E885" s="236"/>
      <c r="F885" s="236"/>
      <c r="G885" s="236"/>
      <c r="H885" s="236"/>
      <c r="I885" s="236"/>
      <c r="J885" s="236"/>
      <c r="K885" s="236"/>
      <c r="L885" s="236"/>
      <c r="M885" s="236"/>
      <c r="N885" s="236"/>
      <c r="O885" s="236"/>
      <c r="P885" s="298"/>
      <c r="Q885" s="236"/>
      <c r="R885" s="236"/>
      <c r="S885" s="236"/>
      <c r="T885" s="236"/>
      <c r="U885" s="236"/>
      <c r="V885" s="236"/>
      <c r="W885" s="236"/>
      <c r="X885" s="236"/>
      <c r="Y885" s="236"/>
    </row>
    <row r="886" spans="1:25" ht="12.75">
      <c r="A886" s="356" t="s">
        <v>1650</v>
      </c>
      <c r="B886" s="357" t="e">
        <f t="shared" ca="1" si="36"/>
        <v>#REF!</v>
      </c>
      <c r="C886" s="358">
        <v>0.2</v>
      </c>
      <c r="D886" s="236"/>
      <c r="E886" s="236"/>
      <c r="F886" s="236"/>
      <c r="G886" s="236"/>
      <c r="H886" s="236"/>
      <c r="I886" s="236"/>
      <c r="J886" s="236"/>
      <c r="K886" s="236"/>
      <c r="L886" s="236"/>
      <c r="M886" s="236"/>
      <c r="N886" s="236"/>
      <c r="O886" s="236"/>
      <c r="P886" s="298"/>
      <c r="Q886" s="236"/>
      <c r="R886" s="236"/>
      <c r="S886" s="236"/>
      <c r="T886" s="236"/>
      <c r="U886" s="236"/>
      <c r="V886" s="236"/>
      <c r="W886" s="236"/>
      <c r="X886" s="236"/>
      <c r="Y886" s="236"/>
    </row>
    <row r="887" spans="1:25" ht="12.75">
      <c r="A887" s="356" t="s">
        <v>1653</v>
      </c>
      <c r="B887" s="357" t="e">
        <f t="shared" ca="1" si="36"/>
        <v>#REF!</v>
      </c>
      <c r="C887" s="358">
        <v>0.2</v>
      </c>
      <c r="D887" s="236"/>
      <c r="E887" s="236"/>
      <c r="F887" s="236"/>
      <c r="G887" s="236"/>
      <c r="H887" s="236"/>
      <c r="I887" s="236"/>
      <c r="J887" s="236"/>
      <c r="K887" s="236"/>
      <c r="L887" s="236"/>
      <c r="M887" s="236"/>
      <c r="N887" s="236"/>
      <c r="O887" s="236"/>
      <c r="P887" s="298"/>
      <c r="Q887" s="236"/>
      <c r="R887" s="236"/>
      <c r="S887" s="236"/>
      <c r="T887" s="236"/>
      <c r="U887" s="236"/>
      <c r="V887" s="236"/>
      <c r="W887" s="236"/>
      <c r="X887" s="236"/>
      <c r="Y887" s="236"/>
    </row>
    <row r="888" spans="1:25" ht="12.75">
      <c r="A888" s="356" t="s">
        <v>1644</v>
      </c>
      <c r="B888" s="357" t="e">
        <f t="shared" ca="1" si="36"/>
        <v>#REF!</v>
      </c>
      <c r="C888" s="358">
        <v>0.2</v>
      </c>
      <c r="D888" s="236"/>
      <c r="E888" s="236"/>
      <c r="F888" s="236"/>
      <c r="G888" s="236"/>
      <c r="H888" s="236"/>
      <c r="I888" s="236"/>
      <c r="J888" s="236"/>
      <c r="K888" s="236"/>
      <c r="L888" s="236"/>
      <c r="M888" s="236"/>
      <c r="N888" s="236"/>
      <c r="O888" s="236"/>
      <c r="P888" s="298"/>
      <c r="Q888" s="236"/>
      <c r="R888" s="236"/>
      <c r="S888" s="236"/>
      <c r="T888" s="236"/>
      <c r="U888" s="236"/>
      <c r="V888" s="236"/>
      <c r="W888" s="236"/>
      <c r="X888" s="236"/>
      <c r="Y888" s="236"/>
    </row>
    <row r="889" spans="1:25" ht="12.75">
      <c r="A889" s="356" t="s">
        <v>1874</v>
      </c>
      <c r="B889" s="357" t="e">
        <f t="shared" ca="1" si="36"/>
        <v>#REF!</v>
      </c>
      <c r="C889" s="358">
        <v>0.2</v>
      </c>
      <c r="D889" s="236"/>
      <c r="E889" s="236"/>
      <c r="F889" s="236"/>
      <c r="G889" s="236"/>
      <c r="H889" s="236"/>
      <c r="I889" s="236"/>
      <c r="J889" s="236"/>
      <c r="K889" s="236"/>
      <c r="L889" s="236"/>
      <c r="M889" s="236"/>
      <c r="N889" s="236"/>
      <c r="O889" s="236"/>
      <c r="P889" s="298"/>
      <c r="Q889" s="236"/>
      <c r="R889" s="236"/>
      <c r="S889" s="236"/>
      <c r="T889" s="236"/>
      <c r="U889" s="236"/>
      <c r="V889" s="236"/>
      <c r="W889" s="236"/>
      <c r="X889" s="236"/>
      <c r="Y889" s="236"/>
    </row>
    <row r="890" spans="1:25" ht="12.75">
      <c r="A890" s="356" t="s">
        <v>1877</v>
      </c>
      <c r="B890" s="357" t="e">
        <f t="shared" ca="1" si="36"/>
        <v>#REF!</v>
      </c>
      <c r="C890" s="358">
        <v>0.2</v>
      </c>
      <c r="D890" s="236"/>
      <c r="E890" s="236"/>
      <c r="F890" s="236"/>
      <c r="G890" s="236"/>
      <c r="H890" s="236"/>
      <c r="I890" s="236"/>
      <c r="J890" s="236"/>
      <c r="K890" s="236"/>
      <c r="L890" s="236"/>
      <c r="M890" s="236"/>
      <c r="N890" s="236"/>
      <c r="O890" s="236"/>
      <c r="P890" s="298"/>
      <c r="Q890" s="236"/>
      <c r="R890" s="236"/>
      <c r="S890" s="236"/>
      <c r="T890" s="236"/>
      <c r="U890" s="236"/>
      <c r="V890" s="236"/>
      <c r="W890" s="236"/>
      <c r="X890" s="236"/>
      <c r="Y890" s="236"/>
    </row>
    <row r="891" spans="1:25" ht="12.75">
      <c r="A891" s="356" t="s">
        <v>1879</v>
      </c>
      <c r="B891" s="357" t="e">
        <f t="shared" ca="1" si="36"/>
        <v>#REF!</v>
      </c>
      <c r="C891" s="358">
        <v>0.2</v>
      </c>
      <c r="D891" s="236"/>
      <c r="E891" s="236"/>
      <c r="F891" s="236"/>
      <c r="G891" s="236"/>
      <c r="H891" s="236"/>
      <c r="I891" s="236"/>
      <c r="J891" s="236"/>
      <c r="K891" s="236"/>
      <c r="L891" s="236"/>
      <c r="M891" s="236"/>
      <c r="N891" s="236"/>
      <c r="O891" s="236"/>
      <c r="P891" s="298"/>
      <c r="Q891" s="236"/>
      <c r="R891" s="236"/>
      <c r="S891" s="236"/>
      <c r="T891" s="236"/>
      <c r="U891" s="236"/>
      <c r="V891" s="236"/>
      <c r="W891" s="236"/>
      <c r="X891" s="236"/>
      <c r="Y891" s="236"/>
    </row>
    <row r="892" spans="1:25" ht="12.75">
      <c r="A892" s="356" t="s">
        <v>1881</v>
      </c>
      <c r="B892" s="357" t="e">
        <f t="shared" ca="1" si="36"/>
        <v>#REF!</v>
      </c>
      <c r="C892" s="358">
        <v>0.2</v>
      </c>
      <c r="D892" s="236"/>
      <c r="E892" s="236"/>
      <c r="F892" s="236"/>
      <c r="G892" s="236"/>
      <c r="H892" s="236"/>
      <c r="I892" s="236"/>
      <c r="J892" s="236"/>
      <c r="K892" s="236"/>
      <c r="L892" s="236"/>
      <c r="M892" s="236"/>
      <c r="N892" s="236"/>
      <c r="O892" s="236"/>
      <c r="P892" s="298"/>
      <c r="Q892" s="236"/>
      <c r="R892" s="236"/>
      <c r="S892" s="236"/>
      <c r="T892" s="236"/>
      <c r="U892" s="236"/>
      <c r="V892" s="236"/>
      <c r="W892" s="236"/>
      <c r="X892" s="236"/>
      <c r="Y892" s="236"/>
    </row>
    <row r="893" spans="1:25" ht="12.75">
      <c r="A893" s="356" t="s">
        <v>1883</v>
      </c>
      <c r="B893" s="357" t="e">
        <f t="shared" ca="1" si="36"/>
        <v>#REF!</v>
      </c>
      <c r="C893" s="358">
        <v>0.2</v>
      </c>
      <c r="D893" s="236"/>
      <c r="E893" s="236"/>
      <c r="F893" s="236"/>
      <c r="G893" s="236"/>
      <c r="H893" s="236"/>
      <c r="I893" s="236"/>
      <c r="J893" s="236"/>
      <c r="K893" s="236"/>
      <c r="L893" s="236"/>
      <c r="M893" s="236"/>
      <c r="N893" s="236"/>
      <c r="O893" s="236"/>
      <c r="P893" s="298"/>
      <c r="Q893" s="236"/>
      <c r="R893" s="236"/>
      <c r="S893" s="236"/>
      <c r="T893" s="236"/>
      <c r="U893" s="236"/>
      <c r="V893" s="236"/>
      <c r="W893" s="236"/>
      <c r="X893" s="236"/>
      <c r="Y893" s="236"/>
    </row>
    <row r="894" spans="1:25" ht="12.75">
      <c r="A894" s="356" t="s">
        <v>1885</v>
      </c>
      <c r="B894" s="357" t="e">
        <f t="shared" ca="1" si="36"/>
        <v>#REF!</v>
      </c>
      <c r="C894" s="358">
        <v>0.2</v>
      </c>
      <c r="D894" s="236"/>
      <c r="E894" s="236"/>
      <c r="F894" s="236"/>
      <c r="G894" s="236"/>
      <c r="H894" s="236"/>
      <c r="I894" s="236"/>
      <c r="J894" s="236"/>
      <c r="K894" s="236"/>
      <c r="L894" s="236"/>
      <c r="M894" s="236"/>
      <c r="N894" s="236"/>
      <c r="O894" s="236"/>
      <c r="P894" s="298"/>
      <c r="Q894" s="236"/>
      <c r="R894" s="236"/>
      <c r="S894" s="236"/>
      <c r="T894" s="236"/>
      <c r="U894" s="236"/>
      <c r="V894" s="236"/>
      <c r="W894" s="236"/>
      <c r="X894" s="236"/>
      <c r="Y894" s="236"/>
    </row>
    <row r="895" spans="1:25" ht="12.75">
      <c r="A895" s="356" t="s">
        <v>12902</v>
      </c>
      <c r="B895" s="357" t="e">
        <f t="shared" ca="1" si="36"/>
        <v>#REF!</v>
      </c>
      <c r="C895" s="358">
        <v>0.2</v>
      </c>
      <c r="D895" s="236"/>
      <c r="E895" s="236"/>
      <c r="F895" s="236"/>
      <c r="G895" s="236"/>
      <c r="H895" s="236"/>
      <c r="I895" s="236"/>
      <c r="J895" s="236"/>
      <c r="K895" s="236"/>
      <c r="L895" s="236"/>
      <c r="M895" s="236"/>
      <c r="N895" s="236"/>
      <c r="O895" s="236"/>
      <c r="P895" s="298"/>
      <c r="Q895" s="236"/>
      <c r="R895" s="236"/>
      <c r="S895" s="236"/>
      <c r="T895" s="236"/>
      <c r="U895" s="236"/>
      <c r="V895" s="236"/>
      <c r="W895" s="236"/>
      <c r="X895" s="236"/>
      <c r="Y895" s="236"/>
    </row>
    <row r="896" spans="1:25" ht="12.75">
      <c r="A896" s="356" t="s">
        <v>1885</v>
      </c>
      <c r="B896" s="357" t="e">
        <f t="shared" ca="1" si="36"/>
        <v>#REF!</v>
      </c>
      <c r="C896" s="358">
        <v>0.2</v>
      </c>
      <c r="D896" s="236"/>
      <c r="E896" s="236"/>
      <c r="F896" s="236"/>
      <c r="G896" s="236"/>
      <c r="H896" s="236"/>
      <c r="I896" s="236"/>
      <c r="J896" s="236"/>
      <c r="K896" s="236"/>
      <c r="L896" s="236"/>
      <c r="M896" s="236"/>
      <c r="N896" s="236"/>
      <c r="O896" s="236"/>
      <c r="P896" s="298"/>
      <c r="Q896" s="236"/>
      <c r="R896" s="236"/>
      <c r="S896" s="236"/>
      <c r="T896" s="236"/>
      <c r="U896" s="236"/>
      <c r="V896" s="236"/>
      <c r="W896" s="236"/>
      <c r="X896" s="236"/>
      <c r="Y896" s="236"/>
    </row>
    <row r="897" spans="1:25" ht="12.75">
      <c r="A897" s="356" t="s">
        <v>12903</v>
      </c>
      <c r="B897" s="357" t="e">
        <f t="shared" ca="1" si="36"/>
        <v>#REF!</v>
      </c>
      <c r="C897" s="358">
        <v>0.2</v>
      </c>
      <c r="D897" s="236"/>
      <c r="E897" s="236"/>
      <c r="F897" s="236"/>
      <c r="G897" s="236"/>
      <c r="H897" s="236"/>
      <c r="I897" s="236"/>
      <c r="J897" s="236"/>
      <c r="K897" s="236"/>
      <c r="L897" s="236"/>
      <c r="M897" s="236"/>
      <c r="N897" s="236"/>
      <c r="O897" s="236"/>
      <c r="P897" s="298"/>
      <c r="Q897" s="236"/>
      <c r="R897" s="236"/>
      <c r="S897" s="236"/>
      <c r="T897" s="236"/>
      <c r="U897" s="236"/>
      <c r="V897" s="236"/>
      <c r="W897" s="236"/>
      <c r="X897" s="236"/>
      <c r="Y897" s="236"/>
    </row>
    <row r="898" spans="1:25" ht="12.75">
      <c r="A898" s="356" t="s">
        <v>12904</v>
      </c>
      <c r="B898" s="357" t="e">
        <f t="shared" ca="1" si="36"/>
        <v>#REF!</v>
      </c>
      <c r="C898" s="358">
        <v>0.2</v>
      </c>
      <c r="D898" s="236"/>
      <c r="E898" s="236"/>
      <c r="F898" s="236"/>
      <c r="G898" s="236"/>
      <c r="H898" s="236"/>
      <c r="I898" s="236"/>
      <c r="J898" s="236"/>
      <c r="K898" s="236"/>
      <c r="L898" s="236"/>
      <c r="M898" s="236"/>
      <c r="N898" s="236"/>
      <c r="O898" s="236"/>
      <c r="P898" s="298"/>
      <c r="Q898" s="236"/>
      <c r="R898" s="236"/>
      <c r="S898" s="236"/>
      <c r="T898" s="236"/>
      <c r="U898" s="236"/>
      <c r="V898" s="236"/>
      <c r="W898" s="236"/>
      <c r="X898" s="236"/>
      <c r="Y898" s="236"/>
    </row>
    <row r="899" spans="1:25" ht="12.75">
      <c r="A899" s="356" t="s">
        <v>12905</v>
      </c>
      <c r="B899" s="357" t="e">
        <f t="shared" ca="1" si="36"/>
        <v>#REF!</v>
      </c>
      <c r="C899" s="358">
        <v>0.2</v>
      </c>
      <c r="D899" s="236"/>
      <c r="E899" s="236"/>
      <c r="F899" s="236"/>
      <c r="G899" s="236"/>
      <c r="H899" s="236"/>
      <c r="I899" s="236"/>
      <c r="J899" s="236"/>
      <c r="K899" s="236"/>
      <c r="L899" s="236"/>
      <c r="M899" s="236"/>
      <c r="N899" s="236"/>
      <c r="O899" s="236"/>
      <c r="P899" s="298"/>
      <c r="Q899" s="236"/>
      <c r="R899" s="236"/>
      <c r="S899" s="236"/>
      <c r="T899" s="236"/>
      <c r="U899" s="236"/>
      <c r="V899" s="236"/>
      <c r="W899" s="236"/>
      <c r="X899" s="236"/>
      <c r="Y899" s="236"/>
    </row>
    <row r="900" spans="1:25" ht="12.75">
      <c r="A900" s="356" t="s">
        <v>2054</v>
      </c>
      <c r="B900" s="357" t="e">
        <f t="shared" ca="1" si="36"/>
        <v>#REF!</v>
      </c>
      <c r="C900" s="358">
        <v>0.2</v>
      </c>
      <c r="D900" s="236"/>
      <c r="E900" s="236"/>
      <c r="F900" s="236"/>
      <c r="G900" s="236"/>
      <c r="H900" s="236"/>
      <c r="I900" s="236"/>
      <c r="J900" s="236"/>
      <c r="K900" s="236"/>
      <c r="L900" s="236"/>
      <c r="M900" s="236"/>
      <c r="N900" s="236"/>
      <c r="O900" s="236"/>
      <c r="P900" s="298"/>
      <c r="Q900" s="236"/>
      <c r="R900" s="236"/>
      <c r="S900" s="236"/>
      <c r="T900" s="236"/>
      <c r="U900" s="236"/>
      <c r="V900" s="236"/>
      <c r="W900" s="236"/>
      <c r="X900" s="236"/>
      <c r="Y900" s="236"/>
    </row>
    <row r="901" spans="1:25" ht="12.75">
      <c r="A901" s="356" t="s">
        <v>2059</v>
      </c>
      <c r="B901" s="357" t="e">
        <f t="shared" ca="1" si="36"/>
        <v>#REF!</v>
      </c>
      <c r="C901" s="358">
        <v>0.2</v>
      </c>
      <c r="D901" s="236"/>
      <c r="E901" s="236"/>
      <c r="F901" s="236"/>
      <c r="G901" s="236"/>
      <c r="H901" s="236"/>
      <c r="I901" s="236"/>
      <c r="J901" s="236"/>
      <c r="K901" s="236"/>
      <c r="L901" s="236"/>
      <c r="M901" s="236"/>
      <c r="N901" s="236"/>
      <c r="O901" s="236"/>
      <c r="P901" s="298"/>
      <c r="Q901" s="236"/>
      <c r="R901" s="236"/>
      <c r="S901" s="236"/>
      <c r="T901" s="236"/>
      <c r="U901" s="236"/>
      <c r="V901" s="236"/>
      <c r="W901" s="236"/>
      <c r="X901" s="236"/>
      <c r="Y901" s="236"/>
    </row>
    <row r="902" spans="1:25" ht="12.75">
      <c r="A902" s="356" t="s">
        <v>2064</v>
      </c>
      <c r="B902" s="357" t="e">
        <f t="shared" ca="1" si="36"/>
        <v>#REF!</v>
      </c>
      <c r="C902" s="358">
        <v>0.2</v>
      </c>
      <c r="D902" s="236"/>
      <c r="E902" s="236"/>
      <c r="F902" s="236"/>
      <c r="G902" s="236"/>
      <c r="H902" s="236"/>
      <c r="I902" s="236"/>
      <c r="J902" s="236"/>
      <c r="K902" s="236"/>
      <c r="L902" s="236"/>
      <c r="M902" s="236"/>
      <c r="N902" s="236"/>
      <c r="O902" s="236"/>
      <c r="P902" s="298"/>
      <c r="Q902" s="236"/>
      <c r="R902" s="236"/>
      <c r="S902" s="236"/>
      <c r="T902" s="236"/>
      <c r="U902" s="236"/>
      <c r="V902" s="236"/>
      <c r="W902" s="236"/>
      <c r="X902" s="236"/>
      <c r="Y902" s="236"/>
    </row>
    <row r="903" spans="1:25" ht="12.75">
      <c r="A903" s="356" t="s">
        <v>12906</v>
      </c>
      <c r="B903" s="357" t="e">
        <f t="shared" ca="1" si="36"/>
        <v>#REF!</v>
      </c>
      <c r="C903" s="358">
        <v>0.2</v>
      </c>
      <c r="D903" s="236"/>
      <c r="E903" s="236"/>
      <c r="F903" s="236"/>
      <c r="G903" s="236"/>
      <c r="H903" s="236"/>
      <c r="I903" s="236"/>
      <c r="J903" s="236"/>
      <c r="K903" s="236"/>
      <c r="L903" s="236"/>
      <c r="M903" s="236"/>
      <c r="N903" s="236"/>
      <c r="O903" s="236"/>
      <c r="P903" s="298"/>
      <c r="Q903" s="236"/>
      <c r="R903" s="236"/>
      <c r="S903" s="236"/>
      <c r="T903" s="236"/>
      <c r="U903" s="236"/>
      <c r="V903" s="236"/>
      <c r="W903" s="236"/>
      <c r="X903" s="236"/>
      <c r="Y903" s="236"/>
    </row>
    <row r="904" spans="1:25" ht="12.75">
      <c r="A904" s="356" t="s">
        <v>12907</v>
      </c>
      <c r="B904" s="357" t="e">
        <f t="shared" ca="1" si="36"/>
        <v>#REF!</v>
      </c>
      <c r="C904" s="358">
        <v>0.2</v>
      </c>
      <c r="D904" s="236"/>
      <c r="E904" s="236"/>
      <c r="F904" s="236"/>
      <c r="G904" s="236"/>
      <c r="H904" s="236"/>
      <c r="I904" s="236"/>
      <c r="J904" s="236"/>
      <c r="K904" s="236"/>
      <c r="L904" s="236"/>
      <c r="M904" s="236"/>
      <c r="N904" s="236"/>
      <c r="O904" s="236"/>
      <c r="P904" s="298"/>
      <c r="Q904" s="236"/>
      <c r="R904" s="236"/>
      <c r="S904" s="236"/>
      <c r="T904" s="236"/>
      <c r="U904" s="236"/>
      <c r="V904" s="236"/>
      <c r="W904" s="236"/>
      <c r="X904" s="236"/>
      <c r="Y904" s="236"/>
    </row>
    <row r="905" spans="1:25" ht="12.75">
      <c r="A905" s="356" t="s">
        <v>4555</v>
      </c>
      <c r="B905" s="357" t="e">
        <f t="shared" ca="1" si="36"/>
        <v>#REF!</v>
      </c>
      <c r="C905" s="358">
        <v>0.2</v>
      </c>
      <c r="D905" s="236"/>
      <c r="E905" s="236"/>
      <c r="F905" s="236"/>
      <c r="G905" s="236"/>
      <c r="H905" s="236"/>
      <c r="I905" s="236"/>
      <c r="J905" s="236"/>
      <c r="K905" s="236"/>
      <c r="L905" s="236"/>
      <c r="M905" s="236"/>
      <c r="N905" s="236"/>
      <c r="O905" s="236"/>
      <c r="P905" s="298"/>
      <c r="Q905" s="236"/>
      <c r="R905" s="236"/>
      <c r="S905" s="236"/>
      <c r="T905" s="236"/>
      <c r="U905" s="236"/>
      <c r="V905" s="236"/>
      <c r="W905" s="236"/>
      <c r="X905" s="236"/>
      <c r="Y905" s="236"/>
    </row>
    <row r="906" spans="1:25" ht="12.75">
      <c r="A906" s="356" t="s">
        <v>4249</v>
      </c>
      <c r="B906" s="357" t="e">
        <f t="shared" ca="1" si="36"/>
        <v>#REF!</v>
      </c>
      <c r="C906" s="358">
        <v>0.2</v>
      </c>
      <c r="D906" s="236"/>
      <c r="E906" s="236"/>
      <c r="F906" s="236"/>
      <c r="G906" s="236"/>
      <c r="H906" s="236"/>
      <c r="I906" s="236"/>
      <c r="J906" s="236"/>
      <c r="K906" s="236"/>
      <c r="L906" s="236"/>
      <c r="M906" s="236"/>
      <c r="N906" s="236"/>
      <c r="O906" s="236"/>
      <c r="P906" s="298"/>
      <c r="Q906" s="236"/>
      <c r="R906" s="236"/>
      <c r="S906" s="236"/>
      <c r="T906" s="236"/>
      <c r="U906" s="236"/>
      <c r="V906" s="236"/>
      <c r="W906" s="236"/>
      <c r="X906" s="236"/>
      <c r="Y906" s="236"/>
    </row>
    <row r="907" spans="1:25" ht="12.75">
      <c r="A907" s="356" t="s">
        <v>2069</v>
      </c>
      <c r="B907" s="357" t="e">
        <f t="shared" ca="1" si="36"/>
        <v>#REF!</v>
      </c>
      <c r="C907" s="358">
        <v>0.2</v>
      </c>
      <c r="D907" s="236"/>
      <c r="E907" s="236"/>
      <c r="F907" s="236"/>
      <c r="G907" s="236"/>
      <c r="H907" s="236"/>
      <c r="I907" s="236"/>
      <c r="J907" s="236"/>
      <c r="K907" s="236"/>
      <c r="L907" s="236"/>
      <c r="M907" s="236"/>
      <c r="N907" s="236"/>
      <c r="O907" s="236"/>
      <c r="P907" s="298"/>
      <c r="Q907" s="236"/>
      <c r="R907" s="236"/>
      <c r="S907" s="236"/>
      <c r="T907" s="236"/>
      <c r="U907" s="236"/>
      <c r="V907" s="236"/>
      <c r="W907" s="236"/>
      <c r="X907" s="236"/>
      <c r="Y907" s="236"/>
    </row>
    <row r="908" spans="1:25" ht="12.75">
      <c r="A908" s="356" t="s">
        <v>2072</v>
      </c>
      <c r="B908" s="357" t="e">
        <f t="shared" ca="1" si="36"/>
        <v>#REF!</v>
      </c>
      <c r="C908" s="358">
        <v>0.2</v>
      </c>
      <c r="D908" s="236"/>
      <c r="E908" s="236"/>
      <c r="F908" s="236"/>
      <c r="G908" s="236"/>
      <c r="H908" s="236"/>
      <c r="I908" s="236"/>
      <c r="J908" s="236"/>
      <c r="K908" s="236"/>
      <c r="L908" s="236"/>
      <c r="M908" s="236"/>
      <c r="N908" s="236"/>
      <c r="O908" s="236"/>
      <c r="P908" s="298"/>
      <c r="Q908" s="236"/>
      <c r="R908" s="236"/>
      <c r="S908" s="236"/>
      <c r="T908" s="236"/>
      <c r="U908" s="236"/>
      <c r="V908" s="236"/>
      <c r="W908" s="236"/>
      <c r="X908" s="236"/>
      <c r="Y908" s="236"/>
    </row>
    <row r="909" spans="1:25" ht="12.75">
      <c r="A909" s="356" t="s">
        <v>2075</v>
      </c>
      <c r="B909" s="357" t="e">
        <f t="shared" ca="1" si="36"/>
        <v>#REF!</v>
      </c>
      <c r="C909" s="358">
        <v>0.2</v>
      </c>
      <c r="D909" s="236"/>
      <c r="E909" s="236"/>
      <c r="F909" s="236"/>
      <c r="G909" s="236"/>
      <c r="H909" s="236"/>
      <c r="I909" s="236"/>
      <c r="J909" s="236"/>
      <c r="K909" s="236"/>
      <c r="L909" s="236"/>
      <c r="M909" s="236"/>
      <c r="N909" s="236"/>
      <c r="O909" s="236"/>
      <c r="P909" s="298"/>
      <c r="Q909" s="236"/>
      <c r="R909" s="236"/>
      <c r="S909" s="236"/>
      <c r="T909" s="236"/>
      <c r="U909" s="236"/>
      <c r="V909" s="236"/>
      <c r="W909" s="236"/>
      <c r="X909" s="236"/>
      <c r="Y909" s="236"/>
    </row>
    <row r="910" spans="1:25" ht="12.75">
      <c r="A910" s="356" t="s">
        <v>2269</v>
      </c>
      <c r="B910" s="357" t="e">
        <f t="shared" ca="1" si="36"/>
        <v>#REF!</v>
      </c>
      <c r="C910" s="358">
        <v>0.2</v>
      </c>
      <c r="D910" s="236"/>
      <c r="E910" s="236"/>
      <c r="F910" s="236"/>
      <c r="G910" s="236"/>
      <c r="H910" s="236"/>
      <c r="I910" s="236"/>
      <c r="J910" s="236"/>
      <c r="K910" s="236"/>
      <c r="L910" s="236"/>
      <c r="M910" s="236"/>
      <c r="N910" s="236"/>
      <c r="O910" s="236"/>
      <c r="P910" s="298"/>
      <c r="Q910" s="236"/>
      <c r="R910" s="236"/>
      <c r="S910" s="236"/>
      <c r="T910" s="236"/>
      <c r="U910" s="236"/>
      <c r="V910" s="236"/>
      <c r="W910" s="236"/>
      <c r="X910" s="236"/>
      <c r="Y910" s="236"/>
    </row>
    <row r="911" spans="1:25" ht="12.75">
      <c r="A911" s="356" t="s">
        <v>2290</v>
      </c>
      <c r="B911" s="357" t="e">
        <f t="shared" ca="1" si="36"/>
        <v>#REF!</v>
      </c>
      <c r="C911" s="358">
        <v>0.2</v>
      </c>
      <c r="D911" s="236"/>
      <c r="E911" s="236"/>
      <c r="F911" s="236"/>
      <c r="G911" s="236"/>
      <c r="H911" s="236"/>
      <c r="I911" s="236"/>
      <c r="J911" s="236"/>
      <c r="K911" s="236"/>
      <c r="L911" s="236"/>
      <c r="M911" s="236"/>
      <c r="N911" s="236"/>
      <c r="O911" s="236"/>
      <c r="P911" s="298"/>
      <c r="Q911" s="236"/>
      <c r="R911" s="236"/>
      <c r="S911" s="236"/>
      <c r="T911" s="236"/>
      <c r="U911" s="236"/>
      <c r="V911" s="236"/>
      <c r="W911" s="236"/>
      <c r="X911" s="236"/>
      <c r="Y911" s="236"/>
    </row>
    <row r="912" spans="1:25" ht="12.75">
      <c r="A912" s="356" t="s">
        <v>2306</v>
      </c>
      <c r="B912" s="357" t="e">
        <f t="shared" ca="1" si="36"/>
        <v>#REF!</v>
      </c>
      <c r="C912" s="358">
        <v>0.2</v>
      </c>
      <c r="D912" s="236"/>
      <c r="E912" s="236"/>
      <c r="F912" s="236"/>
      <c r="G912" s="236"/>
      <c r="H912" s="236"/>
      <c r="I912" s="236"/>
      <c r="J912" s="236"/>
      <c r="K912" s="236"/>
      <c r="L912" s="236"/>
      <c r="M912" s="236"/>
      <c r="N912" s="236"/>
      <c r="O912" s="236"/>
      <c r="P912" s="298"/>
      <c r="Q912" s="236"/>
      <c r="R912" s="236"/>
      <c r="S912" s="236"/>
      <c r="T912" s="236"/>
      <c r="U912" s="236"/>
      <c r="V912" s="236"/>
      <c r="W912" s="236"/>
      <c r="X912" s="236"/>
      <c r="Y912" s="236"/>
    </row>
    <row r="913" spans="1:25" ht="12.75">
      <c r="A913" s="356" t="s">
        <v>2323</v>
      </c>
      <c r="B913" s="357" t="e">
        <f t="shared" ca="1" si="36"/>
        <v>#REF!</v>
      </c>
      <c r="C913" s="358">
        <v>0.2</v>
      </c>
      <c r="D913" s="236"/>
      <c r="E913" s="236"/>
      <c r="F913" s="236"/>
      <c r="G913" s="236"/>
      <c r="H913" s="236"/>
      <c r="I913" s="236"/>
      <c r="J913" s="236"/>
      <c r="K913" s="236"/>
      <c r="L913" s="236"/>
      <c r="M913" s="236"/>
      <c r="N913" s="236"/>
      <c r="O913" s="236"/>
      <c r="P913" s="298"/>
      <c r="Q913" s="236"/>
      <c r="R913" s="236"/>
      <c r="S913" s="236"/>
      <c r="T913" s="236"/>
      <c r="U913" s="236"/>
      <c r="V913" s="236"/>
      <c r="W913" s="236"/>
      <c r="X913" s="236"/>
      <c r="Y913" s="236"/>
    </row>
    <row r="914" spans="1:25" ht="12.75">
      <c r="A914" s="356" t="s">
        <v>2340</v>
      </c>
      <c r="B914" s="357" t="e">
        <f t="shared" ca="1" si="36"/>
        <v>#REF!</v>
      </c>
      <c r="C914" s="358">
        <v>0.2</v>
      </c>
      <c r="D914" s="236"/>
      <c r="E914" s="236"/>
      <c r="F914" s="236"/>
      <c r="G914" s="236"/>
      <c r="H914" s="236"/>
      <c r="I914" s="236"/>
      <c r="J914" s="236"/>
      <c r="K914" s="236"/>
      <c r="L914" s="236"/>
      <c r="M914" s="236"/>
      <c r="N914" s="236"/>
      <c r="O914" s="236"/>
      <c r="P914" s="298"/>
      <c r="Q914" s="236"/>
      <c r="R914" s="236"/>
      <c r="S914" s="236"/>
      <c r="T914" s="236"/>
      <c r="U914" s="236"/>
      <c r="V914" s="236"/>
      <c r="W914" s="236"/>
      <c r="X914" s="236"/>
      <c r="Y914" s="236"/>
    </row>
    <row r="915" spans="1:25" ht="12.75">
      <c r="A915" s="356" t="s">
        <v>2342</v>
      </c>
      <c r="B915" s="357" t="e">
        <f t="shared" ca="1" si="36"/>
        <v>#REF!</v>
      </c>
      <c r="C915" s="358">
        <v>0.2</v>
      </c>
      <c r="D915" s="236"/>
      <c r="E915" s="236"/>
      <c r="F915" s="236"/>
      <c r="G915" s="236"/>
      <c r="H915" s="236"/>
      <c r="I915" s="236"/>
      <c r="J915" s="236"/>
      <c r="K915" s="236"/>
      <c r="L915" s="236"/>
      <c r="M915" s="236"/>
      <c r="N915" s="236"/>
      <c r="O915" s="236"/>
      <c r="P915" s="298"/>
      <c r="Q915" s="236"/>
      <c r="R915" s="236"/>
      <c r="S915" s="236"/>
      <c r="T915" s="236"/>
      <c r="U915" s="236"/>
      <c r="V915" s="236"/>
      <c r="W915" s="236"/>
      <c r="X915" s="236"/>
      <c r="Y915" s="236"/>
    </row>
    <row r="916" spans="1:25" ht="12.75">
      <c r="A916" s="356" t="s">
        <v>12908</v>
      </c>
      <c r="B916" s="357" t="e">
        <f t="shared" ca="1" si="36"/>
        <v>#REF!</v>
      </c>
      <c r="C916" s="358">
        <v>0.2</v>
      </c>
      <c r="D916" s="236"/>
      <c r="E916" s="236"/>
      <c r="F916" s="236"/>
      <c r="G916" s="236"/>
      <c r="H916" s="236"/>
      <c r="I916" s="236"/>
      <c r="J916" s="236"/>
      <c r="K916" s="236"/>
      <c r="L916" s="236"/>
      <c r="M916" s="236"/>
      <c r="N916" s="236"/>
      <c r="O916" s="236"/>
      <c r="P916" s="298"/>
      <c r="Q916" s="236"/>
      <c r="R916" s="236"/>
      <c r="S916" s="236"/>
      <c r="T916" s="236"/>
      <c r="U916" s="236"/>
      <c r="V916" s="236"/>
      <c r="W916" s="236"/>
      <c r="X916" s="236"/>
      <c r="Y916" s="236"/>
    </row>
    <row r="917" spans="1:25" ht="12.75">
      <c r="A917" s="356" t="s">
        <v>2399</v>
      </c>
      <c r="B917" s="357" t="e">
        <f t="shared" ca="1" si="36"/>
        <v>#REF!</v>
      </c>
      <c r="C917" s="358">
        <v>0.2</v>
      </c>
      <c r="D917" s="236"/>
      <c r="E917" s="236"/>
      <c r="F917" s="236"/>
      <c r="G917" s="236"/>
      <c r="H917" s="236"/>
      <c r="I917" s="236"/>
      <c r="J917" s="236"/>
      <c r="K917" s="236"/>
      <c r="L917" s="236"/>
      <c r="M917" s="236"/>
      <c r="N917" s="236"/>
      <c r="O917" s="236"/>
      <c r="P917" s="298"/>
      <c r="Q917" s="236"/>
      <c r="R917" s="236"/>
      <c r="S917" s="236"/>
      <c r="T917" s="236"/>
      <c r="U917" s="236"/>
      <c r="V917" s="236"/>
      <c r="W917" s="236"/>
      <c r="X917" s="236"/>
      <c r="Y917" s="236"/>
    </row>
    <row r="918" spans="1:25" ht="12.75">
      <c r="A918" s="356" t="s">
        <v>2402</v>
      </c>
      <c r="B918" s="357" t="e">
        <f t="shared" ca="1" si="36"/>
        <v>#REF!</v>
      </c>
      <c r="C918" s="358">
        <v>0.2</v>
      </c>
      <c r="D918" s="236"/>
      <c r="E918" s="236"/>
      <c r="F918" s="236"/>
      <c r="G918" s="236"/>
      <c r="H918" s="236"/>
      <c r="I918" s="236"/>
      <c r="J918" s="236"/>
      <c r="K918" s="236"/>
      <c r="L918" s="236"/>
      <c r="M918" s="236"/>
      <c r="N918" s="236"/>
      <c r="O918" s="236"/>
      <c r="P918" s="298"/>
      <c r="Q918" s="236"/>
      <c r="R918" s="236"/>
      <c r="S918" s="236"/>
      <c r="T918" s="236"/>
      <c r="U918" s="236"/>
      <c r="V918" s="236"/>
      <c r="W918" s="236"/>
      <c r="X918" s="236"/>
      <c r="Y918" s="236"/>
    </row>
    <row r="919" spans="1:25" ht="12.75">
      <c r="A919" s="356" t="s">
        <v>2405</v>
      </c>
      <c r="B919" s="357" t="e">
        <f t="shared" ca="1" si="36"/>
        <v>#REF!</v>
      </c>
      <c r="C919" s="358">
        <v>0.2</v>
      </c>
      <c r="D919" s="236"/>
      <c r="E919" s="236"/>
      <c r="F919" s="236"/>
      <c r="G919" s="236"/>
      <c r="H919" s="236"/>
      <c r="I919" s="236"/>
      <c r="J919" s="236"/>
      <c r="K919" s="236"/>
      <c r="L919" s="236"/>
      <c r="M919" s="236"/>
      <c r="N919" s="236"/>
      <c r="O919" s="236"/>
      <c r="P919" s="298"/>
      <c r="Q919" s="236"/>
      <c r="R919" s="236"/>
      <c r="S919" s="236"/>
      <c r="T919" s="236"/>
      <c r="U919" s="236"/>
      <c r="V919" s="236"/>
      <c r="W919" s="236"/>
      <c r="X919" s="236"/>
      <c r="Y919" s="236"/>
    </row>
    <row r="920" spans="1:25" ht="12.75">
      <c r="A920" s="356" t="s">
        <v>2459</v>
      </c>
      <c r="B920" s="357" t="e">
        <f t="shared" ca="1" si="36"/>
        <v>#REF!</v>
      </c>
      <c r="C920" s="358">
        <v>0.2</v>
      </c>
      <c r="D920" s="236"/>
      <c r="E920" s="236"/>
      <c r="F920" s="236"/>
      <c r="G920" s="236"/>
      <c r="H920" s="236"/>
      <c r="I920" s="236"/>
      <c r="J920" s="236"/>
      <c r="K920" s="236"/>
      <c r="L920" s="236"/>
      <c r="M920" s="236"/>
      <c r="N920" s="236"/>
      <c r="O920" s="236"/>
      <c r="P920" s="298"/>
      <c r="Q920" s="236"/>
      <c r="R920" s="236"/>
      <c r="S920" s="236"/>
      <c r="T920" s="236"/>
      <c r="U920" s="236"/>
      <c r="V920" s="236"/>
      <c r="W920" s="236"/>
      <c r="X920" s="236"/>
      <c r="Y920" s="236"/>
    </row>
    <row r="921" spans="1:25" ht="12.75">
      <c r="A921" s="356" t="s">
        <v>2462</v>
      </c>
      <c r="B921" s="357" t="e">
        <f t="shared" ca="1" si="36"/>
        <v>#REF!</v>
      </c>
      <c r="C921" s="358">
        <v>0.2</v>
      </c>
      <c r="D921" s="236"/>
      <c r="E921" s="236"/>
      <c r="F921" s="236"/>
      <c r="G921" s="236"/>
      <c r="H921" s="236"/>
      <c r="I921" s="236"/>
      <c r="J921" s="236"/>
      <c r="K921" s="236"/>
      <c r="L921" s="236"/>
      <c r="M921" s="236"/>
      <c r="N921" s="236"/>
      <c r="O921" s="236"/>
      <c r="P921" s="298"/>
      <c r="Q921" s="236"/>
      <c r="R921" s="236"/>
      <c r="S921" s="236"/>
      <c r="T921" s="236"/>
      <c r="U921" s="236"/>
      <c r="V921" s="236"/>
      <c r="W921" s="236"/>
      <c r="X921" s="236"/>
      <c r="Y921" s="236"/>
    </row>
    <row r="922" spans="1:25" ht="12.75">
      <c r="A922" s="356" t="s">
        <v>2464</v>
      </c>
      <c r="B922" s="357" t="e">
        <f t="shared" ca="1" si="36"/>
        <v>#REF!</v>
      </c>
      <c r="C922" s="358">
        <v>0.2</v>
      </c>
      <c r="D922" s="236"/>
      <c r="E922" s="236"/>
      <c r="F922" s="236"/>
      <c r="G922" s="236"/>
      <c r="H922" s="236"/>
      <c r="I922" s="236"/>
      <c r="J922" s="236"/>
      <c r="K922" s="236"/>
      <c r="L922" s="236"/>
      <c r="M922" s="236"/>
      <c r="N922" s="236"/>
      <c r="O922" s="236"/>
      <c r="P922" s="298"/>
      <c r="Q922" s="236"/>
      <c r="R922" s="236"/>
      <c r="S922" s="236"/>
      <c r="T922" s="236"/>
      <c r="U922" s="236"/>
      <c r="V922" s="236"/>
      <c r="W922" s="236"/>
      <c r="X922" s="236"/>
      <c r="Y922" s="236"/>
    </row>
    <row r="923" spans="1:25" ht="12.75">
      <c r="A923" s="356" t="s">
        <v>2417</v>
      </c>
      <c r="B923" s="357" t="e">
        <f t="shared" ca="1" si="36"/>
        <v>#REF!</v>
      </c>
      <c r="C923" s="358">
        <v>0.2</v>
      </c>
      <c r="D923" s="236"/>
      <c r="E923" s="236"/>
      <c r="F923" s="236"/>
      <c r="G923" s="236"/>
      <c r="H923" s="236"/>
      <c r="I923" s="236"/>
      <c r="J923" s="236"/>
      <c r="K923" s="236"/>
      <c r="L923" s="236"/>
      <c r="M923" s="236"/>
      <c r="N923" s="236"/>
      <c r="O923" s="236"/>
      <c r="P923" s="298"/>
      <c r="Q923" s="236"/>
      <c r="R923" s="236"/>
      <c r="S923" s="236"/>
      <c r="T923" s="236"/>
      <c r="U923" s="236"/>
      <c r="V923" s="236"/>
      <c r="W923" s="236"/>
      <c r="X923" s="236"/>
      <c r="Y923" s="236"/>
    </row>
    <row r="924" spans="1:25" ht="12.75">
      <c r="A924" s="356" t="s">
        <v>12909</v>
      </c>
      <c r="B924" s="357" t="e">
        <f t="shared" ca="1" si="36"/>
        <v>#REF!</v>
      </c>
      <c r="C924" s="358">
        <v>0.2</v>
      </c>
      <c r="D924" s="236"/>
      <c r="E924" s="236"/>
      <c r="F924" s="236"/>
      <c r="G924" s="236"/>
      <c r="H924" s="236"/>
      <c r="I924" s="236"/>
      <c r="J924" s="236"/>
      <c r="K924" s="236"/>
      <c r="L924" s="236"/>
      <c r="M924" s="236"/>
      <c r="N924" s="236"/>
      <c r="O924" s="236"/>
      <c r="P924" s="298"/>
      <c r="Q924" s="236"/>
      <c r="R924" s="236"/>
      <c r="S924" s="236"/>
      <c r="T924" s="236"/>
      <c r="U924" s="236"/>
      <c r="V924" s="236"/>
      <c r="W924" s="236"/>
      <c r="X924" s="236"/>
      <c r="Y924" s="236"/>
    </row>
    <row r="925" spans="1:25" ht="12.75">
      <c r="A925" s="356" t="s">
        <v>12910</v>
      </c>
      <c r="B925" s="357" t="e">
        <f t="shared" ca="1" si="36"/>
        <v>#REF!</v>
      </c>
      <c r="C925" s="358">
        <v>0.2</v>
      </c>
      <c r="D925" s="236"/>
      <c r="E925" s="236"/>
      <c r="F925" s="236"/>
      <c r="G925" s="236"/>
      <c r="H925" s="236"/>
      <c r="I925" s="236"/>
      <c r="J925" s="236"/>
      <c r="K925" s="236"/>
      <c r="L925" s="236"/>
      <c r="M925" s="236"/>
      <c r="N925" s="236"/>
      <c r="O925" s="236"/>
      <c r="P925" s="298"/>
      <c r="Q925" s="236"/>
      <c r="R925" s="236"/>
      <c r="S925" s="236"/>
      <c r="T925" s="236"/>
      <c r="U925" s="236"/>
      <c r="V925" s="236"/>
      <c r="W925" s="236"/>
      <c r="X925" s="236"/>
      <c r="Y925" s="236"/>
    </row>
    <row r="926" spans="1:25" ht="12.75">
      <c r="A926" s="356" t="s">
        <v>3074</v>
      </c>
      <c r="B926" s="357" t="e">
        <f t="shared" ca="1" si="36"/>
        <v>#REF!</v>
      </c>
      <c r="C926" s="358">
        <v>0.2</v>
      </c>
      <c r="D926" s="236"/>
      <c r="E926" s="236"/>
      <c r="F926" s="236"/>
      <c r="G926" s="236"/>
      <c r="H926" s="236"/>
      <c r="I926" s="236"/>
      <c r="J926" s="236"/>
      <c r="K926" s="236"/>
      <c r="L926" s="236"/>
      <c r="M926" s="236"/>
      <c r="N926" s="236"/>
      <c r="O926" s="236"/>
      <c r="P926" s="298"/>
      <c r="Q926" s="236"/>
      <c r="R926" s="236"/>
      <c r="S926" s="236"/>
      <c r="T926" s="236"/>
      <c r="U926" s="236"/>
      <c r="V926" s="236"/>
      <c r="W926" s="236"/>
      <c r="X926" s="236"/>
      <c r="Y926" s="236"/>
    </row>
    <row r="927" spans="1:25" ht="12.75">
      <c r="A927" s="356" t="s">
        <v>3077</v>
      </c>
      <c r="B927" s="357" t="e">
        <f t="shared" ca="1" si="36"/>
        <v>#REF!</v>
      </c>
      <c r="C927" s="358">
        <v>0.2</v>
      </c>
      <c r="D927" s="236"/>
      <c r="E927" s="236"/>
      <c r="F927" s="236"/>
      <c r="G927" s="236"/>
      <c r="H927" s="236"/>
      <c r="I927" s="236"/>
      <c r="J927" s="236"/>
      <c r="K927" s="236"/>
      <c r="L927" s="236"/>
      <c r="M927" s="236"/>
      <c r="N927" s="236"/>
      <c r="O927" s="236"/>
      <c r="P927" s="298"/>
      <c r="Q927" s="236"/>
      <c r="R927" s="236"/>
      <c r="S927" s="236"/>
      <c r="T927" s="236"/>
      <c r="U927" s="236"/>
      <c r="V927" s="236"/>
      <c r="W927" s="236"/>
      <c r="X927" s="236"/>
      <c r="Y927" s="236"/>
    </row>
    <row r="928" spans="1:25" ht="12.75">
      <c r="A928" s="356" t="s">
        <v>3080</v>
      </c>
      <c r="B928" s="357" t="e">
        <f t="shared" ca="1" si="36"/>
        <v>#REF!</v>
      </c>
      <c r="C928" s="358">
        <v>0.2</v>
      </c>
      <c r="D928" s="236"/>
      <c r="E928" s="236"/>
      <c r="F928" s="236"/>
      <c r="G928" s="236"/>
      <c r="H928" s="236"/>
      <c r="I928" s="236"/>
      <c r="J928" s="236"/>
      <c r="K928" s="236"/>
      <c r="L928" s="236"/>
      <c r="M928" s="236"/>
      <c r="N928" s="236"/>
      <c r="O928" s="236"/>
      <c r="P928" s="298"/>
      <c r="Q928" s="236"/>
      <c r="R928" s="236"/>
      <c r="S928" s="236"/>
      <c r="T928" s="236"/>
      <c r="U928" s="236"/>
      <c r="V928" s="236"/>
      <c r="W928" s="236"/>
      <c r="X928" s="236"/>
      <c r="Y928" s="236"/>
    </row>
    <row r="929" spans="1:25" ht="12.75">
      <c r="A929" s="356" t="s">
        <v>3083</v>
      </c>
      <c r="B929" s="357" t="e">
        <f t="shared" ca="1" si="36"/>
        <v>#REF!</v>
      </c>
      <c r="C929" s="358">
        <v>0.2</v>
      </c>
      <c r="D929" s="236"/>
      <c r="E929" s="236"/>
      <c r="F929" s="236"/>
      <c r="G929" s="236"/>
      <c r="H929" s="236"/>
      <c r="I929" s="236"/>
      <c r="J929" s="236"/>
      <c r="K929" s="236"/>
      <c r="L929" s="236"/>
      <c r="M929" s="236"/>
      <c r="N929" s="236"/>
      <c r="O929" s="236"/>
      <c r="P929" s="298"/>
      <c r="Q929" s="236"/>
      <c r="R929" s="236"/>
      <c r="S929" s="236"/>
      <c r="T929" s="236"/>
      <c r="U929" s="236"/>
      <c r="V929" s="236"/>
      <c r="W929" s="236"/>
      <c r="X929" s="236"/>
      <c r="Y929" s="236"/>
    </row>
    <row r="930" spans="1:25" ht="12.75">
      <c r="A930" s="356"/>
      <c r="B930" s="357"/>
      <c r="C930" s="358"/>
      <c r="D930" s="236"/>
      <c r="E930" s="236"/>
      <c r="F930" s="236"/>
      <c r="G930" s="236"/>
      <c r="H930" s="236"/>
      <c r="I930" s="236"/>
      <c r="J930" s="236"/>
      <c r="K930" s="236"/>
      <c r="L930" s="236"/>
      <c r="M930" s="236"/>
      <c r="N930" s="236"/>
      <c r="O930" s="236"/>
      <c r="P930" s="298"/>
      <c r="Q930" s="236"/>
      <c r="R930" s="236"/>
      <c r="S930" s="236"/>
      <c r="T930" s="236"/>
      <c r="U930" s="236"/>
      <c r="V930" s="236"/>
      <c r="W930" s="236"/>
      <c r="X930" s="236"/>
      <c r="Y930" s="236"/>
    </row>
    <row r="931" spans="1:25">
      <c r="A931" s="1374" t="s">
        <v>12788</v>
      </c>
      <c r="B931" s="1359"/>
      <c r="C931" s="1357"/>
      <c r="D931" s="236"/>
      <c r="E931" s="236"/>
      <c r="F931" s="236"/>
      <c r="G931" s="236"/>
      <c r="H931" s="236"/>
      <c r="I931" s="236"/>
      <c r="J931" s="236"/>
      <c r="K931" s="236"/>
      <c r="L931" s="236"/>
      <c r="M931" s="236"/>
      <c r="N931" s="236"/>
      <c r="O931" s="236"/>
      <c r="P931" s="298"/>
      <c r="Q931" s="236"/>
      <c r="R931" s="236"/>
      <c r="S931" s="236"/>
      <c r="T931" s="236"/>
      <c r="U931" s="236"/>
      <c r="V931" s="236"/>
      <c r="W931" s="236"/>
      <c r="X931" s="236"/>
      <c r="Y931" s="236"/>
    </row>
    <row r="932" spans="1:25" ht="12.75">
      <c r="A932" s="359" t="s">
        <v>8123</v>
      </c>
      <c r="B932" s="360">
        <v>100</v>
      </c>
      <c r="C932" s="361">
        <v>4</v>
      </c>
      <c r="D932" s="236"/>
      <c r="E932" s="236"/>
      <c r="F932" s="236"/>
      <c r="G932" s="236"/>
      <c r="H932" s="236"/>
      <c r="I932" s="236"/>
      <c r="J932" s="236"/>
      <c r="K932" s="236"/>
      <c r="L932" s="236"/>
      <c r="M932" s="236"/>
      <c r="N932" s="236"/>
      <c r="O932" s="236"/>
      <c r="P932" s="298"/>
      <c r="Q932" s="236"/>
      <c r="R932" s="236"/>
      <c r="S932" s="236"/>
      <c r="T932" s="236"/>
      <c r="U932" s="236"/>
      <c r="V932" s="236"/>
      <c r="W932" s="236"/>
      <c r="X932" s="236"/>
      <c r="Y932" s="236"/>
    </row>
    <row r="933" spans="1:25" ht="12.75">
      <c r="A933" s="359" t="s">
        <v>8129</v>
      </c>
      <c r="B933" s="360" t="e">
        <f t="shared" ref="B933:B934" ca="1" si="37">VLOOKUP(A933, INDIRECT("'"&amp;$P$1&amp;"'!$A$3:$B"), 2, FALSE())</f>
        <v>#REF!</v>
      </c>
      <c r="C933" s="361">
        <v>0.1</v>
      </c>
      <c r="D933" s="236"/>
      <c r="E933" s="236"/>
      <c r="F933" s="236"/>
      <c r="G933" s="236"/>
      <c r="H933" s="236"/>
      <c r="I933" s="236"/>
      <c r="J933" s="236"/>
      <c r="K933" s="236"/>
      <c r="L933" s="236"/>
      <c r="M933" s="236"/>
      <c r="N933" s="236"/>
      <c r="O933" s="236"/>
      <c r="P933" s="298"/>
      <c r="Q933" s="236"/>
      <c r="R933" s="236"/>
      <c r="S933" s="236"/>
      <c r="T933" s="236"/>
      <c r="U933" s="236"/>
      <c r="V933" s="236"/>
      <c r="W933" s="236"/>
      <c r="X933" s="236"/>
      <c r="Y933" s="236"/>
    </row>
    <row r="934" spans="1:25" ht="12.75">
      <c r="A934" s="359" t="s">
        <v>8133</v>
      </c>
      <c r="B934" s="360" t="e">
        <f t="shared" ca="1" si="37"/>
        <v>#REF!</v>
      </c>
      <c r="C934" s="361">
        <v>0.5</v>
      </c>
      <c r="D934" s="236"/>
      <c r="E934" s="236"/>
      <c r="F934" s="236"/>
      <c r="G934" s="236"/>
      <c r="H934" s="236"/>
      <c r="I934" s="236"/>
      <c r="J934" s="236"/>
      <c r="K934" s="236"/>
      <c r="L934" s="236"/>
      <c r="M934" s="236"/>
      <c r="N934" s="236"/>
      <c r="O934" s="236"/>
      <c r="P934" s="298"/>
      <c r="Q934" s="236"/>
      <c r="R934" s="236"/>
      <c r="S934" s="236"/>
      <c r="T934" s="236"/>
      <c r="U934" s="236"/>
      <c r="V934" s="236"/>
      <c r="W934" s="236"/>
      <c r="X934" s="236"/>
      <c r="Y934" s="236"/>
    </row>
    <row r="935" spans="1:25" ht="12.75">
      <c r="A935" s="359" t="s">
        <v>8131</v>
      </c>
      <c r="B935" s="360">
        <v>10</v>
      </c>
      <c r="C935" s="361">
        <v>0.1</v>
      </c>
      <c r="D935" s="236"/>
      <c r="E935" s="236"/>
      <c r="F935" s="236"/>
      <c r="G935" s="236"/>
      <c r="H935" s="236"/>
      <c r="I935" s="236"/>
      <c r="J935" s="236"/>
      <c r="K935" s="236"/>
      <c r="L935" s="236"/>
      <c r="M935" s="236"/>
      <c r="N935" s="236"/>
      <c r="O935" s="236"/>
      <c r="P935" s="298"/>
      <c r="Q935" s="236"/>
      <c r="R935" s="236"/>
      <c r="S935" s="236"/>
      <c r="T935" s="236"/>
      <c r="U935" s="236"/>
      <c r="V935" s="236"/>
      <c r="W935" s="236"/>
      <c r="X935" s="236"/>
      <c r="Y935" s="236"/>
    </row>
    <row r="936" spans="1:25" ht="12.75">
      <c r="A936" s="359" t="s">
        <v>8135</v>
      </c>
      <c r="B936" s="360" t="e">
        <f t="shared" ref="B936:B943" ca="1" si="38">VLOOKUP(A936, INDIRECT("'"&amp;$P$1&amp;"'!$A$3:$B"), 2, FALSE())</f>
        <v>#REF!</v>
      </c>
      <c r="C936" s="361">
        <v>0.5</v>
      </c>
      <c r="D936" s="236"/>
      <c r="E936" s="236"/>
      <c r="F936" s="236"/>
      <c r="G936" s="236"/>
      <c r="H936" s="236"/>
      <c r="I936" s="236"/>
      <c r="J936" s="236"/>
      <c r="K936" s="236"/>
      <c r="L936" s="236"/>
      <c r="M936" s="236"/>
      <c r="N936" s="236"/>
      <c r="O936" s="236"/>
      <c r="P936" s="298"/>
      <c r="Q936" s="236"/>
      <c r="R936" s="236"/>
      <c r="S936" s="236"/>
      <c r="T936" s="236"/>
      <c r="U936" s="236"/>
      <c r="V936" s="236"/>
      <c r="W936" s="236"/>
      <c r="X936" s="236"/>
      <c r="Y936" s="236"/>
    </row>
    <row r="937" spans="1:25" ht="12.75">
      <c r="A937" s="359" t="s">
        <v>2054</v>
      </c>
      <c r="B937" s="360" t="e">
        <f t="shared" ca="1" si="38"/>
        <v>#REF!</v>
      </c>
      <c r="C937" s="361">
        <v>0.5</v>
      </c>
      <c r="D937" s="236"/>
      <c r="E937" s="236"/>
      <c r="F937" s="236"/>
      <c r="G937" s="236"/>
      <c r="H937" s="236"/>
      <c r="I937" s="236"/>
      <c r="J937" s="236"/>
      <c r="K937" s="236"/>
      <c r="L937" s="236"/>
      <c r="M937" s="236"/>
      <c r="N937" s="236"/>
      <c r="O937" s="236"/>
      <c r="P937" s="298"/>
      <c r="Q937" s="236"/>
      <c r="R937" s="236"/>
      <c r="S937" s="236"/>
      <c r="T937" s="236"/>
      <c r="U937" s="236"/>
      <c r="V937" s="236"/>
      <c r="W937" s="236"/>
      <c r="X937" s="236"/>
      <c r="Y937" s="236"/>
    </row>
    <row r="938" spans="1:25" ht="12.75">
      <c r="A938" s="359" t="s">
        <v>8137</v>
      </c>
      <c r="B938" s="360" t="e">
        <f t="shared" ca="1" si="38"/>
        <v>#REF!</v>
      </c>
      <c r="C938" s="361">
        <v>0.2</v>
      </c>
      <c r="D938" s="236"/>
      <c r="E938" s="236"/>
      <c r="F938" s="236"/>
      <c r="G938" s="236"/>
      <c r="H938" s="236"/>
      <c r="I938" s="236"/>
      <c r="J938" s="236"/>
      <c r="K938" s="236"/>
      <c r="L938" s="236"/>
      <c r="M938" s="236"/>
      <c r="N938" s="236"/>
      <c r="O938" s="236"/>
      <c r="P938" s="298"/>
      <c r="Q938" s="236"/>
      <c r="R938" s="236"/>
      <c r="S938" s="236"/>
      <c r="T938" s="236"/>
      <c r="U938" s="236"/>
      <c r="V938" s="236"/>
      <c r="W938" s="236"/>
      <c r="X938" s="236"/>
      <c r="Y938" s="236"/>
    </row>
    <row r="939" spans="1:25" ht="12.75">
      <c r="A939" s="359" t="s">
        <v>8138</v>
      </c>
      <c r="B939" s="360" t="e">
        <f t="shared" ca="1" si="38"/>
        <v>#REF!</v>
      </c>
      <c r="C939" s="361">
        <v>0.1</v>
      </c>
      <c r="E939" s="236"/>
      <c r="F939" s="236"/>
      <c r="G939" s="236"/>
      <c r="H939" s="236"/>
      <c r="I939" s="236"/>
      <c r="J939" s="236"/>
      <c r="K939" s="236"/>
      <c r="L939" s="236"/>
      <c r="M939" s="236"/>
      <c r="N939" s="236"/>
      <c r="O939" s="236"/>
      <c r="P939" s="298"/>
      <c r="Q939" s="236"/>
      <c r="R939" s="236"/>
      <c r="S939" s="236"/>
      <c r="T939" s="236"/>
      <c r="U939" s="236"/>
      <c r="V939" s="236"/>
      <c r="W939" s="236"/>
      <c r="X939" s="236"/>
      <c r="Y939" s="236"/>
    </row>
    <row r="940" spans="1:25" ht="12.75">
      <c r="A940" s="359" t="s">
        <v>8140</v>
      </c>
      <c r="B940" s="360" t="e">
        <f t="shared" ca="1" si="38"/>
        <v>#REF!</v>
      </c>
      <c r="C940" s="361">
        <v>0.1</v>
      </c>
      <c r="D940" s="236"/>
      <c r="E940" s="236"/>
      <c r="F940" s="236"/>
      <c r="G940" s="236"/>
      <c r="H940" s="236"/>
      <c r="I940" s="236"/>
      <c r="J940" s="236"/>
      <c r="K940" s="236"/>
      <c r="L940" s="236"/>
      <c r="M940" s="236"/>
      <c r="N940" s="236"/>
      <c r="O940" s="236"/>
      <c r="P940" s="298"/>
      <c r="Q940" s="236"/>
      <c r="R940" s="236"/>
      <c r="S940" s="236"/>
      <c r="T940" s="236"/>
      <c r="U940" s="236"/>
      <c r="V940" s="236"/>
      <c r="W940" s="236"/>
      <c r="X940" s="236"/>
      <c r="Y940" s="236"/>
    </row>
    <row r="941" spans="1:25" ht="12.75">
      <c r="A941" s="359" t="s">
        <v>8141</v>
      </c>
      <c r="B941" s="360" t="e">
        <f t="shared" ca="1" si="38"/>
        <v>#REF!</v>
      </c>
      <c r="C941" s="361">
        <v>2</v>
      </c>
      <c r="D941" s="236"/>
      <c r="E941" s="236"/>
      <c r="F941" s="236"/>
      <c r="G941" s="236"/>
      <c r="H941" s="236"/>
      <c r="I941" s="236"/>
      <c r="J941" s="236"/>
      <c r="K941" s="236"/>
      <c r="L941" s="236"/>
      <c r="M941" s="236"/>
      <c r="N941" s="236"/>
      <c r="O941" s="236"/>
      <c r="P941" s="298"/>
      <c r="Q941" s="236"/>
      <c r="R941" s="236"/>
      <c r="S941" s="236"/>
      <c r="T941" s="236"/>
      <c r="U941" s="236"/>
      <c r="V941" s="236"/>
      <c r="W941" s="236"/>
      <c r="X941" s="236"/>
      <c r="Y941" s="236"/>
    </row>
    <row r="942" spans="1:25" ht="12.75">
      <c r="A942" s="359" t="s">
        <v>8119</v>
      </c>
      <c r="B942" s="360" t="e">
        <f t="shared" ca="1" si="38"/>
        <v>#REF!</v>
      </c>
      <c r="C942" s="361">
        <v>0.3</v>
      </c>
      <c r="D942" s="236"/>
      <c r="E942" s="236"/>
      <c r="F942" s="236"/>
      <c r="G942" s="236"/>
      <c r="H942" s="236"/>
      <c r="I942" s="236"/>
      <c r="J942" s="236"/>
      <c r="K942" s="236"/>
      <c r="L942" s="236"/>
      <c r="M942" s="236"/>
      <c r="N942" s="236"/>
      <c r="O942" s="236"/>
      <c r="P942" s="298"/>
      <c r="Q942" s="236"/>
      <c r="R942" s="236"/>
      <c r="S942" s="236"/>
      <c r="T942" s="236"/>
      <c r="U942" s="236"/>
      <c r="V942" s="236"/>
      <c r="W942" s="236"/>
      <c r="X942" s="236"/>
      <c r="Y942" s="236"/>
    </row>
    <row r="943" spans="1:25" ht="12.75">
      <c r="A943" s="359" t="s">
        <v>12911</v>
      </c>
      <c r="B943" s="360" t="e">
        <f t="shared" ca="1" si="38"/>
        <v>#REF!</v>
      </c>
      <c r="C943" s="361">
        <v>0.1</v>
      </c>
      <c r="D943" s="236"/>
      <c r="E943" s="236"/>
      <c r="F943" s="236"/>
      <c r="G943" s="236"/>
      <c r="H943" s="236"/>
      <c r="I943" s="236"/>
      <c r="J943" s="236"/>
      <c r="K943" s="236"/>
      <c r="L943" s="236"/>
      <c r="M943" s="236"/>
      <c r="N943" s="236"/>
      <c r="O943" s="236"/>
      <c r="P943" s="298"/>
      <c r="Q943" s="236"/>
      <c r="R943" s="236"/>
      <c r="S943" s="236"/>
      <c r="T943" s="236"/>
      <c r="U943" s="236"/>
      <c r="V943" s="236"/>
      <c r="W943" s="236"/>
      <c r="X943" s="236"/>
      <c r="Y943" s="236"/>
    </row>
    <row r="944" spans="1:25" ht="12.75">
      <c r="A944" s="359" t="s">
        <v>8161</v>
      </c>
      <c r="B944" s="360">
        <v>300</v>
      </c>
      <c r="C944" s="361">
        <v>3</v>
      </c>
      <c r="D944" s="236"/>
      <c r="E944" s="236"/>
      <c r="F944" s="236"/>
      <c r="G944" s="236"/>
      <c r="H944" s="236"/>
      <c r="I944" s="236"/>
      <c r="J944" s="236"/>
      <c r="K944" s="236"/>
      <c r="L944" s="236"/>
      <c r="M944" s="236"/>
      <c r="N944" s="236"/>
      <c r="O944" s="236"/>
      <c r="P944" s="298"/>
      <c r="Q944" s="236"/>
      <c r="R944" s="236"/>
      <c r="S944" s="236"/>
      <c r="T944" s="236"/>
      <c r="U944" s="236"/>
      <c r="V944" s="236"/>
      <c r="W944" s="236"/>
      <c r="X944" s="236"/>
      <c r="Y944" s="236"/>
    </row>
    <row r="945" spans="1:25" ht="12.75">
      <c r="A945" s="359" t="s">
        <v>8163</v>
      </c>
      <c r="B945" s="360" t="e">
        <f t="array" aca="1" ref="B945" ca="1">VLOOKUP(A945, INDIRECT("'"&amp;$P$1&amp;"'!$A$3:$B"), 2, FALSE())</f>
        <v>#REF!</v>
      </c>
      <c r="C945" s="361">
        <v>0.3</v>
      </c>
      <c r="D945" s="236"/>
      <c r="E945" s="236"/>
      <c r="F945" s="236"/>
      <c r="G945" s="236"/>
      <c r="H945" s="236"/>
      <c r="I945" s="236"/>
      <c r="J945" s="236"/>
      <c r="K945" s="236"/>
      <c r="L945" s="236"/>
      <c r="M945" s="236"/>
      <c r="N945" s="236"/>
      <c r="O945" s="236"/>
      <c r="P945" s="298"/>
      <c r="Q945" s="236"/>
      <c r="R945" s="236"/>
      <c r="S945" s="236"/>
      <c r="T945" s="236"/>
      <c r="U945" s="236"/>
      <c r="V945" s="236"/>
      <c r="W945" s="236"/>
      <c r="X945" s="236"/>
      <c r="Y945" s="236"/>
    </row>
    <row r="946" spans="1:25" ht="12.75">
      <c r="A946" s="359" t="s">
        <v>12111</v>
      </c>
      <c r="B946" s="360">
        <v>300</v>
      </c>
      <c r="C946" s="361">
        <v>0.8</v>
      </c>
      <c r="D946" s="236"/>
      <c r="E946" s="236"/>
      <c r="F946" s="236"/>
      <c r="G946" s="236"/>
      <c r="H946" s="236"/>
      <c r="I946" s="236"/>
      <c r="J946" s="236"/>
      <c r="K946" s="236"/>
      <c r="L946" s="236"/>
      <c r="M946" s="236"/>
      <c r="N946" s="236"/>
      <c r="O946" s="236"/>
      <c r="P946" s="298"/>
      <c r="Q946" s="236"/>
      <c r="R946" s="236"/>
      <c r="S946" s="236"/>
      <c r="T946" s="236"/>
      <c r="U946" s="236"/>
      <c r="V946" s="236"/>
      <c r="W946" s="236"/>
      <c r="X946" s="236"/>
      <c r="Y946" s="236"/>
    </row>
    <row r="947" spans="1:25" ht="12.75">
      <c r="A947" s="359" t="s">
        <v>8167</v>
      </c>
      <c r="B947" s="360" t="e">
        <f t="shared" ref="B947:B950" ca="1" si="39">VLOOKUP(A947, INDIRECT("'"&amp;$P$1&amp;"'!$A$3:$B"), 2, FALSE())</f>
        <v>#REF!</v>
      </c>
      <c r="C947" s="361">
        <v>0.5</v>
      </c>
      <c r="D947" s="236"/>
      <c r="E947" s="236"/>
      <c r="F947" s="236"/>
      <c r="G947" s="236"/>
      <c r="H947" s="236"/>
      <c r="I947" s="236"/>
      <c r="J947" s="236"/>
      <c r="K947" s="236"/>
      <c r="L947" s="236"/>
      <c r="M947" s="236"/>
      <c r="N947" s="236"/>
      <c r="O947" s="236"/>
      <c r="P947" s="298"/>
      <c r="Q947" s="236"/>
      <c r="R947" s="236"/>
      <c r="S947" s="236"/>
      <c r="T947" s="236"/>
      <c r="U947" s="236"/>
      <c r="V947" s="236"/>
      <c r="W947" s="236"/>
      <c r="X947" s="236"/>
      <c r="Y947" s="236"/>
    </row>
    <row r="948" spans="1:25" ht="12.75">
      <c r="A948" s="359" t="s">
        <v>8168</v>
      </c>
      <c r="B948" s="360" t="e">
        <f t="shared" ca="1" si="39"/>
        <v>#REF!</v>
      </c>
      <c r="C948" s="361">
        <v>3</v>
      </c>
      <c r="D948" s="236"/>
      <c r="E948" s="236"/>
      <c r="F948" s="236"/>
      <c r="G948" s="236"/>
      <c r="H948" s="236"/>
      <c r="I948" s="236"/>
      <c r="J948" s="236"/>
      <c r="K948" s="236"/>
      <c r="L948" s="236"/>
      <c r="M948" s="236"/>
      <c r="N948" s="236"/>
      <c r="O948" s="236"/>
      <c r="P948" s="298"/>
      <c r="Q948" s="236"/>
      <c r="R948" s="236"/>
      <c r="S948" s="236"/>
      <c r="T948" s="236"/>
      <c r="U948" s="236"/>
      <c r="V948" s="236"/>
      <c r="W948" s="236"/>
      <c r="X948" s="236"/>
      <c r="Y948" s="236"/>
    </row>
    <row r="949" spans="1:25" ht="12.75">
      <c r="A949" s="359" t="s">
        <v>8169</v>
      </c>
      <c r="B949" s="360" t="e">
        <f t="shared" ca="1" si="39"/>
        <v>#REF!</v>
      </c>
      <c r="C949" s="361">
        <v>1</v>
      </c>
      <c r="D949" s="236"/>
      <c r="E949" s="236"/>
      <c r="F949" s="236"/>
      <c r="G949" s="236"/>
      <c r="H949" s="236"/>
      <c r="I949" s="236"/>
      <c r="J949" s="236"/>
      <c r="K949" s="236"/>
      <c r="L949" s="236"/>
      <c r="M949" s="236"/>
      <c r="N949" s="236"/>
      <c r="O949" s="236"/>
      <c r="P949" s="298"/>
      <c r="Q949" s="236"/>
      <c r="R949" s="236"/>
      <c r="S949" s="236"/>
      <c r="T949" s="236"/>
      <c r="U949" s="236"/>
      <c r="V949" s="236"/>
      <c r="W949" s="236"/>
      <c r="X949" s="236"/>
      <c r="Y949" s="236"/>
    </row>
    <row r="950" spans="1:25" ht="12.75">
      <c r="A950" s="359" t="s">
        <v>8171</v>
      </c>
      <c r="B950" s="360" t="e">
        <f t="shared" ca="1" si="39"/>
        <v>#REF!</v>
      </c>
      <c r="C950" s="361">
        <v>1</v>
      </c>
      <c r="D950" s="236"/>
      <c r="E950" s="236"/>
      <c r="F950" s="236"/>
      <c r="G950" s="236"/>
      <c r="H950" s="236"/>
      <c r="I950" s="236"/>
      <c r="J950" s="236"/>
      <c r="K950" s="236"/>
      <c r="L950" s="236"/>
      <c r="M950" s="236"/>
      <c r="N950" s="236"/>
      <c r="O950" s="236"/>
      <c r="P950" s="298"/>
      <c r="Q950" s="236"/>
      <c r="R950" s="236"/>
      <c r="S950" s="236"/>
      <c r="T950" s="236"/>
      <c r="U950" s="236"/>
      <c r="V950" s="236"/>
      <c r="W950" s="236"/>
      <c r="X950" s="236"/>
      <c r="Y950" s="236"/>
    </row>
    <row r="951" spans="1:25">
      <c r="A951" s="1361" t="s">
        <v>12667</v>
      </c>
      <c r="B951" s="1359"/>
      <c r="C951" s="1357"/>
      <c r="D951" s="236"/>
      <c r="E951" s="236"/>
      <c r="F951" s="236"/>
      <c r="G951" s="236"/>
      <c r="H951" s="236"/>
      <c r="I951" s="236"/>
      <c r="J951" s="236"/>
      <c r="K951" s="236"/>
      <c r="L951" s="236"/>
      <c r="M951" s="236"/>
      <c r="N951" s="236"/>
      <c r="O951" s="236"/>
      <c r="P951" s="298"/>
      <c r="Q951" s="236"/>
      <c r="R951" s="236"/>
      <c r="S951" s="236"/>
      <c r="T951" s="236"/>
      <c r="U951" s="236"/>
      <c r="V951" s="236"/>
      <c r="W951" s="236"/>
      <c r="X951" s="236"/>
      <c r="Y951" s="236"/>
    </row>
    <row r="952" spans="1:25">
      <c r="A952" s="1361" t="s">
        <v>12785</v>
      </c>
      <c r="B952" s="1359"/>
      <c r="C952" s="1357"/>
      <c r="D952" s="236"/>
      <c r="E952" s="236"/>
      <c r="F952" s="236"/>
      <c r="G952" s="236"/>
      <c r="H952" s="236"/>
      <c r="I952" s="236"/>
      <c r="J952" s="236"/>
      <c r="K952" s="236"/>
      <c r="L952" s="236"/>
      <c r="M952" s="236"/>
      <c r="N952" s="236"/>
      <c r="O952" s="236"/>
      <c r="P952" s="298"/>
      <c r="Q952" s="236"/>
      <c r="R952" s="236"/>
      <c r="S952" s="236"/>
      <c r="T952" s="236"/>
      <c r="U952" s="236"/>
      <c r="V952" s="236"/>
      <c r="W952" s="236"/>
      <c r="X952" s="236"/>
      <c r="Y952" s="236"/>
    </row>
    <row r="953" spans="1:25" ht="12.75">
      <c r="A953" s="300"/>
      <c r="B953" s="301"/>
      <c r="C953" s="302"/>
      <c r="D953" s="236"/>
      <c r="E953" s="236"/>
      <c r="F953" s="236"/>
      <c r="G953" s="236"/>
      <c r="H953" s="236"/>
      <c r="I953" s="236"/>
      <c r="J953" s="236"/>
      <c r="K953" s="236"/>
      <c r="L953" s="236"/>
      <c r="M953" s="236"/>
      <c r="N953" s="236"/>
      <c r="O953" s="236"/>
      <c r="P953" s="298"/>
      <c r="Q953" s="236"/>
      <c r="R953" s="236"/>
      <c r="S953" s="236"/>
      <c r="T953" s="236"/>
      <c r="U953" s="236"/>
      <c r="V953" s="236"/>
      <c r="W953" s="236"/>
      <c r="X953" s="236"/>
      <c r="Y953" s="236"/>
    </row>
    <row r="954" spans="1:25" ht="12.75">
      <c r="A954" s="300"/>
      <c r="B954" s="301"/>
      <c r="C954" s="302"/>
      <c r="D954" s="236"/>
      <c r="E954" s="236"/>
      <c r="F954" s="236"/>
      <c r="G954" s="236"/>
      <c r="H954" s="236"/>
      <c r="I954" s="236"/>
      <c r="J954" s="236"/>
      <c r="K954" s="236"/>
      <c r="L954" s="236"/>
      <c r="M954" s="236"/>
      <c r="N954" s="236"/>
      <c r="O954" s="236"/>
      <c r="P954" s="298"/>
      <c r="Q954" s="236"/>
      <c r="R954" s="236"/>
      <c r="S954" s="236"/>
      <c r="T954" s="236"/>
      <c r="U954" s="236"/>
      <c r="V954" s="236"/>
      <c r="W954" s="236"/>
      <c r="X954" s="236"/>
      <c r="Y954" s="236"/>
    </row>
    <row r="955" spans="1:25">
      <c r="A955" s="1361" t="s">
        <v>12797</v>
      </c>
      <c r="B955" s="1359"/>
      <c r="C955" s="1357"/>
      <c r="D955" s="236"/>
      <c r="E955" s="236"/>
      <c r="F955" s="236"/>
      <c r="G955" s="236"/>
      <c r="H955" s="236"/>
      <c r="I955" s="236"/>
      <c r="J955" s="236"/>
      <c r="K955" s="236"/>
      <c r="L955" s="236"/>
      <c r="M955" s="236"/>
      <c r="N955" s="236"/>
      <c r="O955" s="236"/>
      <c r="P955" s="298"/>
      <c r="Q955" s="236"/>
      <c r="R955" s="236"/>
      <c r="S955" s="236"/>
      <c r="T955" s="236"/>
      <c r="U955" s="236"/>
      <c r="V955" s="236"/>
      <c r="W955" s="236"/>
      <c r="X955" s="236"/>
      <c r="Y955" s="236"/>
    </row>
    <row r="956" spans="1:25" ht="12.75">
      <c r="A956" s="300" t="s">
        <v>3568</v>
      </c>
      <c r="B956" s="301" t="e">
        <f t="shared" ref="B956:B1011" ca="1" si="40">VLOOKUP(A956, INDIRECT("'"&amp;$N$1&amp;"'!$B$3:$E"), 4, FALSE())</f>
        <v>#REF!</v>
      </c>
      <c r="C956" s="302">
        <v>0.05</v>
      </c>
      <c r="D956" s="236"/>
      <c r="E956" s="236"/>
      <c r="F956" s="236"/>
      <c r="G956" s="236"/>
      <c r="H956" s="236"/>
      <c r="I956" s="236"/>
      <c r="J956" s="236"/>
      <c r="K956" s="236"/>
      <c r="L956" s="236"/>
      <c r="M956" s="236"/>
      <c r="N956" s="236"/>
      <c r="O956" s="236"/>
      <c r="P956" s="298"/>
      <c r="Q956" s="236"/>
      <c r="R956" s="236"/>
      <c r="S956" s="236"/>
      <c r="T956" s="236"/>
      <c r="U956" s="236"/>
      <c r="V956" s="236"/>
      <c r="W956" s="236"/>
      <c r="X956" s="236"/>
      <c r="Y956" s="236"/>
    </row>
    <row r="957" spans="1:25" ht="12.75">
      <c r="A957" s="300" t="s">
        <v>3577</v>
      </c>
      <c r="B957" s="301" t="e">
        <f t="shared" ca="1" si="40"/>
        <v>#REF!</v>
      </c>
      <c r="C957" s="302">
        <v>0.05</v>
      </c>
      <c r="D957" s="236"/>
      <c r="E957" s="236"/>
      <c r="F957" s="236"/>
      <c r="G957" s="236"/>
      <c r="H957" s="236"/>
      <c r="I957" s="236"/>
      <c r="J957" s="236"/>
      <c r="K957" s="236"/>
      <c r="L957" s="236"/>
      <c r="M957" s="236"/>
      <c r="N957" s="236"/>
      <c r="O957" s="236"/>
      <c r="P957" s="298"/>
      <c r="Q957" s="236"/>
      <c r="R957" s="236"/>
      <c r="S957" s="236"/>
      <c r="T957" s="236"/>
      <c r="U957" s="236"/>
      <c r="V957" s="236"/>
      <c r="W957" s="236"/>
      <c r="X957" s="236"/>
      <c r="Y957" s="236"/>
    </row>
    <row r="958" spans="1:25" ht="12.75">
      <c r="A958" s="300" t="s">
        <v>3582</v>
      </c>
      <c r="B958" s="301" t="e">
        <f t="shared" ca="1" si="40"/>
        <v>#REF!</v>
      </c>
      <c r="C958" s="302">
        <v>0.1</v>
      </c>
      <c r="D958" s="236"/>
      <c r="E958" s="236"/>
      <c r="F958" s="236"/>
      <c r="G958" s="236"/>
      <c r="H958" s="236"/>
      <c r="I958" s="236"/>
      <c r="J958" s="236"/>
      <c r="K958" s="236"/>
      <c r="L958" s="236"/>
      <c r="M958" s="236"/>
      <c r="N958" s="236"/>
      <c r="O958" s="236"/>
      <c r="P958" s="298"/>
      <c r="Q958" s="236"/>
      <c r="R958" s="236"/>
      <c r="S958" s="236"/>
      <c r="T958" s="236"/>
      <c r="U958" s="236"/>
      <c r="V958" s="236"/>
      <c r="W958" s="236"/>
      <c r="X958" s="236"/>
      <c r="Y958" s="236"/>
    </row>
    <row r="959" spans="1:25" ht="12.75">
      <c r="A959" s="300" t="s">
        <v>12912</v>
      </c>
      <c r="B959" s="301" t="e">
        <f t="shared" ca="1" si="40"/>
        <v>#REF!</v>
      </c>
      <c r="C959" s="302">
        <v>0.05</v>
      </c>
      <c r="D959" s="236"/>
      <c r="E959" s="236"/>
      <c r="F959" s="236"/>
      <c r="G959" s="236"/>
      <c r="H959" s="236"/>
      <c r="I959" s="236"/>
      <c r="J959" s="236"/>
      <c r="K959" s="236"/>
      <c r="L959" s="236"/>
      <c r="M959" s="236"/>
      <c r="N959" s="236"/>
      <c r="O959" s="236"/>
      <c r="P959" s="298"/>
      <c r="Q959" s="236"/>
      <c r="R959" s="236"/>
      <c r="S959" s="236"/>
      <c r="T959" s="236"/>
      <c r="U959" s="236"/>
      <c r="V959" s="236"/>
      <c r="W959" s="236"/>
      <c r="X959" s="236"/>
      <c r="Y959" s="236"/>
    </row>
    <row r="960" spans="1:25" ht="12.75">
      <c r="A960" s="300" t="s">
        <v>12913</v>
      </c>
      <c r="B960" s="301" t="e">
        <f t="shared" ca="1" si="40"/>
        <v>#REF!</v>
      </c>
      <c r="C960" s="302">
        <v>0.05</v>
      </c>
      <c r="D960" s="236"/>
      <c r="E960" s="236"/>
      <c r="F960" s="236"/>
      <c r="G960" s="236"/>
      <c r="H960" s="236"/>
      <c r="I960" s="236"/>
      <c r="J960" s="236"/>
      <c r="K960" s="236"/>
      <c r="L960" s="236"/>
      <c r="M960" s="236"/>
      <c r="N960" s="236"/>
      <c r="O960" s="236"/>
      <c r="P960" s="298"/>
      <c r="Q960" s="236"/>
      <c r="R960" s="236"/>
      <c r="S960" s="236"/>
      <c r="T960" s="236"/>
      <c r="U960" s="236"/>
      <c r="V960" s="236"/>
      <c r="W960" s="236"/>
      <c r="X960" s="236"/>
      <c r="Y960" s="236"/>
    </row>
    <row r="961" spans="1:25" ht="12.75">
      <c r="A961" s="300" t="s">
        <v>3587</v>
      </c>
      <c r="B961" s="301" t="e">
        <f t="shared" ca="1" si="40"/>
        <v>#REF!</v>
      </c>
      <c r="C961" s="302">
        <v>0.3</v>
      </c>
      <c r="D961" s="236"/>
      <c r="E961" s="236"/>
      <c r="F961" s="236"/>
      <c r="G961" s="236"/>
      <c r="H961" s="236"/>
      <c r="I961" s="236"/>
      <c r="J961" s="236"/>
      <c r="K961" s="236"/>
      <c r="L961" s="236"/>
      <c r="M961" s="236"/>
      <c r="N961" s="236"/>
      <c r="O961" s="236"/>
      <c r="P961" s="298"/>
      <c r="Q961" s="236"/>
      <c r="R961" s="236"/>
      <c r="S961" s="236"/>
      <c r="T961" s="236"/>
      <c r="U961" s="236"/>
      <c r="V961" s="236"/>
      <c r="W961" s="236"/>
      <c r="X961" s="236"/>
      <c r="Y961" s="236"/>
    </row>
    <row r="962" spans="1:25" ht="12.75">
      <c r="A962" s="300" t="s">
        <v>3592</v>
      </c>
      <c r="B962" s="301" t="e">
        <f t="shared" ca="1" si="40"/>
        <v>#REF!</v>
      </c>
      <c r="C962" s="302">
        <v>0.3</v>
      </c>
      <c r="D962" s="236"/>
      <c r="E962" s="236"/>
      <c r="F962" s="236"/>
      <c r="G962" s="236"/>
      <c r="H962" s="236"/>
      <c r="I962" s="236"/>
      <c r="J962" s="236"/>
      <c r="K962" s="236"/>
      <c r="L962" s="236"/>
      <c r="M962" s="236"/>
      <c r="N962" s="236"/>
      <c r="O962" s="236"/>
      <c r="P962" s="298"/>
      <c r="Q962" s="236"/>
      <c r="R962" s="236"/>
      <c r="S962" s="236"/>
      <c r="T962" s="236"/>
      <c r="U962" s="236"/>
      <c r="V962" s="236"/>
      <c r="W962" s="236"/>
      <c r="X962" s="236"/>
      <c r="Y962" s="236"/>
    </row>
    <row r="963" spans="1:25" ht="12.75">
      <c r="A963" s="300" t="s">
        <v>3597</v>
      </c>
      <c r="B963" s="301" t="e">
        <f t="shared" ca="1" si="40"/>
        <v>#REF!</v>
      </c>
      <c r="C963" s="302">
        <v>0.3</v>
      </c>
      <c r="D963" s="236"/>
      <c r="E963" s="236"/>
      <c r="F963" s="236"/>
      <c r="G963" s="236"/>
      <c r="H963" s="236"/>
      <c r="I963" s="236"/>
      <c r="J963" s="236"/>
      <c r="K963" s="236"/>
      <c r="L963" s="236"/>
      <c r="M963" s="236"/>
      <c r="N963" s="236"/>
      <c r="O963" s="236"/>
      <c r="P963" s="298"/>
      <c r="Q963" s="236"/>
      <c r="R963" s="236"/>
      <c r="S963" s="236"/>
      <c r="T963" s="236"/>
      <c r="U963" s="236"/>
      <c r="V963" s="236"/>
      <c r="W963" s="236"/>
      <c r="X963" s="236"/>
      <c r="Y963" s="236"/>
    </row>
    <row r="964" spans="1:25" ht="12.75">
      <c r="A964" s="19" t="s">
        <v>3388</v>
      </c>
      <c r="B964" s="299" t="e">
        <f t="shared" ca="1" si="40"/>
        <v>#REF!</v>
      </c>
      <c r="C964" s="290"/>
      <c r="D964" s="236"/>
      <c r="E964" s="236"/>
      <c r="F964" s="236"/>
      <c r="G964" s="236"/>
      <c r="H964" s="236"/>
      <c r="I964" s="236"/>
      <c r="J964" s="236"/>
      <c r="K964" s="236"/>
      <c r="L964" s="236"/>
      <c r="M964" s="236"/>
      <c r="N964" s="236"/>
      <c r="O964" s="236"/>
      <c r="P964" s="298"/>
      <c r="Q964" s="236"/>
      <c r="R964" s="236"/>
      <c r="S964" s="236"/>
      <c r="T964" s="236"/>
      <c r="U964" s="236"/>
      <c r="V964" s="236"/>
      <c r="W964" s="236"/>
      <c r="X964" s="236"/>
      <c r="Y964" s="236"/>
    </row>
    <row r="965" spans="1:25" ht="12.75">
      <c r="A965" s="300" t="s">
        <v>3346</v>
      </c>
      <c r="B965" s="301" t="e">
        <f t="shared" ca="1" si="40"/>
        <v>#REF!</v>
      </c>
      <c r="C965" s="302">
        <v>1.5</v>
      </c>
      <c r="D965" s="236"/>
      <c r="E965" s="236"/>
      <c r="F965" s="236"/>
      <c r="G965" s="236"/>
      <c r="H965" s="236"/>
      <c r="I965" s="236"/>
      <c r="J965" s="236"/>
      <c r="K965" s="236"/>
      <c r="L965" s="236"/>
      <c r="M965" s="236"/>
      <c r="N965" s="236"/>
      <c r="O965" s="236"/>
      <c r="P965" s="298"/>
      <c r="Q965" s="236"/>
      <c r="R965" s="236"/>
      <c r="S965" s="236"/>
      <c r="T965" s="236"/>
      <c r="U965" s="236"/>
      <c r="V965" s="236"/>
      <c r="W965" s="236"/>
      <c r="X965" s="236"/>
      <c r="Y965" s="236"/>
    </row>
    <row r="966" spans="1:25" ht="12.75">
      <c r="A966" s="300" t="s">
        <v>3358</v>
      </c>
      <c r="B966" s="301" t="e">
        <f t="shared" ca="1" si="40"/>
        <v>#REF!</v>
      </c>
      <c r="C966" s="302">
        <v>1.5</v>
      </c>
      <c r="D966" s="236"/>
      <c r="E966" s="236"/>
      <c r="F966" s="236"/>
      <c r="G966" s="236"/>
      <c r="H966" s="236"/>
      <c r="I966" s="236"/>
      <c r="J966" s="236"/>
      <c r="K966" s="236"/>
      <c r="L966" s="236"/>
      <c r="M966" s="236"/>
      <c r="N966" s="236"/>
      <c r="O966" s="236"/>
      <c r="P966" s="298"/>
      <c r="Q966" s="236"/>
      <c r="R966" s="236"/>
      <c r="S966" s="236"/>
      <c r="T966" s="236"/>
      <c r="U966" s="236"/>
      <c r="V966" s="236"/>
      <c r="W966" s="236"/>
      <c r="X966" s="236"/>
      <c r="Y966" s="236"/>
    </row>
    <row r="967" spans="1:25" ht="12.75">
      <c r="A967" s="300" t="s">
        <v>3363</v>
      </c>
      <c r="B967" s="301" t="e">
        <f t="shared" ca="1" si="40"/>
        <v>#REF!</v>
      </c>
      <c r="C967" s="302">
        <v>2</v>
      </c>
      <c r="D967" s="236"/>
      <c r="E967" s="236"/>
      <c r="F967" s="236"/>
      <c r="G967" s="236"/>
      <c r="H967" s="236"/>
      <c r="I967" s="236"/>
      <c r="J967" s="236"/>
      <c r="K967" s="236"/>
      <c r="L967" s="236"/>
      <c r="M967" s="236"/>
      <c r="N967" s="236"/>
      <c r="O967" s="236"/>
      <c r="P967" s="298"/>
      <c r="Q967" s="236"/>
      <c r="R967" s="236"/>
      <c r="S967" s="236"/>
      <c r="T967" s="236"/>
      <c r="U967" s="236"/>
      <c r="V967" s="236"/>
      <c r="W967" s="236"/>
      <c r="X967" s="236"/>
      <c r="Y967" s="236"/>
    </row>
    <row r="968" spans="1:25" ht="12.75">
      <c r="A968" s="300" t="s">
        <v>3368</v>
      </c>
      <c r="B968" s="301" t="e">
        <f t="shared" ca="1" si="40"/>
        <v>#REF!</v>
      </c>
      <c r="C968" s="302">
        <v>2</v>
      </c>
      <c r="D968" s="236"/>
      <c r="E968" s="236"/>
      <c r="F968" s="236"/>
      <c r="G968" s="236"/>
      <c r="H968" s="236"/>
      <c r="I968" s="236"/>
      <c r="J968" s="236"/>
      <c r="K968" s="236"/>
      <c r="L968" s="236"/>
      <c r="M968" s="236"/>
      <c r="N968" s="236"/>
      <c r="O968" s="236"/>
      <c r="P968" s="298"/>
      <c r="Q968" s="236"/>
      <c r="R968" s="236"/>
      <c r="S968" s="236"/>
      <c r="T968" s="236"/>
      <c r="U968" s="236"/>
      <c r="V968" s="236"/>
      <c r="W968" s="236"/>
      <c r="X968" s="236"/>
      <c r="Y968" s="236"/>
    </row>
    <row r="969" spans="1:25" ht="12.75">
      <c r="A969" s="300" t="s">
        <v>3373</v>
      </c>
      <c r="B969" s="301" t="e">
        <f t="shared" ca="1" si="40"/>
        <v>#REF!</v>
      </c>
      <c r="C969" s="302">
        <v>2</v>
      </c>
      <c r="D969" s="236"/>
      <c r="E969" s="236"/>
      <c r="F969" s="236"/>
      <c r="G969" s="236"/>
      <c r="H969" s="236"/>
      <c r="I969" s="236"/>
      <c r="J969" s="236"/>
      <c r="K969" s="236"/>
      <c r="L969" s="236"/>
      <c r="M969" s="236"/>
      <c r="N969" s="236"/>
      <c r="O969" s="236"/>
      <c r="P969" s="298"/>
      <c r="Q969" s="236"/>
      <c r="R969" s="236"/>
      <c r="S969" s="236"/>
      <c r="T969" s="236"/>
      <c r="U969" s="236"/>
      <c r="V969" s="236"/>
      <c r="W969" s="236"/>
      <c r="X969" s="236"/>
      <c r="Y969" s="236"/>
    </row>
    <row r="970" spans="1:25" ht="12.75">
      <c r="A970" s="300" t="s">
        <v>12914</v>
      </c>
      <c r="B970" s="301" t="e">
        <f t="shared" ca="1" si="40"/>
        <v>#REF!</v>
      </c>
      <c r="C970" s="302">
        <v>2</v>
      </c>
      <c r="D970" s="236"/>
      <c r="E970" s="236"/>
      <c r="F970" s="236"/>
      <c r="G970" s="236"/>
      <c r="H970" s="236"/>
      <c r="I970" s="236"/>
      <c r="J970" s="236"/>
      <c r="K970" s="236"/>
      <c r="L970" s="236"/>
      <c r="M970" s="236"/>
      <c r="N970" s="236"/>
      <c r="O970" s="236"/>
      <c r="P970" s="298"/>
      <c r="Q970" s="236"/>
      <c r="R970" s="236"/>
      <c r="S970" s="236"/>
      <c r="T970" s="236"/>
      <c r="U970" s="236"/>
      <c r="V970" s="236"/>
      <c r="W970" s="236"/>
      <c r="X970" s="236"/>
      <c r="Y970" s="236"/>
    </row>
    <row r="971" spans="1:25" ht="12.75">
      <c r="A971" s="300" t="s">
        <v>3378</v>
      </c>
      <c r="B971" s="301" t="e">
        <f t="shared" ca="1" si="40"/>
        <v>#REF!</v>
      </c>
      <c r="C971" s="302">
        <v>2</v>
      </c>
      <c r="D971" s="236"/>
      <c r="E971" s="236"/>
      <c r="F971" s="236"/>
      <c r="G971" s="236"/>
      <c r="H971" s="236"/>
      <c r="I971" s="236"/>
      <c r="J971" s="236"/>
      <c r="K971" s="236"/>
      <c r="L971" s="236"/>
      <c r="M971" s="236"/>
      <c r="N971" s="236"/>
      <c r="O971" s="236"/>
      <c r="P971" s="298"/>
      <c r="Q971" s="236"/>
      <c r="R971" s="236"/>
      <c r="S971" s="236"/>
      <c r="T971" s="236"/>
      <c r="U971" s="236"/>
      <c r="V971" s="236"/>
      <c r="W971" s="236"/>
      <c r="X971" s="236"/>
      <c r="Y971" s="236"/>
    </row>
    <row r="972" spans="1:25" ht="12.75">
      <c r="A972" s="300" t="s">
        <v>3383</v>
      </c>
      <c r="B972" s="301" t="e">
        <f t="shared" ca="1" si="40"/>
        <v>#REF!</v>
      </c>
      <c r="C972" s="302">
        <v>2.5</v>
      </c>
      <c r="D972" s="236"/>
      <c r="E972" s="236"/>
      <c r="F972" s="236"/>
      <c r="G972" s="236"/>
      <c r="H972" s="236"/>
      <c r="I972" s="236"/>
      <c r="J972" s="236"/>
      <c r="K972" s="236"/>
      <c r="L972" s="236"/>
      <c r="M972" s="236"/>
      <c r="N972" s="236"/>
      <c r="O972" s="236"/>
      <c r="P972" s="298"/>
      <c r="Q972" s="236"/>
      <c r="R972" s="236"/>
      <c r="S972" s="236"/>
      <c r="T972" s="236"/>
      <c r="U972" s="236"/>
      <c r="V972" s="236"/>
      <c r="W972" s="236"/>
      <c r="X972" s="236"/>
      <c r="Y972" s="236"/>
    </row>
    <row r="973" spans="1:25" ht="12.75">
      <c r="A973" s="300" t="s">
        <v>3388</v>
      </c>
      <c r="B973" s="301" t="e">
        <f t="shared" ca="1" si="40"/>
        <v>#REF!</v>
      </c>
      <c r="C973" s="302">
        <v>2.5</v>
      </c>
      <c r="D973" s="236"/>
      <c r="E973" s="236"/>
      <c r="F973" s="236"/>
      <c r="G973" s="236"/>
      <c r="H973" s="236"/>
      <c r="I973" s="236"/>
      <c r="J973" s="236"/>
      <c r="K973" s="236"/>
      <c r="L973" s="236"/>
      <c r="M973" s="236"/>
      <c r="N973" s="236"/>
      <c r="O973" s="236"/>
      <c r="P973" s="298"/>
      <c r="Q973" s="236"/>
      <c r="R973" s="236"/>
      <c r="S973" s="236"/>
      <c r="T973" s="236"/>
      <c r="U973" s="236"/>
      <c r="V973" s="236"/>
      <c r="W973" s="236"/>
      <c r="X973" s="236"/>
      <c r="Y973" s="236"/>
    </row>
    <row r="974" spans="1:25" ht="12.75">
      <c r="A974" s="300" t="s">
        <v>3417</v>
      </c>
      <c r="B974" s="301" t="e">
        <f t="shared" ca="1" si="40"/>
        <v>#REF!</v>
      </c>
      <c r="C974" s="302">
        <v>2.5</v>
      </c>
      <c r="D974" s="236"/>
      <c r="E974" s="236"/>
      <c r="F974" s="236"/>
      <c r="G974" s="236"/>
      <c r="H974" s="236"/>
      <c r="I974" s="236"/>
      <c r="J974" s="236"/>
      <c r="K974" s="236"/>
      <c r="L974" s="236"/>
      <c r="M974" s="236"/>
      <c r="N974" s="236"/>
      <c r="O974" s="236"/>
      <c r="P974" s="298"/>
      <c r="Q974" s="236"/>
      <c r="R974" s="236"/>
      <c r="S974" s="236"/>
      <c r="T974" s="236"/>
      <c r="U974" s="236"/>
      <c r="V974" s="236"/>
      <c r="W974" s="236"/>
      <c r="X974" s="236"/>
      <c r="Y974" s="236"/>
    </row>
    <row r="975" spans="1:25" ht="12.75">
      <c r="A975" s="300" t="s">
        <v>3398</v>
      </c>
      <c r="B975" s="301" t="e">
        <f t="shared" ca="1" si="40"/>
        <v>#REF!</v>
      </c>
      <c r="C975" s="302">
        <v>2.5</v>
      </c>
      <c r="D975" s="236"/>
      <c r="E975" s="236"/>
      <c r="F975" s="236"/>
      <c r="G975" s="236"/>
      <c r="H975" s="236"/>
      <c r="I975" s="236"/>
      <c r="J975" s="236"/>
      <c r="K975" s="236"/>
      <c r="L975" s="236"/>
      <c r="M975" s="236"/>
      <c r="N975" s="236"/>
      <c r="O975" s="236"/>
      <c r="P975" s="298"/>
      <c r="Q975" s="236"/>
      <c r="R975" s="236"/>
      <c r="S975" s="236"/>
      <c r="T975" s="236"/>
      <c r="U975" s="236"/>
      <c r="V975" s="236"/>
      <c r="W975" s="236"/>
      <c r="X975" s="236"/>
      <c r="Y975" s="236"/>
    </row>
    <row r="976" spans="1:25" ht="12.75">
      <c r="A976" s="300" t="s">
        <v>3402</v>
      </c>
      <c r="B976" s="301" t="e">
        <f t="shared" ca="1" si="40"/>
        <v>#REF!</v>
      </c>
      <c r="C976" s="302">
        <v>3</v>
      </c>
      <c r="D976" s="236"/>
      <c r="E976" s="236"/>
      <c r="F976" s="236"/>
      <c r="G976" s="236"/>
      <c r="H976" s="236"/>
      <c r="I976" s="236"/>
      <c r="J976" s="236"/>
      <c r="K976" s="236"/>
      <c r="L976" s="236"/>
      <c r="M976" s="236"/>
      <c r="N976" s="236"/>
      <c r="O976" s="236"/>
      <c r="P976" s="298"/>
      <c r="Q976" s="236"/>
      <c r="R976" s="236"/>
      <c r="S976" s="236"/>
      <c r="T976" s="236"/>
      <c r="U976" s="236"/>
      <c r="V976" s="236"/>
      <c r="W976" s="236"/>
      <c r="X976" s="236"/>
      <c r="Y976" s="236"/>
    </row>
    <row r="977" spans="1:25" ht="12.75">
      <c r="A977" s="300" t="s">
        <v>3407</v>
      </c>
      <c r="B977" s="301" t="e">
        <f t="shared" ca="1" si="40"/>
        <v>#REF!</v>
      </c>
      <c r="C977" s="302">
        <v>3</v>
      </c>
      <c r="D977" s="236"/>
      <c r="E977" s="236"/>
      <c r="F977" s="236"/>
      <c r="G977" s="236"/>
      <c r="H977" s="236"/>
      <c r="I977" s="236"/>
      <c r="J977" s="236"/>
      <c r="K977" s="236"/>
      <c r="L977" s="236"/>
      <c r="M977" s="236"/>
      <c r="N977" s="236"/>
      <c r="O977" s="236"/>
      <c r="P977" s="298"/>
      <c r="Q977" s="236"/>
      <c r="R977" s="236"/>
      <c r="S977" s="236"/>
      <c r="T977" s="236"/>
      <c r="U977" s="236"/>
      <c r="V977" s="236"/>
      <c r="W977" s="236"/>
      <c r="X977" s="236"/>
      <c r="Y977" s="236"/>
    </row>
    <row r="978" spans="1:25" ht="12.75">
      <c r="A978" s="300" t="s">
        <v>3412</v>
      </c>
      <c r="B978" s="301" t="e">
        <f t="shared" ca="1" si="40"/>
        <v>#REF!</v>
      </c>
      <c r="C978" s="302">
        <v>3</v>
      </c>
      <c r="D978" s="236"/>
      <c r="E978" s="236"/>
      <c r="F978" s="236"/>
      <c r="G978" s="236"/>
      <c r="H978" s="236"/>
      <c r="I978" s="236"/>
      <c r="J978" s="236"/>
      <c r="K978" s="236"/>
      <c r="L978" s="236"/>
      <c r="M978" s="236"/>
      <c r="N978" s="236"/>
      <c r="O978" s="236"/>
      <c r="P978" s="298"/>
      <c r="Q978" s="236"/>
      <c r="R978" s="236"/>
      <c r="S978" s="236"/>
      <c r="T978" s="236"/>
      <c r="U978" s="236"/>
      <c r="V978" s="236"/>
      <c r="W978" s="236"/>
      <c r="X978" s="236"/>
      <c r="Y978" s="236"/>
    </row>
    <row r="979" spans="1:25" ht="12.75">
      <c r="A979" s="300" t="s">
        <v>3393</v>
      </c>
      <c r="B979" s="301" t="e">
        <f t="shared" ca="1" si="40"/>
        <v>#REF!</v>
      </c>
      <c r="C979" s="302">
        <v>3.5</v>
      </c>
      <c r="D979" s="236"/>
      <c r="E979" s="236"/>
      <c r="F979" s="236"/>
      <c r="G979" s="236"/>
      <c r="H979" s="236"/>
      <c r="I979" s="236"/>
      <c r="J979" s="236"/>
      <c r="K979" s="236"/>
      <c r="L979" s="236"/>
      <c r="M979" s="236"/>
      <c r="N979" s="236"/>
      <c r="O979" s="236"/>
      <c r="P979" s="298"/>
      <c r="Q979" s="236"/>
      <c r="R979" s="236"/>
      <c r="S979" s="236"/>
      <c r="T979" s="236"/>
      <c r="U979" s="236"/>
      <c r="V979" s="236"/>
      <c r="W979" s="236"/>
      <c r="X979" s="236"/>
      <c r="Y979" s="236"/>
    </row>
    <row r="980" spans="1:25" ht="12.75">
      <c r="A980" s="300" t="s">
        <v>3422</v>
      </c>
      <c r="B980" s="301" t="e">
        <f t="shared" ca="1" si="40"/>
        <v>#REF!</v>
      </c>
      <c r="C980" s="302">
        <v>3.5</v>
      </c>
      <c r="D980" s="236"/>
      <c r="E980" s="236"/>
      <c r="F980" s="236"/>
      <c r="G980" s="236"/>
      <c r="H980" s="236"/>
      <c r="I980" s="236"/>
      <c r="J980" s="236"/>
      <c r="K980" s="236"/>
      <c r="L980" s="236"/>
      <c r="M980" s="236"/>
      <c r="N980" s="236"/>
      <c r="O980" s="236"/>
      <c r="P980" s="298"/>
      <c r="Q980" s="236"/>
      <c r="R980" s="236"/>
      <c r="S980" s="236"/>
      <c r="T980" s="236"/>
      <c r="U980" s="236"/>
      <c r="V980" s="236"/>
      <c r="W980" s="236"/>
      <c r="X980" s="236"/>
      <c r="Y980" s="236"/>
    </row>
    <row r="981" spans="1:25" ht="12.75">
      <c r="A981" s="300" t="s">
        <v>3427</v>
      </c>
      <c r="B981" s="301" t="e">
        <f t="shared" ca="1" si="40"/>
        <v>#REF!</v>
      </c>
      <c r="C981" s="302">
        <v>3.5</v>
      </c>
      <c r="D981" s="236"/>
      <c r="E981" s="236"/>
      <c r="F981" s="236"/>
      <c r="G981" s="236"/>
      <c r="H981" s="236"/>
      <c r="I981" s="236"/>
      <c r="J981" s="236"/>
      <c r="K981" s="236"/>
      <c r="L981" s="236"/>
      <c r="M981" s="236"/>
      <c r="N981" s="236"/>
      <c r="O981" s="236"/>
      <c r="P981" s="298"/>
      <c r="Q981" s="236"/>
      <c r="R981" s="236"/>
      <c r="S981" s="236"/>
      <c r="T981" s="236"/>
      <c r="U981" s="236"/>
      <c r="V981" s="236"/>
      <c r="W981" s="236"/>
      <c r="X981" s="236"/>
      <c r="Y981" s="236"/>
    </row>
    <row r="982" spans="1:25" ht="12.75">
      <c r="A982" s="300" t="s">
        <v>3432</v>
      </c>
      <c r="B982" s="301" t="e">
        <f t="shared" ca="1" si="40"/>
        <v>#REF!</v>
      </c>
      <c r="C982" s="302">
        <v>3.5</v>
      </c>
      <c r="D982" s="236"/>
      <c r="E982" s="236"/>
      <c r="F982" s="236"/>
      <c r="G982" s="236"/>
      <c r="H982" s="236"/>
      <c r="I982" s="236"/>
      <c r="J982" s="236"/>
      <c r="K982" s="236"/>
      <c r="L982" s="236"/>
      <c r="M982" s="236"/>
      <c r="N982" s="236"/>
      <c r="O982" s="236"/>
      <c r="P982" s="298"/>
      <c r="Q982" s="236"/>
      <c r="R982" s="236"/>
      <c r="S982" s="236"/>
      <c r="T982" s="236"/>
      <c r="U982" s="236"/>
      <c r="V982" s="236"/>
      <c r="W982" s="236"/>
      <c r="X982" s="236"/>
      <c r="Y982" s="236"/>
    </row>
    <row r="983" spans="1:25" ht="12.75">
      <c r="A983" s="300" t="s">
        <v>3436</v>
      </c>
      <c r="B983" s="301" t="e">
        <f t="shared" ca="1" si="40"/>
        <v>#REF!</v>
      </c>
      <c r="C983" s="302">
        <v>3.5</v>
      </c>
      <c r="D983" s="236"/>
      <c r="E983" s="236"/>
      <c r="F983" s="236"/>
      <c r="G983" s="236"/>
      <c r="H983" s="236"/>
      <c r="I983" s="236"/>
      <c r="J983" s="236"/>
      <c r="K983" s="236"/>
      <c r="L983" s="236"/>
      <c r="M983" s="236"/>
      <c r="N983" s="236"/>
      <c r="O983" s="236"/>
      <c r="P983" s="298"/>
      <c r="Q983" s="236"/>
      <c r="R983" s="236"/>
      <c r="S983" s="236"/>
      <c r="T983" s="236"/>
      <c r="U983" s="236"/>
      <c r="V983" s="236"/>
      <c r="W983" s="236"/>
      <c r="X983" s="236"/>
      <c r="Y983" s="236"/>
    </row>
    <row r="984" spans="1:25" ht="12.75">
      <c r="A984" s="19" t="s">
        <v>3417</v>
      </c>
      <c r="B984" s="299" t="e">
        <f t="shared" ca="1" si="40"/>
        <v>#REF!</v>
      </c>
      <c r="C984" s="290"/>
      <c r="D984" s="236"/>
      <c r="E984" s="236"/>
      <c r="F984" s="236"/>
      <c r="G984" s="236"/>
      <c r="H984" s="236"/>
      <c r="I984" s="236"/>
      <c r="J984" s="236"/>
      <c r="K984" s="236"/>
      <c r="L984" s="236"/>
      <c r="M984" s="236"/>
      <c r="N984" s="236"/>
      <c r="O984" s="236"/>
      <c r="P984" s="298"/>
      <c r="Q984" s="236"/>
      <c r="R984" s="236"/>
      <c r="S984" s="236"/>
      <c r="T984" s="236"/>
      <c r="U984" s="236"/>
      <c r="V984" s="236"/>
      <c r="W984" s="236"/>
      <c r="X984" s="236"/>
      <c r="Y984" s="236"/>
    </row>
    <row r="985" spans="1:25" ht="12.75">
      <c r="A985" s="300" t="s">
        <v>3441</v>
      </c>
      <c r="B985" s="301" t="e">
        <f t="shared" ca="1" si="40"/>
        <v>#REF!</v>
      </c>
      <c r="C985" s="302">
        <v>1.5</v>
      </c>
      <c r="D985" s="236"/>
      <c r="E985" s="236"/>
      <c r="F985" s="236"/>
      <c r="G985" s="236"/>
      <c r="H985" s="236"/>
      <c r="I985" s="236"/>
      <c r="J985" s="236"/>
      <c r="K985" s="236"/>
      <c r="L985" s="236"/>
      <c r="M985" s="236"/>
      <c r="N985" s="236"/>
      <c r="O985" s="236"/>
      <c r="P985" s="298"/>
      <c r="Q985" s="236"/>
      <c r="R985" s="236"/>
      <c r="S985" s="236"/>
      <c r="T985" s="236"/>
      <c r="U985" s="236"/>
      <c r="V985" s="236"/>
      <c r="W985" s="236"/>
      <c r="X985" s="236"/>
      <c r="Y985" s="236"/>
    </row>
    <row r="986" spans="1:25" ht="12.75">
      <c r="A986" s="300" t="s">
        <v>3450</v>
      </c>
      <c r="B986" s="301" t="e">
        <f t="shared" ca="1" si="40"/>
        <v>#REF!</v>
      </c>
      <c r="C986" s="302">
        <v>1.5</v>
      </c>
      <c r="D986" s="236"/>
      <c r="E986" s="236"/>
      <c r="F986" s="236"/>
      <c r="G986" s="236"/>
      <c r="H986" s="236"/>
      <c r="I986" s="236"/>
      <c r="J986" s="236"/>
      <c r="K986" s="236"/>
      <c r="L986" s="236"/>
      <c r="M986" s="236"/>
      <c r="N986" s="236"/>
      <c r="O986" s="236"/>
      <c r="P986" s="298"/>
      <c r="Q986" s="236"/>
      <c r="R986" s="236"/>
      <c r="S986" s="236"/>
      <c r="T986" s="236"/>
      <c r="U986" s="236"/>
      <c r="V986" s="236"/>
      <c r="W986" s="236"/>
      <c r="X986" s="236"/>
      <c r="Y986" s="236"/>
    </row>
    <row r="987" spans="1:25" ht="12.75">
      <c r="A987" s="300" t="s">
        <v>3455</v>
      </c>
      <c r="B987" s="301" t="e">
        <f t="shared" ca="1" si="40"/>
        <v>#REF!</v>
      </c>
      <c r="C987" s="302">
        <v>1.5</v>
      </c>
      <c r="D987" s="236"/>
      <c r="E987" s="236"/>
      <c r="F987" s="236"/>
      <c r="G987" s="236"/>
      <c r="H987" s="236"/>
      <c r="I987" s="236"/>
      <c r="J987" s="236"/>
      <c r="K987" s="236"/>
      <c r="L987" s="236"/>
      <c r="M987" s="236"/>
      <c r="N987" s="236"/>
      <c r="O987" s="236"/>
      <c r="P987" s="298"/>
      <c r="Q987" s="236"/>
      <c r="R987" s="236"/>
      <c r="S987" s="236"/>
      <c r="T987" s="236"/>
      <c r="U987" s="236"/>
      <c r="V987" s="236"/>
      <c r="W987" s="236"/>
      <c r="X987" s="236"/>
      <c r="Y987" s="236"/>
    </row>
    <row r="988" spans="1:25" ht="12.75">
      <c r="A988" s="300" t="s">
        <v>3460</v>
      </c>
      <c r="B988" s="301" t="e">
        <f t="shared" ca="1" si="40"/>
        <v>#REF!</v>
      </c>
      <c r="C988" s="302">
        <v>2</v>
      </c>
      <c r="D988" s="236"/>
      <c r="E988" s="236"/>
      <c r="F988" s="236"/>
      <c r="G988" s="236"/>
      <c r="H988" s="236"/>
      <c r="I988" s="236"/>
      <c r="J988" s="236"/>
      <c r="K988" s="236"/>
      <c r="L988" s="236"/>
      <c r="M988" s="236"/>
      <c r="N988" s="236"/>
      <c r="O988" s="236"/>
      <c r="P988" s="298"/>
      <c r="Q988" s="236"/>
      <c r="R988" s="236"/>
      <c r="S988" s="236"/>
      <c r="T988" s="236"/>
      <c r="U988" s="236"/>
      <c r="V988" s="236"/>
      <c r="W988" s="236"/>
      <c r="X988" s="236"/>
      <c r="Y988" s="236"/>
    </row>
    <row r="989" spans="1:25" ht="12.75">
      <c r="A989" s="300" t="s">
        <v>12915</v>
      </c>
      <c r="B989" s="301" t="e">
        <f t="shared" ca="1" si="40"/>
        <v>#REF!</v>
      </c>
      <c r="C989" s="302">
        <v>2</v>
      </c>
      <c r="D989" s="236"/>
      <c r="E989" s="236"/>
      <c r="F989" s="236"/>
      <c r="G989" s="236"/>
      <c r="H989" s="236"/>
      <c r="I989" s="236"/>
      <c r="J989" s="236"/>
      <c r="K989" s="236"/>
      <c r="L989" s="236"/>
      <c r="M989" s="236"/>
      <c r="N989" s="236"/>
      <c r="O989" s="236"/>
      <c r="P989" s="298"/>
      <c r="Q989" s="236"/>
      <c r="R989" s="236"/>
      <c r="S989" s="236"/>
      <c r="T989" s="236"/>
      <c r="U989" s="236"/>
      <c r="V989" s="236"/>
      <c r="W989" s="236"/>
      <c r="X989" s="236"/>
      <c r="Y989" s="236"/>
    </row>
    <row r="990" spans="1:25" ht="12.75">
      <c r="A990" s="300" t="s">
        <v>3469</v>
      </c>
      <c r="B990" s="301" t="e">
        <f t="shared" ca="1" si="40"/>
        <v>#REF!</v>
      </c>
      <c r="C990" s="302">
        <v>2</v>
      </c>
      <c r="D990" s="236"/>
      <c r="E990" s="236"/>
      <c r="F990" s="236"/>
      <c r="G990" s="236"/>
      <c r="H990" s="236"/>
      <c r="I990" s="236"/>
      <c r="J990" s="236"/>
      <c r="K990" s="236"/>
      <c r="L990" s="236"/>
      <c r="M990" s="236"/>
      <c r="N990" s="236"/>
      <c r="O990" s="236"/>
      <c r="P990" s="298"/>
      <c r="Q990" s="236"/>
      <c r="R990" s="236"/>
      <c r="S990" s="236"/>
      <c r="T990" s="236"/>
      <c r="U990" s="236"/>
      <c r="V990" s="236"/>
      <c r="W990" s="236"/>
      <c r="X990" s="236"/>
      <c r="Y990" s="236"/>
    </row>
    <row r="991" spans="1:25" ht="12.75">
      <c r="A991" s="300" t="s">
        <v>3474</v>
      </c>
      <c r="B991" s="301" t="e">
        <f t="shared" ca="1" si="40"/>
        <v>#REF!</v>
      </c>
      <c r="C991" s="302">
        <v>2</v>
      </c>
      <c r="D991" s="236"/>
      <c r="E991" s="236"/>
      <c r="F991" s="236"/>
      <c r="G991" s="236"/>
      <c r="H991" s="236"/>
      <c r="I991" s="236"/>
      <c r="J991" s="236"/>
      <c r="K991" s="236"/>
      <c r="L991" s="236"/>
      <c r="M991" s="236"/>
      <c r="N991" s="236"/>
      <c r="O991" s="236"/>
      <c r="P991" s="298"/>
      <c r="Q991" s="236"/>
      <c r="R991" s="236"/>
      <c r="S991" s="236"/>
      <c r="T991" s="236"/>
      <c r="U991" s="236"/>
      <c r="V991" s="236"/>
      <c r="W991" s="236"/>
      <c r="X991" s="236"/>
      <c r="Y991" s="236"/>
    </row>
    <row r="992" spans="1:25" ht="12.75">
      <c r="A992" s="300" t="s">
        <v>3479</v>
      </c>
      <c r="B992" s="301" t="e">
        <f t="shared" ca="1" si="40"/>
        <v>#REF!</v>
      </c>
      <c r="C992" s="302">
        <v>2</v>
      </c>
      <c r="D992" s="236"/>
      <c r="E992" s="236"/>
      <c r="F992" s="236"/>
      <c r="G992" s="236"/>
      <c r="H992" s="236"/>
      <c r="I992" s="236"/>
      <c r="J992" s="236"/>
      <c r="K992" s="236"/>
      <c r="L992" s="236"/>
      <c r="M992" s="236"/>
      <c r="N992" s="236"/>
      <c r="O992" s="236"/>
      <c r="P992" s="298"/>
      <c r="Q992" s="236"/>
      <c r="R992" s="236"/>
      <c r="S992" s="236"/>
      <c r="T992" s="236"/>
      <c r="U992" s="236"/>
      <c r="V992" s="236"/>
      <c r="W992" s="236"/>
      <c r="X992" s="236"/>
      <c r="Y992" s="236"/>
    </row>
    <row r="993" spans="1:25" ht="12.75">
      <c r="A993" s="300" t="s">
        <v>3484</v>
      </c>
      <c r="B993" s="301" t="e">
        <f t="shared" ca="1" si="40"/>
        <v>#REF!</v>
      </c>
      <c r="C993" s="302">
        <v>2</v>
      </c>
      <c r="D993" s="236"/>
      <c r="E993" s="236"/>
      <c r="F993" s="236"/>
      <c r="G993" s="236"/>
      <c r="H993" s="236"/>
      <c r="I993" s="236"/>
      <c r="J993" s="236"/>
      <c r="K993" s="236"/>
      <c r="L993" s="236"/>
      <c r="M993" s="236"/>
      <c r="N993" s="236"/>
      <c r="O993" s="236"/>
      <c r="P993" s="298"/>
      <c r="Q993" s="236"/>
      <c r="R993" s="236"/>
      <c r="S993" s="236"/>
      <c r="T993" s="236"/>
      <c r="U993" s="236"/>
      <c r="V993" s="236"/>
      <c r="W993" s="236"/>
      <c r="X993" s="236"/>
      <c r="Y993" s="236"/>
    </row>
    <row r="994" spans="1:25" ht="12.75">
      <c r="A994" s="300" t="s">
        <v>3489</v>
      </c>
      <c r="B994" s="301" t="e">
        <f t="shared" ca="1" si="40"/>
        <v>#REF!</v>
      </c>
      <c r="C994" s="302">
        <v>2</v>
      </c>
      <c r="D994" s="236"/>
      <c r="E994" s="236"/>
      <c r="F994" s="236"/>
      <c r="G994" s="236"/>
      <c r="H994" s="236"/>
      <c r="I994" s="236"/>
      <c r="J994" s="236"/>
      <c r="K994" s="236"/>
      <c r="L994" s="236"/>
      <c r="M994" s="236"/>
      <c r="N994" s="236"/>
      <c r="O994" s="236"/>
      <c r="P994" s="298"/>
      <c r="Q994" s="236"/>
      <c r="R994" s="236"/>
      <c r="S994" s="236"/>
      <c r="T994" s="236"/>
      <c r="U994" s="236"/>
      <c r="V994" s="236"/>
      <c r="W994" s="236"/>
      <c r="X994" s="236"/>
      <c r="Y994" s="236"/>
    </row>
    <row r="995" spans="1:25" ht="12.75">
      <c r="A995" s="300" t="s">
        <v>3494</v>
      </c>
      <c r="B995" s="301" t="e">
        <f t="shared" ca="1" si="40"/>
        <v>#REF!</v>
      </c>
      <c r="C995" s="302">
        <v>2.5</v>
      </c>
      <c r="D995" s="236"/>
      <c r="E995" s="236"/>
      <c r="F995" s="236"/>
      <c r="G995" s="236"/>
      <c r="H995" s="236"/>
      <c r="I995" s="236"/>
      <c r="J995" s="236"/>
      <c r="K995" s="236"/>
      <c r="L995" s="236"/>
      <c r="M995" s="236"/>
      <c r="N995" s="236"/>
      <c r="O995" s="236"/>
      <c r="P995" s="298"/>
      <c r="Q995" s="236"/>
      <c r="R995" s="236"/>
      <c r="S995" s="236"/>
      <c r="T995" s="236"/>
      <c r="U995" s="236"/>
      <c r="V995" s="236"/>
      <c r="W995" s="236"/>
      <c r="X995" s="236"/>
      <c r="Y995" s="236"/>
    </row>
    <row r="996" spans="1:25" ht="12.75">
      <c r="A996" s="300" t="s">
        <v>3499</v>
      </c>
      <c r="B996" s="301" t="e">
        <f t="shared" ca="1" si="40"/>
        <v>#REF!</v>
      </c>
      <c r="C996" s="302">
        <v>2.5</v>
      </c>
      <c r="D996" s="236"/>
      <c r="E996" s="236"/>
      <c r="F996" s="236"/>
      <c r="G996" s="236"/>
      <c r="H996" s="236"/>
      <c r="I996" s="236"/>
      <c r="J996" s="236"/>
      <c r="K996" s="236"/>
      <c r="L996" s="236"/>
      <c r="M996" s="236"/>
      <c r="N996" s="236"/>
      <c r="O996" s="236"/>
      <c r="P996" s="298"/>
      <c r="Q996" s="236"/>
      <c r="R996" s="236"/>
      <c r="S996" s="236"/>
      <c r="T996" s="236"/>
      <c r="U996" s="236"/>
      <c r="V996" s="236"/>
      <c r="W996" s="236"/>
      <c r="X996" s="236"/>
      <c r="Y996" s="236"/>
    </row>
    <row r="997" spans="1:25" ht="12.75">
      <c r="A997" s="300" t="s">
        <v>3504</v>
      </c>
      <c r="B997" s="301" t="e">
        <f t="shared" ca="1" si="40"/>
        <v>#REF!</v>
      </c>
      <c r="C997" s="302">
        <v>2.5</v>
      </c>
      <c r="D997" s="236"/>
      <c r="E997" s="236"/>
      <c r="F997" s="236"/>
      <c r="G997" s="236"/>
      <c r="H997" s="236"/>
      <c r="I997" s="236"/>
      <c r="J997" s="236"/>
      <c r="K997" s="236"/>
      <c r="L997" s="236"/>
      <c r="M997" s="236"/>
      <c r="N997" s="236"/>
      <c r="O997" s="236"/>
      <c r="P997" s="298"/>
      <c r="Q997" s="236"/>
      <c r="R997" s="236"/>
      <c r="S997" s="236"/>
      <c r="T997" s="236"/>
      <c r="U997" s="236"/>
      <c r="V997" s="236"/>
      <c r="W997" s="236"/>
      <c r="X997" s="236"/>
      <c r="Y997" s="236"/>
    </row>
    <row r="998" spans="1:25" ht="12.75">
      <c r="A998" s="300" t="s">
        <v>3509</v>
      </c>
      <c r="B998" s="301" t="e">
        <f t="shared" ca="1" si="40"/>
        <v>#REF!</v>
      </c>
      <c r="C998" s="302">
        <v>2.5</v>
      </c>
      <c r="D998" s="236"/>
      <c r="E998" s="236"/>
      <c r="F998" s="236"/>
      <c r="G998" s="236"/>
      <c r="H998" s="236"/>
      <c r="I998" s="236"/>
      <c r="J998" s="236"/>
      <c r="K998" s="236"/>
      <c r="L998" s="236"/>
      <c r="M998" s="236"/>
      <c r="N998" s="236"/>
      <c r="O998" s="236"/>
      <c r="P998" s="298"/>
      <c r="Q998" s="236"/>
      <c r="R998" s="236"/>
      <c r="S998" s="236"/>
      <c r="T998" s="236"/>
      <c r="U998" s="236"/>
      <c r="V998" s="236"/>
      <c r="W998" s="236"/>
      <c r="X998" s="236"/>
      <c r="Y998" s="236"/>
    </row>
    <row r="999" spans="1:25" ht="12.75">
      <c r="A999" s="300" t="s">
        <v>12916</v>
      </c>
      <c r="B999" s="301" t="e">
        <f t="shared" ca="1" si="40"/>
        <v>#REF!</v>
      </c>
      <c r="C999" s="302">
        <v>2.5</v>
      </c>
      <c r="D999" s="236"/>
      <c r="E999" s="236"/>
      <c r="F999" s="236"/>
      <c r="G999" s="236"/>
      <c r="H999" s="236"/>
      <c r="I999" s="236"/>
      <c r="J999" s="236"/>
      <c r="K999" s="236"/>
      <c r="L999" s="236"/>
      <c r="M999" s="236"/>
      <c r="N999" s="236"/>
      <c r="O999" s="236"/>
      <c r="P999" s="298"/>
      <c r="Q999" s="236"/>
      <c r="R999" s="236"/>
      <c r="S999" s="236"/>
      <c r="T999" s="236"/>
      <c r="U999" s="236"/>
      <c r="V999" s="236"/>
      <c r="W999" s="236"/>
      <c r="X999" s="236"/>
      <c r="Y999" s="236"/>
    </row>
    <row r="1000" spans="1:25" ht="12.75">
      <c r="A1000" s="300" t="s">
        <v>3514</v>
      </c>
      <c r="B1000" s="301" t="e">
        <f t="shared" ca="1" si="40"/>
        <v>#REF!</v>
      </c>
      <c r="C1000" s="302">
        <v>3</v>
      </c>
      <c r="D1000" s="236"/>
      <c r="E1000" s="236"/>
      <c r="F1000" s="236"/>
      <c r="G1000" s="236"/>
      <c r="H1000" s="236"/>
      <c r="I1000" s="236"/>
      <c r="J1000" s="236"/>
      <c r="K1000" s="236"/>
      <c r="L1000" s="236"/>
      <c r="M1000" s="236"/>
      <c r="N1000" s="236"/>
      <c r="O1000" s="236"/>
      <c r="P1000" s="298"/>
      <c r="Q1000" s="236"/>
      <c r="R1000" s="236"/>
      <c r="S1000" s="236"/>
      <c r="T1000" s="236"/>
      <c r="U1000" s="236"/>
      <c r="V1000" s="236"/>
      <c r="W1000" s="236"/>
      <c r="X1000" s="236"/>
      <c r="Y1000" s="236"/>
    </row>
    <row r="1001" spans="1:25" ht="12.75">
      <c r="A1001" s="300" t="s">
        <v>3519</v>
      </c>
      <c r="B1001" s="301" t="e">
        <f t="shared" ca="1" si="40"/>
        <v>#REF!</v>
      </c>
      <c r="C1001" s="302">
        <v>3</v>
      </c>
      <c r="D1001" s="236"/>
      <c r="E1001" s="236"/>
      <c r="F1001" s="236"/>
      <c r="G1001" s="236"/>
      <c r="H1001" s="236"/>
      <c r="I1001" s="236"/>
      <c r="J1001" s="236"/>
      <c r="K1001" s="236"/>
      <c r="L1001" s="236"/>
      <c r="M1001" s="236"/>
      <c r="N1001" s="236"/>
      <c r="O1001" s="236"/>
      <c r="P1001" s="298"/>
      <c r="Q1001" s="236"/>
      <c r="R1001" s="236"/>
      <c r="S1001" s="236"/>
      <c r="T1001" s="236"/>
      <c r="U1001" s="236"/>
      <c r="V1001" s="236"/>
      <c r="W1001" s="236"/>
      <c r="X1001" s="236"/>
      <c r="Y1001" s="236"/>
    </row>
    <row r="1002" spans="1:25" ht="12.75">
      <c r="A1002" s="300" t="s">
        <v>12917</v>
      </c>
      <c r="B1002" s="301" t="e">
        <f t="shared" ca="1" si="40"/>
        <v>#REF!</v>
      </c>
      <c r="C1002" s="302">
        <v>3</v>
      </c>
      <c r="D1002" s="236"/>
      <c r="E1002" s="236"/>
      <c r="F1002" s="236"/>
      <c r="G1002" s="236"/>
      <c r="H1002" s="236"/>
      <c r="I1002" s="236"/>
      <c r="J1002" s="236"/>
      <c r="K1002" s="236"/>
      <c r="L1002" s="236"/>
      <c r="M1002" s="236"/>
      <c r="N1002" s="236"/>
      <c r="O1002" s="236"/>
      <c r="P1002" s="298"/>
      <c r="Q1002" s="236"/>
      <c r="R1002" s="236"/>
      <c r="S1002" s="236"/>
      <c r="T1002" s="236"/>
      <c r="U1002" s="236"/>
      <c r="V1002" s="236"/>
      <c r="W1002" s="236"/>
      <c r="X1002" s="236"/>
      <c r="Y1002" s="236"/>
    </row>
    <row r="1003" spans="1:25" ht="12.75">
      <c r="A1003" s="300" t="s">
        <v>12918</v>
      </c>
      <c r="B1003" s="301" t="e">
        <f t="shared" ca="1" si="40"/>
        <v>#REF!</v>
      </c>
      <c r="C1003" s="302">
        <v>3</v>
      </c>
      <c r="D1003" s="236"/>
      <c r="E1003" s="236"/>
      <c r="F1003" s="236"/>
      <c r="G1003" s="236"/>
      <c r="H1003" s="236"/>
      <c r="I1003" s="236"/>
      <c r="J1003" s="236"/>
      <c r="K1003" s="236"/>
      <c r="L1003" s="236"/>
      <c r="M1003" s="236"/>
      <c r="N1003" s="236"/>
      <c r="O1003" s="236"/>
      <c r="P1003" s="298"/>
      <c r="Q1003" s="236"/>
      <c r="R1003" s="236"/>
      <c r="S1003" s="236"/>
      <c r="T1003" s="236"/>
      <c r="U1003" s="236"/>
      <c r="V1003" s="236"/>
      <c r="W1003" s="236"/>
      <c r="X1003" s="236"/>
      <c r="Y1003" s="236"/>
    </row>
    <row r="1004" spans="1:25" ht="12.75">
      <c r="A1004" s="300" t="s">
        <v>3529</v>
      </c>
      <c r="B1004" s="301" t="e">
        <f t="shared" ca="1" si="40"/>
        <v>#REF!</v>
      </c>
      <c r="C1004" s="302">
        <v>3</v>
      </c>
      <c r="D1004" s="236"/>
      <c r="E1004" s="236"/>
      <c r="F1004" s="236"/>
      <c r="G1004" s="236"/>
      <c r="H1004" s="236"/>
      <c r="I1004" s="236"/>
      <c r="J1004" s="236"/>
      <c r="K1004" s="236"/>
      <c r="L1004" s="236"/>
      <c r="M1004" s="236"/>
      <c r="N1004" s="236"/>
      <c r="O1004" s="236"/>
      <c r="P1004" s="298"/>
      <c r="Q1004" s="236"/>
      <c r="R1004" s="236"/>
      <c r="S1004" s="236"/>
      <c r="T1004" s="236"/>
      <c r="U1004" s="236"/>
      <c r="V1004" s="236"/>
      <c r="W1004" s="236"/>
      <c r="X1004" s="236"/>
      <c r="Y1004" s="236"/>
    </row>
    <row r="1005" spans="1:25" ht="12.75">
      <c r="A1005" s="300" t="s">
        <v>3534</v>
      </c>
      <c r="B1005" s="301" t="e">
        <f t="shared" ca="1" si="40"/>
        <v>#REF!</v>
      </c>
      <c r="C1005" s="302">
        <v>3</v>
      </c>
      <c r="D1005" s="236"/>
      <c r="E1005" s="236"/>
      <c r="F1005" s="236"/>
      <c r="G1005" s="236"/>
      <c r="H1005" s="236"/>
      <c r="I1005" s="236"/>
      <c r="J1005" s="236"/>
      <c r="K1005" s="236"/>
      <c r="L1005" s="236"/>
      <c r="M1005" s="236"/>
      <c r="N1005" s="236"/>
      <c r="O1005" s="236"/>
      <c r="P1005" s="298"/>
      <c r="Q1005" s="236"/>
      <c r="R1005" s="236"/>
      <c r="S1005" s="236"/>
      <c r="T1005" s="236"/>
      <c r="U1005" s="236"/>
      <c r="V1005" s="236"/>
      <c r="W1005" s="236"/>
      <c r="X1005" s="236"/>
      <c r="Y1005" s="236"/>
    </row>
    <row r="1006" spans="1:25" ht="12.75">
      <c r="A1006" s="300" t="s">
        <v>3539</v>
      </c>
      <c r="B1006" s="301" t="e">
        <f t="shared" ca="1" si="40"/>
        <v>#REF!</v>
      </c>
      <c r="C1006" s="302">
        <v>3</v>
      </c>
      <c r="D1006" s="236"/>
      <c r="E1006" s="236"/>
      <c r="F1006" s="236"/>
      <c r="G1006" s="236"/>
      <c r="H1006" s="236"/>
      <c r="I1006" s="236"/>
      <c r="J1006" s="236"/>
      <c r="K1006" s="236"/>
      <c r="L1006" s="236"/>
      <c r="M1006" s="236"/>
      <c r="N1006" s="236"/>
      <c r="O1006" s="236"/>
      <c r="P1006" s="298"/>
      <c r="Q1006" s="236"/>
      <c r="R1006" s="236"/>
      <c r="S1006" s="236"/>
      <c r="T1006" s="236"/>
      <c r="U1006" s="236"/>
      <c r="V1006" s="236"/>
      <c r="W1006" s="236"/>
      <c r="X1006" s="236"/>
      <c r="Y1006" s="236"/>
    </row>
    <row r="1007" spans="1:25" ht="12.75">
      <c r="A1007" s="300" t="s">
        <v>3544</v>
      </c>
      <c r="B1007" s="301" t="e">
        <f t="shared" ca="1" si="40"/>
        <v>#REF!</v>
      </c>
      <c r="C1007" s="302">
        <v>3</v>
      </c>
      <c r="D1007" s="236"/>
      <c r="E1007" s="236"/>
      <c r="F1007" s="236"/>
      <c r="G1007" s="236"/>
      <c r="H1007" s="236"/>
      <c r="I1007" s="236"/>
      <c r="J1007" s="236"/>
      <c r="K1007" s="236"/>
      <c r="L1007" s="236"/>
      <c r="M1007" s="236"/>
      <c r="N1007" s="236"/>
      <c r="O1007" s="236"/>
      <c r="P1007" s="298"/>
      <c r="Q1007" s="236"/>
      <c r="R1007" s="236"/>
      <c r="S1007" s="236"/>
      <c r="T1007" s="236"/>
      <c r="U1007" s="236"/>
      <c r="V1007" s="236"/>
      <c r="W1007" s="236"/>
      <c r="X1007" s="236"/>
      <c r="Y1007" s="236"/>
    </row>
    <row r="1008" spans="1:25" ht="12.75">
      <c r="A1008" s="300" t="s">
        <v>3549</v>
      </c>
      <c r="B1008" s="301" t="e">
        <f t="shared" ca="1" si="40"/>
        <v>#REF!</v>
      </c>
      <c r="C1008" s="302">
        <v>3</v>
      </c>
      <c r="D1008" s="236"/>
      <c r="E1008" s="236"/>
      <c r="F1008" s="236"/>
      <c r="G1008" s="236"/>
      <c r="H1008" s="236"/>
      <c r="I1008" s="236"/>
      <c r="J1008" s="236"/>
      <c r="K1008" s="236"/>
      <c r="L1008" s="236"/>
      <c r="M1008" s="236"/>
      <c r="N1008" s="236"/>
      <c r="O1008" s="236"/>
      <c r="P1008" s="298"/>
      <c r="Q1008" s="236"/>
      <c r="R1008" s="236"/>
      <c r="S1008" s="236"/>
      <c r="T1008" s="236"/>
      <c r="U1008" s="236"/>
      <c r="V1008" s="236"/>
      <c r="W1008" s="236"/>
      <c r="X1008" s="236"/>
      <c r="Y1008" s="236"/>
    </row>
    <row r="1009" spans="1:25" ht="12.75">
      <c r="A1009" s="300" t="s">
        <v>3554</v>
      </c>
      <c r="B1009" s="301" t="e">
        <f t="shared" ca="1" si="40"/>
        <v>#REF!</v>
      </c>
      <c r="C1009" s="302">
        <v>3.5</v>
      </c>
      <c r="D1009" s="236"/>
      <c r="E1009" s="236"/>
      <c r="F1009" s="236"/>
      <c r="G1009" s="236"/>
      <c r="H1009" s="236"/>
      <c r="I1009" s="236"/>
      <c r="J1009" s="236"/>
      <c r="K1009" s="236"/>
      <c r="L1009" s="236"/>
      <c r="M1009" s="236"/>
      <c r="N1009" s="236"/>
      <c r="O1009" s="236"/>
      <c r="P1009" s="298"/>
      <c r="Q1009" s="236"/>
      <c r="R1009" s="236"/>
      <c r="S1009" s="236"/>
      <c r="T1009" s="236"/>
      <c r="U1009" s="236"/>
      <c r="V1009" s="236"/>
      <c r="W1009" s="236"/>
      <c r="X1009" s="236"/>
      <c r="Y1009" s="236"/>
    </row>
    <row r="1010" spans="1:25" ht="12.75">
      <c r="A1010" s="300" t="s">
        <v>3559</v>
      </c>
      <c r="B1010" s="301" t="e">
        <f t="shared" ca="1" si="40"/>
        <v>#REF!</v>
      </c>
      <c r="C1010" s="302">
        <v>3.5</v>
      </c>
      <c r="D1010" s="236"/>
      <c r="E1010" s="236"/>
      <c r="F1010" s="236"/>
      <c r="G1010" s="236"/>
      <c r="H1010" s="236"/>
      <c r="I1010" s="236"/>
      <c r="J1010" s="236"/>
      <c r="K1010" s="236"/>
      <c r="L1010" s="236"/>
      <c r="M1010" s="236"/>
      <c r="N1010" s="236"/>
      <c r="O1010" s="236"/>
      <c r="P1010" s="298"/>
      <c r="Q1010" s="236"/>
      <c r="R1010" s="236"/>
      <c r="S1010" s="236"/>
      <c r="T1010" s="236"/>
      <c r="U1010" s="236"/>
      <c r="V1010" s="236"/>
      <c r="W1010" s="236"/>
      <c r="X1010" s="236"/>
      <c r="Y1010" s="236"/>
    </row>
    <row r="1011" spans="1:25" ht="12.75">
      <c r="A1011" s="300" t="s">
        <v>3563</v>
      </c>
      <c r="B1011" s="301" t="e">
        <f t="shared" ca="1" si="40"/>
        <v>#REF!</v>
      </c>
      <c r="C1011" s="302">
        <v>3.5</v>
      </c>
      <c r="D1011" s="236"/>
      <c r="E1011" s="236"/>
      <c r="F1011" s="236"/>
      <c r="G1011" s="236"/>
      <c r="H1011" s="236"/>
      <c r="I1011" s="236"/>
      <c r="J1011" s="236"/>
      <c r="K1011" s="236"/>
      <c r="L1011" s="236"/>
      <c r="M1011" s="236"/>
      <c r="N1011" s="236"/>
      <c r="O1011" s="236"/>
      <c r="P1011" s="298"/>
      <c r="Q1011" s="236"/>
      <c r="R1011" s="236"/>
      <c r="S1011" s="236"/>
      <c r="T1011" s="236"/>
      <c r="U1011" s="236"/>
      <c r="V1011" s="236"/>
      <c r="W1011" s="236"/>
      <c r="X1011" s="236"/>
      <c r="Y1011" s="236"/>
    </row>
    <row r="1012" spans="1:25" ht="12.75">
      <c r="A1012" s="300"/>
      <c r="B1012" s="301"/>
      <c r="C1012" s="302"/>
      <c r="D1012" s="236"/>
      <c r="E1012" s="236"/>
      <c r="F1012" s="236"/>
      <c r="G1012" s="236"/>
      <c r="H1012" s="236"/>
      <c r="I1012" s="236"/>
      <c r="J1012" s="236"/>
      <c r="K1012" s="236"/>
      <c r="L1012" s="236"/>
      <c r="M1012" s="236"/>
      <c r="N1012" s="236"/>
      <c r="O1012" s="236"/>
      <c r="P1012" s="298"/>
      <c r="Q1012" s="236"/>
      <c r="R1012" s="236"/>
      <c r="S1012" s="236"/>
      <c r="T1012" s="236"/>
      <c r="U1012" s="236"/>
      <c r="V1012" s="236"/>
      <c r="W1012" s="236"/>
      <c r="X1012" s="236"/>
      <c r="Y1012" s="236"/>
    </row>
    <row r="1013" spans="1:25" ht="12.75">
      <c r="A1013" s="300"/>
      <c r="B1013" s="301"/>
      <c r="C1013" s="302"/>
      <c r="D1013" s="236"/>
      <c r="E1013" s="236"/>
      <c r="F1013" s="236"/>
      <c r="G1013" s="236"/>
      <c r="H1013" s="236"/>
      <c r="I1013" s="236"/>
      <c r="J1013" s="236"/>
      <c r="K1013" s="236"/>
      <c r="L1013" s="236"/>
      <c r="M1013" s="236"/>
      <c r="N1013" s="236"/>
      <c r="O1013" s="236"/>
      <c r="P1013" s="298"/>
      <c r="Q1013" s="236"/>
      <c r="R1013" s="236"/>
      <c r="S1013" s="236"/>
      <c r="T1013" s="236"/>
      <c r="U1013" s="236"/>
      <c r="V1013" s="236"/>
      <c r="W1013" s="236"/>
      <c r="X1013" s="236"/>
      <c r="Y1013" s="236"/>
    </row>
    <row r="1014" spans="1:25">
      <c r="A1014" s="1368" t="s">
        <v>12651</v>
      </c>
      <c r="B1014" s="1359"/>
      <c r="C1014" s="1357"/>
      <c r="D1014" s="236"/>
      <c r="E1014" s="236"/>
      <c r="F1014" s="236"/>
      <c r="G1014" s="236"/>
      <c r="H1014" s="236"/>
      <c r="I1014" s="236"/>
      <c r="J1014" s="236"/>
      <c r="K1014" s="236"/>
      <c r="L1014" s="236"/>
      <c r="M1014" s="236"/>
      <c r="N1014" s="236"/>
      <c r="O1014" s="236"/>
      <c r="P1014" s="298"/>
      <c r="Q1014" s="236"/>
      <c r="R1014" s="236"/>
      <c r="S1014" s="236"/>
      <c r="T1014" s="236"/>
      <c r="U1014" s="236"/>
      <c r="V1014" s="236"/>
      <c r="W1014" s="236"/>
      <c r="X1014" s="236"/>
      <c r="Y1014" s="236"/>
    </row>
    <row r="1015" spans="1:25">
      <c r="A1015" s="1368" t="s">
        <v>12785</v>
      </c>
      <c r="B1015" s="1357"/>
      <c r="C1015" s="327"/>
      <c r="D1015" s="236"/>
      <c r="E1015" s="236"/>
      <c r="F1015" s="236"/>
      <c r="G1015" s="236"/>
      <c r="H1015" s="236"/>
      <c r="I1015" s="236"/>
      <c r="J1015" s="236"/>
      <c r="K1015" s="236"/>
      <c r="L1015" s="236"/>
      <c r="M1015" s="236"/>
      <c r="N1015" s="236"/>
      <c r="O1015" s="236"/>
      <c r="P1015" s="298"/>
      <c r="Q1015" s="236"/>
      <c r="R1015" s="236"/>
      <c r="S1015" s="236"/>
      <c r="T1015" s="236"/>
      <c r="U1015" s="236"/>
      <c r="V1015" s="236"/>
      <c r="W1015" s="236"/>
      <c r="X1015" s="236"/>
      <c r="Y1015" s="236"/>
    </row>
    <row r="1016" spans="1:25" ht="12.75">
      <c r="A1016" s="62"/>
      <c r="B1016" s="326"/>
      <c r="C1016" s="327"/>
      <c r="D1016" s="236"/>
      <c r="E1016" s="236"/>
      <c r="F1016" s="236"/>
      <c r="G1016" s="236"/>
      <c r="H1016" s="236"/>
      <c r="I1016" s="236"/>
      <c r="J1016" s="236"/>
      <c r="K1016" s="236"/>
      <c r="L1016" s="236"/>
      <c r="M1016" s="236"/>
      <c r="N1016" s="236"/>
      <c r="O1016" s="236"/>
      <c r="P1016" s="298"/>
      <c r="Q1016" s="236"/>
      <c r="R1016" s="236"/>
      <c r="S1016" s="236"/>
      <c r="T1016" s="236"/>
      <c r="U1016" s="236"/>
      <c r="V1016" s="236"/>
      <c r="W1016" s="236"/>
      <c r="X1016" s="236"/>
      <c r="Y1016" s="236"/>
    </row>
    <row r="1017" spans="1:25" ht="12.75">
      <c r="A1017" s="62"/>
      <c r="B1017" s="326"/>
      <c r="C1017" s="327"/>
      <c r="D1017" s="236"/>
      <c r="E1017" s="236"/>
      <c r="F1017" s="236"/>
      <c r="G1017" s="236"/>
      <c r="H1017" s="236"/>
      <c r="I1017" s="236"/>
      <c r="J1017" s="236"/>
      <c r="K1017" s="236"/>
      <c r="L1017" s="236"/>
      <c r="M1017" s="236"/>
      <c r="N1017" s="236"/>
      <c r="O1017" s="236"/>
      <c r="P1017" s="298"/>
      <c r="Q1017" s="236"/>
      <c r="R1017" s="236"/>
      <c r="S1017" s="236"/>
      <c r="T1017" s="236"/>
      <c r="U1017" s="236"/>
      <c r="V1017" s="236"/>
      <c r="W1017" s="236"/>
      <c r="X1017" s="236"/>
      <c r="Y1017" s="236"/>
    </row>
    <row r="1018" spans="1:25">
      <c r="A1018" s="1368" t="s">
        <v>12797</v>
      </c>
      <c r="B1018" s="1359"/>
      <c r="C1018" s="1357"/>
      <c r="D1018" s="236"/>
      <c r="E1018" s="236"/>
      <c r="F1018" s="236"/>
      <c r="G1018" s="236"/>
      <c r="H1018" s="236"/>
      <c r="I1018" s="236"/>
      <c r="J1018" s="236"/>
      <c r="K1018" s="236"/>
      <c r="L1018" s="236"/>
      <c r="M1018" s="236"/>
      <c r="N1018" s="236"/>
      <c r="O1018" s="236"/>
      <c r="P1018" s="298"/>
      <c r="Q1018" s="236"/>
      <c r="R1018" s="236"/>
      <c r="S1018" s="236"/>
      <c r="T1018" s="236"/>
      <c r="U1018" s="236"/>
      <c r="V1018" s="236"/>
      <c r="W1018" s="236"/>
      <c r="X1018" s="236"/>
      <c r="Y1018" s="236"/>
    </row>
    <row r="1019" spans="1:25" ht="12.75">
      <c r="A1019" s="62" t="s">
        <v>5881</v>
      </c>
      <c r="B1019" s="328" t="e">
        <f t="shared" ref="B1019:B1021" ca="1" si="41">VLOOKUP(A1019, INDIRECT("'"&amp;$L$1&amp;"'!$B$3:$D"), 3, FALSE())</f>
        <v>#REF!</v>
      </c>
      <c r="C1019" s="362">
        <v>0.2</v>
      </c>
      <c r="D1019" s="236"/>
      <c r="E1019" s="236"/>
      <c r="F1019" s="236"/>
      <c r="G1019" s="236"/>
      <c r="H1019" s="236"/>
      <c r="I1019" s="236"/>
      <c r="J1019" s="236"/>
      <c r="K1019" s="236"/>
      <c r="L1019" s="236"/>
      <c r="M1019" s="236"/>
      <c r="N1019" s="236"/>
      <c r="O1019" s="236"/>
      <c r="P1019" s="298"/>
      <c r="Q1019" s="236"/>
      <c r="R1019" s="236"/>
      <c r="S1019" s="236"/>
      <c r="T1019" s="236"/>
      <c r="U1019" s="236"/>
      <c r="V1019" s="236"/>
      <c r="W1019" s="236"/>
      <c r="X1019" s="236"/>
      <c r="Y1019" s="236"/>
    </row>
    <row r="1020" spans="1:25" ht="12.75">
      <c r="A1020" s="62" t="s">
        <v>5886</v>
      </c>
      <c r="B1020" s="328" t="e">
        <f t="shared" ca="1" si="41"/>
        <v>#REF!</v>
      </c>
      <c r="C1020" s="327">
        <v>0.1</v>
      </c>
      <c r="D1020" s="236"/>
      <c r="E1020" s="236"/>
      <c r="F1020" s="236"/>
      <c r="G1020" s="236"/>
      <c r="H1020" s="236"/>
      <c r="I1020" s="236"/>
      <c r="J1020" s="236"/>
      <c r="K1020" s="236"/>
      <c r="L1020" s="236"/>
      <c r="M1020" s="236"/>
      <c r="N1020" s="236"/>
      <c r="O1020" s="236"/>
      <c r="P1020" s="298"/>
      <c r="Q1020" s="236"/>
      <c r="R1020" s="236"/>
      <c r="S1020" s="236"/>
      <c r="T1020" s="236"/>
      <c r="U1020" s="236"/>
      <c r="V1020" s="236"/>
      <c r="W1020" s="236"/>
      <c r="X1020" s="236"/>
      <c r="Y1020" s="236"/>
    </row>
    <row r="1021" spans="1:25" ht="12.75">
      <c r="A1021" s="62" t="s">
        <v>5891</v>
      </c>
      <c r="B1021" s="328" t="e">
        <f t="shared" ca="1" si="41"/>
        <v>#REF!</v>
      </c>
      <c r="C1021" s="327">
        <v>0.3</v>
      </c>
      <c r="D1021" s="236"/>
      <c r="E1021" s="236"/>
      <c r="F1021" s="236"/>
      <c r="G1021" s="236"/>
      <c r="H1021" s="236"/>
      <c r="I1021" s="236"/>
      <c r="J1021" s="236"/>
      <c r="K1021" s="236"/>
      <c r="L1021" s="236"/>
      <c r="M1021" s="236"/>
      <c r="N1021" s="236"/>
      <c r="O1021" s="236"/>
      <c r="P1021" s="298"/>
      <c r="Q1021" s="236"/>
      <c r="R1021" s="236"/>
      <c r="S1021" s="236"/>
      <c r="T1021" s="236"/>
      <c r="U1021" s="236"/>
      <c r="V1021" s="236"/>
      <c r="W1021" s="236"/>
      <c r="X1021" s="236"/>
      <c r="Y1021" s="236"/>
    </row>
    <row r="1022" spans="1:25" ht="12.75">
      <c r="A1022" s="49"/>
      <c r="B1022" s="363"/>
      <c r="C1022" s="363"/>
      <c r="D1022" s="236"/>
      <c r="E1022" s="236"/>
      <c r="F1022" s="236"/>
      <c r="G1022" s="236"/>
      <c r="H1022" s="236"/>
      <c r="I1022" s="236"/>
      <c r="J1022" s="236"/>
      <c r="K1022" s="236"/>
      <c r="L1022" s="236"/>
      <c r="M1022" s="236"/>
      <c r="N1022" s="236"/>
      <c r="O1022" s="236"/>
      <c r="P1022" s="298"/>
      <c r="Q1022" s="236"/>
      <c r="R1022" s="236"/>
      <c r="S1022" s="236"/>
      <c r="T1022" s="236"/>
      <c r="U1022" s="236"/>
      <c r="V1022" s="236"/>
      <c r="W1022" s="236"/>
      <c r="X1022" s="236"/>
      <c r="Y1022" s="236"/>
    </row>
    <row r="1023" spans="1:25" ht="12.75">
      <c r="A1023" s="52" t="s">
        <v>12919</v>
      </c>
      <c r="B1023" s="364" t="e">
        <f t="shared" ref="B1023:B1028" ca="1" si="42">VLOOKUP(A1023, INDIRECT("'"&amp;$L$1&amp;"'!$B$3:$D"), 3, FALSE())</f>
        <v>#REF!</v>
      </c>
      <c r="C1023" s="327">
        <v>3</v>
      </c>
      <c r="D1023" s="236"/>
      <c r="E1023" s="236"/>
      <c r="F1023" s="236"/>
      <c r="G1023" s="236"/>
      <c r="H1023" s="236"/>
      <c r="I1023" s="236"/>
      <c r="J1023" s="236"/>
      <c r="K1023" s="236"/>
      <c r="L1023" s="236"/>
      <c r="M1023" s="236"/>
      <c r="N1023" s="236"/>
      <c r="O1023" s="236"/>
      <c r="P1023" s="298"/>
      <c r="Q1023" s="236"/>
      <c r="R1023" s="236"/>
      <c r="S1023" s="236"/>
      <c r="T1023" s="236"/>
      <c r="U1023" s="236"/>
      <c r="V1023" s="236"/>
      <c r="W1023" s="236"/>
      <c r="X1023" s="236"/>
      <c r="Y1023" s="236"/>
    </row>
    <row r="1024" spans="1:25" ht="12.75">
      <c r="A1024" s="52" t="s">
        <v>12920</v>
      </c>
      <c r="B1024" s="364" t="e">
        <f t="shared" ca="1" si="42"/>
        <v>#REF!</v>
      </c>
      <c r="C1024" s="327">
        <v>3</v>
      </c>
      <c r="D1024" s="236"/>
      <c r="E1024" s="236"/>
      <c r="F1024" s="236"/>
      <c r="G1024" s="236"/>
      <c r="H1024" s="236"/>
      <c r="I1024" s="236"/>
      <c r="J1024" s="236"/>
      <c r="K1024" s="236"/>
      <c r="L1024" s="236"/>
      <c r="M1024" s="236"/>
      <c r="N1024" s="236"/>
      <c r="O1024" s="236"/>
      <c r="P1024" s="298"/>
      <c r="Q1024" s="236"/>
      <c r="R1024" s="236"/>
      <c r="S1024" s="236"/>
      <c r="T1024" s="236"/>
      <c r="U1024" s="236"/>
      <c r="V1024" s="236"/>
      <c r="W1024" s="236"/>
      <c r="X1024" s="236"/>
      <c r="Y1024" s="236"/>
    </row>
    <row r="1025" spans="1:25" ht="12.75">
      <c r="A1025" s="52" t="s">
        <v>12921</v>
      </c>
      <c r="B1025" s="364" t="e">
        <f t="shared" ca="1" si="42"/>
        <v>#REF!</v>
      </c>
      <c r="C1025" s="327">
        <v>3</v>
      </c>
      <c r="D1025" s="236"/>
      <c r="E1025" s="236"/>
      <c r="F1025" s="236"/>
      <c r="G1025" s="236"/>
      <c r="H1025" s="236"/>
      <c r="I1025" s="236"/>
      <c r="J1025" s="236"/>
      <c r="K1025" s="236"/>
      <c r="L1025" s="236"/>
      <c r="M1025" s="236"/>
      <c r="N1025" s="236"/>
      <c r="O1025" s="236"/>
      <c r="P1025" s="298"/>
      <c r="Q1025" s="236"/>
      <c r="R1025" s="236"/>
      <c r="S1025" s="236"/>
      <c r="T1025" s="236"/>
      <c r="U1025" s="236"/>
      <c r="V1025" s="236"/>
      <c r="W1025" s="236"/>
      <c r="X1025" s="236"/>
      <c r="Y1025" s="236"/>
    </row>
    <row r="1026" spans="1:25" ht="16.5" customHeight="1">
      <c r="A1026" s="55" t="s">
        <v>12922</v>
      </c>
      <c r="B1026" s="364" t="e">
        <f t="shared" ca="1" si="42"/>
        <v>#REF!</v>
      </c>
      <c r="C1026" s="327">
        <v>4</v>
      </c>
      <c r="D1026" s="236"/>
      <c r="E1026" s="236"/>
      <c r="F1026" s="236"/>
      <c r="G1026" s="236"/>
      <c r="H1026" s="236"/>
      <c r="I1026" s="236"/>
      <c r="J1026" s="236"/>
      <c r="K1026" s="236"/>
      <c r="L1026" s="236"/>
      <c r="M1026" s="236"/>
      <c r="N1026" s="236"/>
      <c r="O1026" s="236"/>
      <c r="P1026" s="298"/>
      <c r="Q1026" s="236"/>
      <c r="R1026" s="236"/>
      <c r="S1026" s="236"/>
      <c r="T1026" s="236"/>
      <c r="U1026" s="236"/>
      <c r="V1026" s="236"/>
      <c r="W1026" s="236"/>
      <c r="X1026" s="236"/>
      <c r="Y1026" s="236"/>
    </row>
    <row r="1027" spans="1:25" ht="16.5" customHeight="1">
      <c r="A1027" s="55" t="s">
        <v>12923</v>
      </c>
      <c r="B1027" s="364" t="e">
        <f t="shared" ca="1" si="42"/>
        <v>#REF!</v>
      </c>
      <c r="C1027" s="327">
        <v>4</v>
      </c>
      <c r="D1027" s="236"/>
      <c r="E1027" s="236"/>
      <c r="F1027" s="236"/>
      <c r="G1027" s="236"/>
      <c r="H1027" s="236"/>
      <c r="I1027" s="236"/>
      <c r="J1027" s="236"/>
      <c r="K1027" s="236"/>
      <c r="L1027" s="236"/>
      <c r="M1027" s="236"/>
      <c r="N1027" s="236"/>
      <c r="O1027" s="236"/>
      <c r="P1027" s="298"/>
      <c r="Q1027" s="236"/>
      <c r="R1027" s="236"/>
      <c r="S1027" s="236"/>
      <c r="T1027" s="236"/>
      <c r="U1027" s="236"/>
      <c r="V1027" s="236"/>
      <c r="W1027" s="236"/>
      <c r="X1027" s="236"/>
      <c r="Y1027" s="236"/>
    </row>
    <row r="1028" spans="1:25" ht="16.5" customHeight="1">
      <c r="A1028" s="55" t="s">
        <v>12924</v>
      </c>
      <c r="B1028" s="364" t="e">
        <f t="shared" ca="1" si="42"/>
        <v>#REF!</v>
      </c>
      <c r="C1028" s="327">
        <v>5</v>
      </c>
      <c r="D1028" s="236"/>
      <c r="E1028" s="236"/>
      <c r="F1028" s="236"/>
      <c r="G1028" s="236"/>
      <c r="H1028" s="236"/>
      <c r="I1028" s="236"/>
      <c r="J1028" s="236"/>
      <c r="K1028" s="236"/>
      <c r="L1028" s="236"/>
      <c r="M1028" s="236"/>
      <c r="N1028" s="236"/>
      <c r="O1028" s="236"/>
      <c r="P1028" s="298"/>
      <c r="Q1028" s="236"/>
      <c r="R1028" s="236"/>
      <c r="S1028" s="236"/>
      <c r="T1028" s="236"/>
      <c r="U1028" s="236"/>
      <c r="V1028" s="236"/>
      <c r="W1028" s="236"/>
      <c r="X1028" s="236"/>
      <c r="Y1028" s="236"/>
    </row>
    <row r="1029" spans="1:25" ht="12.75">
      <c r="A1029" s="336"/>
      <c r="B1029" s="363"/>
      <c r="C1029" s="363"/>
      <c r="D1029" s="236"/>
      <c r="E1029" s="236"/>
      <c r="F1029" s="236"/>
      <c r="G1029" s="236"/>
      <c r="H1029" s="236"/>
      <c r="I1029" s="236"/>
      <c r="J1029" s="236"/>
      <c r="K1029" s="236"/>
      <c r="L1029" s="236"/>
      <c r="M1029" s="236"/>
      <c r="N1029" s="236"/>
      <c r="O1029" s="236"/>
      <c r="P1029" s="298"/>
      <c r="Q1029" s="236"/>
      <c r="R1029" s="236"/>
      <c r="S1029" s="236"/>
      <c r="T1029" s="236"/>
      <c r="U1029" s="236"/>
      <c r="V1029" s="236"/>
      <c r="W1029" s="236"/>
      <c r="X1029" s="236"/>
      <c r="Y1029" s="236"/>
    </row>
    <row r="1030" spans="1:25" ht="12.75">
      <c r="A1030" s="55" t="s">
        <v>5896</v>
      </c>
      <c r="B1030" s="328" t="e">
        <f t="shared" ref="B1030:B1040" ca="1" si="43">VLOOKUP(A1030, INDIRECT("'"&amp;$L$1&amp;"'!$B$3:$D"), 3, FALSE())</f>
        <v>#REF!</v>
      </c>
      <c r="C1030" s="327">
        <v>1</v>
      </c>
      <c r="D1030" s="236"/>
      <c r="E1030" s="236"/>
      <c r="F1030" s="236"/>
      <c r="G1030" s="236"/>
      <c r="H1030" s="236"/>
      <c r="I1030" s="236"/>
      <c r="J1030" s="236"/>
      <c r="K1030" s="236"/>
      <c r="L1030" s="236"/>
      <c r="M1030" s="236"/>
      <c r="N1030" s="236"/>
      <c r="O1030" s="236"/>
      <c r="P1030" s="298"/>
      <c r="Q1030" s="236"/>
      <c r="R1030" s="236"/>
      <c r="S1030" s="236"/>
      <c r="T1030" s="236"/>
      <c r="U1030" s="236"/>
      <c r="V1030" s="236"/>
      <c r="W1030" s="236"/>
      <c r="X1030" s="236"/>
      <c r="Y1030" s="236"/>
    </row>
    <row r="1031" spans="1:25" ht="12.75">
      <c r="A1031" s="62" t="s">
        <v>5901</v>
      </c>
      <c r="B1031" s="328" t="e">
        <f t="shared" ca="1" si="43"/>
        <v>#REF!</v>
      </c>
      <c r="C1031" s="327">
        <v>1</v>
      </c>
      <c r="D1031" s="236"/>
      <c r="E1031" s="236"/>
      <c r="F1031" s="236"/>
      <c r="G1031" s="236"/>
      <c r="H1031" s="236"/>
      <c r="I1031" s="236"/>
      <c r="J1031" s="236"/>
      <c r="K1031" s="236"/>
      <c r="L1031" s="236"/>
      <c r="M1031" s="236"/>
      <c r="N1031" s="236"/>
      <c r="O1031" s="236"/>
      <c r="P1031" s="298"/>
      <c r="Q1031" s="236"/>
      <c r="R1031" s="236"/>
      <c r="S1031" s="236"/>
      <c r="T1031" s="236"/>
      <c r="U1031" s="236"/>
      <c r="V1031" s="236"/>
      <c r="W1031" s="236"/>
      <c r="X1031" s="236"/>
      <c r="Y1031" s="236"/>
    </row>
    <row r="1032" spans="1:25" ht="12.75">
      <c r="A1032" s="62" t="s">
        <v>5906</v>
      </c>
      <c r="B1032" s="328" t="e">
        <f t="shared" ca="1" si="43"/>
        <v>#REF!</v>
      </c>
      <c r="C1032" s="327">
        <v>1</v>
      </c>
      <c r="D1032" s="236"/>
      <c r="E1032" s="236"/>
      <c r="F1032" s="236"/>
      <c r="G1032" s="236"/>
      <c r="H1032" s="236"/>
      <c r="I1032" s="236"/>
      <c r="J1032" s="236"/>
      <c r="K1032" s="236"/>
      <c r="L1032" s="236"/>
      <c r="M1032" s="236"/>
      <c r="N1032" s="236"/>
      <c r="O1032" s="236"/>
      <c r="P1032" s="298"/>
      <c r="Q1032" s="236"/>
      <c r="R1032" s="236"/>
      <c r="S1032" s="236"/>
      <c r="T1032" s="236"/>
      <c r="U1032" s="236"/>
      <c r="V1032" s="236"/>
      <c r="W1032" s="236"/>
      <c r="X1032" s="236"/>
      <c r="Y1032" s="236"/>
    </row>
    <row r="1033" spans="1:25" ht="12.75">
      <c r="A1033" s="62" t="s">
        <v>5911</v>
      </c>
      <c r="B1033" s="328" t="e">
        <f t="shared" ca="1" si="43"/>
        <v>#REF!</v>
      </c>
      <c r="C1033" s="327">
        <v>1</v>
      </c>
      <c r="D1033" s="236"/>
      <c r="E1033" s="236"/>
      <c r="F1033" s="236"/>
      <c r="G1033" s="236"/>
      <c r="H1033" s="236"/>
      <c r="I1033" s="236"/>
      <c r="J1033" s="236"/>
      <c r="K1033" s="236"/>
      <c r="L1033" s="236"/>
      <c r="M1033" s="236"/>
      <c r="N1033" s="236"/>
      <c r="O1033" s="236"/>
      <c r="P1033" s="298"/>
      <c r="Q1033" s="236"/>
      <c r="R1033" s="236"/>
      <c r="S1033" s="236"/>
      <c r="T1033" s="236"/>
      <c r="U1033" s="236"/>
      <c r="V1033" s="236"/>
      <c r="W1033" s="236"/>
      <c r="X1033" s="236"/>
      <c r="Y1033" s="236"/>
    </row>
    <row r="1034" spans="1:25" ht="12.75">
      <c r="A1034" s="62" t="s">
        <v>5916</v>
      </c>
      <c r="B1034" s="328" t="e">
        <f t="shared" ca="1" si="43"/>
        <v>#REF!</v>
      </c>
      <c r="C1034" s="327">
        <v>1</v>
      </c>
      <c r="D1034" s="236"/>
      <c r="E1034" s="236"/>
      <c r="F1034" s="236"/>
      <c r="G1034" s="236"/>
      <c r="H1034" s="236"/>
      <c r="I1034" s="236"/>
      <c r="J1034" s="236"/>
      <c r="K1034" s="236"/>
      <c r="L1034" s="236"/>
      <c r="M1034" s="236"/>
      <c r="N1034" s="236"/>
      <c r="O1034" s="236"/>
      <c r="P1034" s="298"/>
      <c r="Q1034" s="236"/>
      <c r="R1034" s="236"/>
      <c r="S1034" s="236"/>
      <c r="T1034" s="236"/>
      <c r="U1034" s="236"/>
      <c r="V1034" s="236"/>
      <c r="W1034" s="236"/>
      <c r="X1034" s="236"/>
      <c r="Y1034" s="236"/>
    </row>
    <row r="1035" spans="1:25" ht="12.75">
      <c r="A1035" s="62" t="s">
        <v>5921</v>
      </c>
      <c r="B1035" s="328" t="e">
        <f t="shared" ca="1" si="43"/>
        <v>#REF!</v>
      </c>
      <c r="C1035" s="327">
        <v>1</v>
      </c>
      <c r="D1035" s="236"/>
      <c r="E1035" s="236"/>
      <c r="F1035" s="236"/>
      <c r="G1035" s="236"/>
      <c r="H1035" s="236"/>
      <c r="I1035" s="236"/>
      <c r="J1035" s="236"/>
      <c r="K1035" s="236"/>
      <c r="L1035" s="236"/>
      <c r="M1035" s="236"/>
      <c r="N1035" s="236"/>
      <c r="O1035" s="236"/>
      <c r="P1035" s="298"/>
      <c r="Q1035" s="236"/>
      <c r="R1035" s="236"/>
      <c r="S1035" s="236"/>
      <c r="T1035" s="236"/>
      <c r="U1035" s="236"/>
      <c r="V1035" s="236"/>
      <c r="W1035" s="236"/>
      <c r="X1035" s="236"/>
      <c r="Y1035" s="236"/>
    </row>
    <row r="1036" spans="1:25" ht="12.75">
      <c r="A1036" s="52" t="s">
        <v>5926</v>
      </c>
      <c r="B1036" s="328" t="e">
        <f t="shared" ca="1" si="43"/>
        <v>#REF!</v>
      </c>
      <c r="C1036" s="327">
        <v>1</v>
      </c>
      <c r="D1036" s="236"/>
      <c r="E1036" s="236"/>
      <c r="F1036" s="236"/>
      <c r="G1036" s="236"/>
      <c r="H1036" s="236"/>
      <c r="I1036" s="236"/>
      <c r="J1036" s="236"/>
      <c r="K1036" s="236"/>
      <c r="L1036" s="236"/>
      <c r="M1036" s="236"/>
      <c r="N1036" s="236"/>
      <c r="O1036" s="236"/>
      <c r="P1036" s="298"/>
      <c r="Q1036" s="236"/>
      <c r="R1036" s="236"/>
      <c r="S1036" s="236"/>
      <c r="T1036" s="236"/>
      <c r="U1036" s="236"/>
      <c r="V1036" s="236"/>
      <c r="W1036" s="236"/>
      <c r="X1036" s="236"/>
      <c r="Y1036" s="236"/>
    </row>
    <row r="1037" spans="1:25" ht="12.75">
      <c r="A1037" s="52" t="s">
        <v>5931</v>
      </c>
      <c r="B1037" s="328" t="e">
        <f t="shared" ca="1" si="43"/>
        <v>#REF!</v>
      </c>
      <c r="C1037" s="327">
        <v>1</v>
      </c>
      <c r="D1037" s="236"/>
      <c r="E1037" s="236"/>
      <c r="F1037" s="236"/>
      <c r="G1037" s="236"/>
      <c r="H1037" s="236"/>
      <c r="I1037" s="236"/>
      <c r="J1037" s="236"/>
      <c r="K1037" s="236"/>
      <c r="L1037" s="236"/>
      <c r="M1037" s="236"/>
      <c r="N1037" s="236"/>
      <c r="O1037" s="236"/>
      <c r="P1037" s="298"/>
      <c r="Q1037" s="236"/>
      <c r="R1037" s="236"/>
      <c r="S1037" s="236"/>
      <c r="T1037" s="236"/>
      <c r="U1037" s="236"/>
      <c r="V1037" s="236"/>
      <c r="W1037" s="236"/>
      <c r="X1037" s="236"/>
      <c r="Y1037" s="236"/>
    </row>
    <row r="1038" spans="1:25" ht="12.75">
      <c r="A1038" s="52" t="s">
        <v>5936</v>
      </c>
      <c r="B1038" s="328" t="e">
        <f t="shared" ca="1" si="43"/>
        <v>#REF!</v>
      </c>
      <c r="C1038" s="327">
        <v>1</v>
      </c>
      <c r="D1038" s="236"/>
      <c r="E1038" s="236"/>
      <c r="F1038" s="236"/>
      <c r="G1038" s="236"/>
      <c r="H1038" s="236"/>
      <c r="I1038" s="236"/>
      <c r="J1038" s="236"/>
      <c r="K1038" s="236"/>
      <c r="L1038" s="236"/>
      <c r="M1038" s="236"/>
      <c r="N1038" s="236"/>
      <c r="O1038" s="236"/>
      <c r="P1038" s="298"/>
      <c r="Q1038" s="236"/>
      <c r="R1038" s="236"/>
      <c r="S1038" s="236"/>
      <c r="T1038" s="236"/>
      <c r="U1038" s="236"/>
      <c r="V1038" s="236"/>
      <c r="W1038" s="236"/>
      <c r="X1038" s="236"/>
      <c r="Y1038" s="236"/>
    </row>
    <row r="1039" spans="1:25" ht="12.75">
      <c r="A1039" s="62" t="s">
        <v>5941</v>
      </c>
      <c r="B1039" s="328" t="e">
        <f t="shared" ca="1" si="43"/>
        <v>#REF!</v>
      </c>
      <c r="C1039" s="327">
        <v>1</v>
      </c>
      <c r="D1039" s="236"/>
      <c r="E1039" s="236"/>
      <c r="F1039" s="236"/>
      <c r="G1039" s="236"/>
      <c r="H1039" s="236"/>
      <c r="I1039" s="236"/>
      <c r="J1039" s="236"/>
      <c r="K1039" s="236"/>
      <c r="L1039" s="236"/>
      <c r="M1039" s="236"/>
      <c r="N1039" s="236"/>
      <c r="O1039" s="236"/>
      <c r="P1039" s="298"/>
      <c r="Q1039" s="236"/>
      <c r="R1039" s="236"/>
      <c r="S1039" s="236"/>
      <c r="T1039" s="236"/>
      <c r="U1039" s="236"/>
      <c r="V1039" s="236"/>
      <c r="W1039" s="236"/>
      <c r="X1039" s="236"/>
      <c r="Y1039" s="236"/>
    </row>
    <row r="1040" spans="1:25" ht="12.75">
      <c r="A1040" s="62" t="s">
        <v>5946</v>
      </c>
      <c r="B1040" s="328" t="e">
        <f t="shared" ca="1" si="43"/>
        <v>#REF!</v>
      </c>
      <c r="C1040" s="327">
        <v>1</v>
      </c>
      <c r="D1040" s="236"/>
      <c r="E1040" s="236"/>
      <c r="F1040" s="236"/>
      <c r="G1040" s="236"/>
      <c r="H1040" s="236"/>
      <c r="I1040" s="236"/>
      <c r="J1040" s="236"/>
      <c r="K1040" s="236"/>
      <c r="L1040" s="236"/>
      <c r="M1040" s="236"/>
      <c r="N1040" s="236"/>
      <c r="O1040" s="236"/>
      <c r="P1040" s="298"/>
      <c r="Q1040" s="236"/>
      <c r="R1040" s="236"/>
      <c r="S1040" s="236"/>
      <c r="T1040" s="236"/>
      <c r="U1040" s="236"/>
      <c r="V1040" s="236"/>
      <c r="W1040" s="236"/>
      <c r="X1040" s="236"/>
      <c r="Y1040" s="236"/>
    </row>
    <row r="1041" spans="1:25" ht="12.75">
      <c r="A1041" s="19"/>
      <c r="B1041" s="363"/>
      <c r="C1041" s="290"/>
      <c r="D1041" s="236"/>
      <c r="E1041" s="236"/>
      <c r="F1041" s="236"/>
      <c r="G1041" s="236"/>
      <c r="H1041" s="236"/>
      <c r="I1041" s="236"/>
      <c r="J1041" s="236"/>
      <c r="K1041" s="236"/>
      <c r="L1041" s="236"/>
      <c r="M1041" s="236"/>
      <c r="N1041" s="236"/>
      <c r="O1041" s="236"/>
      <c r="P1041" s="298"/>
      <c r="Q1041" s="236"/>
      <c r="R1041" s="236"/>
      <c r="S1041" s="236"/>
      <c r="T1041" s="236"/>
      <c r="U1041" s="236"/>
      <c r="V1041" s="236"/>
      <c r="W1041" s="236"/>
      <c r="X1041" s="236"/>
      <c r="Y1041" s="236"/>
    </row>
    <row r="1042" spans="1:25" ht="12.75">
      <c r="A1042" s="63" t="s">
        <v>12925</v>
      </c>
      <c r="B1042" s="364" t="e">
        <f t="shared" ref="B1042:B1046" ca="1" si="44">VLOOKUP(A1042, INDIRECT("'"&amp;$L$1&amp;"'!$B$3:$D"), 3, FALSE())</f>
        <v>#REF!</v>
      </c>
      <c r="C1042" s="327">
        <v>3</v>
      </c>
      <c r="D1042" s="236"/>
      <c r="E1042" s="236"/>
      <c r="F1042" s="236"/>
      <c r="G1042" s="236"/>
      <c r="H1042" s="236"/>
      <c r="I1042" s="236"/>
      <c r="J1042" s="236"/>
      <c r="K1042" s="236"/>
      <c r="L1042" s="236"/>
      <c r="M1042" s="236"/>
      <c r="N1042" s="236"/>
      <c r="O1042" s="236"/>
      <c r="P1042" s="298"/>
      <c r="Q1042" s="236"/>
      <c r="R1042" s="236"/>
      <c r="S1042" s="236"/>
      <c r="T1042" s="236"/>
      <c r="U1042" s="236"/>
      <c r="V1042" s="236"/>
      <c r="W1042" s="236"/>
      <c r="X1042" s="236"/>
      <c r="Y1042" s="236"/>
    </row>
    <row r="1043" spans="1:25" ht="12.75">
      <c r="A1043" s="62" t="s">
        <v>12926</v>
      </c>
      <c r="B1043" s="364" t="e">
        <f t="shared" ca="1" si="44"/>
        <v>#REF!</v>
      </c>
      <c r="C1043" s="327">
        <v>3</v>
      </c>
      <c r="D1043" s="236"/>
      <c r="E1043" s="236"/>
      <c r="F1043" s="236"/>
      <c r="G1043" s="236"/>
      <c r="H1043" s="236"/>
      <c r="I1043" s="236"/>
      <c r="J1043" s="236"/>
      <c r="K1043" s="236"/>
      <c r="L1043" s="236"/>
      <c r="M1043" s="236"/>
      <c r="N1043" s="236"/>
      <c r="O1043" s="236"/>
      <c r="P1043" s="298"/>
      <c r="Q1043" s="236"/>
      <c r="R1043" s="236"/>
      <c r="S1043" s="236"/>
      <c r="T1043" s="236"/>
      <c r="U1043" s="236"/>
      <c r="V1043" s="236"/>
      <c r="W1043" s="236"/>
      <c r="X1043" s="236"/>
      <c r="Y1043" s="236"/>
    </row>
    <row r="1044" spans="1:25" ht="12.75">
      <c r="A1044" s="62" t="s">
        <v>12927</v>
      </c>
      <c r="B1044" s="364" t="e">
        <f t="shared" ca="1" si="44"/>
        <v>#REF!</v>
      </c>
      <c r="C1044" s="327">
        <v>4</v>
      </c>
      <c r="D1044" s="236"/>
      <c r="E1044" s="236"/>
      <c r="F1044" s="236"/>
      <c r="G1044" s="236"/>
      <c r="H1044" s="236"/>
      <c r="I1044" s="236"/>
      <c r="J1044" s="236"/>
      <c r="K1044" s="236"/>
      <c r="L1044" s="236"/>
      <c r="M1044" s="236"/>
      <c r="N1044" s="236"/>
      <c r="O1044" s="236"/>
      <c r="P1044" s="298"/>
      <c r="Q1044" s="236"/>
      <c r="R1044" s="236"/>
      <c r="S1044" s="236"/>
      <c r="T1044" s="236"/>
      <c r="U1044" s="236"/>
      <c r="V1044" s="236"/>
      <c r="W1044" s="236"/>
      <c r="X1044" s="236"/>
      <c r="Y1044" s="236"/>
    </row>
    <row r="1045" spans="1:25" ht="12.75">
      <c r="A1045" s="62" t="s">
        <v>12928</v>
      </c>
      <c r="B1045" s="364" t="e">
        <f t="shared" ca="1" si="44"/>
        <v>#REF!</v>
      </c>
      <c r="C1045" s="327">
        <v>4</v>
      </c>
      <c r="D1045" s="236"/>
      <c r="E1045" s="236"/>
      <c r="F1045" s="236"/>
      <c r="G1045" s="236"/>
      <c r="H1045" s="236"/>
      <c r="I1045" s="236"/>
      <c r="J1045" s="236"/>
      <c r="K1045" s="236"/>
      <c r="L1045" s="236"/>
      <c r="M1045" s="236"/>
      <c r="N1045" s="236"/>
      <c r="O1045" s="236"/>
      <c r="P1045" s="298"/>
      <c r="Q1045" s="236"/>
      <c r="R1045" s="236"/>
      <c r="S1045" s="236"/>
      <c r="T1045" s="236"/>
      <c r="U1045" s="236"/>
      <c r="V1045" s="236"/>
      <c r="W1045" s="236"/>
      <c r="X1045" s="236"/>
      <c r="Y1045" s="236"/>
    </row>
    <row r="1046" spans="1:25" ht="12.75">
      <c r="A1046" s="62" t="s">
        <v>12929</v>
      </c>
      <c r="B1046" s="364" t="e">
        <f t="shared" ca="1" si="44"/>
        <v>#REF!</v>
      </c>
      <c r="C1046" s="327">
        <v>5</v>
      </c>
      <c r="D1046" s="236"/>
      <c r="E1046" s="236"/>
      <c r="F1046" s="236"/>
      <c r="G1046" s="236"/>
      <c r="H1046" s="236"/>
      <c r="I1046" s="236"/>
      <c r="J1046" s="236"/>
      <c r="K1046" s="236"/>
      <c r="L1046" s="236"/>
      <c r="M1046" s="236"/>
      <c r="N1046" s="236"/>
      <c r="O1046" s="236"/>
      <c r="P1046" s="298"/>
      <c r="Q1046" s="236"/>
      <c r="R1046" s="236"/>
      <c r="S1046" s="236"/>
      <c r="T1046" s="236"/>
      <c r="U1046" s="236"/>
      <c r="V1046" s="236"/>
      <c r="W1046" s="236"/>
      <c r="X1046" s="236"/>
      <c r="Y1046" s="236"/>
    </row>
    <row r="1047" spans="1:25" ht="12.75">
      <c r="A1047" s="19"/>
      <c r="B1047" s="363"/>
      <c r="C1047" s="290"/>
      <c r="D1047" s="236"/>
      <c r="E1047" s="236"/>
      <c r="F1047" s="236"/>
      <c r="G1047" s="236"/>
      <c r="H1047" s="236"/>
      <c r="I1047" s="236"/>
      <c r="J1047" s="236"/>
      <c r="K1047" s="236"/>
      <c r="L1047" s="236"/>
      <c r="M1047" s="236"/>
      <c r="N1047" s="236"/>
      <c r="O1047" s="236"/>
      <c r="P1047" s="298"/>
      <c r="Q1047" s="236"/>
      <c r="R1047" s="236"/>
      <c r="S1047" s="236"/>
      <c r="T1047" s="236"/>
      <c r="U1047" s="236"/>
      <c r="V1047" s="236"/>
      <c r="W1047" s="236"/>
      <c r="X1047" s="236"/>
      <c r="Y1047" s="236"/>
    </row>
    <row r="1048" spans="1:25" ht="12.75">
      <c r="A1048" s="63" t="s">
        <v>12930</v>
      </c>
      <c r="B1048" s="364" t="e">
        <f t="shared" ref="B1048:B1067" ca="1" si="45">VLOOKUP(A1048, INDIRECT("'"&amp;$L$1&amp;"'!$B$3:$D"), 3, FALSE())</f>
        <v>#REF!</v>
      </c>
      <c r="C1048" s="327">
        <v>3</v>
      </c>
      <c r="D1048" s="236"/>
      <c r="E1048" s="236"/>
      <c r="F1048" s="236"/>
      <c r="G1048" s="236"/>
      <c r="H1048" s="236"/>
      <c r="I1048" s="236"/>
      <c r="J1048" s="236"/>
      <c r="K1048" s="236"/>
      <c r="L1048" s="236"/>
      <c r="M1048" s="236"/>
      <c r="N1048" s="236"/>
      <c r="O1048" s="236"/>
      <c r="P1048" s="298"/>
      <c r="Q1048" s="236"/>
      <c r="R1048" s="236"/>
      <c r="S1048" s="236"/>
      <c r="T1048" s="236"/>
      <c r="U1048" s="236"/>
      <c r="V1048" s="236"/>
      <c r="W1048" s="236"/>
      <c r="X1048" s="236"/>
      <c r="Y1048" s="236"/>
    </row>
    <row r="1049" spans="1:25" ht="12.75">
      <c r="A1049" s="63" t="s">
        <v>12931</v>
      </c>
      <c r="B1049" s="364" t="e">
        <f t="shared" ca="1" si="45"/>
        <v>#REF!</v>
      </c>
      <c r="C1049" s="327">
        <v>3</v>
      </c>
      <c r="D1049" s="236"/>
      <c r="E1049" s="236"/>
      <c r="F1049" s="236"/>
      <c r="G1049" s="236"/>
      <c r="H1049" s="236"/>
      <c r="I1049" s="236"/>
      <c r="J1049" s="236"/>
      <c r="K1049" s="236"/>
      <c r="L1049" s="236"/>
      <c r="M1049" s="236"/>
      <c r="N1049" s="236"/>
      <c r="O1049" s="236"/>
      <c r="P1049" s="298"/>
      <c r="Q1049" s="236"/>
      <c r="R1049" s="236"/>
      <c r="S1049" s="236"/>
      <c r="T1049" s="236"/>
      <c r="U1049" s="236"/>
      <c r="V1049" s="236"/>
      <c r="W1049" s="236"/>
      <c r="X1049" s="236"/>
      <c r="Y1049" s="236"/>
    </row>
    <row r="1050" spans="1:25" ht="12.75">
      <c r="A1050" s="63" t="s">
        <v>12932</v>
      </c>
      <c r="B1050" s="364" t="e">
        <f t="shared" ca="1" si="45"/>
        <v>#REF!</v>
      </c>
      <c r="C1050" s="327">
        <v>4</v>
      </c>
      <c r="D1050" s="236"/>
      <c r="E1050" s="236"/>
      <c r="F1050" s="236"/>
      <c r="G1050" s="236"/>
      <c r="H1050" s="236"/>
      <c r="I1050" s="236"/>
      <c r="J1050" s="236"/>
      <c r="K1050" s="236"/>
      <c r="L1050" s="236"/>
      <c r="M1050" s="236"/>
      <c r="N1050" s="236"/>
      <c r="O1050" s="236"/>
      <c r="P1050" s="298"/>
      <c r="Q1050" s="236"/>
      <c r="R1050" s="236"/>
      <c r="S1050" s="236"/>
      <c r="T1050" s="236"/>
      <c r="U1050" s="236"/>
      <c r="V1050" s="236"/>
      <c r="W1050" s="236"/>
      <c r="X1050" s="236"/>
      <c r="Y1050" s="236"/>
    </row>
    <row r="1051" spans="1:25" ht="12.75">
      <c r="A1051" s="63" t="s">
        <v>12933</v>
      </c>
      <c r="B1051" s="364" t="e">
        <f t="shared" ca="1" si="45"/>
        <v>#REF!</v>
      </c>
      <c r="C1051" s="327">
        <v>4</v>
      </c>
      <c r="D1051" s="236"/>
      <c r="E1051" s="236"/>
      <c r="F1051" s="236"/>
      <c r="G1051" s="236"/>
      <c r="H1051" s="236"/>
      <c r="I1051" s="236"/>
      <c r="J1051" s="236"/>
      <c r="K1051" s="236"/>
      <c r="L1051" s="236"/>
      <c r="M1051" s="236"/>
      <c r="N1051" s="236"/>
      <c r="O1051" s="236"/>
      <c r="P1051" s="298"/>
      <c r="Q1051" s="236"/>
      <c r="R1051" s="236"/>
      <c r="S1051" s="236"/>
      <c r="T1051" s="236"/>
      <c r="U1051" s="236"/>
      <c r="V1051" s="236"/>
      <c r="W1051" s="236"/>
      <c r="X1051" s="236"/>
      <c r="Y1051" s="236"/>
    </row>
    <row r="1052" spans="1:25" ht="12.75">
      <c r="A1052" s="63" t="s">
        <v>12934</v>
      </c>
      <c r="B1052" s="364" t="e">
        <f t="shared" ca="1" si="45"/>
        <v>#REF!</v>
      </c>
      <c r="C1052" s="327">
        <v>5</v>
      </c>
      <c r="D1052" s="236"/>
      <c r="E1052" s="236"/>
      <c r="F1052" s="236"/>
      <c r="G1052" s="236"/>
      <c r="H1052" s="236"/>
      <c r="I1052" s="236"/>
      <c r="J1052" s="236"/>
      <c r="K1052" s="236"/>
      <c r="L1052" s="236"/>
      <c r="M1052" s="236"/>
      <c r="N1052" s="236"/>
      <c r="O1052" s="236"/>
      <c r="P1052" s="298"/>
      <c r="Q1052" s="236"/>
      <c r="R1052" s="236"/>
      <c r="S1052" s="236"/>
      <c r="T1052" s="236"/>
      <c r="U1052" s="236"/>
      <c r="V1052" s="236"/>
      <c r="W1052" s="236"/>
      <c r="X1052" s="236"/>
      <c r="Y1052" s="236"/>
    </row>
    <row r="1053" spans="1:25" ht="12.75">
      <c r="A1053" s="63" t="s">
        <v>12935</v>
      </c>
      <c r="B1053" s="364" t="e">
        <f t="shared" ca="1" si="45"/>
        <v>#REF!</v>
      </c>
      <c r="C1053" s="327">
        <v>3</v>
      </c>
      <c r="D1053" s="236"/>
      <c r="E1053" s="236"/>
      <c r="F1053" s="236"/>
      <c r="G1053" s="236"/>
      <c r="H1053" s="236"/>
      <c r="I1053" s="236"/>
      <c r="J1053" s="236"/>
      <c r="K1053" s="236"/>
      <c r="L1053" s="236"/>
      <c r="M1053" s="236"/>
      <c r="N1053" s="236"/>
      <c r="O1053" s="236"/>
      <c r="P1053" s="298"/>
      <c r="Q1053" s="236"/>
      <c r="R1053" s="236"/>
      <c r="S1053" s="236"/>
      <c r="T1053" s="236"/>
      <c r="U1053" s="236"/>
      <c r="V1053" s="236"/>
      <c r="W1053" s="236"/>
      <c r="X1053" s="236"/>
      <c r="Y1053" s="236"/>
    </row>
    <row r="1054" spans="1:25" ht="12.75">
      <c r="A1054" s="63" t="s">
        <v>12936</v>
      </c>
      <c r="B1054" s="364" t="e">
        <f t="shared" ca="1" si="45"/>
        <v>#REF!</v>
      </c>
      <c r="C1054" s="327">
        <v>3</v>
      </c>
      <c r="D1054" s="236"/>
      <c r="E1054" s="236"/>
      <c r="F1054" s="236"/>
      <c r="G1054" s="236"/>
      <c r="H1054" s="236"/>
      <c r="I1054" s="236"/>
      <c r="J1054" s="236"/>
      <c r="K1054" s="236"/>
      <c r="L1054" s="236"/>
      <c r="M1054" s="236"/>
      <c r="N1054" s="236"/>
      <c r="O1054" s="236"/>
      <c r="P1054" s="298"/>
      <c r="Q1054" s="236"/>
      <c r="R1054" s="236"/>
      <c r="S1054" s="236"/>
      <c r="T1054" s="236"/>
      <c r="U1054" s="236"/>
      <c r="V1054" s="236"/>
      <c r="W1054" s="236"/>
      <c r="X1054" s="236"/>
      <c r="Y1054" s="236"/>
    </row>
    <row r="1055" spans="1:25" ht="12.75">
      <c r="A1055" s="63" t="s">
        <v>12937</v>
      </c>
      <c r="B1055" s="364" t="e">
        <f t="shared" ca="1" si="45"/>
        <v>#REF!</v>
      </c>
      <c r="C1055" s="327">
        <v>4</v>
      </c>
      <c r="D1055" s="236"/>
      <c r="E1055" s="236"/>
      <c r="F1055" s="236"/>
      <c r="G1055" s="236"/>
      <c r="H1055" s="236"/>
      <c r="I1055" s="236"/>
      <c r="J1055" s="236"/>
      <c r="K1055" s="236"/>
      <c r="L1055" s="236"/>
      <c r="M1055" s="236"/>
      <c r="N1055" s="236"/>
      <c r="O1055" s="236"/>
      <c r="P1055" s="298"/>
      <c r="Q1055" s="236"/>
      <c r="R1055" s="236"/>
      <c r="S1055" s="236"/>
      <c r="T1055" s="236"/>
      <c r="U1055" s="236"/>
      <c r="V1055" s="236"/>
      <c r="W1055" s="236"/>
      <c r="X1055" s="236"/>
      <c r="Y1055" s="236"/>
    </row>
    <row r="1056" spans="1:25" ht="12.75">
      <c r="A1056" s="63" t="s">
        <v>12938</v>
      </c>
      <c r="B1056" s="364" t="e">
        <f t="shared" ca="1" si="45"/>
        <v>#REF!</v>
      </c>
      <c r="C1056" s="327">
        <v>4</v>
      </c>
      <c r="D1056" s="236"/>
      <c r="E1056" s="236"/>
      <c r="F1056" s="236"/>
      <c r="G1056" s="236"/>
      <c r="H1056" s="236"/>
      <c r="I1056" s="236"/>
      <c r="J1056" s="236"/>
      <c r="K1056" s="236"/>
      <c r="L1056" s="236"/>
      <c r="M1056" s="236"/>
      <c r="N1056" s="236"/>
      <c r="O1056" s="236"/>
      <c r="P1056" s="298"/>
      <c r="Q1056" s="236"/>
      <c r="R1056" s="236"/>
      <c r="S1056" s="236"/>
      <c r="T1056" s="236"/>
      <c r="U1056" s="236"/>
      <c r="V1056" s="236"/>
      <c r="W1056" s="236"/>
      <c r="X1056" s="236"/>
      <c r="Y1056" s="236"/>
    </row>
    <row r="1057" spans="1:25" ht="12.75">
      <c r="A1057" s="63" t="s">
        <v>12939</v>
      </c>
      <c r="B1057" s="364" t="e">
        <f t="shared" ca="1" si="45"/>
        <v>#REF!</v>
      </c>
      <c r="C1057" s="327">
        <v>5</v>
      </c>
      <c r="D1057" s="236"/>
      <c r="E1057" s="236"/>
      <c r="F1057" s="236"/>
      <c r="G1057" s="236"/>
      <c r="H1057" s="236"/>
      <c r="I1057" s="236"/>
      <c r="J1057" s="236"/>
      <c r="K1057" s="236"/>
      <c r="L1057" s="236"/>
      <c r="M1057" s="236"/>
      <c r="N1057" s="236"/>
      <c r="O1057" s="236"/>
      <c r="P1057" s="298"/>
      <c r="Q1057" s="236"/>
      <c r="R1057" s="236"/>
      <c r="S1057" s="236"/>
      <c r="T1057" s="236"/>
      <c r="U1057" s="236"/>
      <c r="V1057" s="236"/>
      <c r="W1057" s="236"/>
      <c r="X1057" s="236"/>
      <c r="Y1057" s="236"/>
    </row>
    <row r="1058" spans="1:25" ht="12.75">
      <c r="A1058" s="63" t="s">
        <v>12940</v>
      </c>
      <c r="B1058" s="364" t="e">
        <f t="shared" ca="1" si="45"/>
        <v>#REF!</v>
      </c>
      <c r="C1058" s="327">
        <v>3</v>
      </c>
      <c r="D1058" s="236"/>
      <c r="E1058" s="236"/>
      <c r="F1058" s="236"/>
      <c r="G1058" s="236"/>
      <c r="H1058" s="236"/>
      <c r="I1058" s="236"/>
      <c r="J1058" s="236"/>
      <c r="K1058" s="236"/>
      <c r="L1058" s="236"/>
      <c r="M1058" s="236"/>
      <c r="N1058" s="236"/>
      <c r="O1058" s="236"/>
      <c r="P1058" s="298"/>
      <c r="Q1058" s="236"/>
      <c r="R1058" s="236"/>
      <c r="S1058" s="236"/>
      <c r="T1058" s="236"/>
      <c r="U1058" s="236"/>
      <c r="V1058" s="236"/>
      <c r="W1058" s="236"/>
      <c r="X1058" s="236"/>
      <c r="Y1058" s="236"/>
    </row>
    <row r="1059" spans="1:25" ht="12.75">
      <c r="A1059" s="63" t="s">
        <v>12941</v>
      </c>
      <c r="B1059" s="364" t="e">
        <f t="shared" ca="1" si="45"/>
        <v>#REF!</v>
      </c>
      <c r="C1059" s="327">
        <v>3</v>
      </c>
      <c r="D1059" s="236"/>
      <c r="E1059" s="236"/>
      <c r="F1059" s="236"/>
      <c r="G1059" s="236"/>
      <c r="H1059" s="236"/>
      <c r="I1059" s="236"/>
      <c r="J1059" s="236"/>
      <c r="K1059" s="236"/>
      <c r="L1059" s="236"/>
      <c r="M1059" s="236"/>
      <c r="N1059" s="236"/>
      <c r="O1059" s="236"/>
      <c r="P1059" s="298"/>
      <c r="Q1059" s="236"/>
      <c r="R1059" s="236"/>
      <c r="S1059" s="236"/>
      <c r="T1059" s="236"/>
      <c r="U1059" s="236"/>
      <c r="V1059" s="236"/>
      <c r="W1059" s="236"/>
      <c r="X1059" s="236"/>
      <c r="Y1059" s="236"/>
    </row>
    <row r="1060" spans="1:25" ht="12.75">
      <c r="A1060" s="63" t="s">
        <v>12942</v>
      </c>
      <c r="B1060" s="364" t="e">
        <f t="shared" ca="1" si="45"/>
        <v>#REF!</v>
      </c>
      <c r="C1060" s="327">
        <v>4</v>
      </c>
      <c r="D1060" s="236"/>
      <c r="E1060" s="236"/>
      <c r="F1060" s="236"/>
      <c r="G1060" s="236"/>
      <c r="H1060" s="236"/>
      <c r="I1060" s="236"/>
      <c r="J1060" s="236"/>
      <c r="K1060" s="236"/>
      <c r="L1060" s="236"/>
      <c r="M1060" s="236"/>
      <c r="N1060" s="236"/>
      <c r="O1060" s="236"/>
      <c r="P1060" s="298"/>
      <c r="Q1060" s="236"/>
      <c r="R1060" s="236"/>
      <c r="S1060" s="236"/>
      <c r="T1060" s="236"/>
      <c r="U1060" s="236"/>
      <c r="V1060" s="236"/>
      <c r="W1060" s="236"/>
      <c r="X1060" s="236"/>
      <c r="Y1060" s="236"/>
    </row>
    <row r="1061" spans="1:25" ht="12.75">
      <c r="A1061" s="63" t="s">
        <v>12943</v>
      </c>
      <c r="B1061" s="364" t="e">
        <f t="shared" ca="1" si="45"/>
        <v>#REF!</v>
      </c>
      <c r="C1061" s="327">
        <v>4</v>
      </c>
      <c r="D1061" s="236"/>
      <c r="E1061" s="236"/>
      <c r="F1061" s="236"/>
      <c r="G1061" s="236"/>
      <c r="H1061" s="236"/>
      <c r="I1061" s="236"/>
      <c r="J1061" s="236"/>
      <c r="K1061" s="236"/>
      <c r="L1061" s="236"/>
      <c r="M1061" s="236"/>
      <c r="N1061" s="236"/>
      <c r="O1061" s="236"/>
      <c r="P1061" s="298"/>
      <c r="Q1061" s="236"/>
      <c r="R1061" s="236"/>
      <c r="S1061" s="236"/>
      <c r="T1061" s="236"/>
      <c r="U1061" s="236"/>
      <c r="V1061" s="236"/>
      <c r="W1061" s="236"/>
      <c r="X1061" s="236"/>
      <c r="Y1061" s="236"/>
    </row>
    <row r="1062" spans="1:25" ht="12.75">
      <c r="A1062" s="63" t="s">
        <v>12944</v>
      </c>
      <c r="B1062" s="364" t="e">
        <f t="shared" ca="1" si="45"/>
        <v>#REF!</v>
      </c>
      <c r="C1062" s="327">
        <v>5</v>
      </c>
      <c r="D1062" s="236"/>
      <c r="E1062" s="236"/>
      <c r="F1062" s="236"/>
      <c r="G1062" s="236"/>
      <c r="H1062" s="236"/>
      <c r="I1062" s="236"/>
      <c r="J1062" s="236"/>
      <c r="K1062" s="236"/>
      <c r="L1062" s="236"/>
      <c r="M1062" s="236"/>
      <c r="N1062" s="236"/>
      <c r="O1062" s="236"/>
      <c r="P1062" s="298"/>
      <c r="Q1062" s="236"/>
      <c r="R1062" s="236"/>
      <c r="S1062" s="236"/>
      <c r="T1062" s="236"/>
      <c r="U1062" s="236"/>
      <c r="V1062" s="236"/>
      <c r="W1062" s="236"/>
      <c r="X1062" s="236"/>
      <c r="Y1062" s="236"/>
    </row>
    <row r="1063" spans="1:25" ht="12.75">
      <c r="A1063" s="62" t="s">
        <v>12945</v>
      </c>
      <c r="B1063" s="364" t="e">
        <f t="shared" ca="1" si="45"/>
        <v>#REF!</v>
      </c>
      <c r="C1063" s="327">
        <v>3</v>
      </c>
      <c r="D1063" s="236"/>
      <c r="E1063" s="236"/>
      <c r="F1063" s="236"/>
      <c r="G1063" s="236"/>
      <c r="H1063" s="236"/>
      <c r="I1063" s="236"/>
      <c r="J1063" s="236"/>
      <c r="K1063" s="236"/>
      <c r="L1063" s="236"/>
      <c r="M1063" s="236"/>
      <c r="N1063" s="236"/>
      <c r="O1063" s="236"/>
      <c r="P1063" s="298"/>
      <c r="Q1063" s="236"/>
      <c r="R1063" s="236"/>
      <c r="S1063" s="236"/>
      <c r="T1063" s="236"/>
      <c r="U1063" s="236"/>
      <c r="V1063" s="236"/>
      <c r="W1063" s="236"/>
      <c r="X1063" s="236"/>
      <c r="Y1063" s="236"/>
    </row>
    <row r="1064" spans="1:25" ht="12.75">
      <c r="A1064" s="62" t="s">
        <v>12946</v>
      </c>
      <c r="B1064" s="364" t="e">
        <f t="shared" ca="1" si="45"/>
        <v>#REF!</v>
      </c>
      <c r="C1064" s="327">
        <v>3</v>
      </c>
      <c r="D1064" s="236"/>
      <c r="E1064" s="236"/>
      <c r="F1064" s="236"/>
      <c r="G1064" s="236"/>
      <c r="H1064" s="236"/>
      <c r="I1064" s="236"/>
      <c r="J1064" s="236"/>
      <c r="K1064" s="236"/>
      <c r="L1064" s="236"/>
      <c r="M1064" s="236"/>
      <c r="N1064" s="236"/>
      <c r="O1064" s="236"/>
      <c r="P1064" s="298"/>
      <c r="Q1064" s="236"/>
      <c r="R1064" s="236"/>
      <c r="S1064" s="236"/>
      <c r="T1064" s="236"/>
      <c r="U1064" s="236"/>
      <c r="V1064" s="236"/>
      <c r="W1064" s="236"/>
      <c r="X1064" s="236"/>
      <c r="Y1064" s="236"/>
    </row>
    <row r="1065" spans="1:25" ht="12.75">
      <c r="A1065" s="62" t="s">
        <v>12947</v>
      </c>
      <c r="B1065" s="364" t="e">
        <f t="shared" ca="1" si="45"/>
        <v>#REF!</v>
      </c>
      <c r="C1065" s="327">
        <v>4</v>
      </c>
      <c r="D1065" s="236"/>
      <c r="E1065" s="236"/>
      <c r="F1065" s="236"/>
      <c r="G1065" s="236"/>
      <c r="H1065" s="236"/>
      <c r="I1065" s="236"/>
      <c r="J1065" s="236"/>
      <c r="K1065" s="236"/>
      <c r="L1065" s="236"/>
      <c r="M1065" s="236"/>
      <c r="N1065" s="236"/>
      <c r="O1065" s="236"/>
      <c r="P1065" s="298"/>
      <c r="Q1065" s="236"/>
      <c r="R1065" s="236"/>
      <c r="S1065" s="236"/>
      <c r="T1065" s="236"/>
      <c r="U1065" s="236"/>
      <c r="V1065" s="236"/>
      <c r="W1065" s="236"/>
      <c r="X1065" s="236"/>
      <c r="Y1065" s="236"/>
    </row>
    <row r="1066" spans="1:25" ht="12.75">
      <c r="A1066" s="62" t="s">
        <v>12948</v>
      </c>
      <c r="B1066" s="364" t="e">
        <f t="shared" ca="1" si="45"/>
        <v>#REF!</v>
      </c>
      <c r="C1066" s="327">
        <v>4</v>
      </c>
      <c r="D1066" s="236"/>
      <c r="E1066" s="236"/>
      <c r="F1066" s="236"/>
      <c r="G1066" s="236"/>
      <c r="H1066" s="236"/>
      <c r="I1066" s="236"/>
      <c r="J1066" s="236"/>
      <c r="K1066" s="236"/>
      <c r="L1066" s="236"/>
      <c r="M1066" s="236"/>
      <c r="N1066" s="236"/>
      <c r="O1066" s="236"/>
      <c r="P1066" s="298"/>
      <c r="Q1066" s="236"/>
      <c r="R1066" s="236"/>
      <c r="S1066" s="236"/>
      <c r="T1066" s="236"/>
      <c r="U1066" s="236"/>
      <c r="V1066" s="236"/>
      <c r="W1066" s="236"/>
      <c r="X1066" s="236"/>
      <c r="Y1066" s="236"/>
    </row>
    <row r="1067" spans="1:25" ht="12.75">
      <c r="A1067" s="62" t="s">
        <v>12949</v>
      </c>
      <c r="B1067" s="364" t="e">
        <f t="shared" ca="1" si="45"/>
        <v>#REF!</v>
      </c>
      <c r="C1067" s="327">
        <v>5</v>
      </c>
      <c r="D1067" s="236"/>
      <c r="E1067" s="236"/>
      <c r="F1067" s="236"/>
      <c r="G1067" s="236"/>
      <c r="H1067" s="236"/>
      <c r="I1067" s="236"/>
      <c r="J1067" s="236"/>
      <c r="K1067" s="236"/>
      <c r="L1067" s="236"/>
      <c r="M1067" s="236"/>
      <c r="N1067" s="236"/>
      <c r="O1067" s="236"/>
      <c r="P1067" s="298"/>
      <c r="Q1067" s="236"/>
      <c r="R1067" s="236"/>
      <c r="S1067" s="236"/>
      <c r="T1067" s="236"/>
      <c r="U1067" s="236"/>
      <c r="V1067" s="236"/>
      <c r="W1067" s="236"/>
      <c r="X1067" s="236"/>
      <c r="Y1067" s="236"/>
    </row>
    <row r="1068" spans="1:25" ht="12.75">
      <c r="A1068" s="62"/>
      <c r="B1068" s="365"/>
      <c r="C1068" s="327"/>
      <c r="D1068" s="236"/>
      <c r="E1068" s="236"/>
      <c r="F1068" s="236"/>
      <c r="G1068" s="236"/>
      <c r="H1068" s="236"/>
      <c r="I1068" s="236"/>
      <c r="J1068" s="236"/>
      <c r="K1068" s="236"/>
      <c r="L1068" s="236"/>
      <c r="M1068" s="236"/>
      <c r="N1068" s="236"/>
      <c r="O1068" s="236"/>
      <c r="P1068" s="298"/>
      <c r="Q1068" s="236"/>
      <c r="R1068" s="236"/>
      <c r="S1068" s="236"/>
      <c r="T1068" s="236"/>
      <c r="U1068" s="236"/>
      <c r="V1068" s="236"/>
      <c r="W1068" s="236"/>
      <c r="X1068" s="236"/>
      <c r="Y1068" s="236"/>
    </row>
    <row r="1069" spans="1:25" ht="12.75">
      <c r="A1069" s="19"/>
      <c r="B1069" s="27"/>
      <c r="C1069" s="27"/>
      <c r="D1069" s="236"/>
      <c r="E1069" s="236"/>
      <c r="F1069" s="236"/>
      <c r="G1069" s="236"/>
      <c r="H1069" s="236"/>
      <c r="I1069" s="236"/>
      <c r="J1069" s="236"/>
      <c r="K1069" s="236"/>
      <c r="L1069" s="236"/>
      <c r="M1069" s="236"/>
      <c r="N1069" s="236"/>
      <c r="O1069" s="236"/>
      <c r="P1069" s="298"/>
      <c r="Q1069" s="236"/>
      <c r="R1069" s="236"/>
      <c r="S1069" s="236"/>
      <c r="T1069" s="236"/>
      <c r="U1069" s="236"/>
      <c r="V1069" s="236"/>
      <c r="W1069" s="236"/>
      <c r="X1069" s="236"/>
      <c r="Y1069" s="236"/>
    </row>
    <row r="1070" spans="1:25" ht="12.75">
      <c r="A1070" s="62" t="s">
        <v>6756</v>
      </c>
      <c r="B1070" s="328" t="e">
        <f t="shared" ref="B1070:B1073" ca="1" si="46">VLOOKUP(A1070, INDIRECT("'"&amp;$L$1&amp;"'!$B$3:$D"), 3, FALSE())</f>
        <v>#REF!</v>
      </c>
      <c r="C1070" s="327">
        <v>0.5</v>
      </c>
      <c r="D1070" s="236"/>
      <c r="E1070" s="236"/>
      <c r="F1070" s="236"/>
      <c r="G1070" s="236"/>
      <c r="H1070" s="236"/>
      <c r="I1070" s="236"/>
      <c r="J1070" s="236"/>
      <c r="K1070" s="236"/>
      <c r="L1070" s="236"/>
      <c r="M1070" s="236"/>
      <c r="N1070" s="236"/>
      <c r="O1070" s="236"/>
      <c r="P1070" s="298"/>
      <c r="Q1070" s="236"/>
      <c r="R1070" s="236"/>
      <c r="S1070" s="236"/>
      <c r="T1070" s="236"/>
      <c r="U1070" s="236"/>
      <c r="V1070" s="236"/>
      <c r="W1070" s="236"/>
      <c r="X1070" s="236"/>
      <c r="Y1070" s="236"/>
    </row>
    <row r="1071" spans="1:25" ht="12.75">
      <c r="A1071" s="62" t="s">
        <v>6761</v>
      </c>
      <c r="B1071" s="328" t="e">
        <f t="shared" ca="1" si="46"/>
        <v>#REF!</v>
      </c>
      <c r="C1071" s="327">
        <v>1.5</v>
      </c>
      <c r="D1071" s="236"/>
      <c r="E1071" s="236"/>
      <c r="F1071" s="236"/>
      <c r="G1071" s="236"/>
      <c r="H1071" s="236"/>
      <c r="I1071" s="236"/>
      <c r="J1071" s="236"/>
      <c r="K1071" s="236"/>
      <c r="L1071" s="236"/>
      <c r="M1071" s="236"/>
      <c r="N1071" s="236"/>
      <c r="O1071" s="236"/>
      <c r="P1071" s="298"/>
      <c r="Q1071" s="236"/>
      <c r="R1071" s="236"/>
      <c r="S1071" s="236"/>
      <c r="T1071" s="236"/>
      <c r="U1071" s="236"/>
      <c r="V1071" s="236"/>
      <c r="W1071" s="236"/>
      <c r="X1071" s="236"/>
      <c r="Y1071" s="236"/>
    </row>
    <row r="1072" spans="1:25" ht="12.75">
      <c r="A1072" s="62" t="s">
        <v>6766</v>
      </c>
      <c r="B1072" s="328" t="e">
        <f t="shared" ca="1" si="46"/>
        <v>#REF!</v>
      </c>
      <c r="C1072" s="327">
        <v>0.2</v>
      </c>
      <c r="D1072" s="236"/>
      <c r="E1072" s="236"/>
      <c r="F1072" s="236"/>
      <c r="G1072" s="236"/>
      <c r="H1072" s="236"/>
      <c r="I1072" s="236"/>
      <c r="J1072" s="236"/>
      <c r="K1072" s="236"/>
      <c r="L1072" s="236"/>
      <c r="M1072" s="236"/>
      <c r="N1072" s="236"/>
      <c r="O1072" s="236"/>
      <c r="P1072" s="298"/>
      <c r="Q1072" s="236"/>
      <c r="R1072" s="236"/>
      <c r="S1072" s="236"/>
      <c r="T1072" s="236"/>
      <c r="U1072" s="236"/>
      <c r="V1072" s="236"/>
      <c r="W1072" s="236"/>
      <c r="X1072" s="236"/>
      <c r="Y1072" s="236"/>
    </row>
    <row r="1073" spans="1:25" ht="12.75">
      <c r="A1073" s="62" t="s">
        <v>6771</v>
      </c>
      <c r="B1073" s="328" t="e">
        <f t="shared" ca="1" si="46"/>
        <v>#REF!</v>
      </c>
      <c r="C1073" s="327">
        <v>0.3</v>
      </c>
      <c r="D1073" s="236"/>
      <c r="E1073" s="236"/>
      <c r="F1073" s="236"/>
      <c r="G1073" s="236"/>
      <c r="H1073" s="236"/>
      <c r="I1073" s="236"/>
      <c r="J1073" s="236"/>
      <c r="K1073" s="236"/>
      <c r="L1073" s="236"/>
      <c r="M1073" s="236"/>
      <c r="N1073" s="236"/>
      <c r="O1073" s="236"/>
      <c r="P1073" s="298"/>
      <c r="Q1073" s="236"/>
      <c r="R1073" s="236"/>
      <c r="S1073" s="236"/>
      <c r="T1073" s="236"/>
      <c r="U1073" s="236"/>
      <c r="V1073" s="236"/>
      <c r="W1073" s="236"/>
      <c r="X1073" s="236"/>
      <c r="Y1073" s="236"/>
    </row>
    <row r="1074" spans="1:25" ht="12.75">
      <c r="A1074" s="19"/>
      <c r="B1074" s="363"/>
      <c r="C1074" s="363"/>
      <c r="D1074" s="236"/>
      <c r="E1074" s="236"/>
      <c r="F1074" s="236"/>
      <c r="G1074" s="236"/>
      <c r="H1074" s="236"/>
      <c r="I1074" s="236"/>
      <c r="J1074" s="236"/>
      <c r="K1074" s="236"/>
      <c r="L1074" s="236"/>
      <c r="M1074" s="236"/>
      <c r="N1074" s="236"/>
      <c r="O1074" s="236"/>
      <c r="P1074" s="298"/>
      <c r="Q1074" s="236"/>
      <c r="R1074" s="236"/>
      <c r="S1074" s="236"/>
      <c r="T1074" s="236"/>
      <c r="U1074" s="236"/>
      <c r="V1074" s="236"/>
      <c r="W1074" s="236"/>
      <c r="X1074" s="236"/>
      <c r="Y1074" s="236"/>
    </row>
    <row r="1075" spans="1:25" ht="12.75">
      <c r="A1075" s="62" t="s">
        <v>7159</v>
      </c>
      <c r="B1075" s="328" t="e">
        <f t="shared" ref="B1075:B1114" ca="1" si="47">VLOOKUP(A1075, INDIRECT("'"&amp;$L$1&amp;"'!$B$3:$D"), 3, FALSE())</f>
        <v>#REF!</v>
      </c>
      <c r="C1075" s="327">
        <v>0.2</v>
      </c>
      <c r="D1075" s="236"/>
      <c r="E1075" s="236"/>
      <c r="F1075" s="236"/>
      <c r="G1075" s="236"/>
      <c r="H1075" s="236"/>
      <c r="I1075" s="236"/>
      <c r="J1075" s="236"/>
      <c r="K1075" s="236"/>
      <c r="L1075" s="236"/>
      <c r="M1075" s="236"/>
      <c r="N1075" s="236"/>
      <c r="O1075" s="236"/>
      <c r="P1075" s="298"/>
      <c r="Q1075" s="236"/>
      <c r="R1075" s="236"/>
      <c r="S1075" s="236"/>
      <c r="T1075" s="236"/>
      <c r="U1075" s="236"/>
      <c r="V1075" s="236"/>
      <c r="W1075" s="236"/>
      <c r="X1075" s="236"/>
      <c r="Y1075" s="236"/>
    </row>
    <row r="1076" spans="1:25" ht="12.75">
      <c r="A1076" s="62" t="s">
        <v>7164</v>
      </c>
      <c r="B1076" s="328" t="e">
        <f t="shared" ca="1" si="47"/>
        <v>#REF!</v>
      </c>
      <c r="C1076" s="327">
        <v>0.2</v>
      </c>
      <c r="D1076" s="236"/>
      <c r="E1076" s="236"/>
      <c r="F1076" s="236"/>
      <c r="G1076" s="236"/>
      <c r="H1076" s="236"/>
      <c r="I1076" s="236"/>
      <c r="J1076" s="236"/>
      <c r="K1076" s="236"/>
      <c r="L1076" s="236"/>
      <c r="M1076" s="236"/>
      <c r="N1076" s="236"/>
      <c r="O1076" s="236"/>
      <c r="P1076" s="298"/>
      <c r="Q1076" s="236"/>
      <c r="R1076" s="236"/>
      <c r="S1076" s="236"/>
      <c r="T1076" s="236"/>
      <c r="U1076" s="236"/>
      <c r="V1076" s="236"/>
      <c r="W1076" s="236"/>
      <c r="X1076" s="236"/>
      <c r="Y1076" s="236"/>
    </row>
    <row r="1077" spans="1:25" ht="12.75">
      <c r="A1077" s="62" t="s">
        <v>7169</v>
      </c>
      <c r="B1077" s="328" t="e">
        <f t="shared" ca="1" si="47"/>
        <v>#REF!</v>
      </c>
      <c r="C1077" s="327">
        <v>0.2</v>
      </c>
      <c r="D1077" s="236"/>
      <c r="E1077" s="236"/>
      <c r="F1077" s="236"/>
      <c r="G1077" s="236"/>
      <c r="H1077" s="236"/>
      <c r="I1077" s="236"/>
      <c r="J1077" s="236"/>
      <c r="K1077" s="236"/>
      <c r="L1077" s="236"/>
      <c r="M1077" s="236"/>
      <c r="N1077" s="236"/>
      <c r="O1077" s="236"/>
      <c r="P1077" s="298"/>
      <c r="Q1077" s="236"/>
      <c r="R1077" s="236"/>
      <c r="S1077" s="236"/>
      <c r="T1077" s="236"/>
      <c r="U1077" s="236"/>
      <c r="V1077" s="236"/>
      <c r="W1077" s="236"/>
      <c r="X1077" s="236"/>
      <c r="Y1077" s="236"/>
    </row>
    <row r="1078" spans="1:25" ht="12.75">
      <c r="A1078" s="62" t="s">
        <v>7174</v>
      </c>
      <c r="B1078" s="328" t="e">
        <f t="shared" ca="1" si="47"/>
        <v>#REF!</v>
      </c>
      <c r="C1078" s="327">
        <v>0.2</v>
      </c>
      <c r="D1078" s="236"/>
      <c r="E1078" s="236"/>
      <c r="F1078" s="236"/>
      <c r="G1078" s="236"/>
      <c r="H1078" s="236"/>
      <c r="I1078" s="236"/>
      <c r="J1078" s="236"/>
      <c r="K1078" s="236"/>
      <c r="L1078" s="236"/>
      <c r="M1078" s="236"/>
      <c r="N1078" s="236"/>
      <c r="O1078" s="236"/>
      <c r="P1078" s="298"/>
      <c r="Q1078" s="236"/>
      <c r="R1078" s="236"/>
      <c r="S1078" s="236"/>
      <c r="T1078" s="236"/>
      <c r="U1078" s="236"/>
      <c r="V1078" s="236"/>
      <c r="W1078" s="236"/>
      <c r="X1078" s="236"/>
      <c r="Y1078" s="236"/>
    </row>
    <row r="1079" spans="1:25" ht="12.75">
      <c r="A1079" s="62" t="s">
        <v>7179</v>
      </c>
      <c r="B1079" s="328" t="e">
        <f t="shared" ca="1" si="47"/>
        <v>#REF!</v>
      </c>
      <c r="C1079" s="327">
        <v>0.2</v>
      </c>
      <c r="D1079" s="236"/>
      <c r="E1079" s="236"/>
      <c r="F1079" s="236"/>
      <c r="G1079" s="236"/>
      <c r="H1079" s="236"/>
      <c r="I1079" s="236"/>
      <c r="J1079" s="236"/>
      <c r="K1079" s="236"/>
      <c r="L1079" s="236"/>
      <c r="M1079" s="236"/>
      <c r="N1079" s="236"/>
      <c r="O1079" s="236"/>
      <c r="P1079" s="298"/>
      <c r="Q1079" s="236"/>
      <c r="R1079" s="236"/>
      <c r="S1079" s="236"/>
      <c r="T1079" s="236"/>
      <c r="U1079" s="236"/>
      <c r="V1079" s="236"/>
      <c r="W1079" s="236"/>
      <c r="X1079" s="236"/>
      <c r="Y1079" s="236"/>
    </row>
    <row r="1080" spans="1:25" ht="12.75">
      <c r="A1080" s="62" t="s">
        <v>7184</v>
      </c>
      <c r="B1080" s="328" t="e">
        <f t="shared" ca="1" si="47"/>
        <v>#REF!</v>
      </c>
      <c r="C1080" s="327">
        <v>0.2</v>
      </c>
      <c r="D1080" s="236"/>
      <c r="E1080" s="236"/>
      <c r="F1080" s="236"/>
      <c r="G1080" s="236"/>
      <c r="H1080" s="236"/>
      <c r="I1080" s="236"/>
      <c r="J1080" s="236"/>
      <c r="K1080" s="236"/>
      <c r="L1080" s="236"/>
      <c r="M1080" s="236"/>
      <c r="N1080" s="236"/>
      <c r="O1080" s="236"/>
      <c r="P1080" s="298"/>
      <c r="Q1080" s="236"/>
      <c r="R1080" s="236"/>
      <c r="S1080" s="236"/>
      <c r="T1080" s="236"/>
      <c r="U1080" s="236"/>
      <c r="V1080" s="236"/>
      <c r="W1080" s="236"/>
      <c r="X1080" s="236"/>
      <c r="Y1080" s="236"/>
    </row>
    <row r="1081" spans="1:25" ht="12.75">
      <c r="A1081" s="62" t="s">
        <v>7188</v>
      </c>
      <c r="B1081" s="328" t="e">
        <f t="shared" ca="1" si="47"/>
        <v>#REF!</v>
      </c>
      <c r="C1081" s="327">
        <v>0.2</v>
      </c>
      <c r="D1081" s="236"/>
      <c r="E1081" s="236"/>
      <c r="F1081" s="236"/>
      <c r="G1081" s="236"/>
      <c r="H1081" s="236"/>
      <c r="I1081" s="236"/>
      <c r="J1081" s="236"/>
      <c r="K1081" s="236"/>
      <c r="L1081" s="236"/>
      <c r="M1081" s="236"/>
      <c r="N1081" s="236"/>
      <c r="O1081" s="236"/>
      <c r="P1081" s="298"/>
      <c r="Q1081" s="236"/>
      <c r="R1081" s="236"/>
      <c r="S1081" s="236"/>
      <c r="T1081" s="236"/>
      <c r="U1081" s="236"/>
      <c r="V1081" s="236"/>
      <c r="W1081" s="236"/>
      <c r="X1081" s="236"/>
      <c r="Y1081" s="236"/>
    </row>
    <row r="1082" spans="1:25" ht="12.75">
      <c r="A1082" s="62" t="s">
        <v>7193</v>
      </c>
      <c r="B1082" s="328" t="e">
        <f t="shared" ca="1" si="47"/>
        <v>#REF!</v>
      </c>
      <c r="C1082" s="327">
        <v>0.2</v>
      </c>
      <c r="D1082" s="236"/>
      <c r="E1082" s="236"/>
      <c r="F1082" s="236"/>
      <c r="G1082" s="236"/>
      <c r="H1082" s="236"/>
      <c r="I1082" s="236"/>
      <c r="J1082" s="236"/>
      <c r="K1082" s="236"/>
      <c r="L1082" s="236"/>
      <c r="M1082" s="236"/>
      <c r="N1082" s="236"/>
      <c r="O1082" s="236"/>
      <c r="P1082" s="298"/>
      <c r="Q1082" s="236"/>
      <c r="R1082" s="236"/>
      <c r="S1082" s="236"/>
      <c r="T1082" s="236"/>
      <c r="U1082" s="236"/>
      <c r="V1082" s="236"/>
      <c r="W1082" s="236"/>
      <c r="X1082" s="236"/>
      <c r="Y1082" s="236"/>
    </row>
    <row r="1083" spans="1:25" ht="12.75">
      <c r="A1083" s="62" t="s">
        <v>7198</v>
      </c>
      <c r="B1083" s="328" t="e">
        <f t="shared" ca="1" si="47"/>
        <v>#REF!</v>
      </c>
      <c r="C1083" s="327">
        <v>0.2</v>
      </c>
      <c r="D1083" s="236"/>
      <c r="E1083" s="236"/>
      <c r="F1083" s="236"/>
      <c r="G1083" s="236"/>
      <c r="H1083" s="236"/>
      <c r="I1083" s="236"/>
      <c r="J1083" s="236"/>
      <c r="K1083" s="236"/>
      <c r="L1083" s="236"/>
      <c r="M1083" s="236"/>
      <c r="N1083" s="236"/>
      <c r="O1083" s="236"/>
      <c r="P1083" s="298"/>
      <c r="Q1083" s="236"/>
      <c r="R1083" s="236"/>
      <c r="S1083" s="236"/>
      <c r="T1083" s="236"/>
      <c r="U1083" s="236"/>
      <c r="V1083" s="236"/>
      <c r="W1083" s="236"/>
      <c r="X1083" s="236"/>
      <c r="Y1083" s="236"/>
    </row>
    <row r="1084" spans="1:25" ht="12.75">
      <c r="A1084" s="62" t="s">
        <v>12950</v>
      </c>
      <c r="B1084" s="364" t="e">
        <f t="shared" ca="1" si="47"/>
        <v>#REF!</v>
      </c>
      <c r="C1084" s="327">
        <v>0.2</v>
      </c>
      <c r="D1084" s="236"/>
      <c r="E1084" s="236"/>
      <c r="F1084" s="236"/>
      <c r="G1084" s="236"/>
      <c r="H1084" s="236"/>
      <c r="I1084" s="236"/>
      <c r="J1084" s="236"/>
      <c r="K1084" s="236"/>
      <c r="L1084" s="236"/>
      <c r="M1084" s="236"/>
      <c r="N1084" s="236"/>
      <c r="O1084" s="236"/>
      <c r="P1084" s="298"/>
      <c r="Q1084" s="236"/>
      <c r="R1084" s="236"/>
      <c r="S1084" s="236"/>
      <c r="T1084" s="236"/>
      <c r="U1084" s="236"/>
      <c r="V1084" s="236"/>
      <c r="W1084" s="236"/>
      <c r="X1084" s="236"/>
      <c r="Y1084" s="236"/>
    </row>
    <row r="1085" spans="1:25" ht="12.75">
      <c r="A1085" s="62" t="s">
        <v>7203</v>
      </c>
      <c r="B1085" s="328" t="e">
        <f t="shared" ca="1" si="47"/>
        <v>#REF!</v>
      </c>
      <c r="C1085" s="327">
        <v>0.2</v>
      </c>
      <c r="D1085" s="236"/>
      <c r="E1085" s="236"/>
      <c r="F1085" s="236"/>
      <c r="G1085" s="236"/>
      <c r="H1085" s="236"/>
      <c r="I1085" s="236"/>
      <c r="J1085" s="236"/>
      <c r="K1085" s="236"/>
      <c r="L1085" s="236"/>
      <c r="M1085" s="236"/>
      <c r="N1085" s="236"/>
      <c r="O1085" s="236"/>
      <c r="P1085" s="298"/>
      <c r="Q1085" s="236"/>
      <c r="R1085" s="236"/>
      <c r="S1085" s="236"/>
      <c r="T1085" s="236"/>
      <c r="U1085" s="236"/>
      <c r="V1085" s="236"/>
      <c r="W1085" s="236"/>
      <c r="X1085" s="236"/>
      <c r="Y1085" s="236"/>
    </row>
    <row r="1086" spans="1:25" ht="12.75">
      <c r="A1086" s="62" t="s">
        <v>7228</v>
      </c>
      <c r="B1086" s="328" t="e">
        <f t="shared" ca="1" si="47"/>
        <v>#REF!</v>
      </c>
      <c r="C1086" s="327">
        <v>0.2</v>
      </c>
      <c r="D1086" s="236"/>
      <c r="E1086" s="236"/>
      <c r="F1086" s="236"/>
      <c r="G1086" s="236"/>
      <c r="H1086" s="236"/>
      <c r="I1086" s="236"/>
      <c r="J1086" s="236"/>
      <c r="K1086" s="236"/>
      <c r="L1086" s="236"/>
      <c r="M1086" s="236"/>
      <c r="N1086" s="236"/>
      <c r="O1086" s="236"/>
      <c r="P1086" s="298"/>
      <c r="Q1086" s="236"/>
      <c r="R1086" s="236"/>
      <c r="S1086" s="236"/>
      <c r="T1086" s="236"/>
      <c r="U1086" s="236"/>
      <c r="V1086" s="236"/>
      <c r="W1086" s="236"/>
      <c r="X1086" s="236"/>
      <c r="Y1086" s="236"/>
    </row>
    <row r="1087" spans="1:25" ht="12.75">
      <c r="A1087" s="62" t="s">
        <v>7208</v>
      </c>
      <c r="B1087" s="328" t="e">
        <f t="shared" ca="1" si="47"/>
        <v>#REF!</v>
      </c>
      <c r="C1087" s="327">
        <v>0.2</v>
      </c>
      <c r="D1087" s="236"/>
      <c r="E1087" s="236"/>
      <c r="F1087" s="236"/>
      <c r="G1087" s="236"/>
      <c r="H1087" s="236"/>
      <c r="I1087" s="236"/>
      <c r="J1087" s="236"/>
      <c r="K1087" s="236"/>
      <c r="L1087" s="236"/>
      <c r="M1087" s="236"/>
      <c r="N1087" s="236"/>
      <c r="O1087" s="236"/>
      <c r="P1087" s="298"/>
      <c r="Q1087" s="236"/>
      <c r="R1087" s="236"/>
      <c r="S1087" s="236"/>
      <c r="T1087" s="236"/>
      <c r="U1087" s="236"/>
      <c r="V1087" s="236"/>
      <c r="W1087" s="236"/>
      <c r="X1087" s="236"/>
      <c r="Y1087" s="236"/>
    </row>
    <row r="1088" spans="1:25" ht="12.75">
      <c r="A1088" s="62" t="s">
        <v>7213</v>
      </c>
      <c r="B1088" s="328" t="e">
        <f t="shared" ca="1" si="47"/>
        <v>#REF!</v>
      </c>
      <c r="C1088" s="327">
        <v>0.2</v>
      </c>
      <c r="D1088" s="236"/>
      <c r="E1088" s="236"/>
      <c r="F1088" s="236"/>
      <c r="G1088" s="236"/>
      <c r="H1088" s="236"/>
      <c r="I1088" s="236"/>
      <c r="J1088" s="236"/>
      <c r="K1088" s="236"/>
      <c r="L1088" s="236"/>
      <c r="M1088" s="236"/>
      <c r="N1088" s="236"/>
      <c r="O1088" s="236"/>
      <c r="P1088" s="298"/>
      <c r="Q1088" s="236"/>
      <c r="R1088" s="236"/>
      <c r="S1088" s="236"/>
      <c r="T1088" s="236"/>
      <c r="U1088" s="236"/>
      <c r="V1088" s="236"/>
      <c r="W1088" s="236"/>
      <c r="X1088" s="236"/>
      <c r="Y1088" s="236"/>
    </row>
    <row r="1089" spans="1:25" ht="12.75">
      <c r="A1089" s="62" t="s">
        <v>7218</v>
      </c>
      <c r="B1089" s="328" t="e">
        <f t="shared" ca="1" si="47"/>
        <v>#REF!</v>
      </c>
      <c r="C1089" s="327">
        <v>0.2</v>
      </c>
      <c r="D1089" s="236"/>
      <c r="E1089" s="236"/>
      <c r="F1089" s="236"/>
      <c r="G1089" s="236"/>
      <c r="H1089" s="236"/>
      <c r="I1089" s="236"/>
      <c r="J1089" s="236"/>
      <c r="K1089" s="236"/>
      <c r="L1089" s="236"/>
      <c r="M1089" s="236"/>
      <c r="N1089" s="236"/>
      <c r="O1089" s="236"/>
      <c r="P1089" s="298"/>
      <c r="Q1089" s="236"/>
      <c r="R1089" s="236"/>
      <c r="S1089" s="236"/>
      <c r="T1089" s="236"/>
      <c r="U1089" s="236"/>
      <c r="V1089" s="236"/>
      <c r="W1089" s="236"/>
      <c r="X1089" s="236"/>
      <c r="Y1089" s="236"/>
    </row>
    <row r="1090" spans="1:25" ht="12.75">
      <c r="A1090" s="62" t="s">
        <v>7223</v>
      </c>
      <c r="B1090" s="328" t="e">
        <f t="shared" ca="1" si="47"/>
        <v>#REF!</v>
      </c>
      <c r="C1090" s="327">
        <v>0.2</v>
      </c>
      <c r="D1090" s="236"/>
      <c r="E1090" s="236"/>
      <c r="F1090" s="236"/>
      <c r="G1090" s="236"/>
      <c r="H1090" s="236"/>
      <c r="I1090" s="236"/>
      <c r="J1090" s="236"/>
      <c r="K1090" s="236"/>
      <c r="L1090" s="236"/>
      <c r="M1090" s="236"/>
      <c r="N1090" s="236"/>
      <c r="O1090" s="236"/>
      <c r="P1090" s="298"/>
      <c r="Q1090" s="236"/>
      <c r="R1090" s="236"/>
      <c r="S1090" s="236"/>
      <c r="T1090" s="236"/>
      <c r="U1090" s="236"/>
      <c r="V1090" s="236"/>
      <c r="W1090" s="236"/>
      <c r="X1090" s="236"/>
      <c r="Y1090" s="236"/>
    </row>
    <row r="1091" spans="1:25" ht="12.75">
      <c r="A1091" s="62" t="s">
        <v>7233</v>
      </c>
      <c r="B1091" s="328" t="e">
        <f t="shared" ca="1" si="47"/>
        <v>#REF!</v>
      </c>
      <c r="C1091" s="327">
        <v>0.2</v>
      </c>
      <c r="D1091" s="236"/>
      <c r="E1091" s="236"/>
      <c r="F1091" s="236"/>
      <c r="G1091" s="236"/>
      <c r="H1091" s="236"/>
      <c r="I1091" s="236"/>
      <c r="J1091" s="236"/>
      <c r="K1091" s="236"/>
      <c r="L1091" s="236"/>
      <c r="M1091" s="236"/>
      <c r="N1091" s="236"/>
      <c r="O1091" s="236"/>
      <c r="P1091" s="298"/>
      <c r="Q1091" s="236"/>
      <c r="R1091" s="236"/>
      <c r="S1091" s="236"/>
      <c r="T1091" s="236"/>
      <c r="U1091" s="236"/>
      <c r="V1091" s="236"/>
      <c r="W1091" s="236"/>
      <c r="X1091" s="236"/>
      <c r="Y1091" s="236"/>
    </row>
    <row r="1092" spans="1:25" ht="12.75">
      <c r="A1092" s="62" t="s">
        <v>7238</v>
      </c>
      <c r="B1092" s="328" t="e">
        <f t="shared" ca="1" si="47"/>
        <v>#REF!</v>
      </c>
      <c r="C1092" s="327">
        <v>0.2</v>
      </c>
      <c r="D1092" s="236"/>
      <c r="E1092" s="236"/>
      <c r="F1092" s="236"/>
      <c r="G1092" s="236"/>
      <c r="H1092" s="236"/>
      <c r="I1092" s="236"/>
      <c r="J1092" s="236"/>
      <c r="K1092" s="236"/>
      <c r="L1092" s="236"/>
      <c r="M1092" s="236"/>
      <c r="N1092" s="236"/>
      <c r="O1092" s="236"/>
      <c r="P1092" s="298"/>
      <c r="Q1092" s="236"/>
      <c r="R1092" s="236"/>
      <c r="S1092" s="236"/>
      <c r="T1092" s="236"/>
      <c r="U1092" s="236"/>
      <c r="V1092" s="236"/>
      <c r="W1092" s="236"/>
      <c r="X1092" s="236"/>
      <c r="Y1092" s="236"/>
    </row>
    <row r="1093" spans="1:25" ht="12.75">
      <c r="A1093" s="62" t="s">
        <v>7243</v>
      </c>
      <c r="B1093" s="328" t="e">
        <f t="shared" ca="1" si="47"/>
        <v>#REF!</v>
      </c>
      <c r="C1093" s="327">
        <v>0.2</v>
      </c>
      <c r="D1093" s="236"/>
      <c r="E1093" s="236"/>
      <c r="F1093" s="236"/>
      <c r="G1093" s="236"/>
      <c r="H1093" s="236"/>
      <c r="I1093" s="236"/>
      <c r="J1093" s="236"/>
      <c r="K1093" s="236"/>
      <c r="L1093" s="236"/>
      <c r="M1093" s="236"/>
      <c r="N1093" s="236"/>
      <c r="O1093" s="236"/>
      <c r="P1093" s="298"/>
      <c r="Q1093" s="236"/>
      <c r="R1093" s="236"/>
      <c r="S1093" s="236"/>
      <c r="T1093" s="236"/>
      <c r="U1093" s="236"/>
      <c r="V1093" s="236"/>
      <c r="W1093" s="236"/>
      <c r="X1093" s="236"/>
      <c r="Y1093" s="236"/>
    </row>
    <row r="1094" spans="1:25" ht="12.75">
      <c r="A1094" s="62" t="s">
        <v>7248</v>
      </c>
      <c r="B1094" s="328" t="e">
        <f t="shared" ca="1" si="47"/>
        <v>#REF!</v>
      </c>
      <c r="C1094" s="327">
        <v>0.2</v>
      </c>
      <c r="D1094" s="236"/>
      <c r="E1094" s="236"/>
      <c r="F1094" s="236"/>
      <c r="G1094" s="236"/>
      <c r="H1094" s="236"/>
      <c r="I1094" s="236"/>
      <c r="J1094" s="236"/>
      <c r="K1094" s="236"/>
      <c r="L1094" s="236"/>
      <c r="M1094" s="236"/>
      <c r="N1094" s="236"/>
      <c r="O1094" s="236"/>
      <c r="P1094" s="298"/>
      <c r="Q1094" s="236"/>
      <c r="R1094" s="236"/>
      <c r="S1094" s="236"/>
      <c r="T1094" s="236"/>
      <c r="U1094" s="236"/>
      <c r="V1094" s="236"/>
      <c r="W1094" s="236"/>
      <c r="X1094" s="236"/>
      <c r="Y1094" s="236"/>
    </row>
    <row r="1095" spans="1:25" ht="12.75">
      <c r="A1095" s="62" t="s">
        <v>7257</v>
      </c>
      <c r="B1095" s="328" t="e">
        <f t="shared" ca="1" si="47"/>
        <v>#REF!</v>
      </c>
      <c r="C1095" s="327">
        <v>0.2</v>
      </c>
      <c r="D1095" s="236"/>
      <c r="E1095" s="236"/>
      <c r="F1095" s="236"/>
      <c r="G1095" s="236"/>
      <c r="H1095" s="236"/>
      <c r="I1095" s="236"/>
      <c r="J1095" s="236"/>
      <c r="K1095" s="236"/>
      <c r="L1095" s="236"/>
      <c r="M1095" s="236"/>
      <c r="N1095" s="236"/>
      <c r="O1095" s="236"/>
      <c r="P1095" s="298"/>
      <c r="Q1095" s="236"/>
      <c r="R1095" s="236"/>
      <c r="S1095" s="236"/>
      <c r="T1095" s="236"/>
      <c r="U1095" s="236"/>
      <c r="V1095" s="236"/>
      <c r="W1095" s="236"/>
      <c r="X1095" s="236"/>
      <c r="Y1095" s="236"/>
    </row>
    <row r="1096" spans="1:25" ht="12.75">
      <c r="A1096" s="62" t="s">
        <v>7262</v>
      </c>
      <c r="B1096" s="328" t="e">
        <f t="shared" ca="1" si="47"/>
        <v>#REF!</v>
      </c>
      <c r="C1096" s="327">
        <v>0.2</v>
      </c>
      <c r="D1096" s="236"/>
      <c r="E1096" s="236"/>
      <c r="F1096" s="236"/>
      <c r="G1096" s="236"/>
      <c r="H1096" s="236"/>
      <c r="I1096" s="236"/>
      <c r="J1096" s="236"/>
      <c r="K1096" s="236"/>
      <c r="L1096" s="236"/>
      <c r="M1096" s="236"/>
      <c r="N1096" s="236"/>
      <c r="O1096" s="236"/>
      <c r="P1096" s="298"/>
      <c r="Q1096" s="236"/>
      <c r="R1096" s="236"/>
      <c r="S1096" s="236"/>
      <c r="T1096" s="236"/>
      <c r="U1096" s="236"/>
      <c r="V1096" s="236"/>
      <c r="W1096" s="236"/>
      <c r="X1096" s="236"/>
      <c r="Y1096" s="236"/>
    </row>
    <row r="1097" spans="1:25" ht="12.75">
      <c r="A1097" s="62" t="s">
        <v>7267</v>
      </c>
      <c r="B1097" s="328" t="e">
        <f t="shared" ca="1" si="47"/>
        <v>#REF!</v>
      </c>
      <c r="C1097" s="327">
        <v>0.2</v>
      </c>
      <c r="D1097" s="236"/>
      <c r="E1097" s="236"/>
      <c r="F1097" s="236"/>
      <c r="G1097" s="236"/>
      <c r="H1097" s="236"/>
      <c r="I1097" s="236"/>
      <c r="J1097" s="236"/>
      <c r="K1097" s="236"/>
      <c r="L1097" s="236"/>
      <c r="M1097" s="236"/>
      <c r="N1097" s="236"/>
      <c r="O1097" s="236"/>
      <c r="P1097" s="298"/>
      <c r="Q1097" s="236"/>
      <c r="R1097" s="236"/>
      <c r="S1097" s="236"/>
      <c r="T1097" s="236"/>
      <c r="U1097" s="236"/>
      <c r="V1097" s="236"/>
      <c r="W1097" s="236"/>
      <c r="X1097" s="236"/>
      <c r="Y1097" s="236"/>
    </row>
    <row r="1098" spans="1:25" ht="12.75">
      <c r="A1098" s="62" t="s">
        <v>7272</v>
      </c>
      <c r="B1098" s="328" t="e">
        <f t="shared" ca="1" si="47"/>
        <v>#REF!</v>
      </c>
      <c r="C1098" s="327">
        <v>0.2</v>
      </c>
      <c r="D1098" s="236"/>
      <c r="E1098" s="236"/>
      <c r="F1098" s="236"/>
      <c r="G1098" s="236"/>
      <c r="H1098" s="236"/>
      <c r="I1098" s="236"/>
      <c r="J1098" s="236"/>
      <c r="K1098" s="236"/>
      <c r="L1098" s="236"/>
      <c r="M1098" s="236"/>
      <c r="N1098" s="236"/>
      <c r="O1098" s="236"/>
      <c r="P1098" s="298"/>
      <c r="Q1098" s="236"/>
      <c r="R1098" s="236"/>
      <c r="S1098" s="236"/>
      <c r="T1098" s="236"/>
      <c r="U1098" s="236"/>
      <c r="V1098" s="236"/>
      <c r="W1098" s="236"/>
      <c r="X1098" s="236"/>
      <c r="Y1098" s="236"/>
    </row>
    <row r="1099" spans="1:25" ht="12.75">
      <c r="A1099" s="62" t="s">
        <v>7277</v>
      </c>
      <c r="B1099" s="328" t="e">
        <f t="shared" ca="1" si="47"/>
        <v>#REF!</v>
      </c>
      <c r="C1099" s="327">
        <v>0.2</v>
      </c>
      <c r="D1099" s="236"/>
      <c r="E1099" s="236"/>
      <c r="F1099" s="236"/>
      <c r="G1099" s="236"/>
      <c r="H1099" s="236"/>
      <c r="I1099" s="236"/>
      <c r="J1099" s="236"/>
      <c r="K1099" s="236"/>
      <c r="L1099" s="236"/>
      <c r="M1099" s="236"/>
      <c r="N1099" s="236"/>
      <c r="O1099" s="236"/>
      <c r="P1099" s="298"/>
      <c r="Q1099" s="236"/>
      <c r="R1099" s="236"/>
      <c r="S1099" s="236"/>
      <c r="T1099" s="236"/>
      <c r="U1099" s="236"/>
      <c r="V1099" s="236"/>
      <c r="W1099" s="236"/>
      <c r="X1099" s="236"/>
      <c r="Y1099" s="236"/>
    </row>
    <row r="1100" spans="1:25" ht="12.75">
      <c r="A1100" s="62" t="s">
        <v>7282</v>
      </c>
      <c r="B1100" s="328" t="e">
        <f t="shared" ca="1" si="47"/>
        <v>#REF!</v>
      </c>
      <c r="C1100" s="327">
        <v>0.2</v>
      </c>
      <c r="D1100" s="236"/>
      <c r="E1100" s="236"/>
      <c r="F1100" s="236"/>
      <c r="G1100" s="236"/>
      <c r="H1100" s="236"/>
      <c r="I1100" s="236"/>
      <c r="J1100" s="236"/>
      <c r="K1100" s="236"/>
      <c r="L1100" s="236"/>
      <c r="M1100" s="236"/>
      <c r="N1100" s="236"/>
      <c r="O1100" s="236"/>
      <c r="P1100" s="298"/>
      <c r="Q1100" s="236"/>
      <c r="R1100" s="236"/>
      <c r="S1100" s="236"/>
      <c r="T1100" s="236"/>
      <c r="U1100" s="236"/>
      <c r="V1100" s="236"/>
      <c r="W1100" s="236"/>
      <c r="X1100" s="236"/>
      <c r="Y1100" s="236"/>
    </row>
    <row r="1101" spans="1:25" ht="12.75">
      <c r="A1101" s="62" t="s">
        <v>7287</v>
      </c>
      <c r="B1101" s="328" t="e">
        <f t="shared" ca="1" si="47"/>
        <v>#REF!</v>
      </c>
      <c r="C1101" s="327">
        <v>0.2</v>
      </c>
      <c r="D1101" s="236"/>
      <c r="E1101" s="236"/>
      <c r="F1101" s="236"/>
      <c r="G1101" s="236"/>
      <c r="H1101" s="236"/>
      <c r="I1101" s="236"/>
      <c r="J1101" s="236"/>
      <c r="K1101" s="236"/>
      <c r="L1101" s="236"/>
      <c r="M1101" s="236"/>
      <c r="N1101" s="236"/>
      <c r="O1101" s="236"/>
      <c r="P1101" s="298"/>
      <c r="Q1101" s="236"/>
      <c r="R1101" s="236"/>
      <c r="S1101" s="236"/>
      <c r="T1101" s="236"/>
      <c r="U1101" s="236"/>
      <c r="V1101" s="236"/>
      <c r="W1101" s="236"/>
      <c r="X1101" s="236"/>
      <c r="Y1101" s="236"/>
    </row>
    <row r="1102" spans="1:25" ht="12.75">
      <c r="A1102" s="62" t="s">
        <v>7292</v>
      </c>
      <c r="B1102" s="328" t="e">
        <f t="shared" ca="1" si="47"/>
        <v>#REF!</v>
      </c>
      <c r="C1102" s="327">
        <v>0.2</v>
      </c>
      <c r="D1102" s="236"/>
      <c r="E1102" s="236"/>
      <c r="F1102" s="236"/>
      <c r="G1102" s="236"/>
      <c r="H1102" s="236"/>
      <c r="I1102" s="236"/>
      <c r="J1102" s="236"/>
      <c r="K1102" s="236"/>
      <c r="L1102" s="236"/>
      <c r="M1102" s="236"/>
      <c r="N1102" s="236"/>
      <c r="O1102" s="236"/>
      <c r="P1102" s="298"/>
      <c r="Q1102" s="236"/>
      <c r="R1102" s="236"/>
      <c r="S1102" s="236"/>
      <c r="T1102" s="236"/>
      <c r="U1102" s="236"/>
      <c r="V1102" s="236"/>
      <c r="W1102" s="236"/>
      <c r="X1102" s="236"/>
      <c r="Y1102" s="236"/>
    </row>
    <row r="1103" spans="1:25" ht="12.75">
      <c r="A1103" s="62" t="s">
        <v>12951</v>
      </c>
      <c r="B1103" s="364" t="e">
        <f t="shared" ca="1" si="47"/>
        <v>#REF!</v>
      </c>
      <c r="C1103" s="327">
        <v>0.2</v>
      </c>
      <c r="D1103" s="236"/>
      <c r="E1103" s="236"/>
      <c r="F1103" s="236"/>
      <c r="G1103" s="236"/>
      <c r="H1103" s="236"/>
      <c r="I1103" s="236"/>
      <c r="J1103" s="236"/>
      <c r="K1103" s="236"/>
      <c r="L1103" s="236"/>
      <c r="M1103" s="236"/>
      <c r="N1103" s="236"/>
      <c r="O1103" s="236"/>
      <c r="P1103" s="298"/>
      <c r="Q1103" s="236"/>
      <c r="R1103" s="236"/>
      <c r="S1103" s="236"/>
      <c r="T1103" s="236"/>
      <c r="U1103" s="236"/>
      <c r="V1103" s="236"/>
      <c r="W1103" s="236"/>
      <c r="X1103" s="236"/>
      <c r="Y1103" s="236"/>
    </row>
    <row r="1104" spans="1:25" ht="12.75">
      <c r="A1104" s="62" t="s">
        <v>7297</v>
      </c>
      <c r="B1104" s="328" t="e">
        <f t="shared" ca="1" si="47"/>
        <v>#REF!</v>
      </c>
      <c r="C1104" s="327">
        <v>0.2</v>
      </c>
      <c r="D1104" s="236"/>
      <c r="E1104" s="236"/>
      <c r="F1104" s="236"/>
      <c r="G1104" s="236"/>
      <c r="H1104" s="236"/>
      <c r="I1104" s="236"/>
      <c r="J1104" s="236"/>
      <c r="K1104" s="236"/>
      <c r="L1104" s="236"/>
      <c r="M1104" s="236"/>
      <c r="N1104" s="236"/>
      <c r="O1104" s="236"/>
      <c r="P1104" s="298"/>
      <c r="Q1104" s="236"/>
      <c r="R1104" s="236"/>
      <c r="S1104" s="236"/>
      <c r="T1104" s="236"/>
      <c r="U1104" s="236"/>
      <c r="V1104" s="236"/>
      <c r="W1104" s="236"/>
      <c r="X1104" s="236"/>
      <c r="Y1104" s="236"/>
    </row>
    <row r="1105" spans="1:25" ht="12.75">
      <c r="A1105" s="52" t="s">
        <v>7302</v>
      </c>
      <c r="B1105" s="328" t="e">
        <f t="shared" ca="1" si="47"/>
        <v>#REF!</v>
      </c>
      <c r="C1105" s="327">
        <v>0.2</v>
      </c>
      <c r="D1105" s="236"/>
      <c r="E1105" s="236"/>
      <c r="F1105" s="236"/>
      <c r="G1105" s="236"/>
      <c r="H1105" s="236"/>
      <c r="I1105" s="236"/>
      <c r="J1105" s="236"/>
      <c r="K1105" s="236"/>
      <c r="L1105" s="236"/>
      <c r="M1105" s="236"/>
      <c r="N1105" s="236"/>
      <c r="O1105" s="236"/>
      <c r="P1105" s="298"/>
      <c r="Q1105" s="236"/>
      <c r="R1105" s="236"/>
      <c r="S1105" s="236"/>
      <c r="T1105" s="236"/>
      <c r="U1105" s="236"/>
      <c r="V1105" s="236"/>
      <c r="W1105" s="236"/>
      <c r="X1105" s="236"/>
      <c r="Y1105" s="236"/>
    </row>
    <row r="1106" spans="1:25" ht="12.75">
      <c r="A1106" s="52" t="s">
        <v>7307</v>
      </c>
      <c r="B1106" s="328" t="e">
        <f t="shared" ca="1" si="47"/>
        <v>#REF!</v>
      </c>
      <c r="C1106" s="327">
        <v>0.2</v>
      </c>
      <c r="D1106" s="236"/>
      <c r="E1106" s="236"/>
      <c r="F1106" s="236"/>
      <c r="G1106" s="236"/>
      <c r="H1106" s="236"/>
      <c r="I1106" s="236"/>
      <c r="J1106" s="236"/>
      <c r="K1106" s="236"/>
      <c r="L1106" s="236"/>
      <c r="M1106" s="236"/>
      <c r="N1106" s="236"/>
      <c r="O1106" s="236"/>
      <c r="P1106" s="298"/>
      <c r="Q1106" s="236"/>
      <c r="R1106" s="236"/>
      <c r="S1106" s="236"/>
      <c r="T1106" s="236"/>
      <c r="U1106" s="236"/>
      <c r="V1106" s="236"/>
      <c r="W1106" s="236"/>
      <c r="X1106" s="236"/>
      <c r="Y1106" s="236"/>
    </row>
    <row r="1107" spans="1:25" ht="12.75">
      <c r="A1107" s="52" t="s">
        <v>7312</v>
      </c>
      <c r="B1107" s="328" t="e">
        <f t="shared" ca="1" si="47"/>
        <v>#REF!</v>
      </c>
      <c r="C1107" s="327">
        <v>0.2</v>
      </c>
      <c r="D1107" s="236"/>
      <c r="E1107" s="236"/>
      <c r="F1107" s="236"/>
      <c r="G1107" s="236"/>
      <c r="H1107" s="236"/>
      <c r="I1107" s="236"/>
      <c r="J1107" s="236"/>
      <c r="K1107" s="236"/>
      <c r="L1107" s="236"/>
      <c r="M1107" s="236"/>
      <c r="N1107" s="236"/>
      <c r="O1107" s="236"/>
      <c r="P1107" s="298"/>
      <c r="Q1107" s="236"/>
      <c r="R1107" s="236"/>
      <c r="S1107" s="236"/>
      <c r="T1107" s="236"/>
      <c r="U1107" s="236"/>
      <c r="V1107" s="236"/>
      <c r="W1107" s="236"/>
      <c r="X1107" s="236"/>
      <c r="Y1107" s="236"/>
    </row>
    <row r="1108" spans="1:25" ht="12.75">
      <c r="A1108" s="52" t="s">
        <v>7317</v>
      </c>
      <c r="B1108" s="328" t="e">
        <f t="shared" ca="1" si="47"/>
        <v>#REF!</v>
      </c>
      <c r="C1108" s="327">
        <v>0.2</v>
      </c>
      <c r="D1108" s="236"/>
      <c r="E1108" s="236"/>
      <c r="F1108" s="236"/>
      <c r="G1108" s="236"/>
      <c r="H1108" s="236"/>
      <c r="I1108" s="236"/>
      <c r="J1108" s="236"/>
      <c r="K1108" s="236"/>
      <c r="L1108" s="236"/>
      <c r="M1108" s="236"/>
      <c r="N1108" s="236"/>
      <c r="O1108" s="236"/>
      <c r="P1108" s="298"/>
      <c r="Q1108" s="236"/>
      <c r="R1108" s="236"/>
      <c r="S1108" s="236"/>
      <c r="T1108" s="236"/>
      <c r="U1108" s="236"/>
      <c r="V1108" s="236"/>
      <c r="W1108" s="236"/>
      <c r="X1108" s="236"/>
      <c r="Y1108" s="236"/>
    </row>
    <row r="1109" spans="1:25" ht="12.75">
      <c r="A1109" s="52" t="s">
        <v>7317</v>
      </c>
      <c r="B1109" s="328" t="e">
        <f t="shared" ca="1" si="47"/>
        <v>#REF!</v>
      </c>
      <c r="C1109" s="327">
        <v>0.2</v>
      </c>
      <c r="D1109" s="236"/>
      <c r="E1109" s="236"/>
      <c r="F1109" s="236"/>
      <c r="G1109" s="236"/>
      <c r="H1109" s="236"/>
      <c r="I1109" s="236"/>
      <c r="J1109" s="236"/>
      <c r="K1109" s="236"/>
      <c r="L1109" s="236"/>
      <c r="M1109" s="236"/>
      <c r="N1109" s="236"/>
      <c r="O1109" s="236"/>
      <c r="P1109" s="298"/>
      <c r="Q1109" s="236"/>
      <c r="R1109" s="236"/>
      <c r="S1109" s="236"/>
      <c r="T1109" s="236"/>
      <c r="U1109" s="236"/>
      <c r="V1109" s="236"/>
      <c r="W1109" s="236"/>
      <c r="X1109" s="236"/>
      <c r="Y1109" s="236"/>
    </row>
    <row r="1110" spans="1:25" ht="12.75">
      <c r="A1110" s="52" t="s">
        <v>7322</v>
      </c>
      <c r="B1110" s="328" t="e">
        <f t="shared" ca="1" si="47"/>
        <v>#REF!</v>
      </c>
      <c r="C1110" s="327">
        <v>0.2</v>
      </c>
      <c r="D1110" s="236"/>
      <c r="E1110" s="236"/>
      <c r="F1110" s="236"/>
      <c r="G1110" s="236"/>
      <c r="H1110" s="236"/>
      <c r="I1110" s="236"/>
      <c r="J1110" s="236"/>
      <c r="K1110" s="236"/>
      <c r="L1110" s="236"/>
      <c r="M1110" s="236"/>
      <c r="N1110" s="236"/>
      <c r="O1110" s="236"/>
      <c r="P1110" s="298"/>
      <c r="Q1110" s="236"/>
      <c r="R1110" s="236"/>
      <c r="S1110" s="236"/>
      <c r="T1110" s="236"/>
      <c r="U1110" s="236"/>
      <c r="V1110" s="236"/>
      <c r="W1110" s="236"/>
      <c r="X1110" s="236"/>
      <c r="Y1110" s="236"/>
    </row>
    <row r="1111" spans="1:25" ht="12.75">
      <c r="A1111" s="52" t="s">
        <v>7327</v>
      </c>
      <c r="B1111" s="328" t="e">
        <f t="shared" ca="1" si="47"/>
        <v>#REF!</v>
      </c>
      <c r="C1111" s="327">
        <v>0.2</v>
      </c>
      <c r="D1111" s="236"/>
      <c r="E1111" s="236"/>
      <c r="F1111" s="236"/>
      <c r="G1111" s="236"/>
      <c r="H1111" s="236"/>
      <c r="I1111" s="236"/>
      <c r="J1111" s="236"/>
      <c r="K1111" s="236"/>
      <c r="L1111" s="236"/>
      <c r="M1111" s="236"/>
      <c r="N1111" s="236"/>
      <c r="O1111" s="236"/>
      <c r="P1111" s="298"/>
      <c r="Q1111" s="236"/>
      <c r="R1111" s="236"/>
      <c r="S1111" s="236"/>
      <c r="T1111" s="236"/>
      <c r="U1111" s="236"/>
      <c r="V1111" s="236"/>
      <c r="W1111" s="236"/>
      <c r="X1111" s="236"/>
      <c r="Y1111" s="236"/>
    </row>
    <row r="1112" spans="1:25" ht="12.75">
      <c r="A1112" s="52" t="s">
        <v>7332</v>
      </c>
      <c r="B1112" s="328" t="e">
        <f t="shared" ca="1" si="47"/>
        <v>#REF!</v>
      </c>
      <c r="C1112" s="327">
        <v>0.2</v>
      </c>
      <c r="D1112" s="236"/>
      <c r="E1112" s="236"/>
      <c r="F1112" s="236"/>
      <c r="G1112" s="236"/>
      <c r="H1112" s="236"/>
      <c r="I1112" s="236"/>
      <c r="J1112" s="236"/>
      <c r="K1112" s="236"/>
      <c r="L1112" s="236"/>
      <c r="M1112" s="236"/>
      <c r="N1112" s="236"/>
      <c r="O1112" s="236"/>
      <c r="P1112" s="298"/>
      <c r="Q1112" s="236"/>
      <c r="R1112" s="236"/>
      <c r="S1112" s="236"/>
      <c r="T1112" s="236"/>
      <c r="U1112" s="236"/>
      <c r="V1112" s="236"/>
      <c r="W1112" s="236"/>
      <c r="X1112" s="236"/>
      <c r="Y1112" s="236"/>
    </row>
    <row r="1113" spans="1:25" ht="12.75">
      <c r="A1113" s="52" t="s">
        <v>7337</v>
      </c>
      <c r="B1113" s="328" t="e">
        <f t="shared" ca="1" si="47"/>
        <v>#REF!</v>
      </c>
      <c r="C1113" s="327">
        <v>0.2</v>
      </c>
      <c r="D1113" s="236"/>
      <c r="E1113" s="236"/>
      <c r="F1113" s="236"/>
      <c r="G1113" s="236"/>
      <c r="H1113" s="236"/>
      <c r="I1113" s="236"/>
      <c r="J1113" s="236"/>
      <c r="K1113" s="236"/>
      <c r="L1113" s="236"/>
      <c r="M1113" s="236"/>
      <c r="N1113" s="236"/>
      <c r="O1113" s="236"/>
      <c r="P1113" s="298"/>
      <c r="Q1113" s="236"/>
      <c r="R1113" s="236"/>
      <c r="S1113" s="236"/>
      <c r="T1113" s="236"/>
      <c r="U1113" s="236"/>
      <c r="V1113" s="236"/>
      <c r="W1113" s="236"/>
      <c r="X1113" s="236"/>
      <c r="Y1113" s="236"/>
    </row>
    <row r="1114" spans="1:25" ht="12.75">
      <c r="A1114" s="52" t="s">
        <v>12952</v>
      </c>
      <c r="B1114" s="364" t="e">
        <f t="shared" ca="1" si="47"/>
        <v>#REF!</v>
      </c>
      <c r="C1114" s="327">
        <v>0.2</v>
      </c>
      <c r="D1114" s="236"/>
      <c r="E1114" s="236"/>
      <c r="F1114" s="236"/>
      <c r="G1114" s="236"/>
      <c r="H1114" s="236"/>
      <c r="I1114" s="236"/>
      <c r="J1114" s="236"/>
      <c r="K1114" s="236"/>
      <c r="L1114" s="236"/>
      <c r="M1114" s="236"/>
      <c r="N1114" s="236"/>
      <c r="O1114" s="236"/>
      <c r="P1114" s="298"/>
      <c r="Q1114" s="236"/>
      <c r="R1114" s="236"/>
      <c r="S1114" s="236"/>
      <c r="T1114" s="236"/>
      <c r="U1114" s="236"/>
      <c r="V1114" s="236"/>
      <c r="W1114" s="236"/>
      <c r="X1114" s="236"/>
      <c r="Y1114" s="236"/>
    </row>
    <row r="1115" spans="1:25" ht="12.75">
      <c r="A1115" s="19"/>
      <c r="B1115" s="363"/>
      <c r="C1115" s="363"/>
      <c r="D1115" s="236"/>
      <c r="E1115" s="236"/>
      <c r="F1115" s="236"/>
      <c r="G1115" s="236"/>
      <c r="H1115" s="236"/>
      <c r="I1115" s="236"/>
      <c r="J1115" s="236"/>
      <c r="K1115" s="236"/>
      <c r="L1115" s="236"/>
      <c r="M1115" s="236"/>
      <c r="N1115" s="236"/>
      <c r="O1115" s="236"/>
      <c r="P1115" s="298"/>
      <c r="Q1115" s="236"/>
      <c r="R1115" s="236"/>
      <c r="S1115" s="236"/>
      <c r="T1115" s="236"/>
      <c r="U1115" s="236"/>
      <c r="V1115" s="236"/>
      <c r="W1115" s="236"/>
      <c r="X1115" s="236"/>
      <c r="Y1115" s="236"/>
    </row>
    <row r="1116" spans="1:25" ht="12.75">
      <c r="A1116" s="62" t="s">
        <v>7342</v>
      </c>
      <c r="B1116" s="328" t="e">
        <f t="shared" ref="B1116:B1136" ca="1" si="48">VLOOKUP(A1116, INDIRECT("'"&amp;$L$1&amp;"'!$B$3:$D"), 3, FALSE())</f>
        <v>#REF!</v>
      </c>
      <c r="C1116" s="327">
        <v>3</v>
      </c>
      <c r="D1116" s="236"/>
      <c r="E1116" s="236"/>
      <c r="F1116" s="236"/>
      <c r="G1116" s="236"/>
      <c r="H1116" s="236"/>
      <c r="I1116" s="236"/>
      <c r="J1116" s="236"/>
      <c r="K1116" s="236"/>
      <c r="L1116" s="236"/>
      <c r="M1116" s="236"/>
      <c r="N1116" s="236"/>
      <c r="O1116" s="236"/>
      <c r="P1116" s="298"/>
      <c r="Q1116" s="236"/>
      <c r="R1116" s="236"/>
      <c r="S1116" s="236"/>
      <c r="T1116" s="236"/>
      <c r="U1116" s="236"/>
      <c r="V1116" s="236"/>
      <c r="W1116" s="236"/>
      <c r="X1116" s="236"/>
      <c r="Y1116" s="236"/>
    </row>
    <row r="1117" spans="1:25" ht="12.75">
      <c r="A1117" s="62" t="s">
        <v>7350</v>
      </c>
      <c r="B1117" s="328" t="e">
        <f t="shared" ca="1" si="48"/>
        <v>#REF!</v>
      </c>
      <c r="C1117" s="327">
        <v>3</v>
      </c>
      <c r="D1117" s="236"/>
      <c r="E1117" s="236"/>
      <c r="F1117" s="236"/>
      <c r="G1117" s="236"/>
      <c r="H1117" s="236"/>
      <c r="I1117" s="236"/>
      <c r="J1117" s="236"/>
      <c r="K1117" s="236"/>
      <c r="L1117" s="236"/>
      <c r="M1117" s="236"/>
      <c r="N1117" s="236"/>
      <c r="O1117" s="236"/>
      <c r="P1117" s="298"/>
      <c r="Q1117" s="236"/>
      <c r="R1117" s="236"/>
      <c r="S1117" s="236"/>
      <c r="T1117" s="236"/>
      <c r="U1117" s="236"/>
      <c r="V1117" s="236"/>
      <c r="W1117" s="236"/>
      <c r="X1117" s="236"/>
      <c r="Y1117" s="236"/>
    </row>
    <row r="1118" spans="1:25" ht="12.75">
      <c r="A1118" s="52" t="s">
        <v>12953</v>
      </c>
      <c r="B1118" s="364" t="e">
        <f t="shared" ca="1" si="48"/>
        <v>#REF!</v>
      </c>
      <c r="C1118" s="327">
        <v>3</v>
      </c>
      <c r="D1118" s="236"/>
      <c r="E1118" s="236"/>
      <c r="F1118" s="236"/>
      <c r="G1118" s="236"/>
      <c r="H1118" s="236"/>
      <c r="I1118" s="236"/>
      <c r="J1118" s="236"/>
      <c r="K1118" s="236"/>
      <c r="L1118" s="236"/>
      <c r="M1118" s="236"/>
      <c r="N1118" s="236"/>
      <c r="O1118" s="236"/>
      <c r="P1118" s="298"/>
      <c r="Q1118" s="236"/>
      <c r="R1118" s="236"/>
      <c r="S1118" s="236"/>
      <c r="T1118" s="236"/>
      <c r="U1118" s="236"/>
      <c r="V1118" s="236"/>
      <c r="W1118" s="236"/>
      <c r="X1118" s="236"/>
      <c r="Y1118" s="236"/>
    </row>
    <row r="1119" spans="1:25" ht="12.75">
      <c r="A1119" s="52" t="s">
        <v>7360</v>
      </c>
      <c r="B1119" s="328" t="e">
        <f t="shared" ca="1" si="48"/>
        <v>#REF!</v>
      </c>
      <c r="C1119" s="327">
        <v>3</v>
      </c>
      <c r="D1119" s="236"/>
      <c r="E1119" s="236"/>
      <c r="F1119" s="236"/>
      <c r="G1119" s="236"/>
      <c r="H1119" s="236"/>
      <c r="I1119" s="236"/>
      <c r="J1119" s="236"/>
      <c r="K1119" s="236"/>
      <c r="L1119" s="236"/>
      <c r="M1119" s="236"/>
      <c r="N1119" s="236"/>
      <c r="O1119" s="236"/>
      <c r="P1119" s="298"/>
      <c r="Q1119" s="236"/>
      <c r="R1119" s="236"/>
      <c r="S1119" s="236"/>
      <c r="T1119" s="236"/>
      <c r="U1119" s="236"/>
      <c r="V1119" s="236"/>
      <c r="W1119" s="236"/>
      <c r="X1119" s="236"/>
      <c r="Y1119" s="236"/>
    </row>
    <row r="1120" spans="1:25" ht="12.75">
      <c r="A1120" s="52" t="s">
        <v>7369</v>
      </c>
      <c r="B1120" s="328" t="e">
        <f t="shared" ca="1" si="48"/>
        <v>#REF!</v>
      </c>
      <c r="C1120" s="327">
        <v>3</v>
      </c>
      <c r="D1120" s="236"/>
      <c r="E1120" s="236"/>
      <c r="F1120" s="236"/>
      <c r="G1120" s="236"/>
      <c r="H1120" s="236"/>
      <c r="I1120" s="236"/>
      <c r="J1120" s="236"/>
      <c r="K1120" s="236"/>
      <c r="L1120" s="236"/>
      <c r="M1120" s="236"/>
      <c r="N1120" s="236"/>
      <c r="O1120" s="236"/>
      <c r="P1120" s="298"/>
      <c r="Q1120" s="236"/>
      <c r="R1120" s="236"/>
      <c r="S1120" s="236"/>
      <c r="T1120" s="236"/>
      <c r="U1120" s="236"/>
      <c r="V1120" s="236"/>
      <c r="W1120" s="236"/>
      <c r="X1120" s="236"/>
      <c r="Y1120" s="236"/>
    </row>
    <row r="1121" spans="1:25" ht="12.75">
      <c r="A1121" s="52" t="s">
        <v>7386</v>
      </c>
      <c r="B1121" s="328" t="e">
        <f t="shared" ca="1" si="48"/>
        <v>#REF!</v>
      </c>
      <c r="C1121" s="327">
        <v>3</v>
      </c>
      <c r="D1121" s="236"/>
      <c r="E1121" s="236"/>
      <c r="F1121" s="236"/>
      <c r="G1121" s="236"/>
      <c r="H1121" s="236"/>
      <c r="I1121" s="236"/>
      <c r="J1121" s="236"/>
      <c r="K1121" s="236"/>
      <c r="L1121" s="236"/>
      <c r="M1121" s="236"/>
      <c r="N1121" s="236"/>
      <c r="O1121" s="236"/>
      <c r="P1121" s="298"/>
      <c r="Q1121" s="236"/>
      <c r="R1121" s="236"/>
      <c r="S1121" s="236"/>
      <c r="T1121" s="236"/>
      <c r="U1121" s="236"/>
      <c r="V1121" s="236"/>
      <c r="W1121" s="236"/>
      <c r="X1121" s="236"/>
      <c r="Y1121" s="236"/>
    </row>
    <row r="1122" spans="1:25" ht="12.75">
      <c r="A1122" s="52" t="s">
        <v>7391</v>
      </c>
      <c r="B1122" s="328" t="e">
        <f t="shared" ca="1" si="48"/>
        <v>#REF!</v>
      </c>
      <c r="C1122" s="327">
        <v>3</v>
      </c>
      <c r="D1122" s="236"/>
      <c r="E1122" s="236"/>
      <c r="F1122" s="236"/>
      <c r="G1122" s="236"/>
      <c r="H1122" s="236"/>
      <c r="I1122" s="236"/>
      <c r="J1122" s="236"/>
      <c r="K1122" s="236"/>
      <c r="L1122" s="236"/>
      <c r="M1122" s="236"/>
      <c r="N1122" s="236"/>
      <c r="O1122" s="236"/>
      <c r="P1122" s="298"/>
      <c r="Q1122" s="236"/>
      <c r="R1122" s="236"/>
      <c r="S1122" s="236"/>
      <c r="T1122" s="236"/>
      <c r="U1122" s="236"/>
      <c r="V1122" s="236"/>
      <c r="W1122" s="236"/>
      <c r="X1122" s="236"/>
      <c r="Y1122" s="236"/>
    </row>
    <row r="1123" spans="1:25" ht="12.75">
      <c r="A1123" s="52" t="s">
        <v>7396</v>
      </c>
      <c r="B1123" s="328" t="e">
        <f t="shared" ca="1" si="48"/>
        <v>#REF!</v>
      </c>
      <c r="C1123" s="327">
        <v>3</v>
      </c>
      <c r="D1123" s="236"/>
      <c r="E1123" s="236"/>
      <c r="F1123" s="236"/>
      <c r="G1123" s="236"/>
      <c r="H1123" s="236"/>
      <c r="I1123" s="236"/>
      <c r="J1123" s="236"/>
      <c r="K1123" s="236"/>
      <c r="L1123" s="236"/>
      <c r="M1123" s="236"/>
      <c r="N1123" s="236"/>
      <c r="O1123" s="236"/>
      <c r="P1123" s="298"/>
      <c r="Q1123" s="236"/>
      <c r="R1123" s="236"/>
      <c r="S1123" s="236"/>
      <c r="T1123" s="236"/>
      <c r="U1123" s="236"/>
      <c r="V1123" s="236"/>
      <c r="W1123" s="236"/>
      <c r="X1123" s="236"/>
      <c r="Y1123" s="236"/>
    </row>
    <row r="1124" spans="1:25" ht="12.75">
      <c r="A1124" s="52" t="s">
        <v>7401</v>
      </c>
      <c r="B1124" s="328" t="e">
        <f t="shared" ca="1" si="48"/>
        <v>#REF!</v>
      </c>
      <c r="C1124" s="327">
        <v>3</v>
      </c>
      <c r="D1124" s="236"/>
      <c r="E1124" s="236"/>
      <c r="F1124" s="236"/>
      <c r="G1124" s="236"/>
      <c r="H1124" s="236"/>
      <c r="I1124" s="236"/>
      <c r="J1124" s="236"/>
      <c r="K1124" s="236"/>
      <c r="L1124" s="236"/>
      <c r="M1124" s="236"/>
      <c r="N1124" s="236"/>
      <c r="O1124" s="236"/>
      <c r="P1124" s="298"/>
      <c r="Q1124" s="236"/>
      <c r="R1124" s="236"/>
      <c r="S1124" s="236"/>
      <c r="T1124" s="236"/>
      <c r="U1124" s="236"/>
      <c r="V1124" s="236"/>
      <c r="W1124" s="236"/>
      <c r="X1124" s="236"/>
      <c r="Y1124" s="236"/>
    </row>
    <row r="1125" spans="1:25" ht="12.75">
      <c r="A1125" s="52" t="s">
        <v>7406</v>
      </c>
      <c r="B1125" s="328" t="e">
        <f t="shared" ca="1" si="48"/>
        <v>#REF!</v>
      </c>
      <c r="C1125" s="327">
        <v>3</v>
      </c>
      <c r="D1125" s="236"/>
      <c r="E1125" s="236"/>
      <c r="F1125" s="236"/>
      <c r="G1125" s="236"/>
      <c r="H1125" s="236"/>
      <c r="I1125" s="236"/>
      <c r="J1125" s="236"/>
      <c r="K1125" s="236"/>
      <c r="L1125" s="236"/>
      <c r="M1125" s="236"/>
      <c r="N1125" s="236"/>
      <c r="O1125" s="236"/>
      <c r="P1125" s="298"/>
      <c r="Q1125" s="236"/>
      <c r="R1125" s="236"/>
      <c r="S1125" s="236"/>
      <c r="T1125" s="236"/>
      <c r="U1125" s="236"/>
      <c r="V1125" s="236"/>
      <c r="W1125" s="236"/>
      <c r="X1125" s="236"/>
      <c r="Y1125" s="236"/>
    </row>
    <row r="1126" spans="1:25" ht="12.75">
      <c r="A1126" s="52" t="s">
        <v>2939</v>
      </c>
      <c r="B1126" s="328" t="e">
        <f t="shared" ca="1" si="48"/>
        <v>#REF!</v>
      </c>
      <c r="C1126" s="327">
        <v>3</v>
      </c>
      <c r="D1126" s="236"/>
      <c r="E1126" s="236"/>
      <c r="F1126" s="236"/>
      <c r="G1126" s="236"/>
      <c r="H1126" s="236"/>
      <c r="I1126" s="236"/>
      <c r="J1126" s="236"/>
      <c r="K1126" s="236"/>
      <c r="L1126" s="236"/>
      <c r="M1126" s="236"/>
      <c r="N1126" s="236"/>
      <c r="O1126" s="236"/>
      <c r="P1126" s="298"/>
      <c r="Q1126" s="236"/>
      <c r="R1126" s="236"/>
      <c r="S1126" s="236"/>
      <c r="T1126" s="236"/>
      <c r="U1126" s="236"/>
      <c r="V1126" s="236"/>
      <c r="W1126" s="236"/>
      <c r="X1126" s="236"/>
      <c r="Y1126" s="236"/>
    </row>
    <row r="1127" spans="1:25" ht="12.75">
      <c r="A1127" s="52" t="s">
        <v>7430</v>
      </c>
      <c r="B1127" s="328" t="e">
        <f t="shared" ca="1" si="48"/>
        <v>#REF!</v>
      </c>
      <c r="C1127" s="327">
        <v>3</v>
      </c>
      <c r="D1127" s="236"/>
      <c r="E1127" s="236"/>
      <c r="F1127" s="236"/>
      <c r="G1127" s="236"/>
      <c r="H1127" s="236"/>
      <c r="I1127" s="236"/>
      <c r="J1127" s="236"/>
      <c r="K1127" s="236"/>
      <c r="L1127" s="236"/>
      <c r="M1127" s="236"/>
      <c r="N1127" s="236"/>
      <c r="O1127" s="236"/>
      <c r="P1127" s="298"/>
      <c r="Q1127" s="236"/>
      <c r="R1127" s="236"/>
      <c r="S1127" s="236"/>
      <c r="T1127" s="236"/>
      <c r="U1127" s="236"/>
      <c r="V1127" s="236"/>
      <c r="W1127" s="236"/>
      <c r="X1127" s="236"/>
      <c r="Y1127" s="236"/>
    </row>
    <row r="1128" spans="1:25" ht="12.75">
      <c r="A1128" s="52" t="s">
        <v>7435</v>
      </c>
      <c r="B1128" s="328" t="e">
        <f t="shared" ca="1" si="48"/>
        <v>#REF!</v>
      </c>
      <c r="C1128" s="327">
        <v>3</v>
      </c>
      <c r="D1128" s="236"/>
      <c r="E1128" s="236"/>
      <c r="F1128" s="236"/>
      <c r="G1128" s="236"/>
      <c r="H1128" s="236"/>
      <c r="I1128" s="236"/>
      <c r="J1128" s="236"/>
      <c r="K1128" s="236"/>
      <c r="L1128" s="236"/>
      <c r="M1128" s="236"/>
      <c r="N1128" s="236"/>
      <c r="O1128" s="236"/>
      <c r="P1128" s="298"/>
      <c r="Q1128" s="236"/>
      <c r="R1128" s="236"/>
      <c r="S1128" s="236"/>
      <c r="T1128" s="236"/>
      <c r="U1128" s="236"/>
      <c r="V1128" s="236"/>
      <c r="W1128" s="236"/>
      <c r="X1128" s="236"/>
      <c r="Y1128" s="236"/>
    </row>
    <row r="1129" spans="1:25" ht="12.75">
      <c r="A1129" s="52" t="s">
        <v>7440</v>
      </c>
      <c r="B1129" s="328" t="e">
        <f t="shared" ca="1" si="48"/>
        <v>#REF!</v>
      </c>
      <c r="C1129" s="327">
        <v>3</v>
      </c>
      <c r="D1129" s="236"/>
      <c r="E1129" s="236"/>
      <c r="F1129" s="236"/>
      <c r="G1129" s="236"/>
      <c r="H1129" s="236"/>
      <c r="I1129" s="236"/>
      <c r="J1129" s="236"/>
      <c r="K1129" s="236"/>
      <c r="L1129" s="236"/>
      <c r="M1129" s="236"/>
      <c r="N1129" s="236"/>
      <c r="O1129" s="236"/>
      <c r="P1129" s="298"/>
      <c r="Q1129" s="236"/>
      <c r="R1129" s="236"/>
      <c r="S1129" s="236"/>
      <c r="T1129" s="236"/>
      <c r="U1129" s="236"/>
      <c r="V1129" s="236"/>
      <c r="W1129" s="236"/>
      <c r="X1129" s="236"/>
      <c r="Y1129" s="236"/>
    </row>
    <row r="1130" spans="1:25" ht="12.75">
      <c r="A1130" s="52" t="s">
        <v>12954</v>
      </c>
      <c r="B1130" s="364" t="e">
        <f t="shared" ca="1" si="48"/>
        <v>#REF!</v>
      </c>
      <c r="C1130" s="327">
        <v>3</v>
      </c>
      <c r="D1130" s="236"/>
      <c r="E1130" s="236"/>
      <c r="F1130" s="236"/>
      <c r="G1130" s="236"/>
      <c r="H1130" s="236"/>
      <c r="I1130" s="236"/>
      <c r="J1130" s="236"/>
      <c r="K1130" s="236"/>
      <c r="L1130" s="236"/>
      <c r="M1130" s="236"/>
      <c r="N1130" s="236"/>
      <c r="O1130" s="236"/>
      <c r="P1130" s="298"/>
      <c r="Q1130" s="236"/>
      <c r="R1130" s="236"/>
      <c r="S1130" s="236"/>
      <c r="T1130" s="236"/>
      <c r="U1130" s="236"/>
      <c r="V1130" s="236"/>
      <c r="W1130" s="236"/>
      <c r="X1130" s="236"/>
      <c r="Y1130" s="236"/>
    </row>
    <row r="1131" spans="1:25" ht="12.75">
      <c r="A1131" s="52" t="s">
        <v>7378</v>
      </c>
      <c r="B1131" s="328" t="e">
        <f t="shared" ca="1" si="48"/>
        <v>#REF!</v>
      </c>
      <c r="C1131" s="327">
        <v>3</v>
      </c>
      <c r="D1131" s="236"/>
      <c r="E1131" s="236"/>
      <c r="F1131" s="236"/>
      <c r="G1131" s="236"/>
      <c r="H1131" s="236"/>
      <c r="I1131" s="236"/>
      <c r="J1131" s="236"/>
      <c r="K1131" s="236"/>
      <c r="L1131" s="236"/>
      <c r="M1131" s="236"/>
      <c r="N1131" s="236"/>
      <c r="O1131" s="236"/>
      <c r="P1131" s="298"/>
      <c r="Q1131" s="236"/>
      <c r="R1131" s="236"/>
      <c r="S1131" s="236"/>
      <c r="T1131" s="236"/>
      <c r="U1131" s="236"/>
      <c r="V1131" s="236"/>
      <c r="W1131" s="236"/>
      <c r="X1131" s="236"/>
      <c r="Y1131" s="236"/>
    </row>
    <row r="1132" spans="1:25" ht="12.75">
      <c r="A1132" s="52" t="s">
        <v>7440</v>
      </c>
      <c r="B1132" s="328" t="e">
        <f t="shared" ca="1" si="48"/>
        <v>#REF!</v>
      </c>
      <c r="C1132" s="327">
        <v>3</v>
      </c>
      <c r="D1132" s="236"/>
      <c r="E1132" s="236"/>
      <c r="F1132" s="236"/>
      <c r="G1132" s="236"/>
      <c r="H1132" s="236"/>
      <c r="I1132" s="236"/>
      <c r="J1132" s="236"/>
      <c r="K1132" s="236"/>
      <c r="L1132" s="236"/>
      <c r="M1132" s="236"/>
      <c r="N1132" s="236"/>
      <c r="O1132" s="236"/>
      <c r="P1132" s="298"/>
      <c r="Q1132" s="236"/>
      <c r="R1132" s="236"/>
      <c r="S1132" s="236"/>
      <c r="T1132" s="236"/>
      <c r="U1132" s="236"/>
      <c r="V1132" s="236"/>
      <c r="W1132" s="236"/>
      <c r="X1132" s="236"/>
      <c r="Y1132" s="236"/>
    </row>
    <row r="1133" spans="1:25" ht="12.75">
      <c r="A1133" s="52" t="s">
        <v>7450</v>
      </c>
      <c r="B1133" s="328" t="e">
        <f t="shared" ca="1" si="48"/>
        <v>#REF!</v>
      </c>
      <c r="C1133" s="327">
        <v>3</v>
      </c>
      <c r="D1133" s="236"/>
      <c r="E1133" s="236"/>
      <c r="F1133" s="236"/>
      <c r="G1133" s="236"/>
      <c r="H1133" s="236"/>
      <c r="I1133" s="236"/>
      <c r="J1133" s="236"/>
      <c r="K1133" s="236"/>
      <c r="L1133" s="236"/>
      <c r="M1133" s="236"/>
      <c r="N1133" s="236"/>
      <c r="O1133" s="236"/>
      <c r="P1133" s="298"/>
      <c r="Q1133" s="236"/>
      <c r="R1133" s="236"/>
      <c r="S1133" s="236"/>
      <c r="T1133" s="236"/>
      <c r="U1133" s="236"/>
      <c r="V1133" s="236"/>
      <c r="W1133" s="236"/>
      <c r="X1133" s="236"/>
      <c r="Y1133" s="236"/>
    </row>
    <row r="1134" spans="1:25" ht="12.75">
      <c r="A1134" s="52" t="s">
        <v>7455</v>
      </c>
      <c r="B1134" s="328" t="e">
        <f t="shared" ca="1" si="48"/>
        <v>#REF!</v>
      </c>
      <c r="C1134" s="327">
        <v>3</v>
      </c>
      <c r="D1134" s="236"/>
      <c r="E1134" s="236"/>
      <c r="F1134" s="236"/>
      <c r="G1134" s="236"/>
      <c r="H1134" s="236"/>
      <c r="I1134" s="236"/>
      <c r="J1134" s="236"/>
      <c r="K1134" s="236"/>
      <c r="L1134" s="236"/>
      <c r="M1134" s="236"/>
      <c r="N1134" s="236"/>
      <c r="O1134" s="236"/>
      <c r="P1134" s="298"/>
      <c r="Q1134" s="236"/>
      <c r="R1134" s="236"/>
      <c r="S1134" s="236"/>
      <c r="T1134" s="236"/>
      <c r="U1134" s="236"/>
      <c r="V1134" s="236"/>
      <c r="W1134" s="236"/>
      <c r="X1134" s="236"/>
      <c r="Y1134" s="236"/>
    </row>
    <row r="1135" spans="1:25" ht="12.75">
      <c r="A1135" s="52" t="s">
        <v>7460</v>
      </c>
      <c r="B1135" s="328" t="e">
        <f t="shared" ca="1" si="48"/>
        <v>#REF!</v>
      </c>
      <c r="C1135" s="327">
        <v>3</v>
      </c>
      <c r="D1135" s="236"/>
      <c r="E1135" s="236"/>
      <c r="F1135" s="236"/>
      <c r="G1135" s="236"/>
      <c r="H1135" s="236"/>
      <c r="I1135" s="236"/>
      <c r="J1135" s="236"/>
      <c r="K1135" s="236"/>
      <c r="L1135" s="236"/>
      <c r="M1135" s="236"/>
      <c r="N1135" s="236"/>
      <c r="O1135" s="236"/>
      <c r="P1135" s="298"/>
      <c r="Q1135" s="236"/>
      <c r="R1135" s="236"/>
      <c r="S1135" s="236"/>
      <c r="T1135" s="236"/>
      <c r="U1135" s="236"/>
      <c r="V1135" s="236"/>
      <c r="W1135" s="236"/>
      <c r="X1135" s="236"/>
      <c r="Y1135" s="236"/>
    </row>
    <row r="1136" spans="1:25" ht="12.75">
      <c r="A1136" s="52" t="s">
        <v>7465</v>
      </c>
      <c r="B1136" s="328" t="e">
        <f t="shared" ca="1" si="48"/>
        <v>#REF!</v>
      </c>
      <c r="C1136" s="327">
        <v>3</v>
      </c>
      <c r="D1136" s="236"/>
      <c r="E1136" s="236"/>
      <c r="F1136" s="236"/>
      <c r="G1136" s="236"/>
      <c r="H1136" s="236"/>
      <c r="I1136" s="236"/>
      <c r="J1136" s="236"/>
      <c r="K1136" s="236"/>
      <c r="L1136" s="236"/>
      <c r="M1136" s="236"/>
      <c r="N1136" s="236"/>
      <c r="O1136" s="236"/>
      <c r="P1136" s="298"/>
      <c r="Q1136" s="236"/>
      <c r="R1136" s="236"/>
      <c r="S1136" s="236"/>
      <c r="T1136" s="236"/>
      <c r="U1136" s="236"/>
      <c r="V1136" s="236"/>
      <c r="W1136" s="236"/>
      <c r="X1136" s="236"/>
      <c r="Y1136" s="236"/>
    </row>
    <row r="1137" spans="1:25" ht="12.75">
      <c r="A1137" s="19"/>
      <c r="B1137" s="363"/>
      <c r="C1137" s="363"/>
      <c r="D1137" s="236"/>
      <c r="E1137" s="236"/>
      <c r="F1137" s="236"/>
      <c r="G1137" s="236"/>
      <c r="H1137" s="236"/>
      <c r="I1137" s="236"/>
      <c r="J1137" s="236"/>
      <c r="K1137" s="236"/>
      <c r="L1137" s="236"/>
      <c r="M1137" s="236"/>
      <c r="N1137" s="236"/>
      <c r="O1137" s="236"/>
      <c r="P1137" s="298"/>
      <c r="Q1137" s="236"/>
      <c r="R1137" s="236"/>
      <c r="S1137" s="236"/>
      <c r="T1137" s="236"/>
      <c r="U1137" s="236"/>
      <c r="V1137" s="236"/>
      <c r="W1137" s="236"/>
      <c r="X1137" s="236"/>
      <c r="Y1137" s="236"/>
    </row>
    <row r="1138" spans="1:25" ht="12.75">
      <c r="A1138" s="63" t="s">
        <v>12067</v>
      </c>
      <c r="B1138" s="328" t="e">
        <f t="shared" ref="B1138:B1154" ca="1" si="49">VLOOKUP(A1138, INDIRECT("'"&amp;$L$1&amp;"'!$B$3:$D"), 3, FALSE())</f>
        <v>#REF!</v>
      </c>
      <c r="C1138" s="327">
        <v>0.5</v>
      </c>
      <c r="D1138" s="236"/>
      <c r="E1138" s="236"/>
      <c r="F1138" s="236"/>
      <c r="G1138" s="236"/>
      <c r="H1138" s="236"/>
      <c r="I1138" s="236"/>
      <c r="J1138" s="236"/>
      <c r="K1138" s="236"/>
      <c r="L1138" s="236"/>
      <c r="M1138" s="236"/>
      <c r="N1138" s="236"/>
      <c r="O1138" s="236"/>
      <c r="P1138" s="298"/>
      <c r="Q1138" s="236"/>
      <c r="R1138" s="236"/>
      <c r="S1138" s="236"/>
      <c r="T1138" s="236"/>
      <c r="U1138" s="236"/>
      <c r="V1138" s="236"/>
      <c r="W1138" s="236"/>
      <c r="X1138" s="236"/>
      <c r="Y1138" s="236"/>
    </row>
    <row r="1139" spans="1:25" ht="12.75">
      <c r="A1139" s="63" t="s">
        <v>6791</v>
      </c>
      <c r="B1139" s="328" t="e">
        <f t="shared" ca="1" si="49"/>
        <v>#REF!</v>
      </c>
      <c r="C1139" s="327">
        <v>0.5</v>
      </c>
      <c r="D1139" s="236"/>
      <c r="E1139" s="236"/>
      <c r="F1139" s="236"/>
      <c r="G1139" s="236"/>
      <c r="H1139" s="236"/>
      <c r="I1139" s="236"/>
      <c r="J1139" s="236"/>
      <c r="K1139" s="236"/>
      <c r="L1139" s="236"/>
      <c r="M1139" s="236"/>
      <c r="N1139" s="236"/>
      <c r="O1139" s="236"/>
      <c r="P1139" s="298"/>
      <c r="Q1139" s="236"/>
      <c r="R1139" s="236"/>
      <c r="S1139" s="236"/>
      <c r="T1139" s="236"/>
      <c r="U1139" s="236"/>
      <c r="V1139" s="236"/>
      <c r="W1139" s="236"/>
      <c r="X1139" s="236"/>
      <c r="Y1139" s="236"/>
    </row>
    <row r="1140" spans="1:25" ht="12.75">
      <c r="A1140" s="63" t="s">
        <v>6796</v>
      </c>
      <c r="B1140" s="328" t="e">
        <f t="shared" ca="1" si="49"/>
        <v>#REF!</v>
      </c>
      <c r="C1140" s="327">
        <v>0.5</v>
      </c>
      <c r="D1140" s="236"/>
      <c r="E1140" s="236"/>
      <c r="F1140" s="236"/>
      <c r="G1140" s="236"/>
      <c r="H1140" s="236"/>
      <c r="I1140" s="236"/>
      <c r="J1140" s="236"/>
      <c r="K1140" s="236"/>
      <c r="L1140" s="236"/>
      <c r="M1140" s="236"/>
      <c r="N1140" s="236"/>
      <c r="O1140" s="236"/>
      <c r="P1140" s="298"/>
      <c r="Q1140" s="236"/>
      <c r="R1140" s="236"/>
      <c r="S1140" s="236"/>
      <c r="T1140" s="236"/>
      <c r="U1140" s="236"/>
      <c r="V1140" s="236"/>
      <c r="W1140" s="236"/>
      <c r="X1140" s="236"/>
      <c r="Y1140" s="236"/>
    </row>
    <row r="1141" spans="1:25" ht="12.75">
      <c r="A1141" s="63" t="s">
        <v>6801</v>
      </c>
      <c r="B1141" s="328" t="e">
        <f t="shared" ca="1" si="49"/>
        <v>#REF!</v>
      </c>
      <c r="C1141" s="327">
        <v>0.5</v>
      </c>
      <c r="D1141" s="236"/>
      <c r="E1141" s="236"/>
      <c r="F1141" s="236"/>
      <c r="G1141" s="236"/>
      <c r="H1141" s="236"/>
      <c r="I1141" s="236"/>
      <c r="J1141" s="236"/>
      <c r="K1141" s="236"/>
      <c r="L1141" s="236"/>
      <c r="M1141" s="236"/>
      <c r="N1141" s="236"/>
      <c r="O1141" s="236"/>
      <c r="P1141" s="298"/>
      <c r="Q1141" s="236"/>
      <c r="R1141" s="236"/>
      <c r="S1141" s="236"/>
      <c r="T1141" s="236"/>
      <c r="U1141" s="236"/>
      <c r="V1141" s="236"/>
      <c r="W1141" s="236"/>
      <c r="X1141" s="236"/>
      <c r="Y1141" s="236"/>
    </row>
    <row r="1142" spans="1:25" ht="12.75">
      <c r="A1142" s="63" t="s">
        <v>6806</v>
      </c>
      <c r="B1142" s="328" t="e">
        <f t="shared" ca="1" si="49"/>
        <v>#REF!</v>
      </c>
      <c r="C1142" s="327">
        <v>0.5</v>
      </c>
      <c r="D1142" s="236"/>
      <c r="E1142" s="236"/>
      <c r="F1142" s="236"/>
      <c r="G1142" s="236"/>
      <c r="H1142" s="236"/>
      <c r="I1142" s="236"/>
      <c r="J1142" s="236"/>
      <c r="K1142" s="236"/>
      <c r="L1142" s="236"/>
      <c r="M1142" s="236"/>
      <c r="N1142" s="236"/>
      <c r="O1142" s="236"/>
      <c r="P1142" s="298"/>
      <c r="Q1142" s="236"/>
      <c r="R1142" s="236"/>
      <c r="S1142" s="236"/>
      <c r="T1142" s="236"/>
      <c r="U1142" s="236"/>
      <c r="V1142" s="236"/>
      <c r="W1142" s="236"/>
      <c r="X1142" s="236"/>
      <c r="Y1142" s="236"/>
    </row>
    <row r="1143" spans="1:25" ht="12.75">
      <c r="A1143" s="63" t="s">
        <v>6815</v>
      </c>
      <c r="B1143" s="328" t="e">
        <f t="shared" ca="1" si="49"/>
        <v>#REF!</v>
      </c>
      <c r="C1143" s="327">
        <v>0.5</v>
      </c>
      <c r="D1143" s="236"/>
      <c r="E1143" s="236"/>
      <c r="F1143" s="236"/>
      <c r="G1143" s="236"/>
      <c r="H1143" s="236"/>
      <c r="I1143" s="236"/>
      <c r="J1143" s="236"/>
      <c r="K1143" s="236"/>
      <c r="L1143" s="236"/>
      <c r="M1143" s="236"/>
      <c r="N1143" s="236"/>
      <c r="O1143" s="236"/>
      <c r="P1143" s="298"/>
      <c r="Q1143" s="236"/>
      <c r="R1143" s="236"/>
      <c r="S1143" s="236"/>
      <c r="T1143" s="236"/>
      <c r="U1143" s="236"/>
      <c r="V1143" s="236"/>
      <c r="W1143" s="236"/>
      <c r="X1143" s="236"/>
      <c r="Y1143" s="236"/>
    </row>
    <row r="1144" spans="1:25" ht="12.75">
      <c r="A1144" s="63" t="s">
        <v>6820</v>
      </c>
      <c r="B1144" s="328" t="e">
        <f t="shared" ca="1" si="49"/>
        <v>#REF!</v>
      </c>
      <c r="C1144" s="327">
        <v>0.5</v>
      </c>
      <c r="D1144" s="236"/>
      <c r="E1144" s="236"/>
      <c r="F1144" s="236"/>
      <c r="G1144" s="236"/>
      <c r="H1144" s="236"/>
      <c r="I1144" s="236"/>
      <c r="J1144" s="236"/>
      <c r="K1144" s="236"/>
      <c r="L1144" s="236"/>
      <c r="M1144" s="236"/>
      <c r="N1144" s="236"/>
      <c r="O1144" s="236"/>
      <c r="P1144" s="298"/>
      <c r="Q1144" s="236"/>
      <c r="R1144" s="236"/>
      <c r="S1144" s="236"/>
      <c r="T1144" s="236"/>
      <c r="U1144" s="236"/>
      <c r="V1144" s="236"/>
      <c r="W1144" s="236"/>
      <c r="X1144" s="236"/>
      <c r="Y1144" s="236"/>
    </row>
    <row r="1145" spans="1:25" ht="12.75">
      <c r="A1145" s="63" t="s">
        <v>6825</v>
      </c>
      <c r="B1145" s="328" t="e">
        <f t="shared" ca="1" si="49"/>
        <v>#REF!</v>
      </c>
      <c r="C1145" s="327">
        <v>0.5</v>
      </c>
      <c r="D1145" s="236"/>
      <c r="E1145" s="236"/>
      <c r="F1145" s="236"/>
      <c r="G1145" s="236"/>
      <c r="H1145" s="236"/>
      <c r="I1145" s="236"/>
      <c r="J1145" s="236"/>
      <c r="K1145" s="236"/>
      <c r="L1145" s="236"/>
      <c r="M1145" s="236"/>
      <c r="N1145" s="236"/>
      <c r="O1145" s="236"/>
      <c r="P1145" s="298"/>
      <c r="Q1145" s="236"/>
      <c r="R1145" s="236"/>
      <c r="S1145" s="236"/>
      <c r="T1145" s="236"/>
      <c r="U1145" s="236"/>
      <c r="V1145" s="236"/>
      <c r="W1145" s="236"/>
      <c r="X1145" s="236"/>
      <c r="Y1145" s="236"/>
    </row>
    <row r="1146" spans="1:25" ht="12.75">
      <c r="A1146" s="63" t="s">
        <v>6811</v>
      </c>
      <c r="B1146" s="328" t="e">
        <f t="shared" ca="1" si="49"/>
        <v>#REF!</v>
      </c>
      <c r="C1146" s="327">
        <v>0.5</v>
      </c>
      <c r="D1146" s="236"/>
      <c r="E1146" s="236"/>
      <c r="F1146" s="236"/>
      <c r="G1146" s="236"/>
      <c r="H1146" s="236"/>
      <c r="I1146" s="236"/>
      <c r="J1146" s="236"/>
      <c r="K1146" s="236"/>
      <c r="L1146" s="236"/>
      <c r="M1146" s="236"/>
      <c r="N1146" s="236"/>
      <c r="O1146" s="236"/>
      <c r="P1146" s="298"/>
      <c r="Q1146" s="236"/>
      <c r="R1146" s="236"/>
      <c r="S1146" s="236"/>
      <c r="T1146" s="236"/>
      <c r="U1146" s="236"/>
      <c r="V1146" s="236"/>
      <c r="W1146" s="236"/>
      <c r="X1146" s="236"/>
      <c r="Y1146" s="236"/>
    </row>
    <row r="1147" spans="1:25" ht="12.75">
      <c r="A1147" s="63" t="s">
        <v>6835</v>
      </c>
      <c r="B1147" s="328" t="e">
        <f t="shared" ca="1" si="49"/>
        <v>#REF!</v>
      </c>
      <c r="C1147" s="327">
        <v>0.5</v>
      </c>
      <c r="D1147" s="236"/>
      <c r="E1147" s="236"/>
      <c r="F1147" s="236"/>
      <c r="G1147" s="236"/>
      <c r="H1147" s="236"/>
      <c r="I1147" s="236"/>
      <c r="J1147" s="236"/>
      <c r="K1147" s="236"/>
      <c r="L1147" s="236"/>
      <c r="M1147" s="236"/>
      <c r="N1147" s="236"/>
      <c r="O1147" s="236"/>
      <c r="P1147" s="298"/>
      <c r="Q1147" s="236"/>
      <c r="R1147" s="236"/>
      <c r="S1147" s="236"/>
      <c r="T1147" s="236"/>
      <c r="U1147" s="236"/>
      <c r="V1147" s="236"/>
      <c r="W1147" s="236"/>
      <c r="X1147" s="236"/>
      <c r="Y1147" s="236"/>
    </row>
    <row r="1148" spans="1:25" ht="12.75">
      <c r="A1148" s="63" t="s">
        <v>6830</v>
      </c>
      <c r="B1148" s="328" t="e">
        <f t="shared" ca="1" si="49"/>
        <v>#REF!</v>
      </c>
      <c r="C1148" s="327">
        <v>0.5</v>
      </c>
      <c r="D1148" s="236"/>
      <c r="E1148" s="236"/>
      <c r="F1148" s="236"/>
      <c r="G1148" s="236"/>
      <c r="H1148" s="236"/>
      <c r="I1148" s="236"/>
      <c r="J1148" s="236"/>
      <c r="K1148" s="236"/>
      <c r="L1148" s="236"/>
      <c r="M1148" s="236"/>
      <c r="N1148" s="236"/>
      <c r="O1148" s="236"/>
      <c r="P1148" s="298"/>
      <c r="Q1148" s="236"/>
      <c r="R1148" s="236"/>
      <c r="S1148" s="236"/>
      <c r="T1148" s="236"/>
      <c r="U1148" s="236"/>
      <c r="V1148" s="236"/>
      <c r="W1148" s="236"/>
      <c r="X1148" s="236"/>
      <c r="Y1148" s="236"/>
    </row>
    <row r="1149" spans="1:25" ht="12.75">
      <c r="A1149" s="63" t="s">
        <v>6837</v>
      </c>
      <c r="B1149" s="326" t="e">
        <f t="shared" ca="1" si="49"/>
        <v>#REF!</v>
      </c>
      <c r="C1149" s="327">
        <v>0.5</v>
      </c>
      <c r="D1149" s="236"/>
      <c r="E1149" s="236"/>
      <c r="F1149" s="236"/>
      <c r="G1149" s="236"/>
      <c r="H1149" s="236"/>
      <c r="I1149" s="236"/>
      <c r="J1149" s="236"/>
      <c r="K1149" s="236"/>
      <c r="L1149" s="236"/>
      <c r="M1149" s="236"/>
      <c r="N1149" s="236"/>
      <c r="O1149" s="236"/>
      <c r="P1149" s="298"/>
      <c r="Q1149" s="236"/>
      <c r="R1149" s="236"/>
      <c r="S1149" s="236"/>
      <c r="T1149" s="236"/>
      <c r="U1149" s="236"/>
      <c r="V1149" s="236"/>
      <c r="W1149" s="236"/>
      <c r="X1149" s="236"/>
      <c r="Y1149" s="236"/>
    </row>
    <row r="1150" spans="1:25" ht="12.75">
      <c r="A1150" s="63" t="s">
        <v>6840</v>
      </c>
      <c r="B1150" s="326" t="e">
        <f t="shared" ca="1" si="49"/>
        <v>#REF!</v>
      </c>
      <c r="C1150" s="327">
        <v>0.5</v>
      </c>
      <c r="D1150" s="236"/>
      <c r="E1150" s="236"/>
      <c r="F1150" s="236"/>
      <c r="G1150" s="236"/>
      <c r="H1150" s="236"/>
      <c r="I1150" s="236"/>
      <c r="J1150" s="236"/>
      <c r="K1150" s="236"/>
      <c r="L1150" s="236"/>
      <c r="M1150" s="236"/>
      <c r="N1150" s="236"/>
      <c r="O1150" s="236"/>
      <c r="P1150" s="298"/>
      <c r="Q1150" s="236"/>
      <c r="R1150" s="236"/>
      <c r="S1150" s="236"/>
      <c r="T1150" s="236"/>
      <c r="U1150" s="236"/>
      <c r="V1150" s="236"/>
      <c r="W1150" s="236"/>
      <c r="X1150" s="236"/>
      <c r="Y1150" s="236"/>
    </row>
    <row r="1151" spans="1:25" ht="12.75">
      <c r="A1151" s="63" t="s">
        <v>6845</v>
      </c>
      <c r="B1151" s="326" t="e">
        <f t="shared" ca="1" si="49"/>
        <v>#REF!</v>
      </c>
      <c r="C1151" s="327">
        <v>0.5</v>
      </c>
      <c r="D1151" s="236"/>
      <c r="E1151" s="236"/>
      <c r="F1151" s="236"/>
      <c r="G1151" s="236"/>
      <c r="H1151" s="236"/>
      <c r="I1151" s="236"/>
      <c r="J1151" s="236"/>
      <c r="K1151" s="236"/>
      <c r="L1151" s="236"/>
      <c r="M1151" s="236"/>
      <c r="N1151" s="236"/>
      <c r="O1151" s="236"/>
      <c r="P1151" s="298"/>
      <c r="Q1151" s="236"/>
      <c r="R1151" s="236"/>
      <c r="S1151" s="236"/>
      <c r="T1151" s="236"/>
      <c r="U1151" s="236"/>
      <c r="V1151" s="236"/>
      <c r="W1151" s="236"/>
      <c r="X1151" s="236"/>
      <c r="Y1151" s="236"/>
    </row>
    <row r="1152" spans="1:25" ht="12.75">
      <c r="A1152" s="63" t="s">
        <v>6850</v>
      </c>
      <c r="B1152" s="326" t="e">
        <f t="shared" ca="1" si="49"/>
        <v>#REF!</v>
      </c>
      <c r="C1152" s="327">
        <v>0.5</v>
      </c>
      <c r="D1152" s="236"/>
      <c r="E1152" s="236"/>
      <c r="F1152" s="236"/>
      <c r="G1152" s="236"/>
      <c r="H1152" s="236"/>
      <c r="I1152" s="236"/>
      <c r="J1152" s="236"/>
      <c r="K1152" s="236"/>
      <c r="L1152" s="236"/>
      <c r="M1152" s="236"/>
      <c r="N1152" s="236"/>
      <c r="O1152" s="236"/>
      <c r="P1152" s="298"/>
      <c r="Q1152" s="236"/>
      <c r="R1152" s="236"/>
      <c r="S1152" s="236"/>
      <c r="T1152" s="236"/>
      <c r="U1152" s="236"/>
      <c r="V1152" s="236"/>
      <c r="W1152" s="236"/>
      <c r="X1152" s="236"/>
      <c r="Y1152" s="236"/>
    </row>
    <row r="1153" spans="1:25" ht="12.75">
      <c r="A1153" s="63" t="s">
        <v>6855</v>
      </c>
      <c r="B1153" s="326" t="e">
        <f t="shared" ca="1" si="49"/>
        <v>#REF!</v>
      </c>
      <c r="C1153" s="327">
        <v>0.5</v>
      </c>
      <c r="D1153" s="236"/>
      <c r="E1153" s="236"/>
      <c r="F1153" s="236"/>
      <c r="G1153" s="236"/>
      <c r="H1153" s="236"/>
      <c r="I1153" s="236"/>
      <c r="J1153" s="236"/>
      <c r="K1153" s="236"/>
      <c r="L1153" s="236"/>
      <c r="M1153" s="236"/>
      <c r="N1153" s="236"/>
      <c r="O1153" s="236"/>
      <c r="P1153" s="298"/>
      <c r="Q1153" s="236"/>
      <c r="R1153" s="236"/>
      <c r="S1153" s="236"/>
      <c r="T1153" s="236"/>
      <c r="U1153" s="236"/>
      <c r="V1153" s="236"/>
      <c r="W1153" s="236"/>
      <c r="X1153" s="236"/>
      <c r="Y1153" s="236"/>
    </row>
    <row r="1154" spans="1:25" ht="12.75">
      <c r="A1154" s="63" t="s">
        <v>6859</v>
      </c>
      <c r="B1154" s="326" t="e">
        <f t="shared" ca="1" si="49"/>
        <v>#REF!</v>
      </c>
      <c r="C1154" s="327">
        <v>0.5</v>
      </c>
      <c r="D1154" s="236"/>
      <c r="E1154" s="236"/>
      <c r="F1154" s="236"/>
      <c r="G1154" s="236"/>
      <c r="H1154" s="236"/>
      <c r="I1154" s="236"/>
      <c r="J1154" s="236"/>
      <c r="K1154" s="236"/>
      <c r="L1154" s="236"/>
      <c r="M1154" s="236"/>
      <c r="N1154" s="236"/>
      <c r="O1154" s="236"/>
      <c r="P1154" s="298"/>
      <c r="Q1154" s="236"/>
      <c r="R1154" s="236"/>
      <c r="S1154" s="236"/>
      <c r="T1154" s="236"/>
      <c r="U1154" s="236"/>
      <c r="V1154" s="236"/>
      <c r="W1154" s="236"/>
      <c r="X1154" s="236"/>
      <c r="Y1154" s="236"/>
    </row>
    <row r="1155" spans="1:25" ht="12.75">
      <c r="A1155" s="19"/>
      <c r="B1155" s="27"/>
      <c r="C1155" s="27"/>
      <c r="D1155" s="236"/>
      <c r="E1155" s="236"/>
      <c r="F1155" s="236"/>
      <c r="G1155" s="236"/>
      <c r="H1155" s="236"/>
      <c r="I1155" s="236"/>
      <c r="J1155" s="236"/>
      <c r="K1155" s="236"/>
      <c r="L1155" s="236"/>
      <c r="M1155" s="236"/>
      <c r="N1155" s="236"/>
      <c r="O1155" s="236"/>
      <c r="P1155" s="298"/>
      <c r="Q1155" s="236"/>
      <c r="R1155" s="236"/>
      <c r="S1155" s="236"/>
      <c r="T1155" s="236"/>
      <c r="U1155" s="236"/>
      <c r="V1155" s="236"/>
      <c r="W1155" s="236"/>
      <c r="X1155" s="236"/>
      <c r="Y1155" s="236"/>
    </row>
    <row r="1156" spans="1:25" ht="12.75">
      <c r="A1156" s="62" t="s">
        <v>4867</v>
      </c>
      <c r="B1156" s="328" t="e">
        <f t="shared" ref="B1156:B1160" ca="1" si="50">VLOOKUP(A1156, INDIRECT("'"&amp;$L$1&amp;"'!$B$3:$D"), 3, FALSE())</f>
        <v>#REF!</v>
      </c>
      <c r="C1156" s="327">
        <v>9</v>
      </c>
      <c r="D1156" s="236"/>
      <c r="E1156" s="236"/>
      <c r="F1156" s="236"/>
      <c r="G1156" s="236"/>
      <c r="H1156" s="236"/>
      <c r="I1156" s="236"/>
      <c r="J1156" s="236"/>
      <c r="K1156" s="236"/>
      <c r="L1156" s="236"/>
      <c r="M1156" s="236"/>
      <c r="N1156" s="236"/>
      <c r="O1156" s="236"/>
      <c r="P1156" s="298"/>
      <c r="Q1156" s="236"/>
      <c r="R1156" s="236"/>
      <c r="S1156" s="236"/>
      <c r="T1156" s="236"/>
      <c r="U1156" s="236"/>
      <c r="V1156" s="236"/>
      <c r="W1156" s="236"/>
      <c r="X1156" s="236"/>
      <c r="Y1156" s="236"/>
    </row>
    <row r="1157" spans="1:25" ht="12.75">
      <c r="A1157" s="62" t="s">
        <v>12955</v>
      </c>
      <c r="B1157" s="364" t="e">
        <f t="shared" ca="1" si="50"/>
        <v>#REF!</v>
      </c>
      <c r="C1157" s="327">
        <v>12</v>
      </c>
      <c r="D1157" s="236"/>
      <c r="E1157" s="236"/>
      <c r="F1157" s="236"/>
      <c r="G1157" s="236"/>
      <c r="H1157" s="236"/>
      <c r="I1157" s="236"/>
      <c r="J1157" s="236"/>
      <c r="K1157" s="236"/>
      <c r="L1157" s="236"/>
      <c r="M1157" s="236"/>
      <c r="N1157" s="236"/>
      <c r="O1157" s="236"/>
      <c r="P1157" s="298"/>
      <c r="Q1157" s="236"/>
      <c r="R1157" s="236"/>
      <c r="S1157" s="236"/>
      <c r="T1157" s="236"/>
      <c r="U1157" s="236"/>
      <c r="V1157" s="236"/>
      <c r="W1157" s="236"/>
      <c r="X1157" s="236"/>
      <c r="Y1157" s="236"/>
    </row>
    <row r="1158" spans="1:25" ht="12.75">
      <c r="A1158" s="62" t="s">
        <v>12956</v>
      </c>
      <c r="B1158" s="364" t="e">
        <f t="shared" ca="1" si="50"/>
        <v>#REF!</v>
      </c>
      <c r="C1158" s="327">
        <v>15</v>
      </c>
      <c r="D1158" s="236"/>
      <c r="E1158" s="236"/>
      <c r="F1158" s="236"/>
      <c r="G1158" s="236"/>
      <c r="H1158" s="236"/>
      <c r="I1158" s="236"/>
      <c r="J1158" s="236"/>
      <c r="K1158" s="236"/>
      <c r="L1158" s="236"/>
      <c r="M1158" s="236"/>
      <c r="N1158" s="236"/>
      <c r="O1158" s="236"/>
      <c r="P1158" s="298"/>
      <c r="Q1158" s="236"/>
      <c r="R1158" s="236"/>
      <c r="S1158" s="236"/>
      <c r="T1158" s="236"/>
      <c r="U1158" s="236"/>
      <c r="V1158" s="236"/>
      <c r="W1158" s="236"/>
      <c r="X1158" s="236"/>
      <c r="Y1158" s="236"/>
    </row>
    <row r="1159" spans="1:25" ht="12.75">
      <c r="A1159" s="62" t="s">
        <v>12957</v>
      </c>
      <c r="B1159" s="364" t="e">
        <f t="shared" ca="1" si="50"/>
        <v>#REF!</v>
      </c>
      <c r="C1159" s="327">
        <v>18</v>
      </c>
      <c r="D1159" s="236"/>
      <c r="E1159" s="236"/>
      <c r="F1159" s="236"/>
      <c r="G1159" s="236"/>
      <c r="H1159" s="236"/>
      <c r="I1159" s="236"/>
      <c r="J1159" s="236"/>
      <c r="K1159" s="236"/>
      <c r="L1159" s="236"/>
      <c r="M1159" s="236"/>
      <c r="N1159" s="236"/>
      <c r="O1159" s="236"/>
      <c r="P1159" s="298"/>
      <c r="Q1159" s="236"/>
      <c r="R1159" s="236"/>
      <c r="S1159" s="236"/>
      <c r="T1159" s="236"/>
      <c r="U1159" s="236"/>
      <c r="V1159" s="236"/>
      <c r="W1159" s="236"/>
      <c r="X1159" s="236"/>
      <c r="Y1159" s="236"/>
    </row>
    <row r="1160" spans="1:25" ht="12.75">
      <c r="A1160" s="62" t="s">
        <v>12958</v>
      </c>
      <c r="B1160" s="364" t="e">
        <f t="shared" ca="1" si="50"/>
        <v>#REF!</v>
      </c>
      <c r="C1160" s="327">
        <v>21</v>
      </c>
      <c r="D1160" s="236"/>
      <c r="E1160" s="236"/>
      <c r="F1160" s="236"/>
      <c r="G1160" s="236"/>
      <c r="H1160" s="236"/>
      <c r="I1160" s="236"/>
      <c r="J1160" s="236"/>
      <c r="K1160" s="236"/>
      <c r="L1160" s="236"/>
      <c r="M1160" s="236"/>
      <c r="N1160" s="236"/>
      <c r="O1160" s="236"/>
      <c r="P1160" s="298"/>
      <c r="Q1160" s="236"/>
      <c r="R1160" s="236"/>
      <c r="S1160" s="236"/>
      <c r="T1160" s="236"/>
      <c r="U1160" s="236"/>
      <c r="V1160" s="236"/>
      <c r="W1160" s="236"/>
      <c r="X1160" s="236"/>
      <c r="Y1160" s="236"/>
    </row>
    <row r="1161" spans="1:25" ht="12.75">
      <c r="A1161" s="19"/>
      <c r="B1161" s="27"/>
      <c r="C1161" s="290"/>
      <c r="D1161" s="236"/>
      <c r="E1161" s="236"/>
      <c r="F1161" s="236"/>
      <c r="G1161" s="236"/>
      <c r="H1161" s="236"/>
      <c r="I1161" s="236"/>
      <c r="J1161" s="236"/>
      <c r="K1161" s="236"/>
      <c r="L1161" s="236"/>
      <c r="M1161" s="236"/>
      <c r="N1161" s="236"/>
      <c r="O1161" s="236"/>
      <c r="P1161" s="298"/>
      <c r="Q1161" s="236"/>
      <c r="R1161" s="236"/>
      <c r="S1161" s="236"/>
      <c r="T1161" s="236"/>
      <c r="U1161" s="236"/>
      <c r="V1161" s="236"/>
      <c r="W1161" s="236"/>
      <c r="X1161" s="236"/>
      <c r="Y1161" s="236"/>
    </row>
    <row r="1162" spans="1:25" ht="12.75">
      <c r="A1162" s="62" t="s">
        <v>7470</v>
      </c>
      <c r="B1162" s="328" t="e">
        <f t="shared" ref="B1162:B1166" ca="1" si="51">VLOOKUP(A1162, INDIRECT("'"&amp;$L$1&amp;"'!$B$3:$D"), 3, FALSE())</f>
        <v>#REF!</v>
      </c>
      <c r="C1162" s="327">
        <v>0.6</v>
      </c>
      <c r="D1162" s="236"/>
      <c r="E1162" s="236"/>
      <c r="F1162" s="236"/>
      <c r="G1162" s="236"/>
      <c r="H1162" s="236"/>
      <c r="I1162" s="236"/>
      <c r="J1162" s="236"/>
      <c r="K1162" s="236"/>
      <c r="L1162" s="236"/>
      <c r="M1162" s="236"/>
      <c r="N1162" s="236"/>
      <c r="O1162" s="236"/>
      <c r="P1162" s="298"/>
      <c r="Q1162" s="236"/>
      <c r="R1162" s="236"/>
      <c r="S1162" s="236"/>
      <c r="T1162" s="236"/>
      <c r="U1162" s="236"/>
      <c r="V1162" s="236"/>
      <c r="W1162" s="236"/>
      <c r="X1162" s="236"/>
      <c r="Y1162" s="236"/>
    </row>
    <row r="1163" spans="1:25" ht="12.75">
      <c r="A1163" s="62" t="s">
        <v>7475</v>
      </c>
      <c r="B1163" s="328" t="e">
        <f t="shared" ca="1" si="51"/>
        <v>#REF!</v>
      </c>
      <c r="C1163" s="327">
        <v>0.8</v>
      </c>
      <c r="D1163" s="236"/>
      <c r="E1163" s="236"/>
      <c r="F1163" s="236"/>
      <c r="G1163" s="236"/>
      <c r="H1163" s="236"/>
      <c r="I1163" s="236"/>
      <c r="J1163" s="236"/>
      <c r="K1163" s="236"/>
      <c r="L1163" s="236"/>
      <c r="M1163" s="236"/>
      <c r="N1163" s="236"/>
      <c r="O1163" s="236"/>
      <c r="P1163" s="298"/>
      <c r="Q1163" s="236"/>
      <c r="R1163" s="236"/>
      <c r="S1163" s="236"/>
      <c r="T1163" s="236"/>
      <c r="U1163" s="236"/>
      <c r="V1163" s="236"/>
      <c r="W1163" s="236"/>
      <c r="X1163" s="236"/>
      <c r="Y1163" s="236"/>
    </row>
    <row r="1164" spans="1:25" ht="12.75">
      <c r="A1164" s="62" t="s">
        <v>7480</v>
      </c>
      <c r="B1164" s="328" t="e">
        <f t="shared" ca="1" si="51"/>
        <v>#REF!</v>
      </c>
      <c r="C1164" s="327">
        <v>1.4</v>
      </c>
      <c r="D1164" s="236"/>
      <c r="E1164" s="236"/>
      <c r="F1164" s="236"/>
      <c r="G1164" s="236"/>
      <c r="H1164" s="236"/>
      <c r="I1164" s="236"/>
      <c r="J1164" s="236"/>
      <c r="K1164" s="236"/>
      <c r="L1164" s="236"/>
      <c r="M1164" s="236"/>
      <c r="N1164" s="236"/>
      <c r="O1164" s="236"/>
      <c r="P1164" s="298"/>
      <c r="Q1164" s="236"/>
      <c r="R1164" s="236"/>
      <c r="S1164" s="236"/>
      <c r="T1164" s="236"/>
      <c r="U1164" s="236"/>
      <c r="V1164" s="236"/>
      <c r="W1164" s="236"/>
      <c r="X1164" s="236"/>
      <c r="Y1164" s="236"/>
    </row>
    <row r="1165" spans="1:25" ht="12.75">
      <c r="A1165" s="62" t="s">
        <v>7483</v>
      </c>
      <c r="B1165" s="328" t="e">
        <f t="shared" ca="1" si="51"/>
        <v>#REF!</v>
      </c>
      <c r="C1165" s="327">
        <v>1.8</v>
      </c>
      <c r="D1165" s="236"/>
      <c r="E1165" s="236"/>
      <c r="F1165" s="236"/>
      <c r="G1165" s="236"/>
      <c r="H1165" s="236"/>
      <c r="I1165" s="236"/>
      <c r="J1165" s="236"/>
      <c r="K1165" s="236"/>
      <c r="L1165" s="236"/>
      <c r="M1165" s="236"/>
      <c r="N1165" s="236"/>
      <c r="O1165" s="236"/>
      <c r="P1165" s="298"/>
      <c r="Q1165" s="236"/>
      <c r="R1165" s="236"/>
      <c r="S1165" s="236"/>
      <c r="T1165" s="236"/>
      <c r="U1165" s="236"/>
      <c r="V1165" s="236"/>
      <c r="W1165" s="236"/>
      <c r="X1165" s="236"/>
      <c r="Y1165" s="236"/>
    </row>
    <row r="1166" spans="1:25" ht="12.75">
      <c r="A1166" s="62" t="s">
        <v>7486</v>
      </c>
      <c r="B1166" s="328" t="e">
        <f t="shared" ca="1" si="51"/>
        <v>#REF!</v>
      </c>
      <c r="C1166" s="327">
        <v>2.5</v>
      </c>
      <c r="D1166" s="236"/>
      <c r="E1166" s="236"/>
      <c r="F1166" s="236"/>
      <c r="G1166" s="236"/>
      <c r="H1166" s="236"/>
      <c r="I1166" s="236"/>
      <c r="J1166" s="236"/>
      <c r="K1166" s="236"/>
      <c r="L1166" s="236"/>
      <c r="M1166" s="236"/>
      <c r="N1166" s="236"/>
      <c r="O1166" s="236"/>
      <c r="P1166" s="298"/>
      <c r="Q1166" s="236"/>
      <c r="R1166" s="236"/>
      <c r="S1166" s="236"/>
      <c r="T1166" s="236"/>
      <c r="U1166" s="236"/>
      <c r="V1166" s="236"/>
      <c r="W1166" s="236"/>
      <c r="X1166" s="236"/>
      <c r="Y1166" s="236"/>
    </row>
    <row r="1167" spans="1:25" ht="12.75">
      <c r="A1167" s="62"/>
      <c r="B1167" s="63"/>
      <c r="C1167" s="327"/>
      <c r="D1167" s="236"/>
      <c r="E1167" s="236"/>
      <c r="F1167" s="236"/>
      <c r="G1167" s="236"/>
      <c r="H1167" s="236"/>
      <c r="I1167" s="236"/>
      <c r="J1167" s="236"/>
      <c r="K1167" s="236"/>
      <c r="L1167" s="236"/>
      <c r="M1167" s="236"/>
      <c r="N1167" s="236"/>
      <c r="O1167" s="236"/>
      <c r="P1167" s="298"/>
      <c r="Q1167" s="236"/>
      <c r="R1167" s="236"/>
      <c r="S1167" s="236"/>
      <c r="T1167" s="236"/>
      <c r="U1167" s="236"/>
      <c r="V1167" s="236"/>
      <c r="W1167" s="236"/>
      <c r="X1167" s="236"/>
      <c r="Y1167" s="236"/>
    </row>
    <row r="1168" spans="1:25">
      <c r="A1168" s="1375"/>
      <c r="B1168" s="1359"/>
      <c r="C1168" s="1357"/>
      <c r="D1168" s="236"/>
      <c r="E1168" s="236"/>
      <c r="F1168" s="236"/>
      <c r="G1168" s="236"/>
      <c r="H1168" s="236"/>
      <c r="I1168" s="236"/>
      <c r="J1168" s="236"/>
      <c r="K1168" s="236"/>
      <c r="L1168" s="236"/>
      <c r="M1168" s="236"/>
      <c r="N1168" s="236"/>
      <c r="O1168" s="236"/>
      <c r="P1168" s="298"/>
      <c r="Q1168" s="236"/>
      <c r="R1168" s="236"/>
      <c r="S1168" s="236"/>
      <c r="T1168" s="236"/>
      <c r="U1168" s="236"/>
      <c r="V1168" s="236"/>
      <c r="W1168" s="236"/>
      <c r="X1168" s="236"/>
      <c r="Y1168" s="236"/>
    </row>
    <row r="1169" spans="1:25">
      <c r="A1169" s="1375" t="s">
        <v>12785</v>
      </c>
      <c r="B1169" s="1359"/>
      <c r="C1169" s="1357"/>
      <c r="D1169" s="236"/>
      <c r="E1169" s="236"/>
      <c r="F1169" s="236"/>
      <c r="G1169" s="236"/>
      <c r="H1169" s="236"/>
      <c r="I1169" s="236"/>
      <c r="J1169" s="236"/>
      <c r="K1169" s="236"/>
      <c r="L1169" s="236"/>
      <c r="M1169" s="236"/>
      <c r="N1169" s="236"/>
      <c r="O1169" s="236"/>
      <c r="P1169" s="298"/>
      <c r="Q1169" s="236"/>
      <c r="R1169" s="236"/>
      <c r="S1169" s="236"/>
      <c r="T1169" s="236"/>
      <c r="U1169" s="236"/>
      <c r="V1169" s="236"/>
      <c r="W1169" s="236"/>
      <c r="X1169" s="236"/>
      <c r="Y1169" s="236"/>
    </row>
    <row r="1170" spans="1:25" ht="12.75">
      <c r="A1170" s="366"/>
      <c r="B1170" s="367"/>
      <c r="C1170" s="248"/>
      <c r="D1170" s="236"/>
      <c r="E1170" s="236"/>
      <c r="F1170" s="236"/>
      <c r="G1170" s="236"/>
      <c r="H1170" s="236"/>
      <c r="I1170" s="236"/>
      <c r="J1170" s="236"/>
      <c r="K1170" s="236"/>
      <c r="L1170" s="236"/>
      <c r="M1170" s="236"/>
      <c r="N1170" s="236"/>
      <c r="O1170" s="236"/>
      <c r="P1170" s="298"/>
      <c r="Q1170" s="236"/>
      <c r="R1170" s="236"/>
      <c r="S1170" s="236"/>
      <c r="T1170" s="236"/>
      <c r="U1170" s="236"/>
      <c r="V1170" s="236"/>
      <c r="W1170" s="236"/>
      <c r="X1170" s="236"/>
      <c r="Y1170" s="236"/>
    </row>
    <row r="1171" spans="1:25" ht="12.75">
      <c r="A1171" s="366"/>
      <c r="B1171" s="367"/>
      <c r="C1171" s="248"/>
      <c r="D1171" s="236"/>
      <c r="E1171" s="236"/>
      <c r="F1171" s="236"/>
      <c r="G1171" s="236"/>
      <c r="H1171" s="236"/>
      <c r="I1171" s="236"/>
      <c r="J1171" s="236"/>
      <c r="K1171" s="236"/>
      <c r="L1171" s="236"/>
      <c r="M1171" s="236"/>
      <c r="N1171" s="236"/>
      <c r="O1171" s="236"/>
      <c r="P1171" s="298"/>
      <c r="Q1171" s="236"/>
      <c r="R1171" s="236"/>
      <c r="S1171" s="236"/>
      <c r="T1171" s="236"/>
      <c r="U1171" s="236"/>
      <c r="V1171" s="236"/>
      <c r="W1171" s="236"/>
      <c r="X1171" s="236"/>
      <c r="Y1171" s="236"/>
    </row>
    <row r="1172" spans="1:25" ht="12.75">
      <c r="A1172" s="366"/>
      <c r="B1172" s="367"/>
      <c r="C1172" s="248"/>
      <c r="D1172" s="236"/>
      <c r="E1172" s="236"/>
      <c r="F1172" s="236"/>
      <c r="G1172" s="236"/>
      <c r="H1172" s="236"/>
      <c r="I1172" s="236"/>
      <c r="J1172" s="236"/>
      <c r="K1172" s="236"/>
      <c r="L1172" s="236"/>
      <c r="M1172" s="236"/>
      <c r="N1172" s="236"/>
      <c r="O1172" s="236"/>
      <c r="P1172" s="298"/>
      <c r="Q1172" s="236"/>
      <c r="R1172" s="236"/>
      <c r="S1172" s="236"/>
      <c r="T1172" s="236"/>
      <c r="U1172" s="236"/>
      <c r="V1172" s="236"/>
      <c r="W1172" s="236"/>
      <c r="X1172" s="236"/>
      <c r="Y1172" s="236"/>
    </row>
    <row r="1173" spans="1:25" ht="12.75">
      <c r="A1173" s="366"/>
      <c r="B1173" s="367"/>
      <c r="C1173" s="248"/>
      <c r="D1173" s="236"/>
      <c r="E1173" s="236"/>
      <c r="F1173" s="236"/>
      <c r="G1173" s="236"/>
      <c r="H1173" s="236"/>
      <c r="I1173" s="236"/>
      <c r="J1173" s="236"/>
      <c r="K1173" s="236"/>
      <c r="L1173" s="236"/>
      <c r="M1173" s="236"/>
      <c r="N1173" s="236"/>
      <c r="O1173" s="236"/>
      <c r="P1173" s="298"/>
      <c r="Q1173" s="236"/>
      <c r="R1173" s="236"/>
      <c r="S1173" s="236"/>
      <c r="T1173" s="236"/>
      <c r="U1173" s="236"/>
      <c r="V1173" s="236"/>
      <c r="W1173" s="236"/>
      <c r="X1173" s="236"/>
      <c r="Y1173" s="236"/>
    </row>
    <row r="1174" spans="1:25" ht="12.75">
      <c r="A1174" s="366"/>
      <c r="B1174" s="367"/>
      <c r="C1174" s="248"/>
      <c r="D1174" s="236"/>
      <c r="E1174" s="236"/>
      <c r="F1174" s="236"/>
      <c r="G1174" s="236"/>
      <c r="H1174" s="236"/>
      <c r="I1174" s="236"/>
      <c r="J1174" s="236"/>
      <c r="K1174" s="236"/>
      <c r="L1174" s="236"/>
      <c r="M1174" s="236"/>
      <c r="N1174" s="236"/>
      <c r="O1174" s="236"/>
      <c r="P1174" s="298"/>
      <c r="Q1174" s="236"/>
      <c r="R1174" s="236"/>
      <c r="S1174" s="236"/>
      <c r="T1174" s="236"/>
      <c r="U1174" s="236"/>
      <c r="V1174" s="236"/>
      <c r="W1174" s="236"/>
      <c r="X1174" s="236"/>
      <c r="Y1174" s="236"/>
    </row>
    <row r="1175" spans="1:25" ht="12.75">
      <c r="A1175" s="366"/>
      <c r="B1175" s="367"/>
      <c r="C1175" s="248"/>
      <c r="D1175" s="236"/>
      <c r="E1175" s="236"/>
      <c r="F1175" s="236"/>
      <c r="G1175" s="236"/>
      <c r="H1175" s="236"/>
      <c r="I1175" s="236"/>
      <c r="J1175" s="236"/>
      <c r="K1175" s="236"/>
      <c r="L1175" s="236"/>
      <c r="M1175" s="236"/>
      <c r="N1175" s="236"/>
      <c r="O1175" s="236"/>
      <c r="P1175" s="298"/>
      <c r="Q1175" s="236"/>
      <c r="R1175" s="236"/>
      <c r="S1175" s="236"/>
      <c r="T1175" s="236"/>
      <c r="U1175" s="236"/>
      <c r="V1175" s="236"/>
      <c r="W1175" s="236"/>
      <c r="X1175" s="236"/>
      <c r="Y1175" s="236"/>
    </row>
    <row r="1176" spans="1:25" ht="12.75">
      <c r="A1176" s="366"/>
      <c r="B1176" s="367"/>
      <c r="C1176" s="248"/>
      <c r="D1176" s="236"/>
      <c r="E1176" s="236"/>
      <c r="F1176" s="236"/>
      <c r="G1176" s="236"/>
      <c r="H1176" s="236"/>
      <c r="I1176" s="236"/>
      <c r="J1176" s="236"/>
      <c r="K1176" s="236"/>
      <c r="L1176" s="236"/>
      <c r="M1176" s="236"/>
      <c r="N1176" s="236"/>
      <c r="O1176" s="236"/>
      <c r="P1176" s="298"/>
      <c r="Q1176" s="236"/>
      <c r="R1176" s="236"/>
      <c r="S1176" s="236"/>
      <c r="T1176" s="236"/>
      <c r="U1176" s="236"/>
      <c r="V1176" s="236"/>
      <c r="W1176" s="236"/>
      <c r="X1176" s="236"/>
      <c r="Y1176" s="236"/>
    </row>
    <row r="1177" spans="1:25" ht="12.75">
      <c r="A1177" s="366"/>
      <c r="B1177" s="367"/>
      <c r="C1177" s="248"/>
      <c r="D1177" s="236"/>
      <c r="E1177" s="236"/>
      <c r="F1177" s="236"/>
      <c r="G1177" s="236"/>
      <c r="H1177" s="236"/>
      <c r="I1177" s="236"/>
      <c r="J1177" s="236"/>
      <c r="K1177" s="236"/>
      <c r="L1177" s="236"/>
      <c r="M1177" s="236"/>
      <c r="N1177" s="236"/>
      <c r="O1177" s="236"/>
      <c r="P1177" s="298"/>
      <c r="Q1177" s="236"/>
      <c r="R1177" s="236"/>
      <c r="S1177" s="236"/>
      <c r="T1177" s="236"/>
      <c r="U1177" s="236"/>
      <c r="V1177" s="236"/>
      <c r="W1177" s="236"/>
      <c r="X1177" s="236"/>
      <c r="Y1177" s="236"/>
    </row>
    <row r="1178" spans="1:25" ht="12.75">
      <c r="A1178" s="366"/>
      <c r="B1178" s="367"/>
      <c r="C1178" s="248"/>
      <c r="D1178" s="236"/>
      <c r="E1178" s="236"/>
      <c r="F1178" s="236"/>
      <c r="G1178" s="236"/>
      <c r="H1178" s="236"/>
      <c r="I1178" s="236"/>
      <c r="J1178" s="236"/>
      <c r="K1178" s="236"/>
      <c r="L1178" s="236"/>
      <c r="M1178" s="236"/>
      <c r="N1178" s="236"/>
      <c r="O1178" s="236"/>
      <c r="P1178" s="298"/>
      <c r="Q1178" s="236"/>
      <c r="R1178" s="236"/>
      <c r="S1178" s="236"/>
      <c r="T1178" s="236"/>
      <c r="U1178" s="236"/>
      <c r="V1178" s="236"/>
      <c r="W1178" s="236"/>
      <c r="X1178" s="236"/>
      <c r="Y1178" s="236"/>
    </row>
    <row r="1179" spans="1:25" ht="12.75">
      <c r="A1179" s="366"/>
      <c r="B1179" s="367"/>
      <c r="C1179" s="248"/>
      <c r="D1179" s="236"/>
      <c r="E1179" s="236"/>
      <c r="F1179" s="236"/>
      <c r="G1179" s="236"/>
      <c r="H1179" s="236"/>
      <c r="I1179" s="236"/>
      <c r="J1179" s="236"/>
      <c r="K1179" s="236"/>
      <c r="L1179" s="236"/>
      <c r="M1179" s="236"/>
      <c r="N1179" s="236"/>
      <c r="O1179" s="236"/>
      <c r="P1179" s="298"/>
      <c r="Q1179" s="236"/>
      <c r="R1179" s="236"/>
      <c r="S1179" s="236"/>
      <c r="T1179" s="236"/>
      <c r="U1179" s="236"/>
      <c r="V1179" s="236"/>
      <c r="W1179" s="236"/>
      <c r="X1179" s="236"/>
      <c r="Y1179" s="236"/>
    </row>
    <row r="1180" spans="1:25">
      <c r="A1180" s="1375" t="s">
        <v>12797</v>
      </c>
      <c r="B1180" s="1359"/>
      <c r="C1180" s="1357"/>
      <c r="D1180" s="236"/>
      <c r="E1180" s="236"/>
      <c r="F1180" s="236"/>
      <c r="G1180" s="236"/>
      <c r="H1180" s="236"/>
      <c r="I1180" s="236"/>
      <c r="J1180" s="236"/>
      <c r="K1180" s="236"/>
      <c r="L1180" s="236"/>
      <c r="M1180" s="236"/>
      <c r="N1180" s="236"/>
      <c r="O1180" s="236"/>
      <c r="P1180" s="298"/>
      <c r="Q1180" s="236"/>
      <c r="R1180" s="236"/>
      <c r="S1180" s="236"/>
      <c r="T1180" s="236"/>
      <c r="U1180" s="236"/>
      <c r="V1180" s="236"/>
      <c r="W1180" s="236"/>
      <c r="X1180" s="236"/>
      <c r="Y1180" s="236"/>
    </row>
    <row r="1181" spans="1:25" ht="12.75">
      <c r="A1181" s="366"/>
      <c r="B1181" s="367"/>
      <c r="C1181" s="248"/>
      <c r="D1181" s="236"/>
      <c r="E1181" s="236"/>
      <c r="F1181" s="236"/>
      <c r="G1181" s="236"/>
      <c r="H1181" s="236"/>
      <c r="I1181" s="236"/>
      <c r="J1181" s="236"/>
      <c r="K1181" s="236"/>
      <c r="L1181" s="236"/>
      <c r="M1181" s="236"/>
      <c r="N1181" s="236"/>
      <c r="O1181" s="236"/>
      <c r="P1181" s="298"/>
      <c r="Q1181" s="236"/>
      <c r="R1181" s="236"/>
      <c r="S1181" s="236"/>
      <c r="T1181" s="236"/>
      <c r="U1181" s="236"/>
      <c r="V1181" s="236"/>
      <c r="W1181" s="236"/>
      <c r="X1181" s="236"/>
      <c r="Y1181" s="236"/>
    </row>
    <row r="1182" spans="1:25" ht="12.75">
      <c r="A1182" s="366"/>
      <c r="B1182" s="367"/>
      <c r="C1182" s="248"/>
      <c r="D1182" s="236"/>
      <c r="E1182" s="236"/>
      <c r="F1182" s="236"/>
      <c r="G1182" s="236"/>
      <c r="H1182" s="236"/>
      <c r="I1182" s="236"/>
      <c r="J1182" s="236"/>
      <c r="K1182" s="236"/>
      <c r="L1182" s="236"/>
      <c r="M1182" s="236"/>
      <c r="N1182" s="236"/>
      <c r="O1182" s="236"/>
      <c r="P1182" s="298"/>
      <c r="Q1182" s="236"/>
      <c r="R1182" s="236"/>
      <c r="S1182" s="236"/>
      <c r="T1182" s="236"/>
      <c r="U1182" s="236"/>
      <c r="V1182" s="236"/>
      <c r="W1182" s="236"/>
      <c r="X1182" s="236"/>
      <c r="Y1182" s="236"/>
    </row>
    <row r="1183" spans="1:25" ht="12.75">
      <c r="A1183" s="366"/>
      <c r="B1183" s="367"/>
      <c r="C1183" s="248"/>
      <c r="D1183" s="236"/>
      <c r="E1183" s="236"/>
      <c r="F1183" s="236"/>
      <c r="G1183" s="236"/>
      <c r="H1183" s="236"/>
      <c r="I1183" s="236"/>
      <c r="J1183" s="236"/>
      <c r="K1183" s="236"/>
      <c r="L1183" s="236"/>
      <c r="M1183" s="236"/>
      <c r="N1183" s="236"/>
      <c r="O1183" s="236"/>
      <c r="P1183" s="298"/>
      <c r="Q1183" s="236"/>
      <c r="R1183" s="236"/>
      <c r="S1183" s="236"/>
      <c r="T1183" s="236"/>
      <c r="U1183" s="236"/>
      <c r="V1183" s="236"/>
      <c r="W1183" s="236"/>
      <c r="X1183" s="236"/>
      <c r="Y1183" s="236"/>
    </row>
    <row r="1184" spans="1:25" ht="12.75">
      <c r="A1184" s="366"/>
      <c r="B1184" s="367"/>
      <c r="C1184" s="248"/>
      <c r="D1184" s="236"/>
      <c r="E1184" s="236"/>
      <c r="F1184" s="236"/>
      <c r="G1184" s="236"/>
      <c r="H1184" s="236"/>
      <c r="I1184" s="236"/>
      <c r="J1184" s="236"/>
      <c r="K1184" s="236"/>
      <c r="L1184" s="236"/>
      <c r="M1184" s="236"/>
      <c r="N1184" s="236"/>
      <c r="O1184" s="236"/>
      <c r="P1184" s="298"/>
      <c r="Q1184" s="236"/>
      <c r="R1184" s="236"/>
      <c r="S1184" s="236"/>
      <c r="T1184" s="236"/>
      <c r="U1184" s="236"/>
      <c r="V1184" s="236"/>
      <c r="W1184" s="236"/>
      <c r="X1184" s="236"/>
      <c r="Y1184" s="236"/>
    </row>
    <row r="1185" spans="1:25" ht="12.75">
      <c r="A1185" s="366"/>
      <c r="B1185" s="367"/>
      <c r="C1185" s="248"/>
      <c r="D1185" s="236"/>
      <c r="E1185" s="236"/>
      <c r="F1185" s="236"/>
      <c r="G1185" s="236"/>
      <c r="H1185" s="236"/>
      <c r="I1185" s="236"/>
      <c r="J1185" s="236"/>
      <c r="K1185" s="236"/>
      <c r="L1185" s="236"/>
      <c r="M1185" s="236"/>
      <c r="N1185" s="236"/>
      <c r="O1185" s="236"/>
      <c r="P1185" s="298"/>
      <c r="Q1185" s="236"/>
      <c r="R1185" s="236"/>
      <c r="S1185" s="236"/>
      <c r="T1185" s="236"/>
      <c r="U1185" s="236"/>
      <c r="V1185" s="236"/>
      <c r="W1185" s="236"/>
      <c r="X1185" s="236"/>
      <c r="Y1185" s="236"/>
    </row>
    <row r="1186" spans="1:25" ht="12.75">
      <c r="A1186" s="366"/>
      <c r="B1186" s="367"/>
      <c r="C1186" s="248"/>
      <c r="D1186" s="236"/>
      <c r="E1186" s="236"/>
      <c r="F1186" s="236"/>
      <c r="G1186" s="236"/>
      <c r="H1186" s="236"/>
      <c r="I1186" s="236"/>
      <c r="J1186" s="236"/>
      <c r="K1186" s="236"/>
      <c r="L1186" s="236"/>
      <c r="M1186" s="236"/>
      <c r="N1186" s="236"/>
      <c r="O1186" s="236"/>
      <c r="P1186" s="298"/>
      <c r="Q1186" s="236"/>
      <c r="R1186" s="236"/>
      <c r="S1186" s="236"/>
      <c r="T1186" s="236"/>
      <c r="U1186" s="236"/>
      <c r="V1186" s="236"/>
      <c r="W1186" s="236"/>
      <c r="X1186" s="236"/>
      <c r="Y1186" s="236"/>
    </row>
    <row r="1187" spans="1:25" ht="12.75">
      <c r="A1187" s="366"/>
      <c r="B1187" s="367"/>
      <c r="C1187" s="248"/>
      <c r="D1187" s="236"/>
      <c r="E1187" s="236"/>
      <c r="F1187" s="236"/>
      <c r="G1187" s="236"/>
      <c r="H1187" s="236"/>
      <c r="I1187" s="236"/>
      <c r="J1187" s="236"/>
      <c r="K1187" s="236"/>
      <c r="L1187" s="236"/>
      <c r="M1187" s="236"/>
      <c r="N1187" s="236"/>
      <c r="O1187" s="236"/>
      <c r="P1187" s="298"/>
      <c r="Q1187" s="236"/>
      <c r="R1187" s="236"/>
      <c r="S1187" s="236"/>
      <c r="T1187" s="236"/>
      <c r="U1187" s="236"/>
      <c r="V1187" s="236"/>
      <c r="W1187" s="236"/>
      <c r="X1187" s="236"/>
      <c r="Y1187" s="236"/>
    </row>
    <row r="1188" spans="1:25" ht="12.75">
      <c r="A1188" s="366"/>
      <c r="B1188" s="367"/>
      <c r="C1188" s="248"/>
      <c r="D1188" s="236"/>
      <c r="E1188" s="236"/>
      <c r="F1188" s="236"/>
      <c r="G1188" s="236"/>
      <c r="H1188" s="236"/>
      <c r="I1188" s="236"/>
      <c r="J1188" s="236"/>
      <c r="K1188" s="236"/>
      <c r="L1188" s="236"/>
      <c r="M1188" s="236"/>
      <c r="N1188" s="236"/>
      <c r="O1188" s="236"/>
      <c r="P1188" s="298"/>
      <c r="Q1188" s="236"/>
      <c r="R1188" s="236"/>
      <c r="S1188" s="236"/>
      <c r="T1188" s="236"/>
      <c r="U1188" s="236"/>
      <c r="V1188" s="236"/>
      <c r="W1188" s="236"/>
      <c r="X1188" s="236"/>
      <c r="Y1188" s="236"/>
    </row>
    <row r="1189" spans="1:25" ht="12.75">
      <c r="A1189" s="366"/>
      <c r="B1189" s="367"/>
      <c r="C1189" s="248"/>
      <c r="D1189" s="236"/>
      <c r="E1189" s="236"/>
      <c r="F1189" s="236"/>
      <c r="G1189" s="236"/>
      <c r="H1189" s="236"/>
      <c r="I1189" s="236"/>
      <c r="J1189" s="236"/>
      <c r="K1189" s="236"/>
      <c r="L1189" s="236"/>
      <c r="M1189" s="236"/>
      <c r="N1189" s="236"/>
      <c r="O1189" s="236"/>
      <c r="P1189" s="298"/>
      <c r="Q1189" s="236"/>
      <c r="R1189" s="236"/>
      <c r="S1189" s="236"/>
      <c r="T1189" s="236"/>
      <c r="U1189" s="236"/>
      <c r="V1189" s="236"/>
      <c r="W1189" s="236"/>
      <c r="X1189" s="236"/>
      <c r="Y1189" s="236"/>
    </row>
    <row r="1190" spans="1:25" ht="12.75">
      <c r="A1190" s="366"/>
      <c r="B1190" s="367"/>
      <c r="C1190" s="248"/>
      <c r="D1190" s="236"/>
      <c r="E1190" s="236"/>
      <c r="F1190" s="236"/>
      <c r="G1190" s="236"/>
      <c r="H1190" s="236"/>
      <c r="I1190" s="236"/>
      <c r="J1190" s="236"/>
      <c r="K1190" s="236"/>
      <c r="L1190" s="236"/>
      <c r="M1190" s="236"/>
      <c r="N1190" s="236"/>
      <c r="O1190" s="236"/>
      <c r="P1190" s="298"/>
      <c r="Q1190" s="236"/>
      <c r="R1190" s="236"/>
      <c r="S1190" s="236"/>
      <c r="T1190" s="236"/>
      <c r="U1190" s="236"/>
      <c r="V1190" s="236"/>
      <c r="W1190" s="236"/>
      <c r="X1190" s="236"/>
      <c r="Y1190" s="236"/>
    </row>
    <row r="1191" spans="1:25" ht="12.75">
      <c r="A1191" s="366"/>
      <c r="B1191" s="367"/>
      <c r="C1191" s="248"/>
      <c r="D1191" s="236"/>
      <c r="E1191" s="236"/>
      <c r="F1191" s="236"/>
      <c r="G1191" s="236"/>
      <c r="H1191" s="236"/>
      <c r="I1191" s="236"/>
      <c r="J1191" s="236"/>
      <c r="K1191" s="236"/>
      <c r="L1191" s="236"/>
      <c r="M1191" s="236"/>
      <c r="N1191" s="236"/>
      <c r="O1191" s="236"/>
      <c r="P1191" s="298"/>
      <c r="Q1191" s="236"/>
      <c r="R1191" s="236"/>
      <c r="S1191" s="236"/>
      <c r="T1191" s="236"/>
      <c r="U1191" s="236"/>
      <c r="V1191" s="236"/>
      <c r="W1191" s="236"/>
      <c r="X1191" s="236"/>
      <c r="Y1191" s="236"/>
    </row>
    <row r="1192" spans="1:25" ht="12.75">
      <c r="A1192" s="366"/>
      <c r="B1192" s="367"/>
      <c r="C1192" s="248"/>
      <c r="D1192" s="236"/>
      <c r="E1192" s="236"/>
      <c r="F1192" s="236"/>
      <c r="G1192" s="236"/>
      <c r="H1192" s="236"/>
      <c r="I1192" s="236"/>
      <c r="J1192" s="236"/>
      <c r="K1192" s="236"/>
      <c r="L1192" s="236"/>
      <c r="M1192" s="236"/>
      <c r="N1192" s="236"/>
      <c r="O1192" s="236"/>
      <c r="P1192" s="298"/>
      <c r="Q1192" s="236"/>
      <c r="R1192" s="236"/>
      <c r="S1192" s="236"/>
      <c r="T1192" s="236"/>
      <c r="U1192" s="236"/>
      <c r="V1192" s="236"/>
      <c r="W1192" s="236"/>
      <c r="X1192" s="236"/>
      <c r="Y1192" s="236"/>
    </row>
    <row r="1193" spans="1:25" ht="12.75">
      <c r="A1193" s="366"/>
      <c r="B1193" s="367"/>
      <c r="C1193" s="248"/>
      <c r="D1193" s="236"/>
      <c r="E1193" s="236"/>
      <c r="F1193" s="236"/>
      <c r="G1193" s="236"/>
      <c r="H1193" s="236"/>
      <c r="I1193" s="236"/>
      <c r="J1193" s="236"/>
      <c r="K1193" s="236"/>
      <c r="L1193" s="236"/>
      <c r="M1193" s="236"/>
      <c r="N1193" s="236"/>
      <c r="O1193" s="236"/>
      <c r="P1193" s="298"/>
      <c r="Q1193" s="236"/>
      <c r="R1193" s="236"/>
      <c r="S1193" s="236"/>
      <c r="T1193" s="236"/>
      <c r="U1193" s="236"/>
      <c r="V1193" s="236"/>
      <c r="W1193" s="236"/>
      <c r="X1193" s="236"/>
      <c r="Y1193" s="236"/>
    </row>
    <row r="1194" spans="1:25" ht="12.75">
      <c r="A1194" s="366"/>
      <c r="B1194" s="367"/>
      <c r="C1194" s="248"/>
      <c r="D1194" s="236"/>
      <c r="E1194" s="236"/>
      <c r="F1194" s="236"/>
      <c r="G1194" s="236"/>
      <c r="H1194" s="236"/>
      <c r="I1194" s="236"/>
      <c r="J1194" s="236"/>
      <c r="K1194" s="236"/>
      <c r="L1194" s="236"/>
      <c r="M1194" s="236"/>
      <c r="N1194" s="236"/>
      <c r="O1194" s="236"/>
      <c r="P1194" s="298"/>
      <c r="Q1194" s="236"/>
      <c r="R1194" s="236"/>
      <c r="S1194" s="236"/>
      <c r="T1194" s="236"/>
      <c r="U1194" s="236"/>
      <c r="V1194" s="236"/>
      <c r="W1194" s="236"/>
      <c r="X1194" s="236"/>
      <c r="Y1194" s="236"/>
    </row>
    <row r="1195" spans="1:25" ht="12.75">
      <c r="A1195" s="366"/>
      <c r="B1195" s="367"/>
      <c r="C1195" s="248"/>
      <c r="D1195" s="236"/>
      <c r="E1195" s="236"/>
      <c r="F1195" s="236"/>
      <c r="G1195" s="236"/>
      <c r="H1195" s="236"/>
      <c r="I1195" s="236"/>
      <c r="J1195" s="236"/>
      <c r="K1195" s="236"/>
      <c r="L1195" s="236"/>
      <c r="M1195" s="236"/>
      <c r="N1195" s="236"/>
      <c r="O1195" s="236"/>
      <c r="P1195" s="298"/>
      <c r="Q1195" s="236"/>
      <c r="R1195" s="236"/>
      <c r="S1195" s="236"/>
      <c r="T1195" s="236"/>
      <c r="U1195" s="236"/>
      <c r="V1195" s="236"/>
      <c r="W1195" s="236"/>
      <c r="X1195" s="236"/>
      <c r="Y1195" s="236"/>
    </row>
    <row r="1196" spans="1:25" ht="12.75">
      <c r="A1196" s="366"/>
      <c r="B1196" s="367"/>
      <c r="C1196" s="248"/>
      <c r="D1196" s="236"/>
      <c r="E1196" s="236"/>
      <c r="F1196" s="236"/>
      <c r="G1196" s="236"/>
      <c r="H1196" s="236"/>
      <c r="I1196" s="236"/>
      <c r="J1196" s="236"/>
      <c r="K1196" s="236"/>
      <c r="L1196" s="236"/>
      <c r="M1196" s="236"/>
      <c r="N1196" s="236"/>
      <c r="O1196" s="236"/>
      <c r="P1196" s="298"/>
      <c r="Q1196" s="236"/>
      <c r="R1196" s="236"/>
      <c r="S1196" s="236"/>
      <c r="T1196" s="236"/>
      <c r="U1196" s="236"/>
      <c r="V1196" s="236"/>
      <c r="W1196" s="236"/>
      <c r="X1196" s="236"/>
      <c r="Y1196" s="236"/>
    </row>
    <row r="1197" spans="1:25" ht="12.75">
      <c r="A1197" s="366"/>
      <c r="B1197" s="367"/>
      <c r="C1197" s="248"/>
      <c r="D1197" s="236"/>
      <c r="E1197" s="236"/>
      <c r="F1197" s="236"/>
      <c r="G1197" s="236"/>
      <c r="H1197" s="236"/>
      <c r="I1197" s="236"/>
      <c r="J1197" s="236"/>
      <c r="K1197" s="236"/>
      <c r="L1197" s="236"/>
      <c r="M1197" s="236"/>
      <c r="N1197" s="236"/>
      <c r="O1197" s="236"/>
      <c r="P1197" s="298"/>
      <c r="Q1197" s="236"/>
      <c r="R1197" s="236"/>
      <c r="S1197" s="236"/>
      <c r="T1197" s="236"/>
      <c r="U1197" s="236"/>
      <c r="V1197" s="236"/>
      <c r="W1197" s="236"/>
      <c r="X1197" s="236"/>
      <c r="Y1197" s="236"/>
    </row>
    <row r="1198" spans="1:25" ht="12.75">
      <c r="A1198" s="366"/>
      <c r="B1198" s="367"/>
      <c r="C1198" s="248"/>
      <c r="D1198" s="236"/>
      <c r="E1198" s="236"/>
      <c r="F1198" s="236"/>
      <c r="G1198" s="236"/>
      <c r="H1198" s="236"/>
      <c r="I1198" s="236"/>
      <c r="J1198" s="236"/>
      <c r="K1198" s="236"/>
      <c r="L1198" s="236"/>
      <c r="M1198" s="236"/>
      <c r="N1198" s="236"/>
      <c r="O1198" s="236"/>
      <c r="P1198" s="298"/>
      <c r="Q1198" s="236"/>
      <c r="R1198" s="236"/>
      <c r="S1198" s="236"/>
      <c r="T1198" s="236"/>
      <c r="U1198" s="236"/>
      <c r="V1198" s="236"/>
      <c r="W1198" s="236"/>
      <c r="X1198" s="236"/>
      <c r="Y1198" s="236"/>
    </row>
    <row r="1199" spans="1:25" ht="12.75">
      <c r="A1199" s="366"/>
      <c r="B1199" s="367"/>
      <c r="C1199" s="248"/>
      <c r="D1199" s="236"/>
      <c r="E1199" s="236"/>
      <c r="F1199" s="236"/>
      <c r="G1199" s="236"/>
      <c r="H1199" s="236"/>
      <c r="I1199" s="236"/>
      <c r="J1199" s="236"/>
      <c r="K1199" s="236"/>
      <c r="L1199" s="236"/>
      <c r="M1199" s="236"/>
      <c r="N1199" s="236"/>
      <c r="O1199" s="236"/>
      <c r="P1199" s="298"/>
      <c r="Q1199" s="236"/>
      <c r="R1199" s="236"/>
      <c r="S1199" s="236"/>
      <c r="T1199" s="236"/>
      <c r="U1199" s="236"/>
      <c r="V1199" s="236"/>
      <c r="W1199" s="236"/>
      <c r="X1199" s="236"/>
      <c r="Y1199" s="236"/>
    </row>
    <row r="1200" spans="1:25" ht="12.75">
      <c r="A1200" s="366"/>
      <c r="B1200" s="367"/>
      <c r="C1200" s="248"/>
      <c r="D1200" s="236"/>
      <c r="E1200" s="236"/>
      <c r="F1200" s="236"/>
      <c r="G1200" s="236"/>
      <c r="H1200" s="236"/>
      <c r="I1200" s="236"/>
      <c r="J1200" s="236"/>
      <c r="K1200" s="236"/>
      <c r="L1200" s="236"/>
      <c r="M1200" s="236"/>
      <c r="N1200" s="236"/>
      <c r="O1200" s="236"/>
      <c r="P1200" s="298"/>
      <c r="Q1200" s="236"/>
      <c r="R1200" s="236"/>
      <c r="S1200" s="236"/>
      <c r="T1200" s="236"/>
      <c r="U1200" s="236"/>
      <c r="V1200" s="236"/>
      <c r="W1200" s="236"/>
      <c r="X1200" s="236"/>
      <c r="Y1200" s="236"/>
    </row>
    <row r="1201" spans="1:25" ht="12.75">
      <c r="A1201" s="366"/>
      <c r="B1201" s="367"/>
      <c r="C1201" s="248"/>
      <c r="D1201" s="236"/>
      <c r="E1201" s="236"/>
      <c r="F1201" s="236"/>
      <c r="G1201" s="236"/>
      <c r="H1201" s="236"/>
      <c r="I1201" s="236"/>
      <c r="J1201" s="236"/>
      <c r="K1201" s="236"/>
      <c r="L1201" s="236"/>
      <c r="M1201" s="236"/>
      <c r="N1201" s="236"/>
      <c r="O1201" s="236"/>
      <c r="P1201" s="298"/>
      <c r="Q1201" s="236"/>
      <c r="R1201" s="236"/>
      <c r="S1201" s="236"/>
      <c r="T1201" s="236"/>
      <c r="U1201" s="236"/>
      <c r="V1201" s="236"/>
      <c r="W1201" s="236"/>
      <c r="X1201" s="236"/>
      <c r="Y1201" s="236"/>
    </row>
    <row r="1202" spans="1:25" ht="12.75">
      <c r="A1202" s="366"/>
      <c r="B1202" s="367"/>
      <c r="C1202" s="248"/>
      <c r="D1202" s="236"/>
      <c r="E1202" s="236"/>
      <c r="F1202" s="236"/>
      <c r="G1202" s="236"/>
      <c r="H1202" s="236"/>
      <c r="I1202" s="236"/>
      <c r="J1202" s="236"/>
      <c r="K1202" s="236"/>
      <c r="L1202" s="236"/>
      <c r="M1202" s="236"/>
      <c r="N1202" s="236"/>
      <c r="O1202" s="236"/>
      <c r="P1202" s="298"/>
      <c r="Q1202" s="236"/>
      <c r="R1202" s="236"/>
      <c r="S1202" s="236"/>
      <c r="T1202" s="236"/>
      <c r="U1202" s="236"/>
      <c r="V1202" s="236"/>
      <c r="W1202" s="236"/>
      <c r="X1202" s="236"/>
      <c r="Y1202" s="236"/>
    </row>
    <row r="1203" spans="1:25" ht="12.75">
      <c r="A1203" s="366"/>
      <c r="B1203" s="367"/>
      <c r="C1203" s="248"/>
      <c r="D1203" s="236"/>
      <c r="E1203" s="236"/>
      <c r="F1203" s="236"/>
      <c r="G1203" s="236"/>
      <c r="H1203" s="236"/>
      <c r="I1203" s="236"/>
      <c r="J1203" s="236"/>
      <c r="K1203" s="236"/>
      <c r="L1203" s="236"/>
      <c r="M1203" s="236"/>
      <c r="N1203" s="236"/>
      <c r="O1203" s="236"/>
      <c r="P1203" s="298"/>
      <c r="Q1203" s="236"/>
      <c r="R1203" s="236"/>
      <c r="S1203" s="236"/>
      <c r="T1203" s="236"/>
      <c r="U1203" s="236"/>
      <c r="V1203" s="236"/>
      <c r="W1203" s="236"/>
      <c r="X1203" s="236"/>
      <c r="Y1203" s="236"/>
    </row>
    <row r="1204" spans="1:25" ht="12.75">
      <c r="A1204" s="366"/>
      <c r="B1204" s="367"/>
      <c r="C1204" s="248"/>
      <c r="D1204" s="236"/>
      <c r="E1204" s="236"/>
      <c r="F1204" s="236"/>
      <c r="G1204" s="236"/>
      <c r="H1204" s="236"/>
      <c r="I1204" s="236"/>
      <c r="J1204" s="236"/>
      <c r="K1204" s="236"/>
      <c r="L1204" s="236"/>
      <c r="M1204" s="236"/>
      <c r="N1204" s="236"/>
      <c r="O1204" s="236"/>
      <c r="P1204" s="298"/>
      <c r="Q1204" s="236"/>
      <c r="R1204" s="236"/>
      <c r="S1204" s="236"/>
      <c r="T1204" s="236"/>
      <c r="U1204" s="236"/>
      <c r="V1204" s="236"/>
      <c r="W1204" s="236"/>
      <c r="X1204" s="236"/>
      <c r="Y1204" s="236"/>
    </row>
    <row r="1205" spans="1:25" ht="12.75">
      <c r="A1205" s="366"/>
      <c r="B1205" s="367"/>
      <c r="C1205" s="248"/>
      <c r="D1205" s="236"/>
      <c r="E1205" s="236"/>
      <c r="F1205" s="236"/>
      <c r="G1205" s="236"/>
      <c r="H1205" s="236"/>
      <c r="I1205" s="236"/>
      <c r="J1205" s="236"/>
      <c r="K1205" s="236"/>
      <c r="L1205" s="236"/>
      <c r="M1205" s="236"/>
      <c r="N1205" s="236"/>
      <c r="O1205" s="236"/>
      <c r="P1205" s="298"/>
      <c r="Q1205" s="236"/>
      <c r="R1205" s="236"/>
      <c r="S1205" s="236"/>
      <c r="T1205" s="236"/>
      <c r="U1205" s="236"/>
      <c r="V1205" s="236"/>
      <c r="W1205" s="236"/>
      <c r="X1205" s="236"/>
      <c r="Y1205" s="236"/>
    </row>
    <row r="1206" spans="1:25" ht="12.75">
      <c r="A1206" s="366"/>
      <c r="B1206" s="367"/>
      <c r="C1206" s="248"/>
      <c r="D1206" s="236"/>
      <c r="E1206" s="236"/>
      <c r="F1206" s="236"/>
      <c r="G1206" s="236"/>
      <c r="H1206" s="236"/>
      <c r="I1206" s="236"/>
      <c r="J1206" s="236"/>
      <c r="K1206" s="236"/>
      <c r="L1206" s="236"/>
      <c r="M1206" s="236"/>
      <c r="N1206" s="236"/>
      <c r="O1206" s="236"/>
      <c r="P1206" s="298"/>
      <c r="Q1206" s="236"/>
      <c r="R1206" s="236"/>
      <c r="S1206" s="236"/>
      <c r="T1206" s="236"/>
      <c r="U1206" s="236"/>
      <c r="V1206" s="236"/>
      <c r="W1206" s="236"/>
      <c r="X1206" s="236"/>
      <c r="Y1206" s="236"/>
    </row>
    <row r="1207" spans="1:25" ht="12.75">
      <c r="A1207" s="366"/>
      <c r="B1207" s="367"/>
      <c r="C1207" s="248"/>
      <c r="D1207" s="236"/>
      <c r="E1207" s="236"/>
      <c r="F1207" s="236"/>
      <c r="G1207" s="236"/>
      <c r="H1207" s="236"/>
      <c r="I1207" s="236"/>
      <c r="J1207" s="236"/>
      <c r="K1207" s="236"/>
      <c r="L1207" s="236"/>
      <c r="M1207" s="236"/>
      <c r="N1207" s="236"/>
      <c r="O1207" s="236"/>
      <c r="P1207" s="298"/>
      <c r="Q1207" s="236"/>
      <c r="R1207" s="236"/>
      <c r="S1207" s="236"/>
      <c r="T1207" s="236"/>
      <c r="U1207" s="236"/>
      <c r="V1207" s="236"/>
      <c r="W1207" s="236"/>
      <c r="X1207" s="236"/>
      <c r="Y1207" s="236"/>
    </row>
    <row r="1208" spans="1:25" ht="12.75">
      <c r="A1208" s="366"/>
      <c r="B1208" s="367"/>
      <c r="C1208" s="248"/>
      <c r="D1208" s="236"/>
      <c r="E1208" s="236"/>
      <c r="F1208" s="236"/>
      <c r="G1208" s="236"/>
      <c r="H1208" s="236"/>
      <c r="I1208" s="236"/>
      <c r="J1208" s="236"/>
      <c r="K1208" s="236"/>
      <c r="L1208" s="236"/>
      <c r="M1208" s="236"/>
      <c r="N1208" s="236"/>
      <c r="O1208" s="236"/>
      <c r="P1208" s="298"/>
      <c r="Q1208" s="236"/>
      <c r="R1208" s="236"/>
      <c r="S1208" s="236"/>
      <c r="T1208" s="236"/>
      <c r="U1208" s="236"/>
      <c r="V1208" s="236"/>
      <c r="W1208" s="236"/>
      <c r="X1208" s="236"/>
      <c r="Y1208" s="236"/>
    </row>
    <row r="1209" spans="1:25" ht="12.75">
      <c r="A1209" s="366"/>
      <c r="B1209" s="367"/>
      <c r="C1209" s="248"/>
      <c r="D1209" s="236"/>
      <c r="E1209" s="236"/>
      <c r="F1209" s="236"/>
      <c r="G1209" s="236"/>
      <c r="H1209" s="236"/>
      <c r="I1209" s="236"/>
      <c r="J1209" s="236"/>
      <c r="K1209" s="236"/>
      <c r="L1209" s="236"/>
      <c r="M1209" s="236"/>
      <c r="N1209" s="236"/>
      <c r="O1209" s="236"/>
      <c r="P1209" s="298"/>
      <c r="Q1209" s="236"/>
      <c r="R1209" s="236"/>
      <c r="S1209" s="236"/>
      <c r="T1209" s="236"/>
      <c r="U1209" s="236"/>
      <c r="V1209" s="236"/>
      <c r="W1209" s="236"/>
      <c r="X1209" s="236"/>
      <c r="Y1209" s="236"/>
    </row>
    <row r="1210" spans="1:25" ht="12.75">
      <c r="A1210" s="366"/>
      <c r="B1210" s="367"/>
      <c r="C1210" s="248"/>
      <c r="D1210" s="236"/>
      <c r="E1210" s="236"/>
      <c r="F1210" s="236"/>
      <c r="G1210" s="236"/>
      <c r="H1210" s="236"/>
      <c r="I1210" s="236"/>
      <c r="J1210" s="236"/>
      <c r="K1210" s="236"/>
      <c r="L1210" s="236"/>
      <c r="M1210" s="236"/>
      <c r="N1210" s="236"/>
      <c r="O1210" s="236"/>
      <c r="P1210" s="298"/>
      <c r="Q1210" s="236"/>
      <c r="R1210" s="236"/>
      <c r="S1210" s="236"/>
      <c r="T1210" s="236"/>
      <c r="U1210" s="236"/>
      <c r="V1210" s="236"/>
      <c r="W1210" s="236"/>
      <c r="X1210" s="236"/>
      <c r="Y1210" s="236"/>
    </row>
    <row r="1211" spans="1:25" ht="12.75">
      <c r="A1211" s="366"/>
      <c r="B1211" s="367"/>
      <c r="C1211" s="248"/>
      <c r="D1211" s="236"/>
      <c r="E1211" s="236"/>
      <c r="F1211" s="236"/>
      <c r="G1211" s="236"/>
      <c r="H1211" s="236"/>
      <c r="I1211" s="236"/>
      <c r="J1211" s="236"/>
      <c r="K1211" s="236"/>
      <c r="L1211" s="236"/>
      <c r="M1211" s="236"/>
      <c r="N1211" s="236"/>
      <c r="O1211" s="236"/>
      <c r="P1211" s="298"/>
      <c r="Q1211" s="236"/>
      <c r="R1211" s="236"/>
      <c r="S1211" s="236"/>
      <c r="T1211" s="236"/>
      <c r="U1211" s="236"/>
      <c r="V1211" s="236"/>
      <c r="W1211" s="236"/>
      <c r="X1211" s="236"/>
      <c r="Y1211" s="236"/>
    </row>
    <row r="1212" spans="1:25" ht="12.75">
      <c r="A1212" s="366"/>
      <c r="B1212" s="367"/>
      <c r="C1212" s="248"/>
      <c r="D1212" s="236"/>
      <c r="E1212" s="236"/>
      <c r="F1212" s="236"/>
      <c r="G1212" s="236"/>
      <c r="H1212" s="236"/>
      <c r="I1212" s="236"/>
      <c r="J1212" s="236"/>
      <c r="K1212" s="236"/>
      <c r="L1212" s="236"/>
      <c r="M1212" s="236"/>
      <c r="N1212" s="236"/>
      <c r="O1212" s="236"/>
      <c r="P1212" s="298"/>
      <c r="Q1212" s="236"/>
      <c r="R1212" s="236"/>
      <c r="S1212" s="236"/>
      <c r="T1212" s="236"/>
      <c r="U1212" s="236"/>
      <c r="V1212" s="236"/>
      <c r="W1212" s="236"/>
      <c r="X1212" s="236"/>
      <c r="Y1212" s="236"/>
    </row>
    <row r="1213" spans="1:25" ht="12.75">
      <c r="A1213" s="366"/>
      <c r="B1213" s="367"/>
      <c r="C1213" s="248"/>
      <c r="D1213" s="236"/>
      <c r="E1213" s="236"/>
      <c r="F1213" s="236"/>
      <c r="G1213" s="236"/>
      <c r="H1213" s="236"/>
      <c r="I1213" s="236"/>
      <c r="J1213" s="236"/>
      <c r="K1213" s="236"/>
      <c r="L1213" s="236"/>
      <c r="M1213" s="236"/>
      <c r="N1213" s="236"/>
      <c r="O1213" s="236"/>
      <c r="P1213" s="298"/>
      <c r="Q1213" s="236"/>
      <c r="R1213" s="236"/>
      <c r="S1213" s="236"/>
      <c r="T1213" s="236"/>
      <c r="U1213" s="236"/>
      <c r="V1213" s="236"/>
      <c r="W1213" s="236"/>
      <c r="X1213" s="236"/>
      <c r="Y1213" s="236"/>
    </row>
    <row r="1214" spans="1:25" ht="12.75">
      <c r="A1214" s="366"/>
      <c r="B1214" s="367"/>
      <c r="C1214" s="248"/>
      <c r="D1214" s="236"/>
      <c r="E1214" s="236"/>
      <c r="F1214" s="236"/>
      <c r="G1214" s="236"/>
      <c r="H1214" s="236"/>
      <c r="I1214" s="236"/>
      <c r="J1214" s="236"/>
      <c r="K1214" s="236"/>
      <c r="L1214" s="236"/>
      <c r="M1214" s="236"/>
      <c r="N1214" s="236"/>
      <c r="O1214" s="236"/>
      <c r="P1214" s="298"/>
      <c r="Q1214" s="236"/>
      <c r="R1214" s="236"/>
      <c r="S1214" s="236"/>
      <c r="T1214" s="236"/>
      <c r="U1214" s="236"/>
      <c r="V1214" s="236"/>
      <c r="W1214" s="236"/>
      <c r="X1214" s="236"/>
      <c r="Y1214" s="236"/>
    </row>
    <row r="1215" spans="1:25">
      <c r="A1215" s="1375" t="s">
        <v>0</v>
      </c>
      <c r="B1215" s="1359"/>
      <c r="C1215" s="1357"/>
      <c r="D1215" s="236"/>
      <c r="E1215" s="236"/>
      <c r="F1215" s="236"/>
      <c r="G1215" s="236"/>
      <c r="H1215" s="236"/>
      <c r="I1215" s="236"/>
      <c r="J1215" s="236"/>
      <c r="K1215" s="236"/>
      <c r="L1215" s="236"/>
      <c r="M1215" s="236"/>
      <c r="N1215" s="236"/>
      <c r="O1215" s="236"/>
      <c r="P1215" s="298"/>
      <c r="Q1215" s="236"/>
      <c r="R1215" s="236"/>
      <c r="S1215" s="236"/>
      <c r="T1215" s="236"/>
      <c r="U1215" s="236"/>
      <c r="V1215" s="236"/>
      <c r="W1215" s="236"/>
      <c r="X1215" s="236"/>
      <c r="Y1215" s="236"/>
    </row>
    <row r="1216" spans="1:25">
      <c r="A1216" s="1375" t="s">
        <v>12785</v>
      </c>
      <c r="B1216" s="1359"/>
      <c r="C1216" s="1357"/>
      <c r="D1216" s="236"/>
      <c r="E1216" s="236"/>
      <c r="F1216" s="236"/>
      <c r="G1216" s="236"/>
      <c r="H1216" s="236"/>
      <c r="I1216" s="236"/>
      <c r="J1216" s="236"/>
      <c r="K1216" s="236"/>
      <c r="L1216" s="236"/>
      <c r="M1216" s="236"/>
      <c r="N1216" s="236"/>
      <c r="O1216" s="236"/>
      <c r="P1216" s="298"/>
      <c r="Q1216" s="236"/>
      <c r="R1216" s="236"/>
      <c r="S1216" s="236"/>
      <c r="T1216" s="236"/>
      <c r="U1216" s="236"/>
      <c r="V1216" s="236"/>
      <c r="W1216" s="236"/>
      <c r="X1216" s="236"/>
      <c r="Y1216" s="236"/>
    </row>
    <row r="1217" spans="1:25" ht="12.75">
      <c r="A1217" s="368"/>
      <c r="B1217" s="367"/>
      <c r="C1217" s="248"/>
      <c r="D1217" s="236"/>
      <c r="E1217" s="236"/>
      <c r="F1217" s="236"/>
      <c r="G1217" s="236"/>
      <c r="H1217" s="236"/>
      <c r="I1217" s="236"/>
      <c r="J1217" s="236"/>
      <c r="K1217" s="236"/>
      <c r="L1217" s="236"/>
      <c r="M1217" s="236"/>
      <c r="N1217" s="236"/>
      <c r="O1217" s="236"/>
      <c r="P1217" s="298"/>
      <c r="Q1217" s="236"/>
      <c r="R1217" s="236"/>
      <c r="S1217" s="236"/>
      <c r="T1217" s="236"/>
      <c r="U1217" s="236"/>
      <c r="V1217" s="236"/>
      <c r="W1217" s="236"/>
      <c r="X1217" s="236"/>
      <c r="Y1217" s="236"/>
    </row>
    <row r="1218" spans="1:25" ht="12.75">
      <c r="A1218" s="368"/>
      <c r="B1218" s="367"/>
      <c r="C1218" s="248"/>
      <c r="D1218" s="236"/>
      <c r="E1218" s="236"/>
      <c r="F1218" s="236"/>
      <c r="G1218" s="236"/>
      <c r="H1218" s="236"/>
      <c r="I1218" s="236"/>
      <c r="J1218" s="236"/>
      <c r="K1218" s="236"/>
      <c r="L1218" s="236"/>
      <c r="M1218" s="236"/>
      <c r="N1218" s="236"/>
      <c r="O1218" s="236"/>
      <c r="P1218" s="298"/>
      <c r="Q1218" s="236"/>
      <c r="R1218" s="236"/>
      <c r="S1218" s="236"/>
      <c r="T1218" s="236"/>
      <c r="U1218" s="236"/>
      <c r="V1218" s="236"/>
      <c r="W1218" s="236"/>
      <c r="X1218" s="236"/>
      <c r="Y1218" s="236"/>
    </row>
    <row r="1219" spans="1:25" ht="12.75">
      <c r="A1219" s="368"/>
      <c r="B1219" s="367"/>
      <c r="C1219" s="248"/>
      <c r="D1219" s="236"/>
      <c r="E1219" s="236"/>
      <c r="F1219" s="236"/>
      <c r="G1219" s="236"/>
      <c r="H1219" s="236"/>
      <c r="I1219" s="236"/>
      <c r="J1219" s="236"/>
      <c r="K1219" s="236"/>
      <c r="L1219" s="236"/>
      <c r="M1219" s="236"/>
      <c r="N1219" s="236"/>
      <c r="O1219" s="236"/>
      <c r="P1219" s="298"/>
      <c r="Q1219" s="236"/>
      <c r="R1219" s="236"/>
      <c r="S1219" s="236"/>
      <c r="T1219" s="236"/>
      <c r="U1219" s="236"/>
      <c r="V1219" s="236"/>
      <c r="W1219" s="236"/>
      <c r="X1219" s="236"/>
      <c r="Y1219" s="236"/>
    </row>
    <row r="1220" spans="1:25" ht="12.75">
      <c r="A1220" s="368"/>
      <c r="B1220" s="367"/>
      <c r="C1220" s="248"/>
      <c r="D1220" s="236"/>
      <c r="E1220" s="236"/>
      <c r="F1220" s="236"/>
      <c r="G1220" s="236"/>
      <c r="H1220" s="236"/>
      <c r="I1220" s="236"/>
      <c r="J1220" s="236"/>
      <c r="K1220" s="236"/>
      <c r="L1220" s="236"/>
      <c r="M1220" s="236"/>
      <c r="N1220" s="236"/>
      <c r="O1220" s="236"/>
      <c r="P1220" s="298"/>
      <c r="Q1220" s="236"/>
      <c r="R1220" s="236"/>
      <c r="S1220" s="236"/>
      <c r="T1220" s="236"/>
      <c r="U1220" s="236"/>
      <c r="V1220" s="236"/>
      <c r="W1220" s="236"/>
      <c r="X1220" s="236"/>
      <c r="Y1220" s="236"/>
    </row>
    <row r="1221" spans="1:25" ht="12.75">
      <c r="A1221" s="368"/>
      <c r="B1221" s="367"/>
      <c r="C1221" s="248"/>
      <c r="D1221" s="236"/>
      <c r="E1221" s="236"/>
      <c r="F1221" s="236"/>
      <c r="G1221" s="236"/>
      <c r="H1221" s="236"/>
      <c r="I1221" s="236"/>
      <c r="J1221" s="236"/>
      <c r="K1221" s="236"/>
      <c r="L1221" s="236"/>
      <c r="M1221" s="236"/>
      <c r="N1221" s="236"/>
      <c r="O1221" s="236"/>
      <c r="P1221" s="298"/>
      <c r="Q1221" s="236"/>
      <c r="R1221" s="236"/>
      <c r="S1221" s="236"/>
      <c r="T1221" s="236"/>
      <c r="U1221" s="236"/>
      <c r="V1221" s="236"/>
      <c r="W1221" s="236"/>
      <c r="X1221" s="236"/>
      <c r="Y1221" s="236"/>
    </row>
    <row r="1222" spans="1:25" ht="12.75">
      <c r="A1222" s="368"/>
      <c r="B1222" s="367"/>
      <c r="C1222" s="248"/>
      <c r="D1222" s="236"/>
      <c r="E1222" s="236"/>
      <c r="F1222" s="236"/>
      <c r="G1222" s="236"/>
      <c r="H1222" s="236"/>
      <c r="I1222" s="236"/>
      <c r="J1222" s="236"/>
      <c r="K1222" s="236"/>
      <c r="L1222" s="236"/>
      <c r="M1222" s="236"/>
      <c r="N1222" s="236"/>
      <c r="O1222" s="236"/>
      <c r="P1222" s="298"/>
      <c r="Q1222" s="236"/>
      <c r="R1222" s="236"/>
      <c r="S1222" s="236"/>
      <c r="T1222" s="236"/>
      <c r="U1222" s="236"/>
      <c r="V1222" s="236"/>
      <c r="W1222" s="236"/>
      <c r="X1222" s="236"/>
      <c r="Y1222" s="236"/>
    </row>
    <row r="1223" spans="1:25" ht="12.75">
      <c r="A1223" s="368"/>
      <c r="B1223" s="367"/>
      <c r="C1223" s="248"/>
      <c r="D1223" s="236"/>
      <c r="E1223" s="236"/>
      <c r="F1223" s="236"/>
      <c r="G1223" s="236"/>
      <c r="H1223" s="236"/>
      <c r="I1223" s="236"/>
      <c r="J1223" s="236"/>
      <c r="K1223" s="236"/>
      <c r="L1223" s="236"/>
      <c r="M1223" s="236"/>
      <c r="N1223" s="236"/>
      <c r="O1223" s="236"/>
      <c r="P1223" s="298"/>
      <c r="Q1223" s="236"/>
      <c r="R1223" s="236"/>
      <c r="S1223" s="236"/>
      <c r="T1223" s="236"/>
      <c r="U1223" s="236"/>
      <c r="V1223" s="236"/>
      <c r="W1223" s="236"/>
      <c r="X1223" s="236"/>
      <c r="Y1223" s="236"/>
    </row>
    <row r="1224" spans="1:25" ht="12.75">
      <c r="A1224" s="368"/>
      <c r="B1224" s="367"/>
      <c r="C1224" s="248"/>
      <c r="D1224" s="236"/>
      <c r="E1224" s="236"/>
      <c r="F1224" s="236"/>
      <c r="G1224" s="236"/>
      <c r="H1224" s="236"/>
      <c r="I1224" s="236"/>
      <c r="J1224" s="236"/>
      <c r="K1224" s="236"/>
      <c r="L1224" s="236"/>
      <c r="M1224" s="236"/>
      <c r="N1224" s="236"/>
      <c r="O1224" s="236"/>
      <c r="P1224" s="298"/>
      <c r="Q1224" s="236"/>
      <c r="R1224" s="236"/>
      <c r="S1224" s="236"/>
      <c r="T1224" s="236"/>
      <c r="U1224" s="236"/>
      <c r="V1224" s="236"/>
      <c r="W1224" s="236"/>
      <c r="X1224" s="236"/>
      <c r="Y1224" s="236"/>
    </row>
    <row r="1225" spans="1:25" ht="12.75">
      <c r="A1225" s="368"/>
      <c r="B1225" s="367"/>
      <c r="C1225" s="248"/>
      <c r="D1225" s="236"/>
      <c r="E1225" s="236"/>
      <c r="F1225" s="236"/>
      <c r="G1225" s="236"/>
      <c r="H1225" s="236"/>
      <c r="I1225" s="236"/>
      <c r="J1225" s="236"/>
      <c r="K1225" s="236"/>
      <c r="L1225" s="236"/>
      <c r="M1225" s="236"/>
      <c r="N1225" s="236"/>
      <c r="O1225" s="236"/>
      <c r="P1225" s="298"/>
      <c r="Q1225" s="236"/>
      <c r="R1225" s="236"/>
      <c r="S1225" s="236"/>
      <c r="T1225" s="236"/>
      <c r="U1225" s="236"/>
      <c r="V1225" s="236"/>
      <c r="W1225" s="236"/>
      <c r="X1225" s="236"/>
      <c r="Y1225" s="236"/>
    </row>
    <row r="1226" spans="1:25" ht="12.75">
      <c r="A1226" s="369"/>
      <c r="B1226" s="367"/>
      <c r="C1226" s="248"/>
      <c r="D1226" s="236"/>
      <c r="E1226" s="236"/>
      <c r="F1226" s="236"/>
      <c r="G1226" s="236"/>
      <c r="H1226" s="236"/>
      <c r="I1226" s="236"/>
      <c r="J1226" s="236"/>
      <c r="K1226" s="236"/>
      <c r="L1226" s="236"/>
      <c r="M1226" s="236"/>
      <c r="N1226" s="236"/>
      <c r="O1226" s="236"/>
      <c r="P1226" s="298"/>
      <c r="Q1226" s="236"/>
      <c r="R1226" s="236"/>
      <c r="S1226" s="236"/>
      <c r="T1226" s="236"/>
      <c r="U1226" s="236"/>
      <c r="V1226" s="236"/>
      <c r="W1226" s="236"/>
      <c r="X1226" s="236"/>
      <c r="Y1226" s="236"/>
    </row>
    <row r="1227" spans="1:25" ht="12.75">
      <c r="A1227" s="369"/>
      <c r="B1227" s="367"/>
      <c r="C1227" s="248"/>
      <c r="D1227" s="236"/>
      <c r="E1227" s="236"/>
      <c r="F1227" s="236"/>
      <c r="G1227" s="236"/>
      <c r="H1227" s="236"/>
      <c r="I1227" s="236"/>
      <c r="J1227" s="236"/>
      <c r="K1227" s="236"/>
      <c r="L1227" s="236"/>
      <c r="M1227" s="236"/>
      <c r="N1227" s="236"/>
      <c r="O1227" s="236"/>
      <c r="P1227" s="298"/>
      <c r="Q1227" s="236"/>
      <c r="R1227" s="236"/>
      <c r="S1227" s="236"/>
      <c r="T1227" s="236"/>
      <c r="U1227" s="236"/>
      <c r="V1227" s="236"/>
      <c r="W1227" s="236"/>
      <c r="X1227" s="236"/>
      <c r="Y1227" s="236"/>
    </row>
    <row r="1228" spans="1:25" ht="12.75">
      <c r="A1228" s="369"/>
      <c r="B1228" s="367"/>
      <c r="C1228" s="248"/>
      <c r="D1228" s="236"/>
      <c r="E1228" s="236"/>
      <c r="F1228" s="236"/>
      <c r="G1228" s="236"/>
      <c r="H1228" s="236"/>
      <c r="I1228" s="236"/>
      <c r="J1228" s="236"/>
      <c r="K1228" s="236"/>
      <c r="L1228" s="236"/>
      <c r="M1228" s="236"/>
      <c r="N1228" s="236"/>
      <c r="O1228" s="236"/>
      <c r="P1228" s="298"/>
      <c r="Q1228" s="236"/>
      <c r="R1228" s="236"/>
      <c r="S1228" s="236"/>
      <c r="T1228" s="236"/>
      <c r="U1228" s="236"/>
      <c r="V1228" s="236"/>
      <c r="W1228" s="236"/>
      <c r="X1228" s="236"/>
      <c r="Y1228" s="236"/>
    </row>
    <row r="1229" spans="1:25" ht="12.75">
      <c r="A1229" s="366"/>
      <c r="B1229" s="367"/>
      <c r="C1229" s="248"/>
      <c r="D1229" s="236"/>
      <c r="E1229" s="236"/>
      <c r="F1229" s="236"/>
      <c r="G1229" s="236"/>
      <c r="H1229" s="236"/>
      <c r="I1229" s="236"/>
      <c r="J1229" s="236"/>
      <c r="K1229" s="236"/>
      <c r="L1229" s="236"/>
      <c r="M1229" s="236"/>
      <c r="N1229" s="236"/>
      <c r="O1229" s="236"/>
      <c r="P1229" s="298"/>
      <c r="Q1229" s="236"/>
      <c r="R1229" s="236"/>
      <c r="S1229" s="236"/>
      <c r="T1229" s="236"/>
      <c r="U1229" s="236"/>
      <c r="V1229" s="236"/>
      <c r="W1229" s="236"/>
      <c r="X1229" s="236"/>
      <c r="Y1229" s="236"/>
    </row>
    <row r="1230" spans="1:25">
      <c r="A1230" s="1375" t="s">
        <v>12797</v>
      </c>
      <c r="B1230" s="1359"/>
      <c r="C1230" s="1357"/>
      <c r="D1230" s="236"/>
      <c r="E1230" s="236"/>
      <c r="F1230" s="236"/>
      <c r="G1230" s="236"/>
      <c r="H1230" s="236"/>
      <c r="I1230" s="236"/>
      <c r="J1230" s="236"/>
      <c r="K1230" s="236"/>
      <c r="L1230" s="236"/>
      <c r="M1230" s="236"/>
      <c r="N1230" s="236"/>
      <c r="O1230" s="236"/>
      <c r="P1230" s="298"/>
      <c r="Q1230" s="236"/>
      <c r="R1230" s="236"/>
      <c r="S1230" s="236"/>
      <c r="T1230" s="236"/>
      <c r="U1230" s="236"/>
      <c r="V1230" s="236"/>
      <c r="W1230" s="236"/>
      <c r="X1230" s="236"/>
      <c r="Y1230" s="236"/>
    </row>
    <row r="1231" spans="1:25" ht="12.75">
      <c r="A1231" s="366"/>
      <c r="B1231" s="367"/>
      <c r="C1231" s="248"/>
      <c r="D1231" s="236"/>
      <c r="E1231" s="236"/>
      <c r="F1231" s="236"/>
      <c r="G1231" s="236"/>
      <c r="H1231" s="236"/>
      <c r="I1231" s="236"/>
      <c r="J1231" s="236"/>
      <c r="K1231" s="236"/>
      <c r="L1231" s="236"/>
      <c r="M1231" s="236"/>
      <c r="N1231" s="236"/>
      <c r="O1231" s="236"/>
      <c r="P1231" s="298"/>
      <c r="Q1231" s="236"/>
      <c r="R1231" s="236"/>
      <c r="S1231" s="236"/>
      <c r="T1231" s="236"/>
      <c r="U1231" s="236"/>
      <c r="V1231" s="236"/>
      <c r="W1231" s="236"/>
      <c r="X1231" s="236"/>
      <c r="Y1231" s="236"/>
    </row>
    <row r="1232" spans="1:25" ht="12.75">
      <c r="A1232" s="366"/>
      <c r="B1232" s="367"/>
      <c r="C1232" s="248"/>
      <c r="D1232" s="236"/>
      <c r="E1232" s="236"/>
      <c r="F1232" s="236"/>
      <c r="G1232" s="236"/>
      <c r="H1232" s="236"/>
      <c r="I1232" s="236"/>
      <c r="J1232" s="236"/>
      <c r="K1232" s="236"/>
      <c r="L1232" s="236"/>
      <c r="M1232" s="236"/>
      <c r="N1232" s="236"/>
      <c r="O1232" s="236"/>
      <c r="P1232" s="298"/>
      <c r="Q1232" s="236"/>
      <c r="R1232" s="236"/>
      <c r="S1232" s="236"/>
      <c r="T1232" s="236"/>
      <c r="U1232" s="236"/>
      <c r="V1232" s="236"/>
      <c r="W1232" s="236"/>
      <c r="X1232" s="236"/>
      <c r="Y1232" s="236"/>
    </row>
    <row r="1233" spans="1:25" ht="12.75">
      <c r="A1233" s="366"/>
      <c r="B1233" s="367"/>
      <c r="C1233" s="248"/>
      <c r="D1233" s="236"/>
      <c r="E1233" s="236"/>
      <c r="F1233" s="236"/>
      <c r="G1233" s="236"/>
      <c r="H1233" s="236"/>
      <c r="I1233" s="236"/>
      <c r="J1233" s="236"/>
      <c r="K1233" s="236"/>
      <c r="L1233" s="236"/>
      <c r="M1233" s="236"/>
      <c r="N1233" s="236"/>
      <c r="O1233" s="236"/>
      <c r="P1233" s="298"/>
      <c r="Q1233" s="236"/>
      <c r="R1233" s="236"/>
      <c r="S1233" s="236"/>
      <c r="T1233" s="236"/>
      <c r="U1233" s="236"/>
      <c r="V1233" s="236"/>
      <c r="W1233" s="236"/>
      <c r="X1233" s="236"/>
      <c r="Y1233" s="236"/>
    </row>
    <row r="1234" spans="1:25" ht="12.75">
      <c r="A1234" s="366"/>
      <c r="B1234" s="367"/>
      <c r="C1234" s="248"/>
      <c r="D1234" s="236"/>
      <c r="E1234" s="236"/>
      <c r="F1234" s="236"/>
      <c r="G1234" s="236"/>
      <c r="H1234" s="236"/>
      <c r="I1234" s="236"/>
      <c r="J1234" s="236"/>
      <c r="K1234" s="236"/>
      <c r="L1234" s="236"/>
      <c r="M1234" s="236"/>
      <c r="N1234" s="236"/>
      <c r="O1234" s="236"/>
      <c r="P1234" s="298"/>
      <c r="Q1234" s="236"/>
      <c r="R1234" s="236"/>
      <c r="S1234" s="236"/>
      <c r="T1234" s="236"/>
      <c r="U1234" s="236"/>
      <c r="V1234" s="236"/>
      <c r="W1234" s="236"/>
      <c r="X1234" s="236"/>
      <c r="Y1234" s="236"/>
    </row>
    <row r="1235" spans="1:25" ht="12.75">
      <c r="A1235" s="366"/>
      <c r="B1235" s="367"/>
      <c r="C1235" s="248"/>
      <c r="D1235" s="236"/>
      <c r="E1235" s="236"/>
      <c r="F1235" s="236"/>
      <c r="G1235" s="236"/>
      <c r="H1235" s="236"/>
      <c r="I1235" s="236"/>
      <c r="J1235" s="236"/>
      <c r="K1235" s="236"/>
      <c r="L1235" s="236"/>
      <c r="M1235" s="236"/>
      <c r="N1235" s="236"/>
      <c r="O1235" s="236"/>
      <c r="P1235" s="298"/>
      <c r="Q1235" s="236"/>
      <c r="R1235" s="236"/>
      <c r="S1235" s="236"/>
      <c r="T1235" s="236"/>
      <c r="U1235" s="236"/>
      <c r="V1235" s="236"/>
      <c r="W1235" s="236"/>
      <c r="X1235" s="236"/>
      <c r="Y1235" s="236"/>
    </row>
    <row r="1236" spans="1:25" ht="12.75">
      <c r="A1236" s="366"/>
      <c r="B1236" s="367"/>
      <c r="C1236" s="248"/>
      <c r="D1236" s="236"/>
      <c r="E1236" s="236"/>
      <c r="F1236" s="236"/>
      <c r="G1236" s="236"/>
      <c r="H1236" s="236"/>
      <c r="I1236" s="236"/>
      <c r="J1236" s="236"/>
      <c r="K1236" s="236"/>
      <c r="L1236" s="236"/>
      <c r="M1236" s="236"/>
      <c r="N1236" s="236"/>
      <c r="O1236" s="236"/>
      <c r="P1236" s="298"/>
      <c r="Q1236" s="236"/>
      <c r="R1236" s="236"/>
      <c r="S1236" s="236"/>
      <c r="T1236" s="236"/>
      <c r="U1236" s="236"/>
      <c r="V1236" s="236"/>
      <c r="W1236" s="236"/>
      <c r="X1236" s="236"/>
      <c r="Y1236" s="236"/>
    </row>
    <row r="1237" spans="1:25" ht="12.75">
      <c r="A1237" s="366"/>
      <c r="B1237" s="367"/>
      <c r="C1237" s="248"/>
      <c r="D1237" s="236"/>
      <c r="E1237" s="236"/>
      <c r="F1237" s="236"/>
      <c r="G1237" s="236"/>
      <c r="H1237" s="236"/>
      <c r="I1237" s="236"/>
      <c r="J1237" s="236"/>
      <c r="K1237" s="236"/>
      <c r="L1237" s="236"/>
      <c r="M1237" s="236"/>
      <c r="N1237" s="236"/>
      <c r="O1237" s="236"/>
      <c r="P1237" s="298"/>
      <c r="Q1237" s="236"/>
      <c r="R1237" s="236"/>
      <c r="S1237" s="236"/>
      <c r="T1237" s="236"/>
      <c r="U1237" s="236"/>
      <c r="V1237" s="236"/>
      <c r="W1237" s="236"/>
      <c r="X1237" s="236"/>
      <c r="Y1237" s="236"/>
    </row>
    <row r="1238" spans="1:25" ht="12.75">
      <c r="A1238" s="366"/>
      <c r="B1238" s="367"/>
      <c r="C1238" s="248"/>
      <c r="D1238" s="236"/>
      <c r="E1238" s="236"/>
      <c r="F1238" s="236"/>
      <c r="G1238" s="236"/>
      <c r="H1238" s="236"/>
      <c r="I1238" s="236"/>
      <c r="J1238" s="236"/>
      <c r="K1238" s="236"/>
      <c r="L1238" s="236"/>
      <c r="M1238" s="236"/>
      <c r="N1238" s="236"/>
      <c r="O1238" s="236"/>
      <c r="P1238" s="298"/>
      <c r="Q1238" s="236"/>
      <c r="R1238" s="236"/>
      <c r="S1238" s="236"/>
      <c r="T1238" s="236"/>
      <c r="U1238" s="236"/>
      <c r="V1238" s="236"/>
      <c r="W1238" s="236"/>
      <c r="X1238" s="236"/>
      <c r="Y1238" s="236"/>
    </row>
    <row r="1239" spans="1:25" ht="12.75">
      <c r="A1239" s="366"/>
      <c r="B1239" s="367"/>
      <c r="C1239" s="248"/>
      <c r="D1239" s="236"/>
      <c r="E1239" s="236"/>
      <c r="F1239" s="236"/>
      <c r="G1239" s="236"/>
      <c r="H1239" s="236"/>
      <c r="I1239" s="236"/>
      <c r="J1239" s="236"/>
      <c r="K1239" s="236"/>
      <c r="L1239" s="236"/>
      <c r="M1239" s="236"/>
      <c r="N1239" s="236"/>
      <c r="O1239" s="236"/>
      <c r="P1239" s="298"/>
      <c r="Q1239" s="236"/>
      <c r="R1239" s="236"/>
      <c r="S1239" s="236"/>
      <c r="T1239" s="236"/>
      <c r="U1239" s="236"/>
      <c r="V1239" s="236"/>
      <c r="W1239" s="236"/>
      <c r="X1239" s="236"/>
      <c r="Y1239" s="236"/>
    </row>
    <row r="1240" spans="1:25" ht="12.75">
      <c r="A1240" s="366"/>
      <c r="B1240" s="367"/>
      <c r="C1240" s="248"/>
      <c r="D1240" s="236"/>
      <c r="E1240" s="236"/>
      <c r="F1240" s="236"/>
      <c r="G1240" s="236"/>
      <c r="H1240" s="236"/>
      <c r="I1240" s="236"/>
      <c r="J1240" s="236"/>
      <c r="K1240" s="236"/>
      <c r="L1240" s="236"/>
      <c r="M1240" s="236"/>
      <c r="N1240" s="236"/>
      <c r="O1240" s="236"/>
      <c r="P1240" s="298"/>
      <c r="Q1240" s="236"/>
      <c r="R1240" s="236"/>
      <c r="S1240" s="236"/>
      <c r="T1240" s="236"/>
      <c r="U1240" s="236"/>
      <c r="V1240" s="236"/>
      <c r="W1240" s="236"/>
      <c r="X1240" s="236"/>
      <c r="Y1240" s="236"/>
    </row>
    <row r="1241" spans="1:25" ht="12.75">
      <c r="A1241" s="366"/>
      <c r="B1241" s="367"/>
      <c r="C1241" s="248"/>
      <c r="D1241" s="236"/>
      <c r="E1241" s="236"/>
      <c r="F1241" s="236"/>
      <c r="G1241" s="236"/>
      <c r="H1241" s="236"/>
      <c r="I1241" s="236"/>
      <c r="J1241" s="236"/>
      <c r="K1241" s="236"/>
      <c r="L1241" s="236"/>
      <c r="M1241" s="236"/>
      <c r="N1241" s="236"/>
      <c r="O1241" s="236"/>
      <c r="P1241" s="298"/>
      <c r="Q1241" s="236"/>
      <c r="R1241" s="236"/>
      <c r="S1241" s="236"/>
      <c r="T1241" s="236"/>
      <c r="U1241" s="236"/>
      <c r="V1241" s="236"/>
      <c r="W1241" s="236"/>
      <c r="X1241" s="236"/>
      <c r="Y1241" s="236"/>
    </row>
    <row r="1242" spans="1:25" ht="12.75">
      <c r="A1242" s="366"/>
      <c r="B1242" s="367"/>
      <c r="C1242" s="248"/>
      <c r="D1242" s="236"/>
      <c r="E1242" s="236"/>
      <c r="F1242" s="236"/>
      <c r="G1242" s="236"/>
      <c r="H1242" s="236"/>
      <c r="I1242" s="236"/>
      <c r="J1242" s="236"/>
      <c r="K1242" s="236"/>
      <c r="L1242" s="236"/>
      <c r="M1242" s="236"/>
      <c r="N1242" s="236"/>
      <c r="O1242" s="236"/>
      <c r="P1242" s="298"/>
      <c r="Q1242" s="236"/>
      <c r="R1242" s="236"/>
      <c r="S1242" s="236"/>
      <c r="T1242" s="236"/>
      <c r="U1242" s="236"/>
      <c r="V1242" s="236"/>
      <c r="W1242" s="236"/>
      <c r="X1242" s="236"/>
      <c r="Y1242" s="236"/>
    </row>
    <row r="1243" spans="1:25" ht="12.75">
      <c r="A1243" s="366"/>
      <c r="B1243" s="367"/>
      <c r="C1243" s="248"/>
      <c r="D1243" s="236"/>
      <c r="E1243" s="236"/>
      <c r="F1243" s="236"/>
      <c r="G1243" s="236"/>
      <c r="H1243" s="236"/>
      <c r="I1243" s="236"/>
      <c r="J1243" s="236"/>
      <c r="K1243" s="236"/>
      <c r="L1243" s="236"/>
      <c r="M1243" s="236"/>
      <c r="N1243" s="236"/>
      <c r="O1243" s="236"/>
      <c r="P1243" s="298"/>
      <c r="Q1243" s="236"/>
      <c r="R1243" s="236"/>
      <c r="S1243" s="236"/>
      <c r="T1243" s="236"/>
      <c r="U1243" s="236"/>
      <c r="V1243" s="236"/>
      <c r="W1243" s="236"/>
      <c r="X1243" s="236"/>
      <c r="Y1243" s="236"/>
    </row>
    <row r="1244" spans="1:25">
      <c r="A1244" s="1375" t="s">
        <v>0</v>
      </c>
      <c r="B1244" s="1359"/>
      <c r="C1244" s="1357"/>
      <c r="D1244" s="236"/>
      <c r="E1244" s="236"/>
      <c r="F1244" s="236"/>
      <c r="G1244" s="236"/>
      <c r="H1244" s="236"/>
      <c r="I1244" s="236"/>
      <c r="J1244" s="236"/>
      <c r="K1244" s="236"/>
      <c r="L1244" s="236"/>
      <c r="M1244" s="236"/>
      <c r="N1244" s="236"/>
      <c r="O1244" s="236"/>
      <c r="P1244" s="298"/>
      <c r="Q1244" s="236"/>
      <c r="R1244" s="236"/>
      <c r="S1244" s="236"/>
      <c r="T1244" s="236"/>
      <c r="U1244" s="236"/>
      <c r="V1244" s="236"/>
      <c r="W1244" s="236"/>
      <c r="X1244" s="236"/>
      <c r="Y1244" s="236"/>
    </row>
    <row r="1245" spans="1:25">
      <c r="A1245" s="1375" t="s">
        <v>12785</v>
      </c>
      <c r="B1245" s="1359"/>
      <c r="C1245" s="1357"/>
      <c r="D1245" s="236"/>
      <c r="E1245" s="236"/>
      <c r="F1245" s="236"/>
      <c r="G1245" s="236"/>
      <c r="H1245" s="236"/>
      <c r="I1245" s="236"/>
      <c r="J1245" s="236"/>
      <c r="K1245" s="236"/>
      <c r="L1245" s="236"/>
      <c r="M1245" s="236"/>
      <c r="N1245" s="236"/>
      <c r="O1245" s="236"/>
      <c r="P1245" s="298"/>
      <c r="Q1245" s="236"/>
      <c r="R1245" s="236"/>
      <c r="S1245" s="236"/>
      <c r="T1245" s="236"/>
      <c r="U1245" s="236"/>
      <c r="V1245" s="236"/>
      <c r="W1245" s="236"/>
      <c r="X1245" s="236"/>
      <c r="Y1245" s="236"/>
    </row>
    <row r="1246" spans="1:25" ht="12.75">
      <c r="A1246" s="366"/>
      <c r="B1246" s="367"/>
      <c r="C1246" s="248"/>
      <c r="D1246" s="236"/>
      <c r="E1246" s="236"/>
      <c r="F1246" s="236"/>
      <c r="G1246" s="236"/>
      <c r="H1246" s="236"/>
      <c r="I1246" s="236"/>
      <c r="J1246" s="236"/>
      <c r="K1246" s="236"/>
      <c r="L1246" s="236"/>
      <c r="M1246" s="236"/>
      <c r="N1246" s="236"/>
      <c r="O1246" s="236"/>
      <c r="P1246" s="298"/>
      <c r="Q1246" s="236"/>
      <c r="R1246" s="236"/>
      <c r="S1246" s="236"/>
      <c r="T1246" s="236"/>
      <c r="U1246" s="236"/>
      <c r="V1246" s="236"/>
      <c r="W1246" s="236"/>
      <c r="X1246" s="236"/>
      <c r="Y1246" s="236"/>
    </row>
    <row r="1247" spans="1:25" ht="12.75">
      <c r="A1247" s="366"/>
      <c r="B1247" s="367"/>
      <c r="C1247" s="248"/>
      <c r="D1247" s="236"/>
      <c r="E1247" s="236"/>
      <c r="F1247" s="236"/>
      <c r="G1247" s="236"/>
      <c r="H1247" s="236"/>
      <c r="I1247" s="236"/>
      <c r="J1247" s="236"/>
      <c r="K1247" s="236"/>
      <c r="L1247" s="236"/>
      <c r="M1247" s="236"/>
      <c r="N1247" s="236"/>
      <c r="O1247" s="236"/>
      <c r="P1247" s="298"/>
      <c r="Q1247" s="236"/>
      <c r="R1247" s="236"/>
      <c r="S1247" s="236"/>
      <c r="T1247" s="236"/>
      <c r="U1247" s="236"/>
      <c r="V1247" s="236"/>
      <c r="W1247" s="236"/>
      <c r="X1247" s="236"/>
      <c r="Y1247" s="236"/>
    </row>
    <row r="1248" spans="1:25" ht="12.75">
      <c r="A1248" s="366"/>
      <c r="B1248" s="367"/>
      <c r="C1248" s="248"/>
      <c r="D1248" s="236"/>
      <c r="E1248" s="236"/>
      <c r="F1248" s="236"/>
      <c r="G1248" s="236"/>
      <c r="H1248" s="236"/>
      <c r="I1248" s="236"/>
      <c r="J1248" s="236"/>
      <c r="K1248" s="236"/>
      <c r="L1248" s="236"/>
      <c r="M1248" s="236"/>
      <c r="N1248" s="236"/>
      <c r="O1248" s="236"/>
      <c r="P1248" s="298"/>
      <c r="Q1248" s="236"/>
      <c r="R1248" s="236"/>
      <c r="S1248" s="236"/>
      <c r="T1248" s="236"/>
      <c r="U1248" s="236"/>
      <c r="V1248" s="236"/>
      <c r="W1248" s="236"/>
      <c r="X1248" s="236"/>
      <c r="Y1248" s="236"/>
    </row>
    <row r="1249" spans="1:25" ht="12.75">
      <c r="A1249" s="366"/>
      <c r="B1249" s="367"/>
      <c r="C1249" s="248"/>
      <c r="D1249" s="236"/>
      <c r="E1249" s="236"/>
      <c r="F1249" s="236"/>
      <c r="G1249" s="236"/>
      <c r="H1249" s="236"/>
      <c r="I1249" s="236"/>
      <c r="J1249" s="236"/>
      <c r="K1249" s="236"/>
      <c r="L1249" s="236"/>
      <c r="M1249" s="236"/>
      <c r="N1249" s="236"/>
      <c r="O1249" s="236"/>
      <c r="P1249" s="298"/>
      <c r="Q1249" s="236"/>
      <c r="R1249" s="236"/>
      <c r="S1249" s="236"/>
      <c r="T1249" s="236"/>
      <c r="U1249" s="236"/>
      <c r="V1249" s="236"/>
      <c r="W1249" s="236"/>
      <c r="X1249" s="236"/>
      <c r="Y1249" s="236"/>
    </row>
    <row r="1250" spans="1:25" ht="12.75">
      <c r="A1250" s="366"/>
      <c r="B1250" s="367"/>
      <c r="C1250" s="248"/>
      <c r="D1250" s="236"/>
      <c r="E1250" s="236"/>
      <c r="F1250" s="236"/>
      <c r="G1250" s="236"/>
      <c r="H1250" s="236"/>
      <c r="I1250" s="236"/>
      <c r="J1250" s="236"/>
      <c r="K1250" s="236"/>
      <c r="L1250" s="236"/>
      <c r="M1250" s="236"/>
      <c r="N1250" s="236"/>
      <c r="O1250" s="236"/>
      <c r="P1250" s="298"/>
      <c r="Q1250" s="236"/>
      <c r="R1250" s="236"/>
      <c r="S1250" s="236"/>
      <c r="T1250" s="236"/>
      <c r="U1250" s="236"/>
      <c r="V1250" s="236"/>
      <c r="W1250" s="236"/>
      <c r="X1250" s="236"/>
      <c r="Y1250" s="236"/>
    </row>
    <row r="1251" spans="1:25" ht="12.75">
      <c r="A1251" s="366"/>
      <c r="B1251" s="367"/>
      <c r="C1251" s="248"/>
      <c r="D1251" s="236"/>
      <c r="E1251" s="236"/>
      <c r="F1251" s="236"/>
      <c r="G1251" s="236"/>
      <c r="H1251" s="236"/>
      <c r="I1251" s="236"/>
      <c r="J1251" s="236"/>
      <c r="K1251" s="236"/>
      <c r="L1251" s="236"/>
      <c r="M1251" s="236"/>
      <c r="N1251" s="236"/>
      <c r="O1251" s="236"/>
      <c r="P1251" s="298"/>
      <c r="Q1251" s="236"/>
      <c r="R1251" s="236"/>
      <c r="S1251" s="236"/>
      <c r="T1251" s="236"/>
      <c r="U1251" s="236"/>
      <c r="V1251" s="236"/>
      <c r="W1251" s="236"/>
      <c r="X1251" s="236"/>
      <c r="Y1251" s="236"/>
    </row>
    <row r="1252" spans="1:25" ht="12.75">
      <c r="A1252" s="366"/>
      <c r="B1252" s="367"/>
      <c r="C1252" s="248"/>
      <c r="D1252" s="236"/>
      <c r="E1252" s="236"/>
      <c r="F1252" s="236"/>
      <c r="G1252" s="236"/>
      <c r="H1252" s="236"/>
      <c r="I1252" s="236"/>
      <c r="J1252" s="236"/>
      <c r="K1252" s="236"/>
      <c r="L1252" s="236"/>
      <c r="M1252" s="236"/>
      <c r="N1252" s="236"/>
      <c r="O1252" s="236"/>
      <c r="P1252" s="298"/>
      <c r="Q1252" s="236"/>
      <c r="R1252" s="236"/>
      <c r="S1252" s="236"/>
      <c r="T1252" s="236"/>
      <c r="U1252" s="236"/>
      <c r="V1252" s="236"/>
      <c r="W1252" s="236"/>
      <c r="X1252" s="236"/>
      <c r="Y1252" s="236"/>
    </row>
    <row r="1253" spans="1:25" ht="12.75">
      <c r="A1253" s="366"/>
      <c r="B1253" s="367"/>
      <c r="C1253" s="248"/>
      <c r="D1253" s="236"/>
      <c r="E1253" s="236"/>
      <c r="F1253" s="236"/>
      <c r="G1253" s="236"/>
      <c r="H1253" s="236"/>
      <c r="I1253" s="236"/>
      <c r="J1253" s="236"/>
      <c r="K1253" s="236"/>
      <c r="L1253" s="236"/>
      <c r="M1253" s="236"/>
      <c r="N1253" s="236"/>
      <c r="O1253" s="236"/>
      <c r="P1253" s="298"/>
      <c r="Q1253" s="236"/>
      <c r="R1253" s="236"/>
      <c r="S1253" s="236"/>
      <c r="T1253" s="236"/>
      <c r="U1253" s="236"/>
      <c r="V1253" s="236"/>
      <c r="W1253" s="236"/>
      <c r="X1253" s="236"/>
      <c r="Y1253" s="236"/>
    </row>
    <row r="1254" spans="1:25" ht="12.75">
      <c r="A1254" s="366"/>
      <c r="B1254" s="367"/>
      <c r="C1254" s="248"/>
      <c r="D1254" s="236"/>
      <c r="E1254" s="236"/>
      <c r="F1254" s="236"/>
      <c r="G1254" s="236"/>
      <c r="H1254" s="236"/>
      <c r="I1254" s="236"/>
      <c r="J1254" s="236"/>
      <c r="K1254" s="236"/>
      <c r="L1254" s="236"/>
      <c r="M1254" s="236"/>
      <c r="N1254" s="236"/>
      <c r="O1254" s="236"/>
      <c r="P1254" s="298"/>
      <c r="Q1254" s="236"/>
      <c r="R1254" s="236"/>
      <c r="S1254" s="236"/>
      <c r="T1254" s="236"/>
      <c r="U1254" s="236"/>
      <c r="V1254" s="236"/>
      <c r="W1254" s="236"/>
      <c r="X1254" s="236"/>
      <c r="Y1254" s="236"/>
    </row>
    <row r="1255" spans="1:25" ht="12.75">
      <c r="A1255" s="366"/>
      <c r="B1255" s="367"/>
      <c r="C1255" s="248"/>
      <c r="D1255" s="236"/>
      <c r="E1255" s="236"/>
      <c r="F1255" s="236"/>
      <c r="G1255" s="236"/>
      <c r="H1255" s="236"/>
      <c r="I1255" s="236"/>
      <c r="J1255" s="236"/>
      <c r="K1255" s="236"/>
      <c r="L1255" s="236"/>
      <c r="M1255" s="236"/>
      <c r="N1255" s="236"/>
      <c r="O1255" s="236"/>
      <c r="P1255" s="298"/>
      <c r="Q1255" s="236"/>
      <c r="R1255" s="236"/>
      <c r="S1255" s="236"/>
      <c r="T1255" s="236"/>
      <c r="U1255" s="236"/>
      <c r="V1255" s="236"/>
      <c r="W1255" s="236"/>
      <c r="X1255" s="236"/>
      <c r="Y1255" s="236"/>
    </row>
    <row r="1256" spans="1:25">
      <c r="A1256" s="1375" t="s">
        <v>12797</v>
      </c>
      <c r="B1256" s="1359"/>
      <c r="C1256" s="1357"/>
      <c r="D1256" s="236"/>
      <c r="E1256" s="236"/>
      <c r="F1256" s="236"/>
      <c r="G1256" s="236"/>
      <c r="H1256" s="236"/>
      <c r="I1256" s="236"/>
      <c r="J1256" s="236"/>
      <c r="K1256" s="236"/>
      <c r="L1256" s="236"/>
      <c r="M1256" s="236"/>
      <c r="N1256" s="236"/>
      <c r="O1256" s="236"/>
      <c r="P1256" s="298"/>
      <c r="Q1256" s="236"/>
      <c r="R1256" s="236"/>
      <c r="S1256" s="236"/>
      <c r="T1256" s="236"/>
      <c r="U1256" s="236"/>
      <c r="V1256" s="236"/>
      <c r="W1256" s="236"/>
      <c r="X1256" s="236"/>
      <c r="Y1256" s="236"/>
    </row>
    <row r="1257" spans="1:25" ht="12.75">
      <c r="A1257" s="366"/>
      <c r="B1257" s="367"/>
      <c r="C1257" s="248"/>
      <c r="D1257" s="236"/>
      <c r="E1257" s="236"/>
      <c r="F1257" s="236"/>
      <c r="G1257" s="236"/>
      <c r="H1257" s="236"/>
      <c r="I1257" s="236"/>
      <c r="J1257" s="236"/>
      <c r="K1257" s="236"/>
      <c r="L1257" s="236"/>
      <c r="M1257" s="236"/>
      <c r="N1257" s="236"/>
      <c r="O1257" s="236"/>
      <c r="P1257" s="298"/>
      <c r="Q1257" s="236"/>
      <c r="R1257" s="236"/>
      <c r="S1257" s="236"/>
      <c r="T1257" s="236"/>
      <c r="U1257" s="236"/>
      <c r="V1257" s="236"/>
      <c r="W1257" s="236"/>
      <c r="X1257" s="236"/>
      <c r="Y1257" s="236"/>
    </row>
    <row r="1258" spans="1:25" ht="12.75">
      <c r="A1258" s="366"/>
      <c r="B1258" s="367"/>
      <c r="C1258" s="248"/>
      <c r="D1258" s="236"/>
      <c r="E1258" s="236"/>
      <c r="F1258" s="236"/>
      <c r="G1258" s="236"/>
      <c r="H1258" s="236"/>
      <c r="I1258" s="236"/>
      <c r="J1258" s="236"/>
      <c r="K1258" s="236"/>
      <c r="L1258" s="236"/>
      <c r="M1258" s="236"/>
      <c r="N1258" s="236"/>
      <c r="O1258" s="236"/>
      <c r="P1258" s="298"/>
      <c r="Q1258" s="236"/>
      <c r="R1258" s="236"/>
      <c r="S1258" s="236"/>
      <c r="T1258" s="236"/>
      <c r="U1258" s="236"/>
      <c r="V1258" s="236"/>
      <c r="W1258" s="236"/>
      <c r="X1258" s="236"/>
      <c r="Y1258" s="236"/>
    </row>
    <row r="1259" spans="1:25" ht="12.75">
      <c r="A1259" s="366"/>
      <c r="B1259" s="367"/>
      <c r="C1259" s="248"/>
      <c r="D1259" s="236"/>
      <c r="E1259" s="236"/>
      <c r="F1259" s="236"/>
      <c r="G1259" s="236"/>
      <c r="H1259" s="236"/>
      <c r="I1259" s="236"/>
      <c r="J1259" s="236"/>
      <c r="K1259" s="236"/>
      <c r="L1259" s="236"/>
      <c r="M1259" s="236"/>
      <c r="N1259" s="236"/>
      <c r="O1259" s="236"/>
      <c r="P1259" s="298"/>
      <c r="Q1259" s="236"/>
      <c r="R1259" s="236"/>
      <c r="S1259" s="236"/>
      <c r="T1259" s="236"/>
      <c r="U1259" s="236"/>
      <c r="V1259" s="236"/>
      <c r="W1259" s="236"/>
      <c r="X1259" s="236"/>
      <c r="Y1259" s="236"/>
    </row>
    <row r="1260" spans="1:25" ht="12.75">
      <c r="A1260" s="366"/>
      <c r="B1260" s="367"/>
      <c r="C1260" s="248"/>
      <c r="D1260" s="236"/>
      <c r="E1260" s="236"/>
      <c r="F1260" s="236"/>
      <c r="G1260" s="236"/>
      <c r="H1260" s="236"/>
      <c r="I1260" s="236"/>
      <c r="J1260" s="236"/>
      <c r="K1260" s="236"/>
      <c r="L1260" s="236"/>
      <c r="M1260" s="236"/>
      <c r="N1260" s="236"/>
      <c r="O1260" s="236"/>
      <c r="P1260" s="298"/>
      <c r="Q1260" s="236"/>
      <c r="R1260" s="236"/>
      <c r="S1260" s="236"/>
      <c r="T1260" s="236"/>
      <c r="U1260" s="236"/>
      <c r="V1260" s="236"/>
      <c r="W1260" s="236"/>
      <c r="X1260" s="236"/>
      <c r="Y1260" s="236"/>
    </row>
    <row r="1261" spans="1:25" ht="12.75">
      <c r="A1261" s="366"/>
      <c r="B1261" s="367"/>
      <c r="C1261" s="248"/>
      <c r="D1261" s="236"/>
      <c r="E1261" s="236"/>
      <c r="F1261" s="236"/>
      <c r="G1261" s="236"/>
      <c r="H1261" s="236"/>
      <c r="I1261" s="236"/>
      <c r="J1261" s="236"/>
      <c r="K1261" s="236"/>
      <c r="L1261" s="236"/>
      <c r="M1261" s="236"/>
      <c r="N1261" s="236"/>
      <c r="O1261" s="236"/>
      <c r="P1261" s="298"/>
      <c r="Q1261" s="236"/>
      <c r="R1261" s="236"/>
      <c r="S1261" s="236"/>
      <c r="T1261" s="236"/>
      <c r="U1261" s="236"/>
      <c r="V1261" s="236"/>
      <c r="W1261" s="236"/>
      <c r="X1261" s="236"/>
      <c r="Y1261" s="236"/>
    </row>
    <row r="1262" spans="1:25" ht="12.75">
      <c r="A1262" s="366"/>
      <c r="B1262" s="367"/>
      <c r="C1262" s="248"/>
      <c r="D1262" s="236"/>
      <c r="E1262" s="236"/>
      <c r="F1262" s="236"/>
      <c r="G1262" s="236"/>
      <c r="H1262" s="236"/>
      <c r="I1262" s="236"/>
      <c r="J1262" s="236"/>
      <c r="K1262" s="236"/>
      <c r="L1262" s="236"/>
      <c r="M1262" s="236"/>
      <c r="N1262" s="236"/>
      <c r="O1262" s="236"/>
      <c r="P1262" s="298"/>
      <c r="Q1262" s="236"/>
      <c r="R1262" s="236"/>
      <c r="S1262" s="236"/>
      <c r="T1262" s="236"/>
      <c r="U1262" s="236"/>
      <c r="V1262" s="236"/>
      <c r="W1262" s="236"/>
      <c r="X1262" s="236"/>
      <c r="Y1262" s="236"/>
    </row>
    <row r="1263" spans="1:25" ht="12.75">
      <c r="A1263" s="366"/>
      <c r="B1263" s="367"/>
      <c r="C1263" s="248"/>
      <c r="D1263" s="236"/>
      <c r="E1263" s="236"/>
      <c r="F1263" s="236"/>
      <c r="G1263" s="236"/>
      <c r="H1263" s="236"/>
      <c r="I1263" s="236"/>
      <c r="J1263" s="236"/>
      <c r="K1263" s="236"/>
      <c r="L1263" s="236"/>
      <c r="M1263" s="236"/>
      <c r="N1263" s="236"/>
      <c r="O1263" s="236"/>
      <c r="P1263" s="298"/>
      <c r="Q1263" s="236"/>
      <c r="R1263" s="236"/>
      <c r="S1263" s="236"/>
      <c r="T1263" s="236"/>
      <c r="U1263" s="236"/>
      <c r="V1263" s="236"/>
      <c r="W1263" s="236"/>
      <c r="X1263" s="236"/>
      <c r="Y1263" s="236"/>
    </row>
    <row r="1264" spans="1:25" ht="12.75">
      <c r="A1264" s="366"/>
      <c r="B1264" s="367"/>
      <c r="C1264" s="248"/>
      <c r="D1264" s="236"/>
      <c r="E1264" s="236"/>
      <c r="F1264" s="236"/>
      <c r="G1264" s="236"/>
      <c r="H1264" s="236"/>
      <c r="I1264" s="236"/>
      <c r="J1264" s="236"/>
      <c r="K1264" s="236"/>
      <c r="L1264" s="236"/>
      <c r="M1264" s="236"/>
      <c r="N1264" s="236"/>
      <c r="O1264" s="236"/>
      <c r="P1264" s="298"/>
      <c r="Q1264" s="236"/>
      <c r="R1264" s="236"/>
      <c r="S1264" s="236"/>
      <c r="T1264" s="236"/>
      <c r="U1264" s="236"/>
      <c r="V1264" s="236"/>
      <c r="W1264" s="236"/>
      <c r="X1264" s="236"/>
      <c r="Y1264" s="236"/>
    </row>
    <row r="1265" spans="1:25" ht="12.75">
      <c r="A1265" s="366"/>
      <c r="B1265" s="367"/>
      <c r="C1265" s="248"/>
      <c r="D1265" s="236"/>
      <c r="E1265" s="236"/>
      <c r="F1265" s="236"/>
      <c r="G1265" s="236"/>
      <c r="H1265" s="236"/>
      <c r="I1265" s="236"/>
      <c r="J1265" s="236"/>
      <c r="K1265" s="236"/>
      <c r="L1265" s="236"/>
      <c r="M1265" s="236"/>
      <c r="N1265" s="236"/>
      <c r="O1265" s="236"/>
      <c r="P1265" s="298"/>
      <c r="Q1265" s="236"/>
      <c r="R1265" s="236"/>
      <c r="S1265" s="236"/>
      <c r="T1265" s="236"/>
      <c r="U1265" s="236"/>
      <c r="V1265" s="236"/>
      <c r="W1265" s="236"/>
      <c r="X1265" s="236"/>
      <c r="Y1265" s="236"/>
    </row>
    <row r="1266" spans="1:25" ht="12.75">
      <c r="A1266" s="366"/>
      <c r="B1266" s="367"/>
      <c r="C1266" s="248"/>
      <c r="D1266" s="236"/>
      <c r="E1266" s="236"/>
      <c r="F1266" s="236"/>
      <c r="G1266" s="236"/>
      <c r="H1266" s="236"/>
      <c r="I1266" s="236"/>
      <c r="J1266" s="236"/>
      <c r="K1266" s="236"/>
      <c r="L1266" s="236"/>
      <c r="M1266" s="236"/>
      <c r="N1266" s="236"/>
      <c r="O1266" s="236"/>
      <c r="P1266" s="298"/>
      <c r="Q1266" s="236"/>
      <c r="R1266" s="236"/>
      <c r="S1266" s="236"/>
      <c r="T1266" s="236"/>
      <c r="U1266" s="236"/>
      <c r="V1266" s="236"/>
      <c r="W1266" s="236"/>
      <c r="X1266" s="236"/>
      <c r="Y1266" s="236"/>
    </row>
    <row r="1267" spans="1:25">
      <c r="A1267" s="1375" t="s">
        <v>0</v>
      </c>
      <c r="B1267" s="1359"/>
      <c r="C1267" s="1357"/>
      <c r="D1267" s="236"/>
      <c r="E1267" s="236"/>
      <c r="F1267" s="236"/>
      <c r="G1267" s="236"/>
      <c r="H1267" s="236"/>
      <c r="I1267" s="236"/>
      <c r="J1267" s="236"/>
      <c r="K1267" s="236"/>
      <c r="L1267" s="236"/>
      <c r="M1267" s="236"/>
      <c r="N1267" s="236"/>
      <c r="O1267" s="236"/>
      <c r="P1267" s="298"/>
      <c r="Q1267" s="236"/>
      <c r="R1267" s="236"/>
      <c r="S1267" s="236"/>
      <c r="T1267" s="236"/>
      <c r="U1267" s="236"/>
      <c r="V1267" s="236"/>
      <c r="W1267" s="236"/>
      <c r="X1267" s="236"/>
      <c r="Y1267" s="236"/>
    </row>
    <row r="1268" spans="1:25">
      <c r="A1268" s="1375" t="s">
        <v>12785</v>
      </c>
      <c r="B1268" s="1359"/>
      <c r="C1268" s="1357"/>
      <c r="D1268" s="236"/>
      <c r="E1268" s="236"/>
      <c r="F1268" s="236"/>
      <c r="G1268" s="236"/>
      <c r="H1268" s="236"/>
      <c r="I1268" s="236"/>
      <c r="J1268" s="236"/>
      <c r="K1268" s="236"/>
      <c r="L1268" s="236"/>
      <c r="M1268" s="236"/>
      <c r="N1268" s="236"/>
      <c r="O1268" s="236"/>
      <c r="P1268" s="298"/>
      <c r="Q1268" s="236"/>
      <c r="R1268" s="236"/>
      <c r="S1268" s="236"/>
      <c r="T1268" s="236"/>
      <c r="U1268" s="236"/>
      <c r="V1268" s="236"/>
      <c r="W1268" s="236"/>
      <c r="X1268" s="236"/>
      <c r="Y1268" s="236"/>
    </row>
    <row r="1269" spans="1:25" ht="12.75">
      <c r="A1269" s="366"/>
      <c r="B1269" s="367"/>
      <c r="C1269" s="248"/>
      <c r="D1269" s="236"/>
      <c r="E1269" s="236"/>
      <c r="F1269" s="236"/>
      <c r="G1269" s="236"/>
      <c r="H1269" s="236"/>
      <c r="I1269" s="236"/>
      <c r="J1269" s="236"/>
      <c r="K1269" s="236"/>
      <c r="L1269" s="236"/>
      <c r="M1269" s="236"/>
      <c r="N1269" s="236"/>
      <c r="O1269" s="236"/>
      <c r="P1269" s="298"/>
      <c r="Q1269" s="236"/>
      <c r="R1269" s="236"/>
      <c r="S1269" s="236"/>
      <c r="T1269" s="236"/>
      <c r="U1269" s="236"/>
      <c r="V1269" s="236"/>
      <c r="W1269" s="236"/>
      <c r="X1269" s="236"/>
      <c r="Y1269" s="236"/>
    </row>
    <row r="1270" spans="1:25" ht="12.75">
      <c r="A1270" s="366"/>
      <c r="B1270" s="367"/>
      <c r="C1270" s="248"/>
      <c r="D1270" s="236"/>
      <c r="E1270" s="236"/>
      <c r="F1270" s="236"/>
      <c r="G1270" s="236"/>
      <c r="H1270" s="236"/>
      <c r="I1270" s="236"/>
      <c r="J1270" s="236"/>
      <c r="K1270" s="236"/>
      <c r="L1270" s="236"/>
      <c r="M1270" s="236"/>
      <c r="N1270" s="236"/>
      <c r="O1270" s="236"/>
      <c r="P1270" s="298"/>
      <c r="Q1270" s="236"/>
      <c r="R1270" s="236"/>
      <c r="S1270" s="236"/>
      <c r="T1270" s="236"/>
      <c r="U1270" s="236"/>
      <c r="V1270" s="236"/>
      <c r="W1270" s="236"/>
      <c r="X1270" s="236"/>
      <c r="Y1270" s="236"/>
    </row>
    <row r="1271" spans="1:25" ht="12.75">
      <c r="A1271" s="366"/>
      <c r="B1271" s="367"/>
      <c r="C1271" s="248"/>
      <c r="D1271" s="236"/>
      <c r="E1271" s="236"/>
      <c r="F1271" s="236"/>
      <c r="G1271" s="236"/>
      <c r="H1271" s="236"/>
      <c r="I1271" s="236"/>
      <c r="J1271" s="236"/>
      <c r="K1271" s="236"/>
      <c r="L1271" s="236"/>
      <c r="M1271" s="236"/>
      <c r="N1271" s="236"/>
      <c r="O1271" s="236"/>
      <c r="P1271" s="298"/>
      <c r="Q1271" s="236"/>
      <c r="R1271" s="236"/>
      <c r="S1271" s="236"/>
      <c r="T1271" s="236"/>
      <c r="U1271" s="236"/>
      <c r="V1271" s="236"/>
      <c r="W1271" s="236"/>
      <c r="X1271" s="236"/>
      <c r="Y1271" s="236"/>
    </row>
    <row r="1272" spans="1:25" ht="12.75">
      <c r="A1272" s="366"/>
      <c r="B1272" s="367"/>
      <c r="C1272" s="248"/>
      <c r="D1272" s="236"/>
      <c r="E1272" s="236"/>
      <c r="F1272" s="236"/>
      <c r="G1272" s="236"/>
      <c r="H1272" s="236"/>
      <c r="I1272" s="236"/>
      <c r="J1272" s="236"/>
      <c r="K1272" s="236"/>
      <c r="L1272" s="236"/>
      <c r="M1272" s="236"/>
      <c r="N1272" s="236"/>
      <c r="O1272" s="236"/>
      <c r="P1272" s="298"/>
      <c r="Q1272" s="236"/>
      <c r="R1272" s="236"/>
      <c r="S1272" s="236"/>
      <c r="T1272" s="236"/>
      <c r="U1272" s="236"/>
      <c r="V1272" s="236"/>
      <c r="W1272" s="236"/>
      <c r="X1272" s="236"/>
      <c r="Y1272" s="236"/>
    </row>
    <row r="1273" spans="1:25" ht="12.75">
      <c r="A1273" s="366"/>
      <c r="B1273" s="367"/>
      <c r="C1273" s="248"/>
      <c r="D1273" s="236"/>
      <c r="E1273" s="236"/>
      <c r="F1273" s="236"/>
      <c r="G1273" s="236"/>
      <c r="H1273" s="236"/>
      <c r="I1273" s="236"/>
      <c r="J1273" s="236"/>
      <c r="K1273" s="236"/>
      <c r="L1273" s="236"/>
      <c r="M1273" s="236"/>
      <c r="N1273" s="236"/>
      <c r="O1273" s="236"/>
      <c r="P1273" s="298"/>
      <c r="Q1273" s="236"/>
      <c r="R1273" s="236"/>
      <c r="S1273" s="236"/>
      <c r="T1273" s="236"/>
      <c r="U1273" s="236"/>
      <c r="V1273" s="236"/>
      <c r="W1273" s="236"/>
      <c r="X1273" s="236"/>
      <c r="Y1273" s="236"/>
    </row>
    <row r="1274" spans="1:25" ht="12.75">
      <c r="A1274" s="366"/>
      <c r="B1274" s="367"/>
      <c r="C1274" s="248"/>
      <c r="D1274" s="236"/>
      <c r="E1274" s="236"/>
      <c r="F1274" s="236"/>
      <c r="G1274" s="236"/>
      <c r="H1274" s="236"/>
      <c r="I1274" s="236"/>
      <c r="J1274" s="236"/>
      <c r="K1274" s="236"/>
      <c r="L1274" s="236"/>
      <c r="M1274" s="236"/>
      <c r="N1274" s="236"/>
      <c r="O1274" s="236"/>
      <c r="P1274" s="298"/>
      <c r="Q1274" s="236"/>
      <c r="R1274" s="236"/>
      <c r="S1274" s="236"/>
      <c r="T1274" s="236"/>
      <c r="U1274" s="236"/>
      <c r="V1274" s="236"/>
      <c r="W1274" s="236"/>
      <c r="X1274" s="236"/>
      <c r="Y1274" s="236"/>
    </row>
    <row r="1275" spans="1:25" ht="12.75">
      <c r="A1275" s="366"/>
      <c r="B1275" s="367"/>
      <c r="C1275" s="248"/>
      <c r="D1275" s="236"/>
      <c r="E1275" s="236"/>
      <c r="F1275" s="236"/>
      <c r="G1275" s="236"/>
      <c r="H1275" s="236"/>
      <c r="I1275" s="236"/>
      <c r="J1275" s="236"/>
      <c r="K1275" s="236"/>
      <c r="L1275" s="236"/>
      <c r="M1275" s="236"/>
      <c r="N1275" s="236"/>
      <c r="O1275" s="236"/>
      <c r="P1275" s="298"/>
      <c r="Q1275" s="236"/>
      <c r="R1275" s="236"/>
      <c r="S1275" s="236"/>
      <c r="T1275" s="236"/>
      <c r="U1275" s="236"/>
      <c r="V1275" s="236"/>
      <c r="W1275" s="236"/>
      <c r="X1275" s="236"/>
      <c r="Y1275" s="236"/>
    </row>
    <row r="1276" spans="1:25" ht="12.75">
      <c r="A1276" s="366"/>
      <c r="B1276" s="367"/>
      <c r="C1276" s="248"/>
      <c r="D1276" s="236"/>
      <c r="E1276" s="236"/>
      <c r="F1276" s="236"/>
      <c r="G1276" s="236"/>
      <c r="H1276" s="236"/>
      <c r="I1276" s="236"/>
      <c r="J1276" s="236"/>
      <c r="K1276" s="236"/>
      <c r="L1276" s="236"/>
      <c r="M1276" s="236"/>
      <c r="N1276" s="236"/>
      <c r="O1276" s="236"/>
      <c r="P1276" s="298"/>
      <c r="Q1276" s="236"/>
      <c r="R1276" s="236"/>
      <c r="S1276" s="236"/>
      <c r="T1276" s="236"/>
      <c r="U1276" s="236"/>
      <c r="V1276" s="236"/>
      <c r="W1276" s="236"/>
      <c r="X1276" s="236"/>
      <c r="Y1276" s="236"/>
    </row>
    <row r="1277" spans="1:25" ht="12.75">
      <c r="A1277" s="366"/>
      <c r="B1277" s="367"/>
      <c r="C1277" s="248"/>
      <c r="D1277" s="236"/>
      <c r="E1277" s="236"/>
      <c r="F1277" s="236"/>
      <c r="G1277" s="236"/>
      <c r="H1277" s="236"/>
      <c r="I1277" s="236"/>
      <c r="J1277" s="236"/>
      <c r="K1277" s="236"/>
      <c r="L1277" s="236"/>
      <c r="M1277" s="236"/>
      <c r="N1277" s="236"/>
      <c r="O1277" s="236"/>
      <c r="P1277" s="298"/>
      <c r="Q1277" s="236"/>
      <c r="R1277" s="236"/>
      <c r="S1277" s="236"/>
      <c r="T1277" s="236"/>
      <c r="U1277" s="236"/>
      <c r="V1277" s="236"/>
      <c r="W1277" s="236"/>
      <c r="X1277" s="236"/>
      <c r="Y1277" s="236"/>
    </row>
    <row r="1278" spans="1:25" ht="12.75">
      <c r="A1278" s="366"/>
      <c r="B1278" s="367"/>
      <c r="C1278" s="248"/>
      <c r="D1278" s="236"/>
      <c r="E1278" s="236"/>
      <c r="F1278" s="236"/>
      <c r="G1278" s="236"/>
      <c r="H1278" s="236"/>
      <c r="I1278" s="236"/>
      <c r="J1278" s="236"/>
      <c r="K1278" s="236"/>
      <c r="L1278" s="236"/>
      <c r="M1278" s="236"/>
      <c r="N1278" s="236"/>
      <c r="O1278" s="236"/>
      <c r="P1278" s="298"/>
      <c r="Q1278" s="236"/>
      <c r="R1278" s="236"/>
      <c r="S1278" s="236"/>
      <c r="T1278" s="236"/>
      <c r="U1278" s="236"/>
      <c r="V1278" s="236"/>
      <c r="W1278" s="236"/>
      <c r="X1278" s="236"/>
      <c r="Y1278" s="236"/>
    </row>
    <row r="1279" spans="1:25">
      <c r="A1279" s="1375" t="s">
        <v>12797</v>
      </c>
      <c r="B1279" s="1359"/>
      <c r="C1279" s="1357"/>
      <c r="D1279" s="236"/>
      <c r="E1279" s="236"/>
      <c r="F1279" s="236"/>
      <c r="G1279" s="236"/>
      <c r="H1279" s="236"/>
      <c r="I1279" s="236"/>
      <c r="J1279" s="236"/>
      <c r="K1279" s="236"/>
      <c r="L1279" s="236"/>
      <c r="M1279" s="236"/>
      <c r="N1279" s="236"/>
      <c r="O1279" s="236"/>
      <c r="P1279" s="298"/>
      <c r="Q1279" s="236"/>
      <c r="R1279" s="236"/>
      <c r="S1279" s="236"/>
      <c r="T1279" s="236"/>
      <c r="U1279" s="236"/>
      <c r="V1279" s="236"/>
      <c r="W1279" s="236"/>
      <c r="X1279" s="236"/>
      <c r="Y1279" s="236"/>
    </row>
    <row r="1280" spans="1:25" ht="12.75">
      <c r="A1280" s="366"/>
      <c r="B1280" s="367"/>
      <c r="C1280" s="248"/>
      <c r="D1280" s="236"/>
      <c r="E1280" s="236"/>
      <c r="F1280" s="236"/>
      <c r="G1280" s="236"/>
      <c r="H1280" s="236"/>
      <c r="I1280" s="236"/>
      <c r="J1280" s="236"/>
      <c r="K1280" s="236"/>
      <c r="L1280" s="236"/>
      <c r="M1280" s="236"/>
      <c r="N1280" s="236"/>
      <c r="O1280" s="236"/>
      <c r="P1280" s="298"/>
      <c r="Q1280" s="236"/>
      <c r="R1280" s="236"/>
      <c r="S1280" s="236"/>
      <c r="T1280" s="236"/>
      <c r="U1280" s="236"/>
      <c r="V1280" s="236"/>
      <c r="W1280" s="236"/>
      <c r="X1280" s="236"/>
      <c r="Y1280" s="236"/>
    </row>
    <row r="1281" spans="1:25" ht="12.75">
      <c r="A1281" s="366"/>
      <c r="B1281" s="367"/>
      <c r="C1281" s="248"/>
      <c r="D1281" s="236"/>
      <c r="E1281" s="236"/>
      <c r="F1281" s="236"/>
      <c r="G1281" s="236"/>
      <c r="H1281" s="236"/>
      <c r="I1281" s="236"/>
      <c r="J1281" s="236"/>
      <c r="K1281" s="236"/>
      <c r="L1281" s="236"/>
      <c r="M1281" s="236"/>
      <c r="N1281" s="236"/>
      <c r="O1281" s="236"/>
      <c r="P1281" s="298"/>
      <c r="Q1281" s="236"/>
      <c r="R1281" s="236"/>
      <c r="S1281" s="236"/>
      <c r="T1281" s="236"/>
      <c r="U1281" s="236"/>
      <c r="V1281" s="236"/>
      <c r="W1281" s="236"/>
      <c r="X1281" s="236"/>
      <c r="Y1281" s="236"/>
    </row>
    <row r="1282" spans="1:25" ht="12.75">
      <c r="A1282" s="366"/>
      <c r="B1282" s="367"/>
      <c r="C1282" s="248"/>
      <c r="D1282" s="236"/>
      <c r="E1282" s="236"/>
      <c r="F1282" s="236"/>
      <c r="G1282" s="236"/>
      <c r="H1282" s="236"/>
      <c r="I1282" s="236"/>
      <c r="J1282" s="236"/>
      <c r="K1282" s="236"/>
      <c r="L1282" s="236"/>
      <c r="M1282" s="236"/>
      <c r="N1282" s="236"/>
      <c r="O1282" s="236"/>
      <c r="P1282" s="298"/>
      <c r="Q1282" s="236"/>
      <c r="R1282" s="236"/>
      <c r="S1282" s="236"/>
      <c r="T1282" s="236"/>
      <c r="U1282" s="236"/>
      <c r="V1282" s="236"/>
      <c r="W1282" s="236"/>
      <c r="X1282" s="236"/>
      <c r="Y1282" s="236"/>
    </row>
    <row r="1283" spans="1:25" ht="12.75">
      <c r="A1283" s="366"/>
      <c r="B1283" s="367"/>
      <c r="C1283" s="248"/>
      <c r="D1283" s="236"/>
      <c r="E1283" s="236"/>
      <c r="F1283" s="236"/>
      <c r="G1283" s="236"/>
      <c r="H1283" s="236"/>
      <c r="I1283" s="236"/>
      <c r="J1283" s="236"/>
      <c r="K1283" s="236"/>
      <c r="L1283" s="236"/>
      <c r="M1283" s="236"/>
      <c r="N1283" s="236"/>
      <c r="O1283" s="236"/>
      <c r="P1283" s="298"/>
      <c r="Q1283" s="236"/>
      <c r="R1283" s="236"/>
      <c r="S1283" s="236"/>
      <c r="T1283" s="236"/>
      <c r="U1283" s="236"/>
      <c r="V1283" s="236"/>
      <c r="W1283" s="236"/>
      <c r="X1283" s="236"/>
      <c r="Y1283" s="236"/>
    </row>
    <row r="1284" spans="1:25" ht="12.75">
      <c r="A1284" s="366"/>
      <c r="B1284" s="367"/>
      <c r="C1284" s="248"/>
      <c r="D1284" s="236"/>
      <c r="E1284" s="236"/>
      <c r="F1284" s="236"/>
      <c r="G1284" s="236"/>
      <c r="H1284" s="236"/>
      <c r="I1284" s="236"/>
      <c r="J1284" s="236"/>
      <c r="K1284" s="236"/>
      <c r="L1284" s="236"/>
      <c r="M1284" s="236"/>
      <c r="N1284" s="236"/>
      <c r="O1284" s="236"/>
      <c r="P1284" s="298"/>
      <c r="Q1284" s="236"/>
      <c r="R1284" s="236"/>
      <c r="S1284" s="236"/>
      <c r="T1284" s="236"/>
      <c r="U1284" s="236"/>
      <c r="V1284" s="236"/>
      <c r="W1284" s="236"/>
      <c r="X1284" s="236"/>
      <c r="Y1284" s="236"/>
    </row>
    <row r="1285" spans="1:25" ht="12.75">
      <c r="A1285" s="366"/>
      <c r="B1285" s="367"/>
      <c r="C1285" s="248"/>
      <c r="D1285" s="236"/>
      <c r="E1285" s="236"/>
      <c r="F1285" s="236"/>
      <c r="G1285" s="236"/>
      <c r="H1285" s="236"/>
      <c r="I1285" s="236"/>
      <c r="J1285" s="236"/>
      <c r="K1285" s="236"/>
      <c r="L1285" s="236"/>
      <c r="M1285" s="236"/>
      <c r="N1285" s="236"/>
      <c r="O1285" s="236"/>
      <c r="P1285" s="298"/>
      <c r="Q1285" s="236"/>
      <c r="R1285" s="236"/>
      <c r="S1285" s="236"/>
      <c r="T1285" s="236"/>
      <c r="U1285" s="236"/>
      <c r="V1285" s="236"/>
      <c r="W1285" s="236"/>
      <c r="X1285" s="236"/>
      <c r="Y1285" s="236"/>
    </row>
    <row r="1286" spans="1:25" ht="12.75">
      <c r="A1286" s="366"/>
      <c r="B1286" s="367"/>
      <c r="C1286" s="248"/>
      <c r="D1286" s="236"/>
      <c r="E1286" s="236"/>
      <c r="F1286" s="236"/>
      <c r="G1286" s="236"/>
      <c r="H1286" s="236"/>
      <c r="I1286" s="236"/>
      <c r="J1286" s="236"/>
      <c r="K1286" s="236"/>
      <c r="L1286" s="236"/>
      <c r="M1286" s="236"/>
      <c r="N1286" s="236"/>
      <c r="O1286" s="236"/>
      <c r="P1286" s="298"/>
      <c r="Q1286" s="236"/>
      <c r="R1286" s="236"/>
      <c r="S1286" s="236"/>
      <c r="T1286" s="236"/>
      <c r="U1286" s="236"/>
      <c r="V1286" s="236"/>
      <c r="W1286" s="236"/>
      <c r="X1286" s="236"/>
      <c r="Y1286" s="236"/>
    </row>
    <row r="1287" spans="1:25" ht="12.75">
      <c r="A1287" s="366"/>
      <c r="B1287" s="367"/>
      <c r="C1287" s="248"/>
      <c r="D1287" s="236"/>
      <c r="E1287" s="236"/>
      <c r="F1287" s="236"/>
      <c r="G1287" s="236"/>
      <c r="H1287" s="236"/>
      <c r="I1287" s="236"/>
      <c r="J1287" s="236"/>
      <c r="K1287" s="236"/>
      <c r="L1287" s="236"/>
      <c r="M1287" s="236"/>
      <c r="N1287" s="236"/>
      <c r="O1287" s="236"/>
      <c r="P1287" s="298"/>
      <c r="Q1287" s="236"/>
      <c r="R1287" s="236"/>
      <c r="S1287" s="236"/>
      <c r="T1287" s="236"/>
      <c r="U1287" s="236"/>
      <c r="V1287" s="236"/>
      <c r="W1287" s="236"/>
      <c r="X1287" s="236"/>
      <c r="Y1287" s="236"/>
    </row>
    <row r="1288" spans="1:25" ht="12.75">
      <c r="A1288" s="366"/>
      <c r="B1288" s="367"/>
      <c r="C1288" s="248"/>
      <c r="D1288" s="236"/>
      <c r="E1288" s="236"/>
      <c r="F1288" s="236"/>
      <c r="G1288" s="236"/>
      <c r="H1288" s="236"/>
      <c r="I1288" s="236"/>
      <c r="J1288" s="236"/>
      <c r="K1288" s="236"/>
      <c r="L1288" s="236"/>
      <c r="M1288" s="236"/>
      <c r="N1288" s="236"/>
      <c r="O1288" s="236"/>
      <c r="P1288" s="298"/>
      <c r="Q1288" s="236"/>
      <c r="R1288" s="236"/>
      <c r="S1288" s="236"/>
      <c r="T1288" s="236"/>
      <c r="U1288" s="236"/>
      <c r="V1288" s="236"/>
      <c r="W1288" s="236"/>
      <c r="X1288" s="236"/>
      <c r="Y1288" s="236"/>
    </row>
    <row r="1289" spans="1:25" ht="12.75">
      <c r="A1289" s="366"/>
      <c r="B1289" s="367"/>
      <c r="C1289" s="248"/>
      <c r="D1289" s="236"/>
      <c r="E1289" s="236"/>
      <c r="F1289" s="236"/>
      <c r="G1289" s="236"/>
      <c r="H1289" s="236"/>
      <c r="I1289" s="236"/>
      <c r="J1289" s="236"/>
      <c r="K1289" s="236"/>
      <c r="L1289" s="236"/>
      <c r="M1289" s="236"/>
      <c r="N1289" s="236"/>
      <c r="O1289" s="236"/>
      <c r="P1289" s="298"/>
      <c r="Q1289" s="236"/>
      <c r="R1289" s="236"/>
      <c r="S1289" s="236"/>
      <c r="T1289" s="236"/>
      <c r="U1289" s="236"/>
      <c r="V1289" s="236"/>
      <c r="W1289" s="236"/>
      <c r="X1289" s="236"/>
      <c r="Y1289" s="236"/>
    </row>
  </sheetData>
  <mergeCells count="53">
    <mergeCell ref="A1279:C1279"/>
    <mergeCell ref="A1169:C1169"/>
    <mergeCell ref="A1180:C1180"/>
    <mergeCell ref="A1215:C1215"/>
    <mergeCell ref="A1216:C1216"/>
    <mergeCell ref="A1230:C1230"/>
    <mergeCell ref="A1244:C1244"/>
    <mergeCell ref="A1245:C1245"/>
    <mergeCell ref="A1018:C1018"/>
    <mergeCell ref="A1168:C1168"/>
    <mergeCell ref="A1256:C1256"/>
    <mergeCell ref="A1267:C1267"/>
    <mergeCell ref="A1268:C1268"/>
    <mergeCell ref="A951:C951"/>
    <mergeCell ref="A952:C952"/>
    <mergeCell ref="A955:C955"/>
    <mergeCell ref="A1014:C1014"/>
    <mergeCell ref="A1015:B1015"/>
    <mergeCell ref="A711:C711"/>
    <mergeCell ref="A793:C793"/>
    <mergeCell ref="A794:C794"/>
    <mergeCell ref="A797:C797"/>
    <mergeCell ref="A931:C931"/>
    <mergeCell ref="A555:C555"/>
    <mergeCell ref="A556:C556"/>
    <mergeCell ref="A559:C559"/>
    <mergeCell ref="A707:C707"/>
    <mergeCell ref="A708:C708"/>
    <mergeCell ref="A225:C225"/>
    <mergeCell ref="A262:C262"/>
    <mergeCell ref="A315:C315"/>
    <mergeCell ref="A316:C316"/>
    <mergeCell ref="A318:C318"/>
    <mergeCell ref="A180:C180"/>
    <mergeCell ref="A182:C182"/>
    <mergeCell ref="A183:C183"/>
    <mergeCell ref="A185:C185"/>
    <mergeCell ref="A224:C224"/>
    <mergeCell ref="A124:C124"/>
    <mergeCell ref="A138:C138"/>
    <mergeCell ref="A151:C151"/>
    <mergeCell ref="A156:C156"/>
    <mergeCell ref="A157:C157"/>
    <mergeCell ref="A69:C69"/>
    <mergeCell ref="A70:C70"/>
    <mergeCell ref="A86:C86"/>
    <mergeCell ref="A104:C104"/>
    <mergeCell ref="A105:C105"/>
    <mergeCell ref="A1:B1"/>
    <mergeCell ref="A3:C3"/>
    <mergeCell ref="A16:C16"/>
    <mergeCell ref="A17:C17"/>
    <mergeCell ref="A20:C2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10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39.28515625" customWidth="1"/>
    <col min="2" max="3" width="6.140625" hidden="1" customWidth="1"/>
    <col min="4" max="4" width="89.85546875" customWidth="1"/>
    <col min="5" max="5" width="10" customWidth="1"/>
    <col min="6" max="6" width="10.42578125" customWidth="1"/>
    <col min="7" max="7" width="7.7109375" customWidth="1"/>
    <col min="8" max="8" width="7.5703125" customWidth="1"/>
    <col min="9" max="9" width="7.42578125" customWidth="1"/>
    <col min="10" max="10" width="8.42578125" customWidth="1"/>
    <col min="11" max="11" width="5.85546875" customWidth="1"/>
    <col min="12" max="12" width="4.85546875" customWidth="1"/>
    <col min="13" max="13" width="18.140625" customWidth="1"/>
    <col min="14" max="14" width="6.5703125" customWidth="1"/>
    <col min="15" max="15" width="39.140625" customWidth="1"/>
    <col min="16" max="16" width="3.5703125" customWidth="1"/>
    <col min="17" max="17" width="2.42578125" customWidth="1"/>
  </cols>
  <sheetData>
    <row r="1" spans="1:17" ht="20.25">
      <c r="A1" s="370" t="s">
        <v>0</v>
      </c>
      <c r="B1" s="370" t="s">
        <v>12959</v>
      </c>
      <c r="C1" s="370" t="s">
        <v>12960</v>
      </c>
      <c r="D1" s="370" t="s">
        <v>12961</v>
      </c>
      <c r="E1" s="370" t="s">
        <v>12962</v>
      </c>
      <c r="F1" s="370" t="s">
        <v>12963</v>
      </c>
      <c r="G1" s="370" t="s">
        <v>12964</v>
      </c>
      <c r="H1" s="370" t="s">
        <v>12965</v>
      </c>
      <c r="I1" s="370" t="s">
        <v>12966</v>
      </c>
      <c r="J1" s="370" t="s">
        <v>12967</v>
      </c>
      <c r="K1" s="370" t="s">
        <v>12968</v>
      </c>
      <c r="L1" s="370" t="s">
        <v>12969</v>
      </c>
      <c r="M1" s="370" t="s">
        <v>12970</v>
      </c>
      <c r="N1" s="370" t="s">
        <v>12971</v>
      </c>
      <c r="O1" s="370" t="s">
        <v>12972</v>
      </c>
      <c r="P1" s="371" t="s">
        <v>12973</v>
      </c>
      <c r="Q1" s="371" t="s">
        <v>12974</v>
      </c>
    </row>
    <row r="2" spans="1:17" ht="18" customHeight="1">
      <c r="A2" s="372" t="s">
        <v>812</v>
      </c>
      <c r="B2" s="373" t="str">
        <f ca="1">IFERROR(__xludf.DUMMYFUNCTION("IF(REGEXMATCH(D2,""on.*Use""), ""onUse"", 
  IF(REGEXMATCH(D2,""on.*Equip""), ""onEquip"", """"))"),"onUse")</f>
        <v>onUse</v>
      </c>
      <c r="C2" s="373" t="e">
        <f t="array" aca="1" ref="C2" ca="1">_xludf.XLOOKUP(A2, 'Lista Itemów'!#REF!,'Lista Itemów'!#REF!)</f>
        <v>#NAME?</v>
      </c>
      <c r="D2" s="373" t="s">
        <v>12975</v>
      </c>
      <c r="E2" s="374">
        <v>1</v>
      </c>
      <c r="F2" s="373">
        <v>30</v>
      </c>
      <c r="G2" s="373"/>
      <c r="H2" s="373"/>
      <c r="I2" s="373"/>
      <c r="J2" s="373"/>
      <c r="K2" s="373"/>
      <c r="L2" s="373"/>
      <c r="M2" s="373" t="s">
        <v>12976</v>
      </c>
      <c r="N2" s="373">
        <v>300</v>
      </c>
      <c r="O2" s="373" t="s">
        <v>12977</v>
      </c>
      <c r="P2" s="375" t="str">
        <f t="shared" ref="P2:P106" si="0">"{" &amp; (IF(ISBLANK($E2), "", CHAR(10) &amp; CHAR(9) &amp; CHAR(9) &amp; CHAR(9) &amp; "value = " &amp; $E2) &amp; (IF(ISBLANK($F2), "", CHAR(10) &amp; CHAR(9) &amp; CHAR(9) &amp; CHAR(9) &amp; "interval = " &amp; $F2) &amp; (IF($Q2="", "", CHAR(10) &amp; CHAR(9) &amp; CHAR(9) &amp; CHAR(9) &amp; "protection = " &amp; $Q2) &amp; CHAR(10) &amp; CHAR(9) &amp; CHAR(9) &amp; "}")))</f>
        <v>{
			value = 1
			interval = 30
		}</v>
      </c>
      <c r="Q2" s="376" t="str">
        <f t="array" ref="Q2">IF(SUM(G2:L2)=0, "",
 "{" &amp; CHAR(10) &amp;
 _xludf.TEXTJOIN(CHAR(10), TRUE,
   IF(G2:L2&lt;&gt;"", CHAR(9) &amp; CHAR(9) &amp; CHAR(9) &amp; CHAR(9) &amp; "[DamageType." &amp; $G$1:$L$1 &amp; "] = " &amp; G2:L2 &amp; ",", )
 ) &amp; CHAR(10) &amp; CHAR(9) &amp; CHAR(9) &amp; CHAR(9) &amp; "}"
)</f>
        <v/>
      </c>
    </row>
    <row r="3" spans="1:17" ht="18" customHeight="1">
      <c r="A3" s="372" t="s">
        <v>827</v>
      </c>
      <c r="B3" s="373" t="str">
        <f ca="1">IFERROR(__xludf.DUMMYFUNCTION("IF(REGEXMATCH(D3,""on.*Use""), ""onUse"", 
  IF(REGEXMATCH(D3,""on.*Equip""), ""onEquip"", """"))"),"onUse")</f>
        <v>onUse</v>
      </c>
      <c r="C3" s="373" t="e">
        <f t="array" aca="1" ref="C3" ca="1">_xludf.XLOOKUP(A3, 'Lista Itemów'!#REF!,'Lista Itemów'!#REF!)</f>
        <v>#NAME?</v>
      </c>
      <c r="D3" s="373" t="s">
        <v>12975</v>
      </c>
      <c r="E3" s="374">
        <v>5</v>
      </c>
      <c r="F3" s="373">
        <v>60</v>
      </c>
      <c r="G3" s="373"/>
      <c r="H3" s="373"/>
      <c r="I3" s="373"/>
      <c r="J3" s="373"/>
      <c r="K3" s="373"/>
      <c r="L3" s="373"/>
      <c r="M3" s="373" t="s">
        <v>12976</v>
      </c>
      <c r="N3" s="373">
        <v>300</v>
      </c>
      <c r="O3" s="373" t="s">
        <v>12977</v>
      </c>
      <c r="P3" s="375" t="str">
        <f t="shared" si="0"/>
        <v>{
			value = 5
			interval = 60
		}</v>
      </c>
      <c r="Q3" s="376" t="str">
        <f t="array" ref="Q3">IF(SUM(G3:L3)=0, "",
 "{" &amp; CHAR(10) &amp;
 _xludf.TEXTJOIN(CHAR(10), TRUE,
   IF(G3:L3&lt;&gt;"", CHAR(9) &amp; CHAR(9) &amp; CHAR(9) &amp; CHAR(9) &amp; "[DamageType." &amp; $G$1:$L$1 &amp; "] = " &amp; G3:L3 &amp; ",", )
 ) &amp; CHAR(10) &amp; CHAR(9) &amp; CHAR(9) &amp; CHAR(9) &amp; "}"
)</f>
        <v/>
      </c>
    </row>
    <row r="4" spans="1:17" ht="18" customHeight="1">
      <c r="A4" s="372" t="s">
        <v>850</v>
      </c>
      <c r="B4" s="373" t="str">
        <f ca="1">IFERROR(__xludf.DUMMYFUNCTION("IF(REGEXMATCH(D4,""on.*Use""), ""onUse"", 
  IF(REGEXMATCH(D4,""on.*Equip""), ""onEquip"", """"))"),"onUse")</f>
        <v>onUse</v>
      </c>
      <c r="C4" s="373" t="e">
        <f t="array" aca="1" ref="C4" ca="1">_xludf.XLOOKUP(A4, 'Lista Itemów'!#REF!,'Lista Itemów'!#REF!)</f>
        <v>#NAME?</v>
      </c>
      <c r="D4" s="373" t="s">
        <v>12975</v>
      </c>
      <c r="E4" s="374">
        <v>5</v>
      </c>
      <c r="F4" s="373">
        <v>60</v>
      </c>
      <c r="G4" s="377"/>
      <c r="H4" s="377"/>
      <c r="I4" s="377"/>
      <c r="J4" s="377"/>
      <c r="K4" s="377"/>
      <c r="L4" s="377"/>
      <c r="M4" s="373" t="s">
        <v>12976</v>
      </c>
      <c r="N4" s="373">
        <v>300</v>
      </c>
      <c r="O4" s="373" t="s">
        <v>12977</v>
      </c>
      <c r="P4" s="375" t="str">
        <f t="shared" si="0"/>
        <v>{
			value = 5
			interval = 60
		}</v>
      </c>
      <c r="Q4" s="376" t="str">
        <f t="array" ref="Q4">IF(SUM(G4:L4)=0, "",
 "{" &amp; CHAR(10) &amp;
 _xludf.TEXTJOIN(CHAR(10), TRUE,
   IF(G4:L4&lt;&gt;"", CHAR(9) &amp; CHAR(9) &amp; CHAR(9) &amp; CHAR(9) &amp; "[DamageType." &amp; $G$1:$L$1 &amp; "] = " &amp; G4:L4 &amp; ",", )
 ) &amp; CHAR(10) &amp; CHAR(9) &amp; CHAR(9) &amp; CHAR(9) &amp; "}"
)</f>
        <v/>
      </c>
    </row>
    <row r="5" spans="1:17" ht="18" customHeight="1">
      <c r="A5" s="372" t="s">
        <v>863</v>
      </c>
      <c r="B5" s="373" t="str">
        <f ca="1">IFERROR(__xludf.DUMMYFUNCTION("IF(REGEXMATCH(D5,""on.*Use""), ""onUse"", 
  IF(REGEXMATCH(D5,""on.*Equip""), ""onEquip"", """"))"),"onUse")</f>
        <v>onUse</v>
      </c>
      <c r="C5" s="373" t="e">
        <f t="array" aca="1" ref="C5" ca="1">_xludf.XLOOKUP(A5, 'Lista Itemów'!#REF!,'Lista Itemów'!#REF!)</f>
        <v>#NAME?</v>
      </c>
      <c r="D5" s="373" t="s">
        <v>12975</v>
      </c>
      <c r="E5" s="374">
        <v>5</v>
      </c>
      <c r="F5" s="373">
        <v>30</v>
      </c>
      <c r="G5" s="377"/>
      <c r="H5" s="377"/>
      <c r="I5" s="377"/>
      <c r="J5" s="377"/>
      <c r="K5" s="377"/>
      <c r="L5" s="377"/>
      <c r="M5" s="373" t="s">
        <v>12976</v>
      </c>
      <c r="N5" s="373">
        <v>300</v>
      </c>
      <c r="O5" s="373" t="s">
        <v>12977</v>
      </c>
      <c r="P5" s="375" t="str">
        <f t="shared" si="0"/>
        <v>{
			value = 5
			interval = 30
		}</v>
      </c>
      <c r="Q5" s="376" t="str">
        <f t="array" ref="Q5">IF(SUM(G5:L5)=0, "",
 "{" &amp; CHAR(10) &amp;
 _xludf.TEXTJOIN(CHAR(10), TRUE,
   IF(G5:L5&lt;&gt;"", CHAR(9) &amp; CHAR(9) &amp; CHAR(9) &amp; CHAR(9) &amp; "[DamageType." &amp; $G$1:$L$1 &amp; "] = " &amp; G5:L5 &amp; ",", )
 ) &amp; CHAR(10) &amp; CHAR(9) &amp; CHAR(9) &amp; CHAR(9) &amp; "}"
)</f>
        <v/>
      </c>
    </row>
    <row r="6" spans="1:17" ht="18" customHeight="1">
      <c r="A6" s="372" t="s">
        <v>817</v>
      </c>
      <c r="B6" s="373" t="str">
        <f ca="1">IFERROR(__xludf.DUMMYFUNCTION("IF(REGEXMATCH(D6,""on.*Use""), ""onUse"", 
  IF(REGEXMATCH(D6,""on.*Equip""), ""onEquip"", """"))"),"onUse")</f>
        <v>onUse</v>
      </c>
      <c r="C6" s="373" t="e">
        <f t="array" aca="1" ref="C6" ca="1">_xludf.XLOOKUP(A6, 'Lista Itemów'!#REF!,'Lista Itemów'!#REF!)</f>
        <v>#NAME?</v>
      </c>
      <c r="D6" s="373" t="s">
        <v>12975</v>
      </c>
      <c r="E6" s="374">
        <v>1</v>
      </c>
      <c r="F6" s="373">
        <v>30</v>
      </c>
      <c r="G6" s="377"/>
      <c r="H6" s="377"/>
      <c r="I6" s="377"/>
      <c r="J6" s="377"/>
      <c r="K6" s="377"/>
      <c r="L6" s="377"/>
      <c r="M6" s="373" t="s">
        <v>12978</v>
      </c>
      <c r="N6" s="373">
        <v>300</v>
      </c>
      <c r="O6" s="373" t="s">
        <v>12979</v>
      </c>
      <c r="P6" s="375" t="str">
        <f t="shared" si="0"/>
        <v>{
			value = 1
			interval = 30
		}</v>
      </c>
      <c r="Q6" s="376" t="str">
        <f t="array" ref="Q6">IF(SUM(G6:L6)=0, "",
 "{" &amp; CHAR(10) &amp;
 _xludf.TEXTJOIN(CHAR(10), TRUE,
   IF(G6:L6&lt;&gt;"", CHAR(9) &amp; CHAR(9) &amp; CHAR(9) &amp; CHAR(9) &amp; "[DamageType." &amp; $G$1:$L$1 &amp; "] = " &amp; G6:L6 &amp; ",", )
 ) &amp; CHAR(10) &amp; CHAR(9) &amp; CHAR(9) &amp; CHAR(9) &amp; "}"
)</f>
        <v/>
      </c>
    </row>
    <row r="7" spans="1:17" ht="18" customHeight="1">
      <c r="A7" s="372" t="s">
        <v>831</v>
      </c>
      <c r="B7" s="373" t="str">
        <f ca="1">IFERROR(__xludf.DUMMYFUNCTION("IF(REGEXMATCH(D7,""on.*Use""), ""onUse"", 
  IF(REGEXMATCH(D7,""on.*Equip""), ""onEquip"", """"))"),"onUse")</f>
        <v>onUse</v>
      </c>
      <c r="C7" s="373" t="e">
        <f t="array" aca="1" ref="C7" ca="1">_xludf.XLOOKUP(A7, 'Lista Itemów'!#REF!,'Lista Itemów'!#REF!)</f>
        <v>#NAME?</v>
      </c>
      <c r="D7" s="373" t="s">
        <v>12975</v>
      </c>
      <c r="E7" s="374">
        <v>5</v>
      </c>
      <c r="F7" s="373">
        <v>60</v>
      </c>
      <c r="G7" s="377"/>
      <c r="H7" s="377"/>
      <c r="I7" s="377"/>
      <c r="J7" s="377"/>
      <c r="K7" s="377"/>
      <c r="L7" s="377"/>
      <c r="M7" s="373" t="s">
        <v>12978</v>
      </c>
      <c r="N7" s="373">
        <v>300</v>
      </c>
      <c r="O7" s="373" t="s">
        <v>12979</v>
      </c>
      <c r="P7" s="375" t="str">
        <f t="shared" si="0"/>
        <v>{
			value = 5
			interval = 60
		}</v>
      </c>
      <c r="Q7" s="376" t="str">
        <f t="array" ref="Q7">IF(SUM(G7:L7)=0, "",
 "{" &amp; CHAR(10) &amp;
 _xludf.TEXTJOIN(CHAR(10), TRUE,
   IF(G7:L7&lt;&gt;"", CHAR(9) &amp; CHAR(9) &amp; CHAR(9) &amp; CHAR(9) &amp; "[DamageType." &amp; $G$1:$L$1 &amp; "] = " &amp; G7:L7 &amp; ",", )
 ) &amp; CHAR(10) &amp; CHAR(9) &amp; CHAR(9) &amp; CHAR(9) &amp; "}"
)</f>
        <v/>
      </c>
    </row>
    <row r="8" spans="1:17" ht="18" customHeight="1">
      <c r="A8" s="372" t="s">
        <v>854</v>
      </c>
      <c r="B8" s="373" t="str">
        <f ca="1">IFERROR(__xludf.DUMMYFUNCTION("IF(REGEXMATCH(D8,""on.*Use""), ""onUse"", 
  IF(REGEXMATCH(D8,""on.*Equip""), ""onEquip"", """"))"),"onUse")</f>
        <v>onUse</v>
      </c>
      <c r="C8" s="373" t="e">
        <f t="array" aca="1" ref="C8" ca="1">_xludf.XLOOKUP(A8, 'Lista Itemów'!#REF!,'Lista Itemów'!#REF!)</f>
        <v>#NAME?</v>
      </c>
      <c r="D8" s="373" t="s">
        <v>12975</v>
      </c>
      <c r="E8" s="374">
        <v>5</v>
      </c>
      <c r="F8" s="373">
        <v>60</v>
      </c>
      <c r="G8" s="377"/>
      <c r="H8" s="377"/>
      <c r="I8" s="377"/>
      <c r="J8" s="377"/>
      <c r="K8" s="377"/>
      <c r="L8" s="377"/>
      <c r="M8" s="373" t="s">
        <v>12978</v>
      </c>
      <c r="N8" s="373">
        <v>300</v>
      </c>
      <c r="O8" s="373" t="s">
        <v>12979</v>
      </c>
      <c r="P8" s="375" t="str">
        <f t="shared" si="0"/>
        <v>{
			value = 5
			interval = 60
		}</v>
      </c>
      <c r="Q8" s="376" t="str">
        <f t="array" ref="Q8">IF(SUM(G8:L8)=0, "",
 "{" &amp; CHAR(10) &amp;
 _xludf.TEXTJOIN(CHAR(10), TRUE,
   IF(G8:L8&lt;&gt;"", CHAR(9) &amp; CHAR(9) &amp; CHAR(9) &amp; CHAR(9) &amp; "[DamageType." &amp; $G$1:$L$1 &amp; "] = " &amp; G8:L8 &amp; ",", )
 ) &amp; CHAR(10) &amp; CHAR(9) &amp; CHAR(9) &amp; CHAR(9) &amp; "}"
)</f>
        <v/>
      </c>
    </row>
    <row r="9" spans="1:17" ht="18" customHeight="1">
      <c r="A9" s="372" t="s">
        <v>865</v>
      </c>
      <c r="B9" s="373" t="str">
        <f ca="1">IFERROR(__xludf.DUMMYFUNCTION("IF(REGEXMATCH(D9,""on.*Use""), ""onUse"", 
  IF(REGEXMATCH(D9,""on.*Equip""), ""onEquip"", """"))"),"onUse")</f>
        <v>onUse</v>
      </c>
      <c r="C9" s="373" t="e">
        <f t="array" aca="1" ref="C9" ca="1">_xludf.XLOOKUP(A9, 'Lista Itemów'!#REF!,'Lista Itemów'!#REF!)</f>
        <v>#NAME?</v>
      </c>
      <c r="D9" s="373" t="s">
        <v>12975</v>
      </c>
      <c r="E9" s="374">
        <v>5</v>
      </c>
      <c r="F9" s="373">
        <v>30</v>
      </c>
      <c r="G9" s="377"/>
      <c r="H9" s="377"/>
      <c r="I9" s="377"/>
      <c r="J9" s="377"/>
      <c r="K9" s="377"/>
      <c r="L9" s="377"/>
      <c r="M9" s="373" t="s">
        <v>12978</v>
      </c>
      <c r="N9" s="373">
        <v>300</v>
      </c>
      <c r="O9" s="373" t="s">
        <v>12979</v>
      </c>
      <c r="P9" s="375" t="str">
        <f t="shared" si="0"/>
        <v>{
			value = 5
			interval = 30
		}</v>
      </c>
      <c r="Q9" s="376" t="str">
        <f t="array" ref="Q9">IF(SUM(G9:L9)=0, "",
 "{" &amp; CHAR(10) &amp;
 _xludf.TEXTJOIN(CHAR(10), TRUE,
   IF(G9:L9&lt;&gt;"", CHAR(9) &amp; CHAR(9) &amp; CHAR(9) &amp; CHAR(9) &amp; "[DamageType." &amp; $G$1:$L$1 &amp; "] = " &amp; G9:L9 &amp; ",", )
 ) &amp; CHAR(10) &amp; CHAR(9) &amp; CHAR(9) &amp; CHAR(9) &amp; "}"
)</f>
        <v/>
      </c>
    </row>
    <row r="10" spans="1:17" ht="18" customHeight="1">
      <c r="A10" s="372" t="s">
        <v>835</v>
      </c>
      <c r="B10" s="373" t="str">
        <f ca="1">IFERROR(__xludf.DUMMYFUNCTION("IF(REGEXMATCH(D10,""on.*Use""), ""onUse"", 
  IF(REGEXMATCH(D10,""on.*Equip""), ""onEquip"", """"))"),"onUse")</f>
        <v>onUse</v>
      </c>
      <c r="C10" s="373" t="e">
        <f t="array" aca="1" ref="C10" ca="1">_xludf.XLOOKUP(A10, 'Lista Itemów'!#REF!,'Lista Itemów'!#REF!)</f>
        <v>#NAME?</v>
      </c>
      <c r="D10" s="373" t="s">
        <v>12975</v>
      </c>
      <c r="E10" s="373"/>
      <c r="F10" s="373"/>
      <c r="G10" s="373"/>
      <c r="H10" s="373"/>
      <c r="I10" s="373"/>
      <c r="J10" s="373"/>
      <c r="K10" s="373"/>
      <c r="L10" s="373"/>
      <c r="M10" s="373" t="s">
        <v>12980</v>
      </c>
      <c r="N10" s="373">
        <v>1200</v>
      </c>
      <c r="O10" s="373" t="s">
        <v>12981</v>
      </c>
      <c r="P10" s="375" t="str">
        <f t="shared" si="0"/>
        <v>{
		}</v>
      </c>
      <c r="Q10" s="376" t="str">
        <f t="array" ref="Q10">IF(SUM(G10:L10)=0, "",
 "{" &amp; CHAR(10) &amp;
 _xludf.TEXTJOIN(CHAR(10), TRUE,
   IF(G10:L10&lt;&gt;"", CHAR(9) &amp; CHAR(9) &amp; CHAR(9) &amp; CHAR(9) &amp; "[DamageType." &amp; $G$1:$L$1 &amp; "] = " &amp; G10:L10 &amp; ",", )
 ) &amp; CHAR(10) &amp; CHAR(9) &amp; CHAR(9) &amp; CHAR(9) &amp; "}"
)</f>
        <v/>
      </c>
    </row>
    <row r="11" spans="1:17" ht="18" customHeight="1">
      <c r="A11" s="372" t="s">
        <v>845</v>
      </c>
      <c r="B11" s="373" t="str">
        <f ca="1">IFERROR(__xludf.DUMMYFUNCTION("IF(REGEXMATCH(D11,""on.*Use""), ""onUse"", 
  IF(REGEXMATCH(D11,""on.*Equip""), ""onEquip"", """"))"),"onUse")</f>
        <v>onUse</v>
      </c>
      <c r="C11" s="373" t="e">
        <f t="array" aca="1" ref="C11" ca="1">_xludf.XLOOKUP(A11, 'Lista Itemów'!#REF!,'Lista Itemów'!#REF!)</f>
        <v>#NAME?</v>
      </c>
      <c r="D11" s="373" t="s">
        <v>12975</v>
      </c>
      <c r="E11" s="373">
        <v>40</v>
      </c>
      <c r="F11" s="373"/>
      <c r="G11" s="373"/>
      <c r="H11" s="373"/>
      <c r="I11" s="373"/>
      <c r="J11" s="373"/>
      <c r="K11" s="373"/>
      <c r="L11" s="373"/>
      <c r="M11" s="373" t="s">
        <v>12982</v>
      </c>
      <c r="N11" s="373">
        <v>86400</v>
      </c>
      <c r="O11" s="373" t="s">
        <v>12983</v>
      </c>
      <c r="P11" s="375" t="str">
        <f t="shared" si="0"/>
        <v>{
			value = 40
		}</v>
      </c>
      <c r="Q11" s="376" t="str">
        <f t="array" ref="Q11">IF(SUM(G11:L11)=0, "",
 "{" &amp; CHAR(10) &amp;
 _xludf.TEXTJOIN(CHAR(10), TRUE,
   IF(G11:L11&lt;&gt;"", CHAR(9) &amp; CHAR(9) &amp; CHAR(9) &amp; CHAR(9) &amp; "[DamageType." &amp; $G$1:$L$1 &amp; "] = " &amp; G11:L11 &amp; ",", )
 ) &amp; CHAR(10) &amp; CHAR(9) &amp; CHAR(9) &amp; CHAR(9) &amp; "}"
)</f>
        <v/>
      </c>
    </row>
    <row r="12" spans="1:17" ht="18" customHeight="1">
      <c r="A12" s="372" t="s">
        <v>867</v>
      </c>
      <c r="B12" s="373" t="str">
        <f ca="1">IFERROR(__xludf.DUMMYFUNCTION("IF(REGEXMATCH(D12,""on.*Use""), ""onUse"", 
  IF(REGEXMATCH(D12,""on.*Equip""), ""onEquip"", """"))"),"onUse")</f>
        <v>onUse</v>
      </c>
      <c r="C12" s="373" t="e">
        <f t="array" aca="1" ref="C12" ca="1">_xludf.XLOOKUP(A12, 'Lista Itemów'!#REF!,'Lista Itemów'!#REF!)</f>
        <v>#NAME?</v>
      </c>
      <c r="D12" s="373" t="s">
        <v>12975</v>
      </c>
      <c r="E12" s="378"/>
      <c r="F12" s="378"/>
      <c r="G12" s="378">
        <v>10</v>
      </c>
      <c r="H12" s="378">
        <v>10</v>
      </c>
      <c r="I12" s="378">
        <v>10</v>
      </c>
      <c r="J12" s="378"/>
      <c r="K12" s="378"/>
      <c r="L12" s="378"/>
      <c r="M12" s="373" t="s">
        <v>12984</v>
      </c>
      <c r="N12" s="373">
        <v>86400</v>
      </c>
      <c r="O12" s="373" t="s">
        <v>12985</v>
      </c>
      <c r="P12" s="375" t="e">
        <f t="shared" ca="1" si="0"/>
        <v>#NAME?</v>
      </c>
      <c r="Q12" s="376" t="e">
        <f t="array" aca="1" ref="Q12" ca="1">IF(SUM(G12:L12)=0, "",
 "{" &amp; CHAR(10) &amp;
 _xludf.TEXTJOIN(CHAR(10), TRUE,
   IF(G12:L12&lt;&gt;"", CHAR(9) &amp; CHAR(9) &amp; CHAR(9) &amp; CHAR(9) &amp; "[DamageType." &amp; $G$1:$L$1 &amp; "] = " &amp; G12:L12 &amp; ",", )
 ) &amp; CHAR(10) &amp; CHAR(9) &amp; CHAR(9) &amp; CHAR(9) &amp; "}"
)</f>
        <v>#NAME?</v>
      </c>
    </row>
    <row r="13" spans="1:17" ht="18" customHeight="1">
      <c r="A13" s="372" t="s">
        <v>872</v>
      </c>
      <c r="B13" s="373" t="str">
        <f ca="1">IFERROR(__xludf.DUMMYFUNCTION("IF(REGEXMATCH(D13,""on.*Use""), ""onUse"", 
  IF(REGEXMATCH(D13,""on.*Equip""), ""onEquip"", """"))"),"onUse")</f>
        <v>onUse</v>
      </c>
      <c r="C13" s="373" t="e">
        <f t="array" aca="1" ref="C13" ca="1">_xludf.XLOOKUP(A13, 'Lista Itemów'!#REF!,'Lista Itemów'!#REF!)</f>
        <v>#NAME?</v>
      </c>
      <c r="D13" s="373" t="s">
        <v>12975</v>
      </c>
      <c r="E13" s="378"/>
      <c r="F13" s="378"/>
      <c r="G13" s="378"/>
      <c r="H13" s="378"/>
      <c r="I13" s="378"/>
      <c r="J13" s="378">
        <v>10</v>
      </c>
      <c r="K13" s="378">
        <v>10</v>
      </c>
      <c r="L13" s="378"/>
      <c r="M13" s="373" t="s">
        <v>12986</v>
      </c>
      <c r="N13" s="373">
        <v>86400</v>
      </c>
      <c r="O13" s="373" t="s">
        <v>12985</v>
      </c>
      <c r="P13" s="375" t="e">
        <f t="shared" ca="1" si="0"/>
        <v>#NAME?</v>
      </c>
      <c r="Q13" s="376" t="e">
        <f t="array" aca="1" ref="Q13" ca="1">IF(SUM(G13:L13)=0, "",
 "{" &amp; CHAR(10) &amp;
 _xludf.TEXTJOIN(CHAR(10), TRUE,
   IF(G13:L13&lt;&gt;"", CHAR(9) &amp; CHAR(9) &amp; CHAR(9) &amp; CHAR(9) &amp; "[DamageType." &amp; $G$1:$L$1 &amp; "] = " &amp; G13:L13 &amp; ",", )
 ) &amp; CHAR(10) &amp; CHAR(9) &amp; CHAR(9) &amp; CHAR(9) &amp; "}"
)</f>
        <v>#NAME?</v>
      </c>
    </row>
    <row r="14" spans="1:17" ht="18" customHeight="1">
      <c r="A14" s="372" t="s">
        <v>877</v>
      </c>
      <c r="B14" s="373" t="str">
        <f ca="1">IFERROR(__xludf.DUMMYFUNCTION("IF(REGEXMATCH(D14,""on.*Use""), ""onUse"", 
  IF(REGEXMATCH(D14,""on.*Equip""), ""onEquip"", """"))"),"onUse")</f>
        <v>onUse</v>
      </c>
      <c r="C14" s="373" t="e">
        <f t="array" aca="1" ref="C14" ca="1">_xludf.XLOOKUP(A14, 'Lista Itemów'!#REF!,'Lista Itemów'!#REF!)</f>
        <v>#NAME?</v>
      </c>
      <c r="D14" s="373" t="s">
        <v>12987</v>
      </c>
      <c r="E14" s="373">
        <v>2</v>
      </c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5" t="str">
        <f t="shared" si="0"/>
        <v>{
			value = 2
		}</v>
      </c>
      <c r="Q14" s="376" t="str">
        <f t="array" ref="Q14">IF(SUM(G14:L14)=0, "",
 "{" &amp; CHAR(10) &amp;
 _xludf.TEXTJOIN(CHAR(10), TRUE,
   IF(G14:L14&lt;&gt;"", CHAR(9) &amp; CHAR(9) &amp; CHAR(9) &amp; CHAR(9) &amp; "[DamageType." &amp; $G$1:$L$1 &amp; "] = " &amp; G14:L14 &amp; ",", )
 ) &amp; CHAR(10) &amp; CHAR(9) &amp; CHAR(9) &amp; CHAR(9) &amp; "}"
)</f>
        <v/>
      </c>
    </row>
    <row r="15" spans="1:17" ht="18" customHeight="1">
      <c r="A15" s="372" t="s">
        <v>7948</v>
      </c>
      <c r="B15" s="373" t="str">
        <f ca="1">IFERROR(__xludf.DUMMYFUNCTION("IF(REGEXMATCH(D15,""on.*Use""), ""onUse"", 
  IF(REGEXMATCH(D15,""on.*Equip""), ""onEquip"", """"))"),"onEquip")</f>
        <v>onEquip</v>
      </c>
      <c r="C15" s="373" t="e">
        <f t="array" aca="1" ref="C15" ca="1">_xludf.XLOOKUP(A15, 'Lista Itemów'!#REF!,'Lista Itemów'!#REF!)</f>
        <v>#NAME?</v>
      </c>
      <c r="D15" s="373" t="s">
        <v>12988</v>
      </c>
      <c r="E15" s="373">
        <v>10</v>
      </c>
      <c r="F15" s="373"/>
      <c r="G15" s="373"/>
      <c r="H15" s="373"/>
      <c r="I15" s="373"/>
      <c r="J15" s="373"/>
      <c r="K15" s="373"/>
      <c r="L15" s="373"/>
      <c r="M15" s="373"/>
      <c r="N15" s="373"/>
      <c r="O15" s="373"/>
      <c r="P15" s="375" t="str">
        <f t="shared" si="0"/>
        <v>{
			value = 10
		}</v>
      </c>
      <c r="Q15" s="376" t="str">
        <f t="array" ref="Q15">IF(SUM(G15:L15)=0, "",
 "{" &amp; CHAR(10) &amp;
 _xludf.TEXTJOIN(CHAR(10), TRUE,
   IF(G15:L15&lt;&gt;"", CHAR(9) &amp; CHAR(9) &amp; CHAR(9) &amp; CHAR(9) &amp; "[DamageType." &amp; $G$1:$L$1 &amp; "] = " &amp; G15:L15 &amp; ",", )
 ) &amp; CHAR(10) &amp; CHAR(9) &amp; CHAR(9) &amp; CHAR(9) &amp; "}"
)</f>
        <v/>
      </c>
    </row>
    <row r="16" spans="1:17" ht="18" customHeight="1">
      <c r="A16" s="372" t="s">
        <v>7953</v>
      </c>
      <c r="B16" s="373" t="str">
        <f ca="1">IFERROR(__xludf.DUMMYFUNCTION("IF(REGEXMATCH(D16,""on.*Use""), ""onUse"", 
  IF(REGEXMATCH(D16,""on.*Equip""), ""onEquip"", """"))"),"onEquip")</f>
        <v>onEquip</v>
      </c>
      <c r="C16" s="373" t="e">
        <f t="array" aca="1" ref="C16" ca="1">_xludf.XLOOKUP(A16, 'Lista Itemów'!#REF!,'Lista Itemów'!#REF!)</f>
        <v>#NAME?</v>
      </c>
      <c r="D16" s="373" t="s">
        <v>12989</v>
      </c>
      <c r="E16" s="373">
        <v>10</v>
      </c>
      <c r="F16" s="373"/>
      <c r="G16" s="373"/>
      <c r="H16" s="373"/>
      <c r="I16" s="373"/>
      <c r="J16" s="373"/>
      <c r="K16" s="373"/>
      <c r="L16" s="373"/>
      <c r="M16" s="373"/>
      <c r="N16" s="373"/>
      <c r="O16" s="373"/>
      <c r="P16" s="375" t="str">
        <f t="shared" si="0"/>
        <v>{
			value = 10
		}</v>
      </c>
      <c r="Q16" s="376" t="str">
        <f t="array" ref="Q16">IF(SUM(G16:L16)=0, "",
 "{" &amp; CHAR(10) &amp;
 _xludf.TEXTJOIN(CHAR(10), TRUE,
   IF(G16:L16&lt;&gt;"", CHAR(9) &amp; CHAR(9) &amp; CHAR(9) &amp; CHAR(9) &amp; "[DamageType." &amp; $G$1:$L$1 &amp; "] = " &amp; G16:L16 &amp; ",", )
 ) &amp; CHAR(10) &amp; CHAR(9) &amp; CHAR(9) &amp; CHAR(9) &amp; "}"
)</f>
        <v/>
      </c>
    </row>
    <row r="17" spans="1:17" ht="18" customHeight="1">
      <c r="A17" s="372" t="s">
        <v>7958</v>
      </c>
      <c r="B17" s="373" t="str">
        <f ca="1">IFERROR(__xludf.DUMMYFUNCTION("IF(REGEXMATCH(D17,""on.*Use""), ""onUse"", 
  IF(REGEXMATCH(D17,""on.*Equip""), ""onEquip"", """"))"),"onEquip")</f>
        <v>onEquip</v>
      </c>
      <c r="C17" s="373" t="e">
        <f t="array" aca="1" ref="C17" ca="1">_xludf.XLOOKUP(A17, 'Lista Itemów'!#REF!,'Lista Itemów'!#REF!)</f>
        <v>#NAME?</v>
      </c>
      <c r="D17" s="373" t="s">
        <v>12990</v>
      </c>
      <c r="E17" s="373">
        <v>1</v>
      </c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5" t="str">
        <f t="shared" si="0"/>
        <v>{
			value = 1
		}</v>
      </c>
      <c r="Q17" s="376" t="str">
        <f t="array" ref="Q17">IF(SUM(G17:L17)=0, "",
 "{" &amp; CHAR(10) &amp;
 _xludf.TEXTJOIN(CHAR(10), TRUE,
   IF(G17:L17&lt;&gt;"", CHAR(9) &amp; CHAR(9) &amp; CHAR(9) &amp; CHAR(9) &amp; "[DamageType." &amp; $G$1:$L$1 &amp; "] = " &amp; G17:L17 &amp; ",", )
 ) &amp; CHAR(10) &amp; CHAR(9) &amp; CHAR(9) &amp; CHAR(9) &amp; "}"
)</f>
        <v/>
      </c>
    </row>
    <row r="18" spans="1:17" ht="18" customHeight="1">
      <c r="A18" s="372" t="s">
        <v>7963</v>
      </c>
      <c r="B18" s="373" t="str">
        <f ca="1">IFERROR(__xludf.DUMMYFUNCTION("IF(REGEXMATCH(D18,""on.*Use""), ""onUse"", 
  IF(REGEXMATCH(D18,""on.*Equip""), ""onEquip"", """"))"),"onEquip")</f>
        <v>onEquip</v>
      </c>
      <c r="C18" s="373" t="e">
        <f t="array" aca="1" ref="C18" ca="1">_xludf.XLOOKUP(A18, 'Lista Itemów'!#REF!,'Lista Itemów'!#REF!)</f>
        <v>#NAME?</v>
      </c>
      <c r="D18" s="373" t="s">
        <v>12991</v>
      </c>
      <c r="E18" s="373">
        <v>1</v>
      </c>
      <c r="F18" s="373"/>
      <c r="G18" s="373"/>
      <c r="H18" s="373"/>
      <c r="I18" s="373"/>
      <c r="J18" s="373"/>
      <c r="K18" s="373"/>
      <c r="L18" s="373"/>
      <c r="M18" s="373"/>
      <c r="N18" s="373"/>
      <c r="O18" s="373"/>
      <c r="P18" s="375" t="str">
        <f t="shared" si="0"/>
        <v>{
			value = 1
		}</v>
      </c>
      <c r="Q18" s="376" t="str">
        <f t="array" ref="Q18">IF(SUM(G18:L18)=0, "",
 "{" &amp; CHAR(10) &amp;
 _xludf.TEXTJOIN(CHAR(10), TRUE,
   IF(G18:L18&lt;&gt;"", CHAR(9) &amp; CHAR(9) &amp; CHAR(9) &amp; CHAR(9) &amp; "[DamageType." &amp; $G$1:$L$1 &amp; "] = " &amp; G18:L18 &amp; ",", )
 ) &amp; CHAR(10) &amp; CHAR(9) &amp; CHAR(9) &amp; CHAR(9) &amp; "}"
)</f>
        <v/>
      </c>
    </row>
    <row r="19" spans="1:17" ht="18" customHeight="1">
      <c r="A19" s="372" t="s">
        <v>7979</v>
      </c>
      <c r="B19" s="373" t="str">
        <f ca="1">IFERROR(__xludf.DUMMYFUNCTION("IF(REGEXMATCH(D19,""on.*Use""), ""onUse"", 
  IF(REGEXMATCH(D19,""on.*Equip""), ""onEquip"", """"))"),"onEquip")</f>
        <v>onEquip</v>
      </c>
      <c r="C19" s="373" t="e">
        <f t="array" aca="1" ref="C19" ca="1">_xludf.XLOOKUP(A19, 'Lista Itemów'!#REF!,'Lista Itemów'!#REF!)</f>
        <v>#NAME?</v>
      </c>
      <c r="D19" s="373" t="s">
        <v>12988</v>
      </c>
      <c r="E19" s="373">
        <v>20</v>
      </c>
      <c r="F19" s="373"/>
      <c r="G19" s="373"/>
      <c r="H19" s="373"/>
      <c r="I19" s="373"/>
      <c r="J19" s="373"/>
      <c r="K19" s="373"/>
      <c r="L19" s="373"/>
      <c r="M19" s="373"/>
      <c r="N19" s="373"/>
      <c r="O19" s="373"/>
      <c r="P19" s="375" t="str">
        <f t="shared" si="0"/>
        <v>{
			value = 20
		}</v>
      </c>
      <c r="Q19" s="376" t="str">
        <f t="array" ref="Q19">IF(SUM(G19:L19)=0, "",
 "{" &amp; CHAR(10) &amp;
 _xludf.TEXTJOIN(CHAR(10), TRUE,
   IF(G19:L19&lt;&gt;"", CHAR(9) &amp; CHAR(9) &amp; CHAR(9) &amp; CHAR(9) &amp; "[DamageType." &amp; $G$1:$L$1 &amp; "] = " &amp; G19:L19 &amp; ",", )
 ) &amp; CHAR(10) &amp; CHAR(9) &amp; CHAR(9) &amp; CHAR(9) &amp; "}"
)</f>
        <v/>
      </c>
    </row>
    <row r="20" spans="1:17" ht="18" customHeight="1">
      <c r="A20" s="372" t="s">
        <v>7983</v>
      </c>
      <c r="B20" s="373" t="str">
        <f ca="1">IFERROR(__xludf.DUMMYFUNCTION("IF(REGEXMATCH(D20,""on.*Use""), ""onUse"", 
  IF(REGEXMATCH(D20,""on.*Equip""), ""onEquip"", """"))"),"onEquip")</f>
        <v>onEquip</v>
      </c>
      <c r="C20" s="373" t="e">
        <f t="array" aca="1" ref="C20" ca="1">_xludf.XLOOKUP(A20, 'Lista Itemów'!#REF!,'Lista Itemów'!#REF!)</f>
        <v>#NAME?</v>
      </c>
      <c r="D20" s="373" t="s">
        <v>12989</v>
      </c>
      <c r="E20" s="373">
        <v>20</v>
      </c>
      <c r="F20" s="373"/>
      <c r="G20" s="373"/>
      <c r="H20" s="373"/>
      <c r="I20" s="373"/>
      <c r="J20" s="373"/>
      <c r="K20" s="373"/>
      <c r="L20" s="373"/>
      <c r="M20" s="373"/>
      <c r="N20" s="373"/>
      <c r="O20" s="373"/>
      <c r="P20" s="375" t="str">
        <f t="shared" si="0"/>
        <v>{
			value = 20
		}</v>
      </c>
      <c r="Q20" s="376" t="str">
        <f t="array" ref="Q20">IF(SUM(G20:L20)=0, "",
 "{" &amp; CHAR(10) &amp;
 _xludf.TEXTJOIN(CHAR(10), TRUE,
   IF(G20:L20&lt;&gt;"", CHAR(9) &amp; CHAR(9) &amp; CHAR(9) &amp; CHAR(9) &amp; "[DamageType." &amp; $G$1:$L$1 &amp; "] = " &amp; G20:L20 &amp; ",", )
 ) &amp; CHAR(10) &amp; CHAR(9) &amp; CHAR(9) &amp; CHAR(9) &amp; "}"
)</f>
        <v/>
      </c>
    </row>
    <row r="21" spans="1:17" ht="18" customHeight="1">
      <c r="A21" s="372" t="s">
        <v>7988</v>
      </c>
      <c r="B21" s="373" t="str">
        <f ca="1">IFERROR(__xludf.DUMMYFUNCTION("IF(REGEXMATCH(D21,""on.*Use""), ""onUse"", 
  IF(REGEXMATCH(D21,""on.*Equip""), ""onEquip"", """"))"),"onEquip")</f>
        <v>onEquip</v>
      </c>
      <c r="C21" s="373" t="e">
        <f t="array" aca="1" ref="C21" ca="1">_xludf.XLOOKUP(A21, 'Lista Itemów'!#REF!,'Lista Itemów'!#REF!)</f>
        <v>#NAME?</v>
      </c>
      <c r="D21" s="373" t="s">
        <v>12988</v>
      </c>
      <c r="E21" s="373">
        <v>10</v>
      </c>
      <c r="F21" s="373"/>
      <c r="G21" s="373"/>
      <c r="H21" s="373"/>
      <c r="I21" s="373"/>
      <c r="J21" s="373"/>
      <c r="K21" s="373"/>
      <c r="L21" s="373"/>
      <c r="M21" s="373"/>
      <c r="N21" s="373"/>
      <c r="O21" s="373"/>
      <c r="P21" s="375" t="str">
        <f t="shared" si="0"/>
        <v>{
			value = 10
		}</v>
      </c>
      <c r="Q21" s="376" t="str">
        <f t="array" ref="Q21">IF(SUM(G21:L21)=0, "",
 "{" &amp; CHAR(10) &amp;
 _xludf.TEXTJOIN(CHAR(10), TRUE,
   IF(G21:L21&lt;&gt;"", CHAR(9) &amp; CHAR(9) &amp; CHAR(9) &amp; CHAR(9) &amp; "[DamageType." &amp; $G$1:$L$1 &amp; "] = " &amp; G21:L21 &amp; ",", )
 ) &amp; CHAR(10) &amp; CHAR(9) &amp; CHAR(9) &amp; CHAR(9) &amp; "}"
)</f>
        <v/>
      </c>
    </row>
    <row r="22" spans="1:17" ht="18" customHeight="1">
      <c r="A22" s="372" t="s">
        <v>7988</v>
      </c>
      <c r="B22" s="373" t="str">
        <f ca="1">IFERROR(__xludf.DUMMYFUNCTION("IF(REGEXMATCH(D22,""on.*Use""), ""onUse"", 
  IF(REGEXMATCH(D22,""on.*Equip""), ""onEquip"", """"))"),"onEquip")</f>
        <v>onEquip</v>
      </c>
      <c r="C22" s="373" t="e">
        <f t="array" aca="1" ref="C22" ca="1">_xludf.XLOOKUP(A22, 'Lista Itemów'!#REF!,'Lista Itemów'!#REF!)</f>
        <v>#NAME?</v>
      </c>
      <c r="D22" s="373" t="s">
        <v>12989</v>
      </c>
      <c r="E22" s="373">
        <v>10</v>
      </c>
      <c r="F22" s="373"/>
      <c r="G22" s="373"/>
      <c r="H22" s="373"/>
      <c r="I22" s="373"/>
      <c r="J22" s="373"/>
      <c r="K22" s="373"/>
      <c r="L22" s="373"/>
      <c r="M22" s="373"/>
      <c r="N22" s="373"/>
      <c r="O22" s="373"/>
      <c r="P22" s="375" t="str">
        <f t="shared" si="0"/>
        <v>{
			value = 10
		}</v>
      </c>
      <c r="Q22" s="376" t="str">
        <f t="array" ref="Q22">IF(SUM(G22:L22)=0, "",
 "{" &amp; CHAR(10) &amp;
 _xludf.TEXTJOIN(CHAR(10), TRUE,
   IF(G22:L22&lt;&gt;"", CHAR(9) &amp; CHAR(9) &amp; CHAR(9) &amp; CHAR(9) &amp; "[DamageType." &amp; $G$1:$L$1 &amp; "] = " &amp; G22:L22 &amp; ",", )
 ) &amp; CHAR(10) &amp; CHAR(9) &amp; CHAR(9) &amp; CHAR(9) &amp; "}"
)</f>
        <v/>
      </c>
    </row>
    <row r="23" spans="1:17" ht="18" customHeight="1">
      <c r="A23" s="372" t="s">
        <v>7993</v>
      </c>
      <c r="B23" s="373" t="str">
        <f ca="1">IFERROR(__xludf.DUMMYFUNCTION("IF(REGEXMATCH(D23,""on.*Use""), ""onUse"", 
  IF(REGEXMATCH(D23,""on.*Equip""), ""onEquip"", """"))"),"onEquip")</f>
        <v>onEquip</v>
      </c>
      <c r="C23" s="373" t="e">
        <f t="array" aca="1" ref="C23" ca="1">_xludf.XLOOKUP(A23, 'Lista Itemów'!#REF!,'Lista Itemów'!#REF!)</f>
        <v>#NAME?</v>
      </c>
      <c r="D23" s="373" t="s">
        <v>12990</v>
      </c>
      <c r="E23" s="373">
        <v>2</v>
      </c>
      <c r="F23" s="373"/>
      <c r="G23" s="373"/>
      <c r="H23" s="373"/>
      <c r="I23" s="373"/>
      <c r="J23" s="373"/>
      <c r="K23" s="373"/>
      <c r="L23" s="373"/>
      <c r="M23" s="373"/>
      <c r="N23" s="373"/>
      <c r="O23" s="373"/>
      <c r="P23" s="375" t="str">
        <f t="shared" si="0"/>
        <v>{
			value = 2
		}</v>
      </c>
      <c r="Q23" s="376" t="str">
        <f t="array" ref="Q23">IF(SUM(G23:L23)=0, "",
 "{" &amp; CHAR(10) &amp;
 _xludf.TEXTJOIN(CHAR(10), TRUE,
   IF(G23:L23&lt;&gt;"", CHAR(9) &amp; CHAR(9) &amp; CHAR(9) &amp; CHAR(9) &amp; "[DamageType." &amp; $G$1:$L$1 &amp; "] = " &amp; G23:L23 &amp; ",", )
 ) &amp; CHAR(10) &amp; CHAR(9) &amp; CHAR(9) &amp; CHAR(9) &amp; "}"
)</f>
        <v/>
      </c>
    </row>
    <row r="24" spans="1:17" ht="18" customHeight="1">
      <c r="A24" s="372" t="s">
        <v>7997</v>
      </c>
      <c r="B24" s="373" t="str">
        <f ca="1">IFERROR(__xludf.DUMMYFUNCTION("IF(REGEXMATCH(D24,""on.*Use""), ""onUse"", 
  IF(REGEXMATCH(D24,""on.*Equip""), ""onEquip"", """"))"),"onEquip")</f>
        <v>onEquip</v>
      </c>
      <c r="C24" s="373" t="e">
        <f t="array" aca="1" ref="C24" ca="1">_xludf.XLOOKUP(A24, 'Lista Itemów'!#REF!,'Lista Itemów'!#REF!)</f>
        <v>#NAME?</v>
      </c>
      <c r="D24" s="373" t="s">
        <v>12991</v>
      </c>
      <c r="E24" s="373">
        <v>2</v>
      </c>
      <c r="F24" s="373"/>
      <c r="G24" s="373"/>
      <c r="H24" s="373"/>
      <c r="I24" s="373"/>
      <c r="J24" s="373"/>
      <c r="K24" s="373"/>
      <c r="L24" s="373"/>
      <c r="M24" s="373"/>
      <c r="N24" s="373"/>
      <c r="O24" s="373"/>
      <c r="P24" s="375" t="str">
        <f t="shared" si="0"/>
        <v>{
			value = 2
		}</v>
      </c>
      <c r="Q24" s="376" t="str">
        <f t="array" ref="Q24">IF(SUM(G24:L24)=0, "",
 "{" &amp; CHAR(10) &amp;
 _xludf.TEXTJOIN(CHAR(10), TRUE,
   IF(G24:L24&lt;&gt;"", CHAR(9) &amp; CHAR(9) &amp; CHAR(9) &amp; CHAR(9) &amp; "[DamageType." &amp; $G$1:$L$1 &amp; "] = " &amp; G24:L24 &amp; ",", )
 ) &amp; CHAR(10) &amp; CHAR(9) &amp; CHAR(9) &amp; CHAR(9) &amp; "}"
)</f>
        <v/>
      </c>
    </row>
    <row r="25" spans="1:17" ht="18" customHeight="1">
      <c r="A25" s="372" t="s">
        <v>7999</v>
      </c>
      <c r="B25" s="373" t="str">
        <f ca="1">IFERROR(__xludf.DUMMYFUNCTION("IF(REGEXMATCH(D25,""on.*Use""), ""onUse"", 
  IF(REGEXMATCH(D25,""on.*Equip""), ""onEquip"", """"))"),"onEquip")</f>
        <v>onEquip</v>
      </c>
      <c r="C25" s="373" t="e">
        <f t="array" aca="1" ref="C25" ca="1">_xludf.XLOOKUP(A25, 'Lista Itemów'!#REF!,'Lista Itemów'!#REF!)</f>
        <v>#NAME?</v>
      </c>
      <c r="D25" s="373" t="s">
        <v>12990</v>
      </c>
      <c r="E25" s="373">
        <v>1</v>
      </c>
      <c r="F25" s="373"/>
      <c r="G25" s="373"/>
      <c r="H25" s="373"/>
      <c r="I25" s="373"/>
      <c r="J25" s="373"/>
      <c r="K25" s="373"/>
      <c r="L25" s="373"/>
      <c r="M25" s="373"/>
      <c r="N25" s="373"/>
      <c r="O25" s="373"/>
      <c r="P25" s="375" t="str">
        <f t="shared" si="0"/>
        <v>{
			value = 1
		}</v>
      </c>
      <c r="Q25" s="376" t="str">
        <f t="array" ref="Q25">IF(SUM(G25:L25)=0, "",
 "{" &amp; CHAR(10) &amp;
 _xludf.TEXTJOIN(CHAR(10), TRUE,
   IF(G25:L25&lt;&gt;"", CHAR(9) &amp; CHAR(9) &amp; CHAR(9) &amp; CHAR(9) &amp; "[DamageType." &amp; $G$1:$L$1 &amp; "] = " &amp; G25:L25 &amp; ",", )
 ) &amp; CHAR(10) &amp; CHAR(9) &amp; CHAR(9) &amp; CHAR(9) &amp; "}"
)</f>
        <v/>
      </c>
    </row>
    <row r="26" spans="1:17" ht="18" customHeight="1">
      <c r="A26" s="372" t="s">
        <v>7999</v>
      </c>
      <c r="B26" s="373" t="str">
        <f ca="1">IFERROR(__xludf.DUMMYFUNCTION("IF(REGEXMATCH(D26,""on.*Use""), ""onUse"", 
  IF(REGEXMATCH(D26,""on.*Equip""), ""onEquip"", """"))"),"onEquip")</f>
        <v>onEquip</v>
      </c>
      <c r="C26" s="373" t="e">
        <f t="array" aca="1" ref="C26" ca="1">_xludf.XLOOKUP(A26, 'Lista Itemów'!#REF!,'Lista Itemów'!#REF!)</f>
        <v>#NAME?</v>
      </c>
      <c r="D26" s="373" t="s">
        <v>12991</v>
      </c>
      <c r="E26" s="373">
        <v>1</v>
      </c>
      <c r="F26" s="373"/>
      <c r="G26" s="373"/>
      <c r="H26" s="373"/>
      <c r="I26" s="373"/>
      <c r="J26" s="373"/>
      <c r="K26" s="373"/>
      <c r="L26" s="373"/>
      <c r="M26" s="373"/>
      <c r="N26" s="373"/>
      <c r="O26" s="373"/>
      <c r="P26" s="375" t="str">
        <f t="shared" si="0"/>
        <v>{
			value = 1
		}</v>
      </c>
      <c r="Q26" s="376" t="str">
        <f t="array" ref="Q26">IF(SUM(G26:L26)=0, "",
 "{" &amp; CHAR(10) &amp;
 _xludf.TEXTJOIN(CHAR(10), TRUE,
   IF(G26:L26&lt;&gt;"", CHAR(9) &amp; CHAR(9) &amp; CHAR(9) &amp; CHAR(9) &amp; "[DamageType." &amp; $G$1:$L$1 &amp; "] = " &amp; G26:L26 &amp; ",", )
 ) &amp; CHAR(10) &amp; CHAR(9) &amp; CHAR(9) &amp; CHAR(9) &amp; "}"
)</f>
        <v/>
      </c>
    </row>
    <row r="27" spans="1:17" ht="18" customHeight="1">
      <c r="A27" s="372" t="s">
        <v>8026</v>
      </c>
      <c r="B27" s="373" t="str">
        <f ca="1">IFERROR(__xludf.DUMMYFUNCTION("IF(REGEXMATCH(D27,""on.*Use""), ""onUse"", 
  IF(REGEXMATCH(D27,""on.*Equip""), ""onEquip"", """"))"),"onEquip")</f>
        <v>onEquip</v>
      </c>
      <c r="C27" s="373" t="e">
        <f t="array" aca="1" ref="C27" ca="1">_xludf.XLOOKUP(A27, 'Lista Itemów'!#REF!,'Lista Itemów'!#REF!)</f>
        <v>#NAME?</v>
      </c>
      <c r="D27" s="373" t="s">
        <v>12990</v>
      </c>
      <c r="E27" s="373">
        <v>3</v>
      </c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5" t="str">
        <f t="shared" si="0"/>
        <v>{
			value = 3
		}</v>
      </c>
      <c r="Q27" s="376" t="str">
        <f t="array" ref="Q27">IF(SUM(G27:L27)=0, "",
 "{" &amp; CHAR(10) &amp;
 _xludf.TEXTJOIN(CHAR(10), TRUE,
   IF(G27:L27&lt;&gt;"", CHAR(9) &amp; CHAR(9) &amp; CHAR(9) &amp; CHAR(9) &amp; "[DamageType." &amp; $G$1:$L$1 &amp; "] = " &amp; G27:L27 &amp; ",", )
 ) &amp; CHAR(10) &amp; CHAR(9) &amp; CHAR(9) &amp; CHAR(9) &amp; "}"
)</f>
        <v/>
      </c>
    </row>
    <row r="28" spans="1:17" ht="18" customHeight="1">
      <c r="A28" s="372" t="s">
        <v>8030</v>
      </c>
      <c r="B28" s="373" t="str">
        <f ca="1">IFERROR(__xludf.DUMMYFUNCTION("IF(REGEXMATCH(D28,""on.*Use""), ""onUse"", 
  IF(REGEXMATCH(D28,""on.*Equip""), ""onEquip"", """"))"),"onEquip")</f>
        <v>onEquip</v>
      </c>
      <c r="C28" s="373" t="e">
        <f t="array" aca="1" ref="C28" ca="1">_xludf.XLOOKUP(A28, 'Lista Itemów'!#REF!,'Lista Itemów'!#REF!)</f>
        <v>#NAME?</v>
      </c>
      <c r="D28" s="373" t="s">
        <v>12991</v>
      </c>
      <c r="E28" s="373">
        <v>3</v>
      </c>
      <c r="F28" s="373"/>
      <c r="G28" s="373"/>
      <c r="H28" s="373"/>
      <c r="I28" s="373"/>
      <c r="J28" s="373"/>
      <c r="K28" s="373"/>
      <c r="L28" s="373"/>
      <c r="M28" s="373"/>
      <c r="N28" s="373"/>
      <c r="O28" s="373"/>
      <c r="P28" s="375" t="str">
        <f t="shared" si="0"/>
        <v>{
			value = 3
		}</v>
      </c>
      <c r="Q28" s="376" t="str">
        <f t="array" ref="Q28">IF(SUM(G28:L28)=0, "",
 "{" &amp; CHAR(10) &amp;
 _xludf.TEXTJOIN(CHAR(10), TRUE,
   IF(G28:L28&lt;&gt;"", CHAR(9) &amp; CHAR(9) &amp; CHAR(9) &amp; CHAR(9) &amp; "[DamageType." &amp; $G$1:$L$1 &amp; "] = " &amp; G28:L28 &amp; ",", )
 ) &amp; CHAR(10) &amp; CHAR(9) &amp; CHAR(9) &amp; CHAR(9) &amp; "}"
)</f>
        <v/>
      </c>
    </row>
    <row r="29" spans="1:17" ht="18" customHeight="1">
      <c r="A29" s="372" t="s">
        <v>8039</v>
      </c>
      <c r="B29" s="373" t="str">
        <f ca="1">IFERROR(__xludf.DUMMYFUNCTION("IF(REGEXMATCH(D29,""on.*Use""), ""onUse"", 
  IF(REGEXMATCH(D29,""on.*Equip""), ""onEquip"", """"))"),"onEquip")</f>
        <v>onEquip</v>
      </c>
      <c r="C29" s="373" t="e">
        <f t="array" aca="1" ref="C29" ca="1">_xludf.XLOOKUP(A29, 'Lista Itemów'!#REF!,'Lista Itemów'!#REF!)</f>
        <v>#NAME?</v>
      </c>
      <c r="D29" s="373" t="s">
        <v>12990</v>
      </c>
      <c r="E29" s="373">
        <v>3</v>
      </c>
      <c r="F29" s="373"/>
      <c r="G29" s="373"/>
      <c r="H29" s="373"/>
      <c r="I29" s="373"/>
      <c r="J29" s="373"/>
      <c r="K29" s="373"/>
      <c r="L29" s="373"/>
      <c r="M29" s="373"/>
      <c r="N29" s="373"/>
      <c r="O29" s="373"/>
      <c r="P29" s="375" t="str">
        <f t="shared" si="0"/>
        <v>{
			value = 3
		}</v>
      </c>
      <c r="Q29" s="376" t="str">
        <f t="array" ref="Q29">IF(SUM(G29:L29)=0, "",
 "{" &amp; CHAR(10) &amp;
 _xludf.TEXTJOIN(CHAR(10), TRUE,
   IF(G29:L29&lt;&gt;"", CHAR(9) &amp; CHAR(9) &amp; CHAR(9) &amp; CHAR(9) &amp; "[DamageType." &amp; $G$1:$L$1 &amp; "] = " &amp; G29:L29 &amp; ",", )
 ) &amp; CHAR(10) &amp; CHAR(9) &amp; CHAR(9) &amp; CHAR(9) &amp; "}"
)</f>
        <v/>
      </c>
    </row>
    <row r="30" spans="1:17" ht="18" customHeight="1">
      <c r="A30" s="372" t="s">
        <v>8039</v>
      </c>
      <c r="B30" s="373" t="str">
        <f ca="1">IFERROR(__xludf.DUMMYFUNCTION("IF(REGEXMATCH(D30,""on.*Use""), ""onUse"", 
  IF(REGEXMATCH(D30,""on.*Equip""), ""onEquip"", """"))"),"onEquip")</f>
        <v>onEquip</v>
      </c>
      <c r="C30" s="373" t="e">
        <f t="array" aca="1" ref="C30" ca="1">_xludf.XLOOKUP(A30, 'Lista Itemów'!#REF!,'Lista Itemów'!#REF!)</f>
        <v>#NAME?</v>
      </c>
      <c r="D30" s="373" t="s">
        <v>12991</v>
      </c>
      <c r="E30" s="373">
        <v>3</v>
      </c>
      <c r="F30" s="373"/>
      <c r="G30" s="373"/>
      <c r="H30" s="373"/>
      <c r="I30" s="373"/>
      <c r="J30" s="373"/>
      <c r="K30" s="373"/>
      <c r="L30" s="373"/>
      <c r="M30" s="373"/>
      <c r="N30" s="373"/>
      <c r="O30" s="373"/>
      <c r="P30" s="375" t="str">
        <f t="shared" si="0"/>
        <v>{
			value = 3
		}</v>
      </c>
      <c r="Q30" s="376" t="str">
        <f t="array" ref="Q30">IF(SUM(G30:L30)=0, "",
 "{" &amp; CHAR(10) &amp;
 _xludf.TEXTJOIN(CHAR(10), TRUE,
   IF(G30:L30&lt;&gt;"", CHAR(9) &amp; CHAR(9) &amp; CHAR(9) &amp; CHAR(9) &amp; "[DamageType." &amp; $G$1:$L$1 &amp; "] = " &amp; G30:L30 &amp; ",", )
 ) &amp; CHAR(10) &amp; CHAR(9) &amp; CHAR(9) &amp; CHAR(9) &amp; "}"
)</f>
        <v/>
      </c>
    </row>
    <row r="31" spans="1:17" ht="18" customHeight="1">
      <c r="A31" s="372"/>
      <c r="B31" s="373" t="str">
        <f ca="1">IFERROR(__xludf.DUMMYFUNCTION("IF(REGEXMATCH(D31,""on.*Use""), ""onUse"", 
  IF(REGEXMATCH(D31,""on.*Equip""), ""onEquip"", """"))"),"")</f>
        <v/>
      </c>
      <c r="C31" s="373" t="e">
        <f t="array" aca="1" ref="C31" ca="1">_xludf.XLOOKUP(A31, 'Lista Itemów'!#REF!,'Lista Itemów'!#REF!)</f>
        <v>#NAME?</v>
      </c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3"/>
      <c r="P31" s="375" t="str">
        <f t="shared" si="0"/>
        <v>{
		}</v>
      </c>
      <c r="Q31" s="376" t="str">
        <f t="array" ref="Q31">IF(SUM(G31:L31)=0, "",
 "{" &amp; CHAR(10) &amp;
 _xludf.TEXTJOIN(CHAR(10), TRUE,
   IF(G31:L31&lt;&gt;"", CHAR(9) &amp; CHAR(9) &amp; CHAR(9) &amp; CHAR(9) &amp; "[DamageType." &amp; $G$1:$L$1 &amp; "] = " &amp; G31:L31 &amp; ",", )
 ) &amp; CHAR(10) &amp; CHAR(9) &amp; CHAR(9) &amp; CHAR(9) &amp; "}"
)</f>
        <v/>
      </c>
    </row>
    <row r="32" spans="1:17" ht="18" customHeight="1">
      <c r="A32" s="372"/>
      <c r="B32" s="373" t="str">
        <f ca="1">IFERROR(__xludf.DUMMYFUNCTION("IF(REGEXMATCH(D32,""on.*Use""), ""onUse"", 
  IF(REGEXMATCH(D32,""on.*Equip""), ""onEquip"", """"))"),"")</f>
        <v/>
      </c>
      <c r="C32" s="373" t="e">
        <f t="array" aca="1" ref="C32" ca="1">_xludf.XLOOKUP(A32, 'Lista Itemów'!#REF!,'Lista Itemów'!#REF!)</f>
        <v>#NAME?</v>
      </c>
      <c r="D32" s="373"/>
      <c r="E32" s="373"/>
      <c r="F32" s="373"/>
      <c r="G32" s="373"/>
      <c r="H32" s="373"/>
      <c r="I32" s="373"/>
      <c r="J32" s="373"/>
      <c r="K32" s="373"/>
      <c r="L32" s="373"/>
      <c r="M32" s="373"/>
      <c r="N32" s="373"/>
      <c r="O32" s="373"/>
      <c r="P32" s="375" t="str">
        <f t="shared" si="0"/>
        <v>{
		}</v>
      </c>
      <c r="Q32" s="376" t="str">
        <f t="array" ref="Q32">IF(SUM(G32:L32)=0, "",
 "{" &amp; CHAR(10) &amp;
 _xludf.TEXTJOIN(CHAR(10), TRUE,
   IF(G32:L32&lt;&gt;"", CHAR(9) &amp; CHAR(9) &amp; CHAR(9) &amp; CHAR(9) &amp; "[DamageType." &amp; $G$1:$L$1 &amp; "] = " &amp; G32:L32 &amp; ",", )
 ) &amp; CHAR(10) &amp; CHAR(9) &amp; CHAR(9) &amp; CHAR(9) &amp; "}"
)</f>
        <v/>
      </c>
    </row>
    <row r="33" spans="1:17" ht="18" customHeight="1">
      <c r="A33" s="372"/>
      <c r="B33" s="373" t="str">
        <f ca="1">IFERROR(__xludf.DUMMYFUNCTION("IF(REGEXMATCH(D33,""on.*Use""), ""onUse"", 
  IF(REGEXMATCH(D33,""on.*Equip""), ""onEquip"", """"))"),"")</f>
        <v/>
      </c>
      <c r="C33" s="373" t="e">
        <f t="array" aca="1" ref="C33" ca="1">_xludf.XLOOKUP(A33, 'Lista Itemów'!#REF!,'Lista Itemów'!#REF!)</f>
        <v>#NAME?</v>
      </c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3"/>
      <c r="P33" s="375" t="str">
        <f t="shared" si="0"/>
        <v>{
		}</v>
      </c>
      <c r="Q33" s="376" t="str">
        <f t="array" ref="Q33">IF(SUM(G33:L33)=0, "",
 "{" &amp; CHAR(10) &amp;
 _xludf.TEXTJOIN(CHAR(10), TRUE,
   IF(G33:L33&lt;&gt;"", CHAR(9) &amp; CHAR(9) &amp; CHAR(9) &amp; CHAR(9) &amp; "[DamageType." &amp; $G$1:$L$1 &amp; "] = " &amp; G33:L33 &amp; ",", )
 ) &amp; CHAR(10) &amp; CHAR(9) &amp; CHAR(9) &amp; CHAR(9) &amp; "}"
)</f>
        <v/>
      </c>
    </row>
    <row r="34" spans="1:17" ht="18" customHeight="1">
      <c r="A34" s="372"/>
      <c r="B34" s="373" t="str">
        <f ca="1">IFERROR(__xludf.DUMMYFUNCTION("IF(REGEXMATCH(D34,""on.*Use""), ""onUse"", 
  IF(REGEXMATCH(D34,""on.*Equip""), ""onEquip"", """"))"),"")</f>
        <v/>
      </c>
      <c r="C34" s="373" t="e">
        <f t="array" aca="1" ref="C34" ca="1">_xludf.XLOOKUP(A34, 'Lista Itemów'!#REF!,'Lista Itemów'!#REF!)</f>
        <v>#NAME?</v>
      </c>
      <c r="D34" s="373"/>
      <c r="E34" s="373"/>
      <c r="F34" s="373"/>
      <c r="G34" s="373"/>
      <c r="H34" s="373"/>
      <c r="I34" s="373"/>
      <c r="J34" s="373"/>
      <c r="K34" s="373"/>
      <c r="L34" s="373"/>
      <c r="M34" s="373"/>
      <c r="N34" s="373"/>
      <c r="O34" s="373"/>
      <c r="P34" s="375" t="str">
        <f t="shared" si="0"/>
        <v>{
		}</v>
      </c>
      <c r="Q34" s="376" t="str">
        <f t="array" ref="Q34">IF(SUM(G34:L34)=0, "",
 "{" &amp; CHAR(10) &amp;
 _xludf.TEXTJOIN(CHAR(10), TRUE,
   IF(G34:L34&lt;&gt;"", CHAR(9) &amp; CHAR(9) &amp; CHAR(9) &amp; CHAR(9) &amp; "[DamageType." &amp; $G$1:$L$1 &amp; "] = " &amp; G34:L34 &amp; ",", )
 ) &amp; CHAR(10) &amp; CHAR(9) &amp; CHAR(9) &amp; CHAR(9) &amp; "}"
)</f>
        <v/>
      </c>
    </row>
    <row r="35" spans="1:17" ht="18" customHeight="1">
      <c r="A35" s="372"/>
      <c r="B35" s="373" t="str">
        <f ca="1">IFERROR(__xludf.DUMMYFUNCTION("IF(REGEXMATCH(D35,""on.*Use""), ""onUse"", 
  IF(REGEXMATCH(D35,""on.*Equip""), ""onEquip"", """"))"),"")</f>
        <v/>
      </c>
      <c r="C35" s="373" t="e">
        <f t="array" aca="1" ref="C35" ca="1">_xludf.XLOOKUP(A35, 'Lista Itemów'!#REF!,'Lista Itemów'!#REF!)</f>
        <v>#NAME?</v>
      </c>
      <c r="D35" s="373"/>
      <c r="E35" s="373"/>
      <c r="F35" s="373"/>
      <c r="G35" s="373"/>
      <c r="H35" s="373"/>
      <c r="I35" s="373"/>
      <c r="J35" s="373"/>
      <c r="K35" s="373"/>
      <c r="L35" s="373"/>
      <c r="M35" s="373"/>
      <c r="N35" s="373"/>
      <c r="O35" s="373"/>
      <c r="P35" s="375" t="str">
        <f t="shared" si="0"/>
        <v>{
		}</v>
      </c>
      <c r="Q35" s="376" t="str">
        <f t="array" ref="Q35">IF(SUM(G35:L35)=0, "",
 "{" &amp; CHAR(10) &amp;
 _xludf.TEXTJOIN(CHAR(10), TRUE,
   IF(G35:L35&lt;&gt;"", CHAR(9) &amp; CHAR(9) &amp; CHAR(9) &amp; CHAR(9) &amp; "[DamageType." &amp; $G$1:$L$1 &amp; "] = " &amp; G35:L35 &amp; ",", )
 ) &amp; CHAR(10) &amp; CHAR(9) &amp; CHAR(9) &amp; CHAR(9) &amp; "}"
)</f>
        <v/>
      </c>
    </row>
    <row r="36" spans="1:17" ht="18" customHeight="1">
      <c r="A36" s="372"/>
      <c r="B36" s="373" t="str">
        <f ca="1">IFERROR(__xludf.DUMMYFUNCTION("IF(REGEXMATCH(D36,""on.*Use""), ""onUse"", 
  IF(REGEXMATCH(D36,""on.*Equip""), ""onEquip"", """"))"),"")</f>
        <v/>
      </c>
      <c r="C36" s="373" t="e">
        <f t="array" aca="1" ref="C36" ca="1">_xludf.XLOOKUP(A36, 'Lista Itemów'!#REF!,'Lista Itemów'!#REF!)</f>
        <v>#NAME?</v>
      </c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3"/>
      <c r="P36" s="375" t="str">
        <f t="shared" si="0"/>
        <v>{
		}</v>
      </c>
      <c r="Q36" s="376" t="str">
        <f t="array" ref="Q36">IF(SUM(G36:L36)=0, "",
 "{" &amp; CHAR(10) &amp;
 _xludf.TEXTJOIN(CHAR(10), TRUE,
   IF(G36:L36&lt;&gt;"", CHAR(9) &amp; CHAR(9) &amp; CHAR(9) &amp; CHAR(9) &amp; "[DamageType." &amp; $G$1:$L$1 &amp; "] = " &amp; G36:L36 &amp; ",", )
 ) &amp; CHAR(10) &amp; CHAR(9) &amp; CHAR(9) &amp; CHAR(9) &amp; "}"
)</f>
        <v/>
      </c>
    </row>
    <row r="37" spans="1:17" ht="18" customHeight="1">
      <c r="A37" s="372"/>
      <c r="B37" s="373" t="str">
        <f ca="1">IFERROR(__xludf.DUMMYFUNCTION("IF(REGEXMATCH(D37,""on.*Use""), ""onUse"", 
  IF(REGEXMATCH(D37,""on.*Equip""), ""onEquip"", """"))"),"")</f>
        <v/>
      </c>
      <c r="C37" s="373" t="e">
        <f t="array" aca="1" ref="C37" ca="1">_xludf.XLOOKUP(A37, 'Lista Itemów'!#REF!,'Lista Itemów'!#REF!)</f>
        <v>#NAME?</v>
      </c>
      <c r="D37" s="373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5" t="str">
        <f t="shared" si="0"/>
        <v>{
		}</v>
      </c>
      <c r="Q37" s="376" t="str">
        <f t="array" ref="Q37">IF(SUM(G37:L37)=0, "",
 "{" &amp; CHAR(10) &amp;
 _xludf.TEXTJOIN(CHAR(10), TRUE,
   IF(G37:L37&lt;&gt;"", CHAR(9) &amp; CHAR(9) &amp; CHAR(9) &amp; CHAR(9) &amp; "[DamageType." &amp; $G$1:$L$1 &amp; "] = " &amp; G37:L37 &amp; ",", )
 ) &amp; CHAR(10) &amp; CHAR(9) &amp; CHAR(9) &amp; CHAR(9) &amp; "}"
)</f>
        <v/>
      </c>
    </row>
    <row r="38" spans="1:17" ht="18" customHeight="1">
      <c r="A38" s="372"/>
      <c r="B38" s="373" t="str">
        <f ca="1">IFERROR(__xludf.DUMMYFUNCTION("IF(REGEXMATCH(D38,""on.*Use""), ""onUse"", 
  IF(REGEXMATCH(D38,""on.*Equip""), ""onEquip"", """"))"),"")</f>
        <v/>
      </c>
      <c r="C38" s="373" t="e">
        <f t="array" aca="1" ref="C38" ca="1">_xludf.XLOOKUP(A38, 'Lista Itemów'!#REF!,'Lista Itemów'!#REF!)</f>
        <v>#NAME?</v>
      </c>
      <c r="D38" s="373"/>
      <c r="E38" s="373"/>
      <c r="F38" s="373"/>
      <c r="G38" s="373"/>
      <c r="H38" s="373"/>
      <c r="I38" s="373"/>
      <c r="J38" s="373"/>
      <c r="K38" s="373"/>
      <c r="L38" s="373"/>
      <c r="M38" s="373"/>
      <c r="N38" s="373"/>
      <c r="O38" s="373"/>
      <c r="P38" s="375" t="str">
        <f t="shared" si="0"/>
        <v>{
		}</v>
      </c>
      <c r="Q38" s="376" t="str">
        <f t="array" ref="Q38">IF(SUM(G38:L38)=0, "",
 "{" &amp; CHAR(10) &amp;
 _xludf.TEXTJOIN(CHAR(10), TRUE,
   IF(G38:L38&lt;&gt;"", CHAR(9) &amp; CHAR(9) &amp; CHAR(9) &amp; CHAR(9) &amp; "[DamageType." &amp; $G$1:$L$1 &amp; "] = " &amp; G38:L38 &amp; ",", )
 ) &amp; CHAR(10) &amp; CHAR(9) &amp; CHAR(9) &amp; CHAR(9) &amp; "}"
)</f>
        <v/>
      </c>
    </row>
    <row r="39" spans="1:17" ht="18" customHeight="1">
      <c r="A39" s="372"/>
      <c r="B39" s="373" t="str">
        <f ca="1">IFERROR(__xludf.DUMMYFUNCTION("IF(REGEXMATCH(D39,""on.*Use""), ""onUse"", 
  IF(REGEXMATCH(D39,""on.*Equip""), ""onEquip"", """"))"),"")</f>
        <v/>
      </c>
      <c r="C39" s="373" t="e">
        <f t="array" aca="1" ref="C39" ca="1">_xludf.XLOOKUP(A39, 'Lista Itemów'!#REF!,'Lista Itemów'!#REF!)</f>
        <v>#NAME?</v>
      </c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  <c r="P39" s="375" t="str">
        <f t="shared" si="0"/>
        <v>{
		}</v>
      </c>
      <c r="Q39" s="376" t="str">
        <f t="array" ref="Q39">IF(SUM(G39:L39)=0, "",
 "{" &amp; CHAR(10) &amp;
 _xludf.TEXTJOIN(CHAR(10), TRUE,
   IF(G39:L39&lt;&gt;"", CHAR(9) &amp; CHAR(9) &amp; CHAR(9) &amp; CHAR(9) &amp; "[DamageType." &amp; $G$1:$L$1 &amp; "] = " &amp; G39:L39 &amp; ",", )
 ) &amp; CHAR(10) &amp; CHAR(9) &amp; CHAR(9) &amp; CHAR(9) &amp; "}"
)</f>
        <v/>
      </c>
    </row>
    <row r="40" spans="1:17" ht="18" customHeight="1">
      <c r="A40" s="372"/>
      <c r="B40" s="373" t="str">
        <f ca="1">IFERROR(__xludf.DUMMYFUNCTION("IF(REGEXMATCH(D40,""on.*Use""), ""onUse"", 
  IF(REGEXMATCH(D40,""on.*Equip""), ""onEquip"", """"))"),"")</f>
        <v/>
      </c>
      <c r="C40" s="373" t="e">
        <f t="array" aca="1" ref="C40" ca="1">_xludf.XLOOKUP(A40, 'Lista Itemów'!#REF!,'Lista Itemów'!#REF!)</f>
        <v>#NAME?</v>
      </c>
      <c r="D40" s="373"/>
      <c r="E40" s="373"/>
      <c r="F40" s="373"/>
      <c r="G40" s="373"/>
      <c r="H40" s="373"/>
      <c r="I40" s="373"/>
      <c r="J40" s="373"/>
      <c r="K40" s="373"/>
      <c r="L40" s="373"/>
      <c r="M40" s="373"/>
      <c r="N40" s="373"/>
      <c r="O40" s="373"/>
      <c r="P40" s="375" t="str">
        <f t="shared" si="0"/>
        <v>{
		}</v>
      </c>
      <c r="Q40" s="376" t="str">
        <f t="array" ref="Q40">IF(SUM(G40:L40)=0, "",
 "{" &amp; CHAR(10) &amp;
 _xludf.TEXTJOIN(CHAR(10), TRUE,
   IF(G40:L40&lt;&gt;"", CHAR(9) &amp; CHAR(9) &amp; CHAR(9) &amp; CHAR(9) &amp; "[DamageType." &amp; $G$1:$L$1 &amp; "] = " &amp; G40:L40 &amp; ",", )
 ) &amp; CHAR(10) &amp; CHAR(9) &amp; CHAR(9) &amp; CHAR(9) &amp; "}"
)</f>
        <v/>
      </c>
    </row>
    <row r="41" spans="1:17" ht="18" customHeight="1">
      <c r="A41" s="372"/>
      <c r="B41" s="373" t="str">
        <f ca="1">IFERROR(__xludf.DUMMYFUNCTION("IF(REGEXMATCH(D41,""on.*Use""), ""onUse"", 
  IF(REGEXMATCH(D41,""on.*Equip""), ""onEquip"", """"))"),"")</f>
        <v/>
      </c>
      <c r="C41" s="373" t="e">
        <f t="array" aca="1" ref="C41" ca="1">_xludf.XLOOKUP(A41, 'Lista Itemów'!#REF!,'Lista Itemów'!#REF!)</f>
        <v>#NAME?</v>
      </c>
      <c r="D41" s="373"/>
      <c r="E41" s="373"/>
      <c r="F41" s="373"/>
      <c r="G41" s="373"/>
      <c r="H41" s="373"/>
      <c r="I41" s="373"/>
      <c r="J41" s="373"/>
      <c r="K41" s="373"/>
      <c r="L41" s="373"/>
      <c r="M41" s="373"/>
      <c r="N41" s="373"/>
      <c r="O41" s="373"/>
      <c r="P41" s="375" t="str">
        <f t="shared" si="0"/>
        <v>{
		}</v>
      </c>
      <c r="Q41" s="376" t="str">
        <f t="array" ref="Q41">IF(SUM(G41:L41)=0, "",
 "{" &amp; CHAR(10) &amp;
 _xludf.TEXTJOIN(CHAR(10), TRUE,
   IF(G41:L41&lt;&gt;"", CHAR(9) &amp; CHAR(9) &amp; CHAR(9) &amp; CHAR(9) &amp; "[DamageType." &amp; $G$1:$L$1 &amp; "] = " &amp; G41:L41 &amp; ",", )
 ) &amp; CHAR(10) &amp; CHAR(9) &amp; CHAR(9) &amp; CHAR(9) &amp; "}"
)</f>
        <v/>
      </c>
    </row>
    <row r="42" spans="1:17" ht="18" customHeight="1">
      <c r="A42" s="372"/>
      <c r="B42" s="373" t="str">
        <f ca="1">IFERROR(__xludf.DUMMYFUNCTION("IF(REGEXMATCH(D42,""on.*Use""), ""onUse"", 
  IF(REGEXMATCH(D42,""on.*Equip""), ""onEquip"", """"))"),"")</f>
        <v/>
      </c>
      <c r="C42" s="373" t="e">
        <f t="array" aca="1" ref="C42" ca="1">_xludf.XLOOKUP(A42, 'Lista Itemów'!#REF!,'Lista Itemów'!#REF!)</f>
        <v>#NAME?</v>
      </c>
      <c r="D42" s="373"/>
      <c r="E42" s="373"/>
      <c r="F42" s="373"/>
      <c r="G42" s="373"/>
      <c r="H42" s="373"/>
      <c r="I42" s="373"/>
      <c r="J42" s="373"/>
      <c r="K42" s="373"/>
      <c r="L42" s="373"/>
      <c r="M42" s="373"/>
      <c r="N42" s="373"/>
      <c r="O42" s="373"/>
      <c r="P42" s="375" t="str">
        <f t="shared" si="0"/>
        <v>{
		}</v>
      </c>
      <c r="Q42" s="376" t="str">
        <f t="array" ref="Q42">IF(SUM(G42:L42)=0, "",
 "{" &amp; CHAR(10) &amp;
 _xludf.TEXTJOIN(CHAR(10), TRUE,
   IF(G42:L42&lt;&gt;"", CHAR(9) &amp; CHAR(9) &amp; CHAR(9) &amp; CHAR(9) &amp; "[DamageType." &amp; $G$1:$L$1 &amp; "] = " &amp; G42:L42 &amp; ",", )
 ) &amp; CHAR(10) &amp; CHAR(9) &amp; CHAR(9) &amp; CHAR(9) &amp; "}"
)</f>
        <v/>
      </c>
    </row>
    <row r="43" spans="1:17" ht="18" customHeight="1">
      <c r="A43" s="372"/>
      <c r="B43" s="373" t="str">
        <f ca="1">IFERROR(__xludf.DUMMYFUNCTION("IF(REGEXMATCH(D43,""on.*Use""), ""onUse"", 
  IF(REGEXMATCH(D43,""on.*Equip""), ""onEquip"", """"))"),"")</f>
        <v/>
      </c>
      <c r="C43" s="373" t="e">
        <f t="array" aca="1" ref="C43" ca="1">_xludf.XLOOKUP(A43, 'Lista Itemów'!#REF!,'Lista Itemów'!#REF!)</f>
        <v>#NAME?</v>
      </c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  <c r="P43" s="375" t="str">
        <f t="shared" si="0"/>
        <v>{
		}</v>
      </c>
      <c r="Q43" s="376" t="str">
        <f t="array" ref="Q43">IF(SUM(G43:L43)=0, "",
 "{" &amp; CHAR(10) &amp;
 _xludf.TEXTJOIN(CHAR(10), TRUE,
   IF(G43:L43&lt;&gt;"", CHAR(9) &amp; CHAR(9) &amp; CHAR(9) &amp; CHAR(9) &amp; "[DamageType." &amp; $G$1:$L$1 &amp; "] = " &amp; G43:L43 &amp; ",", )
 ) &amp; CHAR(10) &amp; CHAR(9) &amp; CHAR(9) &amp; CHAR(9) &amp; "}"
)</f>
        <v/>
      </c>
    </row>
    <row r="44" spans="1:17" ht="18" customHeight="1">
      <c r="A44" s="372"/>
      <c r="B44" s="373" t="str">
        <f ca="1">IFERROR(__xludf.DUMMYFUNCTION("IF(REGEXMATCH(D44,""on.*Use""), ""onUse"", 
  IF(REGEXMATCH(D44,""on.*Equip""), ""onEquip"", """"))"),"")</f>
        <v/>
      </c>
      <c r="C44" s="373" t="e">
        <f t="array" aca="1" ref="C44" ca="1">_xludf.XLOOKUP(A44, 'Lista Itemów'!#REF!,'Lista Itemów'!#REF!)</f>
        <v>#NAME?</v>
      </c>
      <c r="D44" s="373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3"/>
      <c r="P44" s="375" t="str">
        <f t="shared" si="0"/>
        <v>{
		}</v>
      </c>
      <c r="Q44" s="376" t="str">
        <f t="array" ref="Q44">IF(SUM(G44:L44)=0, "",
 "{" &amp; CHAR(10) &amp;
 _xludf.TEXTJOIN(CHAR(10), TRUE,
   IF(G44:L44&lt;&gt;"", CHAR(9) &amp; CHAR(9) &amp; CHAR(9) &amp; CHAR(9) &amp; "[DamageType." &amp; $G$1:$L$1 &amp; "] = " &amp; G44:L44 &amp; ",", )
 ) &amp; CHAR(10) &amp; CHAR(9) &amp; CHAR(9) &amp; CHAR(9) &amp; "}"
)</f>
        <v/>
      </c>
    </row>
    <row r="45" spans="1:17" ht="18" customHeight="1">
      <c r="A45" s="372"/>
      <c r="B45" s="373" t="str">
        <f ca="1">IFERROR(__xludf.DUMMYFUNCTION("IF(REGEXMATCH(D45,""on.*Use""), ""onUse"", 
  IF(REGEXMATCH(D45,""on.*Equip""), ""onEquip"", """"))"),"")</f>
        <v/>
      </c>
      <c r="C45" s="373" t="e">
        <f t="array" aca="1" ref="C45" ca="1">_xludf.XLOOKUP(A45, 'Lista Itemów'!#REF!,'Lista Itemów'!#REF!)</f>
        <v>#NAME?</v>
      </c>
      <c r="D45" s="373"/>
      <c r="E45" s="373"/>
      <c r="F45" s="373"/>
      <c r="G45" s="373"/>
      <c r="H45" s="373"/>
      <c r="I45" s="373"/>
      <c r="J45" s="373"/>
      <c r="K45" s="373"/>
      <c r="L45" s="373"/>
      <c r="M45" s="373"/>
      <c r="N45" s="373"/>
      <c r="O45" s="373"/>
      <c r="P45" s="375" t="str">
        <f t="shared" si="0"/>
        <v>{
		}</v>
      </c>
      <c r="Q45" s="376" t="str">
        <f t="array" ref="Q45">IF(SUM(G45:L45)=0, "",
 "{" &amp; CHAR(10) &amp;
 _xludf.TEXTJOIN(CHAR(10), TRUE,
   IF(G45:L45&lt;&gt;"", CHAR(9) &amp; CHAR(9) &amp; CHAR(9) &amp; CHAR(9) &amp; "[DamageType." &amp; $G$1:$L$1 &amp; "] = " &amp; G45:L45 &amp; ",", )
 ) &amp; CHAR(10) &amp; CHAR(9) &amp; CHAR(9) &amp; CHAR(9) &amp; "}"
)</f>
        <v/>
      </c>
    </row>
    <row r="46" spans="1:17" ht="18" customHeight="1">
      <c r="A46" s="372"/>
      <c r="B46" s="373" t="str">
        <f ca="1">IFERROR(__xludf.DUMMYFUNCTION("IF(REGEXMATCH(D46,""on.*Use""), ""onUse"", 
  IF(REGEXMATCH(D46,""on.*Equip""), ""onEquip"", """"))"),"")</f>
        <v/>
      </c>
      <c r="C46" s="373" t="e">
        <f t="array" aca="1" ref="C46" ca="1">_xludf.XLOOKUP(A46, 'Lista Itemów'!#REF!,'Lista Itemów'!#REF!)</f>
        <v>#NAME?</v>
      </c>
      <c r="D46" s="373"/>
      <c r="E46" s="373"/>
      <c r="F46" s="373"/>
      <c r="G46" s="373"/>
      <c r="H46" s="373"/>
      <c r="I46" s="373"/>
      <c r="J46" s="373"/>
      <c r="K46" s="373"/>
      <c r="L46" s="373"/>
      <c r="M46" s="373"/>
      <c r="N46" s="373"/>
      <c r="O46" s="373"/>
      <c r="P46" s="375" t="str">
        <f t="shared" si="0"/>
        <v>{
		}</v>
      </c>
      <c r="Q46" s="376" t="str">
        <f t="array" ref="Q46">IF(SUM(G46:L46)=0, "",
 "{" &amp; CHAR(10) &amp;
 _xludf.TEXTJOIN(CHAR(10), TRUE,
   IF(G46:L46&lt;&gt;"", CHAR(9) &amp; CHAR(9) &amp; CHAR(9) &amp; CHAR(9) &amp; "[DamageType." &amp; $G$1:$L$1 &amp; "] = " &amp; G46:L46 &amp; ",", )
 ) &amp; CHAR(10) &amp; CHAR(9) &amp; CHAR(9) &amp; CHAR(9) &amp; "}"
)</f>
        <v/>
      </c>
    </row>
    <row r="47" spans="1:17" ht="18" customHeight="1">
      <c r="A47" s="372"/>
      <c r="B47" s="373" t="str">
        <f ca="1">IFERROR(__xludf.DUMMYFUNCTION("IF(REGEXMATCH(D47,""on.*Use""), ""onUse"", 
  IF(REGEXMATCH(D47,""on.*Equip""), ""onEquip"", """"))"),"")</f>
        <v/>
      </c>
      <c r="C47" s="373" t="e">
        <f t="array" aca="1" ref="C47" ca="1">_xludf.XLOOKUP(A47, 'Lista Itemów'!#REF!,'Lista Itemów'!#REF!)</f>
        <v>#NAME?</v>
      </c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5" t="str">
        <f t="shared" si="0"/>
        <v>{
		}</v>
      </c>
      <c r="Q47" s="376" t="str">
        <f t="array" ref="Q47">IF(SUM(G47:L47)=0, "",
 "{" &amp; CHAR(10) &amp;
 _xludf.TEXTJOIN(CHAR(10), TRUE,
   IF(G47:L47&lt;&gt;"", CHAR(9) &amp; CHAR(9) &amp; CHAR(9) &amp; CHAR(9) &amp; "[DamageType." &amp; $G$1:$L$1 &amp; "] = " &amp; G47:L47 &amp; ",", )
 ) &amp; CHAR(10) &amp; CHAR(9) &amp; CHAR(9) &amp; CHAR(9) &amp; "}"
)</f>
        <v/>
      </c>
    </row>
    <row r="48" spans="1:17" ht="18" customHeight="1">
      <c r="A48" s="372"/>
      <c r="B48" s="373" t="str">
        <f ca="1">IFERROR(__xludf.DUMMYFUNCTION("IF(REGEXMATCH(D48,""on.*Use""), ""onUse"", 
  IF(REGEXMATCH(D48,""on.*Equip""), ""onEquip"", """"))"),"")</f>
        <v/>
      </c>
      <c r="C48" s="373" t="e">
        <f t="array" aca="1" ref="C48" ca="1">_xludf.XLOOKUP(A48, 'Lista Itemów'!#REF!,'Lista Itemów'!#REF!)</f>
        <v>#NAME?</v>
      </c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/>
      <c r="P48" s="375" t="str">
        <f t="shared" si="0"/>
        <v>{
		}</v>
      </c>
      <c r="Q48" s="376" t="str">
        <f t="array" ref="Q48">IF(SUM(G48:L48)=0, "",
 "{" &amp; CHAR(10) &amp;
 _xludf.TEXTJOIN(CHAR(10), TRUE,
   IF(G48:L48&lt;&gt;"", CHAR(9) &amp; CHAR(9) &amp; CHAR(9) &amp; CHAR(9) &amp; "[DamageType." &amp; $G$1:$L$1 &amp; "] = " &amp; G48:L48 &amp; ",", )
 ) &amp; CHAR(10) &amp; CHAR(9) &amp; CHAR(9) &amp; CHAR(9) &amp; "}"
)</f>
        <v/>
      </c>
    </row>
    <row r="49" spans="1:17" ht="18" customHeight="1">
      <c r="A49" s="372"/>
      <c r="B49" s="373" t="str">
        <f ca="1">IFERROR(__xludf.DUMMYFUNCTION("IF(REGEXMATCH(D49,""on.*Use""), ""onUse"", 
  IF(REGEXMATCH(D49,""on.*Equip""), ""onEquip"", """"))"),"")</f>
        <v/>
      </c>
      <c r="C49" s="373" t="e">
        <f t="array" aca="1" ref="C49" ca="1">_xludf.XLOOKUP(A49, 'Lista Itemów'!#REF!,'Lista Itemów'!#REF!)</f>
        <v>#NAME?</v>
      </c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3"/>
      <c r="P49" s="375" t="str">
        <f t="shared" si="0"/>
        <v>{
		}</v>
      </c>
      <c r="Q49" s="376" t="str">
        <f t="array" ref="Q49">IF(SUM(G49:L49)=0, "",
 "{" &amp; CHAR(10) &amp;
 _xludf.TEXTJOIN(CHAR(10), TRUE,
   IF(G49:L49&lt;&gt;"", CHAR(9) &amp; CHAR(9) &amp; CHAR(9) &amp; CHAR(9) &amp; "[DamageType." &amp; $G$1:$L$1 &amp; "] = " &amp; G49:L49 &amp; ",", )
 ) &amp; CHAR(10) &amp; CHAR(9) &amp; CHAR(9) &amp; CHAR(9) &amp; "}"
)</f>
        <v/>
      </c>
    </row>
    <row r="50" spans="1:17" ht="18" customHeight="1">
      <c r="A50" s="372"/>
      <c r="B50" s="373" t="str">
        <f ca="1">IFERROR(__xludf.DUMMYFUNCTION("IF(REGEXMATCH(D50,""on.*Use""), ""onUse"", 
  IF(REGEXMATCH(D50,""on.*Equip""), ""onEquip"", """"))"),"")</f>
        <v/>
      </c>
      <c r="C50" s="373" t="e">
        <f t="array" aca="1" ref="C50" ca="1">_xludf.XLOOKUP(A50, 'Lista Itemów'!#REF!,'Lista Itemów'!#REF!)</f>
        <v>#NAME?</v>
      </c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3"/>
      <c r="P50" s="375" t="str">
        <f t="shared" si="0"/>
        <v>{
		}</v>
      </c>
      <c r="Q50" s="376" t="str">
        <f t="array" ref="Q50">IF(SUM(G50:L50)=0, "",
 "{" &amp; CHAR(10) &amp;
 _xludf.TEXTJOIN(CHAR(10), TRUE,
   IF(G50:L50&lt;&gt;"", CHAR(9) &amp; CHAR(9) &amp; CHAR(9) &amp; CHAR(9) &amp; "[DamageType." &amp; $G$1:$L$1 &amp; "] = " &amp; G50:L50 &amp; ",", )
 ) &amp; CHAR(10) &amp; CHAR(9) &amp; CHAR(9) &amp; CHAR(9) &amp; "}"
)</f>
        <v/>
      </c>
    </row>
    <row r="51" spans="1:17" ht="18" customHeight="1">
      <c r="A51" s="372"/>
      <c r="B51" s="373" t="str">
        <f ca="1">IFERROR(__xludf.DUMMYFUNCTION("IF(REGEXMATCH(D51,""on.*Use""), ""onUse"", 
  IF(REGEXMATCH(D51,""on.*Equip""), ""onEquip"", """"))"),"")</f>
        <v/>
      </c>
      <c r="C51" s="373" t="e">
        <f t="array" aca="1" ref="C51" ca="1">_xludf.XLOOKUP(A51, 'Lista Itemów'!#REF!,'Lista Itemów'!#REF!)</f>
        <v>#NAME?</v>
      </c>
      <c r="D51" s="373"/>
      <c r="E51" s="373"/>
      <c r="F51" s="373"/>
      <c r="G51" s="373"/>
      <c r="H51" s="373"/>
      <c r="I51" s="373"/>
      <c r="J51" s="373"/>
      <c r="K51" s="373"/>
      <c r="L51" s="373"/>
      <c r="M51" s="373"/>
      <c r="N51" s="373"/>
      <c r="O51" s="373"/>
      <c r="P51" s="375" t="str">
        <f t="shared" si="0"/>
        <v>{
		}</v>
      </c>
      <c r="Q51" s="376" t="str">
        <f t="array" ref="Q51">IF(SUM(G51:L51)=0, "",
 "{" &amp; CHAR(10) &amp;
 _xludf.TEXTJOIN(CHAR(10), TRUE,
   IF(G51:L51&lt;&gt;"", CHAR(9) &amp; CHAR(9) &amp; CHAR(9) &amp; CHAR(9) &amp; "[DamageType." &amp; $G$1:$L$1 &amp; "] = " &amp; G51:L51 &amp; ",", )
 ) &amp; CHAR(10) &amp; CHAR(9) &amp; CHAR(9) &amp; CHAR(9) &amp; "}"
)</f>
        <v/>
      </c>
    </row>
    <row r="52" spans="1:17" ht="18" customHeight="1">
      <c r="A52" s="372"/>
      <c r="B52" s="373" t="str">
        <f ca="1">IFERROR(__xludf.DUMMYFUNCTION("IF(REGEXMATCH(D52,""on.*Use""), ""onUse"", 
  IF(REGEXMATCH(D52,""on.*Equip""), ""onEquip"", """"))"),"")</f>
        <v/>
      </c>
      <c r="C52" s="373" t="e">
        <f t="array" aca="1" ref="C52" ca="1">_xludf.XLOOKUP(A52, 'Lista Itemów'!#REF!,'Lista Itemów'!#REF!)</f>
        <v>#NAME?</v>
      </c>
      <c r="D52" s="373"/>
      <c r="E52" s="373"/>
      <c r="F52" s="373"/>
      <c r="G52" s="373"/>
      <c r="H52" s="373"/>
      <c r="I52" s="373"/>
      <c r="J52" s="373"/>
      <c r="K52" s="373"/>
      <c r="L52" s="373"/>
      <c r="M52" s="373"/>
      <c r="N52" s="373"/>
      <c r="O52" s="373"/>
      <c r="P52" s="375" t="str">
        <f t="shared" si="0"/>
        <v>{
		}</v>
      </c>
      <c r="Q52" s="376" t="str">
        <f t="array" ref="Q52">IF(SUM(G52:L52)=0, "",
 "{" &amp; CHAR(10) &amp;
 _xludf.TEXTJOIN(CHAR(10), TRUE,
   IF(G52:L52&lt;&gt;"", CHAR(9) &amp; CHAR(9) &amp; CHAR(9) &amp; CHAR(9) &amp; "[DamageType." &amp; $G$1:$L$1 &amp; "] = " &amp; G52:L52 &amp; ",", )
 ) &amp; CHAR(10) &amp; CHAR(9) &amp; CHAR(9) &amp; CHAR(9) &amp; "}"
)</f>
        <v/>
      </c>
    </row>
    <row r="53" spans="1:17" ht="18" customHeight="1">
      <c r="A53" s="372"/>
      <c r="B53" s="373" t="str">
        <f ca="1">IFERROR(__xludf.DUMMYFUNCTION("IF(REGEXMATCH(D53,""on.*Use""), ""onUse"", 
  IF(REGEXMATCH(D53,""on.*Equip""), ""onEquip"", """"))"),"")</f>
        <v/>
      </c>
      <c r="C53" s="373" t="e">
        <f t="array" aca="1" ref="C53" ca="1">_xludf.XLOOKUP(A53, 'Lista Itemów'!#REF!,'Lista Itemów'!#REF!)</f>
        <v>#NAME?</v>
      </c>
      <c r="D53" s="373"/>
      <c r="E53" s="373"/>
      <c r="F53" s="373"/>
      <c r="G53" s="373"/>
      <c r="H53" s="373"/>
      <c r="I53" s="373"/>
      <c r="J53" s="373"/>
      <c r="K53" s="373"/>
      <c r="L53" s="373"/>
      <c r="M53" s="373"/>
      <c r="N53" s="373"/>
      <c r="O53" s="373"/>
      <c r="P53" s="375" t="str">
        <f t="shared" si="0"/>
        <v>{
		}</v>
      </c>
      <c r="Q53" s="376" t="str">
        <f t="array" ref="Q53">IF(SUM(G53:L53)=0, "",
 "{" &amp; CHAR(10) &amp;
 _xludf.TEXTJOIN(CHAR(10), TRUE,
   IF(G53:L53&lt;&gt;"", CHAR(9) &amp; CHAR(9) &amp; CHAR(9) &amp; CHAR(9) &amp; "[DamageType." &amp; $G$1:$L$1 &amp; "] = " &amp; G53:L53 &amp; ",", )
 ) &amp; CHAR(10) &amp; CHAR(9) &amp; CHAR(9) &amp; CHAR(9) &amp; "}"
)</f>
        <v/>
      </c>
    </row>
    <row r="54" spans="1:17" ht="18" customHeight="1">
      <c r="A54" s="372"/>
      <c r="B54" s="373" t="str">
        <f ca="1">IFERROR(__xludf.DUMMYFUNCTION("IF(REGEXMATCH(D54,""on.*Use""), ""onUse"", 
  IF(REGEXMATCH(D54,""on.*Equip""), ""onEquip"", """"))"),"")</f>
        <v/>
      </c>
      <c r="C54" s="373" t="e">
        <f t="array" aca="1" ref="C54" ca="1">_xludf.XLOOKUP(A54, 'Lista Itemów'!#REF!,'Lista Itemów'!#REF!)</f>
        <v>#NAME?</v>
      </c>
      <c r="D54" s="373"/>
      <c r="E54" s="373"/>
      <c r="F54" s="373"/>
      <c r="G54" s="373"/>
      <c r="H54" s="373"/>
      <c r="I54" s="373"/>
      <c r="J54" s="373"/>
      <c r="K54" s="373"/>
      <c r="L54" s="373"/>
      <c r="M54" s="373"/>
      <c r="N54" s="373"/>
      <c r="O54" s="373"/>
      <c r="P54" s="375" t="str">
        <f t="shared" si="0"/>
        <v>{
		}</v>
      </c>
      <c r="Q54" s="376" t="str">
        <f t="array" ref="Q54">IF(SUM(G54:L54)=0, "",
 "{" &amp; CHAR(10) &amp;
 _xludf.TEXTJOIN(CHAR(10), TRUE,
   IF(G54:L54&lt;&gt;"", CHAR(9) &amp; CHAR(9) &amp; CHAR(9) &amp; CHAR(9) &amp; "[DamageType." &amp; $G$1:$L$1 &amp; "] = " &amp; G54:L54 &amp; ",", )
 ) &amp; CHAR(10) &amp; CHAR(9) &amp; CHAR(9) &amp; CHAR(9) &amp; "}"
)</f>
        <v/>
      </c>
    </row>
    <row r="55" spans="1:17" ht="18" customHeight="1">
      <c r="A55" s="372"/>
      <c r="B55" s="373" t="str">
        <f ca="1">IFERROR(__xludf.DUMMYFUNCTION("IF(REGEXMATCH(D55,""on.*Use""), ""onUse"", 
  IF(REGEXMATCH(D55,""on.*Equip""), ""onEquip"", """"))"),"")</f>
        <v/>
      </c>
      <c r="C55" s="373" t="e">
        <f t="array" aca="1" ref="C55" ca="1">_xludf.XLOOKUP(A55, 'Lista Itemów'!#REF!,'Lista Itemów'!#REF!)</f>
        <v>#NAME?</v>
      </c>
      <c r="D55" s="373"/>
      <c r="E55" s="373"/>
      <c r="F55" s="373"/>
      <c r="G55" s="373"/>
      <c r="H55" s="373"/>
      <c r="I55" s="373"/>
      <c r="J55" s="373"/>
      <c r="K55" s="373"/>
      <c r="L55" s="373"/>
      <c r="M55" s="373"/>
      <c r="N55" s="373"/>
      <c r="O55" s="373"/>
      <c r="P55" s="375" t="str">
        <f t="shared" si="0"/>
        <v>{
		}</v>
      </c>
      <c r="Q55" s="376" t="str">
        <f t="array" ref="Q55">IF(SUM(G55:L55)=0, "",
 "{" &amp; CHAR(10) &amp;
 _xludf.TEXTJOIN(CHAR(10), TRUE,
   IF(G55:L55&lt;&gt;"", CHAR(9) &amp; CHAR(9) &amp; CHAR(9) &amp; CHAR(9) &amp; "[DamageType." &amp; $G$1:$L$1 &amp; "] = " &amp; G55:L55 &amp; ",", )
 ) &amp; CHAR(10) &amp; CHAR(9) &amp; CHAR(9) &amp; CHAR(9) &amp; "}"
)</f>
        <v/>
      </c>
    </row>
    <row r="56" spans="1:17" ht="18" customHeight="1">
      <c r="A56" s="372"/>
      <c r="B56" s="373" t="str">
        <f ca="1">IFERROR(__xludf.DUMMYFUNCTION("IF(REGEXMATCH(D56,""on.*Use""), ""onUse"", 
  IF(REGEXMATCH(D56,""on.*Equip""), ""onEquip"", """"))"),"")</f>
        <v/>
      </c>
      <c r="C56" s="373" t="e">
        <f t="array" aca="1" ref="C56" ca="1">_xludf.XLOOKUP(A56, 'Lista Itemów'!#REF!,'Lista Itemów'!#REF!)</f>
        <v>#NAME?</v>
      </c>
      <c r="D56" s="373"/>
      <c r="E56" s="373"/>
      <c r="F56" s="373"/>
      <c r="G56" s="373"/>
      <c r="H56" s="373"/>
      <c r="I56" s="373"/>
      <c r="J56" s="373"/>
      <c r="K56" s="373"/>
      <c r="L56" s="373"/>
      <c r="M56" s="373"/>
      <c r="N56" s="373"/>
      <c r="O56" s="373"/>
      <c r="P56" s="375" t="str">
        <f t="shared" si="0"/>
        <v>{
		}</v>
      </c>
      <c r="Q56" s="376" t="str">
        <f t="array" ref="Q56">IF(SUM(G56:L56)=0, "",
 "{" &amp; CHAR(10) &amp;
 _xludf.TEXTJOIN(CHAR(10), TRUE,
   IF(G56:L56&lt;&gt;"", CHAR(9) &amp; CHAR(9) &amp; CHAR(9) &amp; CHAR(9) &amp; "[DamageType." &amp; $G$1:$L$1 &amp; "] = " &amp; G56:L56 &amp; ",", )
 ) &amp; CHAR(10) &amp; CHAR(9) &amp; CHAR(9) &amp; CHAR(9) &amp; "}"
)</f>
        <v/>
      </c>
    </row>
    <row r="57" spans="1:17" ht="18" customHeight="1">
      <c r="A57" s="372"/>
      <c r="B57" s="373" t="str">
        <f ca="1">IFERROR(__xludf.DUMMYFUNCTION("IF(REGEXMATCH(D57,""on.*Use""), ""onUse"", 
  IF(REGEXMATCH(D57,""on.*Equip""), ""onEquip"", """"))"),"")</f>
        <v/>
      </c>
      <c r="C57" s="373" t="e">
        <f t="array" aca="1" ref="C57" ca="1">_xludf.XLOOKUP(A57, 'Lista Itemów'!#REF!,'Lista Itemów'!#REF!)</f>
        <v>#NAME?</v>
      </c>
      <c r="D57" s="37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5" t="str">
        <f t="shared" si="0"/>
        <v>{
		}</v>
      </c>
      <c r="Q57" s="376" t="str">
        <f t="array" ref="Q57">IF(SUM(G57:L57)=0, "",
 "{" &amp; CHAR(10) &amp;
 _xludf.TEXTJOIN(CHAR(10), TRUE,
   IF(G57:L57&lt;&gt;"", CHAR(9) &amp; CHAR(9) &amp; CHAR(9) &amp; CHAR(9) &amp; "[DamageType." &amp; $G$1:$L$1 &amp; "] = " &amp; G57:L57 &amp; ",", )
 ) &amp; CHAR(10) &amp; CHAR(9) &amp; CHAR(9) &amp; CHAR(9) &amp; "}"
)</f>
        <v/>
      </c>
    </row>
    <row r="58" spans="1:17" ht="18" customHeight="1">
      <c r="A58" s="372"/>
      <c r="B58" s="373" t="str">
        <f ca="1">IFERROR(__xludf.DUMMYFUNCTION("IF(REGEXMATCH(D58,""on.*Use""), ""onUse"", 
  IF(REGEXMATCH(D58,""on.*Equip""), ""onEquip"", """"))"),"")</f>
        <v/>
      </c>
      <c r="C58" s="373" t="e">
        <f t="array" aca="1" ref="C58" ca="1">_xludf.XLOOKUP(A58, 'Lista Itemów'!#REF!,'Lista Itemów'!#REF!)</f>
        <v>#NAME?</v>
      </c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3"/>
      <c r="P58" s="375" t="str">
        <f t="shared" si="0"/>
        <v>{
		}</v>
      </c>
      <c r="Q58" s="376" t="str">
        <f t="array" ref="Q58">IF(SUM(G58:L58)=0, "",
 "{" &amp; CHAR(10) &amp;
 _xludf.TEXTJOIN(CHAR(10), TRUE,
   IF(G58:L58&lt;&gt;"", CHAR(9) &amp; CHAR(9) &amp; CHAR(9) &amp; CHAR(9) &amp; "[DamageType." &amp; $G$1:$L$1 &amp; "] = " &amp; G58:L58 &amp; ",", )
 ) &amp; CHAR(10) &amp; CHAR(9) &amp; CHAR(9) &amp; CHAR(9) &amp; "}"
)</f>
        <v/>
      </c>
    </row>
    <row r="59" spans="1:17" ht="18" customHeight="1">
      <c r="A59" s="372"/>
      <c r="B59" s="373" t="str">
        <f ca="1">IFERROR(__xludf.DUMMYFUNCTION("IF(REGEXMATCH(D59,""on.*Use""), ""onUse"", 
  IF(REGEXMATCH(D59,""on.*Equip""), ""onEquip"", """"))"),"")</f>
        <v/>
      </c>
      <c r="C59" s="373" t="e">
        <f t="array" aca="1" ref="C59" ca="1">_xludf.XLOOKUP(A59, 'Lista Itemów'!#REF!,'Lista Itemów'!#REF!)</f>
        <v>#NAME?</v>
      </c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73"/>
      <c r="O59" s="373"/>
      <c r="P59" s="375" t="str">
        <f t="shared" si="0"/>
        <v>{
		}</v>
      </c>
      <c r="Q59" s="376" t="str">
        <f t="array" ref="Q59">IF(SUM(G59:L59)=0, "",
 "{" &amp; CHAR(10) &amp;
 _xludf.TEXTJOIN(CHAR(10), TRUE,
   IF(G59:L59&lt;&gt;"", CHAR(9) &amp; CHAR(9) &amp; CHAR(9) &amp; CHAR(9) &amp; "[DamageType." &amp; $G$1:$L$1 &amp; "] = " &amp; G59:L59 &amp; ",", )
 ) &amp; CHAR(10) &amp; CHAR(9) &amp; CHAR(9) &amp; CHAR(9) &amp; "}"
)</f>
        <v/>
      </c>
    </row>
    <row r="60" spans="1:17" ht="18" customHeight="1">
      <c r="A60" s="372"/>
      <c r="B60" s="373" t="str">
        <f ca="1">IFERROR(__xludf.DUMMYFUNCTION("IF(REGEXMATCH(D60,""on.*Use""), ""onUse"", 
  IF(REGEXMATCH(D60,""on.*Equip""), ""onEquip"", """"))"),"")</f>
        <v/>
      </c>
      <c r="C60" s="373" t="e">
        <f t="array" aca="1" ref="C60" ca="1">_xludf.XLOOKUP(A60, 'Lista Itemów'!#REF!,'Lista Itemów'!#REF!)</f>
        <v>#NAME?</v>
      </c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373"/>
      <c r="P60" s="375" t="str">
        <f t="shared" si="0"/>
        <v>{
		}</v>
      </c>
      <c r="Q60" s="376" t="str">
        <f t="array" ref="Q60">IF(SUM(G60:L60)=0, "",
 "{" &amp; CHAR(10) &amp;
 _xludf.TEXTJOIN(CHAR(10), TRUE,
   IF(G60:L60&lt;&gt;"", CHAR(9) &amp; CHAR(9) &amp; CHAR(9) &amp; CHAR(9) &amp; "[DamageType." &amp; $G$1:$L$1 &amp; "] = " &amp; G60:L60 &amp; ",", )
 ) &amp; CHAR(10) &amp; CHAR(9) &amp; CHAR(9) &amp; CHAR(9) &amp; "}"
)</f>
        <v/>
      </c>
    </row>
    <row r="61" spans="1:17" ht="18" customHeight="1">
      <c r="A61" s="372"/>
      <c r="B61" s="373" t="str">
        <f ca="1">IFERROR(__xludf.DUMMYFUNCTION("IF(REGEXMATCH(D61,""on.*Use""), ""onUse"", 
  IF(REGEXMATCH(D61,""on.*Equip""), ""onEquip"", """"))"),"")</f>
        <v/>
      </c>
      <c r="C61" s="373" t="e">
        <f t="array" aca="1" ref="C61" ca="1">_xludf.XLOOKUP(A61, 'Lista Itemów'!#REF!,'Lista Itemów'!#REF!)</f>
        <v>#NAME?</v>
      </c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  <c r="P61" s="375" t="str">
        <f t="shared" si="0"/>
        <v>{
		}</v>
      </c>
      <c r="Q61" s="376" t="str">
        <f t="array" ref="Q61">IF(SUM(G61:L61)=0, "",
 "{" &amp; CHAR(10) &amp;
 _xludf.TEXTJOIN(CHAR(10), TRUE,
   IF(G61:L61&lt;&gt;"", CHAR(9) &amp; CHAR(9) &amp; CHAR(9) &amp; CHAR(9) &amp; "[DamageType." &amp; $G$1:$L$1 &amp; "] = " &amp; G61:L61 &amp; ",", )
 ) &amp; CHAR(10) &amp; CHAR(9) &amp; CHAR(9) &amp; CHAR(9) &amp; "}"
)</f>
        <v/>
      </c>
    </row>
    <row r="62" spans="1:17" ht="18" customHeight="1">
      <c r="A62" s="372"/>
      <c r="B62" s="373" t="str">
        <f ca="1">IFERROR(__xludf.DUMMYFUNCTION("IF(REGEXMATCH(D62,""on.*Use""), ""onUse"", 
  IF(REGEXMATCH(D62,""on.*Equip""), ""onEquip"", """"))"),"")</f>
        <v/>
      </c>
      <c r="C62" s="373" t="e">
        <f t="array" aca="1" ref="C62" ca="1">_xludf.XLOOKUP(A62, 'Lista Itemów'!#REF!,'Lista Itemów'!#REF!)</f>
        <v>#NAME?</v>
      </c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3"/>
      <c r="P62" s="375" t="str">
        <f t="shared" si="0"/>
        <v>{
		}</v>
      </c>
      <c r="Q62" s="376" t="str">
        <f t="array" ref="Q62">IF(SUM(G62:L62)=0, "",
 "{" &amp; CHAR(10) &amp;
 _xludf.TEXTJOIN(CHAR(10), TRUE,
   IF(G62:L62&lt;&gt;"", CHAR(9) &amp; CHAR(9) &amp; CHAR(9) &amp; CHAR(9) &amp; "[DamageType." &amp; $G$1:$L$1 &amp; "] = " &amp; G62:L62 &amp; ",", )
 ) &amp; CHAR(10) &amp; CHAR(9) &amp; CHAR(9) &amp; CHAR(9) &amp; "}"
)</f>
        <v/>
      </c>
    </row>
    <row r="63" spans="1:17" ht="18" customHeight="1">
      <c r="A63" s="372"/>
      <c r="B63" s="373" t="str">
        <f ca="1">IFERROR(__xludf.DUMMYFUNCTION("IF(REGEXMATCH(D63,""on.*Use""), ""onUse"", 
  IF(REGEXMATCH(D63,""on.*Equip""), ""onEquip"", """"))"),"")</f>
        <v/>
      </c>
      <c r="C63" s="373" t="e">
        <f t="array" aca="1" ref="C63" ca="1">_xludf.XLOOKUP(A63, 'Lista Itemów'!#REF!,'Lista Itemów'!#REF!)</f>
        <v>#NAME?</v>
      </c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  <c r="P63" s="375" t="str">
        <f t="shared" si="0"/>
        <v>{
		}</v>
      </c>
      <c r="Q63" s="376" t="str">
        <f t="array" ref="Q63">IF(SUM(G63:L63)=0, "",
 "{" &amp; CHAR(10) &amp;
 _xludf.TEXTJOIN(CHAR(10), TRUE,
   IF(G63:L63&lt;&gt;"", CHAR(9) &amp; CHAR(9) &amp; CHAR(9) &amp; CHAR(9) &amp; "[DamageType." &amp; $G$1:$L$1 &amp; "] = " &amp; G63:L63 &amp; ",", )
 ) &amp; CHAR(10) &amp; CHAR(9) &amp; CHAR(9) &amp; CHAR(9) &amp; "}"
)</f>
        <v/>
      </c>
    </row>
    <row r="64" spans="1:17" ht="18" customHeight="1">
      <c r="A64" s="372"/>
      <c r="B64" s="373" t="str">
        <f ca="1">IFERROR(__xludf.DUMMYFUNCTION("IF(REGEXMATCH(D64,""on.*Use""), ""onUse"", 
  IF(REGEXMATCH(D64,""on.*Equip""), ""onEquip"", """"))"),"")</f>
        <v/>
      </c>
      <c r="C64" s="373" t="e">
        <f t="array" aca="1" ref="C64" ca="1">_xludf.XLOOKUP(A64, 'Lista Itemów'!#REF!,'Lista Itemów'!#REF!)</f>
        <v>#NAME?</v>
      </c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5" t="str">
        <f t="shared" si="0"/>
        <v>{
		}</v>
      </c>
      <c r="Q64" s="376" t="str">
        <f t="array" ref="Q64">IF(SUM(G64:L64)=0, "",
 "{" &amp; CHAR(10) &amp;
 _xludf.TEXTJOIN(CHAR(10), TRUE,
   IF(G64:L64&lt;&gt;"", CHAR(9) &amp; CHAR(9) &amp; CHAR(9) &amp; CHAR(9) &amp; "[DamageType." &amp; $G$1:$L$1 &amp; "] = " &amp; G64:L64 &amp; ",", )
 ) &amp; CHAR(10) &amp; CHAR(9) &amp; CHAR(9) &amp; CHAR(9) &amp; "}"
)</f>
        <v/>
      </c>
    </row>
    <row r="65" spans="1:17" ht="18" customHeight="1">
      <c r="A65" s="372"/>
      <c r="B65" s="373" t="str">
        <f ca="1">IFERROR(__xludf.DUMMYFUNCTION("IF(REGEXMATCH(D65,""on.*Use""), ""onUse"", 
  IF(REGEXMATCH(D65,""on.*Equip""), ""onEquip"", """"))"),"")</f>
        <v/>
      </c>
      <c r="C65" s="373" t="e">
        <f t="array" aca="1" ref="C65" ca="1">_xludf.XLOOKUP(A65, 'Lista Itemów'!#REF!,'Lista Itemów'!#REF!)</f>
        <v>#NAME?</v>
      </c>
      <c r="D65" s="373"/>
      <c r="E65" s="373"/>
      <c r="F65" s="373"/>
      <c r="G65" s="373"/>
      <c r="H65" s="373"/>
      <c r="I65" s="373"/>
      <c r="J65" s="373"/>
      <c r="K65" s="373"/>
      <c r="L65" s="373"/>
      <c r="M65" s="373"/>
      <c r="N65" s="373"/>
      <c r="O65" s="373"/>
      <c r="P65" s="375" t="str">
        <f t="shared" si="0"/>
        <v>{
		}</v>
      </c>
      <c r="Q65" s="376" t="str">
        <f t="array" ref="Q65">IF(SUM(G65:L65)=0, "",
 "{" &amp; CHAR(10) &amp;
 _xludf.TEXTJOIN(CHAR(10), TRUE,
   IF(G65:L65&lt;&gt;"", CHAR(9) &amp; CHAR(9) &amp; CHAR(9) &amp; CHAR(9) &amp; "[DamageType." &amp; $G$1:$L$1 &amp; "] = " &amp; G65:L65 &amp; ",", )
 ) &amp; CHAR(10) &amp; CHAR(9) &amp; CHAR(9) &amp; CHAR(9) &amp; "}"
)</f>
        <v/>
      </c>
    </row>
    <row r="66" spans="1:17" ht="18" customHeight="1">
      <c r="A66" s="372"/>
      <c r="B66" s="373" t="str">
        <f ca="1">IFERROR(__xludf.DUMMYFUNCTION("IF(REGEXMATCH(D66,""on.*Use""), ""onUse"", 
  IF(REGEXMATCH(D66,""on.*Equip""), ""onEquip"", """"))"),"")</f>
        <v/>
      </c>
      <c r="C66" s="373" t="e">
        <f t="array" aca="1" ref="C66" ca="1">_xludf.XLOOKUP(A66, 'Lista Itemów'!#REF!,'Lista Itemów'!#REF!)</f>
        <v>#NAME?</v>
      </c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3"/>
      <c r="P66" s="375" t="str">
        <f t="shared" si="0"/>
        <v>{
		}</v>
      </c>
      <c r="Q66" s="376" t="str">
        <f t="array" ref="Q66">IF(SUM(G66:L66)=0, "",
 "{" &amp; CHAR(10) &amp;
 _xludf.TEXTJOIN(CHAR(10), TRUE,
   IF(G66:L66&lt;&gt;"", CHAR(9) &amp; CHAR(9) &amp; CHAR(9) &amp; CHAR(9) &amp; "[DamageType." &amp; $G$1:$L$1 &amp; "] = " &amp; G66:L66 &amp; ",", )
 ) &amp; CHAR(10) &amp; CHAR(9) &amp; CHAR(9) &amp; CHAR(9) &amp; "}"
)</f>
        <v/>
      </c>
    </row>
    <row r="67" spans="1:17" ht="18" customHeight="1">
      <c r="A67" s="372"/>
      <c r="B67" s="373" t="str">
        <f ca="1">IFERROR(__xludf.DUMMYFUNCTION("IF(REGEXMATCH(D67,""on.*Use""), ""onUse"", 
  IF(REGEXMATCH(D67,""on.*Equip""), ""onEquip"", """"))"),"")</f>
        <v/>
      </c>
      <c r="C67" s="373" t="e">
        <f t="array" aca="1" ref="C67" ca="1">_xludf.XLOOKUP(A67, 'Lista Itemów'!#REF!,'Lista Itemów'!#REF!)</f>
        <v>#NAME?</v>
      </c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5" t="str">
        <f t="shared" si="0"/>
        <v>{
		}</v>
      </c>
      <c r="Q67" s="376" t="str">
        <f t="array" ref="Q67">IF(SUM(G67:L67)=0, "",
 "{" &amp; CHAR(10) &amp;
 _xludf.TEXTJOIN(CHAR(10), TRUE,
   IF(G67:L67&lt;&gt;"", CHAR(9) &amp; CHAR(9) &amp; CHAR(9) &amp; CHAR(9) &amp; "[DamageType." &amp; $G$1:$L$1 &amp; "] = " &amp; G67:L67 &amp; ",", )
 ) &amp; CHAR(10) &amp; CHAR(9) &amp; CHAR(9) &amp; CHAR(9) &amp; "}"
)</f>
        <v/>
      </c>
    </row>
    <row r="68" spans="1:17" ht="18" customHeight="1">
      <c r="A68" s="372"/>
      <c r="B68" s="373" t="str">
        <f ca="1">IFERROR(__xludf.DUMMYFUNCTION("IF(REGEXMATCH(D68,""on.*Use""), ""onUse"", 
  IF(REGEXMATCH(D68,""on.*Equip""), ""onEquip"", """"))"),"")</f>
        <v/>
      </c>
      <c r="C68" s="373" t="e">
        <f t="array" aca="1" ref="C68" ca="1">_xludf.XLOOKUP(A68, 'Lista Itemów'!#REF!,'Lista Itemów'!#REF!)</f>
        <v>#NAME?</v>
      </c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5" t="str">
        <f t="shared" si="0"/>
        <v>{
		}</v>
      </c>
      <c r="Q68" s="376" t="str">
        <f t="array" ref="Q68">IF(SUM(G68:L68)=0, "",
 "{" &amp; CHAR(10) &amp;
 _xludf.TEXTJOIN(CHAR(10), TRUE,
   IF(G68:L68&lt;&gt;"", CHAR(9) &amp; CHAR(9) &amp; CHAR(9) &amp; CHAR(9) &amp; "[DamageType." &amp; $G$1:$L$1 &amp; "] = " &amp; G68:L68 &amp; ",", )
 ) &amp; CHAR(10) &amp; CHAR(9) &amp; CHAR(9) &amp; CHAR(9) &amp; "}"
)</f>
        <v/>
      </c>
    </row>
    <row r="69" spans="1:17" ht="18" customHeight="1">
      <c r="A69" s="372"/>
      <c r="B69" s="373" t="str">
        <f ca="1">IFERROR(__xludf.DUMMYFUNCTION("IF(REGEXMATCH(D69,""on.*Use""), ""onUse"", 
  IF(REGEXMATCH(D69,""on.*Equip""), ""onEquip"", """"))"),"")</f>
        <v/>
      </c>
      <c r="C69" s="373" t="e">
        <f t="array" aca="1" ref="C69" ca="1">_xludf.XLOOKUP(A69, 'Lista Itemów'!#REF!,'Lista Itemów'!#REF!)</f>
        <v>#NAME?</v>
      </c>
      <c r="D69" s="373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5" t="str">
        <f t="shared" si="0"/>
        <v>{
		}</v>
      </c>
      <c r="Q69" s="376" t="str">
        <f t="array" ref="Q69">IF(SUM(G69:L69)=0, "",
 "{" &amp; CHAR(10) &amp;
 _xludf.TEXTJOIN(CHAR(10), TRUE,
   IF(G69:L69&lt;&gt;"", CHAR(9) &amp; CHAR(9) &amp; CHAR(9) &amp; CHAR(9) &amp; "[DamageType." &amp; $G$1:$L$1 &amp; "] = " &amp; G69:L69 &amp; ",", )
 ) &amp; CHAR(10) &amp; CHAR(9) &amp; CHAR(9) &amp; CHAR(9) &amp; "}"
)</f>
        <v/>
      </c>
    </row>
    <row r="70" spans="1:17" ht="18" customHeight="1">
      <c r="A70" s="372"/>
      <c r="B70" s="373" t="str">
        <f ca="1">IFERROR(__xludf.DUMMYFUNCTION("IF(REGEXMATCH(D70,""on.*Use""), ""onUse"", 
  IF(REGEXMATCH(D70,""on.*Equip""), ""onEquip"", """"))"),"")</f>
        <v/>
      </c>
      <c r="C70" s="373" t="e">
        <f t="array" aca="1" ref="C70" ca="1">_xludf.XLOOKUP(A70, 'Lista Itemów'!#REF!,'Lista Itemów'!#REF!)</f>
        <v>#NAME?</v>
      </c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5" t="str">
        <f t="shared" si="0"/>
        <v>{
		}</v>
      </c>
      <c r="Q70" s="376" t="str">
        <f t="array" ref="Q70">IF(SUM(G70:L70)=0, "",
 "{" &amp; CHAR(10) &amp;
 _xludf.TEXTJOIN(CHAR(10), TRUE,
   IF(G70:L70&lt;&gt;"", CHAR(9) &amp; CHAR(9) &amp; CHAR(9) &amp; CHAR(9) &amp; "[DamageType." &amp; $G$1:$L$1 &amp; "] = " &amp; G70:L70 &amp; ",", )
 ) &amp; CHAR(10) &amp; CHAR(9) &amp; CHAR(9) &amp; CHAR(9) &amp; "}"
)</f>
        <v/>
      </c>
    </row>
    <row r="71" spans="1:17" ht="18" customHeight="1">
      <c r="A71" s="372"/>
      <c r="B71" s="373" t="str">
        <f ca="1">IFERROR(__xludf.DUMMYFUNCTION("IF(REGEXMATCH(D71,""on.*Use""), ""onUse"", 
  IF(REGEXMATCH(D71,""on.*Equip""), ""onEquip"", """"))"),"")</f>
        <v/>
      </c>
      <c r="C71" s="373" t="e">
        <f t="array" aca="1" ref="C71" ca="1">_xludf.XLOOKUP(A71, 'Lista Itemów'!#REF!,'Lista Itemów'!#REF!)</f>
        <v>#NAME?</v>
      </c>
      <c r="D71" s="373"/>
      <c r="E71" s="373"/>
      <c r="F71" s="373"/>
      <c r="G71" s="373"/>
      <c r="H71" s="373"/>
      <c r="I71" s="373"/>
      <c r="J71" s="373"/>
      <c r="K71" s="373"/>
      <c r="L71" s="373"/>
      <c r="M71" s="373"/>
      <c r="N71" s="373"/>
      <c r="O71" s="373"/>
      <c r="P71" s="375" t="str">
        <f t="shared" si="0"/>
        <v>{
		}</v>
      </c>
      <c r="Q71" s="376" t="str">
        <f t="array" ref="Q71">IF(SUM(G71:L71)=0, "",
 "{" &amp; CHAR(10) &amp;
 _xludf.TEXTJOIN(CHAR(10), TRUE,
   IF(G71:L71&lt;&gt;"", CHAR(9) &amp; CHAR(9) &amp; CHAR(9) &amp; CHAR(9) &amp; "[DamageType." &amp; $G$1:$L$1 &amp; "] = " &amp; G71:L71 &amp; ",", )
 ) &amp; CHAR(10) &amp; CHAR(9) &amp; CHAR(9) &amp; CHAR(9) &amp; "}"
)</f>
        <v/>
      </c>
    </row>
    <row r="72" spans="1:17" ht="18" customHeight="1">
      <c r="A72" s="372"/>
      <c r="B72" s="373" t="str">
        <f ca="1">IFERROR(__xludf.DUMMYFUNCTION("IF(REGEXMATCH(D72,""on.*Use""), ""onUse"", 
  IF(REGEXMATCH(D72,""on.*Equip""), ""onEquip"", """"))"),"")</f>
        <v/>
      </c>
      <c r="C72" s="373" t="e">
        <f t="array" aca="1" ref="C72" ca="1">_xludf.XLOOKUP(A72, 'Lista Itemów'!#REF!,'Lista Itemów'!#REF!)</f>
        <v>#NAME?</v>
      </c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5" t="str">
        <f t="shared" si="0"/>
        <v>{
		}</v>
      </c>
      <c r="Q72" s="376" t="str">
        <f t="array" ref="Q72">IF(SUM(G72:L72)=0, "",
 "{" &amp; CHAR(10) &amp;
 _xludf.TEXTJOIN(CHAR(10), TRUE,
   IF(G72:L72&lt;&gt;"", CHAR(9) &amp; CHAR(9) &amp; CHAR(9) &amp; CHAR(9) &amp; "[DamageType." &amp; $G$1:$L$1 &amp; "] = " &amp; G72:L72 &amp; ",", )
 ) &amp; CHAR(10) &amp; CHAR(9) &amp; CHAR(9) &amp; CHAR(9) &amp; "}"
)</f>
        <v/>
      </c>
    </row>
    <row r="73" spans="1:17" ht="18" customHeight="1">
      <c r="A73" s="372"/>
      <c r="B73" s="373" t="str">
        <f ca="1">IFERROR(__xludf.DUMMYFUNCTION("IF(REGEXMATCH(D73,""on.*Use""), ""onUse"", 
  IF(REGEXMATCH(D73,""on.*Equip""), ""onEquip"", """"))"),"")</f>
        <v/>
      </c>
      <c r="C73" s="373" t="e">
        <f t="array" aca="1" ref="C73" ca="1">_xludf.XLOOKUP(A73, 'Lista Itemów'!#REF!,'Lista Itemów'!#REF!)</f>
        <v>#NAME?</v>
      </c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5" t="str">
        <f t="shared" si="0"/>
        <v>{
		}</v>
      </c>
      <c r="Q73" s="376" t="str">
        <f t="array" ref="Q73">IF(SUM(G73:L73)=0, "",
 "{" &amp; CHAR(10) &amp;
 _xludf.TEXTJOIN(CHAR(10), TRUE,
   IF(G73:L73&lt;&gt;"", CHAR(9) &amp; CHAR(9) &amp; CHAR(9) &amp; CHAR(9) &amp; "[DamageType." &amp; $G$1:$L$1 &amp; "] = " &amp; G73:L73 &amp; ",", )
 ) &amp; CHAR(10) &amp; CHAR(9) &amp; CHAR(9) &amp; CHAR(9) &amp; "}"
)</f>
        <v/>
      </c>
    </row>
    <row r="74" spans="1:17" ht="18" customHeight="1">
      <c r="A74" s="372"/>
      <c r="B74" s="373" t="str">
        <f ca="1">IFERROR(__xludf.DUMMYFUNCTION("IF(REGEXMATCH(D74,""on.*Use""), ""onUse"", 
  IF(REGEXMATCH(D74,""on.*Equip""), ""onEquip"", """"))"),"")</f>
        <v/>
      </c>
      <c r="C74" s="373" t="e">
        <f t="array" aca="1" ref="C74" ca="1">_xludf.XLOOKUP(A74, 'Lista Itemów'!#REF!,'Lista Itemów'!#REF!)</f>
        <v>#NAME?</v>
      </c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5" t="str">
        <f t="shared" si="0"/>
        <v>{
		}</v>
      </c>
      <c r="Q74" s="376" t="str">
        <f t="array" ref="Q74">IF(SUM(G74:L74)=0, "",
 "{" &amp; CHAR(10) &amp;
 _xludf.TEXTJOIN(CHAR(10), TRUE,
   IF(G74:L74&lt;&gt;"", CHAR(9) &amp; CHAR(9) &amp; CHAR(9) &amp; CHAR(9) &amp; "[DamageType." &amp; $G$1:$L$1 &amp; "] = " &amp; G74:L74 &amp; ",", )
 ) &amp; CHAR(10) &amp; CHAR(9) &amp; CHAR(9) &amp; CHAR(9) &amp; "}"
)</f>
        <v/>
      </c>
    </row>
    <row r="75" spans="1:17" ht="18" customHeight="1">
      <c r="A75" s="372"/>
      <c r="B75" s="373" t="str">
        <f ca="1">IFERROR(__xludf.DUMMYFUNCTION("IF(REGEXMATCH(D75,""on.*Use""), ""onUse"", 
  IF(REGEXMATCH(D75,""on.*Equip""), ""onEquip"", """"))"),"")</f>
        <v/>
      </c>
      <c r="C75" s="373" t="e">
        <f t="array" aca="1" ref="C75" ca="1">_xludf.XLOOKUP(A75, 'Lista Itemów'!#REF!,'Lista Itemów'!#REF!)</f>
        <v>#NAME?</v>
      </c>
      <c r="D75" s="373"/>
      <c r="E75" s="373"/>
      <c r="F75" s="373"/>
      <c r="G75" s="373"/>
      <c r="H75" s="373"/>
      <c r="I75" s="373"/>
      <c r="J75" s="373"/>
      <c r="K75" s="373"/>
      <c r="L75" s="373"/>
      <c r="M75" s="373"/>
      <c r="N75" s="373"/>
      <c r="O75" s="373"/>
      <c r="P75" s="375" t="str">
        <f t="shared" si="0"/>
        <v>{
		}</v>
      </c>
      <c r="Q75" s="376" t="str">
        <f t="array" ref="Q75">IF(SUM(G75:L75)=0, "",
 "{" &amp; CHAR(10) &amp;
 _xludf.TEXTJOIN(CHAR(10), TRUE,
   IF(G75:L75&lt;&gt;"", CHAR(9) &amp; CHAR(9) &amp; CHAR(9) &amp; CHAR(9) &amp; "[DamageType." &amp; $G$1:$L$1 &amp; "] = " &amp; G75:L75 &amp; ",", )
 ) &amp; CHAR(10) &amp; CHAR(9) &amp; CHAR(9) &amp; CHAR(9) &amp; "}"
)</f>
        <v/>
      </c>
    </row>
    <row r="76" spans="1:17" ht="18" customHeight="1">
      <c r="A76" s="372"/>
      <c r="B76" s="373" t="str">
        <f ca="1">IFERROR(__xludf.DUMMYFUNCTION("IF(REGEXMATCH(D76,""on.*Use""), ""onUse"", 
  IF(REGEXMATCH(D76,""on.*Equip""), ""onEquip"", """"))"),"")</f>
        <v/>
      </c>
      <c r="C76" s="373" t="e">
        <f t="array" aca="1" ref="C76" ca="1">_xludf.XLOOKUP(A76, 'Lista Itemów'!#REF!,'Lista Itemów'!#REF!)</f>
        <v>#NAME?</v>
      </c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5" t="str">
        <f t="shared" si="0"/>
        <v>{
		}</v>
      </c>
      <c r="Q76" s="376" t="str">
        <f t="array" ref="Q76">IF(SUM(G76:L76)=0, "",
 "{" &amp; CHAR(10) &amp;
 _xludf.TEXTJOIN(CHAR(10), TRUE,
   IF(G76:L76&lt;&gt;"", CHAR(9) &amp; CHAR(9) &amp; CHAR(9) &amp; CHAR(9) &amp; "[DamageType." &amp; $G$1:$L$1 &amp; "] = " &amp; G76:L76 &amp; ",", )
 ) &amp; CHAR(10) &amp; CHAR(9) &amp; CHAR(9) &amp; CHAR(9) &amp; "}"
)</f>
        <v/>
      </c>
    </row>
    <row r="77" spans="1:17" ht="18" customHeight="1">
      <c r="A77" s="372"/>
      <c r="B77" s="373" t="str">
        <f ca="1">IFERROR(__xludf.DUMMYFUNCTION("IF(REGEXMATCH(D77,""on.*Use""), ""onUse"", 
  IF(REGEXMATCH(D77,""on.*Equip""), ""onEquip"", """"))"),"")</f>
        <v/>
      </c>
      <c r="C77" s="373" t="e">
        <f t="array" aca="1" ref="C77" ca="1">_xludf.XLOOKUP(A77, 'Lista Itemów'!#REF!,'Lista Itemów'!#REF!)</f>
        <v>#NAME?</v>
      </c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  <c r="P77" s="375" t="str">
        <f t="shared" si="0"/>
        <v>{
		}</v>
      </c>
      <c r="Q77" s="376" t="str">
        <f t="array" ref="Q77">IF(SUM(G77:L77)=0, "",
 "{" &amp; CHAR(10) &amp;
 _xludf.TEXTJOIN(CHAR(10), TRUE,
   IF(G77:L77&lt;&gt;"", CHAR(9) &amp; CHAR(9) &amp; CHAR(9) &amp; CHAR(9) &amp; "[DamageType." &amp; $G$1:$L$1 &amp; "] = " &amp; G77:L77 &amp; ",", )
 ) &amp; CHAR(10) &amp; CHAR(9) &amp; CHAR(9) &amp; CHAR(9) &amp; "}"
)</f>
        <v/>
      </c>
    </row>
    <row r="78" spans="1:17" ht="18" customHeight="1">
      <c r="A78" s="372"/>
      <c r="B78" s="373" t="str">
        <f ca="1">IFERROR(__xludf.DUMMYFUNCTION("IF(REGEXMATCH(D78,""on.*Use""), ""onUse"", 
  IF(REGEXMATCH(D78,""on.*Equip""), ""onEquip"", """"))"),"")</f>
        <v/>
      </c>
      <c r="C78" s="373" t="e">
        <f t="array" aca="1" ref="C78" ca="1">_xludf.XLOOKUP(A78, 'Lista Itemów'!#REF!,'Lista Itemów'!#REF!)</f>
        <v>#NAME?</v>
      </c>
      <c r="D78" s="373"/>
      <c r="E78" s="373"/>
      <c r="F78" s="373"/>
      <c r="G78" s="373"/>
      <c r="H78" s="373"/>
      <c r="I78" s="373"/>
      <c r="J78" s="373"/>
      <c r="K78" s="373"/>
      <c r="L78" s="373"/>
      <c r="M78" s="373"/>
      <c r="N78" s="373"/>
      <c r="O78" s="373"/>
      <c r="P78" s="375" t="str">
        <f t="shared" si="0"/>
        <v>{
		}</v>
      </c>
      <c r="Q78" s="376" t="str">
        <f t="array" ref="Q78">IF(SUM(G78:L78)=0, "",
 "{" &amp; CHAR(10) &amp;
 _xludf.TEXTJOIN(CHAR(10), TRUE,
   IF(G78:L78&lt;&gt;"", CHAR(9) &amp; CHAR(9) &amp; CHAR(9) &amp; CHAR(9) &amp; "[DamageType." &amp; $G$1:$L$1 &amp; "] = " &amp; G78:L78 &amp; ",", )
 ) &amp; CHAR(10) &amp; CHAR(9) &amp; CHAR(9) &amp; CHAR(9) &amp; "}"
)</f>
        <v/>
      </c>
    </row>
    <row r="79" spans="1:17" ht="18" customHeight="1">
      <c r="A79" s="372"/>
      <c r="B79" s="373" t="str">
        <f ca="1">IFERROR(__xludf.DUMMYFUNCTION("IF(REGEXMATCH(D79,""on.*Use""), ""onUse"", 
  IF(REGEXMATCH(D79,""on.*Equip""), ""onEquip"", """"))"),"")</f>
        <v/>
      </c>
      <c r="C79" s="373" t="e">
        <f t="array" aca="1" ref="C79" ca="1">_xludf.XLOOKUP(A79, 'Lista Itemów'!#REF!,'Lista Itemów'!#REF!)</f>
        <v>#NAME?</v>
      </c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3"/>
      <c r="P79" s="375" t="str">
        <f t="shared" si="0"/>
        <v>{
		}</v>
      </c>
      <c r="Q79" s="376" t="str">
        <f t="array" ref="Q79">IF(SUM(G79:L79)=0, "",
 "{" &amp; CHAR(10) &amp;
 _xludf.TEXTJOIN(CHAR(10), TRUE,
   IF(G79:L79&lt;&gt;"", CHAR(9) &amp; CHAR(9) &amp; CHAR(9) &amp; CHAR(9) &amp; "[DamageType." &amp; $G$1:$L$1 &amp; "] = " &amp; G79:L79 &amp; ",", )
 ) &amp; CHAR(10) &amp; CHAR(9) &amp; CHAR(9) &amp; CHAR(9) &amp; "}"
)</f>
        <v/>
      </c>
    </row>
    <row r="80" spans="1:17" ht="18" customHeight="1">
      <c r="A80" s="372"/>
      <c r="B80" s="373" t="str">
        <f ca="1">IFERROR(__xludf.DUMMYFUNCTION("IF(REGEXMATCH(D80,""on.*Use""), ""onUse"", 
  IF(REGEXMATCH(D80,""on.*Equip""), ""onEquip"", """"))"),"")</f>
        <v/>
      </c>
      <c r="C80" s="373" t="e">
        <f t="array" aca="1" ref="C80" ca="1">_xludf.XLOOKUP(A80, 'Lista Itemów'!#REF!,'Lista Itemów'!#REF!)</f>
        <v>#NAME?</v>
      </c>
      <c r="D80" s="373"/>
      <c r="E80" s="373"/>
      <c r="F80" s="373"/>
      <c r="G80" s="373"/>
      <c r="H80" s="373"/>
      <c r="I80" s="373"/>
      <c r="J80" s="373"/>
      <c r="K80" s="373"/>
      <c r="L80" s="373"/>
      <c r="M80" s="373"/>
      <c r="N80" s="373"/>
      <c r="O80" s="373"/>
      <c r="P80" s="375" t="str">
        <f t="shared" si="0"/>
        <v>{
		}</v>
      </c>
      <c r="Q80" s="376" t="str">
        <f t="array" ref="Q80">IF(SUM(G80:L80)=0, "",
 "{" &amp; CHAR(10) &amp;
 _xludf.TEXTJOIN(CHAR(10), TRUE,
   IF(G80:L80&lt;&gt;"", CHAR(9) &amp; CHAR(9) &amp; CHAR(9) &amp; CHAR(9) &amp; "[DamageType." &amp; $G$1:$L$1 &amp; "] = " &amp; G80:L80 &amp; ",", )
 ) &amp; CHAR(10) &amp; CHAR(9) &amp; CHAR(9) &amp; CHAR(9) &amp; "}"
)</f>
        <v/>
      </c>
    </row>
    <row r="81" spans="1:17" ht="18" customHeight="1">
      <c r="A81" s="372"/>
      <c r="B81" s="373" t="str">
        <f ca="1">IFERROR(__xludf.DUMMYFUNCTION("IF(REGEXMATCH(D81,""on.*Use""), ""onUse"", 
  IF(REGEXMATCH(D81,""on.*Equip""), ""onEquip"", """"))"),"")</f>
        <v/>
      </c>
      <c r="C81" s="373" t="e">
        <f t="array" aca="1" ref="C81" ca="1">_xludf.XLOOKUP(A81, 'Lista Itemów'!#REF!,'Lista Itemów'!#REF!)</f>
        <v>#NAME?</v>
      </c>
      <c r="D81" s="373"/>
      <c r="E81" s="373"/>
      <c r="F81" s="373"/>
      <c r="G81" s="373"/>
      <c r="H81" s="373"/>
      <c r="I81" s="373"/>
      <c r="J81" s="373"/>
      <c r="K81" s="373"/>
      <c r="L81" s="373"/>
      <c r="M81" s="373"/>
      <c r="N81" s="373"/>
      <c r="O81" s="373"/>
      <c r="P81" s="375" t="str">
        <f t="shared" si="0"/>
        <v>{
		}</v>
      </c>
      <c r="Q81" s="376" t="str">
        <f t="array" ref="Q81">IF(SUM(G81:L81)=0, "",
 "{" &amp; CHAR(10) &amp;
 _xludf.TEXTJOIN(CHAR(10), TRUE,
   IF(G81:L81&lt;&gt;"", CHAR(9) &amp; CHAR(9) &amp; CHAR(9) &amp; CHAR(9) &amp; "[DamageType." &amp; $G$1:$L$1 &amp; "] = " &amp; G81:L81 &amp; ",", )
 ) &amp; CHAR(10) &amp; CHAR(9) &amp; CHAR(9) &amp; CHAR(9) &amp; "}"
)</f>
        <v/>
      </c>
    </row>
    <row r="82" spans="1:17" ht="18" customHeight="1">
      <c r="A82" s="372"/>
      <c r="B82" s="373" t="str">
        <f ca="1">IFERROR(__xludf.DUMMYFUNCTION("IF(REGEXMATCH(D82,""on.*Use""), ""onUse"", 
  IF(REGEXMATCH(D82,""on.*Equip""), ""onEquip"", """"))"),"")</f>
        <v/>
      </c>
      <c r="C82" s="373" t="e">
        <f t="array" aca="1" ref="C82" ca="1">_xludf.XLOOKUP(A82, 'Lista Itemów'!#REF!,'Lista Itemów'!#REF!)</f>
        <v>#NAME?</v>
      </c>
      <c r="D82" s="373"/>
      <c r="E82" s="373"/>
      <c r="F82" s="373"/>
      <c r="G82" s="373"/>
      <c r="H82" s="373"/>
      <c r="I82" s="373"/>
      <c r="J82" s="373"/>
      <c r="K82" s="373"/>
      <c r="L82" s="373"/>
      <c r="M82" s="373"/>
      <c r="N82" s="373"/>
      <c r="O82" s="373"/>
      <c r="P82" s="375" t="str">
        <f t="shared" si="0"/>
        <v>{
		}</v>
      </c>
      <c r="Q82" s="376" t="str">
        <f t="array" ref="Q82">IF(SUM(G82:L82)=0, "",
 "{" &amp; CHAR(10) &amp;
 _xludf.TEXTJOIN(CHAR(10), TRUE,
   IF(G82:L82&lt;&gt;"", CHAR(9) &amp; CHAR(9) &amp; CHAR(9) &amp; CHAR(9) &amp; "[DamageType." &amp; $G$1:$L$1 &amp; "] = " &amp; G82:L82 &amp; ",", )
 ) &amp; CHAR(10) &amp; CHAR(9) &amp; CHAR(9) &amp; CHAR(9) &amp; "}"
)</f>
        <v/>
      </c>
    </row>
    <row r="83" spans="1:17" ht="18" customHeight="1">
      <c r="A83" s="372"/>
      <c r="B83" s="373" t="str">
        <f ca="1">IFERROR(__xludf.DUMMYFUNCTION("IF(REGEXMATCH(D83,""on.*Use""), ""onUse"", 
  IF(REGEXMATCH(D83,""on.*Equip""), ""onEquip"", """"))"),"")</f>
        <v/>
      </c>
      <c r="C83" s="373" t="e">
        <f t="array" aca="1" ref="C83" ca="1">_xludf.XLOOKUP(A83, 'Lista Itemów'!#REF!,'Lista Itemów'!#REF!)</f>
        <v>#NAME?</v>
      </c>
      <c r="D83" s="373"/>
      <c r="E83" s="373"/>
      <c r="F83" s="373"/>
      <c r="G83" s="373"/>
      <c r="H83" s="373"/>
      <c r="I83" s="373"/>
      <c r="J83" s="373"/>
      <c r="K83" s="373"/>
      <c r="L83" s="373"/>
      <c r="M83" s="373"/>
      <c r="N83" s="373"/>
      <c r="O83" s="373"/>
      <c r="P83" s="375" t="str">
        <f t="shared" si="0"/>
        <v>{
		}</v>
      </c>
      <c r="Q83" s="376" t="str">
        <f t="array" ref="Q83">IF(SUM(G83:L83)=0, "",
 "{" &amp; CHAR(10) &amp;
 _xludf.TEXTJOIN(CHAR(10), TRUE,
   IF(G83:L83&lt;&gt;"", CHAR(9) &amp; CHAR(9) &amp; CHAR(9) &amp; CHAR(9) &amp; "[DamageType." &amp; $G$1:$L$1 &amp; "] = " &amp; G83:L83 &amp; ",", )
 ) &amp; CHAR(10) &amp; CHAR(9) &amp; CHAR(9) &amp; CHAR(9) &amp; "}"
)</f>
        <v/>
      </c>
    </row>
    <row r="84" spans="1:17" ht="18" customHeight="1">
      <c r="A84" s="372"/>
      <c r="B84" s="373" t="str">
        <f ca="1">IFERROR(__xludf.DUMMYFUNCTION("IF(REGEXMATCH(D84,""on.*Use""), ""onUse"", 
  IF(REGEXMATCH(D84,""on.*Equip""), ""onEquip"", """"))"),"")</f>
        <v/>
      </c>
      <c r="C84" s="373" t="e">
        <f t="array" aca="1" ref="C84" ca="1">_xludf.XLOOKUP(A84, 'Lista Itemów'!#REF!,'Lista Itemów'!#REF!)</f>
        <v>#NAME?</v>
      </c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3"/>
      <c r="P84" s="375" t="str">
        <f t="shared" si="0"/>
        <v>{
		}</v>
      </c>
      <c r="Q84" s="376" t="str">
        <f t="array" ref="Q84">IF(SUM(G84:L84)=0, "",
 "{" &amp; CHAR(10) &amp;
 _xludf.TEXTJOIN(CHAR(10), TRUE,
   IF(G84:L84&lt;&gt;"", CHAR(9) &amp; CHAR(9) &amp; CHAR(9) &amp; CHAR(9) &amp; "[DamageType." &amp; $G$1:$L$1 &amp; "] = " &amp; G84:L84 &amp; ",", )
 ) &amp; CHAR(10) &amp; CHAR(9) &amp; CHAR(9) &amp; CHAR(9) &amp; "}"
)</f>
        <v/>
      </c>
    </row>
    <row r="85" spans="1:17" ht="18" customHeight="1">
      <c r="A85" s="372"/>
      <c r="B85" s="373" t="str">
        <f ca="1">IFERROR(__xludf.DUMMYFUNCTION("IF(REGEXMATCH(D85,""on.*Use""), ""onUse"", 
  IF(REGEXMATCH(D85,""on.*Equip""), ""onEquip"", """"))"),"")</f>
        <v/>
      </c>
      <c r="C85" s="373" t="e">
        <f t="array" aca="1" ref="C85" ca="1">_xludf.XLOOKUP(A85, 'Lista Itemów'!#REF!,'Lista Itemów'!#REF!)</f>
        <v>#NAME?</v>
      </c>
      <c r="D85" s="373"/>
      <c r="E85" s="373"/>
      <c r="F85" s="373"/>
      <c r="G85" s="373"/>
      <c r="H85" s="373"/>
      <c r="I85" s="373"/>
      <c r="J85" s="373"/>
      <c r="K85" s="373"/>
      <c r="L85" s="373"/>
      <c r="M85" s="373"/>
      <c r="N85" s="373"/>
      <c r="O85" s="373"/>
      <c r="P85" s="375" t="str">
        <f t="shared" si="0"/>
        <v>{
		}</v>
      </c>
      <c r="Q85" s="376" t="str">
        <f t="array" ref="Q85">IF(SUM(G85:L85)=0, "",
 "{" &amp; CHAR(10) &amp;
 _xludf.TEXTJOIN(CHAR(10), TRUE,
   IF(G85:L85&lt;&gt;"", CHAR(9) &amp; CHAR(9) &amp; CHAR(9) &amp; CHAR(9) &amp; "[DamageType." &amp; $G$1:$L$1 &amp; "] = " &amp; G85:L85 &amp; ",", )
 ) &amp; CHAR(10) &amp; CHAR(9) &amp; CHAR(9) &amp; CHAR(9) &amp; "}"
)</f>
        <v/>
      </c>
    </row>
    <row r="86" spans="1:17" ht="18" customHeight="1">
      <c r="A86" s="372"/>
      <c r="B86" s="373" t="str">
        <f ca="1">IFERROR(__xludf.DUMMYFUNCTION("IF(REGEXMATCH(D86,""on.*Use""), ""onUse"", 
  IF(REGEXMATCH(D86,""on.*Equip""), ""onEquip"", """"))"),"")</f>
        <v/>
      </c>
      <c r="C86" s="373" t="e">
        <f t="array" aca="1" ref="C86" ca="1">_xludf.XLOOKUP(A86, 'Lista Itemów'!#REF!,'Lista Itemów'!#REF!)</f>
        <v>#NAME?</v>
      </c>
      <c r="D86" s="373"/>
      <c r="E86" s="373"/>
      <c r="F86" s="373"/>
      <c r="G86" s="373"/>
      <c r="H86" s="373"/>
      <c r="I86" s="373"/>
      <c r="J86" s="373"/>
      <c r="K86" s="373"/>
      <c r="L86" s="373"/>
      <c r="M86" s="373"/>
      <c r="N86" s="373"/>
      <c r="O86" s="373"/>
      <c r="P86" s="375" t="str">
        <f t="shared" si="0"/>
        <v>{
		}</v>
      </c>
      <c r="Q86" s="376" t="str">
        <f t="array" ref="Q86">IF(SUM(G86:L86)=0, "",
 "{" &amp; CHAR(10) &amp;
 _xludf.TEXTJOIN(CHAR(10), TRUE,
   IF(G86:L86&lt;&gt;"", CHAR(9) &amp; CHAR(9) &amp; CHAR(9) &amp; CHAR(9) &amp; "[DamageType." &amp; $G$1:$L$1 &amp; "] = " &amp; G86:L86 &amp; ",", )
 ) &amp; CHAR(10) &amp; CHAR(9) &amp; CHAR(9) &amp; CHAR(9) &amp; "}"
)</f>
        <v/>
      </c>
    </row>
    <row r="87" spans="1:17" ht="18" customHeight="1">
      <c r="A87" s="372"/>
      <c r="B87" s="373" t="str">
        <f ca="1">IFERROR(__xludf.DUMMYFUNCTION("IF(REGEXMATCH(D87,""on.*Use""), ""onUse"", 
  IF(REGEXMATCH(D87,""on.*Equip""), ""onEquip"", """"))"),"")</f>
        <v/>
      </c>
      <c r="C87" s="373" t="e">
        <f t="array" aca="1" ref="C87" ca="1">_xludf.XLOOKUP(A87, 'Lista Itemów'!#REF!,'Lista Itemów'!#REF!)</f>
        <v>#NAME?</v>
      </c>
      <c r="D87" s="373"/>
      <c r="E87" s="373"/>
      <c r="F87" s="373"/>
      <c r="G87" s="373"/>
      <c r="H87" s="373"/>
      <c r="I87" s="373"/>
      <c r="J87" s="373"/>
      <c r="K87" s="373"/>
      <c r="L87" s="373"/>
      <c r="M87" s="373"/>
      <c r="N87" s="373"/>
      <c r="O87" s="373"/>
      <c r="P87" s="375" t="str">
        <f t="shared" si="0"/>
        <v>{
		}</v>
      </c>
      <c r="Q87" s="376" t="str">
        <f t="array" ref="Q87">IF(SUM(G87:L87)=0, "",
 "{" &amp; CHAR(10) &amp;
 _xludf.TEXTJOIN(CHAR(10), TRUE,
   IF(G87:L87&lt;&gt;"", CHAR(9) &amp; CHAR(9) &amp; CHAR(9) &amp; CHAR(9) &amp; "[DamageType." &amp; $G$1:$L$1 &amp; "] = " &amp; G87:L87 &amp; ",", )
 ) &amp; CHAR(10) &amp; CHAR(9) &amp; CHAR(9) &amp; CHAR(9) &amp; "}"
)</f>
        <v/>
      </c>
    </row>
    <row r="88" spans="1:17" ht="18" customHeight="1">
      <c r="A88" s="372"/>
      <c r="B88" s="373" t="str">
        <f ca="1">IFERROR(__xludf.DUMMYFUNCTION("IF(REGEXMATCH(D88,""on.*Use""), ""onUse"", 
  IF(REGEXMATCH(D88,""on.*Equip""), ""onEquip"", """"))"),"")</f>
        <v/>
      </c>
      <c r="C88" s="373" t="e">
        <f t="array" aca="1" ref="C88" ca="1">_xludf.XLOOKUP(A88, 'Lista Itemów'!#REF!,'Lista Itemów'!#REF!)</f>
        <v>#NAME?</v>
      </c>
      <c r="D88" s="373"/>
      <c r="E88" s="373"/>
      <c r="F88" s="373"/>
      <c r="G88" s="373"/>
      <c r="H88" s="373"/>
      <c r="I88" s="373"/>
      <c r="J88" s="373"/>
      <c r="K88" s="373"/>
      <c r="L88" s="373"/>
      <c r="M88" s="373"/>
      <c r="N88" s="373"/>
      <c r="O88" s="373"/>
      <c r="P88" s="375" t="str">
        <f t="shared" si="0"/>
        <v>{
		}</v>
      </c>
      <c r="Q88" s="376" t="str">
        <f t="array" ref="Q88">IF(SUM(G88:L88)=0, "",
 "{" &amp; CHAR(10) &amp;
 _xludf.TEXTJOIN(CHAR(10), TRUE,
   IF(G88:L88&lt;&gt;"", CHAR(9) &amp; CHAR(9) &amp; CHAR(9) &amp; CHAR(9) &amp; "[DamageType." &amp; $G$1:$L$1 &amp; "] = " &amp; G88:L88 &amp; ",", )
 ) &amp; CHAR(10) &amp; CHAR(9) &amp; CHAR(9) &amp; CHAR(9) &amp; "}"
)</f>
        <v/>
      </c>
    </row>
    <row r="89" spans="1:17" ht="18" customHeight="1">
      <c r="A89" s="372"/>
      <c r="B89" s="373" t="str">
        <f ca="1">IFERROR(__xludf.DUMMYFUNCTION("IF(REGEXMATCH(D89,""on.*Use""), ""onUse"", 
  IF(REGEXMATCH(D89,""on.*Equip""), ""onEquip"", """"))"),"")</f>
        <v/>
      </c>
      <c r="C89" s="373" t="e">
        <f t="array" aca="1" ref="C89" ca="1">_xludf.XLOOKUP(A89, 'Lista Itemów'!#REF!,'Lista Itemów'!#REF!)</f>
        <v>#NAME?</v>
      </c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3"/>
      <c r="P89" s="375" t="str">
        <f t="shared" si="0"/>
        <v>{
		}</v>
      </c>
      <c r="Q89" s="376" t="str">
        <f t="array" ref="Q89">IF(SUM(G89:L89)=0, "",
 "{" &amp; CHAR(10) &amp;
 _xludf.TEXTJOIN(CHAR(10), TRUE,
   IF(G89:L89&lt;&gt;"", CHAR(9) &amp; CHAR(9) &amp; CHAR(9) &amp; CHAR(9) &amp; "[DamageType." &amp; $G$1:$L$1 &amp; "] = " &amp; G89:L89 &amp; ",", )
 ) &amp; CHAR(10) &amp; CHAR(9) &amp; CHAR(9) &amp; CHAR(9) &amp; "}"
)</f>
        <v/>
      </c>
    </row>
    <row r="90" spans="1:17" ht="18" customHeight="1">
      <c r="A90" s="372"/>
      <c r="B90" s="373" t="str">
        <f ca="1">IFERROR(__xludf.DUMMYFUNCTION("IF(REGEXMATCH(D90,""on.*Use""), ""onUse"", 
  IF(REGEXMATCH(D90,""on.*Equip""), ""onEquip"", """"))"),"")</f>
        <v/>
      </c>
      <c r="C90" s="373" t="e">
        <f t="array" aca="1" ref="C90" ca="1">_xludf.XLOOKUP(A90, 'Lista Itemów'!#REF!,'Lista Itemów'!#REF!)</f>
        <v>#NAME?</v>
      </c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3"/>
      <c r="P90" s="375" t="str">
        <f t="shared" si="0"/>
        <v>{
		}</v>
      </c>
      <c r="Q90" s="376" t="str">
        <f t="array" ref="Q90">IF(SUM(G90:L90)=0, "",
 "{" &amp; CHAR(10) &amp;
 _xludf.TEXTJOIN(CHAR(10), TRUE,
   IF(G90:L90&lt;&gt;"", CHAR(9) &amp; CHAR(9) &amp; CHAR(9) &amp; CHAR(9) &amp; "[DamageType." &amp; $G$1:$L$1 &amp; "] = " &amp; G90:L90 &amp; ",", )
 ) &amp; CHAR(10) &amp; CHAR(9) &amp; CHAR(9) &amp; CHAR(9) &amp; "}"
)</f>
        <v/>
      </c>
    </row>
    <row r="91" spans="1:17" ht="18" customHeight="1">
      <c r="A91" s="372"/>
      <c r="B91" s="373" t="str">
        <f ca="1">IFERROR(__xludf.DUMMYFUNCTION("IF(REGEXMATCH(D91,""on.*Use""), ""onUse"", 
  IF(REGEXMATCH(D91,""on.*Equip""), ""onEquip"", """"))"),"")</f>
        <v/>
      </c>
      <c r="C91" s="373" t="e">
        <f t="array" aca="1" ref="C91" ca="1">_xludf.XLOOKUP(A91, 'Lista Itemów'!#REF!,'Lista Itemów'!#REF!)</f>
        <v>#NAME?</v>
      </c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73"/>
      <c r="O91" s="373"/>
      <c r="P91" s="375" t="str">
        <f t="shared" si="0"/>
        <v>{
		}</v>
      </c>
      <c r="Q91" s="376" t="str">
        <f t="array" ref="Q91">IF(SUM(G91:L91)=0, "",
 "{" &amp; CHAR(10) &amp;
 _xludf.TEXTJOIN(CHAR(10), TRUE,
   IF(G91:L91&lt;&gt;"", CHAR(9) &amp; CHAR(9) &amp; CHAR(9) &amp; CHAR(9) &amp; "[DamageType." &amp; $G$1:$L$1 &amp; "] = " &amp; G91:L91 &amp; ",", )
 ) &amp; CHAR(10) &amp; CHAR(9) &amp; CHAR(9) &amp; CHAR(9) &amp; "}"
)</f>
        <v/>
      </c>
    </row>
    <row r="92" spans="1:17" ht="18" customHeight="1">
      <c r="A92" s="372"/>
      <c r="B92" s="373" t="str">
        <f ca="1">IFERROR(__xludf.DUMMYFUNCTION("IF(REGEXMATCH(D92,""on.*Use""), ""onUse"", 
  IF(REGEXMATCH(D92,""on.*Equip""), ""onEquip"", """"))"),"")</f>
        <v/>
      </c>
      <c r="C92" s="373" t="e">
        <f t="array" aca="1" ref="C92" ca="1">_xludf.XLOOKUP(A92, 'Lista Itemów'!#REF!,'Lista Itemów'!#REF!)</f>
        <v>#NAME?</v>
      </c>
      <c r="D92" s="373"/>
      <c r="E92" s="373"/>
      <c r="F92" s="373"/>
      <c r="G92" s="373"/>
      <c r="H92" s="373"/>
      <c r="I92" s="373"/>
      <c r="J92" s="373"/>
      <c r="K92" s="373"/>
      <c r="L92" s="373"/>
      <c r="M92" s="373"/>
      <c r="N92" s="373"/>
      <c r="O92" s="373"/>
      <c r="P92" s="375" t="str">
        <f t="shared" si="0"/>
        <v>{
		}</v>
      </c>
      <c r="Q92" s="376" t="str">
        <f t="array" ref="Q92">IF(SUM(G92:L92)=0, "",
 "{" &amp; CHAR(10) &amp;
 _xludf.TEXTJOIN(CHAR(10), TRUE,
   IF(G92:L92&lt;&gt;"", CHAR(9) &amp; CHAR(9) &amp; CHAR(9) &amp; CHAR(9) &amp; "[DamageType." &amp; $G$1:$L$1 &amp; "] = " &amp; G92:L92 &amp; ",", )
 ) &amp; CHAR(10) &amp; CHAR(9) &amp; CHAR(9) &amp; CHAR(9) &amp; "}"
)</f>
        <v/>
      </c>
    </row>
    <row r="93" spans="1:17" ht="18" customHeight="1">
      <c r="A93" s="372"/>
      <c r="B93" s="373" t="str">
        <f ca="1">IFERROR(__xludf.DUMMYFUNCTION("IF(REGEXMATCH(D93,""on.*Use""), ""onUse"", 
  IF(REGEXMATCH(D93,""on.*Equip""), ""onEquip"", """"))"),"")</f>
        <v/>
      </c>
      <c r="C93" s="373" t="e">
        <f t="array" aca="1" ref="C93" ca="1">_xludf.XLOOKUP(A93, 'Lista Itemów'!#REF!,'Lista Itemów'!#REF!)</f>
        <v>#NAME?</v>
      </c>
      <c r="D93" s="373"/>
      <c r="E93" s="373"/>
      <c r="F93" s="373"/>
      <c r="G93" s="373"/>
      <c r="H93" s="373"/>
      <c r="I93" s="373"/>
      <c r="J93" s="373"/>
      <c r="K93" s="373"/>
      <c r="L93" s="373"/>
      <c r="M93" s="373"/>
      <c r="N93" s="373"/>
      <c r="O93" s="373"/>
      <c r="P93" s="375" t="str">
        <f t="shared" si="0"/>
        <v>{
		}</v>
      </c>
      <c r="Q93" s="376" t="str">
        <f t="array" ref="Q93">IF(SUM(G93:L93)=0, "",
 "{" &amp; CHAR(10) &amp;
 _xludf.TEXTJOIN(CHAR(10), TRUE,
   IF(G93:L93&lt;&gt;"", CHAR(9) &amp; CHAR(9) &amp; CHAR(9) &amp; CHAR(9) &amp; "[DamageType." &amp; $G$1:$L$1 &amp; "] = " &amp; G93:L93 &amp; ",", )
 ) &amp; CHAR(10) &amp; CHAR(9) &amp; CHAR(9) &amp; CHAR(9) &amp; "}"
)</f>
        <v/>
      </c>
    </row>
    <row r="94" spans="1:17" ht="18" customHeight="1">
      <c r="A94" s="372"/>
      <c r="B94" s="373" t="str">
        <f ca="1">IFERROR(__xludf.DUMMYFUNCTION("IF(REGEXMATCH(D94,""on.*Use""), ""onUse"", 
  IF(REGEXMATCH(D94,""on.*Equip""), ""onEquip"", """"))"),"")</f>
        <v/>
      </c>
      <c r="C94" s="373" t="e">
        <f t="array" aca="1" ref="C94" ca="1">_xludf.XLOOKUP(A94, 'Lista Itemów'!#REF!,'Lista Itemów'!#REF!)</f>
        <v>#NAME?</v>
      </c>
      <c r="D94" s="373"/>
      <c r="E94" s="373"/>
      <c r="F94" s="373"/>
      <c r="G94" s="373"/>
      <c r="H94" s="373"/>
      <c r="I94" s="373"/>
      <c r="J94" s="373"/>
      <c r="K94" s="373"/>
      <c r="L94" s="373"/>
      <c r="M94" s="373"/>
      <c r="N94" s="373"/>
      <c r="O94" s="373"/>
      <c r="P94" s="375" t="str">
        <f t="shared" si="0"/>
        <v>{
		}</v>
      </c>
      <c r="Q94" s="376" t="str">
        <f t="array" ref="Q94">IF(SUM(G94:L94)=0, "",
 "{" &amp; CHAR(10) &amp;
 _xludf.TEXTJOIN(CHAR(10), TRUE,
   IF(G94:L94&lt;&gt;"", CHAR(9) &amp; CHAR(9) &amp; CHAR(9) &amp; CHAR(9) &amp; "[DamageType." &amp; $G$1:$L$1 &amp; "] = " &amp; G94:L94 &amp; ",", )
 ) &amp; CHAR(10) &amp; CHAR(9) &amp; CHAR(9) &amp; CHAR(9) &amp; "}"
)</f>
        <v/>
      </c>
    </row>
    <row r="95" spans="1:17" ht="18" customHeight="1">
      <c r="A95" s="372"/>
      <c r="B95" s="373" t="str">
        <f ca="1">IFERROR(__xludf.DUMMYFUNCTION("IF(REGEXMATCH(D95,""on.*Use""), ""onUse"", 
  IF(REGEXMATCH(D95,""on.*Equip""), ""onEquip"", """"))"),"")</f>
        <v/>
      </c>
      <c r="C95" s="373" t="e">
        <f t="array" aca="1" ref="C95" ca="1">_xludf.XLOOKUP(A95, 'Lista Itemów'!#REF!,'Lista Itemów'!#REF!)</f>
        <v>#NAME?</v>
      </c>
      <c r="D95" s="373"/>
      <c r="E95" s="373"/>
      <c r="F95" s="373"/>
      <c r="G95" s="373"/>
      <c r="H95" s="373"/>
      <c r="I95" s="373"/>
      <c r="J95" s="373"/>
      <c r="K95" s="373"/>
      <c r="L95" s="373"/>
      <c r="M95" s="373"/>
      <c r="N95" s="373"/>
      <c r="O95" s="373"/>
      <c r="P95" s="375" t="str">
        <f t="shared" si="0"/>
        <v>{
		}</v>
      </c>
      <c r="Q95" s="376" t="str">
        <f t="array" ref="Q95">IF(SUM(G95:L95)=0, "",
 "{" &amp; CHAR(10) &amp;
 _xludf.TEXTJOIN(CHAR(10), TRUE,
   IF(G95:L95&lt;&gt;"", CHAR(9) &amp; CHAR(9) &amp; CHAR(9) &amp; CHAR(9) &amp; "[DamageType." &amp; $G$1:$L$1 &amp; "] = " &amp; G95:L95 &amp; ",", )
 ) &amp; CHAR(10) &amp; CHAR(9) &amp; CHAR(9) &amp; CHAR(9) &amp; "}"
)</f>
        <v/>
      </c>
    </row>
    <row r="96" spans="1:17" ht="18" customHeight="1">
      <c r="A96" s="372"/>
      <c r="B96" s="373" t="str">
        <f ca="1">IFERROR(__xludf.DUMMYFUNCTION("IF(REGEXMATCH(D96,""on.*Use""), ""onUse"", 
  IF(REGEXMATCH(D96,""on.*Equip""), ""onEquip"", """"))"),"")</f>
        <v/>
      </c>
      <c r="C96" s="373" t="e">
        <f t="array" aca="1" ref="C96" ca="1">_xludf.XLOOKUP(A96, 'Lista Itemów'!#REF!,'Lista Itemów'!#REF!)</f>
        <v>#NAME?</v>
      </c>
      <c r="D96" s="373"/>
      <c r="E96" s="373"/>
      <c r="F96" s="373"/>
      <c r="G96" s="373"/>
      <c r="H96" s="373"/>
      <c r="I96" s="373"/>
      <c r="J96" s="373"/>
      <c r="K96" s="373"/>
      <c r="L96" s="373"/>
      <c r="M96" s="373"/>
      <c r="N96" s="373"/>
      <c r="O96" s="373"/>
      <c r="P96" s="375" t="str">
        <f t="shared" si="0"/>
        <v>{
		}</v>
      </c>
      <c r="Q96" s="376" t="str">
        <f t="array" ref="Q96">IF(SUM(G96:L96)=0, "",
 "{" &amp; CHAR(10) &amp;
 _xludf.TEXTJOIN(CHAR(10), TRUE,
   IF(G96:L96&lt;&gt;"", CHAR(9) &amp; CHAR(9) &amp; CHAR(9) &amp; CHAR(9) &amp; "[DamageType." &amp; $G$1:$L$1 &amp; "] = " &amp; G96:L96 &amp; ",", )
 ) &amp; CHAR(10) &amp; CHAR(9) &amp; CHAR(9) &amp; CHAR(9) &amp; "}"
)</f>
        <v/>
      </c>
    </row>
    <row r="97" spans="1:17" ht="18" customHeight="1">
      <c r="A97" s="372"/>
      <c r="B97" s="373" t="str">
        <f ca="1">IFERROR(__xludf.DUMMYFUNCTION("IF(REGEXMATCH(D97,""on.*Use""), ""onUse"", 
  IF(REGEXMATCH(D97,""on.*Equip""), ""onEquip"", """"))"),"")</f>
        <v/>
      </c>
      <c r="C97" s="373" t="e">
        <f t="array" aca="1" ref="C97" ca="1">_xludf.XLOOKUP(A97, 'Lista Itemów'!#REF!,'Lista Itemów'!#REF!)</f>
        <v>#NAME?</v>
      </c>
      <c r="D97" s="373"/>
      <c r="E97" s="373"/>
      <c r="F97" s="373"/>
      <c r="G97" s="373"/>
      <c r="H97" s="373"/>
      <c r="I97" s="373"/>
      <c r="J97" s="373"/>
      <c r="K97" s="373"/>
      <c r="L97" s="373"/>
      <c r="M97" s="373"/>
      <c r="N97" s="373"/>
      <c r="O97" s="373"/>
      <c r="P97" s="375" t="str">
        <f t="shared" si="0"/>
        <v>{
		}</v>
      </c>
      <c r="Q97" s="376" t="str">
        <f t="array" ref="Q97">IF(SUM(G97:L97)=0, "",
 "{" &amp; CHAR(10) &amp;
 _xludf.TEXTJOIN(CHAR(10), TRUE,
   IF(G97:L97&lt;&gt;"", CHAR(9) &amp; CHAR(9) &amp; CHAR(9) &amp; CHAR(9) &amp; "[DamageType." &amp; $G$1:$L$1 &amp; "] = " &amp; G97:L97 &amp; ",", )
 ) &amp; CHAR(10) &amp; CHAR(9) &amp; CHAR(9) &amp; CHAR(9) &amp; "}"
)</f>
        <v/>
      </c>
    </row>
    <row r="98" spans="1:17" ht="18" customHeight="1">
      <c r="A98" s="372"/>
      <c r="B98" s="373" t="str">
        <f ca="1">IFERROR(__xludf.DUMMYFUNCTION("IF(REGEXMATCH(D98,""on.*Use""), ""onUse"", 
  IF(REGEXMATCH(D98,""on.*Equip""), ""onEquip"", """"))"),"")</f>
        <v/>
      </c>
      <c r="C98" s="373" t="e">
        <f t="array" aca="1" ref="C98" ca="1">_xludf.XLOOKUP(A98, 'Lista Itemów'!#REF!,'Lista Itemów'!#REF!)</f>
        <v>#NAME?</v>
      </c>
      <c r="D98" s="373"/>
      <c r="E98" s="373"/>
      <c r="F98" s="373"/>
      <c r="G98" s="373"/>
      <c r="H98" s="373"/>
      <c r="I98" s="373"/>
      <c r="J98" s="373"/>
      <c r="K98" s="373"/>
      <c r="L98" s="373"/>
      <c r="M98" s="373"/>
      <c r="N98" s="373"/>
      <c r="O98" s="373"/>
      <c r="P98" s="375" t="str">
        <f t="shared" si="0"/>
        <v>{
		}</v>
      </c>
      <c r="Q98" s="376" t="str">
        <f t="array" ref="Q98">IF(SUM(G98:L98)=0, "",
 "{" &amp; CHAR(10) &amp;
 _xludf.TEXTJOIN(CHAR(10), TRUE,
   IF(G98:L98&lt;&gt;"", CHAR(9) &amp; CHAR(9) &amp; CHAR(9) &amp; CHAR(9) &amp; "[DamageType." &amp; $G$1:$L$1 &amp; "] = " &amp; G98:L98 &amp; ",", )
 ) &amp; CHAR(10) &amp; CHAR(9) &amp; CHAR(9) &amp; CHAR(9) &amp; "}"
)</f>
        <v/>
      </c>
    </row>
    <row r="99" spans="1:17" ht="18" customHeight="1">
      <c r="A99" s="372"/>
      <c r="B99" s="373" t="str">
        <f ca="1">IFERROR(__xludf.DUMMYFUNCTION("IF(REGEXMATCH(D99,""on.*Use""), ""onUse"", 
  IF(REGEXMATCH(D99,""on.*Equip""), ""onEquip"", """"))"),"")</f>
        <v/>
      </c>
      <c r="C99" s="373" t="e">
        <f t="array" aca="1" ref="C99" ca="1">_xludf.XLOOKUP(A99, 'Lista Itemów'!#REF!,'Lista Itemów'!#REF!)</f>
        <v>#NAME?</v>
      </c>
      <c r="D99" s="373"/>
      <c r="E99" s="373"/>
      <c r="F99" s="373"/>
      <c r="G99" s="373"/>
      <c r="H99" s="373"/>
      <c r="I99" s="373"/>
      <c r="J99" s="373"/>
      <c r="K99" s="373"/>
      <c r="L99" s="373"/>
      <c r="M99" s="373"/>
      <c r="N99" s="373"/>
      <c r="O99" s="373"/>
      <c r="P99" s="375" t="str">
        <f t="shared" si="0"/>
        <v>{
		}</v>
      </c>
      <c r="Q99" s="376" t="str">
        <f t="array" ref="Q99">IF(SUM(G99:L99)=0, "",
 "{" &amp; CHAR(10) &amp;
 _xludf.TEXTJOIN(CHAR(10), TRUE,
   IF(G99:L99&lt;&gt;"", CHAR(9) &amp; CHAR(9) &amp; CHAR(9) &amp; CHAR(9) &amp; "[DamageType." &amp; $G$1:$L$1 &amp; "] = " &amp; G99:L99 &amp; ",", )
 ) &amp; CHAR(10) &amp; CHAR(9) &amp; CHAR(9) &amp; CHAR(9) &amp; "}"
)</f>
        <v/>
      </c>
    </row>
    <row r="100" spans="1:17" ht="18" customHeight="1">
      <c r="A100" s="372"/>
      <c r="B100" s="373" t="str">
        <f ca="1">IFERROR(__xludf.DUMMYFUNCTION("IF(REGEXMATCH(D100,""on.*Use""), ""onUse"", 
  IF(REGEXMATCH(D100,""on.*Equip""), ""onEquip"", """"))"),"")</f>
        <v/>
      </c>
      <c r="C100" s="373" t="e">
        <f t="array" aca="1" ref="C100" ca="1">_xludf.XLOOKUP(A100, 'Lista Itemów'!#REF!,'Lista Itemów'!#REF!)</f>
        <v>#NAME?</v>
      </c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3"/>
      <c r="P100" s="375" t="str">
        <f t="shared" si="0"/>
        <v>{
		}</v>
      </c>
      <c r="Q100" s="376" t="str">
        <f t="array" ref="Q100">IF(SUM(G100:L100)=0, "",
 "{" &amp; CHAR(10) &amp;
 _xludf.TEXTJOIN(CHAR(10), TRUE,
   IF(G100:L100&lt;&gt;"", CHAR(9) &amp; CHAR(9) &amp; CHAR(9) &amp; CHAR(9) &amp; "[DamageType." &amp; $G$1:$L$1 &amp; "] = " &amp; G100:L100 &amp; ",", )
 ) &amp; CHAR(10) &amp; CHAR(9) &amp; CHAR(9) &amp; CHAR(9) &amp; "}"
)</f>
        <v/>
      </c>
    </row>
    <row r="101" spans="1:17" ht="18" customHeight="1">
      <c r="A101" s="372"/>
      <c r="B101" s="373" t="str">
        <f ca="1">IFERROR(__xludf.DUMMYFUNCTION("IF(REGEXMATCH(D101,""on.*Use""), ""onUse"", 
  IF(REGEXMATCH(D101,""on.*Equip""), ""onEquip"", """"))"),"")</f>
        <v/>
      </c>
      <c r="C101" s="373" t="e">
        <f t="array" aca="1" ref="C101" ca="1">_xludf.XLOOKUP(A101, 'Lista Itemów'!#REF!,'Lista Itemów'!#REF!)</f>
        <v>#NAME?</v>
      </c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373"/>
      <c r="O101" s="373"/>
      <c r="P101" s="375" t="str">
        <f t="shared" si="0"/>
        <v>{
		}</v>
      </c>
      <c r="Q101" s="376" t="str">
        <f t="array" ref="Q101">IF(SUM(G101:L101)=0, "",
 "{" &amp; CHAR(10) &amp;
 _xludf.TEXTJOIN(CHAR(10), TRUE,
   IF(G101:L101&lt;&gt;"", CHAR(9) &amp; CHAR(9) &amp; CHAR(9) &amp; CHAR(9) &amp; "[DamageType." &amp; $G$1:$L$1 &amp; "] = " &amp; G101:L101 &amp; ",", )
 ) &amp; CHAR(10) &amp; CHAR(9) &amp; CHAR(9) &amp; CHAR(9) &amp; "}"
)</f>
        <v/>
      </c>
    </row>
    <row r="102" spans="1:17" ht="18" customHeight="1">
      <c r="A102" s="372"/>
      <c r="B102" s="373" t="str">
        <f ca="1">IFERROR(__xludf.DUMMYFUNCTION("IF(REGEXMATCH(D102,""on.*Use""), ""onUse"", 
  IF(REGEXMATCH(D102,""on.*Equip""), ""onEquip"", """"))"),"")</f>
        <v/>
      </c>
      <c r="C102" s="373" t="e">
        <f t="array" aca="1" ref="C102" ca="1">_xludf.XLOOKUP(A102, 'Lista Itemów'!#REF!,'Lista Itemów'!#REF!)</f>
        <v>#NAME?</v>
      </c>
      <c r="D102" s="373"/>
      <c r="E102" s="373"/>
      <c r="F102" s="373"/>
      <c r="G102" s="373"/>
      <c r="H102" s="373"/>
      <c r="I102" s="373"/>
      <c r="J102" s="373"/>
      <c r="K102" s="373"/>
      <c r="L102" s="373"/>
      <c r="M102" s="373"/>
      <c r="N102" s="373"/>
      <c r="O102" s="373"/>
      <c r="P102" s="375" t="str">
        <f t="shared" si="0"/>
        <v>{
		}</v>
      </c>
      <c r="Q102" s="376" t="str">
        <f t="array" ref="Q102">IF(SUM(G102:L102)=0, "",
 "{" &amp; CHAR(10) &amp;
 _xludf.TEXTJOIN(CHAR(10), TRUE,
   IF(G102:L102&lt;&gt;"", CHAR(9) &amp; CHAR(9) &amp; CHAR(9) &amp; CHAR(9) &amp; "[DamageType." &amp; $G$1:$L$1 &amp; "] = " &amp; G102:L102 &amp; ",", )
 ) &amp; CHAR(10) &amp; CHAR(9) &amp; CHAR(9) &amp; CHAR(9) &amp; "}"
)</f>
        <v/>
      </c>
    </row>
    <row r="103" spans="1:17" ht="18" customHeight="1">
      <c r="A103" s="372"/>
      <c r="B103" s="373" t="str">
        <f ca="1">IFERROR(__xludf.DUMMYFUNCTION("IF(REGEXMATCH(D103,""on.*Use""), ""onUse"", 
  IF(REGEXMATCH(D103,""on.*Equip""), ""onEquip"", """"))"),"")</f>
        <v/>
      </c>
      <c r="C103" s="373" t="e">
        <f t="array" aca="1" ref="C103" ca="1">_xludf.XLOOKUP(A103, 'Lista Itemów'!#REF!,'Lista Itemów'!#REF!)</f>
        <v>#NAME?</v>
      </c>
      <c r="D103" s="373"/>
      <c r="E103" s="373"/>
      <c r="F103" s="373"/>
      <c r="G103" s="373"/>
      <c r="H103" s="373"/>
      <c r="I103" s="373"/>
      <c r="J103" s="373"/>
      <c r="K103" s="373"/>
      <c r="L103" s="373"/>
      <c r="M103" s="373"/>
      <c r="N103" s="373"/>
      <c r="O103" s="373"/>
      <c r="P103" s="375" t="str">
        <f t="shared" si="0"/>
        <v>{
		}</v>
      </c>
      <c r="Q103" s="376" t="str">
        <f t="array" ref="Q103">IF(SUM(G103:L103)=0, "",
 "{" &amp; CHAR(10) &amp;
 _xludf.TEXTJOIN(CHAR(10), TRUE,
   IF(G103:L103&lt;&gt;"", CHAR(9) &amp; CHAR(9) &amp; CHAR(9) &amp; CHAR(9) &amp; "[DamageType." &amp; $G$1:$L$1 &amp; "] = " &amp; G103:L103 &amp; ",", )
 ) &amp; CHAR(10) &amp; CHAR(9) &amp; CHAR(9) &amp; CHAR(9) &amp; "}"
)</f>
        <v/>
      </c>
    </row>
    <row r="104" spans="1:17" ht="18" customHeight="1">
      <c r="A104" s="372"/>
      <c r="B104" s="373" t="str">
        <f ca="1">IFERROR(__xludf.DUMMYFUNCTION("IF(REGEXMATCH(D104,""on.*Use""), ""onUse"", 
  IF(REGEXMATCH(D104,""on.*Equip""), ""onEquip"", """"))"),"")</f>
        <v/>
      </c>
      <c r="C104" s="373" t="e">
        <f t="array" aca="1" ref="C104" ca="1">_xludf.XLOOKUP(A104, 'Lista Itemów'!#REF!,'Lista Itemów'!#REF!)</f>
        <v>#NAME?</v>
      </c>
      <c r="D104" s="373"/>
      <c r="E104" s="373"/>
      <c r="F104" s="373"/>
      <c r="G104" s="373"/>
      <c r="H104" s="373"/>
      <c r="I104" s="373"/>
      <c r="J104" s="373"/>
      <c r="K104" s="373"/>
      <c r="L104" s="373"/>
      <c r="M104" s="373"/>
      <c r="N104" s="373"/>
      <c r="O104" s="373"/>
      <c r="P104" s="375" t="str">
        <f t="shared" si="0"/>
        <v>{
		}</v>
      </c>
      <c r="Q104" s="376" t="str">
        <f t="array" ref="Q104">IF(SUM(G104:L104)=0, "",
 "{" &amp; CHAR(10) &amp;
 _xludf.TEXTJOIN(CHAR(10), TRUE,
   IF(G104:L104&lt;&gt;"", CHAR(9) &amp; CHAR(9) &amp; CHAR(9) &amp; CHAR(9) &amp; "[DamageType." &amp; $G$1:$L$1 &amp; "] = " &amp; G104:L104 &amp; ",", )
 ) &amp; CHAR(10) &amp; CHAR(9) &amp; CHAR(9) &amp; CHAR(9) &amp; "}"
)</f>
        <v/>
      </c>
    </row>
    <row r="105" spans="1:17" ht="18" customHeight="1">
      <c r="A105" s="372"/>
      <c r="B105" s="373" t="str">
        <f ca="1">IFERROR(__xludf.DUMMYFUNCTION("IF(REGEXMATCH(D105,""on.*Use""), ""onUse"", 
  IF(REGEXMATCH(D105,""on.*Equip""), ""onEquip"", """"))"),"")</f>
        <v/>
      </c>
      <c r="C105" s="373" t="e">
        <f t="array" aca="1" ref="C105" ca="1">_xludf.XLOOKUP(A105, 'Lista Itemów'!#REF!,'Lista Itemów'!#REF!)</f>
        <v>#NAME?</v>
      </c>
      <c r="D105" s="373"/>
      <c r="E105" s="373"/>
      <c r="F105" s="373"/>
      <c r="G105" s="373"/>
      <c r="H105" s="373"/>
      <c r="I105" s="373"/>
      <c r="J105" s="373"/>
      <c r="K105" s="373"/>
      <c r="L105" s="373"/>
      <c r="M105" s="373"/>
      <c r="N105" s="373"/>
      <c r="O105" s="373"/>
      <c r="P105" s="375" t="str">
        <f t="shared" si="0"/>
        <v>{
		}</v>
      </c>
      <c r="Q105" s="376" t="str">
        <f t="array" ref="Q105">IF(SUM(G105:L105)=0, "",
 "{" &amp; CHAR(10) &amp;
 _xludf.TEXTJOIN(CHAR(10), TRUE,
   IF(G105:L105&lt;&gt;"", CHAR(9) &amp; CHAR(9) &amp; CHAR(9) &amp; CHAR(9) &amp; "[DamageType." &amp; $G$1:$L$1 &amp; "] = " &amp; G105:L105 &amp; ",", )
 ) &amp; CHAR(10) &amp; CHAR(9) &amp; CHAR(9) &amp; CHAR(9) &amp; "}"
)</f>
        <v/>
      </c>
    </row>
    <row r="106" spans="1:17" ht="18" customHeight="1">
      <c r="A106" s="372"/>
      <c r="B106" s="373" t="str">
        <f ca="1">IFERROR(__xludf.DUMMYFUNCTION("IF(REGEXMATCH(D106,""on.*Use""), ""onUse"", 
  IF(REGEXMATCH(D106,""on.*Equip""), ""onEquip"", """"))"),"")</f>
        <v/>
      </c>
      <c r="C106" s="373" t="e">
        <f t="array" aca="1" ref="C106" ca="1">_xludf.XLOOKUP(A106, 'Lista Itemów'!#REF!,'Lista Itemów'!#REF!)</f>
        <v>#NAME?</v>
      </c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3"/>
      <c r="P106" s="375" t="str">
        <f t="shared" si="0"/>
        <v>{
		}</v>
      </c>
      <c r="Q106" s="376" t="str">
        <f t="array" ref="Q106">IF(SUM(G106:L106)=0, "",
 "{" &amp; CHAR(10) &amp;
 _xludf.TEXTJOIN(CHAR(10), TRUE,
   IF(G106:L106&lt;&gt;"", CHAR(9) &amp; CHAR(9) &amp; CHAR(9) &amp; CHAR(9) &amp; "[DamageType." &amp; $G$1:$L$1 &amp; "] = " &amp; G106:L106 &amp; ",", )
 ) &amp; CHAR(10) &amp; CHAR(9) &amp; CHAR(9) &amp; CHAR(9) &amp; "}"
)</f>
        <v/>
      </c>
    </row>
  </sheetData>
  <conditionalFormatting sqref="E2:L106">
    <cfRule type="expression" dxfId="2" priority="2">
      <formula>IF(REGEXMATCH($D2, "\$\{bonusMap\}"), TRUE, FALSE)</formula>
    </cfRule>
  </conditionalFormatting>
  <conditionalFormatting sqref="E2:Q106">
    <cfRule type="expression" dxfId="1" priority="1">
      <formula>IF(REGEXMATCH($D2, "\$\{" &amp; E$1 &amp; "\}"), TRUE, FALSE)</formula>
    </cfRule>
  </conditionalFormatting>
  <dataValidations count="3">
    <dataValidation type="list" allowBlank="1" showErrorMessage="1" sqref="B2:B106" xr:uid="{00000000-0002-0000-0500-000000000000}">
      <formula1>"onUse,onEquip"</formula1>
    </dataValidation>
    <dataValidation type="list" allowBlank="1" showErrorMessage="1" sqref="D2:D106" xr:uid="{00000000-0002-0000-0500-000002000000}">
      <formula1>"Game.ItemTemplate.onUseBonus(""${bonus_slot}"", {}, Game.Player.AntidoteBonus, ${time}),Game.ItemTemplate.onUseLearnPoints(${value}),Game.ItemTemplate.onStrengthEquip(${value}),Game.ItemTemplate.onDexterityEquip(${value}),Game.ItemTemplate.onHealthEquip($"&amp;"{value}),Game.ItemTemplate.onManaEquip(${value}),Game.ItemTemplate.onUseBonus(""${bonus_slot}"", ${bonusMap}, ${bonus_type}, ${time})"</formula1>
    </dataValidation>
    <dataValidation type="list" allowBlank="1" showErrorMessage="1" sqref="O2:O106" xr:uid="{00000000-0002-0000-0500-000003000000}">
      <formula1>"Game.Player.HealthPercentRegenerationBonus,Game.Player.ManaPercentRegenerationBonus,Game.Player.FistFighterDamageBonus,Game.Player.ResistanceBonus,Game.Player.StaminaRegenerationPenalty,Game.Player.AntidoteBonus"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1000000}">
          <x14:formula1>
            <xm:f>'Lista Itemów'!#REF!</xm:f>
          </x14:formula1>
          <xm:sqref>A2:A106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4A853"/>
    <outlinePr summaryBelow="0" summaryRight="0"/>
  </sheetPr>
  <dimension ref="A1:AI25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/>
  <cols>
    <col min="1" max="1" width="34.7109375" customWidth="1"/>
    <col min="2" max="2" width="30.140625" customWidth="1"/>
    <col min="3" max="3" width="12.140625" customWidth="1"/>
    <col min="4" max="4" width="20.42578125" hidden="1" customWidth="1"/>
    <col min="5" max="5" width="20.42578125" customWidth="1"/>
    <col min="6" max="6" width="20.42578125" hidden="1" customWidth="1"/>
    <col min="7" max="7" width="26.42578125" customWidth="1"/>
    <col min="8" max="8" width="20.28515625" customWidth="1"/>
    <col min="9" max="9" width="18.5703125" customWidth="1"/>
    <col min="10" max="10" width="17.28515625" customWidth="1"/>
    <col min="11" max="11" width="18.140625" customWidth="1"/>
    <col min="12" max="12" width="23.85546875" customWidth="1"/>
    <col min="13" max="14" width="18.85546875" customWidth="1"/>
    <col min="15" max="15" width="17.85546875" customWidth="1"/>
    <col min="16" max="16" width="16.85546875" customWidth="1"/>
    <col min="17" max="17" width="13.5703125" customWidth="1"/>
    <col min="18" max="18" width="25.42578125" customWidth="1"/>
    <col min="19" max="19" width="39.42578125" customWidth="1"/>
    <col min="22" max="22" width="23.42578125" customWidth="1"/>
    <col min="24" max="24" width="21.140625" customWidth="1"/>
    <col min="25" max="25" width="18.28515625" customWidth="1"/>
    <col min="26" max="26" width="11" customWidth="1"/>
    <col min="28" max="28" width="21.85546875" customWidth="1"/>
    <col min="33" max="33" width="15.7109375" customWidth="1"/>
  </cols>
  <sheetData>
    <row r="1" spans="1:35" ht="15.75" customHeight="1">
      <c r="A1" s="1376" t="s">
        <v>0</v>
      </c>
      <c r="B1" s="1376" t="s">
        <v>8173</v>
      </c>
      <c r="C1" s="1378" t="s">
        <v>12519</v>
      </c>
      <c r="D1" s="1379" t="s">
        <v>12992</v>
      </c>
      <c r="E1" s="1380" t="s">
        <v>12993</v>
      </c>
      <c r="F1" s="1381" t="s">
        <v>12994</v>
      </c>
      <c r="G1" s="379" t="s">
        <v>12995</v>
      </c>
      <c r="H1" s="1382" t="s">
        <v>12996</v>
      </c>
      <c r="I1" s="1382" t="s">
        <v>12997</v>
      </c>
      <c r="J1" s="1382" t="s">
        <v>12998</v>
      </c>
      <c r="K1" s="1382" t="s">
        <v>12999</v>
      </c>
      <c r="L1" s="1382" t="s">
        <v>13000</v>
      </c>
      <c r="M1" s="1382" t="s">
        <v>13001</v>
      </c>
      <c r="N1" s="1382" t="s">
        <v>13002</v>
      </c>
      <c r="O1" s="1382" t="s">
        <v>13003</v>
      </c>
      <c r="P1" s="1382" t="s">
        <v>13004</v>
      </c>
      <c r="Q1" s="1382" t="s">
        <v>13005</v>
      </c>
      <c r="R1" s="1382" t="s">
        <v>13006</v>
      </c>
      <c r="S1" s="1382" t="s">
        <v>898</v>
      </c>
      <c r="T1" s="380"/>
      <c r="U1" s="1388" t="s">
        <v>13007</v>
      </c>
      <c r="V1" s="1357"/>
      <c r="W1" s="380" t="s">
        <v>40</v>
      </c>
      <c r="X1" s="1388" t="s">
        <v>13008</v>
      </c>
      <c r="Y1" s="1357"/>
      <c r="Z1" s="381"/>
      <c r="AA1" s="1389" t="s">
        <v>13009</v>
      </c>
      <c r="AB1" s="1357"/>
      <c r="AC1" s="381"/>
      <c r="AD1" s="1390" t="s">
        <v>13010</v>
      </c>
      <c r="AE1" s="1386"/>
      <c r="AF1" s="1386"/>
      <c r="AG1" s="1386"/>
      <c r="AH1" s="1386"/>
      <c r="AI1" s="1387"/>
    </row>
    <row r="2" spans="1:35" ht="15.75" customHeight="1">
      <c r="A2" s="1377"/>
      <c r="B2" s="1377"/>
      <c r="C2" s="1377"/>
      <c r="D2" s="1377"/>
      <c r="E2" s="1377"/>
      <c r="F2" s="1377"/>
      <c r="G2" s="382"/>
      <c r="H2" s="1377"/>
      <c r="I2" s="1377"/>
      <c r="J2" s="1377"/>
      <c r="K2" s="1377"/>
      <c r="L2" s="1377"/>
      <c r="M2" s="1377"/>
      <c r="N2" s="1377"/>
      <c r="O2" s="1377"/>
      <c r="P2" s="1377"/>
      <c r="Q2" s="1377"/>
      <c r="R2" s="1377"/>
      <c r="S2" s="1377"/>
      <c r="T2" s="383"/>
      <c r="U2" s="384" t="s">
        <v>13011</v>
      </c>
      <c r="V2" s="385" t="s">
        <v>13012</v>
      </c>
      <c r="W2" s="383" t="s">
        <v>40</v>
      </c>
      <c r="X2" s="384" t="s">
        <v>13011</v>
      </c>
      <c r="Y2" s="385" t="s">
        <v>13012</v>
      </c>
      <c r="Z2" s="381"/>
      <c r="AA2" s="386" t="s">
        <v>13011</v>
      </c>
      <c r="AB2" s="387" t="s">
        <v>13012</v>
      </c>
      <c r="AC2" s="381"/>
      <c r="AD2" s="388" t="s">
        <v>13013</v>
      </c>
      <c r="AE2" s="389" t="s">
        <v>13014</v>
      </c>
      <c r="AF2" s="390" t="s">
        <v>13015</v>
      </c>
      <c r="AG2" s="391" t="s">
        <v>13016</v>
      </c>
      <c r="AH2" s="392" t="s">
        <v>35</v>
      </c>
      <c r="AI2" s="392" t="s">
        <v>36</v>
      </c>
    </row>
    <row r="3" spans="1:35" ht="15.75" customHeight="1">
      <c r="A3" s="393"/>
      <c r="B3" s="394"/>
      <c r="C3" s="395"/>
      <c r="D3" s="396"/>
      <c r="E3" s="397"/>
      <c r="F3" s="398"/>
      <c r="G3" s="394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400"/>
      <c r="U3" s="401"/>
      <c r="V3" s="402"/>
      <c r="W3" s="400"/>
      <c r="X3" s="401"/>
      <c r="Y3" s="402"/>
      <c r="Z3" s="403"/>
      <c r="AA3" s="37"/>
      <c r="AB3" s="37"/>
      <c r="AC3" s="403"/>
      <c r="AD3" s="404"/>
      <c r="AE3" s="405"/>
      <c r="AF3" s="406"/>
      <c r="AG3" s="407"/>
      <c r="AH3" s="408"/>
      <c r="AI3" s="408"/>
    </row>
    <row r="4" spans="1:35" ht="15.75" customHeight="1">
      <c r="A4" s="409" t="s">
        <v>13017</v>
      </c>
      <c r="B4" s="410" t="s">
        <v>13018</v>
      </c>
      <c r="C4" s="395">
        <v>0</v>
      </c>
      <c r="D4" s="411" t="s">
        <v>13019</v>
      </c>
      <c r="E4" s="412" t="s">
        <v>13019</v>
      </c>
      <c r="F4" s="393" t="s">
        <v>13019</v>
      </c>
      <c r="G4" s="413" t="s">
        <v>13020</v>
      </c>
      <c r="H4" s="414" t="s">
        <v>12969</v>
      </c>
      <c r="I4" s="414"/>
      <c r="J4" s="414"/>
      <c r="K4" s="414"/>
      <c r="L4" s="414"/>
      <c r="M4" s="414"/>
      <c r="N4" s="414"/>
      <c r="O4" s="414">
        <v>3600</v>
      </c>
      <c r="P4" s="414" t="b">
        <v>0</v>
      </c>
      <c r="Q4" s="399" t="b">
        <v>0</v>
      </c>
      <c r="R4" s="399" t="s">
        <v>13021</v>
      </c>
      <c r="S4" s="399"/>
      <c r="T4" s="415"/>
      <c r="U4" s="401">
        <v>40</v>
      </c>
      <c r="V4" s="416">
        <v>10</v>
      </c>
      <c r="W4" s="415"/>
      <c r="X4" s="401">
        <v>40</v>
      </c>
      <c r="Y4" s="416">
        <v>10</v>
      </c>
      <c r="Z4" s="417"/>
      <c r="AA4" s="418">
        <v>40</v>
      </c>
      <c r="AB4" s="419">
        <v>10</v>
      </c>
      <c r="AC4" s="417"/>
      <c r="AD4" s="420">
        <v>0</v>
      </c>
      <c r="AE4" s="421">
        <v>0</v>
      </c>
      <c r="AF4" s="422">
        <v>0</v>
      </c>
      <c r="AG4" s="423">
        <v>0</v>
      </c>
      <c r="AH4" s="424">
        <v>0</v>
      </c>
      <c r="AI4" s="424">
        <v>0</v>
      </c>
    </row>
    <row r="5" spans="1:35" ht="15.75" customHeight="1">
      <c r="A5" s="425" t="s">
        <v>13022</v>
      </c>
      <c r="B5" s="426" t="s">
        <v>13023</v>
      </c>
      <c r="C5" s="395">
        <v>0</v>
      </c>
      <c r="D5" s="411" t="s">
        <v>13024</v>
      </c>
      <c r="E5" s="412" t="s">
        <v>13019</v>
      </c>
      <c r="F5" s="393" t="s">
        <v>13025</v>
      </c>
      <c r="G5" s="413" t="s">
        <v>13026</v>
      </c>
      <c r="H5" s="414" t="s">
        <v>12969</v>
      </c>
      <c r="I5" s="414"/>
      <c r="J5" s="414"/>
      <c r="K5" s="414"/>
      <c r="L5" s="414"/>
      <c r="M5" s="414"/>
      <c r="N5" s="414"/>
      <c r="O5" s="414">
        <v>7200</v>
      </c>
      <c r="P5" s="414" t="b">
        <v>0</v>
      </c>
      <c r="Q5" s="399" t="b">
        <v>0</v>
      </c>
      <c r="R5" s="399" t="s">
        <v>13021</v>
      </c>
      <c r="S5" s="399"/>
      <c r="T5" s="415"/>
      <c r="U5" s="401">
        <v>80</v>
      </c>
      <c r="V5" s="416">
        <v>10</v>
      </c>
      <c r="W5" s="415"/>
      <c r="X5" s="401">
        <v>80</v>
      </c>
      <c r="Y5" s="416">
        <v>10</v>
      </c>
      <c r="Z5" s="417"/>
      <c r="AA5" s="418">
        <v>80</v>
      </c>
      <c r="AB5" s="419">
        <v>10</v>
      </c>
      <c r="AC5" s="417"/>
      <c r="AD5" s="420">
        <v>0</v>
      </c>
      <c r="AE5" s="421">
        <v>0</v>
      </c>
      <c r="AF5" s="422">
        <v>0</v>
      </c>
      <c r="AG5" s="423">
        <v>0</v>
      </c>
      <c r="AH5" s="424">
        <v>0</v>
      </c>
      <c r="AI5" s="424">
        <v>0</v>
      </c>
    </row>
    <row r="6" spans="1:35" ht="15.75" customHeight="1">
      <c r="A6" s="427" t="s">
        <v>10682</v>
      </c>
      <c r="B6" s="426" t="s">
        <v>10681</v>
      </c>
      <c r="C6" s="395">
        <v>0</v>
      </c>
      <c r="D6" s="411" t="s">
        <v>13027</v>
      </c>
      <c r="E6" s="412" t="s">
        <v>13019</v>
      </c>
      <c r="F6" s="393" t="s">
        <v>48</v>
      </c>
      <c r="G6" s="413" t="s">
        <v>13028</v>
      </c>
      <c r="H6" s="414" t="s">
        <v>12969</v>
      </c>
      <c r="I6" s="414"/>
      <c r="J6" s="414"/>
      <c r="K6" s="414"/>
      <c r="L6" s="414"/>
      <c r="M6" s="414"/>
      <c r="N6" s="414"/>
      <c r="O6" s="414">
        <v>7200</v>
      </c>
      <c r="P6" s="414" t="b">
        <v>0</v>
      </c>
      <c r="Q6" s="399" t="b">
        <v>0</v>
      </c>
      <c r="R6" s="399" t="s">
        <v>13021</v>
      </c>
      <c r="S6" s="399" t="s">
        <v>907</v>
      </c>
      <c r="T6" s="415"/>
      <c r="U6" s="401">
        <v>250</v>
      </c>
      <c r="V6" s="416">
        <v>16</v>
      </c>
      <c r="W6" s="415"/>
      <c r="X6" s="401">
        <v>250</v>
      </c>
      <c r="Y6" s="416">
        <v>16</v>
      </c>
      <c r="Z6" s="2"/>
      <c r="AA6" s="418">
        <v>250</v>
      </c>
      <c r="AB6" s="419">
        <v>16</v>
      </c>
      <c r="AC6" s="2"/>
      <c r="AD6" s="420">
        <v>15</v>
      </c>
      <c r="AE6" s="421">
        <v>0</v>
      </c>
      <c r="AF6" s="428">
        <v>15</v>
      </c>
      <c r="AG6" s="423">
        <v>0</v>
      </c>
      <c r="AH6" s="424">
        <v>0</v>
      </c>
      <c r="AI6" s="424">
        <v>0</v>
      </c>
    </row>
    <row r="7" spans="1:35" ht="15.75" customHeight="1">
      <c r="A7" s="425" t="s">
        <v>13029</v>
      </c>
      <c r="B7" s="426" t="s">
        <v>13030</v>
      </c>
      <c r="C7" s="395">
        <v>0</v>
      </c>
      <c r="D7" s="411" t="s">
        <v>13024</v>
      </c>
      <c r="E7" s="412" t="s">
        <v>13019</v>
      </c>
      <c r="F7" s="393" t="s">
        <v>13025</v>
      </c>
      <c r="G7" s="413" t="s">
        <v>13026</v>
      </c>
      <c r="H7" s="414" t="s">
        <v>12969</v>
      </c>
      <c r="I7" s="414"/>
      <c r="J7" s="414"/>
      <c r="K7" s="414"/>
      <c r="L7" s="414"/>
      <c r="M7" s="414"/>
      <c r="N7" s="414"/>
      <c r="O7" s="414">
        <v>7200</v>
      </c>
      <c r="P7" s="414" t="b">
        <v>0</v>
      </c>
      <c r="Q7" s="399" t="b">
        <v>0</v>
      </c>
      <c r="R7" s="399" t="s">
        <v>13021</v>
      </c>
      <c r="S7" s="399"/>
      <c r="T7" s="415"/>
      <c r="U7" s="401">
        <v>100</v>
      </c>
      <c r="V7" s="416">
        <v>10</v>
      </c>
      <c r="W7" s="415"/>
      <c r="X7" s="401">
        <v>100</v>
      </c>
      <c r="Y7" s="416">
        <v>16</v>
      </c>
      <c r="Z7" s="417"/>
      <c r="AA7" s="418">
        <v>100</v>
      </c>
      <c r="AB7" s="419">
        <v>10</v>
      </c>
      <c r="AC7" s="417"/>
      <c r="AD7" s="420">
        <v>0</v>
      </c>
      <c r="AE7" s="421">
        <v>0</v>
      </c>
      <c r="AF7" s="422">
        <v>0</v>
      </c>
      <c r="AG7" s="423">
        <v>0</v>
      </c>
      <c r="AH7" s="424">
        <v>0</v>
      </c>
      <c r="AI7" s="424">
        <v>0</v>
      </c>
    </row>
    <row r="8" spans="1:35" ht="15.75" customHeight="1">
      <c r="A8" s="429" t="s">
        <v>13031</v>
      </c>
      <c r="B8" s="430" t="s">
        <v>13032</v>
      </c>
      <c r="C8" s="395">
        <v>0</v>
      </c>
      <c r="D8" s="411" t="s">
        <v>13019</v>
      </c>
      <c r="E8" s="412" t="s">
        <v>13024</v>
      </c>
      <c r="F8" s="393" t="s">
        <v>13019</v>
      </c>
      <c r="G8" s="413" t="s">
        <v>13033</v>
      </c>
      <c r="H8" s="414" t="s">
        <v>12966</v>
      </c>
      <c r="I8" s="414"/>
      <c r="J8" s="414"/>
      <c r="K8" s="414"/>
      <c r="L8" s="414"/>
      <c r="M8" s="414"/>
      <c r="N8" s="414"/>
      <c r="O8" s="414">
        <v>7200</v>
      </c>
      <c r="P8" s="414" t="b">
        <v>1</v>
      </c>
      <c r="Q8" s="399" t="b">
        <v>0</v>
      </c>
      <c r="R8" s="399" t="s">
        <v>13021</v>
      </c>
      <c r="S8" s="399"/>
      <c r="T8" s="431"/>
      <c r="U8" s="401">
        <v>100</v>
      </c>
      <c r="V8" s="416">
        <v>6</v>
      </c>
      <c r="W8" s="431"/>
      <c r="X8" s="401">
        <v>200</v>
      </c>
      <c r="Y8" s="416">
        <v>16</v>
      </c>
      <c r="Z8" s="432"/>
      <c r="AA8" s="418">
        <v>150</v>
      </c>
      <c r="AB8" s="419">
        <v>10</v>
      </c>
      <c r="AC8" s="432"/>
      <c r="AD8" s="420">
        <v>0</v>
      </c>
      <c r="AE8" s="421">
        <v>0</v>
      </c>
      <c r="AF8" s="428">
        <v>0</v>
      </c>
      <c r="AG8" s="423">
        <v>0</v>
      </c>
      <c r="AH8" s="424">
        <v>0</v>
      </c>
      <c r="AI8" s="424">
        <v>0</v>
      </c>
    </row>
    <row r="9" spans="1:35" ht="15.75" customHeight="1">
      <c r="A9" s="433" t="s">
        <v>13034</v>
      </c>
      <c r="B9" s="410" t="s">
        <v>13035</v>
      </c>
      <c r="C9" s="395">
        <v>0</v>
      </c>
      <c r="D9" s="411" t="s">
        <v>13019</v>
      </c>
      <c r="E9" s="412" t="s">
        <v>13019</v>
      </c>
      <c r="F9" s="393" t="s">
        <v>13019</v>
      </c>
      <c r="G9" s="413" t="s">
        <v>13026</v>
      </c>
      <c r="H9" s="414" t="s">
        <v>12969</v>
      </c>
      <c r="I9" s="414"/>
      <c r="J9" s="414"/>
      <c r="K9" s="414"/>
      <c r="L9" s="414"/>
      <c r="M9" s="414"/>
      <c r="N9" s="414"/>
      <c r="O9" s="414">
        <v>7200</v>
      </c>
      <c r="P9" s="414" t="b">
        <v>0</v>
      </c>
      <c r="Q9" s="399" t="b">
        <v>0</v>
      </c>
      <c r="R9" s="399" t="s">
        <v>13021</v>
      </c>
      <c r="S9" s="399" t="s">
        <v>894</v>
      </c>
      <c r="T9" s="431"/>
      <c r="U9" s="401">
        <v>200</v>
      </c>
      <c r="V9" s="416">
        <v>10</v>
      </c>
      <c r="W9" s="431"/>
      <c r="X9" s="401">
        <v>200</v>
      </c>
      <c r="Y9" s="416">
        <v>10</v>
      </c>
      <c r="Z9" s="432"/>
      <c r="AA9" s="418">
        <v>200</v>
      </c>
      <c r="AB9" s="419">
        <v>10</v>
      </c>
      <c r="AC9" s="432"/>
      <c r="AD9" s="420">
        <v>0</v>
      </c>
      <c r="AE9" s="421">
        <v>0</v>
      </c>
      <c r="AF9" s="428">
        <v>0</v>
      </c>
      <c r="AG9" s="423">
        <v>0</v>
      </c>
      <c r="AH9" s="424">
        <v>0</v>
      </c>
      <c r="AI9" s="424">
        <v>0</v>
      </c>
    </row>
    <row r="10" spans="1:35" ht="15.75" customHeight="1">
      <c r="A10" s="429" t="s">
        <v>13036</v>
      </c>
      <c r="B10" s="430" t="s">
        <v>13037</v>
      </c>
      <c r="C10" s="395">
        <v>0</v>
      </c>
      <c r="D10" s="411" t="s">
        <v>13019</v>
      </c>
      <c r="E10" s="412" t="s">
        <v>13024</v>
      </c>
      <c r="F10" s="393" t="s">
        <v>13019</v>
      </c>
      <c r="G10" s="413" t="s">
        <v>13033</v>
      </c>
      <c r="H10" s="414" t="s">
        <v>12969</v>
      </c>
      <c r="I10" s="414"/>
      <c r="J10" s="414"/>
      <c r="K10" s="414"/>
      <c r="L10" s="414"/>
      <c r="M10" s="414"/>
      <c r="N10" s="414"/>
      <c r="O10" s="434">
        <v>10800</v>
      </c>
      <c r="P10" s="434" t="b">
        <v>0</v>
      </c>
      <c r="Q10" s="399" t="b">
        <v>0</v>
      </c>
      <c r="R10" s="399" t="s">
        <v>13021</v>
      </c>
      <c r="S10" s="399" t="s">
        <v>902</v>
      </c>
      <c r="T10" s="431"/>
      <c r="U10" s="401">
        <v>300</v>
      </c>
      <c r="V10" s="416">
        <v>10</v>
      </c>
      <c r="W10" s="431"/>
      <c r="X10" s="401">
        <v>300</v>
      </c>
      <c r="Y10" s="416">
        <v>10</v>
      </c>
      <c r="Z10" s="432"/>
      <c r="AA10" s="418">
        <v>300</v>
      </c>
      <c r="AB10" s="419">
        <v>10</v>
      </c>
      <c r="AC10" s="432"/>
      <c r="AD10" s="420">
        <v>10</v>
      </c>
      <c r="AE10" s="421">
        <v>10</v>
      </c>
      <c r="AF10" s="422">
        <v>0</v>
      </c>
      <c r="AG10" s="423">
        <v>0</v>
      </c>
      <c r="AH10" s="424">
        <v>0</v>
      </c>
      <c r="AI10" s="424">
        <v>0</v>
      </c>
    </row>
    <row r="11" spans="1:35" ht="15.75" customHeight="1">
      <c r="A11" s="435"/>
      <c r="B11" s="436"/>
      <c r="C11" s="437"/>
      <c r="D11" s="438"/>
      <c r="E11" s="439"/>
      <c r="F11" s="436"/>
      <c r="G11" s="440"/>
      <c r="H11" s="436"/>
      <c r="I11" s="436"/>
      <c r="J11" s="436"/>
      <c r="K11" s="436"/>
      <c r="L11" s="436"/>
      <c r="M11" s="436"/>
      <c r="N11" s="436"/>
      <c r="O11" s="436"/>
      <c r="P11" s="436"/>
      <c r="Q11" s="436"/>
      <c r="R11" s="436"/>
      <c r="S11" s="436"/>
      <c r="T11" s="441"/>
      <c r="U11" s="1383" t="s">
        <v>13038</v>
      </c>
      <c r="V11" s="1359"/>
      <c r="W11" s="441"/>
      <c r="X11" s="1383" t="s">
        <v>13038</v>
      </c>
      <c r="Y11" s="1359"/>
      <c r="Z11" s="441"/>
      <c r="AA11" s="1384" t="s">
        <v>13038</v>
      </c>
      <c r="AB11" s="1359"/>
      <c r="AC11" s="441"/>
      <c r="AD11" s="1385" t="s">
        <v>13039</v>
      </c>
      <c r="AE11" s="1386"/>
      <c r="AF11" s="1386"/>
      <c r="AG11" s="1386"/>
      <c r="AH11" s="1386"/>
      <c r="AI11" s="1387"/>
    </row>
    <row r="12" spans="1:35" ht="15.75" customHeight="1">
      <c r="A12" s="442" t="s">
        <v>13040</v>
      </c>
      <c r="B12" s="410" t="s">
        <v>13041</v>
      </c>
      <c r="C12" s="395">
        <v>1</v>
      </c>
      <c r="D12" s="411" t="s">
        <v>13042</v>
      </c>
      <c r="E12" s="412" t="s">
        <v>13019</v>
      </c>
      <c r="F12" s="393" t="s">
        <v>13024</v>
      </c>
      <c r="G12" s="413" t="s">
        <v>13043</v>
      </c>
      <c r="H12" s="414" t="s">
        <v>12964</v>
      </c>
      <c r="I12" s="414"/>
      <c r="J12" s="414"/>
      <c r="K12" s="414"/>
      <c r="L12" s="414"/>
      <c r="M12" s="414"/>
      <c r="N12" s="414"/>
      <c r="O12" s="414">
        <v>10800</v>
      </c>
      <c r="P12" s="414" t="b">
        <v>1</v>
      </c>
      <c r="Q12" s="399" t="b">
        <v>0</v>
      </c>
      <c r="R12" s="399" t="s">
        <v>13021</v>
      </c>
      <c r="S12" s="399" t="s">
        <v>910</v>
      </c>
      <c r="T12" s="26"/>
      <c r="U12" s="401">
        <v>300</v>
      </c>
      <c r="V12" s="416">
        <v>15</v>
      </c>
      <c r="W12" s="26"/>
      <c r="X12" s="401">
        <v>350</v>
      </c>
      <c r="Y12" s="416">
        <v>20</v>
      </c>
      <c r="Z12" s="2"/>
      <c r="AA12" s="418">
        <v>400</v>
      </c>
      <c r="AB12" s="419">
        <v>20</v>
      </c>
      <c r="AC12" s="2"/>
      <c r="AD12" s="420">
        <v>0</v>
      </c>
      <c r="AE12" s="421">
        <v>0</v>
      </c>
      <c r="AF12" s="428">
        <v>10</v>
      </c>
      <c r="AG12" s="423">
        <v>0</v>
      </c>
      <c r="AH12" s="424">
        <v>0</v>
      </c>
      <c r="AI12" s="424">
        <v>0</v>
      </c>
    </row>
    <row r="13" spans="1:35" ht="15.75" customHeight="1">
      <c r="A13" s="442" t="s">
        <v>13044</v>
      </c>
      <c r="B13" s="443" t="s">
        <v>13045</v>
      </c>
      <c r="C13" s="395">
        <v>1</v>
      </c>
      <c r="D13" s="411" t="s">
        <v>13019</v>
      </c>
      <c r="E13" s="412" t="s">
        <v>13027</v>
      </c>
      <c r="F13" s="393" t="s">
        <v>13019</v>
      </c>
      <c r="G13" s="413" t="s">
        <v>13028</v>
      </c>
      <c r="H13" s="414" t="s">
        <v>12964</v>
      </c>
      <c r="I13" s="414"/>
      <c r="J13" s="414"/>
      <c r="K13" s="414"/>
      <c r="L13" s="414"/>
      <c r="M13" s="414"/>
      <c r="N13" s="414"/>
      <c r="O13" s="414">
        <v>10800</v>
      </c>
      <c r="P13" s="414" t="b">
        <v>1</v>
      </c>
      <c r="Q13" s="399" t="b">
        <v>0</v>
      </c>
      <c r="R13" s="399" t="s">
        <v>13021</v>
      </c>
      <c r="S13" s="399" t="s">
        <v>907</v>
      </c>
      <c r="T13" s="26"/>
      <c r="U13" s="401">
        <v>500</v>
      </c>
      <c r="V13" s="416">
        <v>25</v>
      </c>
      <c r="W13" s="26"/>
      <c r="X13" s="401">
        <v>400</v>
      </c>
      <c r="Y13" s="416">
        <v>15</v>
      </c>
      <c r="Z13" s="2"/>
      <c r="AA13" s="418">
        <v>400</v>
      </c>
      <c r="AB13" s="419">
        <v>15</v>
      </c>
      <c r="AC13" s="2"/>
      <c r="AD13" s="420">
        <v>40</v>
      </c>
      <c r="AE13" s="421">
        <v>0</v>
      </c>
      <c r="AF13" s="428">
        <v>40</v>
      </c>
      <c r="AG13" s="423">
        <v>0</v>
      </c>
      <c r="AH13" s="424">
        <v>0</v>
      </c>
      <c r="AI13" s="424">
        <v>0</v>
      </c>
    </row>
    <row r="14" spans="1:35" ht="15.75" customHeight="1">
      <c r="A14" s="442" t="s">
        <v>13046</v>
      </c>
      <c r="B14" s="444" t="s">
        <v>10573</v>
      </c>
      <c r="C14" s="395">
        <v>1</v>
      </c>
      <c r="D14" s="411" t="s">
        <v>13019</v>
      </c>
      <c r="E14" s="412" t="s">
        <v>13042</v>
      </c>
      <c r="F14" s="393" t="s">
        <v>48</v>
      </c>
      <c r="G14" s="413" t="s">
        <v>13033</v>
      </c>
      <c r="H14" s="414" t="s">
        <v>12966</v>
      </c>
      <c r="I14" s="414"/>
      <c r="J14" s="414"/>
      <c r="K14" s="414"/>
      <c r="L14" s="414"/>
      <c r="M14" s="414"/>
      <c r="N14" s="414"/>
      <c r="O14" s="414">
        <v>10800</v>
      </c>
      <c r="P14" s="414" t="b">
        <v>1</v>
      </c>
      <c r="Q14" s="399" t="b">
        <v>0</v>
      </c>
      <c r="R14" s="399" t="s">
        <v>13021</v>
      </c>
      <c r="S14" s="399" t="s">
        <v>922</v>
      </c>
      <c r="T14" s="415"/>
      <c r="U14" s="401">
        <v>250</v>
      </c>
      <c r="V14" s="416">
        <v>25</v>
      </c>
      <c r="W14" s="415"/>
      <c r="X14" s="401">
        <v>300</v>
      </c>
      <c r="Y14" s="416">
        <v>25</v>
      </c>
      <c r="Z14" s="417"/>
      <c r="AA14" s="418">
        <v>250</v>
      </c>
      <c r="AB14" s="419">
        <v>25</v>
      </c>
      <c r="AC14" s="417"/>
      <c r="AD14" s="420">
        <v>10</v>
      </c>
      <c r="AE14" s="421">
        <v>10</v>
      </c>
      <c r="AF14" s="428">
        <v>0</v>
      </c>
      <c r="AG14" s="423">
        <v>0</v>
      </c>
      <c r="AH14" s="424">
        <v>0</v>
      </c>
      <c r="AI14" s="424">
        <v>0</v>
      </c>
    </row>
    <row r="15" spans="1:35" ht="15.75" customHeight="1">
      <c r="A15" s="445" t="s">
        <v>13047</v>
      </c>
      <c r="B15" s="410" t="s">
        <v>13048</v>
      </c>
      <c r="C15" s="395">
        <v>1</v>
      </c>
      <c r="D15" s="411" t="s">
        <v>13024</v>
      </c>
      <c r="E15" s="412" t="s">
        <v>13019</v>
      </c>
      <c r="F15" s="393" t="s">
        <v>48</v>
      </c>
      <c r="G15" s="413" t="s">
        <v>13026</v>
      </c>
      <c r="H15" s="414" t="s">
        <v>12966</v>
      </c>
      <c r="I15" s="414"/>
      <c r="J15" s="414"/>
      <c r="K15" s="414"/>
      <c r="L15" s="414"/>
      <c r="M15" s="414"/>
      <c r="N15" s="414"/>
      <c r="O15" s="414">
        <v>10800</v>
      </c>
      <c r="P15" s="414" t="b">
        <v>1</v>
      </c>
      <c r="Q15" s="399" t="b">
        <v>0</v>
      </c>
      <c r="R15" s="399" t="s">
        <v>13021</v>
      </c>
      <c r="S15" s="399" t="s">
        <v>926</v>
      </c>
      <c r="T15" s="400"/>
      <c r="U15" s="401">
        <v>300</v>
      </c>
      <c r="V15" s="416">
        <v>25</v>
      </c>
      <c r="W15" s="400"/>
      <c r="X15" s="401">
        <v>250</v>
      </c>
      <c r="Y15" s="416">
        <v>20</v>
      </c>
      <c r="Z15" s="403"/>
      <c r="AA15" s="418">
        <v>250</v>
      </c>
      <c r="AB15" s="419">
        <v>20</v>
      </c>
      <c r="AC15" s="403"/>
      <c r="AD15" s="420">
        <v>10</v>
      </c>
      <c r="AE15" s="421">
        <v>10</v>
      </c>
      <c r="AF15" s="428">
        <v>0</v>
      </c>
      <c r="AG15" s="423">
        <v>0</v>
      </c>
      <c r="AH15" s="424">
        <v>0</v>
      </c>
      <c r="AI15" s="424">
        <v>0</v>
      </c>
    </row>
    <row r="16" spans="1:35" ht="15.75" customHeight="1">
      <c r="A16" s="446" t="s">
        <v>13049</v>
      </c>
      <c r="B16" s="443" t="s">
        <v>13050</v>
      </c>
      <c r="C16" s="395">
        <v>1</v>
      </c>
      <c r="D16" s="411" t="s">
        <v>13042</v>
      </c>
      <c r="E16" s="412" t="s">
        <v>13024</v>
      </c>
      <c r="F16" s="393" t="s">
        <v>13019</v>
      </c>
      <c r="G16" s="413" t="s">
        <v>13028</v>
      </c>
      <c r="H16" s="414" t="s">
        <v>12966</v>
      </c>
      <c r="I16" s="414"/>
      <c r="J16" s="414"/>
      <c r="K16" s="414"/>
      <c r="L16" s="414"/>
      <c r="M16" s="414"/>
      <c r="N16" s="414"/>
      <c r="O16" s="414">
        <v>10800</v>
      </c>
      <c r="P16" s="414" t="b">
        <v>1</v>
      </c>
      <c r="Q16" s="399" t="b">
        <v>0</v>
      </c>
      <c r="R16" s="399" t="s">
        <v>13021</v>
      </c>
      <c r="S16" s="399" t="s">
        <v>931</v>
      </c>
      <c r="T16" s="415"/>
      <c r="U16" s="401">
        <v>450</v>
      </c>
      <c r="V16" s="416">
        <v>20</v>
      </c>
      <c r="W16" s="415"/>
      <c r="X16" s="401">
        <v>550</v>
      </c>
      <c r="Y16" s="416">
        <v>30</v>
      </c>
      <c r="Z16" s="417"/>
      <c r="AA16" s="418">
        <v>500</v>
      </c>
      <c r="AB16" s="419">
        <v>25</v>
      </c>
      <c r="AC16" s="417"/>
      <c r="AD16" s="420">
        <v>15</v>
      </c>
      <c r="AE16" s="421">
        <v>0</v>
      </c>
      <c r="AF16" s="428">
        <v>0</v>
      </c>
      <c r="AG16" s="423">
        <v>0</v>
      </c>
      <c r="AH16" s="424">
        <v>0</v>
      </c>
      <c r="AI16" s="424">
        <v>0</v>
      </c>
    </row>
    <row r="17" spans="1:35" ht="15.75" customHeight="1">
      <c r="A17" s="446" t="s">
        <v>13051</v>
      </c>
      <c r="B17" s="443" t="s">
        <v>13052</v>
      </c>
      <c r="C17" s="395">
        <v>1</v>
      </c>
      <c r="D17" s="411" t="s">
        <v>13042</v>
      </c>
      <c r="E17" s="412" t="s">
        <v>13053</v>
      </c>
      <c r="F17" s="393" t="s">
        <v>13019</v>
      </c>
      <c r="G17" s="413" t="s">
        <v>13033</v>
      </c>
      <c r="H17" s="414" t="s">
        <v>12964</v>
      </c>
      <c r="I17" s="414"/>
      <c r="J17" s="414"/>
      <c r="K17" s="414"/>
      <c r="L17" s="414"/>
      <c r="M17" s="414"/>
      <c r="N17" s="414"/>
      <c r="O17" s="414">
        <v>10800</v>
      </c>
      <c r="P17" s="414" t="b">
        <v>1</v>
      </c>
      <c r="Q17" s="399" t="b">
        <v>0</v>
      </c>
      <c r="R17" s="399" t="s">
        <v>13021</v>
      </c>
      <c r="S17" s="399" t="s">
        <v>917</v>
      </c>
      <c r="T17" s="415"/>
      <c r="U17" s="401">
        <v>500</v>
      </c>
      <c r="V17" s="416">
        <v>25</v>
      </c>
      <c r="W17" s="415"/>
      <c r="X17" s="401">
        <v>350</v>
      </c>
      <c r="Y17" s="416">
        <v>20</v>
      </c>
      <c r="Z17" s="417"/>
      <c r="AA17" s="418">
        <v>400</v>
      </c>
      <c r="AB17" s="419">
        <v>25</v>
      </c>
      <c r="AC17" s="417"/>
      <c r="AD17" s="420">
        <v>0</v>
      </c>
      <c r="AE17" s="421">
        <v>15</v>
      </c>
      <c r="AF17" s="428">
        <v>0</v>
      </c>
      <c r="AG17" s="423">
        <v>0</v>
      </c>
      <c r="AH17" s="424">
        <v>0</v>
      </c>
      <c r="AI17" s="424">
        <v>0</v>
      </c>
    </row>
    <row r="18" spans="1:35" ht="15.75" customHeight="1">
      <c r="A18" s="446" t="s">
        <v>13054</v>
      </c>
      <c r="B18" s="410" t="s">
        <v>10542</v>
      </c>
      <c r="C18" s="395">
        <v>1</v>
      </c>
      <c r="D18" s="411" t="s">
        <v>13019</v>
      </c>
      <c r="E18" s="412" t="s">
        <v>13019</v>
      </c>
      <c r="F18" s="393" t="s">
        <v>13019</v>
      </c>
      <c r="G18" s="413" t="s">
        <v>13043</v>
      </c>
      <c r="H18" s="414" t="s">
        <v>12966</v>
      </c>
      <c r="I18" s="414"/>
      <c r="J18" s="414"/>
      <c r="K18" s="414"/>
      <c r="L18" s="414"/>
      <c r="M18" s="414"/>
      <c r="N18" s="414"/>
      <c r="O18" s="414">
        <v>10800</v>
      </c>
      <c r="P18" s="414" t="b">
        <v>1</v>
      </c>
      <c r="Q18" s="399" t="b">
        <v>0</v>
      </c>
      <c r="R18" s="399" t="s">
        <v>13021</v>
      </c>
      <c r="S18" s="399"/>
      <c r="T18" s="415"/>
      <c r="U18" s="401">
        <v>250</v>
      </c>
      <c r="V18" s="416">
        <v>15</v>
      </c>
      <c r="W18" s="415"/>
      <c r="X18" s="401">
        <v>250</v>
      </c>
      <c r="Y18" s="416">
        <v>15</v>
      </c>
      <c r="Z18" s="417"/>
      <c r="AA18" s="418">
        <v>250</v>
      </c>
      <c r="AB18" s="419">
        <v>15</v>
      </c>
      <c r="AC18" s="417"/>
      <c r="AD18" s="420">
        <v>0</v>
      </c>
      <c r="AE18" s="421">
        <v>0</v>
      </c>
      <c r="AF18" s="428">
        <v>10</v>
      </c>
      <c r="AG18" s="423">
        <v>0</v>
      </c>
      <c r="AH18" s="424">
        <v>0</v>
      </c>
      <c r="AI18" s="424">
        <v>0</v>
      </c>
    </row>
    <row r="19" spans="1:35" ht="15.75" customHeight="1">
      <c r="A19" s="446" t="s">
        <v>13055</v>
      </c>
      <c r="B19" s="410" t="s">
        <v>10538</v>
      </c>
      <c r="C19" s="395">
        <v>1</v>
      </c>
      <c r="D19" s="411" t="s">
        <v>13019</v>
      </c>
      <c r="E19" s="412" t="s">
        <v>13024</v>
      </c>
      <c r="F19" s="393" t="s">
        <v>13019</v>
      </c>
      <c r="G19" s="413" t="s">
        <v>13026</v>
      </c>
      <c r="H19" s="414" t="s">
        <v>12964</v>
      </c>
      <c r="I19" s="414"/>
      <c r="J19" s="414"/>
      <c r="K19" s="414"/>
      <c r="L19" s="414"/>
      <c r="M19" s="414"/>
      <c r="N19" s="414"/>
      <c r="O19" s="414">
        <v>10800</v>
      </c>
      <c r="P19" s="414" t="b">
        <v>1</v>
      </c>
      <c r="Q19" s="399" t="b">
        <v>0</v>
      </c>
      <c r="R19" s="399" t="s">
        <v>13021</v>
      </c>
      <c r="S19" s="399"/>
      <c r="T19" s="415"/>
      <c r="U19" s="401">
        <v>250</v>
      </c>
      <c r="V19" s="416">
        <v>15</v>
      </c>
      <c r="W19" s="415"/>
      <c r="X19" s="401">
        <v>350</v>
      </c>
      <c r="Y19" s="416">
        <v>20</v>
      </c>
      <c r="Z19" s="417"/>
      <c r="AA19" s="418">
        <v>250</v>
      </c>
      <c r="AB19" s="419">
        <v>15</v>
      </c>
      <c r="AC19" s="417"/>
      <c r="AD19" s="420">
        <v>0</v>
      </c>
      <c r="AE19" s="421">
        <v>15</v>
      </c>
      <c r="AF19" s="428">
        <v>10</v>
      </c>
      <c r="AG19" s="423">
        <v>0</v>
      </c>
      <c r="AH19" s="424">
        <v>0</v>
      </c>
      <c r="AI19" s="424">
        <v>0</v>
      </c>
    </row>
    <row r="20" spans="1:35" ht="15.75" customHeight="1">
      <c r="A20" s="446" t="s">
        <v>13056</v>
      </c>
      <c r="B20" s="410" t="s">
        <v>13057</v>
      </c>
      <c r="C20" s="395">
        <v>1</v>
      </c>
      <c r="D20" s="411" t="s">
        <v>13019</v>
      </c>
      <c r="E20" s="412" t="s">
        <v>13019</v>
      </c>
      <c r="F20" s="393" t="s">
        <v>13019</v>
      </c>
      <c r="G20" s="413" t="s">
        <v>13058</v>
      </c>
      <c r="H20" s="414" t="s">
        <v>12964</v>
      </c>
      <c r="I20" s="414"/>
      <c r="J20" s="414"/>
      <c r="K20" s="414"/>
      <c r="L20" s="414"/>
      <c r="M20" s="414"/>
      <c r="N20" s="414"/>
      <c r="O20" s="414">
        <v>3600</v>
      </c>
      <c r="P20" s="414" t="b">
        <v>1</v>
      </c>
      <c r="Q20" s="399" t="b">
        <v>0</v>
      </c>
      <c r="R20" s="399" t="s">
        <v>13021</v>
      </c>
      <c r="S20" s="399"/>
      <c r="T20" s="415"/>
      <c r="U20" s="401">
        <v>150</v>
      </c>
      <c r="V20" s="416">
        <v>12</v>
      </c>
      <c r="W20" s="415"/>
      <c r="X20" s="401">
        <v>150</v>
      </c>
      <c r="Y20" s="416">
        <v>12</v>
      </c>
      <c r="Z20" s="417"/>
      <c r="AA20" s="418">
        <v>150</v>
      </c>
      <c r="AB20" s="419">
        <v>12</v>
      </c>
      <c r="AC20" s="417"/>
      <c r="AD20" s="420">
        <v>5</v>
      </c>
      <c r="AE20" s="421">
        <v>5</v>
      </c>
      <c r="AF20" s="428">
        <v>5</v>
      </c>
      <c r="AG20" s="423">
        <v>0</v>
      </c>
      <c r="AH20" s="424">
        <v>0</v>
      </c>
      <c r="AI20" s="424">
        <v>0</v>
      </c>
    </row>
    <row r="21" spans="1:35" ht="15.75" customHeight="1">
      <c r="A21" s="446" t="s">
        <v>13059</v>
      </c>
      <c r="B21" s="443" t="s">
        <v>13060</v>
      </c>
      <c r="C21" s="395">
        <v>1</v>
      </c>
      <c r="D21" s="411" t="s">
        <v>13019</v>
      </c>
      <c r="E21" s="412" t="s">
        <v>13019</v>
      </c>
      <c r="F21" s="393" t="s">
        <v>13019</v>
      </c>
      <c r="G21" s="413" t="s">
        <v>13061</v>
      </c>
      <c r="H21" s="414" t="s">
        <v>12964</v>
      </c>
      <c r="I21" s="414"/>
      <c r="J21" s="414"/>
      <c r="K21" s="414"/>
      <c r="L21" s="414"/>
      <c r="M21" s="414"/>
      <c r="N21" s="414"/>
      <c r="O21" s="414">
        <v>10800</v>
      </c>
      <c r="P21" s="414" t="b">
        <v>1</v>
      </c>
      <c r="Q21" s="399" t="b">
        <v>0</v>
      </c>
      <c r="R21" s="399" t="s">
        <v>13021</v>
      </c>
      <c r="S21" s="399"/>
      <c r="T21" s="26"/>
      <c r="U21" s="401">
        <v>150</v>
      </c>
      <c r="V21" s="416">
        <v>15</v>
      </c>
      <c r="W21" s="26"/>
      <c r="X21" s="401">
        <v>150</v>
      </c>
      <c r="Y21" s="416">
        <v>15</v>
      </c>
      <c r="Z21" s="2"/>
      <c r="AA21" s="418">
        <v>150</v>
      </c>
      <c r="AB21" s="419">
        <v>15</v>
      </c>
      <c r="AC21" s="2"/>
      <c r="AD21" s="420">
        <v>5</v>
      </c>
      <c r="AE21" s="421">
        <v>0</v>
      </c>
      <c r="AF21" s="428">
        <v>10</v>
      </c>
      <c r="AG21" s="423">
        <v>0</v>
      </c>
      <c r="AH21" s="424">
        <v>0</v>
      </c>
      <c r="AI21" s="424">
        <v>0</v>
      </c>
    </row>
    <row r="22" spans="1:35" ht="15.75" customHeight="1">
      <c r="A22" s="435"/>
      <c r="B22" s="436"/>
      <c r="C22" s="437"/>
      <c r="D22" s="438"/>
      <c r="E22" s="439"/>
      <c r="F22" s="436"/>
      <c r="G22" s="440"/>
      <c r="H22" s="436"/>
      <c r="I22" s="436"/>
      <c r="J22" s="436"/>
      <c r="K22" s="436"/>
      <c r="L22" s="436"/>
      <c r="M22" s="436"/>
      <c r="N22" s="436"/>
      <c r="O22" s="436"/>
      <c r="P22" s="436"/>
      <c r="Q22" s="436"/>
      <c r="R22" s="436"/>
      <c r="S22" s="436"/>
      <c r="T22" s="441"/>
      <c r="U22" s="1383" t="s">
        <v>13038</v>
      </c>
      <c r="V22" s="1359"/>
      <c r="W22" s="441"/>
      <c r="X22" s="1383" t="s">
        <v>13038</v>
      </c>
      <c r="Y22" s="1359"/>
      <c r="Z22" s="441"/>
      <c r="AA22" s="1384" t="s">
        <v>13038</v>
      </c>
      <c r="AB22" s="1359"/>
      <c r="AC22" s="441"/>
      <c r="AD22" s="1385" t="s">
        <v>13039</v>
      </c>
      <c r="AE22" s="1386"/>
      <c r="AF22" s="1386"/>
      <c r="AG22" s="1386"/>
      <c r="AH22" s="1386"/>
      <c r="AI22" s="1387"/>
    </row>
    <row r="23" spans="1:35" ht="15.75" customHeight="1">
      <c r="A23" s="447" t="s">
        <v>12463</v>
      </c>
      <c r="B23" s="443" t="s">
        <v>12462</v>
      </c>
      <c r="C23" s="448">
        <v>2</v>
      </c>
      <c r="D23" s="411" t="s">
        <v>13062</v>
      </c>
      <c r="E23" s="412" t="s">
        <v>13062</v>
      </c>
      <c r="F23" s="393" t="s">
        <v>13062</v>
      </c>
      <c r="G23" s="449" t="s">
        <v>13043</v>
      </c>
      <c r="H23" s="414" t="s">
        <v>12964</v>
      </c>
      <c r="I23" s="414"/>
      <c r="J23" s="450"/>
      <c r="K23" s="450"/>
      <c r="L23" s="450"/>
      <c r="M23" s="450"/>
      <c r="N23" s="450"/>
      <c r="O23" s="450">
        <v>21600</v>
      </c>
      <c r="P23" s="414" t="b">
        <v>1</v>
      </c>
      <c r="Q23" s="399" t="b">
        <v>0</v>
      </c>
      <c r="R23" s="399" t="s">
        <v>13021</v>
      </c>
      <c r="S23" s="399" t="s">
        <v>915</v>
      </c>
      <c r="T23" s="3"/>
      <c r="U23" s="401">
        <v>1400</v>
      </c>
      <c r="V23" s="416">
        <v>50</v>
      </c>
      <c r="W23" s="3"/>
      <c r="X23" s="401">
        <v>1600</v>
      </c>
      <c r="Y23" s="416">
        <v>60</v>
      </c>
      <c r="Z23" s="3"/>
      <c r="AA23" s="418">
        <v>1800</v>
      </c>
      <c r="AB23" s="419">
        <v>70</v>
      </c>
      <c r="AC23" s="3"/>
      <c r="AD23" s="420">
        <v>20</v>
      </c>
      <c r="AE23" s="421">
        <v>20</v>
      </c>
      <c r="AF23" s="428">
        <v>30</v>
      </c>
      <c r="AG23" s="423">
        <v>0</v>
      </c>
      <c r="AH23" s="424">
        <v>0</v>
      </c>
      <c r="AI23" s="424">
        <v>0</v>
      </c>
    </row>
    <row r="24" spans="1:35" ht="15.75" customHeight="1">
      <c r="A24" s="451" t="s">
        <v>13063</v>
      </c>
      <c r="B24" s="410" t="s">
        <v>12506</v>
      </c>
      <c r="C24" s="395">
        <v>2</v>
      </c>
      <c r="D24" s="411" t="s">
        <v>13019</v>
      </c>
      <c r="E24" s="412" t="s">
        <v>13019</v>
      </c>
      <c r="F24" s="393" t="s">
        <v>13019</v>
      </c>
      <c r="G24" s="413" t="s">
        <v>13020</v>
      </c>
      <c r="H24" s="414" t="s">
        <v>12966</v>
      </c>
      <c r="I24" s="414"/>
      <c r="J24" s="414"/>
      <c r="K24" s="414"/>
      <c r="L24" s="414"/>
      <c r="M24" s="414"/>
      <c r="N24" s="414"/>
      <c r="O24" s="414">
        <v>14400</v>
      </c>
      <c r="P24" s="414" t="b">
        <v>1</v>
      </c>
      <c r="Q24" s="399" t="b">
        <v>0</v>
      </c>
      <c r="R24" s="399" t="s">
        <v>13021</v>
      </c>
      <c r="S24" s="399"/>
      <c r="T24" s="26"/>
      <c r="U24" s="401">
        <v>500</v>
      </c>
      <c r="V24" s="416">
        <v>30</v>
      </c>
      <c r="W24" s="26"/>
      <c r="X24" s="401">
        <v>500</v>
      </c>
      <c r="Y24" s="416">
        <v>30</v>
      </c>
      <c r="Z24" s="2"/>
      <c r="AA24" s="418">
        <v>500</v>
      </c>
      <c r="AB24" s="419">
        <v>30</v>
      </c>
      <c r="AC24" s="2"/>
      <c r="AD24" s="420">
        <v>5</v>
      </c>
      <c r="AE24" s="421">
        <v>5</v>
      </c>
      <c r="AF24" s="428">
        <v>0</v>
      </c>
      <c r="AG24" s="423">
        <v>0</v>
      </c>
      <c r="AH24" s="424">
        <v>0</v>
      </c>
      <c r="AI24" s="424">
        <v>0</v>
      </c>
    </row>
    <row r="25" spans="1:35" ht="15.75" customHeight="1">
      <c r="A25" s="452" t="s">
        <v>13064</v>
      </c>
      <c r="B25" s="410" t="s">
        <v>13065</v>
      </c>
      <c r="C25" s="395">
        <v>2</v>
      </c>
      <c r="D25" s="411" t="s">
        <v>13024</v>
      </c>
      <c r="E25" s="412" t="s">
        <v>13019</v>
      </c>
      <c r="F25" s="393" t="s">
        <v>13042</v>
      </c>
      <c r="G25" s="413" t="s">
        <v>13026</v>
      </c>
      <c r="H25" s="414" t="s">
        <v>12966</v>
      </c>
      <c r="I25" s="414"/>
      <c r="J25" s="414"/>
      <c r="K25" s="414"/>
      <c r="L25" s="414"/>
      <c r="M25" s="414"/>
      <c r="N25" s="414"/>
      <c r="O25" s="414">
        <v>14400</v>
      </c>
      <c r="P25" s="414" t="b">
        <v>1</v>
      </c>
      <c r="Q25" s="399" t="b">
        <v>0</v>
      </c>
      <c r="R25" s="399" t="s">
        <v>13021</v>
      </c>
      <c r="S25" s="399" t="s">
        <v>944</v>
      </c>
      <c r="T25" s="26"/>
      <c r="U25" s="401">
        <v>850</v>
      </c>
      <c r="V25" s="416">
        <v>40</v>
      </c>
      <c r="W25" s="26"/>
      <c r="X25" s="401">
        <v>700</v>
      </c>
      <c r="Y25" s="416">
        <v>30</v>
      </c>
      <c r="Z25" s="2"/>
      <c r="AA25" s="401">
        <v>850</v>
      </c>
      <c r="AB25" s="416">
        <v>40</v>
      </c>
      <c r="AC25" s="2"/>
      <c r="AD25" s="420">
        <v>25</v>
      </c>
      <c r="AE25" s="421">
        <v>25</v>
      </c>
      <c r="AF25" s="428">
        <v>0</v>
      </c>
      <c r="AG25" s="423">
        <v>0</v>
      </c>
      <c r="AH25" s="424">
        <v>0</v>
      </c>
      <c r="AI25" s="424">
        <v>0</v>
      </c>
    </row>
    <row r="26" spans="1:35" ht="15.75" customHeight="1">
      <c r="A26" s="452" t="s">
        <v>13066</v>
      </c>
      <c r="B26" s="410" t="s">
        <v>13067</v>
      </c>
      <c r="C26" s="395">
        <v>2</v>
      </c>
      <c r="D26" s="411" t="s">
        <v>13042</v>
      </c>
      <c r="E26" s="412" t="s">
        <v>13053</v>
      </c>
      <c r="F26" s="393" t="s">
        <v>13019</v>
      </c>
      <c r="G26" s="413" t="s">
        <v>13033</v>
      </c>
      <c r="H26" s="414" t="s">
        <v>12964</v>
      </c>
      <c r="I26" s="414"/>
      <c r="J26" s="414"/>
      <c r="K26" s="414"/>
      <c r="L26" s="414"/>
      <c r="M26" s="414"/>
      <c r="N26" s="414"/>
      <c r="O26" s="414">
        <v>14400</v>
      </c>
      <c r="P26" s="414" t="b">
        <v>1</v>
      </c>
      <c r="Q26" s="399" t="b">
        <v>0</v>
      </c>
      <c r="R26" s="399" t="s">
        <v>13021</v>
      </c>
      <c r="S26" s="399" t="s">
        <v>950</v>
      </c>
      <c r="T26" s="26"/>
      <c r="U26" s="401">
        <v>1050</v>
      </c>
      <c r="V26" s="416">
        <v>55</v>
      </c>
      <c r="W26" s="26"/>
      <c r="X26" s="401">
        <v>800</v>
      </c>
      <c r="Y26" s="416">
        <v>40</v>
      </c>
      <c r="Z26" s="2"/>
      <c r="AA26" s="418">
        <v>900</v>
      </c>
      <c r="AB26" s="419">
        <v>50</v>
      </c>
      <c r="AC26" s="2"/>
      <c r="AD26" s="420">
        <v>10</v>
      </c>
      <c r="AE26" s="421">
        <v>25</v>
      </c>
      <c r="AF26" s="428">
        <v>0</v>
      </c>
      <c r="AG26" s="423">
        <v>0</v>
      </c>
      <c r="AH26" s="424">
        <v>0</v>
      </c>
      <c r="AI26" s="424">
        <v>0</v>
      </c>
    </row>
    <row r="27" spans="1:35" ht="15.75" customHeight="1">
      <c r="A27" s="451" t="s">
        <v>13068</v>
      </c>
      <c r="B27" s="410" t="s">
        <v>13069</v>
      </c>
      <c r="C27" s="395">
        <v>2</v>
      </c>
      <c r="D27" s="411" t="s">
        <v>13042</v>
      </c>
      <c r="E27" s="412" t="s">
        <v>13024</v>
      </c>
      <c r="F27" s="393" t="s">
        <v>13042</v>
      </c>
      <c r="G27" s="413" t="s">
        <v>13033</v>
      </c>
      <c r="H27" s="414" t="s">
        <v>12966</v>
      </c>
      <c r="I27" s="414"/>
      <c r="J27" s="414"/>
      <c r="K27" s="414"/>
      <c r="L27" s="414"/>
      <c r="M27" s="414"/>
      <c r="N27" s="414"/>
      <c r="O27" s="414">
        <v>14400</v>
      </c>
      <c r="P27" s="414" t="b">
        <v>1</v>
      </c>
      <c r="Q27" s="399" t="b">
        <v>0</v>
      </c>
      <c r="R27" s="399" t="s">
        <v>13021</v>
      </c>
      <c r="S27" s="399" t="s">
        <v>936</v>
      </c>
      <c r="T27" s="26"/>
      <c r="U27" s="401">
        <v>700</v>
      </c>
      <c r="V27" s="416">
        <v>35</v>
      </c>
      <c r="W27" s="26"/>
      <c r="X27" s="418">
        <v>900</v>
      </c>
      <c r="Y27" s="419">
        <v>45</v>
      </c>
      <c r="Z27" s="2"/>
      <c r="AA27" s="418">
        <v>800</v>
      </c>
      <c r="AB27" s="419">
        <v>40</v>
      </c>
      <c r="AC27" s="2"/>
      <c r="AD27" s="420">
        <v>25</v>
      </c>
      <c r="AE27" s="421">
        <v>25</v>
      </c>
      <c r="AF27" s="428">
        <v>0</v>
      </c>
      <c r="AG27" s="423">
        <v>0</v>
      </c>
      <c r="AH27" s="424">
        <v>0</v>
      </c>
      <c r="AI27" s="424">
        <v>0</v>
      </c>
    </row>
    <row r="28" spans="1:35" ht="15.75" customHeight="1">
      <c r="A28" s="452" t="s">
        <v>13070</v>
      </c>
      <c r="B28" s="410" t="s">
        <v>13071</v>
      </c>
      <c r="C28" s="395">
        <v>2</v>
      </c>
      <c r="D28" s="411" t="s">
        <v>13019</v>
      </c>
      <c r="E28" s="412" t="s">
        <v>13024</v>
      </c>
      <c r="F28" s="393" t="s">
        <v>13019</v>
      </c>
      <c r="G28" s="413" t="s">
        <v>13026</v>
      </c>
      <c r="H28" s="414" t="s">
        <v>12964</v>
      </c>
      <c r="I28" s="414"/>
      <c r="J28" s="414"/>
      <c r="K28" s="414"/>
      <c r="L28" s="414"/>
      <c r="M28" s="414"/>
      <c r="N28" s="414"/>
      <c r="O28" s="414">
        <v>14400</v>
      </c>
      <c r="P28" s="414" t="b">
        <v>1</v>
      </c>
      <c r="Q28" s="399" t="b">
        <v>0</v>
      </c>
      <c r="R28" s="399" t="s">
        <v>13021</v>
      </c>
      <c r="S28" s="399"/>
      <c r="T28" s="26"/>
      <c r="U28" s="401">
        <v>650</v>
      </c>
      <c r="V28" s="416">
        <v>30</v>
      </c>
      <c r="W28" s="26"/>
      <c r="X28" s="401">
        <v>750</v>
      </c>
      <c r="Y28" s="416">
        <v>40</v>
      </c>
      <c r="Z28" s="2"/>
      <c r="AA28" s="418">
        <v>650</v>
      </c>
      <c r="AB28" s="419">
        <v>30</v>
      </c>
      <c r="AC28" s="2"/>
      <c r="AD28" s="420">
        <v>0</v>
      </c>
      <c r="AE28" s="421">
        <v>25</v>
      </c>
      <c r="AF28" s="428">
        <v>15</v>
      </c>
      <c r="AG28" s="423">
        <v>0</v>
      </c>
      <c r="AH28" s="424">
        <v>0</v>
      </c>
      <c r="AI28" s="424">
        <v>0</v>
      </c>
    </row>
    <row r="29" spans="1:35" ht="15.75" customHeight="1">
      <c r="A29" s="452" t="s">
        <v>13072</v>
      </c>
      <c r="B29" s="410" t="s">
        <v>13073</v>
      </c>
      <c r="C29" s="395">
        <v>2</v>
      </c>
      <c r="D29" s="411" t="s">
        <v>13074</v>
      </c>
      <c r="E29" s="412" t="s">
        <v>13019</v>
      </c>
      <c r="F29" s="393" t="s">
        <v>13042</v>
      </c>
      <c r="G29" s="413" t="s">
        <v>13026</v>
      </c>
      <c r="H29" s="414" t="s">
        <v>12965</v>
      </c>
      <c r="I29" s="414"/>
      <c r="J29" s="414"/>
      <c r="K29" s="414"/>
      <c r="L29" s="414"/>
      <c r="M29" s="414"/>
      <c r="N29" s="414"/>
      <c r="O29" s="414">
        <v>14400</v>
      </c>
      <c r="P29" s="414" t="b">
        <v>1</v>
      </c>
      <c r="Q29" s="399" t="b">
        <v>0</v>
      </c>
      <c r="R29" s="399" t="s">
        <v>13021</v>
      </c>
      <c r="S29" s="399"/>
      <c r="T29" s="26"/>
      <c r="U29" s="401">
        <v>500</v>
      </c>
      <c r="V29" s="416">
        <v>40</v>
      </c>
      <c r="W29" s="26"/>
      <c r="X29" s="401">
        <v>450</v>
      </c>
      <c r="Y29" s="416">
        <v>35</v>
      </c>
      <c r="Z29" s="2"/>
      <c r="AA29" s="418">
        <v>400</v>
      </c>
      <c r="AB29" s="419">
        <v>30</v>
      </c>
      <c r="AC29" s="2"/>
      <c r="AD29" s="420">
        <v>0</v>
      </c>
      <c r="AE29" s="421">
        <v>25</v>
      </c>
      <c r="AF29" s="428">
        <v>15</v>
      </c>
      <c r="AG29" s="423">
        <v>0</v>
      </c>
      <c r="AH29" s="424">
        <v>0</v>
      </c>
      <c r="AI29" s="424">
        <v>0</v>
      </c>
    </row>
    <row r="30" spans="1:35" ht="15.75" customHeight="1">
      <c r="A30" s="452" t="s">
        <v>13075</v>
      </c>
      <c r="B30" s="410" t="s">
        <v>13076</v>
      </c>
      <c r="C30" s="395">
        <v>2</v>
      </c>
      <c r="D30" s="411" t="s">
        <v>13019</v>
      </c>
      <c r="E30" s="412" t="s">
        <v>13074</v>
      </c>
      <c r="F30" s="393" t="s">
        <v>13042</v>
      </c>
      <c r="G30" s="413" t="s">
        <v>13061</v>
      </c>
      <c r="H30" s="414" t="s">
        <v>12964</v>
      </c>
      <c r="I30" s="414"/>
      <c r="J30" s="414"/>
      <c r="K30" s="414"/>
      <c r="L30" s="414"/>
      <c r="M30" s="414"/>
      <c r="N30" s="414"/>
      <c r="O30" s="414">
        <v>14400</v>
      </c>
      <c r="P30" s="414" t="b">
        <v>1</v>
      </c>
      <c r="Q30" s="399" t="b">
        <v>0</v>
      </c>
      <c r="R30" s="399" t="s">
        <v>13021</v>
      </c>
      <c r="S30" s="399"/>
      <c r="T30" s="26"/>
      <c r="U30" s="401">
        <v>350</v>
      </c>
      <c r="V30" s="416">
        <v>35</v>
      </c>
      <c r="W30" s="26"/>
      <c r="X30" s="401">
        <v>400</v>
      </c>
      <c r="Y30" s="416">
        <v>40</v>
      </c>
      <c r="Z30" s="2"/>
      <c r="AA30" s="418">
        <v>300</v>
      </c>
      <c r="AB30" s="419">
        <v>30</v>
      </c>
      <c r="AC30" s="2"/>
      <c r="AD30" s="420">
        <v>15</v>
      </c>
      <c r="AE30" s="421">
        <v>0</v>
      </c>
      <c r="AF30" s="428">
        <v>15</v>
      </c>
      <c r="AG30" s="423">
        <v>0</v>
      </c>
      <c r="AH30" s="424">
        <v>0</v>
      </c>
      <c r="AI30" s="424">
        <v>0</v>
      </c>
    </row>
    <row r="31" spans="1:35" ht="15.75" customHeight="1">
      <c r="A31" s="452" t="s">
        <v>13077</v>
      </c>
      <c r="B31" s="410" t="s">
        <v>13078</v>
      </c>
      <c r="C31" s="395">
        <v>2</v>
      </c>
      <c r="D31" s="411" t="s">
        <v>13042</v>
      </c>
      <c r="E31" s="412" t="s">
        <v>13019</v>
      </c>
      <c r="F31" s="393" t="s">
        <v>13024</v>
      </c>
      <c r="G31" s="413" t="s">
        <v>13061</v>
      </c>
      <c r="H31" s="414" t="s">
        <v>12964</v>
      </c>
      <c r="I31" s="414"/>
      <c r="J31" s="414"/>
      <c r="K31" s="414"/>
      <c r="L31" s="414"/>
      <c r="M31" s="414"/>
      <c r="N31" s="414"/>
      <c r="O31" s="414">
        <v>14400</v>
      </c>
      <c r="P31" s="414" t="b">
        <v>1</v>
      </c>
      <c r="Q31" s="399" t="b">
        <v>0</v>
      </c>
      <c r="R31" s="399" t="s">
        <v>13021</v>
      </c>
      <c r="S31" s="399" t="s">
        <v>939</v>
      </c>
      <c r="T31" s="26"/>
      <c r="U31" s="401">
        <v>800</v>
      </c>
      <c r="V31" s="416">
        <v>30</v>
      </c>
      <c r="W31" s="26"/>
      <c r="X31" s="401">
        <v>900</v>
      </c>
      <c r="Y31" s="416">
        <v>35</v>
      </c>
      <c r="Z31" s="2"/>
      <c r="AA31" s="418">
        <v>1000</v>
      </c>
      <c r="AB31" s="419">
        <v>40</v>
      </c>
      <c r="AC31" s="2"/>
      <c r="AD31" s="420">
        <v>10</v>
      </c>
      <c r="AE31" s="421">
        <v>10</v>
      </c>
      <c r="AF31" s="428">
        <v>15</v>
      </c>
      <c r="AG31" s="423">
        <v>0</v>
      </c>
      <c r="AH31" s="424">
        <v>0</v>
      </c>
      <c r="AI31" s="424">
        <v>0</v>
      </c>
    </row>
    <row r="32" spans="1:35" ht="15.75" customHeight="1">
      <c r="A32" s="452" t="s">
        <v>13079</v>
      </c>
      <c r="B32" s="430" t="s">
        <v>13080</v>
      </c>
      <c r="C32" s="395">
        <v>2</v>
      </c>
      <c r="D32" s="411" t="s">
        <v>13053</v>
      </c>
      <c r="E32" s="412" t="s">
        <v>13019</v>
      </c>
      <c r="F32" s="393" t="s">
        <v>13074</v>
      </c>
      <c r="G32" s="413" t="s">
        <v>13043</v>
      </c>
      <c r="H32" s="414" t="s">
        <v>12966</v>
      </c>
      <c r="I32" s="414"/>
      <c r="J32" s="414"/>
      <c r="K32" s="414"/>
      <c r="L32" s="414"/>
      <c r="M32" s="414"/>
      <c r="N32" s="414"/>
      <c r="O32" s="414">
        <v>14400</v>
      </c>
      <c r="P32" s="414" t="b">
        <v>1</v>
      </c>
      <c r="Q32" s="399" t="b">
        <v>0</v>
      </c>
      <c r="R32" s="399" t="s">
        <v>13021</v>
      </c>
      <c r="S32" s="399"/>
      <c r="T32" s="26"/>
      <c r="U32" s="401">
        <v>600</v>
      </c>
      <c r="V32" s="416">
        <v>40</v>
      </c>
      <c r="W32" s="26"/>
      <c r="X32" s="401">
        <v>600</v>
      </c>
      <c r="Y32" s="416">
        <v>40</v>
      </c>
      <c r="Z32" s="2"/>
      <c r="AA32" s="418">
        <v>600</v>
      </c>
      <c r="AB32" s="419">
        <v>40</v>
      </c>
      <c r="AC32" s="2"/>
      <c r="AD32" s="420">
        <v>25</v>
      </c>
      <c r="AE32" s="421">
        <v>0</v>
      </c>
      <c r="AF32" s="428">
        <v>0</v>
      </c>
      <c r="AG32" s="423">
        <v>0</v>
      </c>
      <c r="AH32" s="424">
        <v>0</v>
      </c>
      <c r="AI32" s="424">
        <v>0</v>
      </c>
    </row>
    <row r="33" spans="1:35" ht="15.75" customHeight="1">
      <c r="A33" s="452" t="s">
        <v>13081</v>
      </c>
      <c r="B33" s="410" t="s">
        <v>13082</v>
      </c>
      <c r="C33" s="395">
        <v>2</v>
      </c>
      <c r="D33" s="411" t="s">
        <v>13042</v>
      </c>
      <c r="E33" s="412" t="s">
        <v>13019</v>
      </c>
      <c r="F33" s="393" t="s">
        <v>13024</v>
      </c>
      <c r="G33" s="413" t="s">
        <v>13028</v>
      </c>
      <c r="H33" s="414" t="s">
        <v>12966</v>
      </c>
      <c r="I33" s="414"/>
      <c r="J33" s="414"/>
      <c r="K33" s="414"/>
      <c r="L33" s="414"/>
      <c r="M33" s="414"/>
      <c r="N33" s="414"/>
      <c r="O33" s="414">
        <v>14400</v>
      </c>
      <c r="P33" s="414" t="b">
        <v>1</v>
      </c>
      <c r="Q33" s="399" t="b">
        <v>0</v>
      </c>
      <c r="R33" s="399" t="s">
        <v>13021</v>
      </c>
      <c r="S33" s="399" t="s">
        <v>947</v>
      </c>
      <c r="T33" s="26"/>
      <c r="U33" s="401">
        <v>1000</v>
      </c>
      <c r="V33" s="416">
        <v>45</v>
      </c>
      <c r="W33" s="26"/>
      <c r="X33" s="401">
        <v>1100</v>
      </c>
      <c r="Y33" s="416">
        <v>55</v>
      </c>
      <c r="Z33" s="2"/>
      <c r="AA33" s="418">
        <v>1200</v>
      </c>
      <c r="AB33" s="419">
        <v>65</v>
      </c>
      <c r="AC33" s="2"/>
      <c r="AD33" s="420">
        <v>25</v>
      </c>
      <c r="AE33" s="421">
        <v>0</v>
      </c>
      <c r="AF33" s="428">
        <v>0</v>
      </c>
      <c r="AG33" s="423">
        <v>0</v>
      </c>
      <c r="AH33" s="424">
        <v>0</v>
      </c>
      <c r="AI33" s="424">
        <v>0</v>
      </c>
    </row>
    <row r="34" spans="1:35" ht="15.75" customHeight="1">
      <c r="A34" s="452" t="s">
        <v>13083</v>
      </c>
      <c r="B34" s="410" t="s">
        <v>13084</v>
      </c>
      <c r="C34" s="395">
        <v>2</v>
      </c>
      <c r="D34" s="411" t="s">
        <v>13019</v>
      </c>
      <c r="E34" s="412" t="s">
        <v>13019</v>
      </c>
      <c r="F34" s="393" t="s">
        <v>13019</v>
      </c>
      <c r="G34" s="413" t="s">
        <v>13058</v>
      </c>
      <c r="H34" s="414" t="s">
        <v>12964</v>
      </c>
      <c r="I34" s="414"/>
      <c r="J34" s="414"/>
      <c r="K34" s="414"/>
      <c r="L34" s="414"/>
      <c r="M34" s="414"/>
      <c r="N34" s="414"/>
      <c r="O34" s="414">
        <v>3600</v>
      </c>
      <c r="P34" s="414" t="b">
        <v>1</v>
      </c>
      <c r="Q34" s="399" t="b">
        <v>0</v>
      </c>
      <c r="R34" s="399" t="s">
        <v>13021</v>
      </c>
      <c r="S34" s="399"/>
      <c r="T34" s="26"/>
      <c r="U34" s="401">
        <v>400</v>
      </c>
      <c r="V34" s="416">
        <v>30</v>
      </c>
      <c r="W34" s="26"/>
      <c r="X34" s="401">
        <v>400</v>
      </c>
      <c r="Y34" s="416">
        <v>30</v>
      </c>
      <c r="Z34" s="2"/>
      <c r="AA34" s="418">
        <v>400</v>
      </c>
      <c r="AB34" s="419">
        <v>30</v>
      </c>
      <c r="AC34" s="2"/>
      <c r="AD34" s="420">
        <v>10</v>
      </c>
      <c r="AE34" s="421">
        <v>10</v>
      </c>
      <c r="AF34" s="428">
        <v>10</v>
      </c>
      <c r="AG34" s="423">
        <v>0</v>
      </c>
      <c r="AH34" s="424">
        <v>0</v>
      </c>
      <c r="AI34" s="424">
        <v>0</v>
      </c>
    </row>
    <row r="35" spans="1:35" ht="15.75" customHeight="1">
      <c r="A35" s="452" t="s">
        <v>13085</v>
      </c>
      <c r="B35" s="453" t="s">
        <v>13086</v>
      </c>
      <c r="C35" s="395">
        <v>2</v>
      </c>
      <c r="D35" s="411" t="s">
        <v>13019</v>
      </c>
      <c r="E35" s="412" t="s">
        <v>13019</v>
      </c>
      <c r="F35" s="393" t="s">
        <v>13019</v>
      </c>
      <c r="G35" s="413" t="s">
        <v>13087</v>
      </c>
      <c r="H35" s="414" t="s">
        <v>12966</v>
      </c>
      <c r="I35" s="414"/>
      <c r="J35" s="414"/>
      <c r="K35" s="414"/>
      <c r="L35" s="414"/>
      <c r="M35" s="414"/>
      <c r="N35" s="414"/>
      <c r="O35" s="414">
        <v>14400</v>
      </c>
      <c r="P35" s="414" t="b">
        <v>1</v>
      </c>
      <c r="Q35" s="399" t="b">
        <v>0</v>
      </c>
      <c r="R35" s="399" t="s">
        <v>13088</v>
      </c>
      <c r="S35" s="399"/>
      <c r="T35" s="415"/>
      <c r="U35" s="401">
        <v>500</v>
      </c>
      <c r="V35" s="416">
        <v>30</v>
      </c>
      <c r="W35" s="415"/>
      <c r="X35" s="401">
        <v>500</v>
      </c>
      <c r="Y35" s="416">
        <v>30</v>
      </c>
      <c r="Z35" s="417"/>
      <c r="AA35" s="418">
        <v>500</v>
      </c>
      <c r="AB35" s="419">
        <v>30</v>
      </c>
      <c r="AC35" s="417"/>
      <c r="AD35" s="420">
        <v>25</v>
      </c>
      <c r="AE35" s="421">
        <v>0</v>
      </c>
      <c r="AF35" s="428">
        <v>25</v>
      </c>
      <c r="AG35" s="423">
        <v>0</v>
      </c>
      <c r="AH35" s="424">
        <v>0</v>
      </c>
      <c r="AI35" s="424">
        <v>0</v>
      </c>
    </row>
    <row r="36" spans="1:35" ht="15.75" customHeight="1">
      <c r="A36" s="452" t="s">
        <v>13089</v>
      </c>
      <c r="B36" s="453" t="s">
        <v>12508</v>
      </c>
      <c r="C36" s="395">
        <v>2</v>
      </c>
      <c r="D36" s="411" t="s">
        <v>13019</v>
      </c>
      <c r="E36" s="412" t="s">
        <v>13019</v>
      </c>
      <c r="F36" s="393" t="s">
        <v>13019</v>
      </c>
      <c r="G36" s="413" t="s">
        <v>13087</v>
      </c>
      <c r="H36" s="414" t="s">
        <v>12964</v>
      </c>
      <c r="I36" s="414"/>
      <c r="J36" s="414"/>
      <c r="K36" s="414"/>
      <c r="L36" s="414"/>
      <c r="M36" s="414"/>
      <c r="N36" s="414"/>
      <c r="O36" s="414">
        <v>14400</v>
      </c>
      <c r="P36" s="414" t="b">
        <v>1</v>
      </c>
      <c r="Q36" s="399" t="b">
        <v>0</v>
      </c>
      <c r="R36" s="399" t="s">
        <v>13021</v>
      </c>
      <c r="S36" s="399"/>
      <c r="T36" s="454"/>
      <c r="U36" s="418">
        <v>600</v>
      </c>
      <c r="V36" s="416">
        <v>30</v>
      </c>
      <c r="W36" s="454"/>
      <c r="X36" s="418">
        <v>600</v>
      </c>
      <c r="Y36" s="416">
        <v>30</v>
      </c>
      <c r="Z36" s="455"/>
      <c r="AA36" s="418">
        <v>600</v>
      </c>
      <c r="AB36" s="419">
        <v>30</v>
      </c>
      <c r="AC36" s="455"/>
      <c r="AD36" s="420">
        <v>0</v>
      </c>
      <c r="AE36" s="421">
        <v>25</v>
      </c>
      <c r="AF36" s="428">
        <v>15</v>
      </c>
      <c r="AG36" s="423">
        <v>0</v>
      </c>
      <c r="AH36" s="424">
        <v>0</v>
      </c>
      <c r="AI36" s="424">
        <v>0</v>
      </c>
    </row>
    <row r="37" spans="1:35" ht="15.75" customHeight="1">
      <c r="A37" s="452" t="s">
        <v>13090</v>
      </c>
      <c r="B37" s="453" t="s">
        <v>12510</v>
      </c>
      <c r="C37" s="395">
        <v>2</v>
      </c>
      <c r="D37" s="411" t="s">
        <v>13019</v>
      </c>
      <c r="E37" s="412" t="s">
        <v>13019</v>
      </c>
      <c r="F37" s="393" t="s">
        <v>13019</v>
      </c>
      <c r="G37" s="413" t="s">
        <v>13087</v>
      </c>
      <c r="H37" s="414" t="s">
        <v>12964</v>
      </c>
      <c r="I37" s="414"/>
      <c r="J37" s="414"/>
      <c r="K37" s="414"/>
      <c r="L37" s="414"/>
      <c r="M37" s="414"/>
      <c r="N37" s="414"/>
      <c r="O37" s="414">
        <v>14400</v>
      </c>
      <c r="P37" s="414" t="b">
        <v>1</v>
      </c>
      <c r="Q37" s="399" t="b">
        <v>0</v>
      </c>
      <c r="R37" s="399" t="s">
        <v>13021</v>
      </c>
      <c r="S37" s="399"/>
      <c r="T37" s="454"/>
      <c r="U37" s="418">
        <v>600</v>
      </c>
      <c r="V37" s="416">
        <v>30</v>
      </c>
      <c r="W37" s="454"/>
      <c r="X37" s="418">
        <v>600</v>
      </c>
      <c r="Y37" s="416">
        <v>30</v>
      </c>
      <c r="Z37" s="455"/>
      <c r="AA37" s="418">
        <v>600</v>
      </c>
      <c r="AB37" s="419">
        <v>30</v>
      </c>
      <c r="AC37" s="455"/>
      <c r="AD37" s="420">
        <v>0</v>
      </c>
      <c r="AE37" s="421">
        <v>25</v>
      </c>
      <c r="AF37" s="428">
        <v>15</v>
      </c>
      <c r="AG37" s="423">
        <v>0</v>
      </c>
      <c r="AH37" s="424">
        <v>0</v>
      </c>
      <c r="AI37" s="424">
        <v>0</v>
      </c>
    </row>
    <row r="38" spans="1:35" ht="15.75" customHeight="1">
      <c r="A38" s="452" t="s">
        <v>13091</v>
      </c>
      <c r="B38" s="453" t="s">
        <v>12511</v>
      </c>
      <c r="C38" s="395">
        <v>2</v>
      </c>
      <c r="D38" s="411" t="s">
        <v>13019</v>
      </c>
      <c r="E38" s="412" t="s">
        <v>13019</v>
      </c>
      <c r="F38" s="393" t="s">
        <v>13019</v>
      </c>
      <c r="G38" s="413" t="s">
        <v>13087</v>
      </c>
      <c r="H38" s="414" t="s">
        <v>12964</v>
      </c>
      <c r="I38" s="414"/>
      <c r="J38" s="414"/>
      <c r="K38" s="414"/>
      <c r="L38" s="414"/>
      <c r="M38" s="414"/>
      <c r="N38" s="414"/>
      <c r="O38" s="414">
        <v>14400</v>
      </c>
      <c r="P38" s="414" t="b">
        <v>1</v>
      </c>
      <c r="Q38" s="399" t="b">
        <v>0</v>
      </c>
      <c r="R38" s="399" t="s">
        <v>13021</v>
      </c>
      <c r="S38" s="399"/>
      <c r="T38" s="454"/>
      <c r="U38" s="418">
        <v>600</v>
      </c>
      <c r="V38" s="416">
        <v>30</v>
      </c>
      <c r="W38" s="454"/>
      <c r="X38" s="418">
        <v>600</v>
      </c>
      <c r="Y38" s="416">
        <v>30</v>
      </c>
      <c r="Z38" s="455"/>
      <c r="AA38" s="418">
        <v>600</v>
      </c>
      <c r="AB38" s="419">
        <v>30</v>
      </c>
      <c r="AC38" s="455"/>
      <c r="AD38" s="420">
        <v>0</v>
      </c>
      <c r="AE38" s="421">
        <v>25</v>
      </c>
      <c r="AF38" s="428">
        <v>15</v>
      </c>
      <c r="AG38" s="423">
        <v>0</v>
      </c>
      <c r="AH38" s="424">
        <v>0</v>
      </c>
      <c r="AI38" s="424">
        <v>0</v>
      </c>
    </row>
    <row r="39" spans="1:35" ht="15.75" customHeight="1">
      <c r="A39" s="452" t="s">
        <v>13092</v>
      </c>
      <c r="B39" s="453" t="s">
        <v>12512</v>
      </c>
      <c r="C39" s="395">
        <v>2</v>
      </c>
      <c r="D39" s="411" t="s">
        <v>13019</v>
      </c>
      <c r="E39" s="412" t="s">
        <v>13019</v>
      </c>
      <c r="F39" s="393" t="s">
        <v>13019</v>
      </c>
      <c r="G39" s="413" t="s">
        <v>13087</v>
      </c>
      <c r="H39" s="414" t="s">
        <v>12964</v>
      </c>
      <c r="I39" s="414"/>
      <c r="J39" s="414"/>
      <c r="K39" s="414"/>
      <c r="L39" s="414"/>
      <c r="M39" s="414"/>
      <c r="N39" s="414"/>
      <c r="O39" s="414">
        <v>14400</v>
      </c>
      <c r="P39" s="414" t="b">
        <v>1</v>
      </c>
      <c r="Q39" s="399" t="b">
        <v>0</v>
      </c>
      <c r="R39" s="399" t="s">
        <v>13021</v>
      </c>
      <c r="S39" s="399"/>
      <c r="T39" s="454"/>
      <c r="U39" s="418">
        <v>600</v>
      </c>
      <c r="V39" s="416">
        <v>30</v>
      </c>
      <c r="W39" s="454"/>
      <c r="X39" s="418">
        <v>600</v>
      </c>
      <c r="Y39" s="416">
        <v>30</v>
      </c>
      <c r="Z39" s="455"/>
      <c r="AA39" s="418">
        <v>600</v>
      </c>
      <c r="AB39" s="419">
        <v>30</v>
      </c>
      <c r="AC39" s="455"/>
      <c r="AD39" s="420">
        <v>0</v>
      </c>
      <c r="AE39" s="421">
        <v>25</v>
      </c>
      <c r="AF39" s="428">
        <v>15</v>
      </c>
      <c r="AG39" s="423">
        <v>0</v>
      </c>
      <c r="AH39" s="424">
        <v>0</v>
      </c>
      <c r="AI39" s="424">
        <v>0</v>
      </c>
    </row>
    <row r="40" spans="1:35" ht="15.75" customHeight="1">
      <c r="A40" s="452" t="s">
        <v>13093</v>
      </c>
      <c r="B40" s="453" t="s">
        <v>12513</v>
      </c>
      <c r="C40" s="395">
        <v>2</v>
      </c>
      <c r="D40" s="411" t="s">
        <v>13019</v>
      </c>
      <c r="E40" s="412" t="s">
        <v>13019</v>
      </c>
      <c r="F40" s="393" t="s">
        <v>13019</v>
      </c>
      <c r="G40" s="413" t="s">
        <v>13087</v>
      </c>
      <c r="H40" s="414" t="s">
        <v>12964</v>
      </c>
      <c r="I40" s="414"/>
      <c r="J40" s="414"/>
      <c r="K40" s="414"/>
      <c r="L40" s="414"/>
      <c r="M40" s="414"/>
      <c r="N40" s="414"/>
      <c r="O40" s="414">
        <v>14400</v>
      </c>
      <c r="P40" s="414" t="b">
        <v>1</v>
      </c>
      <c r="Q40" s="399" t="b">
        <v>0</v>
      </c>
      <c r="R40" s="399" t="s">
        <v>13021</v>
      </c>
      <c r="S40" s="399"/>
      <c r="T40" s="454"/>
      <c r="U40" s="418">
        <v>600</v>
      </c>
      <c r="V40" s="416">
        <v>30</v>
      </c>
      <c r="W40" s="454"/>
      <c r="X40" s="418">
        <v>600</v>
      </c>
      <c r="Y40" s="416">
        <v>30</v>
      </c>
      <c r="Z40" s="455"/>
      <c r="AA40" s="418">
        <v>600</v>
      </c>
      <c r="AB40" s="419">
        <v>30</v>
      </c>
      <c r="AC40" s="455"/>
      <c r="AD40" s="420">
        <v>0</v>
      </c>
      <c r="AE40" s="421">
        <v>25</v>
      </c>
      <c r="AF40" s="428">
        <v>15</v>
      </c>
      <c r="AG40" s="423">
        <v>0</v>
      </c>
      <c r="AH40" s="424">
        <v>0</v>
      </c>
      <c r="AI40" s="424">
        <v>0</v>
      </c>
    </row>
    <row r="41" spans="1:35" ht="16.5">
      <c r="A41" s="452" t="s">
        <v>13094</v>
      </c>
      <c r="B41" s="453" t="s">
        <v>12514</v>
      </c>
      <c r="C41" s="395">
        <v>2</v>
      </c>
      <c r="D41" s="411" t="s">
        <v>13019</v>
      </c>
      <c r="E41" s="412" t="s">
        <v>13019</v>
      </c>
      <c r="F41" s="393" t="s">
        <v>13019</v>
      </c>
      <c r="G41" s="413" t="s">
        <v>13087</v>
      </c>
      <c r="H41" s="414" t="s">
        <v>12964</v>
      </c>
      <c r="I41" s="414"/>
      <c r="J41" s="414"/>
      <c r="K41" s="414"/>
      <c r="L41" s="414"/>
      <c r="M41" s="414"/>
      <c r="N41" s="414"/>
      <c r="O41" s="414">
        <v>14400</v>
      </c>
      <c r="P41" s="414" t="b">
        <v>1</v>
      </c>
      <c r="Q41" s="399" t="b">
        <v>0</v>
      </c>
      <c r="R41" s="399" t="s">
        <v>13021</v>
      </c>
      <c r="S41" s="399"/>
      <c r="T41" s="454"/>
      <c r="U41" s="418">
        <v>600</v>
      </c>
      <c r="V41" s="416">
        <v>30</v>
      </c>
      <c r="W41" s="454"/>
      <c r="X41" s="418">
        <v>600</v>
      </c>
      <c r="Y41" s="416">
        <v>30</v>
      </c>
      <c r="Z41" s="455"/>
      <c r="AA41" s="418">
        <v>600</v>
      </c>
      <c r="AB41" s="419">
        <v>30</v>
      </c>
      <c r="AC41" s="455"/>
      <c r="AD41" s="420">
        <v>0</v>
      </c>
      <c r="AE41" s="421">
        <v>25</v>
      </c>
      <c r="AF41" s="428">
        <v>15</v>
      </c>
      <c r="AG41" s="423">
        <v>0</v>
      </c>
      <c r="AH41" s="424">
        <v>0</v>
      </c>
      <c r="AI41" s="424">
        <v>0</v>
      </c>
    </row>
    <row r="42" spans="1:35" ht="16.5">
      <c r="A42" s="447" t="s">
        <v>13095</v>
      </c>
      <c r="B42" s="443" t="s">
        <v>13096</v>
      </c>
      <c r="C42" s="395">
        <v>2</v>
      </c>
      <c r="D42" s="411" t="s">
        <v>13062</v>
      </c>
      <c r="E42" s="412" t="s">
        <v>13062</v>
      </c>
      <c r="F42" s="393" t="s">
        <v>13062</v>
      </c>
      <c r="G42" s="413" t="s">
        <v>13043</v>
      </c>
      <c r="H42" s="414" t="s">
        <v>12966</v>
      </c>
      <c r="I42" s="414"/>
      <c r="J42" s="414"/>
      <c r="K42" s="414"/>
      <c r="L42" s="414"/>
      <c r="M42" s="414"/>
      <c r="N42" s="414"/>
      <c r="O42" s="414">
        <v>21600</v>
      </c>
      <c r="P42" s="414" t="b">
        <v>1</v>
      </c>
      <c r="Q42" s="399" t="b">
        <v>0</v>
      </c>
      <c r="R42" s="399" t="s">
        <v>13021</v>
      </c>
      <c r="S42" s="399"/>
      <c r="T42" s="26"/>
      <c r="U42" s="401">
        <v>900</v>
      </c>
      <c r="V42" s="416">
        <v>30</v>
      </c>
      <c r="W42" s="26"/>
      <c r="X42" s="401">
        <v>900</v>
      </c>
      <c r="Y42" s="416">
        <v>30</v>
      </c>
      <c r="Z42" s="2"/>
      <c r="AA42" s="418">
        <v>900</v>
      </c>
      <c r="AB42" s="419">
        <v>30</v>
      </c>
      <c r="AC42" s="2"/>
      <c r="AD42" s="420">
        <v>10</v>
      </c>
      <c r="AE42" s="421">
        <v>10</v>
      </c>
      <c r="AF42" s="428">
        <v>0</v>
      </c>
      <c r="AG42" s="423">
        <v>0</v>
      </c>
      <c r="AH42" s="424">
        <v>0</v>
      </c>
      <c r="AI42" s="424">
        <v>0</v>
      </c>
    </row>
    <row r="43" spans="1:35" ht="26.25">
      <c r="A43" s="435"/>
      <c r="B43" s="436"/>
      <c r="C43" s="437"/>
      <c r="D43" s="438"/>
      <c r="E43" s="439"/>
      <c r="F43" s="436"/>
      <c r="G43" s="440"/>
      <c r="H43" s="436"/>
      <c r="I43" s="436"/>
      <c r="J43" s="436"/>
      <c r="K43" s="436"/>
      <c r="L43" s="436"/>
      <c r="M43" s="436"/>
      <c r="N43" s="436"/>
      <c r="O43" s="436"/>
      <c r="P43" s="436"/>
      <c r="Q43" s="436"/>
      <c r="R43" s="436"/>
      <c r="S43" s="436"/>
      <c r="T43" s="441"/>
      <c r="U43" s="1383" t="s">
        <v>13038</v>
      </c>
      <c r="V43" s="1359"/>
      <c r="W43" s="441"/>
      <c r="X43" s="1383" t="s">
        <v>13038</v>
      </c>
      <c r="Y43" s="1359"/>
      <c r="Z43" s="441"/>
      <c r="AA43" s="1384" t="s">
        <v>13038</v>
      </c>
      <c r="AB43" s="1359"/>
      <c r="AC43" s="441"/>
      <c r="AD43" s="1385" t="s">
        <v>13039</v>
      </c>
      <c r="AE43" s="1386"/>
      <c r="AF43" s="1386"/>
      <c r="AG43" s="1386"/>
      <c r="AH43" s="1386"/>
      <c r="AI43" s="1387"/>
    </row>
    <row r="44" spans="1:35" ht="16.5">
      <c r="A44" s="456" t="s">
        <v>13097</v>
      </c>
      <c r="B44" s="410" t="s">
        <v>13098</v>
      </c>
      <c r="C44" s="395">
        <v>3</v>
      </c>
      <c r="D44" s="411" t="s">
        <v>13019</v>
      </c>
      <c r="E44" s="412" t="s">
        <v>13019</v>
      </c>
      <c r="F44" s="393" t="s">
        <v>13019</v>
      </c>
      <c r="G44" s="413" t="s">
        <v>13058</v>
      </c>
      <c r="H44" s="414" t="s">
        <v>12964</v>
      </c>
      <c r="I44" s="414"/>
      <c r="J44" s="414"/>
      <c r="K44" s="414"/>
      <c r="L44" s="414"/>
      <c r="M44" s="414"/>
      <c r="N44" s="414"/>
      <c r="O44" s="414">
        <v>7200</v>
      </c>
      <c r="P44" s="414" t="b">
        <v>1</v>
      </c>
      <c r="Q44" s="399" t="b">
        <v>0</v>
      </c>
      <c r="R44" s="399" t="s">
        <v>13021</v>
      </c>
      <c r="S44" s="399"/>
      <c r="T44" s="26"/>
      <c r="U44" s="401">
        <v>700</v>
      </c>
      <c r="V44" s="416">
        <v>55</v>
      </c>
      <c r="W44" s="26"/>
      <c r="X44" s="401">
        <v>700</v>
      </c>
      <c r="Y44" s="416">
        <v>55</v>
      </c>
      <c r="Z44" s="2"/>
      <c r="AA44" s="418">
        <v>700</v>
      </c>
      <c r="AB44" s="419">
        <v>55</v>
      </c>
      <c r="AC44" s="2"/>
      <c r="AD44" s="420">
        <v>15</v>
      </c>
      <c r="AE44" s="421">
        <v>15</v>
      </c>
      <c r="AF44" s="428">
        <v>15</v>
      </c>
      <c r="AG44" s="423">
        <v>0</v>
      </c>
      <c r="AH44" s="424">
        <v>0</v>
      </c>
      <c r="AI44" s="424">
        <v>0</v>
      </c>
    </row>
    <row r="45" spans="1:35" ht="16.5">
      <c r="A45" s="447" t="s">
        <v>12481</v>
      </c>
      <c r="B45" s="443" t="s">
        <v>12480</v>
      </c>
      <c r="C45" s="395">
        <v>3</v>
      </c>
      <c r="D45" s="411" t="s">
        <v>13062</v>
      </c>
      <c r="E45" s="412" t="s">
        <v>13062</v>
      </c>
      <c r="F45" s="393" t="s">
        <v>13062</v>
      </c>
      <c r="G45" s="413" t="s">
        <v>13026</v>
      </c>
      <c r="H45" s="414" t="s">
        <v>12964</v>
      </c>
      <c r="I45" s="414"/>
      <c r="J45" s="414"/>
      <c r="K45" s="414"/>
      <c r="L45" s="414"/>
      <c r="M45" s="414"/>
      <c r="N45" s="414"/>
      <c r="O45" s="414">
        <v>21600</v>
      </c>
      <c r="P45" s="414" t="b">
        <v>1</v>
      </c>
      <c r="Q45" s="399" t="b">
        <v>0</v>
      </c>
      <c r="R45" s="399" t="s">
        <v>13021</v>
      </c>
      <c r="S45" s="399"/>
      <c r="T45" s="457"/>
      <c r="U45" s="401">
        <v>1800</v>
      </c>
      <c r="V45" s="416">
        <v>90</v>
      </c>
      <c r="W45" s="457"/>
      <c r="X45" s="401">
        <v>2400</v>
      </c>
      <c r="Y45" s="416">
        <v>120</v>
      </c>
      <c r="Z45" s="458"/>
      <c r="AA45" s="418">
        <v>1800</v>
      </c>
      <c r="AB45" s="419">
        <v>90</v>
      </c>
      <c r="AC45" s="458"/>
      <c r="AD45" s="420">
        <v>10</v>
      </c>
      <c r="AE45" s="421">
        <v>40</v>
      </c>
      <c r="AF45" s="428">
        <v>30</v>
      </c>
      <c r="AG45" s="423">
        <v>0</v>
      </c>
      <c r="AH45" s="424">
        <v>0</v>
      </c>
      <c r="AI45" s="424">
        <v>0</v>
      </c>
    </row>
    <row r="46" spans="1:35" ht="16.5">
      <c r="A46" s="456" t="s">
        <v>12479</v>
      </c>
      <c r="B46" s="443" t="s">
        <v>13099</v>
      </c>
      <c r="C46" s="395">
        <v>3</v>
      </c>
      <c r="D46" s="411" t="s">
        <v>13019</v>
      </c>
      <c r="E46" s="412" t="s">
        <v>13024</v>
      </c>
      <c r="F46" s="393" t="s">
        <v>13019</v>
      </c>
      <c r="G46" s="413" t="s">
        <v>13026</v>
      </c>
      <c r="H46" s="414" t="s">
        <v>12964</v>
      </c>
      <c r="I46" s="414"/>
      <c r="J46" s="414"/>
      <c r="K46" s="414"/>
      <c r="L46" s="414"/>
      <c r="M46" s="414"/>
      <c r="N46" s="414"/>
      <c r="O46" s="414">
        <v>14400</v>
      </c>
      <c r="P46" s="414" t="b">
        <v>1</v>
      </c>
      <c r="Q46" s="399" t="b">
        <v>0</v>
      </c>
      <c r="R46" s="399" t="s">
        <v>13021</v>
      </c>
      <c r="S46" s="399"/>
      <c r="T46" s="26"/>
      <c r="U46" s="401">
        <v>1050</v>
      </c>
      <c r="V46" s="416">
        <v>70</v>
      </c>
      <c r="W46" s="26"/>
      <c r="X46" s="401">
        <v>1200</v>
      </c>
      <c r="Y46" s="416">
        <v>80</v>
      </c>
      <c r="Z46" s="2"/>
      <c r="AA46" s="418">
        <v>1050</v>
      </c>
      <c r="AB46" s="419">
        <v>70</v>
      </c>
      <c r="AC46" s="2"/>
      <c r="AD46" s="420">
        <v>0</v>
      </c>
      <c r="AE46" s="421">
        <v>40</v>
      </c>
      <c r="AF46" s="428">
        <v>30</v>
      </c>
      <c r="AG46" s="423">
        <v>0</v>
      </c>
      <c r="AH46" s="424">
        <v>0</v>
      </c>
      <c r="AI46" s="424">
        <v>0</v>
      </c>
    </row>
    <row r="47" spans="1:35" ht="16.5">
      <c r="A47" s="447" t="s">
        <v>13100</v>
      </c>
      <c r="B47" s="426" t="s">
        <v>13101</v>
      </c>
      <c r="C47" s="395">
        <v>3</v>
      </c>
      <c r="D47" s="411" t="s">
        <v>13062</v>
      </c>
      <c r="E47" s="412" t="s">
        <v>13062</v>
      </c>
      <c r="F47" s="393" t="s">
        <v>13062</v>
      </c>
      <c r="G47" s="413" t="s">
        <v>13026</v>
      </c>
      <c r="H47" s="414" t="s">
        <v>12968</v>
      </c>
      <c r="I47" s="414"/>
      <c r="J47" s="414"/>
      <c r="K47" s="414"/>
      <c r="L47" s="414"/>
      <c r="M47" s="414"/>
      <c r="N47" s="414"/>
      <c r="O47" s="414">
        <v>21600</v>
      </c>
      <c r="P47" s="414" t="b">
        <v>1</v>
      </c>
      <c r="Q47" s="399" t="b">
        <v>0</v>
      </c>
      <c r="R47" s="399" t="s">
        <v>13021</v>
      </c>
      <c r="S47" s="399" t="s">
        <v>959</v>
      </c>
      <c r="T47" s="26"/>
      <c r="U47" s="401">
        <v>1600</v>
      </c>
      <c r="V47" s="416">
        <v>130</v>
      </c>
      <c r="W47" s="26"/>
      <c r="X47" s="401">
        <v>1600</v>
      </c>
      <c r="Y47" s="416">
        <v>130</v>
      </c>
      <c r="Z47" s="2"/>
      <c r="AA47" s="418">
        <v>1600</v>
      </c>
      <c r="AB47" s="419">
        <v>130</v>
      </c>
      <c r="AC47" s="2"/>
      <c r="AD47" s="420">
        <v>15</v>
      </c>
      <c r="AE47" s="421">
        <v>40</v>
      </c>
      <c r="AF47" s="428">
        <v>0</v>
      </c>
      <c r="AG47" s="423">
        <v>0</v>
      </c>
      <c r="AH47" s="424">
        <v>50</v>
      </c>
      <c r="AI47" s="424">
        <v>0</v>
      </c>
    </row>
    <row r="48" spans="1:35" ht="16.5">
      <c r="A48" s="456" t="s">
        <v>13102</v>
      </c>
      <c r="B48" s="410" t="s">
        <v>13103</v>
      </c>
      <c r="C48" s="395">
        <v>3</v>
      </c>
      <c r="D48" s="411" t="s">
        <v>13053</v>
      </c>
      <c r="E48" s="412" t="s">
        <v>13019</v>
      </c>
      <c r="F48" s="393" t="s">
        <v>13053</v>
      </c>
      <c r="G48" s="413" t="s">
        <v>13104</v>
      </c>
      <c r="H48" s="414" t="s">
        <v>12966</v>
      </c>
      <c r="I48" s="414"/>
      <c r="J48" s="414"/>
      <c r="K48" s="414"/>
      <c r="L48" s="414"/>
      <c r="M48" s="414"/>
      <c r="N48" s="414"/>
      <c r="O48" s="414">
        <v>14400</v>
      </c>
      <c r="P48" s="414" t="b">
        <v>1</v>
      </c>
      <c r="Q48" s="399" t="b">
        <v>0</v>
      </c>
      <c r="R48" s="399" t="s">
        <v>13021</v>
      </c>
      <c r="S48" s="399" t="s">
        <v>973</v>
      </c>
      <c r="T48" s="26"/>
      <c r="U48" s="401">
        <v>750</v>
      </c>
      <c r="V48" s="416">
        <v>95</v>
      </c>
      <c r="W48" s="26"/>
      <c r="X48" s="401">
        <v>950</v>
      </c>
      <c r="Y48" s="416">
        <v>115</v>
      </c>
      <c r="Z48" s="2"/>
      <c r="AA48" s="418">
        <v>1050</v>
      </c>
      <c r="AB48" s="419">
        <v>125</v>
      </c>
      <c r="AC48" s="2"/>
      <c r="AD48" s="420">
        <v>25</v>
      </c>
      <c r="AE48" s="421">
        <v>25</v>
      </c>
      <c r="AF48" s="428">
        <v>0</v>
      </c>
      <c r="AG48" s="423">
        <v>0</v>
      </c>
      <c r="AH48" s="424">
        <v>0</v>
      </c>
      <c r="AI48" s="424">
        <v>0</v>
      </c>
    </row>
    <row r="49" spans="1:35" ht="16.5">
      <c r="A49" s="456" t="s">
        <v>13105</v>
      </c>
      <c r="B49" s="410" t="s">
        <v>13106</v>
      </c>
      <c r="C49" s="395">
        <v>3</v>
      </c>
      <c r="D49" s="411" t="s">
        <v>13024</v>
      </c>
      <c r="E49" s="412" t="s">
        <v>13019</v>
      </c>
      <c r="F49" s="393" t="s">
        <v>13042</v>
      </c>
      <c r="G49" s="413" t="s">
        <v>13026</v>
      </c>
      <c r="H49" s="414" t="s">
        <v>12966</v>
      </c>
      <c r="I49" s="414"/>
      <c r="J49" s="414"/>
      <c r="K49" s="414"/>
      <c r="L49" s="414"/>
      <c r="M49" s="414"/>
      <c r="N49" s="414"/>
      <c r="O49" s="414">
        <v>14400</v>
      </c>
      <c r="P49" s="414" t="b">
        <v>1</v>
      </c>
      <c r="Q49" s="399" t="b">
        <v>0</v>
      </c>
      <c r="R49" s="399" t="s">
        <v>13021</v>
      </c>
      <c r="S49" s="399" t="s">
        <v>963</v>
      </c>
      <c r="T49" s="26"/>
      <c r="U49" s="401">
        <v>1200</v>
      </c>
      <c r="V49" s="416">
        <v>75</v>
      </c>
      <c r="W49" s="26"/>
      <c r="X49" s="401">
        <v>1100</v>
      </c>
      <c r="Y49" s="416">
        <v>65</v>
      </c>
      <c r="Z49" s="2"/>
      <c r="AA49" s="418">
        <v>1200</v>
      </c>
      <c r="AB49" s="419">
        <v>75</v>
      </c>
      <c r="AC49" s="2"/>
      <c r="AD49" s="420">
        <v>15</v>
      </c>
      <c r="AE49" s="421">
        <v>40</v>
      </c>
      <c r="AF49" s="428">
        <v>0</v>
      </c>
      <c r="AG49" s="423">
        <v>0</v>
      </c>
      <c r="AH49" s="424">
        <v>0</v>
      </c>
      <c r="AI49" s="424">
        <v>0</v>
      </c>
    </row>
    <row r="50" spans="1:35" ht="16.5">
      <c r="A50" s="456" t="s">
        <v>13107</v>
      </c>
      <c r="B50" s="459" t="s">
        <v>13108</v>
      </c>
      <c r="C50" s="395">
        <v>3</v>
      </c>
      <c r="D50" s="411" t="s">
        <v>13053</v>
      </c>
      <c r="E50" s="412" t="s">
        <v>13019</v>
      </c>
      <c r="F50" s="393" t="s">
        <v>13053</v>
      </c>
      <c r="G50" s="413" t="s">
        <v>13104</v>
      </c>
      <c r="H50" s="414" t="s">
        <v>12964</v>
      </c>
      <c r="I50" s="414"/>
      <c r="J50" s="414"/>
      <c r="K50" s="414"/>
      <c r="L50" s="414"/>
      <c r="M50" s="414"/>
      <c r="N50" s="414"/>
      <c r="O50" s="414">
        <v>14400</v>
      </c>
      <c r="P50" s="414" t="b">
        <v>1</v>
      </c>
      <c r="Q50" s="399" t="b">
        <v>0</v>
      </c>
      <c r="R50" s="399" t="s">
        <v>13021</v>
      </c>
      <c r="S50" s="399"/>
      <c r="T50" s="26"/>
      <c r="U50" s="401">
        <v>1000</v>
      </c>
      <c r="V50" s="416">
        <v>65</v>
      </c>
      <c r="W50" s="26"/>
      <c r="X50" s="401">
        <v>1000</v>
      </c>
      <c r="Y50" s="416">
        <v>65</v>
      </c>
      <c r="Z50" s="2"/>
      <c r="AA50" s="418">
        <v>1000</v>
      </c>
      <c r="AB50" s="419">
        <v>65</v>
      </c>
      <c r="AC50" s="2"/>
      <c r="AD50" s="420">
        <v>55</v>
      </c>
      <c r="AE50" s="421">
        <v>0</v>
      </c>
      <c r="AF50" s="428">
        <v>55</v>
      </c>
      <c r="AG50" s="423">
        <v>0</v>
      </c>
      <c r="AH50" s="424">
        <v>50</v>
      </c>
      <c r="AI50" s="424">
        <v>0</v>
      </c>
    </row>
    <row r="51" spans="1:35" ht="16.5">
      <c r="A51" s="456" t="s">
        <v>13109</v>
      </c>
      <c r="B51" s="443" t="s">
        <v>13110</v>
      </c>
      <c r="C51" s="395">
        <v>3</v>
      </c>
      <c r="D51" s="411" t="s">
        <v>13019</v>
      </c>
      <c r="E51" s="412" t="s">
        <v>13074</v>
      </c>
      <c r="F51" s="393" t="s">
        <v>13042</v>
      </c>
      <c r="G51" s="413" t="s">
        <v>13061</v>
      </c>
      <c r="H51" s="414" t="s">
        <v>12965</v>
      </c>
      <c r="I51" s="414"/>
      <c r="J51" s="414"/>
      <c r="K51" s="414"/>
      <c r="L51" s="414"/>
      <c r="M51" s="414"/>
      <c r="N51" s="414"/>
      <c r="O51" s="414">
        <v>14400</v>
      </c>
      <c r="P51" s="414" t="b">
        <v>1</v>
      </c>
      <c r="Q51" s="399" t="b">
        <v>0</v>
      </c>
      <c r="R51" s="399" t="s">
        <v>13021</v>
      </c>
      <c r="S51" s="399"/>
      <c r="T51" s="26"/>
      <c r="U51" s="401">
        <v>800</v>
      </c>
      <c r="V51" s="416">
        <v>55</v>
      </c>
      <c r="W51" s="26"/>
      <c r="X51" s="401">
        <v>850</v>
      </c>
      <c r="Y51" s="416">
        <v>65</v>
      </c>
      <c r="Z51" s="2"/>
      <c r="AA51" s="418">
        <v>650</v>
      </c>
      <c r="AB51" s="419">
        <v>45</v>
      </c>
      <c r="AC51" s="2"/>
      <c r="AD51" s="420">
        <v>0</v>
      </c>
      <c r="AE51" s="421">
        <v>30</v>
      </c>
      <c r="AF51" s="428">
        <v>20</v>
      </c>
      <c r="AG51" s="423">
        <v>0</v>
      </c>
      <c r="AH51" s="424">
        <v>0</v>
      </c>
      <c r="AI51" s="424">
        <v>0</v>
      </c>
    </row>
    <row r="52" spans="1:35" ht="16.5">
      <c r="A52" s="456" t="s">
        <v>13111</v>
      </c>
      <c r="B52" s="443" t="s">
        <v>13112</v>
      </c>
      <c r="C52" s="395">
        <v>3</v>
      </c>
      <c r="D52" s="411" t="s">
        <v>13019</v>
      </c>
      <c r="E52" s="412" t="s">
        <v>13074</v>
      </c>
      <c r="F52" s="393" t="s">
        <v>13042</v>
      </c>
      <c r="G52" s="413" t="s">
        <v>13028</v>
      </c>
      <c r="H52" s="414" t="s">
        <v>12965</v>
      </c>
      <c r="I52" s="414"/>
      <c r="J52" s="414"/>
      <c r="K52" s="414"/>
      <c r="L52" s="414"/>
      <c r="M52" s="414"/>
      <c r="N52" s="414"/>
      <c r="O52" s="414">
        <v>14400</v>
      </c>
      <c r="P52" s="414" t="b">
        <v>1</v>
      </c>
      <c r="Q52" s="399" t="b">
        <v>0</v>
      </c>
      <c r="R52" s="399" t="s">
        <v>13021</v>
      </c>
      <c r="S52" s="399"/>
      <c r="T52" s="26"/>
      <c r="U52" s="401">
        <v>550</v>
      </c>
      <c r="V52" s="416">
        <v>70</v>
      </c>
      <c r="W52" s="26"/>
      <c r="X52" s="401">
        <v>600</v>
      </c>
      <c r="Y52" s="416">
        <v>80</v>
      </c>
      <c r="Z52" s="2"/>
      <c r="AA52" s="418">
        <v>500</v>
      </c>
      <c r="AB52" s="419">
        <v>65</v>
      </c>
      <c r="AC52" s="2"/>
      <c r="AD52" s="420">
        <v>0</v>
      </c>
      <c r="AE52" s="421">
        <v>30</v>
      </c>
      <c r="AF52" s="428">
        <v>20</v>
      </c>
      <c r="AG52" s="423">
        <v>0</v>
      </c>
      <c r="AH52" s="424">
        <v>0</v>
      </c>
      <c r="AI52" s="424">
        <v>0</v>
      </c>
    </row>
    <row r="53" spans="1:35" ht="16.5">
      <c r="A53" s="456" t="s">
        <v>13113</v>
      </c>
      <c r="B53" s="410" t="s">
        <v>13114</v>
      </c>
      <c r="C53" s="395">
        <v>3</v>
      </c>
      <c r="D53" s="411" t="s">
        <v>13027</v>
      </c>
      <c r="E53" s="412" t="s">
        <v>48</v>
      </c>
      <c r="F53" s="393" t="s">
        <v>13027</v>
      </c>
      <c r="G53" s="413" t="s">
        <v>13026</v>
      </c>
      <c r="H53" s="414" t="s">
        <v>12964</v>
      </c>
      <c r="I53" s="414"/>
      <c r="J53" s="414"/>
      <c r="K53" s="414"/>
      <c r="L53" s="414"/>
      <c r="M53" s="414"/>
      <c r="N53" s="414"/>
      <c r="O53" s="414">
        <v>14400</v>
      </c>
      <c r="P53" s="414" t="b">
        <v>1</v>
      </c>
      <c r="Q53" s="399" t="b">
        <v>0</v>
      </c>
      <c r="R53" s="399" t="s">
        <v>13021</v>
      </c>
      <c r="S53" s="399"/>
      <c r="T53" s="26"/>
      <c r="U53" s="401">
        <v>1150</v>
      </c>
      <c r="V53" s="416">
        <v>70</v>
      </c>
      <c r="W53" s="26"/>
      <c r="X53" s="401">
        <v>1150</v>
      </c>
      <c r="Y53" s="416">
        <v>70</v>
      </c>
      <c r="Z53" s="2"/>
      <c r="AA53" s="418">
        <v>1150</v>
      </c>
      <c r="AB53" s="419">
        <v>80</v>
      </c>
      <c r="AC53" s="2"/>
      <c r="AD53" s="420">
        <v>40</v>
      </c>
      <c r="AE53" s="421">
        <v>0</v>
      </c>
      <c r="AF53" s="428">
        <v>30</v>
      </c>
      <c r="AG53" s="423">
        <v>0</v>
      </c>
      <c r="AH53" s="424">
        <v>0</v>
      </c>
      <c r="AI53" s="424">
        <v>0</v>
      </c>
    </row>
    <row r="54" spans="1:35" ht="16.5">
      <c r="A54" s="456" t="s">
        <v>13115</v>
      </c>
      <c r="B54" s="410" t="s">
        <v>13116</v>
      </c>
      <c r="C54" s="395">
        <v>3</v>
      </c>
      <c r="D54" s="411" t="s">
        <v>13019</v>
      </c>
      <c r="E54" s="412" t="s">
        <v>13019</v>
      </c>
      <c r="F54" s="393" t="s">
        <v>13019</v>
      </c>
      <c r="G54" s="413" t="s">
        <v>13043</v>
      </c>
      <c r="H54" s="414" t="s">
        <v>12964</v>
      </c>
      <c r="I54" s="414"/>
      <c r="J54" s="414"/>
      <c r="K54" s="414"/>
      <c r="L54" s="414"/>
      <c r="M54" s="414"/>
      <c r="N54" s="414"/>
      <c r="O54" s="414">
        <v>14400</v>
      </c>
      <c r="P54" s="414" t="b">
        <v>1</v>
      </c>
      <c r="Q54" s="399" t="b">
        <v>0</v>
      </c>
      <c r="R54" s="399" t="s">
        <v>13021</v>
      </c>
      <c r="S54" s="399"/>
      <c r="T54" s="26"/>
      <c r="U54" s="401">
        <v>1250</v>
      </c>
      <c r="V54" s="416">
        <v>65</v>
      </c>
      <c r="W54" s="26"/>
      <c r="X54" s="401">
        <v>1250</v>
      </c>
      <c r="Y54" s="416">
        <v>65</v>
      </c>
      <c r="Z54" s="2"/>
      <c r="AA54" s="418">
        <v>1250</v>
      </c>
      <c r="AB54" s="419">
        <v>65</v>
      </c>
      <c r="AC54" s="2"/>
      <c r="AD54" s="420">
        <v>55</v>
      </c>
      <c r="AE54" s="421">
        <v>0</v>
      </c>
      <c r="AF54" s="428">
        <v>55</v>
      </c>
      <c r="AG54" s="423">
        <v>0</v>
      </c>
      <c r="AH54" s="424">
        <v>0</v>
      </c>
      <c r="AI54" s="424">
        <v>0</v>
      </c>
    </row>
    <row r="55" spans="1:35" ht="16.5">
      <c r="A55" s="456" t="s">
        <v>13117</v>
      </c>
      <c r="B55" s="459" t="s">
        <v>13118</v>
      </c>
      <c r="C55" s="395">
        <v>3</v>
      </c>
      <c r="D55" s="411" t="s">
        <v>13019</v>
      </c>
      <c r="E55" s="412" t="s">
        <v>13019</v>
      </c>
      <c r="F55" s="393" t="s">
        <v>13019</v>
      </c>
      <c r="G55" s="413" t="s">
        <v>13043</v>
      </c>
      <c r="H55" s="414" t="s">
        <v>12964</v>
      </c>
      <c r="I55" s="414"/>
      <c r="J55" s="414"/>
      <c r="K55" s="414"/>
      <c r="L55" s="414"/>
      <c r="M55" s="414"/>
      <c r="N55" s="414"/>
      <c r="O55" s="414">
        <v>14400</v>
      </c>
      <c r="P55" s="414" t="b">
        <v>1</v>
      </c>
      <c r="Q55" s="399" t="b">
        <v>0</v>
      </c>
      <c r="R55" s="399" t="s">
        <v>13021</v>
      </c>
      <c r="S55" s="399"/>
      <c r="T55" s="26"/>
      <c r="U55" s="401">
        <v>1350</v>
      </c>
      <c r="V55" s="416">
        <v>60</v>
      </c>
      <c r="W55" s="26"/>
      <c r="X55" s="401">
        <v>1350</v>
      </c>
      <c r="Y55" s="416">
        <v>60</v>
      </c>
      <c r="Z55" s="2"/>
      <c r="AA55" s="418">
        <v>1350</v>
      </c>
      <c r="AB55" s="419">
        <v>60</v>
      </c>
      <c r="AC55" s="2"/>
      <c r="AD55" s="420">
        <v>55</v>
      </c>
      <c r="AE55" s="421">
        <v>0</v>
      </c>
      <c r="AF55" s="428">
        <v>55</v>
      </c>
      <c r="AG55" s="423">
        <v>0</v>
      </c>
      <c r="AH55" s="424">
        <v>0</v>
      </c>
      <c r="AI55" s="424">
        <v>0</v>
      </c>
    </row>
    <row r="56" spans="1:35" ht="16.5">
      <c r="A56" s="460" t="s">
        <v>13119</v>
      </c>
      <c r="B56" s="443" t="s">
        <v>13120</v>
      </c>
      <c r="C56" s="395">
        <v>3</v>
      </c>
      <c r="D56" s="411" t="s">
        <v>13042</v>
      </c>
      <c r="E56" s="412" t="s">
        <v>13074</v>
      </c>
      <c r="F56" s="393" t="s">
        <v>13019</v>
      </c>
      <c r="G56" s="413" t="s">
        <v>13058</v>
      </c>
      <c r="H56" s="414" t="s">
        <v>12964</v>
      </c>
      <c r="I56" s="414"/>
      <c r="J56" s="414"/>
      <c r="K56" s="414"/>
      <c r="L56" s="414"/>
      <c r="M56" s="414"/>
      <c r="N56" s="414"/>
      <c r="O56" s="414">
        <v>7200</v>
      </c>
      <c r="P56" s="414" t="b">
        <v>1</v>
      </c>
      <c r="Q56" s="399" t="b">
        <v>0</v>
      </c>
      <c r="R56" s="399" t="s">
        <v>13088</v>
      </c>
      <c r="S56" s="399"/>
      <c r="T56" s="26"/>
      <c r="U56" s="401">
        <v>1500</v>
      </c>
      <c r="V56" s="416">
        <v>90</v>
      </c>
      <c r="W56" s="26"/>
      <c r="X56" s="401">
        <v>1500</v>
      </c>
      <c r="Y56" s="416">
        <v>90</v>
      </c>
      <c r="Z56" s="2"/>
      <c r="AA56" s="418">
        <v>1500</v>
      </c>
      <c r="AB56" s="419">
        <v>90</v>
      </c>
      <c r="AC56" s="2"/>
      <c r="AD56" s="420">
        <v>0</v>
      </c>
      <c r="AE56" s="421">
        <v>0</v>
      </c>
      <c r="AF56" s="428">
        <v>0</v>
      </c>
      <c r="AG56" s="423">
        <v>0</v>
      </c>
      <c r="AH56" s="424">
        <v>0</v>
      </c>
      <c r="AI56" s="424">
        <v>0</v>
      </c>
    </row>
    <row r="57" spans="1:35" ht="16.5">
      <c r="A57" s="460" t="s">
        <v>13121</v>
      </c>
      <c r="B57" s="443" t="s">
        <v>13122</v>
      </c>
      <c r="C57" s="395">
        <v>3</v>
      </c>
      <c r="D57" s="411" t="s">
        <v>13042</v>
      </c>
      <c r="E57" s="412" t="s">
        <v>13074</v>
      </c>
      <c r="F57" s="393" t="s">
        <v>13019</v>
      </c>
      <c r="G57" s="413" t="s">
        <v>13058</v>
      </c>
      <c r="H57" s="414" t="s">
        <v>12964</v>
      </c>
      <c r="I57" s="414"/>
      <c r="J57" s="414"/>
      <c r="K57" s="414"/>
      <c r="L57" s="414"/>
      <c r="M57" s="414"/>
      <c r="N57" s="414"/>
      <c r="O57" s="414">
        <v>7200</v>
      </c>
      <c r="P57" s="414" t="b">
        <v>1</v>
      </c>
      <c r="Q57" s="399" t="b">
        <v>0</v>
      </c>
      <c r="R57" s="399" t="s">
        <v>13088</v>
      </c>
      <c r="S57" s="399"/>
      <c r="T57" s="26"/>
      <c r="U57" s="401">
        <v>1450</v>
      </c>
      <c r="V57" s="416">
        <v>90</v>
      </c>
      <c r="W57" s="26"/>
      <c r="X57" s="401">
        <v>1450</v>
      </c>
      <c r="Y57" s="416">
        <v>90</v>
      </c>
      <c r="Z57" s="2"/>
      <c r="AA57" s="418">
        <v>1450</v>
      </c>
      <c r="AB57" s="419">
        <v>90</v>
      </c>
      <c r="AC57" s="2"/>
      <c r="AD57" s="420">
        <v>0</v>
      </c>
      <c r="AE57" s="421">
        <v>0</v>
      </c>
      <c r="AF57" s="428">
        <v>0</v>
      </c>
      <c r="AG57" s="423">
        <v>0</v>
      </c>
      <c r="AH57" s="424">
        <v>0</v>
      </c>
      <c r="AI57" s="424">
        <v>0</v>
      </c>
    </row>
    <row r="58" spans="1:35" ht="16.5">
      <c r="A58" s="460" t="s">
        <v>13123</v>
      </c>
      <c r="B58" s="410" t="s">
        <v>13124</v>
      </c>
      <c r="C58" s="395">
        <v>3</v>
      </c>
      <c r="D58" s="411" t="s">
        <v>13053</v>
      </c>
      <c r="E58" s="412" t="s">
        <v>13027</v>
      </c>
      <c r="F58" s="393" t="s">
        <v>13019</v>
      </c>
      <c r="G58" s="413" t="s">
        <v>13020</v>
      </c>
      <c r="H58" s="414" t="s">
        <v>12965</v>
      </c>
      <c r="I58" s="414"/>
      <c r="J58" s="414"/>
      <c r="K58" s="414"/>
      <c r="L58" s="414"/>
      <c r="M58" s="414"/>
      <c r="N58" s="414"/>
      <c r="O58" s="414">
        <v>7200</v>
      </c>
      <c r="P58" s="414" t="b">
        <v>1</v>
      </c>
      <c r="Q58" s="399" t="b">
        <v>0</v>
      </c>
      <c r="R58" s="399" t="s">
        <v>13021</v>
      </c>
      <c r="S58" s="399"/>
      <c r="T58" s="26"/>
      <c r="U58" s="401">
        <v>1000</v>
      </c>
      <c r="V58" s="416">
        <v>80</v>
      </c>
      <c r="W58" s="26"/>
      <c r="X58" s="401">
        <v>1000</v>
      </c>
      <c r="Y58" s="416">
        <v>80</v>
      </c>
      <c r="Z58" s="2"/>
      <c r="AA58" s="418">
        <v>1000</v>
      </c>
      <c r="AB58" s="419">
        <v>80</v>
      </c>
      <c r="AC58" s="2"/>
      <c r="AD58" s="420">
        <v>25</v>
      </c>
      <c r="AE58" s="421">
        <v>25</v>
      </c>
      <c r="AF58" s="428">
        <v>0</v>
      </c>
      <c r="AG58" s="423">
        <v>0</v>
      </c>
      <c r="AH58" s="424">
        <v>0</v>
      </c>
      <c r="AI58" s="424">
        <v>0</v>
      </c>
    </row>
    <row r="59" spans="1:35" ht="16.5">
      <c r="A59" s="456" t="s">
        <v>13125</v>
      </c>
      <c r="B59" s="453" t="s">
        <v>12516</v>
      </c>
      <c r="C59" s="395">
        <v>3</v>
      </c>
      <c r="D59" s="411" t="s">
        <v>13019</v>
      </c>
      <c r="E59" s="412" t="s">
        <v>13019</v>
      </c>
      <c r="F59" s="393" t="s">
        <v>13019</v>
      </c>
      <c r="G59" s="413" t="s">
        <v>13087</v>
      </c>
      <c r="H59" s="414" t="s">
        <v>12964</v>
      </c>
      <c r="I59" s="414"/>
      <c r="J59" s="414"/>
      <c r="K59" s="414"/>
      <c r="L59" s="414"/>
      <c r="M59" s="414"/>
      <c r="N59" s="414"/>
      <c r="O59" s="414">
        <v>7200</v>
      </c>
      <c r="P59" s="414" t="b">
        <v>1</v>
      </c>
      <c r="Q59" s="399" t="b">
        <v>0</v>
      </c>
      <c r="R59" s="399" t="s">
        <v>13021</v>
      </c>
      <c r="S59" s="399"/>
      <c r="T59" s="457"/>
      <c r="U59" s="401">
        <v>900</v>
      </c>
      <c r="V59" s="416">
        <v>80</v>
      </c>
      <c r="W59" s="457"/>
      <c r="X59" s="401">
        <v>900</v>
      </c>
      <c r="Y59" s="416">
        <v>80</v>
      </c>
      <c r="Z59" s="458"/>
      <c r="AA59" s="418">
        <v>900</v>
      </c>
      <c r="AB59" s="419">
        <v>80</v>
      </c>
      <c r="AC59" s="458"/>
      <c r="AD59" s="420">
        <v>0</v>
      </c>
      <c r="AE59" s="421">
        <v>40</v>
      </c>
      <c r="AF59" s="428">
        <v>30</v>
      </c>
      <c r="AG59" s="423">
        <v>0</v>
      </c>
      <c r="AH59" s="424">
        <v>0</v>
      </c>
      <c r="AI59" s="424">
        <v>0</v>
      </c>
    </row>
    <row r="60" spans="1:35" ht="16.5">
      <c r="A60" s="456" t="s">
        <v>13126</v>
      </c>
      <c r="B60" s="453" t="s">
        <v>13127</v>
      </c>
      <c r="C60" s="395">
        <v>3</v>
      </c>
      <c r="D60" s="411" t="s">
        <v>13019</v>
      </c>
      <c r="E60" s="412" t="s">
        <v>13019</v>
      </c>
      <c r="F60" s="393" t="s">
        <v>13019</v>
      </c>
      <c r="G60" s="413" t="s">
        <v>13087</v>
      </c>
      <c r="H60" s="414" t="s">
        <v>12966</v>
      </c>
      <c r="I60" s="414"/>
      <c r="J60" s="414"/>
      <c r="K60" s="414"/>
      <c r="L60" s="414"/>
      <c r="M60" s="414"/>
      <c r="N60" s="414"/>
      <c r="O60" s="414">
        <v>7200</v>
      </c>
      <c r="P60" s="414" t="b">
        <v>1</v>
      </c>
      <c r="Q60" s="399" t="b">
        <v>0</v>
      </c>
      <c r="R60" s="399" t="s">
        <v>13088</v>
      </c>
      <c r="S60" s="399"/>
      <c r="T60" s="457"/>
      <c r="U60" s="401">
        <v>800</v>
      </c>
      <c r="V60" s="416">
        <v>70</v>
      </c>
      <c r="W60" s="457"/>
      <c r="X60" s="401">
        <v>800</v>
      </c>
      <c r="Y60" s="416">
        <v>70</v>
      </c>
      <c r="Z60" s="458"/>
      <c r="AA60" s="418">
        <v>800</v>
      </c>
      <c r="AB60" s="419">
        <v>70</v>
      </c>
      <c r="AC60" s="458"/>
      <c r="AD60" s="420">
        <v>40</v>
      </c>
      <c r="AE60" s="421">
        <v>0</v>
      </c>
      <c r="AF60" s="428">
        <v>40</v>
      </c>
      <c r="AG60" s="423">
        <v>0</v>
      </c>
      <c r="AH60" s="424">
        <v>0</v>
      </c>
      <c r="AI60" s="424">
        <v>0</v>
      </c>
    </row>
    <row r="61" spans="1:35" ht="16.5">
      <c r="A61" s="456" t="s">
        <v>13128</v>
      </c>
      <c r="B61" s="453" t="s">
        <v>13129</v>
      </c>
      <c r="C61" s="395">
        <v>3</v>
      </c>
      <c r="D61" s="411" t="s">
        <v>13019</v>
      </c>
      <c r="E61" s="412" t="s">
        <v>13019</v>
      </c>
      <c r="F61" s="393" t="s">
        <v>13019</v>
      </c>
      <c r="G61" s="413" t="s">
        <v>13087</v>
      </c>
      <c r="H61" s="414" t="s">
        <v>12966</v>
      </c>
      <c r="I61" s="414"/>
      <c r="J61" s="414"/>
      <c r="K61" s="414"/>
      <c r="L61" s="414"/>
      <c r="M61" s="414"/>
      <c r="N61" s="414"/>
      <c r="O61" s="414">
        <v>7200</v>
      </c>
      <c r="P61" s="414" t="b">
        <v>1</v>
      </c>
      <c r="Q61" s="399" t="b">
        <v>0</v>
      </c>
      <c r="R61" s="399" t="s">
        <v>13088</v>
      </c>
      <c r="S61" s="399"/>
      <c r="T61" s="457"/>
      <c r="U61" s="401">
        <v>800</v>
      </c>
      <c r="V61" s="416">
        <v>70</v>
      </c>
      <c r="W61" s="457"/>
      <c r="X61" s="401">
        <v>800</v>
      </c>
      <c r="Y61" s="416">
        <v>70</v>
      </c>
      <c r="Z61" s="458"/>
      <c r="AA61" s="418">
        <v>800</v>
      </c>
      <c r="AB61" s="419">
        <v>70</v>
      </c>
      <c r="AC61" s="458"/>
      <c r="AD61" s="420">
        <v>40</v>
      </c>
      <c r="AE61" s="421">
        <v>0</v>
      </c>
      <c r="AF61" s="428">
        <v>40</v>
      </c>
      <c r="AG61" s="423">
        <v>0</v>
      </c>
      <c r="AH61" s="424">
        <v>0</v>
      </c>
      <c r="AI61" s="424">
        <v>0</v>
      </c>
    </row>
    <row r="62" spans="1:35" ht="16.5">
      <c r="A62" s="456" t="s">
        <v>13130</v>
      </c>
      <c r="B62" s="410" t="s">
        <v>13131</v>
      </c>
      <c r="C62" s="395">
        <v>3</v>
      </c>
      <c r="D62" s="411" t="s">
        <v>13019</v>
      </c>
      <c r="E62" s="412" t="s">
        <v>13019</v>
      </c>
      <c r="F62" s="393" t="s">
        <v>13019</v>
      </c>
      <c r="G62" s="413" t="s">
        <v>13087</v>
      </c>
      <c r="H62" s="414" t="s">
        <v>12964</v>
      </c>
      <c r="I62" s="414"/>
      <c r="J62" s="414"/>
      <c r="K62" s="414"/>
      <c r="L62" s="414"/>
      <c r="M62" s="414"/>
      <c r="N62" s="414"/>
      <c r="O62" s="414">
        <v>7200</v>
      </c>
      <c r="P62" s="414" t="b">
        <v>1</v>
      </c>
      <c r="Q62" s="399" t="b">
        <v>0</v>
      </c>
      <c r="R62" s="399" t="s">
        <v>13021</v>
      </c>
      <c r="S62" s="399"/>
      <c r="T62" s="457"/>
      <c r="U62" s="401">
        <v>900</v>
      </c>
      <c r="V62" s="416">
        <v>80</v>
      </c>
      <c r="W62" s="457"/>
      <c r="X62" s="401">
        <v>900</v>
      </c>
      <c r="Y62" s="416">
        <v>80</v>
      </c>
      <c r="Z62" s="458"/>
      <c r="AA62" s="418">
        <v>900</v>
      </c>
      <c r="AB62" s="419">
        <v>80</v>
      </c>
      <c r="AC62" s="458"/>
      <c r="AD62" s="420">
        <v>0</v>
      </c>
      <c r="AE62" s="421">
        <v>40</v>
      </c>
      <c r="AF62" s="428">
        <v>30</v>
      </c>
      <c r="AG62" s="423">
        <v>0</v>
      </c>
      <c r="AH62" s="424">
        <v>0</v>
      </c>
      <c r="AI62" s="424">
        <v>0</v>
      </c>
    </row>
    <row r="63" spans="1:35" ht="16.5">
      <c r="A63" s="456" t="s">
        <v>13132</v>
      </c>
      <c r="B63" s="410" t="s">
        <v>13133</v>
      </c>
      <c r="C63" s="395">
        <v>3</v>
      </c>
      <c r="D63" s="411" t="s">
        <v>13019</v>
      </c>
      <c r="E63" s="412" t="s">
        <v>13019</v>
      </c>
      <c r="F63" s="393" t="s">
        <v>13019</v>
      </c>
      <c r="G63" s="413" t="s">
        <v>13087</v>
      </c>
      <c r="H63" s="414" t="s">
        <v>12964</v>
      </c>
      <c r="I63" s="414"/>
      <c r="J63" s="414"/>
      <c r="K63" s="414"/>
      <c r="L63" s="414"/>
      <c r="M63" s="414"/>
      <c r="N63" s="414"/>
      <c r="O63" s="414">
        <v>7200</v>
      </c>
      <c r="P63" s="414" t="b">
        <v>1</v>
      </c>
      <c r="Q63" s="399" t="b">
        <v>0</v>
      </c>
      <c r="R63" s="399" t="s">
        <v>13021</v>
      </c>
      <c r="S63" s="399"/>
      <c r="T63" s="457"/>
      <c r="U63" s="401">
        <v>900</v>
      </c>
      <c r="V63" s="416">
        <v>80</v>
      </c>
      <c r="W63" s="457"/>
      <c r="X63" s="401">
        <v>900</v>
      </c>
      <c r="Y63" s="416">
        <v>80</v>
      </c>
      <c r="Z63" s="458"/>
      <c r="AA63" s="418">
        <v>900</v>
      </c>
      <c r="AB63" s="419">
        <v>80</v>
      </c>
      <c r="AC63" s="458"/>
      <c r="AD63" s="420">
        <v>0</v>
      </c>
      <c r="AE63" s="421">
        <v>40</v>
      </c>
      <c r="AF63" s="428">
        <v>30</v>
      </c>
      <c r="AG63" s="423">
        <v>0</v>
      </c>
      <c r="AH63" s="424">
        <v>0</v>
      </c>
      <c r="AI63" s="424">
        <v>0</v>
      </c>
    </row>
    <row r="64" spans="1:35" ht="16.5">
      <c r="A64" s="456" t="s">
        <v>13134</v>
      </c>
      <c r="B64" s="410" t="s">
        <v>13135</v>
      </c>
      <c r="C64" s="395">
        <v>3</v>
      </c>
      <c r="D64" s="411" t="s">
        <v>13019</v>
      </c>
      <c r="E64" s="412" t="s">
        <v>13019</v>
      </c>
      <c r="F64" s="393" t="s">
        <v>13019</v>
      </c>
      <c r="G64" s="413" t="s">
        <v>13087</v>
      </c>
      <c r="H64" s="414" t="s">
        <v>12964</v>
      </c>
      <c r="I64" s="414"/>
      <c r="J64" s="414"/>
      <c r="K64" s="414"/>
      <c r="L64" s="414"/>
      <c r="M64" s="414"/>
      <c r="N64" s="414"/>
      <c r="O64" s="414">
        <v>7200</v>
      </c>
      <c r="P64" s="414" t="b">
        <v>1</v>
      </c>
      <c r="Q64" s="399" t="b">
        <v>0</v>
      </c>
      <c r="R64" s="399" t="s">
        <v>13021</v>
      </c>
      <c r="S64" s="399"/>
      <c r="T64" s="457"/>
      <c r="U64" s="401">
        <v>900</v>
      </c>
      <c r="V64" s="416">
        <v>80</v>
      </c>
      <c r="W64" s="457"/>
      <c r="X64" s="401">
        <v>900</v>
      </c>
      <c r="Y64" s="416">
        <v>80</v>
      </c>
      <c r="Z64" s="458"/>
      <c r="AA64" s="418">
        <v>900</v>
      </c>
      <c r="AB64" s="419">
        <v>80</v>
      </c>
      <c r="AC64" s="458"/>
      <c r="AD64" s="420">
        <v>0</v>
      </c>
      <c r="AE64" s="421">
        <v>40</v>
      </c>
      <c r="AF64" s="428">
        <v>30</v>
      </c>
      <c r="AG64" s="423">
        <v>0</v>
      </c>
      <c r="AH64" s="424">
        <v>0</v>
      </c>
      <c r="AI64" s="424">
        <v>0</v>
      </c>
    </row>
    <row r="65" spans="1:35" ht="16.5">
      <c r="A65" s="456" t="s">
        <v>13136</v>
      </c>
      <c r="B65" s="410" t="s">
        <v>13137</v>
      </c>
      <c r="C65" s="395">
        <v>3</v>
      </c>
      <c r="D65" s="411" t="s">
        <v>13019</v>
      </c>
      <c r="E65" s="412" t="s">
        <v>13019</v>
      </c>
      <c r="F65" s="393" t="s">
        <v>13019</v>
      </c>
      <c r="G65" s="413" t="s">
        <v>13087</v>
      </c>
      <c r="H65" s="414" t="s">
        <v>12964</v>
      </c>
      <c r="I65" s="414"/>
      <c r="J65" s="414"/>
      <c r="K65" s="414"/>
      <c r="L65" s="414"/>
      <c r="M65" s="414"/>
      <c r="N65" s="414"/>
      <c r="O65" s="414">
        <v>7200</v>
      </c>
      <c r="P65" s="414" t="b">
        <v>1</v>
      </c>
      <c r="Q65" s="399" t="b">
        <v>0</v>
      </c>
      <c r="R65" s="399" t="s">
        <v>13021</v>
      </c>
      <c r="S65" s="399"/>
      <c r="T65" s="457"/>
      <c r="U65" s="401">
        <v>900</v>
      </c>
      <c r="V65" s="416">
        <v>80</v>
      </c>
      <c r="W65" s="457"/>
      <c r="X65" s="401">
        <v>900</v>
      </c>
      <c r="Y65" s="416">
        <v>80</v>
      </c>
      <c r="Z65" s="458"/>
      <c r="AA65" s="418">
        <v>900</v>
      </c>
      <c r="AB65" s="419">
        <v>80</v>
      </c>
      <c r="AC65" s="458"/>
      <c r="AD65" s="420">
        <v>0</v>
      </c>
      <c r="AE65" s="421">
        <v>40</v>
      </c>
      <c r="AF65" s="428">
        <v>30</v>
      </c>
      <c r="AG65" s="423">
        <v>0</v>
      </c>
      <c r="AH65" s="424">
        <v>0</v>
      </c>
      <c r="AI65" s="424">
        <v>0</v>
      </c>
    </row>
    <row r="66" spans="1:35" ht="16.5">
      <c r="A66" s="456" t="s">
        <v>13138</v>
      </c>
      <c r="B66" s="410" t="s">
        <v>13139</v>
      </c>
      <c r="C66" s="395">
        <v>3</v>
      </c>
      <c r="D66" s="411" t="s">
        <v>13019</v>
      </c>
      <c r="E66" s="412" t="s">
        <v>13019</v>
      </c>
      <c r="F66" s="393" t="s">
        <v>13019</v>
      </c>
      <c r="G66" s="413" t="s">
        <v>13087</v>
      </c>
      <c r="H66" s="414" t="s">
        <v>12964</v>
      </c>
      <c r="I66" s="414"/>
      <c r="J66" s="414"/>
      <c r="K66" s="414"/>
      <c r="L66" s="414"/>
      <c r="M66" s="414"/>
      <c r="N66" s="414"/>
      <c r="O66" s="414">
        <v>7200</v>
      </c>
      <c r="P66" s="414" t="b">
        <v>1</v>
      </c>
      <c r="Q66" s="399" t="b">
        <v>0</v>
      </c>
      <c r="R66" s="399" t="s">
        <v>13021</v>
      </c>
      <c r="S66" s="399"/>
      <c r="T66" s="457"/>
      <c r="U66" s="401">
        <v>600</v>
      </c>
      <c r="V66" s="416">
        <v>60</v>
      </c>
      <c r="W66" s="457"/>
      <c r="X66" s="401">
        <v>500</v>
      </c>
      <c r="Y66" s="416">
        <v>60</v>
      </c>
      <c r="Z66" s="458"/>
      <c r="AA66" s="418">
        <v>500</v>
      </c>
      <c r="AB66" s="419">
        <v>60</v>
      </c>
      <c r="AC66" s="458"/>
      <c r="AD66" s="420">
        <v>40</v>
      </c>
      <c r="AE66" s="421">
        <v>0</v>
      </c>
      <c r="AF66" s="428">
        <v>40</v>
      </c>
      <c r="AG66" s="423">
        <v>0</v>
      </c>
      <c r="AH66" s="424">
        <v>0</v>
      </c>
      <c r="AI66" s="424">
        <v>0</v>
      </c>
    </row>
    <row r="67" spans="1:35" ht="16.5">
      <c r="A67" s="460" t="s">
        <v>13140</v>
      </c>
      <c r="B67" s="410" t="s">
        <v>13141</v>
      </c>
      <c r="C67" s="395">
        <v>3</v>
      </c>
      <c r="D67" s="411" t="s">
        <v>13024</v>
      </c>
      <c r="E67" s="412" t="s">
        <v>13019</v>
      </c>
      <c r="F67" s="393" t="s">
        <v>13042</v>
      </c>
      <c r="G67" s="413" t="s">
        <v>13028</v>
      </c>
      <c r="H67" s="414" t="s">
        <v>12966</v>
      </c>
      <c r="I67" s="414"/>
      <c r="J67" s="414"/>
      <c r="K67" s="414"/>
      <c r="L67" s="414"/>
      <c r="M67" s="414"/>
      <c r="N67" s="414"/>
      <c r="O67" s="414">
        <v>14400</v>
      </c>
      <c r="P67" s="414" t="b">
        <v>1</v>
      </c>
      <c r="Q67" s="399" t="b">
        <v>0</v>
      </c>
      <c r="R67" s="399" t="s">
        <v>13021</v>
      </c>
      <c r="S67" s="399" t="s">
        <v>981</v>
      </c>
      <c r="T67" s="26"/>
      <c r="U67" s="401">
        <v>1000</v>
      </c>
      <c r="V67" s="416">
        <v>105</v>
      </c>
      <c r="W67" s="26"/>
      <c r="X67" s="401">
        <v>900</v>
      </c>
      <c r="Y67" s="416">
        <v>95</v>
      </c>
      <c r="Z67" s="2"/>
      <c r="AA67" s="418">
        <v>800</v>
      </c>
      <c r="AB67" s="419">
        <v>85</v>
      </c>
      <c r="AC67" s="2"/>
      <c r="AD67" s="420">
        <v>0</v>
      </c>
      <c r="AE67" s="421">
        <v>40</v>
      </c>
      <c r="AF67" s="428">
        <v>30</v>
      </c>
      <c r="AG67" s="423">
        <v>0</v>
      </c>
      <c r="AH67" s="424">
        <v>0</v>
      </c>
      <c r="AI67" s="424">
        <v>0</v>
      </c>
    </row>
    <row r="68" spans="1:35" ht="16.5">
      <c r="A68" s="460" t="s">
        <v>4124</v>
      </c>
      <c r="B68" s="410" t="s">
        <v>13142</v>
      </c>
      <c r="C68" s="395">
        <v>3</v>
      </c>
      <c r="D68" s="411" t="s">
        <v>48</v>
      </c>
      <c r="E68" s="412" t="s">
        <v>48</v>
      </c>
      <c r="F68" s="393" t="s">
        <v>13019</v>
      </c>
      <c r="G68" s="461" t="s">
        <v>13033</v>
      </c>
      <c r="H68" s="414" t="s">
        <v>12966</v>
      </c>
      <c r="I68" s="414"/>
      <c r="J68" s="414"/>
      <c r="K68" s="414"/>
      <c r="L68" s="414"/>
      <c r="M68" s="414"/>
      <c r="N68" s="414"/>
      <c r="O68" s="414">
        <v>14400</v>
      </c>
      <c r="P68" s="414" t="b">
        <v>1</v>
      </c>
      <c r="Q68" s="399" t="b">
        <v>0</v>
      </c>
      <c r="R68" s="399" t="s">
        <v>13021</v>
      </c>
      <c r="S68" s="399" t="s">
        <v>956</v>
      </c>
      <c r="T68" s="26"/>
      <c r="U68" s="418">
        <v>800</v>
      </c>
      <c r="V68" s="419">
        <v>80</v>
      </c>
      <c r="W68" s="26"/>
      <c r="X68" s="418">
        <v>800</v>
      </c>
      <c r="Y68" s="419">
        <v>80</v>
      </c>
      <c r="Z68" s="2"/>
      <c r="AA68" s="418">
        <v>800</v>
      </c>
      <c r="AB68" s="419">
        <v>80</v>
      </c>
      <c r="AC68" s="2"/>
      <c r="AD68" s="462">
        <v>0</v>
      </c>
      <c r="AE68" s="463">
        <v>40</v>
      </c>
      <c r="AF68" s="464">
        <v>30</v>
      </c>
      <c r="AG68" s="465">
        <v>0</v>
      </c>
      <c r="AH68" s="466">
        <v>0</v>
      </c>
      <c r="AI68" s="466">
        <v>0</v>
      </c>
    </row>
    <row r="69" spans="1:35" ht="16.5">
      <c r="A69" s="460" t="s">
        <v>13143</v>
      </c>
      <c r="B69" s="410" t="s">
        <v>10569</v>
      </c>
      <c r="C69" s="395">
        <v>3</v>
      </c>
      <c r="D69" s="411" t="s">
        <v>48</v>
      </c>
      <c r="E69" s="412" t="s">
        <v>13042</v>
      </c>
      <c r="F69" s="393" t="s">
        <v>13019</v>
      </c>
      <c r="G69" s="461" t="s">
        <v>13033</v>
      </c>
      <c r="H69" s="414" t="s">
        <v>12966</v>
      </c>
      <c r="I69" s="414"/>
      <c r="J69" s="414"/>
      <c r="K69" s="414"/>
      <c r="L69" s="414"/>
      <c r="M69" s="414"/>
      <c r="N69" s="414"/>
      <c r="O69" s="414">
        <v>14400</v>
      </c>
      <c r="P69" s="414" t="b">
        <v>1</v>
      </c>
      <c r="Q69" s="399" t="b">
        <v>0</v>
      </c>
      <c r="R69" s="399" t="s">
        <v>13021</v>
      </c>
      <c r="S69" s="399" t="s">
        <v>968</v>
      </c>
      <c r="T69" s="26"/>
      <c r="U69" s="418">
        <v>1050</v>
      </c>
      <c r="V69" s="419">
        <v>70</v>
      </c>
      <c r="W69" s="26"/>
      <c r="X69" s="418">
        <v>1050</v>
      </c>
      <c r="Y69" s="419">
        <v>70</v>
      </c>
      <c r="Z69" s="2"/>
      <c r="AA69" s="418">
        <v>1150</v>
      </c>
      <c r="AB69" s="419">
        <v>90</v>
      </c>
      <c r="AC69" s="2"/>
      <c r="AD69" s="462">
        <v>40</v>
      </c>
      <c r="AE69" s="463">
        <v>40</v>
      </c>
      <c r="AF69" s="464">
        <v>0</v>
      </c>
      <c r="AG69" s="465">
        <v>0</v>
      </c>
      <c r="AH69" s="466">
        <v>0</v>
      </c>
      <c r="AI69" s="466">
        <v>0</v>
      </c>
    </row>
    <row r="70" spans="1:35" ht="16.5">
      <c r="A70" s="460" t="s">
        <v>13144</v>
      </c>
      <c r="B70" s="443" t="s">
        <v>13145</v>
      </c>
      <c r="C70" s="395">
        <v>3</v>
      </c>
      <c r="D70" s="411" t="s">
        <v>13042</v>
      </c>
      <c r="E70" s="412" t="s">
        <v>13019</v>
      </c>
      <c r="F70" s="393" t="s">
        <v>13024</v>
      </c>
      <c r="G70" s="461" t="s">
        <v>13028</v>
      </c>
      <c r="H70" s="414" t="s">
        <v>12964</v>
      </c>
      <c r="I70" s="414"/>
      <c r="J70" s="414"/>
      <c r="K70" s="414"/>
      <c r="L70" s="414"/>
      <c r="M70" s="414"/>
      <c r="N70" s="414"/>
      <c r="O70" s="414">
        <v>14400</v>
      </c>
      <c r="P70" s="414" t="b">
        <v>1</v>
      </c>
      <c r="Q70" s="399" t="b">
        <v>0</v>
      </c>
      <c r="R70" s="399" t="s">
        <v>13021</v>
      </c>
      <c r="S70" s="399" t="s">
        <v>953</v>
      </c>
      <c r="T70" s="26"/>
      <c r="U70" s="418">
        <v>1650</v>
      </c>
      <c r="V70" s="419">
        <v>90</v>
      </c>
      <c r="W70" s="26"/>
      <c r="X70" s="418">
        <v>1650</v>
      </c>
      <c r="Y70" s="419">
        <v>90</v>
      </c>
      <c r="Z70" s="2"/>
      <c r="AA70" s="418">
        <v>1650</v>
      </c>
      <c r="AB70" s="419">
        <v>90</v>
      </c>
      <c r="AC70" s="2"/>
      <c r="AD70" s="462">
        <v>55</v>
      </c>
      <c r="AE70" s="463">
        <v>0</v>
      </c>
      <c r="AF70" s="464">
        <v>55</v>
      </c>
      <c r="AG70" s="465">
        <v>0</v>
      </c>
      <c r="AH70" s="466">
        <v>0</v>
      </c>
      <c r="AI70" s="466">
        <v>0</v>
      </c>
    </row>
    <row r="71" spans="1:35" ht="16.5">
      <c r="A71" s="460" t="s">
        <v>13146</v>
      </c>
      <c r="B71" s="443" t="s">
        <v>13147</v>
      </c>
      <c r="C71" s="395">
        <v>3</v>
      </c>
      <c r="D71" s="411" t="s">
        <v>48</v>
      </c>
      <c r="E71" s="412" t="s">
        <v>13019</v>
      </c>
      <c r="F71" s="393" t="s">
        <v>13024</v>
      </c>
      <c r="G71" s="461" t="s">
        <v>13028</v>
      </c>
      <c r="H71" s="414" t="s">
        <v>12966</v>
      </c>
      <c r="I71" s="414"/>
      <c r="J71" s="414"/>
      <c r="K71" s="414"/>
      <c r="L71" s="414"/>
      <c r="M71" s="414"/>
      <c r="N71" s="414"/>
      <c r="O71" s="414">
        <v>14400</v>
      </c>
      <c r="P71" s="414" t="b">
        <v>1</v>
      </c>
      <c r="Q71" s="399" t="b">
        <v>0</v>
      </c>
      <c r="R71" s="399" t="s">
        <v>13021</v>
      </c>
      <c r="S71" s="399" t="s">
        <v>965</v>
      </c>
      <c r="T71" s="26"/>
      <c r="U71" s="418">
        <v>1400</v>
      </c>
      <c r="V71" s="419">
        <v>80</v>
      </c>
      <c r="W71" s="26"/>
      <c r="X71" s="418">
        <v>1400</v>
      </c>
      <c r="Y71" s="419">
        <v>80</v>
      </c>
      <c r="Z71" s="2"/>
      <c r="AA71" s="418">
        <v>1600</v>
      </c>
      <c r="AB71" s="419">
        <v>90</v>
      </c>
      <c r="AC71" s="2"/>
      <c r="AD71" s="462">
        <v>0</v>
      </c>
      <c r="AE71" s="463">
        <v>40</v>
      </c>
      <c r="AF71" s="464">
        <v>30</v>
      </c>
      <c r="AG71" s="465">
        <v>0</v>
      </c>
      <c r="AH71" s="466">
        <v>0</v>
      </c>
      <c r="AI71" s="466">
        <v>0</v>
      </c>
    </row>
    <row r="72" spans="1:35" ht="16.5">
      <c r="A72" s="460" t="s">
        <v>13148</v>
      </c>
      <c r="B72" s="443" t="s">
        <v>13149</v>
      </c>
      <c r="C72" s="395">
        <v>3</v>
      </c>
      <c r="D72" s="411" t="s">
        <v>13024</v>
      </c>
      <c r="E72" s="412" t="s">
        <v>13019</v>
      </c>
      <c r="F72" s="393" t="s">
        <v>13042</v>
      </c>
      <c r="G72" s="413" t="s">
        <v>13028</v>
      </c>
      <c r="H72" s="414" t="s">
        <v>12966</v>
      </c>
      <c r="I72" s="414"/>
      <c r="J72" s="414"/>
      <c r="K72" s="414"/>
      <c r="L72" s="414"/>
      <c r="M72" s="414"/>
      <c r="N72" s="414"/>
      <c r="O72" s="414">
        <v>14400</v>
      </c>
      <c r="P72" s="414" t="b">
        <v>1</v>
      </c>
      <c r="Q72" s="399" t="b">
        <v>0</v>
      </c>
      <c r="R72" s="399" t="s">
        <v>13021</v>
      </c>
      <c r="S72" s="399" t="s">
        <v>981</v>
      </c>
      <c r="T72" s="26"/>
      <c r="U72" s="401">
        <v>850</v>
      </c>
      <c r="V72" s="416">
        <v>110</v>
      </c>
      <c r="W72" s="26"/>
      <c r="X72" s="401">
        <v>750</v>
      </c>
      <c r="Y72" s="416">
        <v>100</v>
      </c>
      <c r="Z72" s="2"/>
      <c r="AA72" s="401">
        <v>700</v>
      </c>
      <c r="AB72" s="419">
        <v>90</v>
      </c>
      <c r="AC72" s="2"/>
      <c r="AD72" s="420">
        <v>0</v>
      </c>
      <c r="AE72" s="421">
        <v>40</v>
      </c>
      <c r="AF72" s="428">
        <v>30</v>
      </c>
      <c r="AG72" s="423">
        <v>0</v>
      </c>
      <c r="AH72" s="424">
        <v>0</v>
      </c>
      <c r="AI72" s="424">
        <v>0</v>
      </c>
    </row>
    <row r="73" spans="1:35" ht="16.5">
      <c r="A73" s="460" t="s">
        <v>13150</v>
      </c>
      <c r="B73" s="443" t="s">
        <v>13151</v>
      </c>
      <c r="C73" s="395">
        <v>3</v>
      </c>
      <c r="D73" s="411" t="s">
        <v>13042</v>
      </c>
      <c r="E73" s="412" t="s">
        <v>13019</v>
      </c>
      <c r="F73" s="393" t="s">
        <v>13024</v>
      </c>
      <c r="G73" s="413" t="s">
        <v>13028</v>
      </c>
      <c r="H73" s="414" t="s">
        <v>12964</v>
      </c>
      <c r="I73" s="414"/>
      <c r="J73" s="414"/>
      <c r="K73" s="414"/>
      <c r="L73" s="414"/>
      <c r="M73" s="414"/>
      <c r="N73" s="414"/>
      <c r="O73" s="414">
        <v>14400</v>
      </c>
      <c r="P73" s="414" t="b">
        <v>1</v>
      </c>
      <c r="Q73" s="399" t="b">
        <v>0</v>
      </c>
      <c r="R73" s="399" t="s">
        <v>13021</v>
      </c>
      <c r="S73" s="399" t="s">
        <v>978</v>
      </c>
      <c r="T73" s="26"/>
      <c r="U73" s="401">
        <v>1300</v>
      </c>
      <c r="V73" s="416">
        <v>75</v>
      </c>
      <c r="W73" s="26"/>
      <c r="X73" s="401">
        <v>1500</v>
      </c>
      <c r="Y73" s="416">
        <v>85</v>
      </c>
      <c r="Z73" s="2"/>
      <c r="AA73" s="418">
        <v>1700</v>
      </c>
      <c r="AB73" s="419">
        <v>100</v>
      </c>
      <c r="AC73" s="2"/>
      <c r="AD73" s="420">
        <v>40</v>
      </c>
      <c r="AE73" s="421">
        <v>25</v>
      </c>
      <c r="AF73" s="428">
        <v>0</v>
      </c>
      <c r="AG73" s="423">
        <v>0</v>
      </c>
      <c r="AH73" s="424">
        <v>0</v>
      </c>
      <c r="AI73" s="424">
        <v>0</v>
      </c>
    </row>
    <row r="74" spans="1:35" ht="16.5">
      <c r="A74" s="460" t="s">
        <v>13152</v>
      </c>
      <c r="B74" s="410" t="s">
        <v>13153</v>
      </c>
      <c r="C74" s="395">
        <v>3</v>
      </c>
      <c r="D74" s="411" t="s">
        <v>13042</v>
      </c>
      <c r="E74" s="412" t="s">
        <v>13042</v>
      </c>
      <c r="F74" s="393" t="s">
        <v>13042</v>
      </c>
      <c r="G74" s="413" t="s">
        <v>13033</v>
      </c>
      <c r="H74" s="414" t="s">
        <v>12966</v>
      </c>
      <c r="I74" s="414"/>
      <c r="J74" s="414"/>
      <c r="K74" s="414"/>
      <c r="L74" s="414"/>
      <c r="M74" s="414"/>
      <c r="N74" s="414"/>
      <c r="O74" s="414">
        <v>14400</v>
      </c>
      <c r="P74" s="414" t="b">
        <v>1</v>
      </c>
      <c r="Q74" s="399" t="b">
        <v>0</v>
      </c>
      <c r="R74" s="399" t="s">
        <v>13021</v>
      </c>
      <c r="S74" s="399" t="s">
        <v>968</v>
      </c>
      <c r="T74" s="26"/>
      <c r="U74" s="401">
        <v>1200</v>
      </c>
      <c r="V74" s="416">
        <v>70</v>
      </c>
      <c r="W74" s="26"/>
      <c r="X74" s="401">
        <v>1200</v>
      </c>
      <c r="Y74" s="416">
        <v>70</v>
      </c>
      <c r="Z74" s="2"/>
      <c r="AA74" s="401">
        <v>1200</v>
      </c>
      <c r="AB74" s="416">
        <v>70</v>
      </c>
      <c r="AC74" s="2"/>
      <c r="AD74" s="420">
        <v>20</v>
      </c>
      <c r="AE74" s="421">
        <v>20</v>
      </c>
      <c r="AF74" s="428">
        <v>0</v>
      </c>
      <c r="AG74" s="423">
        <v>35</v>
      </c>
      <c r="AH74" s="424">
        <v>0</v>
      </c>
      <c r="AI74" s="424">
        <v>0</v>
      </c>
    </row>
    <row r="75" spans="1:35" ht="16.5">
      <c r="A75" s="460" t="s">
        <v>13154</v>
      </c>
      <c r="B75" s="410" t="s">
        <v>13155</v>
      </c>
      <c r="C75" s="395">
        <v>3</v>
      </c>
      <c r="D75" s="411" t="s">
        <v>13156</v>
      </c>
      <c r="E75" s="412" t="s">
        <v>13156</v>
      </c>
      <c r="F75" s="393" t="s">
        <v>13156</v>
      </c>
      <c r="G75" s="413" t="s">
        <v>13058</v>
      </c>
      <c r="H75" s="414" t="s">
        <v>12966</v>
      </c>
      <c r="I75" s="414"/>
      <c r="J75" s="414"/>
      <c r="K75" s="414"/>
      <c r="L75" s="414"/>
      <c r="M75" s="414"/>
      <c r="N75" s="414"/>
      <c r="O75" s="414">
        <v>14400</v>
      </c>
      <c r="P75" s="414" t="b">
        <v>1</v>
      </c>
      <c r="Q75" s="399" t="b">
        <v>0</v>
      </c>
      <c r="R75" s="399" t="s">
        <v>13088</v>
      </c>
      <c r="S75" s="399"/>
      <c r="T75" s="26"/>
      <c r="U75" s="401">
        <v>1700</v>
      </c>
      <c r="V75" s="416">
        <v>95</v>
      </c>
      <c r="W75" s="26"/>
      <c r="X75" s="401">
        <v>1700</v>
      </c>
      <c r="Y75" s="416">
        <v>95</v>
      </c>
      <c r="Z75" s="2"/>
      <c r="AA75" s="401">
        <v>1700</v>
      </c>
      <c r="AB75" s="416">
        <v>95</v>
      </c>
      <c r="AC75" s="2"/>
      <c r="AD75" s="420">
        <v>15</v>
      </c>
      <c r="AE75" s="421">
        <v>15</v>
      </c>
      <c r="AF75" s="428">
        <v>15</v>
      </c>
      <c r="AG75" s="423">
        <v>0</v>
      </c>
      <c r="AH75" s="424">
        <v>0</v>
      </c>
      <c r="AI75" s="424">
        <v>0</v>
      </c>
    </row>
    <row r="76" spans="1:35" ht="26.25">
      <c r="A76" s="435"/>
      <c r="B76" s="436"/>
      <c r="C76" s="437"/>
      <c r="D76" s="438"/>
      <c r="E76" s="439"/>
      <c r="F76" s="436"/>
      <c r="G76" s="440"/>
      <c r="H76" s="436"/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41"/>
      <c r="U76" s="1383" t="s">
        <v>13038</v>
      </c>
      <c r="V76" s="1359"/>
      <c r="W76" s="441"/>
      <c r="X76" s="1383" t="s">
        <v>13038</v>
      </c>
      <c r="Y76" s="1359"/>
      <c r="Z76" s="441"/>
      <c r="AA76" s="1384" t="s">
        <v>13038</v>
      </c>
      <c r="AB76" s="1359"/>
      <c r="AC76" s="441"/>
      <c r="AD76" s="1385" t="s">
        <v>13039</v>
      </c>
      <c r="AE76" s="1386"/>
      <c r="AF76" s="1386"/>
      <c r="AG76" s="1386"/>
      <c r="AH76" s="1386"/>
      <c r="AI76" s="1387"/>
    </row>
    <row r="77" spans="1:35" ht="16.5">
      <c r="A77" s="467" t="s">
        <v>13157</v>
      </c>
      <c r="B77" s="443" t="s">
        <v>13158</v>
      </c>
      <c r="C77" s="395">
        <v>4</v>
      </c>
      <c r="D77" s="411" t="s">
        <v>13027</v>
      </c>
      <c r="E77" s="412" t="s">
        <v>48</v>
      </c>
      <c r="F77" s="393" t="s">
        <v>13027</v>
      </c>
      <c r="G77" s="413" t="s">
        <v>13026</v>
      </c>
      <c r="H77" s="414" t="s">
        <v>12964</v>
      </c>
      <c r="I77" s="414"/>
      <c r="J77" s="414"/>
      <c r="K77" s="414"/>
      <c r="L77" s="414"/>
      <c r="M77" s="414"/>
      <c r="N77" s="414"/>
      <c r="O77" s="414">
        <v>18000</v>
      </c>
      <c r="P77" s="414" t="b">
        <v>1</v>
      </c>
      <c r="Q77" s="399" t="b">
        <v>0</v>
      </c>
      <c r="R77" s="399" t="s">
        <v>13021</v>
      </c>
      <c r="S77" s="399"/>
      <c r="T77" s="26"/>
      <c r="U77" s="401">
        <v>1900</v>
      </c>
      <c r="V77" s="416">
        <v>125</v>
      </c>
      <c r="W77" s="26"/>
      <c r="X77" s="401">
        <v>1900</v>
      </c>
      <c r="Y77" s="416">
        <v>125</v>
      </c>
      <c r="Z77" s="2"/>
      <c r="AA77" s="418">
        <v>2200</v>
      </c>
      <c r="AB77" s="419">
        <v>145</v>
      </c>
      <c r="AC77" s="2"/>
      <c r="AD77" s="420">
        <v>55</v>
      </c>
      <c r="AE77" s="421">
        <v>10</v>
      </c>
      <c r="AF77" s="428">
        <v>55</v>
      </c>
      <c r="AG77" s="423">
        <v>0</v>
      </c>
      <c r="AH77" s="424">
        <v>0</v>
      </c>
      <c r="AI77" s="424">
        <v>0</v>
      </c>
    </row>
    <row r="78" spans="1:35" ht="16.5">
      <c r="A78" s="468" t="s">
        <v>13159</v>
      </c>
      <c r="B78" s="410" t="s">
        <v>13160</v>
      </c>
      <c r="C78" s="395">
        <v>4</v>
      </c>
      <c r="D78" s="411" t="s">
        <v>13019</v>
      </c>
      <c r="E78" s="412" t="s">
        <v>13019</v>
      </c>
      <c r="F78" s="393" t="s">
        <v>13019</v>
      </c>
      <c r="G78" s="413" t="s">
        <v>13043</v>
      </c>
      <c r="H78" s="414" t="s">
        <v>12964</v>
      </c>
      <c r="I78" s="414"/>
      <c r="J78" s="414"/>
      <c r="K78" s="414"/>
      <c r="L78" s="414"/>
      <c r="M78" s="414"/>
      <c r="N78" s="414"/>
      <c r="O78" s="414">
        <v>18000</v>
      </c>
      <c r="P78" s="414" t="b">
        <v>1</v>
      </c>
      <c r="Q78" s="399" t="b">
        <v>0</v>
      </c>
      <c r="R78" s="399" t="s">
        <v>13021</v>
      </c>
      <c r="S78" s="399"/>
      <c r="T78" s="26"/>
      <c r="U78" s="401">
        <v>1800</v>
      </c>
      <c r="V78" s="416">
        <v>120</v>
      </c>
      <c r="W78" s="26"/>
      <c r="X78" s="401">
        <v>1800</v>
      </c>
      <c r="Y78" s="416">
        <v>120</v>
      </c>
      <c r="Z78" s="2"/>
      <c r="AA78" s="418">
        <v>1800</v>
      </c>
      <c r="AB78" s="419">
        <v>120</v>
      </c>
      <c r="AC78" s="2"/>
      <c r="AD78" s="420">
        <v>75</v>
      </c>
      <c r="AE78" s="421">
        <v>0</v>
      </c>
      <c r="AF78" s="428">
        <v>75</v>
      </c>
      <c r="AG78" s="423">
        <v>0</v>
      </c>
      <c r="AH78" s="424">
        <v>0</v>
      </c>
      <c r="AI78" s="424">
        <v>0</v>
      </c>
    </row>
    <row r="79" spans="1:35" ht="16.5">
      <c r="A79" s="467" t="s">
        <v>13161</v>
      </c>
      <c r="B79" s="459" t="s">
        <v>12494</v>
      </c>
      <c r="C79" s="395">
        <v>4</v>
      </c>
      <c r="D79" s="411" t="s">
        <v>13019</v>
      </c>
      <c r="E79" s="412" t="s">
        <v>13019</v>
      </c>
      <c r="F79" s="393" t="s">
        <v>13019</v>
      </c>
      <c r="G79" s="413" t="s">
        <v>13043</v>
      </c>
      <c r="H79" s="414" t="s">
        <v>12964</v>
      </c>
      <c r="I79" s="414"/>
      <c r="J79" s="414"/>
      <c r="K79" s="414"/>
      <c r="L79" s="414"/>
      <c r="M79" s="414"/>
      <c r="N79" s="414"/>
      <c r="O79" s="414">
        <v>18000</v>
      </c>
      <c r="P79" s="414" t="b">
        <v>1</v>
      </c>
      <c r="Q79" s="399" t="b">
        <v>0</v>
      </c>
      <c r="R79" s="399" t="s">
        <v>13021</v>
      </c>
      <c r="S79" s="399"/>
      <c r="T79" s="26"/>
      <c r="U79" s="401">
        <v>1700</v>
      </c>
      <c r="V79" s="416">
        <v>110</v>
      </c>
      <c r="W79" s="26"/>
      <c r="X79" s="401">
        <v>1700</v>
      </c>
      <c r="Y79" s="416">
        <v>110</v>
      </c>
      <c r="Z79" s="2"/>
      <c r="AA79" s="418">
        <v>1700</v>
      </c>
      <c r="AB79" s="419">
        <v>110</v>
      </c>
      <c r="AC79" s="2"/>
      <c r="AD79" s="420">
        <v>85</v>
      </c>
      <c r="AE79" s="421">
        <v>0</v>
      </c>
      <c r="AF79" s="428">
        <v>85</v>
      </c>
      <c r="AG79" s="423">
        <v>0</v>
      </c>
      <c r="AH79" s="424">
        <v>0</v>
      </c>
      <c r="AI79" s="424">
        <v>0</v>
      </c>
    </row>
    <row r="80" spans="1:35" ht="16.5">
      <c r="A80" s="467" t="s">
        <v>13162</v>
      </c>
      <c r="B80" s="430" t="s">
        <v>13163</v>
      </c>
      <c r="C80" s="395">
        <v>4</v>
      </c>
      <c r="D80" s="411" t="s">
        <v>13019</v>
      </c>
      <c r="E80" s="412" t="s">
        <v>13019</v>
      </c>
      <c r="F80" s="393" t="s">
        <v>13019</v>
      </c>
      <c r="G80" s="413" t="s">
        <v>13058</v>
      </c>
      <c r="H80" s="414" t="s">
        <v>12966</v>
      </c>
      <c r="I80" s="414"/>
      <c r="J80" s="414"/>
      <c r="K80" s="414"/>
      <c r="L80" s="414"/>
      <c r="M80" s="414"/>
      <c r="N80" s="414"/>
      <c r="O80" s="414">
        <v>7200</v>
      </c>
      <c r="P80" s="414" t="b">
        <v>1</v>
      </c>
      <c r="Q80" s="399" t="b">
        <v>0</v>
      </c>
      <c r="R80" s="399" t="s">
        <v>13021</v>
      </c>
      <c r="S80" s="399"/>
      <c r="T80" s="26"/>
      <c r="U80" s="401">
        <v>1000</v>
      </c>
      <c r="V80" s="416">
        <v>150</v>
      </c>
      <c r="W80" s="26"/>
      <c r="X80" s="401">
        <v>1000</v>
      </c>
      <c r="Y80" s="416">
        <v>150</v>
      </c>
      <c r="Z80" s="2"/>
      <c r="AA80" s="418">
        <v>1000</v>
      </c>
      <c r="AB80" s="419">
        <v>150</v>
      </c>
      <c r="AC80" s="2"/>
      <c r="AD80" s="420">
        <v>0</v>
      </c>
      <c r="AE80" s="421">
        <v>0</v>
      </c>
      <c r="AF80" s="428">
        <v>0</v>
      </c>
      <c r="AG80" s="423">
        <v>0</v>
      </c>
      <c r="AH80" s="424">
        <v>0</v>
      </c>
      <c r="AI80" s="424">
        <v>0</v>
      </c>
    </row>
    <row r="81" spans="1:35" ht="16.5">
      <c r="A81" s="467" t="s">
        <v>13164</v>
      </c>
      <c r="B81" s="430" t="s">
        <v>13165</v>
      </c>
      <c r="C81" s="395">
        <v>4</v>
      </c>
      <c r="D81" s="411" t="s">
        <v>13019</v>
      </c>
      <c r="E81" s="412" t="s">
        <v>13019</v>
      </c>
      <c r="F81" s="393" t="s">
        <v>13019</v>
      </c>
      <c r="G81" s="413" t="s">
        <v>13058</v>
      </c>
      <c r="H81" s="414" t="s">
        <v>12966</v>
      </c>
      <c r="I81" s="414"/>
      <c r="J81" s="414"/>
      <c r="K81" s="414"/>
      <c r="L81" s="414"/>
      <c r="M81" s="414"/>
      <c r="N81" s="414"/>
      <c r="O81" s="414">
        <v>7200</v>
      </c>
      <c r="P81" s="414" t="b">
        <v>1</v>
      </c>
      <c r="Q81" s="399" t="b">
        <v>0</v>
      </c>
      <c r="R81" s="399" t="s">
        <v>13021</v>
      </c>
      <c r="S81" s="399"/>
      <c r="T81" s="26"/>
      <c r="U81" s="401">
        <v>1200</v>
      </c>
      <c r="V81" s="416">
        <v>100</v>
      </c>
      <c r="W81" s="26"/>
      <c r="X81" s="401">
        <v>1200</v>
      </c>
      <c r="Y81" s="416">
        <v>100</v>
      </c>
      <c r="Z81" s="2"/>
      <c r="AA81" s="418">
        <v>1200</v>
      </c>
      <c r="AB81" s="419">
        <v>100</v>
      </c>
      <c r="AC81" s="2"/>
      <c r="AD81" s="420">
        <v>20</v>
      </c>
      <c r="AE81" s="421">
        <v>20</v>
      </c>
      <c r="AF81" s="428">
        <v>20</v>
      </c>
      <c r="AG81" s="423">
        <v>0</v>
      </c>
      <c r="AH81" s="424">
        <v>0</v>
      </c>
      <c r="AI81" s="424">
        <v>0</v>
      </c>
    </row>
    <row r="82" spans="1:35" ht="16.5">
      <c r="A82" s="447" t="s">
        <v>13166</v>
      </c>
      <c r="B82" s="443" t="s">
        <v>13167</v>
      </c>
      <c r="C82" s="395">
        <v>4</v>
      </c>
      <c r="D82" s="411" t="s">
        <v>13156</v>
      </c>
      <c r="E82" s="412" t="s">
        <v>13156</v>
      </c>
      <c r="F82" s="393" t="s">
        <v>13156</v>
      </c>
      <c r="G82" s="413" t="s">
        <v>13104</v>
      </c>
      <c r="H82" s="414" t="s">
        <v>12966</v>
      </c>
      <c r="I82" s="414"/>
      <c r="J82" s="414"/>
      <c r="K82" s="414"/>
      <c r="L82" s="414"/>
      <c r="M82" s="414"/>
      <c r="N82" s="414"/>
      <c r="O82" s="414">
        <v>28800</v>
      </c>
      <c r="P82" s="414" t="b">
        <v>1</v>
      </c>
      <c r="Q82" s="399" t="b">
        <v>0</v>
      </c>
      <c r="R82" s="399" t="s">
        <v>13021</v>
      </c>
      <c r="S82" s="399" t="s">
        <v>986</v>
      </c>
      <c r="T82" s="26"/>
      <c r="U82" s="401">
        <v>5000</v>
      </c>
      <c r="V82" s="416">
        <v>160</v>
      </c>
      <c r="W82" s="26"/>
      <c r="X82" s="401">
        <v>5000</v>
      </c>
      <c r="Y82" s="416">
        <v>160</v>
      </c>
      <c r="Z82" s="2"/>
      <c r="AA82" s="418">
        <v>5000</v>
      </c>
      <c r="AB82" s="419">
        <v>160</v>
      </c>
      <c r="AC82" s="2"/>
      <c r="AD82" s="420">
        <v>25</v>
      </c>
      <c r="AE82" s="421">
        <v>25</v>
      </c>
      <c r="AF82" s="428">
        <v>15</v>
      </c>
      <c r="AG82" s="423">
        <v>0</v>
      </c>
      <c r="AH82" s="424">
        <v>0</v>
      </c>
      <c r="AI82" s="424">
        <v>0</v>
      </c>
    </row>
    <row r="83" spans="1:35" ht="16.5">
      <c r="A83" s="467" t="s">
        <v>13168</v>
      </c>
      <c r="B83" s="410" t="s">
        <v>13169</v>
      </c>
      <c r="C83" s="395">
        <v>4</v>
      </c>
      <c r="D83" s="411" t="s">
        <v>13156</v>
      </c>
      <c r="E83" s="412" t="s">
        <v>13156</v>
      </c>
      <c r="F83" s="393" t="s">
        <v>13156</v>
      </c>
      <c r="G83" s="413" t="s">
        <v>13033</v>
      </c>
      <c r="H83" s="414" t="s">
        <v>12966</v>
      </c>
      <c r="I83" s="414"/>
      <c r="J83" s="414"/>
      <c r="K83" s="414"/>
      <c r="L83" s="414"/>
      <c r="M83" s="414"/>
      <c r="N83" s="414"/>
      <c r="O83" s="414">
        <v>18000</v>
      </c>
      <c r="P83" s="414" t="b">
        <v>1</v>
      </c>
      <c r="Q83" s="399" t="b">
        <v>0</v>
      </c>
      <c r="R83" s="399" t="s">
        <v>13021</v>
      </c>
      <c r="S83" s="399" t="s">
        <v>996</v>
      </c>
      <c r="T83" s="26"/>
      <c r="U83" s="401">
        <v>1500</v>
      </c>
      <c r="V83" s="416">
        <v>120</v>
      </c>
      <c r="W83" s="26"/>
      <c r="X83" s="401">
        <v>1500</v>
      </c>
      <c r="Y83" s="416">
        <v>120</v>
      </c>
      <c r="Z83" s="2"/>
      <c r="AA83" s="418">
        <v>1500</v>
      </c>
      <c r="AB83" s="419">
        <v>120</v>
      </c>
      <c r="AC83" s="2"/>
      <c r="AD83" s="420">
        <v>60</v>
      </c>
      <c r="AE83" s="421">
        <v>60</v>
      </c>
      <c r="AF83" s="428">
        <v>0</v>
      </c>
      <c r="AG83" s="423">
        <v>0</v>
      </c>
      <c r="AH83" s="424">
        <v>0</v>
      </c>
      <c r="AI83" s="424">
        <v>0</v>
      </c>
    </row>
    <row r="84" spans="1:35" ht="16.5">
      <c r="A84" s="467" t="s">
        <v>13170</v>
      </c>
      <c r="B84" s="410" t="s">
        <v>13171</v>
      </c>
      <c r="C84" s="395">
        <v>4</v>
      </c>
      <c r="D84" s="411" t="s">
        <v>13042</v>
      </c>
      <c r="E84" s="412" t="s">
        <v>13024</v>
      </c>
      <c r="F84" s="393" t="s">
        <v>13019</v>
      </c>
      <c r="G84" s="413" t="s">
        <v>13033</v>
      </c>
      <c r="H84" s="414" t="s">
        <v>12966</v>
      </c>
      <c r="I84" s="414"/>
      <c r="J84" s="414"/>
      <c r="K84" s="414"/>
      <c r="L84" s="414"/>
      <c r="M84" s="414"/>
      <c r="N84" s="414"/>
      <c r="O84" s="414">
        <v>18000</v>
      </c>
      <c r="P84" s="414" t="b">
        <v>1</v>
      </c>
      <c r="Q84" s="399" t="b">
        <v>0</v>
      </c>
      <c r="R84" s="399" t="s">
        <v>13021</v>
      </c>
      <c r="S84" s="399" t="s">
        <v>996</v>
      </c>
      <c r="T84" s="26"/>
      <c r="U84" s="401">
        <v>1400</v>
      </c>
      <c r="V84" s="416">
        <v>125</v>
      </c>
      <c r="W84" s="26"/>
      <c r="X84" s="401">
        <v>1600</v>
      </c>
      <c r="Y84" s="416">
        <v>135</v>
      </c>
      <c r="Z84" s="2"/>
      <c r="AA84" s="418">
        <v>1500</v>
      </c>
      <c r="AB84" s="419">
        <v>130</v>
      </c>
      <c r="AC84" s="2"/>
      <c r="AD84" s="420">
        <v>60</v>
      </c>
      <c r="AE84" s="421">
        <v>60</v>
      </c>
      <c r="AF84" s="428">
        <v>0</v>
      </c>
      <c r="AG84" s="423">
        <v>0</v>
      </c>
      <c r="AH84" s="424">
        <v>0</v>
      </c>
      <c r="AI84" s="424">
        <v>0</v>
      </c>
    </row>
    <row r="85" spans="1:35" ht="16.5">
      <c r="A85" s="468" t="s">
        <v>13172</v>
      </c>
      <c r="B85" s="459" t="s">
        <v>13173</v>
      </c>
      <c r="C85" s="395">
        <v>4</v>
      </c>
      <c r="D85" s="411" t="s">
        <v>13053</v>
      </c>
      <c r="E85" s="412" t="s">
        <v>13019</v>
      </c>
      <c r="F85" s="393" t="s">
        <v>13053</v>
      </c>
      <c r="G85" s="413" t="s">
        <v>13104</v>
      </c>
      <c r="H85" s="414" t="s">
        <v>12964</v>
      </c>
      <c r="I85" s="414"/>
      <c r="J85" s="414"/>
      <c r="K85" s="414"/>
      <c r="L85" s="414"/>
      <c r="M85" s="414"/>
      <c r="N85" s="414"/>
      <c r="O85" s="414">
        <v>18000</v>
      </c>
      <c r="P85" s="414" t="b">
        <v>1</v>
      </c>
      <c r="Q85" s="399" t="b">
        <v>0</v>
      </c>
      <c r="R85" s="399" t="s">
        <v>13021</v>
      </c>
      <c r="S85" s="399"/>
      <c r="T85" s="26"/>
      <c r="U85" s="401">
        <v>1500</v>
      </c>
      <c r="V85" s="416">
        <v>100</v>
      </c>
      <c r="W85" s="26"/>
      <c r="X85" s="401">
        <v>1500</v>
      </c>
      <c r="Y85" s="416">
        <v>100</v>
      </c>
      <c r="Z85" s="2"/>
      <c r="AA85" s="418">
        <v>1500</v>
      </c>
      <c r="AB85" s="419">
        <v>100</v>
      </c>
      <c r="AC85" s="2"/>
      <c r="AD85" s="420">
        <v>60</v>
      </c>
      <c r="AE85" s="421">
        <v>0</v>
      </c>
      <c r="AF85" s="428">
        <v>60</v>
      </c>
      <c r="AG85" s="423">
        <v>0</v>
      </c>
      <c r="AH85" s="424">
        <v>50</v>
      </c>
      <c r="AI85" s="424">
        <v>0</v>
      </c>
    </row>
    <row r="86" spans="1:35" ht="16.5">
      <c r="A86" s="467" t="s">
        <v>13174</v>
      </c>
      <c r="B86" s="453" t="s">
        <v>13175</v>
      </c>
      <c r="C86" s="395">
        <v>4</v>
      </c>
      <c r="D86" s="411" t="s">
        <v>13156</v>
      </c>
      <c r="E86" s="412" t="s">
        <v>13156</v>
      </c>
      <c r="F86" s="393" t="s">
        <v>13156</v>
      </c>
      <c r="G86" s="413" t="s">
        <v>13087</v>
      </c>
      <c r="H86" s="414" t="s">
        <v>12966</v>
      </c>
      <c r="I86" s="414"/>
      <c r="J86" s="414"/>
      <c r="K86" s="414"/>
      <c r="L86" s="414"/>
      <c r="M86" s="414"/>
      <c r="N86" s="414"/>
      <c r="O86" s="414">
        <v>18000</v>
      </c>
      <c r="P86" s="414" t="b">
        <v>1</v>
      </c>
      <c r="Q86" s="399" t="b">
        <v>0</v>
      </c>
      <c r="R86" s="399" t="s">
        <v>13088</v>
      </c>
      <c r="S86" s="399"/>
      <c r="T86" s="415"/>
      <c r="U86" s="401">
        <v>2500</v>
      </c>
      <c r="V86" s="416">
        <v>150</v>
      </c>
      <c r="W86" s="415"/>
      <c r="X86" s="401">
        <v>2500</v>
      </c>
      <c r="Y86" s="416">
        <v>150</v>
      </c>
      <c r="Z86" s="417"/>
      <c r="AA86" s="418">
        <v>2500</v>
      </c>
      <c r="AB86" s="419">
        <v>15</v>
      </c>
      <c r="AC86" s="417"/>
      <c r="AD86" s="420">
        <v>60</v>
      </c>
      <c r="AE86" s="421">
        <v>0</v>
      </c>
      <c r="AF86" s="428">
        <v>60</v>
      </c>
      <c r="AG86" s="423">
        <v>0</v>
      </c>
      <c r="AH86" s="424">
        <v>0</v>
      </c>
      <c r="AI86" s="424">
        <v>0</v>
      </c>
    </row>
    <row r="87" spans="1:35" ht="16.5">
      <c r="A87" s="467" t="s">
        <v>13176</v>
      </c>
      <c r="B87" s="443" t="s">
        <v>13177</v>
      </c>
      <c r="C87" s="395">
        <v>4</v>
      </c>
      <c r="D87" s="411" t="s">
        <v>13019</v>
      </c>
      <c r="E87" s="412" t="s">
        <v>13019</v>
      </c>
      <c r="F87" s="393" t="s">
        <v>13019</v>
      </c>
      <c r="G87" s="413" t="s">
        <v>13087</v>
      </c>
      <c r="H87" s="414" t="s">
        <v>12966</v>
      </c>
      <c r="I87" s="414"/>
      <c r="J87" s="414"/>
      <c r="K87" s="414"/>
      <c r="L87" s="414"/>
      <c r="M87" s="414"/>
      <c r="N87" s="414"/>
      <c r="O87" s="414">
        <v>7200</v>
      </c>
      <c r="P87" s="414" t="b">
        <v>1</v>
      </c>
      <c r="Q87" s="399" t="b">
        <v>0</v>
      </c>
      <c r="R87" s="399" t="s">
        <v>13088</v>
      </c>
      <c r="S87" s="399"/>
      <c r="T87" s="469"/>
      <c r="U87" s="401">
        <v>1500</v>
      </c>
      <c r="V87" s="416">
        <v>120</v>
      </c>
      <c r="W87" s="469"/>
      <c r="X87" s="401">
        <v>1500</v>
      </c>
      <c r="Y87" s="416">
        <v>120</v>
      </c>
      <c r="Z87" s="470"/>
      <c r="AA87" s="418">
        <v>1500</v>
      </c>
      <c r="AB87" s="419">
        <v>120</v>
      </c>
      <c r="AC87" s="470"/>
      <c r="AD87" s="420">
        <v>60</v>
      </c>
      <c r="AE87" s="421">
        <v>0</v>
      </c>
      <c r="AF87" s="428">
        <v>60</v>
      </c>
      <c r="AG87" s="423">
        <v>0</v>
      </c>
      <c r="AH87" s="424">
        <v>0</v>
      </c>
      <c r="AI87" s="424">
        <v>0</v>
      </c>
    </row>
    <row r="88" spans="1:35" ht="16.5">
      <c r="A88" s="467" t="s">
        <v>13178</v>
      </c>
      <c r="B88" s="443" t="s">
        <v>13179</v>
      </c>
      <c r="C88" s="395">
        <v>4</v>
      </c>
      <c r="D88" s="411" t="s">
        <v>13019</v>
      </c>
      <c r="E88" s="412" t="s">
        <v>13019</v>
      </c>
      <c r="F88" s="393" t="s">
        <v>13019</v>
      </c>
      <c r="G88" s="413" t="s">
        <v>13087</v>
      </c>
      <c r="H88" s="414" t="s">
        <v>12966</v>
      </c>
      <c r="I88" s="414"/>
      <c r="J88" s="414"/>
      <c r="K88" s="414"/>
      <c r="L88" s="414"/>
      <c r="M88" s="414"/>
      <c r="N88" s="414"/>
      <c r="O88" s="414">
        <v>7200</v>
      </c>
      <c r="P88" s="414" t="b">
        <v>1</v>
      </c>
      <c r="Q88" s="399" t="b">
        <v>0</v>
      </c>
      <c r="R88" s="399" t="s">
        <v>13088</v>
      </c>
      <c r="S88" s="399"/>
      <c r="T88" s="469"/>
      <c r="U88" s="401">
        <v>1500</v>
      </c>
      <c r="V88" s="416">
        <v>120</v>
      </c>
      <c r="W88" s="469"/>
      <c r="X88" s="401">
        <v>1500</v>
      </c>
      <c r="Y88" s="416">
        <v>120</v>
      </c>
      <c r="Z88" s="470"/>
      <c r="AA88" s="418">
        <v>1500</v>
      </c>
      <c r="AB88" s="419">
        <v>120</v>
      </c>
      <c r="AC88" s="470"/>
      <c r="AD88" s="420">
        <v>60</v>
      </c>
      <c r="AE88" s="421">
        <v>0</v>
      </c>
      <c r="AF88" s="428">
        <v>60</v>
      </c>
      <c r="AG88" s="423">
        <v>0</v>
      </c>
      <c r="AH88" s="424">
        <v>0</v>
      </c>
      <c r="AI88" s="424">
        <v>0</v>
      </c>
    </row>
    <row r="89" spans="1:35" ht="16.5">
      <c r="A89" s="467" t="s">
        <v>12483</v>
      </c>
      <c r="B89" s="443" t="s">
        <v>12482</v>
      </c>
      <c r="C89" s="395">
        <v>4</v>
      </c>
      <c r="D89" s="411" t="s">
        <v>13019</v>
      </c>
      <c r="E89" s="412" t="s">
        <v>13019</v>
      </c>
      <c r="F89" s="393" t="s">
        <v>13019</v>
      </c>
      <c r="G89" s="413" t="s">
        <v>13087</v>
      </c>
      <c r="H89" s="414" t="s">
        <v>12966</v>
      </c>
      <c r="I89" s="414"/>
      <c r="J89" s="414"/>
      <c r="K89" s="414"/>
      <c r="L89" s="414"/>
      <c r="M89" s="414"/>
      <c r="N89" s="414"/>
      <c r="O89" s="414">
        <v>7200</v>
      </c>
      <c r="P89" s="414" t="b">
        <v>1</v>
      </c>
      <c r="Q89" s="399" t="b">
        <v>0</v>
      </c>
      <c r="R89" s="399" t="s">
        <v>13088</v>
      </c>
      <c r="S89" s="399"/>
      <c r="T89" s="469"/>
      <c r="U89" s="401">
        <v>600</v>
      </c>
      <c r="V89" s="416">
        <v>190</v>
      </c>
      <c r="W89" s="469"/>
      <c r="X89" s="401">
        <v>600</v>
      </c>
      <c r="Y89" s="416">
        <v>190</v>
      </c>
      <c r="Z89" s="470"/>
      <c r="AA89" s="418">
        <v>600</v>
      </c>
      <c r="AB89" s="419">
        <v>190</v>
      </c>
      <c r="AC89" s="470"/>
      <c r="AD89" s="420">
        <v>60</v>
      </c>
      <c r="AE89" s="421">
        <v>0</v>
      </c>
      <c r="AF89" s="428">
        <v>60</v>
      </c>
      <c r="AG89" s="423">
        <v>0</v>
      </c>
      <c r="AH89" s="424">
        <v>0</v>
      </c>
      <c r="AI89" s="424">
        <v>0</v>
      </c>
    </row>
    <row r="90" spans="1:35" ht="16.5">
      <c r="A90" s="467" t="s">
        <v>13180</v>
      </c>
      <c r="B90" s="410" t="s">
        <v>13181</v>
      </c>
      <c r="C90" s="395">
        <v>4</v>
      </c>
      <c r="D90" s="411" t="s">
        <v>13019</v>
      </c>
      <c r="E90" s="412" t="s">
        <v>13019</v>
      </c>
      <c r="F90" s="393" t="s">
        <v>13019</v>
      </c>
      <c r="G90" s="413" t="s">
        <v>13087</v>
      </c>
      <c r="H90" s="414" t="s">
        <v>12964</v>
      </c>
      <c r="I90" s="414"/>
      <c r="J90" s="414"/>
      <c r="K90" s="414"/>
      <c r="L90" s="414"/>
      <c r="M90" s="414"/>
      <c r="N90" s="414"/>
      <c r="O90" s="414">
        <v>7200</v>
      </c>
      <c r="P90" s="414" t="b">
        <v>1</v>
      </c>
      <c r="Q90" s="399" t="b">
        <v>0</v>
      </c>
      <c r="R90" s="399" t="s">
        <v>13021</v>
      </c>
      <c r="S90" s="399"/>
      <c r="T90" s="469"/>
      <c r="U90" s="401">
        <v>1800</v>
      </c>
      <c r="V90" s="416">
        <v>125</v>
      </c>
      <c r="W90" s="469"/>
      <c r="X90" s="401">
        <v>1800</v>
      </c>
      <c r="Y90" s="416">
        <v>125</v>
      </c>
      <c r="Z90" s="470"/>
      <c r="AA90" s="418">
        <v>1800</v>
      </c>
      <c r="AB90" s="419">
        <v>125</v>
      </c>
      <c r="AC90" s="470"/>
      <c r="AD90" s="420">
        <v>0</v>
      </c>
      <c r="AE90" s="421">
        <v>60</v>
      </c>
      <c r="AF90" s="428">
        <v>50</v>
      </c>
      <c r="AG90" s="423">
        <v>0</v>
      </c>
      <c r="AH90" s="424">
        <v>0</v>
      </c>
      <c r="AI90" s="424">
        <v>0</v>
      </c>
    </row>
    <row r="91" spans="1:35" ht="16.5">
      <c r="A91" s="467" t="s">
        <v>13182</v>
      </c>
      <c r="B91" s="410" t="s">
        <v>13183</v>
      </c>
      <c r="C91" s="395">
        <v>4</v>
      </c>
      <c r="D91" s="411" t="s">
        <v>48</v>
      </c>
      <c r="E91" s="412" t="s">
        <v>13042</v>
      </c>
      <c r="F91" s="393" t="s">
        <v>13019</v>
      </c>
      <c r="G91" s="461" t="s">
        <v>13104</v>
      </c>
      <c r="H91" s="414" t="s">
        <v>12966</v>
      </c>
      <c r="I91" s="414"/>
      <c r="J91" s="414"/>
      <c r="K91" s="414"/>
      <c r="L91" s="414"/>
      <c r="M91" s="414"/>
      <c r="N91" s="414"/>
      <c r="O91" s="414">
        <v>18000</v>
      </c>
      <c r="P91" s="414" t="b">
        <v>1</v>
      </c>
      <c r="Q91" s="399" t="b">
        <v>0</v>
      </c>
      <c r="R91" s="399" t="s">
        <v>13021</v>
      </c>
      <c r="S91" s="399" t="s">
        <v>991</v>
      </c>
      <c r="T91" s="26"/>
      <c r="U91" s="418">
        <v>1200</v>
      </c>
      <c r="V91" s="419">
        <v>160</v>
      </c>
      <c r="W91" s="26"/>
      <c r="X91" s="418">
        <v>1000</v>
      </c>
      <c r="Y91" s="419">
        <v>140</v>
      </c>
      <c r="Z91" s="2"/>
      <c r="AA91" s="418">
        <v>1200</v>
      </c>
      <c r="AB91" s="419">
        <v>160</v>
      </c>
      <c r="AC91" s="2"/>
      <c r="AD91" s="462">
        <v>40</v>
      </c>
      <c r="AE91" s="463">
        <v>40</v>
      </c>
      <c r="AF91" s="464">
        <v>0</v>
      </c>
      <c r="AG91" s="465">
        <v>0</v>
      </c>
      <c r="AH91" s="466">
        <v>0</v>
      </c>
      <c r="AI91" s="466">
        <v>0</v>
      </c>
    </row>
    <row r="92" spans="1:35" ht="16.5">
      <c r="A92" s="471" t="s">
        <v>13184</v>
      </c>
      <c r="B92" s="410" t="s">
        <v>13185</v>
      </c>
      <c r="C92" s="395">
        <v>4</v>
      </c>
      <c r="D92" s="411" t="s">
        <v>48</v>
      </c>
      <c r="E92" s="412" t="s">
        <v>48</v>
      </c>
      <c r="F92" s="393" t="s">
        <v>13062</v>
      </c>
      <c r="G92" s="461" t="s">
        <v>13104</v>
      </c>
      <c r="H92" s="414" t="s">
        <v>12966</v>
      </c>
      <c r="I92" s="414"/>
      <c r="J92" s="414"/>
      <c r="K92" s="414"/>
      <c r="L92" s="414"/>
      <c r="M92" s="414"/>
      <c r="N92" s="414"/>
      <c r="O92" s="414">
        <v>28800</v>
      </c>
      <c r="P92" s="414" t="b">
        <v>1</v>
      </c>
      <c r="Q92" s="399" t="b">
        <v>0</v>
      </c>
      <c r="R92" s="399" t="s">
        <v>13021</v>
      </c>
      <c r="S92" s="399"/>
      <c r="T92" s="26"/>
      <c r="U92" s="418">
        <v>4000</v>
      </c>
      <c r="V92" s="419">
        <v>180</v>
      </c>
      <c r="W92" s="26"/>
      <c r="X92" s="418">
        <v>4000</v>
      </c>
      <c r="Y92" s="419">
        <v>180</v>
      </c>
      <c r="Z92" s="2"/>
      <c r="AA92" s="418">
        <v>4000</v>
      </c>
      <c r="AB92" s="419">
        <v>180</v>
      </c>
      <c r="AC92" s="2"/>
      <c r="AD92" s="462">
        <v>50</v>
      </c>
      <c r="AE92" s="463">
        <v>50</v>
      </c>
      <c r="AF92" s="464">
        <v>15</v>
      </c>
      <c r="AG92" s="465">
        <v>0</v>
      </c>
      <c r="AH92" s="466">
        <v>0</v>
      </c>
      <c r="AI92" s="466">
        <v>0</v>
      </c>
    </row>
    <row r="93" spans="1:35" ht="16.5">
      <c r="A93" s="467" t="s">
        <v>13186</v>
      </c>
      <c r="B93" s="410" t="s">
        <v>13187</v>
      </c>
      <c r="C93" s="395">
        <v>4</v>
      </c>
      <c r="D93" s="411" t="s">
        <v>48</v>
      </c>
      <c r="E93" s="412" t="s">
        <v>48</v>
      </c>
      <c r="F93" s="393" t="s">
        <v>13042</v>
      </c>
      <c r="G93" s="461" t="s">
        <v>13104</v>
      </c>
      <c r="H93" s="414" t="s">
        <v>12966</v>
      </c>
      <c r="I93" s="414"/>
      <c r="J93" s="414"/>
      <c r="K93" s="414"/>
      <c r="L93" s="414"/>
      <c r="M93" s="414"/>
      <c r="N93" s="414"/>
      <c r="O93" s="414">
        <v>18000</v>
      </c>
      <c r="P93" s="414" t="b">
        <v>1</v>
      </c>
      <c r="Q93" s="399" t="b">
        <v>0</v>
      </c>
      <c r="R93" s="399" t="s">
        <v>13021</v>
      </c>
      <c r="S93" s="399"/>
      <c r="T93" s="26"/>
      <c r="U93" s="418">
        <v>2000</v>
      </c>
      <c r="V93" s="419">
        <v>140</v>
      </c>
      <c r="W93" s="26"/>
      <c r="X93" s="418">
        <v>2000</v>
      </c>
      <c r="Y93" s="419">
        <v>140</v>
      </c>
      <c r="Z93" s="2"/>
      <c r="AA93" s="418">
        <v>2000</v>
      </c>
      <c r="AB93" s="419">
        <v>140</v>
      </c>
      <c r="AC93" s="2"/>
      <c r="AD93" s="462">
        <v>0</v>
      </c>
      <c r="AE93" s="463">
        <v>60</v>
      </c>
      <c r="AF93" s="464">
        <v>0</v>
      </c>
      <c r="AG93" s="465">
        <v>0</v>
      </c>
      <c r="AH93" s="466">
        <v>0</v>
      </c>
      <c r="AI93" s="466">
        <v>0</v>
      </c>
    </row>
    <row r="94" spans="1:35" ht="16.5">
      <c r="A94" s="471" t="s">
        <v>13188</v>
      </c>
      <c r="B94" s="443" t="s">
        <v>13189</v>
      </c>
      <c r="C94" s="395">
        <v>4</v>
      </c>
      <c r="D94" s="411" t="s">
        <v>48</v>
      </c>
      <c r="E94" s="412" t="s">
        <v>13062</v>
      </c>
      <c r="F94" s="393" t="s">
        <v>13042</v>
      </c>
      <c r="G94" s="461" t="s">
        <v>13028</v>
      </c>
      <c r="H94" s="414" t="s">
        <v>12965</v>
      </c>
      <c r="I94" s="414"/>
      <c r="J94" s="414"/>
      <c r="K94" s="414"/>
      <c r="L94" s="414"/>
      <c r="M94" s="414"/>
      <c r="N94" s="414"/>
      <c r="O94" s="414">
        <v>28800</v>
      </c>
      <c r="P94" s="414" t="b">
        <v>1</v>
      </c>
      <c r="Q94" s="399" t="b">
        <v>0</v>
      </c>
      <c r="R94" s="399" t="s">
        <v>13021</v>
      </c>
      <c r="S94" s="399" t="s">
        <v>965</v>
      </c>
      <c r="T94" s="26"/>
      <c r="U94" s="418">
        <v>3500</v>
      </c>
      <c r="V94" s="419">
        <v>200</v>
      </c>
      <c r="W94" s="26"/>
      <c r="X94" s="418">
        <v>3500</v>
      </c>
      <c r="Y94" s="419">
        <v>200</v>
      </c>
      <c r="Z94" s="2"/>
      <c r="AA94" s="418">
        <v>4000</v>
      </c>
      <c r="AB94" s="419">
        <v>230</v>
      </c>
      <c r="AC94" s="2"/>
      <c r="AD94" s="462">
        <v>0</v>
      </c>
      <c r="AE94" s="463">
        <v>60</v>
      </c>
      <c r="AF94" s="464">
        <v>0</v>
      </c>
      <c r="AG94" s="465">
        <v>0</v>
      </c>
      <c r="AH94" s="466">
        <v>0</v>
      </c>
      <c r="AI94" s="466">
        <v>0</v>
      </c>
    </row>
    <row r="95" spans="1:35" ht="16.5">
      <c r="A95" s="472" t="s">
        <v>13190</v>
      </c>
      <c r="B95" s="410" t="s">
        <v>13191</v>
      </c>
      <c r="C95" s="395">
        <v>4</v>
      </c>
      <c r="D95" s="411" t="s">
        <v>48</v>
      </c>
      <c r="E95" s="412" t="s">
        <v>13019</v>
      </c>
      <c r="F95" s="393" t="s">
        <v>13024</v>
      </c>
      <c r="G95" s="461" t="s">
        <v>13061</v>
      </c>
      <c r="H95" s="414" t="s">
        <v>12964</v>
      </c>
      <c r="I95" s="414"/>
      <c r="J95" s="414"/>
      <c r="K95" s="414"/>
      <c r="L95" s="414"/>
      <c r="M95" s="414"/>
      <c r="N95" s="414"/>
      <c r="O95" s="414">
        <v>18000</v>
      </c>
      <c r="P95" s="414" t="b">
        <v>1</v>
      </c>
      <c r="Q95" s="399" t="b">
        <v>0</v>
      </c>
      <c r="R95" s="399" t="s">
        <v>13021</v>
      </c>
      <c r="S95" s="399" t="s">
        <v>1008</v>
      </c>
      <c r="T95" s="26"/>
      <c r="U95" s="418">
        <v>2500</v>
      </c>
      <c r="V95" s="419">
        <v>160</v>
      </c>
      <c r="W95" s="26"/>
      <c r="X95" s="418">
        <v>2500</v>
      </c>
      <c r="Y95" s="419">
        <v>160</v>
      </c>
      <c r="Z95" s="2"/>
      <c r="AA95" s="418">
        <v>3000</v>
      </c>
      <c r="AB95" s="419">
        <v>190</v>
      </c>
      <c r="AC95" s="2"/>
      <c r="AD95" s="462">
        <v>40</v>
      </c>
      <c r="AE95" s="463">
        <v>0</v>
      </c>
      <c r="AF95" s="464">
        <v>30</v>
      </c>
      <c r="AG95" s="465">
        <v>0</v>
      </c>
      <c r="AH95" s="466">
        <v>0</v>
      </c>
      <c r="AI95" s="466">
        <v>0</v>
      </c>
    </row>
    <row r="96" spans="1:35" ht="16.5">
      <c r="A96" s="471" t="s">
        <v>12469</v>
      </c>
      <c r="B96" s="443" t="s">
        <v>12468</v>
      </c>
      <c r="C96" s="395">
        <v>4</v>
      </c>
      <c r="D96" s="411" t="s">
        <v>48</v>
      </c>
      <c r="E96" s="412" t="s">
        <v>13062</v>
      </c>
      <c r="F96" s="393" t="s">
        <v>48</v>
      </c>
      <c r="G96" s="461" t="s">
        <v>13028</v>
      </c>
      <c r="H96" s="414" t="s">
        <v>12964</v>
      </c>
      <c r="I96" s="414"/>
      <c r="J96" s="414"/>
      <c r="K96" s="414"/>
      <c r="L96" s="414"/>
      <c r="M96" s="414"/>
      <c r="N96" s="414"/>
      <c r="O96" s="414">
        <v>28800</v>
      </c>
      <c r="P96" s="414" t="b">
        <v>1</v>
      </c>
      <c r="Q96" s="399" t="b">
        <v>0</v>
      </c>
      <c r="R96" s="399" t="s">
        <v>13021</v>
      </c>
      <c r="S96" s="399" t="s">
        <v>1001</v>
      </c>
      <c r="T96" s="26"/>
      <c r="U96" s="418">
        <v>3000</v>
      </c>
      <c r="V96" s="419">
        <v>190</v>
      </c>
      <c r="W96" s="26"/>
      <c r="X96" s="418">
        <v>3000</v>
      </c>
      <c r="Y96" s="419">
        <v>190</v>
      </c>
      <c r="Z96" s="2"/>
      <c r="AA96" s="418">
        <v>3000</v>
      </c>
      <c r="AB96" s="419">
        <v>190</v>
      </c>
      <c r="AC96" s="2"/>
      <c r="AD96" s="462">
        <v>75</v>
      </c>
      <c r="AE96" s="463">
        <v>0</v>
      </c>
      <c r="AF96" s="464">
        <v>75</v>
      </c>
      <c r="AG96" s="465">
        <v>0</v>
      </c>
      <c r="AH96" s="466">
        <v>0</v>
      </c>
      <c r="AI96" s="466">
        <v>0</v>
      </c>
    </row>
    <row r="97" spans="1:35" ht="16.5">
      <c r="A97" s="467" t="s">
        <v>13192</v>
      </c>
      <c r="B97" s="410" t="s">
        <v>13193</v>
      </c>
      <c r="C97" s="395">
        <v>4</v>
      </c>
      <c r="D97" s="411" t="s">
        <v>13042</v>
      </c>
      <c r="E97" s="412" t="s">
        <v>48</v>
      </c>
      <c r="F97" s="393" t="s">
        <v>48</v>
      </c>
      <c r="G97" s="413" t="s">
        <v>13028</v>
      </c>
      <c r="H97" s="414" t="s">
        <v>12968</v>
      </c>
      <c r="I97" s="414"/>
      <c r="J97" s="414"/>
      <c r="K97" s="414"/>
      <c r="L97" s="414"/>
      <c r="M97" s="414"/>
      <c r="N97" s="414"/>
      <c r="O97" s="414">
        <v>18000</v>
      </c>
      <c r="P97" s="414" t="b">
        <v>1</v>
      </c>
      <c r="Q97" s="399" t="b">
        <v>0</v>
      </c>
      <c r="R97" s="399" t="s">
        <v>13021</v>
      </c>
      <c r="S97" s="399" t="s">
        <v>1003</v>
      </c>
      <c r="T97" s="26"/>
      <c r="U97" s="401">
        <v>3000</v>
      </c>
      <c r="V97" s="416">
        <v>180</v>
      </c>
      <c r="W97" s="26"/>
      <c r="X97" s="401">
        <v>2000</v>
      </c>
      <c r="Y97" s="416">
        <v>140</v>
      </c>
      <c r="Z97" s="2"/>
      <c r="AA97" s="418">
        <v>2000</v>
      </c>
      <c r="AB97" s="419">
        <v>140</v>
      </c>
      <c r="AC97" s="2"/>
      <c r="AD97" s="420">
        <v>0</v>
      </c>
      <c r="AE97" s="421">
        <v>40</v>
      </c>
      <c r="AF97" s="428">
        <v>30</v>
      </c>
      <c r="AG97" s="423">
        <v>0</v>
      </c>
      <c r="AH97" s="424">
        <v>100</v>
      </c>
      <c r="AI97" s="424">
        <v>0</v>
      </c>
    </row>
    <row r="98" spans="1:35" ht="16.5">
      <c r="A98" s="467" t="s">
        <v>13194</v>
      </c>
      <c r="B98" s="443" t="s">
        <v>13195</v>
      </c>
      <c r="C98" s="395">
        <v>4</v>
      </c>
      <c r="D98" s="411" t="s">
        <v>13053</v>
      </c>
      <c r="E98" s="412" t="s">
        <v>13027</v>
      </c>
      <c r="F98" s="393" t="s">
        <v>13019</v>
      </c>
      <c r="G98" s="413" t="s">
        <v>13020</v>
      </c>
      <c r="H98" s="414" t="s">
        <v>12965</v>
      </c>
      <c r="I98" s="414"/>
      <c r="J98" s="414"/>
      <c r="K98" s="414"/>
      <c r="L98" s="414"/>
      <c r="M98" s="414"/>
      <c r="N98" s="414"/>
      <c r="O98" s="414">
        <v>18000</v>
      </c>
      <c r="P98" s="414" t="b">
        <v>1</v>
      </c>
      <c r="Q98" s="399" t="b">
        <v>0</v>
      </c>
      <c r="R98" s="399" t="s">
        <v>13021</v>
      </c>
      <c r="S98" s="399"/>
      <c r="T98" s="26"/>
      <c r="U98" s="401">
        <v>1500</v>
      </c>
      <c r="V98" s="416">
        <v>135</v>
      </c>
      <c r="W98" s="26"/>
      <c r="X98" s="401">
        <v>1500</v>
      </c>
      <c r="Y98" s="416">
        <v>135</v>
      </c>
      <c r="Z98" s="2"/>
      <c r="AA98" s="418">
        <v>1600</v>
      </c>
      <c r="AB98" s="419">
        <v>140</v>
      </c>
      <c r="AC98" s="2"/>
      <c r="AD98" s="420">
        <v>35</v>
      </c>
      <c r="AE98" s="421">
        <v>35</v>
      </c>
      <c r="AF98" s="428">
        <v>0</v>
      </c>
      <c r="AG98" s="423">
        <v>0</v>
      </c>
      <c r="AH98" s="424">
        <v>0</v>
      </c>
      <c r="AI98" s="424">
        <v>0</v>
      </c>
    </row>
    <row r="99" spans="1:35" ht="16.5">
      <c r="A99" s="467" t="s">
        <v>13196</v>
      </c>
      <c r="B99" s="410" t="s">
        <v>13197</v>
      </c>
      <c r="C99" s="395">
        <v>4</v>
      </c>
      <c r="D99" s="411" t="s">
        <v>13156</v>
      </c>
      <c r="E99" s="412" t="s">
        <v>13156</v>
      </c>
      <c r="F99" s="393" t="s">
        <v>13156</v>
      </c>
      <c r="G99" s="413" t="s">
        <v>13058</v>
      </c>
      <c r="H99" s="414" t="s">
        <v>12966</v>
      </c>
      <c r="I99" s="414"/>
      <c r="J99" s="414"/>
      <c r="K99" s="414"/>
      <c r="L99" s="414"/>
      <c r="M99" s="414"/>
      <c r="N99" s="414"/>
      <c r="O99" s="414">
        <v>7200</v>
      </c>
      <c r="P99" s="414" t="b">
        <v>1</v>
      </c>
      <c r="Q99" s="399" t="b">
        <v>0</v>
      </c>
      <c r="R99" s="399" t="s">
        <v>13088</v>
      </c>
      <c r="S99" s="399"/>
      <c r="T99" s="26"/>
      <c r="U99" s="401">
        <v>2500</v>
      </c>
      <c r="V99" s="416">
        <v>150</v>
      </c>
      <c r="W99" s="26"/>
      <c r="X99" s="401">
        <v>2500</v>
      </c>
      <c r="Y99" s="416">
        <v>150</v>
      </c>
      <c r="Z99" s="2"/>
      <c r="AA99" s="418">
        <v>2500</v>
      </c>
      <c r="AB99" s="419">
        <v>150</v>
      </c>
      <c r="AC99" s="2"/>
      <c r="AD99" s="420">
        <v>30</v>
      </c>
      <c r="AE99" s="421">
        <v>30</v>
      </c>
      <c r="AF99" s="428">
        <v>30</v>
      </c>
      <c r="AG99" s="423">
        <v>0</v>
      </c>
      <c r="AH99" s="424">
        <v>0</v>
      </c>
      <c r="AI99" s="424">
        <v>0</v>
      </c>
    </row>
    <row r="100" spans="1:35" ht="16.5">
      <c r="A100" s="467" t="s">
        <v>13198</v>
      </c>
      <c r="B100" s="410" t="s">
        <v>13199</v>
      </c>
      <c r="C100" s="395">
        <v>4</v>
      </c>
      <c r="D100" s="411" t="s">
        <v>13156</v>
      </c>
      <c r="E100" s="412" t="s">
        <v>13156</v>
      </c>
      <c r="F100" s="393" t="s">
        <v>13156</v>
      </c>
      <c r="G100" s="413" t="s">
        <v>13058</v>
      </c>
      <c r="H100" s="414" t="s">
        <v>12966</v>
      </c>
      <c r="I100" s="414"/>
      <c r="J100" s="414"/>
      <c r="K100" s="414"/>
      <c r="L100" s="414"/>
      <c r="M100" s="414"/>
      <c r="N100" s="414"/>
      <c r="O100" s="414">
        <v>7200</v>
      </c>
      <c r="P100" s="414" t="b">
        <v>1</v>
      </c>
      <c r="Q100" s="399" t="b">
        <v>0</v>
      </c>
      <c r="R100" s="399" t="s">
        <v>13088</v>
      </c>
      <c r="S100" s="399"/>
      <c r="T100" s="26"/>
      <c r="U100" s="401">
        <v>2500</v>
      </c>
      <c r="V100" s="416">
        <v>200</v>
      </c>
      <c r="W100" s="26"/>
      <c r="X100" s="401">
        <v>2500</v>
      </c>
      <c r="Y100" s="416">
        <v>200</v>
      </c>
      <c r="Z100" s="2"/>
      <c r="AA100" s="418">
        <v>2500</v>
      </c>
      <c r="AB100" s="419">
        <v>200</v>
      </c>
      <c r="AC100" s="2"/>
      <c r="AD100" s="420">
        <v>30</v>
      </c>
      <c r="AE100" s="421">
        <v>30</v>
      </c>
      <c r="AF100" s="428">
        <v>30</v>
      </c>
      <c r="AG100" s="423">
        <v>0</v>
      </c>
      <c r="AH100" s="424">
        <v>0</v>
      </c>
      <c r="AI100" s="424">
        <v>0</v>
      </c>
    </row>
    <row r="101" spans="1:35" ht="26.25">
      <c r="A101" s="435"/>
      <c r="B101" s="436"/>
      <c r="C101" s="437"/>
      <c r="D101" s="438"/>
      <c r="E101" s="439"/>
      <c r="F101" s="436"/>
      <c r="G101" s="440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41"/>
      <c r="U101" s="1383" t="s">
        <v>13038</v>
      </c>
      <c r="V101" s="1359"/>
      <c r="W101" s="441"/>
      <c r="X101" s="1383" t="s">
        <v>13038</v>
      </c>
      <c r="Y101" s="1359"/>
      <c r="Z101" s="441"/>
      <c r="AA101" s="1384" t="s">
        <v>13038</v>
      </c>
      <c r="AB101" s="1359"/>
      <c r="AC101" s="441"/>
      <c r="AD101" s="1385" t="s">
        <v>13039</v>
      </c>
      <c r="AE101" s="1386"/>
      <c r="AF101" s="1386"/>
      <c r="AG101" s="1386"/>
      <c r="AH101" s="1386"/>
      <c r="AI101" s="1387"/>
    </row>
    <row r="102" spans="1:35" ht="16.5">
      <c r="A102" s="473" t="s">
        <v>13200</v>
      </c>
      <c r="B102" s="430" t="s">
        <v>13201</v>
      </c>
      <c r="C102" s="448">
        <v>5</v>
      </c>
      <c r="D102" s="411" t="s">
        <v>13156</v>
      </c>
      <c r="E102" s="412" t="s">
        <v>13156</v>
      </c>
      <c r="F102" s="393" t="s">
        <v>13156</v>
      </c>
      <c r="G102" s="449" t="s">
        <v>13020</v>
      </c>
      <c r="H102" s="414" t="s">
        <v>12965</v>
      </c>
      <c r="I102" s="414"/>
      <c r="J102" s="414"/>
      <c r="K102" s="414"/>
      <c r="L102" s="414"/>
      <c r="M102" s="414"/>
      <c r="N102" s="414"/>
      <c r="O102" s="414">
        <v>21600</v>
      </c>
      <c r="P102" s="414" t="b">
        <v>1</v>
      </c>
      <c r="Q102" s="399" t="b">
        <v>0</v>
      </c>
      <c r="R102" s="399" t="s">
        <v>13021</v>
      </c>
      <c r="S102" s="399"/>
      <c r="T102" s="474"/>
      <c r="U102" s="401">
        <v>2500</v>
      </c>
      <c r="V102" s="416">
        <v>200</v>
      </c>
      <c r="W102" s="474"/>
      <c r="X102" s="401">
        <v>2500</v>
      </c>
      <c r="Y102" s="416">
        <v>200</v>
      </c>
      <c r="Z102" s="474"/>
      <c r="AA102" s="418">
        <v>2500</v>
      </c>
      <c r="AB102" s="419">
        <v>200</v>
      </c>
      <c r="AC102" s="474"/>
      <c r="AD102" s="420">
        <v>50</v>
      </c>
      <c r="AE102" s="421">
        <v>50</v>
      </c>
      <c r="AF102" s="428">
        <v>0</v>
      </c>
      <c r="AG102" s="423">
        <v>0</v>
      </c>
      <c r="AH102" s="424">
        <v>0</v>
      </c>
      <c r="AI102" s="424">
        <v>0</v>
      </c>
    </row>
    <row r="103" spans="1:35" ht="16.5">
      <c r="A103" s="473" t="s">
        <v>13202</v>
      </c>
      <c r="B103" s="475" t="s">
        <v>13203</v>
      </c>
      <c r="C103" s="448">
        <v>5</v>
      </c>
      <c r="D103" s="411" t="s">
        <v>13019</v>
      </c>
      <c r="E103" s="412" t="s">
        <v>13019</v>
      </c>
      <c r="F103" s="393" t="s">
        <v>13019</v>
      </c>
      <c r="G103" s="413" t="s">
        <v>13043</v>
      </c>
      <c r="H103" s="414" t="s">
        <v>12964</v>
      </c>
      <c r="I103" s="414"/>
      <c r="J103" s="414"/>
      <c r="K103" s="414"/>
      <c r="L103" s="414"/>
      <c r="M103" s="414"/>
      <c r="N103" s="414"/>
      <c r="O103" s="414">
        <v>21600</v>
      </c>
      <c r="P103" s="414" t="b">
        <v>1</v>
      </c>
      <c r="Q103" s="399" t="b">
        <v>0</v>
      </c>
      <c r="R103" s="399" t="s">
        <v>13021</v>
      </c>
      <c r="S103" s="399"/>
      <c r="T103" s="474"/>
      <c r="U103" s="401">
        <v>4000</v>
      </c>
      <c r="V103" s="416">
        <v>160</v>
      </c>
      <c r="W103" s="474"/>
      <c r="X103" s="401">
        <v>4000</v>
      </c>
      <c r="Y103" s="416">
        <v>160</v>
      </c>
      <c r="Z103" s="474"/>
      <c r="AA103" s="418">
        <v>4000</v>
      </c>
      <c r="AB103" s="419">
        <v>160</v>
      </c>
      <c r="AC103" s="474"/>
      <c r="AD103" s="420">
        <v>75</v>
      </c>
      <c r="AE103" s="421">
        <v>0</v>
      </c>
      <c r="AF103" s="428">
        <v>75</v>
      </c>
      <c r="AG103" s="423">
        <v>0</v>
      </c>
      <c r="AH103" s="424">
        <v>0</v>
      </c>
      <c r="AI103" s="424">
        <v>0</v>
      </c>
    </row>
    <row r="104" spans="1:35" ht="16.5">
      <c r="A104" s="473" t="s">
        <v>13204</v>
      </c>
      <c r="B104" s="410" t="s">
        <v>13205</v>
      </c>
      <c r="C104" s="395">
        <v>5</v>
      </c>
      <c r="D104" s="411" t="s">
        <v>13156</v>
      </c>
      <c r="E104" s="412" t="s">
        <v>13156</v>
      </c>
      <c r="F104" s="393" t="s">
        <v>13156</v>
      </c>
      <c r="G104" s="413" t="s">
        <v>13020</v>
      </c>
      <c r="H104" s="414" t="s">
        <v>12968</v>
      </c>
      <c r="I104" s="414"/>
      <c r="J104" s="414"/>
      <c r="K104" s="414"/>
      <c r="L104" s="414"/>
      <c r="M104" s="414"/>
      <c r="N104" s="414"/>
      <c r="O104" s="414">
        <v>21600</v>
      </c>
      <c r="P104" s="414" t="b">
        <v>1</v>
      </c>
      <c r="Q104" s="399" t="b">
        <v>0</v>
      </c>
      <c r="R104" s="399" t="s">
        <v>13021</v>
      </c>
      <c r="S104" s="399"/>
      <c r="T104" s="91"/>
      <c r="U104" s="401">
        <v>6000</v>
      </c>
      <c r="V104" s="416">
        <v>300</v>
      </c>
      <c r="W104" s="91"/>
      <c r="X104" s="401">
        <v>6000</v>
      </c>
      <c r="Y104" s="416">
        <v>300</v>
      </c>
      <c r="Z104" s="476"/>
      <c r="AA104" s="418">
        <v>6000</v>
      </c>
      <c r="AB104" s="419">
        <v>300</v>
      </c>
      <c r="AC104" s="476"/>
      <c r="AD104" s="420">
        <v>0</v>
      </c>
      <c r="AE104" s="421">
        <v>0</v>
      </c>
      <c r="AF104" s="428">
        <v>100</v>
      </c>
      <c r="AG104" s="423">
        <v>0</v>
      </c>
      <c r="AH104" s="424">
        <v>100</v>
      </c>
      <c r="AI104" s="424">
        <v>100</v>
      </c>
    </row>
    <row r="105" spans="1:35" ht="16.5">
      <c r="A105" s="473" t="s">
        <v>13206</v>
      </c>
      <c r="B105" s="410" t="s">
        <v>13207</v>
      </c>
      <c r="C105" s="395">
        <v>5</v>
      </c>
      <c r="D105" s="411" t="s">
        <v>13156</v>
      </c>
      <c r="E105" s="412" t="s">
        <v>13156</v>
      </c>
      <c r="F105" s="393" t="s">
        <v>13156</v>
      </c>
      <c r="G105" s="413" t="s">
        <v>13020</v>
      </c>
      <c r="H105" s="414" t="s">
        <v>12968</v>
      </c>
      <c r="I105" s="414"/>
      <c r="J105" s="414"/>
      <c r="K105" s="414"/>
      <c r="L105" s="414"/>
      <c r="M105" s="414"/>
      <c r="N105" s="414"/>
      <c r="O105" s="414">
        <v>21600</v>
      </c>
      <c r="P105" s="414" t="b">
        <v>1</v>
      </c>
      <c r="Q105" s="399" t="b">
        <v>0</v>
      </c>
      <c r="R105" s="399" t="s">
        <v>13021</v>
      </c>
      <c r="S105" s="399"/>
      <c r="T105" s="91"/>
      <c r="U105" s="401">
        <v>5000</v>
      </c>
      <c r="V105" s="416">
        <v>300</v>
      </c>
      <c r="W105" s="91"/>
      <c r="X105" s="401">
        <v>5000</v>
      </c>
      <c r="Y105" s="416">
        <v>300</v>
      </c>
      <c r="Z105" s="476"/>
      <c r="AA105" s="418">
        <v>5000</v>
      </c>
      <c r="AB105" s="419">
        <v>300</v>
      </c>
      <c r="AC105" s="476"/>
      <c r="AD105" s="420">
        <v>0</v>
      </c>
      <c r="AE105" s="421">
        <v>0</v>
      </c>
      <c r="AF105" s="428">
        <v>100</v>
      </c>
      <c r="AG105" s="423">
        <v>0</v>
      </c>
      <c r="AH105" s="424">
        <v>100</v>
      </c>
      <c r="AI105" s="424">
        <v>100</v>
      </c>
    </row>
    <row r="106" spans="1:35" ht="16.5">
      <c r="A106" s="473" t="s">
        <v>13208</v>
      </c>
      <c r="B106" s="443" t="s">
        <v>13209</v>
      </c>
      <c r="C106" s="395">
        <v>5</v>
      </c>
      <c r="D106" s="411" t="s">
        <v>13042</v>
      </c>
      <c r="E106" s="412" t="s">
        <v>48</v>
      </c>
      <c r="F106" s="393" t="s">
        <v>48</v>
      </c>
      <c r="G106" s="413" t="s">
        <v>13033</v>
      </c>
      <c r="H106" s="414" t="s">
        <v>12966</v>
      </c>
      <c r="I106" s="414"/>
      <c r="J106" s="414"/>
      <c r="K106" s="414"/>
      <c r="L106" s="414"/>
      <c r="M106" s="414"/>
      <c r="N106" s="414"/>
      <c r="O106" s="414">
        <v>57600</v>
      </c>
      <c r="P106" s="414" t="b">
        <v>1</v>
      </c>
      <c r="Q106" s="399" t="b">
        <v>0</v>
      </c>
      <c r="R106" s="399" t="s">
        <v>13021</v>
      </c>
      <c r="S106" s="399" t="s">
        <v>1018</v>
      </c>
      <c r="T106" s="91"/>
      <c r="U106" s="401">
        <v>8000</v>
      </c>
      <c r="V106" s="416">
        <v>300</v>
      </c>
      <c r="W106" s="91"/>
      <c r="X106" s="401">
        <v>8000</v>
      </c>
      <c r="Y106" s="416">
        <v>300</v>
      </c>
      <c r="Z106" s="476"/>
      <c r="AA106" s="418">
        <v>8000</v>
      </c>
      <c r="AB106" s="419">
        <v>300</v>
      </c>
      <c r="AC106" s="476"/>
      <c r="AD106" s="420">
        <v>25</v>
      </c>
      <c r="AE106" s="421">
        <v>50</v>
      </c>
      <c r="AF106" s="428">
        <v>25</v>
      </c>
      <c r="AG106" s="423">
        <v>0</v>
      </c>
      <c r="AH106" s="424">
        <v>0</v>
      </c>
      <c r="AI106" s="424">
        <v>0</v>
      </c>
    </row>
    <row r="107" spans="1:35" ht="16.5">
      <c r="A107" s="473" t="s">
        <v>13210</v>
      </c>
      <c r="B107" s="443" t="s">
        <v>13211</v>
      </c>
      <c r="C107" s="395">
        <v>5</v>
      </c>
      <c r="D107" s="411" t="s">
        <v>13042</v>
      </c>
      <c r="E107" s="412" t="s">
        <v>48</v>
      </c>
      <c r="F107" s="393" t="s">
        <v>48</v>
      </c>
      <c r="G107" s="413" t="s">
        <v>13033</v>
      </c>
      <c r="H107" s="414" t="s">
        <v>12966</v>
      </c>
      <c r="I107" s="414"/>
      <c r="J107" s="414"/>
      <c r="K107" s="414"/>
      <c r="L107" s="414"/>
      <c r="M107" s="414"/>
      <c r="N107" s="414"/>
      <c r="O107" s="414">
        <v>57600</v>
      </c>
      <c r="P107" s="414" t="b">
        <v>1</v>
      </c>
      <c r="Q107" s="399" t="b">
        <v>0</v>
      </c>
      <c r="R107" s="399" t="s">
        <v>13021</v>
      </c>
      <c r="S107" s="399" t="s">
        <v>1018</v>
      </c>
      <c r="T107" s="91"/>
      <c r="U107" s="401">
        <v>12000</v>
      </c>
      <c r="V107" s="416">
        <v>400</v>
      </c>
      <c r="W107" s="91"/>
      <c r="X107" s="401">
        <v>12000</v>
      </c>
      <c r="Y107" s="416">
        <v>400</v>
      </c>
      <c r="Z107" s="476"/>
      <c r="AA107" s="418">
        <v>12000</v>
      </c>
      <c r="AB107" s="419">
        <v>400</v>
      </c>
      <c r="AC107" s="476"/>
      <c r="AD107" s="420">
        <v>0</v>
      </c>
      <c r="AE107" s="421">
        <v>25</v>
      </c>
      <c r="AF107" s="428">
        <v>0</v>
      </c>
      <c r="AG107" s="423">
        <v>0</v>
      </c>
      <c r="AH107" s="424">
        <v>0</v>
      </c>
      <c r="AI107" s="424">
        <v>0</v>
      </c>
    </row>
    <row r="108" spans="1:35" ht="16.5">
      <c r="A108" s="473" t="s">
        <v>13212</v>
      </c>
      <c r="B108" s="459" t="s">
        <v>13213</v>
      </c>
      <c r="C108" s="395">
        <v>5</v>
      </c>
      <c r="D108" s="411" t="s">
        <v>13019</v>
      </c>
      <c r="E108" s="412" t="s">
        <v>13019</v>
      </c>
      <c r="F108" s="393" t="s">
        <v>13019</v>
      </c>
      <c r="G108" s="413" t="s">
        <v>13043</v>
      </c>
      <c r="H108" s="414" t="s">
        <v>12965</v>
      </c>
      <c r="I108" s="414"/>
      <c r="J108" s="414"/>
      <c r="K108" s="414"/>
      <c r="L108" s="414"/>
      <c r="M108" s="414"/>
      <c r="N108" s="414"/>
      <c r="O108" s="414">
        <v>57600</v>
      </c>
      <c r="P108" s="414" t="b">
        <v>1</v>
      </c>
      <c r="Q108" s="399" t="b">
        <v>0</v>
      </c>
      <c r="R108" s="399" t="s">
        <v>13021</v>
      </c>
      <c r="S108" s="399"/>
      <c r="T108" s="91"/>
      <c r="U108" s="401">
        <v>15000</v>
      </c>
      <c r="V108" s="416">
        <v>500</v>
      </c>
      <c r="W108" s="91"/>
      <c r="X108" s="401">
        <v>15000</v>
      </c>
      <c r="Y108" s="416">
        <v>500</v>
      </c>
      <c r="Z108" s="476"/>
      <c r="AA108" s="418">
        <v>15000</v>
      </c>
      <c r="AB108" s="419">
        <v>500</v>
      </c>
      <c r="AC108" s="476"/>
      <c r="AD108" s="420">
        <v>75</v>
      </c>
      <c r="AE108" s="421">
        <v>0</v>
      </c>
      <c r="AF108" s="428">
        <v>75</v>
      </c>
      <c r="AG108" s="423">
        <v>0</v>
      </c>
      <c r="AH108" s="424">
        <v>0</v>
      </c>
      <c r="AI108" s="424">
        <v>0</v>
      </c>
    </row>
    <row r="109" spans="1:35" ht="16.5">
      <c r="A109" s="473" t="s">
        <v>13214</v>
      </c>
      <c r="B109" s="410" t="s">
        <v>13215</v>
      </c>
      <c r="C109" s="395">
        <v>5</v>
      </c>
      <c r="D109" s="411" t="s">
        <v>13019</v>
      </c>
      <c r="E109" s="412" t="s">
        <v>13019</v>
      </c>
      <c r="F109" s="393" t="s">
        <v>13019</v>
      </c>
      <c r="G109" s="413" t="s">
        <v>13087</v>
      </c>
      <c r="H109" s="414" t="s">
        <v>12964</v>
      </c>
      <c r="I109" s="414"/>
      <c r="J109" s="414"/>
      <c r="K109" s="414"/>
      <c r="L109" s="414"/>
      <c r="M109" s="414"/>
      <c r="N109" s="414"/>
      <c r="O109" s="414">
        <v>10800</v>
      </c>
      <c r="P109" s="414" t="b">
        <v>1</v>
      </c>
      <c r="Q109" s="399" t="b">
        <v>0</v>
      </c>
      <c r="R109" s="399" t="s">
        <v>13021</v>
      </c>
      <c r="S109" s="399"/>
      <c r="T109" s="26"/>
      <c r="U109" s="401">
        <v>3000</v>
      </c>
      <c r="V109" s="416">
        <v>200</v>
      </c>
      <c r="W109" s="26"/>
      <c r="X109" s="401">
        <v>3000</v>
      </c>
      <c r="Y109" s="416">
        <v>200</v>
      </c>
      <c r="Z109" s="2"/>
      <c r="AA109" s="418">
        <v>3000</v>
      </c>
      <c r="AB109" s="419">
        <v>200</v>
      </c>
      <c r="AC109" s="2"/>
      <c r="AD109" s="420">
        <v>0</v>
      </c>
      <c r="AE109" s="421">
        <v>75</v>
      </c>
      <c r="AF109" s="428">
        <v>75</v>
      </c>
      <c r="AG109" s="423">
        <v>0</v>
      </c>
      <c r="AH109" s="424">
        <v>0</v>
      </c>
      <c r="AI109" s="424">
        <v>0</v>
      </c>
    </row>
    <row r="110" spans="1:35" ht="16.5">
      <c r="A110" s="473" t="s">
        <v>13216</v>
      </c>
      <c r="B110" s="410" t="s">
        <v>13217</v>
      </c>
      <c r="C110" s="395">
        <v>5</v>
      </c>
      <c r="D110" s="411" t="s">
        <v>13019</v>
      </c>
      <c r="E110" s="412" t="s">
        <v>13019</v>
      </c>
      <c r="F110" s="393" t="s">
        <v>13019</v>
      </c>
      <c r="G110" s="413" t="s">
        <v>13087</v>
      </c>
      <c r="H110" s="414" t="s">
        <v>12964</v>
      </c>
      <c r="I110" s="414"/>
      <c r="J110" s="414"/>
      <c r="K110" s="414"/>
      <c r="L110" s="414"/>
      <c r="M110" s="414"/>
      <c r="N110" s="414"/>
      <c r="O110" s="414">
        <v>10800</v>
      </c>
      <c r="P110" s="414" t="b">
        <v>1</v>
      </c>
      <c r="Q110" s="399" t="b">
        <v>0</v>
      </c>
      <c r="R110" s="399" t="s">
        <v>13021</v>
      </c>
      <c r="S110" s="399"/>
      <c r="T110" s="26"/>
      <c r="U110" s="401">
        <v>3000</v>
      </c>
      <c r="V110" s="416">
        <v>200</v>
      </c>
      <c r="W110" s="26"/>
      <c r="X110" s="401">
        <v>3000</v>
      </c>
      <c r="Y110" s="416">
        <v>200</v>
      </c>
      <c r="Z110" s="2"/>
      <c r="AA110" s="418">
        <v>3000</v>
      </c>
      <c r="AB110" s="419">
        <v>200</v>
      </c>
      <c r="AC110" s="2"/>
      <c r="AD110" s="420">
        <v>0</v>
      </c>
      <c r="AE110" s="421">
        <v>75</v>
      </c>
      <c r="AF110" s="428">
        <v>75</v>
      </c>
      <c r="AG110" s="423">
        <v>0</v>
      </c>
      <c r="AH110" s="424">
        <v>0</v>
      </c>
      <c r="AI110" s="424">
        <v>0</v>
      </c>
    </row>
    <row r="111" spans="1:35" ht="16.5">
      <c r="A111" s="473" t="s">
        <v>13218</v>
      </c>
      <c r="B111" s="410" t="s">
        <v>13219</v>
      </c>
      <c r="C111" s="395">
        <v>5</v>
      </c>
      <c r="D111" s="411" t="s">
        <v>13019</v>
      </c>
      <c r="E111" s="412" t="s">
        <v>13019</v>
      </c>
      <c r="F111" s="393" t="s">
        <v>13019</v>
      </c>
      <c r="G111" s="413" t="s">
        <v>13087</v>
      </c>
      <c r="H111" s="414" t="s">
        <v>12964</v>
      </c>
      <c r="I111" s="414"/>
      <c r="J111" s="414"/>
      <c r="K111" s="414"/>
      <c r="L111" s="414"/>
      <c r="M111" s="414"/>
      <c r="N111" s="414"/>
      <c r="O111" s="414">
        <v>10800</v>
      </c>
      <c r="P111" s="414" t="b">
        <v>1</v>
      </c>
      <c r="Q111" s="399" t="b">
        <v>0</v>
      </c>
      <c r="R111" s="399" t="s">
        <v>13021</v>
      </c>
      <c r="S111" s="399"/>
      <c r="T111" s="26"/>
      <c r="U111" s="401">
        <v>3000</v>
      </c>
      <c r="V111" s="416">
        <v>200</v>
      </c>
      <c r="W111" s="26"/>
      <c r="X111" s="401">
        <v>3000</v>
      </c>
      <c r="Y111" s="416">
        <v>200</v>
      </c>
      <c r="Z111" s="2"/>
      <c r="AA111" s="418">
        <v>3000</v>
      </c>
      <c r="AB111" s="419">
        <v>200</v>
      </c>
      <c r="AC111" s="2"/>
      <c r="AD111" s="420">
        <v>0</v>
      </c>
      <c r="AE111" s="421">
        <v>75</v>
      </c>
      <c r="AF111" s="428">
        <v>75</v>
      </c>
      <c r="AG111" s="423">
        <v>0</v>
      </c>
      <c r="AH111" s="424">
        <v>0</v>
      </c>
      <c r="AI111" s="424">
        <v>0</v>
      </c>
    </row>
    <row r="112" spans="1:35" ht="16.5">
      <c r="A112" s="473" t="s">
        <v>13220</v>
      </c>
      <c r="B112" s="410" t="s">
        <v>13221</v>
      </c>
      <c r="C112" s="395">
        <v>5</v>
      </c>
      <c r="D112" s="411" t="s">
        <v>13019</v>
      </c>
      <c r="E112" s="412" t="s">
        <v>13019</v>
      </c>
      <c r="F112" s="393" t="s">
        <v>13019</v>
      </c>
      <c r="G112" s="413" t="s">
        <v>13087</v>
      </c>
      <c r="H112" s="414" t="s">
        <v>12966</v>
      </c>
      <c r="I112" s="414"/>
      <c r="J112" s="414"/>
      <c r="K112" s="414"/>
      <c r="L112" s="414"/>
      <c r="M112" s="414"/>
      <c r="N112" s="414"/>
      <c r="O112" s="414">
        <v>10800</v>
      </c>
      <c r="P112" s="414" t="b">
        <v>1</v>
      </c>
      <c r="Q112" s="399" t="b">
        <v>0</v>
      </c>
      <c r="R112" s="399" t="s">
        <v>13088</v>
      </c>
      <c r="S112" s="399"/>
      <c r="T112" s="26"/>
      <c r="U112" s="401">
        <v>4500</v>
      </c>
      <c r="V112" s="416">
        <v>400</v>
      </c>
      <c r="W112" s="26"/>
      <c r="X112" s="401">
        <v>4500</v>
      </c>
      <c r="Y112" s="416">
        <v>400</v>
      </c>
      <c r="Z112" s="2"/>
      <c r="AA112" s="418">
        <v>4500</v>
      </c>
      <c r="AB112" s="419">
        <v>400</v>
      </c>
      <c r="AC112" s="2"/>
      <c r="AD112" s="420">
        <v>75</v>
      </c>
      <c r="AE112" s="421">
        <v>0</v>
      </c>
      <c r="AF112" s="428">
        <v>75</v>
      </c>
      <c r="AG112" s="423">
        <v>0</v>
      </c>
      <c r="AH112" s="424">
        <v>0</v>
      </c>
      <c r="AI112" s="424">
        <v>0</v>
      </c>
    </row>
    <row r="113" spans="1:35" ht="16.5">
      <c r="A113" s="473" t="s">
        <v>13222</v>
      </c>
      <c r="B113" s="410" t="s">
        <v>13223</v>
      </c>
      <c r="C113" s="395">
        <v>5</v>
      </c>
      <c r="D113" s="411" t="s">
        <v>13019</v>
      </c>
      <c r="E113" s="412" t="s">
        <v>13019</v>
      </c>
      <c r="F113" s="393" t="s">
        <v>13019</v>
      </c>
      <c r="G113" s="413" t="s">
        <v>13087</v>
      </c>
      <c r="H113" s="414" t="s">
        <v>12966</v>
      </c>
      <c r="I113" s="414"/>
      <c r="J113" s="414"/>
      <c r="K113" s="414"/>
      <c r="L113" s="414"/>
      <c r="M113" s="414"/>
      <c r="N113" s="414"/>
      <c r="O113" s="414">
        <v>21600</v>
      </c>
      <c r="P113" s="414" t="b">
        <v>1</v>
      </c>
      <c r="Q113" s="399" t="b">
        <v>0</v>
      </c>
      <c r="R113" s="399" t="s">
        <v>13021</v>
      </c>
      <c r="S113" s="399"/>
      <c r="T113" s="26"/>
      <c r="U113" s="401">
        <v>12000</v>
      </c>
      <c r="V113" s="416">
        <v>500</v>
      </c>
      <c r="W113" s="26"/>
      <c r="X113" s="401">
        <v>12000</v>
      </c>
      <c r="Y113" s="416">
        <v>500</v>
      </c>
      <c r="Z113" s="2"/>
      <c r="AA113" s="418">
        <v>12000</v>
      </c>
      <c r="AB113" s="419">
        <v>500</v>
      </c>
      <c r="AC113" s="2"/>
      <c r="AD113" s="420">
        <v>75</v>
      </c>
      <c r="AE113" s="421">
        <v>0</v>
      </c>
      <c r="AF113" s="428">
        <v>75</v>
      </c>
      <c r="AG113" s="423">
        <v>0</v>
      </c>
      <c r="AH113" s="424">
        <v>0</v>
      </c>
      <c r="AI113" s="424">
        <v>0</v>
      </c>
    </row>
    <row r="114" spans="1:35" ht="16.5">
      <c r="A114" s="473" t="s">
        <v>13224</v>
      </c>
      <c r="B114" s="477" t="s">
        <v>13224</v>
      </c>
      <c r="C114" s="395">
        <v>5</v>
      </c>
      <c r="D114" s="411" t="s">
        <v>13019</v>
      </c>
      <c r="E114" s="412" t="s">
        <v>13019</v>
      </c>
      <c r="F114" s="393" t="s">
        <v>13019</v>
      </c>
      <c r="G114" s="413" t="s">
        <v>13020</v>
      </c>
      <c r="H114" s="414" t="s">
        <v>12969</v>
      </c>
      <c r="I114" s="414"/>
      <c r="J114" s="414"/>
      <c r="K114" s="414"/>
      <c r="L114" s="414"/>
      <c r="M114" s="414"/>
      <c r="N114" s="414"/>
      <c r="O114" s="414">
        <v>21600</v>
      </c>
      <c r="P114" s="414" t="b">
        <v>1</v>
      </c>
      <c r="Q114" s="399" t="b">
        <v>0</v>
      </c>
      <c r="R114" s="399" t="s">
        <v>13021</v>
      </c>
      <c r="S114" s="399"/>
      <c r="T114" s="26"/>
      <c r="U114" s="401">
        <v>10000</v>
      </c>
      <c r="V114" s="416">
        <v>400</v>
      </c>
      <c r="W114" s="26"/>
      <c r="X114" s="401">
        <v>10000</v>
      </c>
      <c r="Y114" s="416">
        <v>400</v>
      </c>
      <c r="Z114" s="2"/>
      <c r="AA114" s="418">
        <v>10000</v>
      </c>
      <c r="AB114" s="419">
        <v>400</v>
      </c>
      <c r="AC114" s="2"/>
      <c r="AD114" s="420">
        <v>0</v>
      </c>
      <c r="AE114" s="421">
        <v>0</v>
      </c>
      <c r="AF114" s="428">
        <v>0</v>
      </c>
      <c r="AG114" s="423">
        <v>0</v>
      </c>
      <c r="AH114" s="424">
        <v>0</v>
      </c>
      <c r="AI114" s="424">
        <v>0</v>
      </c>
    </row>
    <row r="115" spans="1:35" ht="16.5">
      <c r="A115" s="473" t="s">
        <v>13225</v>
      </c>
      <c r="B115" s="410" t="s">
        <v>13226</v>
      </c>
      <c r="C115" s="395">
        <v>5</v>
      </c>
      <c r="D115" s="411" t="s">
        <v>13053</v>
      </c>
      <c r="E115" s="412" t="s">
        <v>13053</v>
      </c>
      <c r="F115" s="393" t="s">
        <v>13053</v>
      </c>
      <c r="G115" s="413" t="s">
        <v>13020</v>
      </c>
      <c r="H115" s="414" t="s">
        <v>12969</v>
      </c>
      <c r="I115" s="414"/>
      <c r="J115" s="414"/>
      <c r="K115" s="414"/>
      <c r="L115" s="414"/>
      <c r="M115" s="414"/>
      <c r="N115" s="414"/>
      <c r="O115" s="414">
        <v>21600</v>
      </c>
      <c r="P115" s="414" t="b">
        <v>1</v>
      </c>
      <c r="Q115" s="399" t="b">
        <v>0</v>
      </c>
      <c r="R115" s="399" t="s">
        <v>13021</v>
      </c>
      <c r="S115" s="399"/>
      <c r="T115" s="26"/>
      <c r="U115" s="401">
        <v>16000</v>
      </c>
      <c r="V115" s="416">
        <v>600</v>
      </c>
      <c r="W115" s="26"/>
      <c r="X115" s="401">
        <v>16000</v>
      </c>
      <c r="Y115" s="416">
        <v>600</v>
      </c>
      <c r="Z115" s="2"/>
      <c r="AA115" s="418">
        <v>16000</v>
      </c>
      <c r="AB115" s="419">
        <v>600</v>
      </c>
      <c r="AC115" s="2"/>
      <c r="AD115" s="420">
        <v>0</v>
      </c>
      <c r="AE115" s="421">
        <v>0</v>
      </c>
      <c r="AF115" s="428">
        <v>0</v>
      </c>
      <c r="AG115" s="423">
        <v>0</v>
      </c>
      <c r="AH115" s="424">
        <v>0</v>
      </c>
      <c r="AI115" s="424">
        <v>0</v>
      </c>
    </row>
    <row r="116" spans="1:35" ht="16.5">
      <c r="A116" s="473" t="s">
        <v>13227</v>
      </c>
      <c r="B116" s="443" t="s">
        <v>13228</v>
      </c>
      <c r="C116" s="395">
        <v>5</v>
      </c>
      <c r="D116" s="411" t="s">
        <v>13062</v>
      </c>
      <c r="E116" s="412" t="s">
        <v>48</v>
      </c>
      <c r="F116" s="393" t="s">
        <v>48</v>
      </c>
      <c r="G116" s="413" t="s">
        <v>13033</v>
      </c>
      <c r="H116" s="414" t="s">
        <v>12966</v>
      </c>
      <c r="I116" s="414"/>
      <c r="J116" s="414"/>
      <c r="K116" s="414"/>
      <c r="L116" s="414"/>
      <c r="M116" s="414"/>
      <c r="N116" s="414"/>
      <c r="O116" s="414">
        <v>57600</v>
      </c>
      <c r="P116" s="414" t="b">
        <v>1</v>
      </c>
      <c r="Q116" s="399" t="b">
        <v>0</v>
      </c>
      <c r="R116" s="399" t="s">
        <v>13021</v>
      </c>
      <c r="S116" s="399" t="s">
        <v>1018</v>
      </c>
      <c r="T116" s="91"/>
      <c r="U116" s="401">
        <v>16000</v>
      </c>
      <c r="V116" s="416">
        <v>250</v>
      </c>
      <c r="W116" s="91"/>
      <c r="X116" s="401">
        <v>16000</v>
      </c>
      <c r="Y116" s="416">
        <v>250</v>
      </c>
      <c r="Z116" s="476"/>
      <c r="AA116" s="418">
        <v>16000</v>
      </c>
      <c r="AB116" s="419">
        <v>250</v>
      </c>
      <c r="AC116" s="476"/>
      <c r="AD116" s="420">
        <v>25</v>
      </c>
      <c r="AE116" s="421">
        <v>50</v>
      </c>
      <c r="AF116" s="428">
        <v>25</v>
      </c>
      <c r="AG116" s="423">
        <v>0</v>
      </c>
      <c r="AH116" s="424">
        <v>0</v>
      </c>
      <c r="AI116" s="424">
        <v>0</v>
      </c>
    </row>
    <row r="117" spans="1:35" ht="16.5">
      <c r="A117" s="473" t="s">
        <v>13229</v>
      </c>
      <c r="B117" s="443" t="s">
        <v>13230</v>
      </c>
      <c r="C117" s="395">
        <v>5</v>
      </c>
      <c r="D117" s="411" t="s">
        <v>13156</v>
      </c>
      <c r="E117" s="412" t="s">
        <v>13156</v>
      </c>
      <c r="F117" s="393" t="s">
        <v>13156</v>
      </c>
      <c r="G117" s="413" t="s">
        <v>13033</v>
      </c>
      <c r="H117" s="414" t="s">
        <v>12966</v>
      </c>
      <c r="I117" s="414"/>
      <c r="J117" s="414"/>
      <c r="K117" s="414"/>
      <c r="L117" s="414"/>
      <c r="M117" s="414"/>
      <c r="N117" s="414"/>
      <c r="O117" s="414">
        <v>57600</v>
      </c>
      <c r="P117" s="414" t="b">
        <v>1</v>
      </c>
      <c r="Q117" s="399" t="b">
        <v>0</v>
      </c>
      <c r="R117" s="399" t="s">
        <v>13021</v>
      </c>
      <c r="S117" s="399" t="s">
        <v>1018</v>
      </c>
      <c r="T117" s="91"/>
      <c r="U117" s="401">
        <v>8000</v>
      </c>
      <c r="V117" s="416">
        <v>300</v>
      </c>
      <c r="W117" s="91"/>
      <c r="X117" s="401">
        <v>8000</v>
      </c>
      <c r="Y117" s="416">
        <v>300</v>
      </c>
      <c r="Z117" s="476"/>
      <c r="AA117" s="418">
        <v>8000</v>
      </c>
      <c r="AB117" s="419">
        <v>300</v>
      </c>
      <c r="AC117" s="476"/>
      <c r="AD117" s="420">
        <v>25</v>
      </c>
      <c r="AE117" s="421">
        <v>50</v>
      </c>
      <c r="AF117" s="428">
        <v>25</v>
      </c>
      <c r="AG117" s="423">
        <v>0</v>
      </c>
      <c r="AH117" s="424">
        <v>0</v>
      </c>
      <c r="AI117" s="424">
        <v>0</v>
      </c>
    </row>
    <row r="118" spans="1:35" ht="16.5">
      <c r="A118" s="473" t="s">
        <v>13231</v>
      </c>
      <c r="B118" s="410" t="s">
        <v>13232</v>
      </c>
      <c r="C118" s="395">
        <v>5</v>
      </c>
      <c r="D118" s="411" t="s">
        <v>48</v>
      </c>
      <c r="E118" s="412" t="s">
        <v>48</v>
      </c>
      <c r="F118" s="393" t="s">
        <v>13042</v>
      </c>
      <c r="G118" s="461" t="s">
        <v>13033</v>
      </c>
      <c r="H118" s="414" t="s">
        <v>12966</v>
      </c>
      <c r="I118" s="414"/>
      <c r="J118" s="414"/>
      <c r="K118" s="414"/>
      <c r="L118" s="414"/>
      <c r="M118" s="414"/>
      <c r="N118" s="414"/>
      <c r="O118" s="414">
        <v>57600</v>
      </c>
      <c r="P118" s="414" t="b">
        <v>1</v>
      </c>
      <c r="Q118" s="399" t="b">
        <v>0</v>
      </c>
      <c r="R118" s="399" t="s">
        <v>13021</v>
      </c>
      <c r="S118" s="399" t="s">
        <v>1023</v>
      </c>
      <c r="T118" s="26"/>
      <c r="U118" s="418">
        <v>7000</v>
      </c>
      <c r="V118" s="419">
        <v>400</v>
      </c>
      <c r="W118" s="26"/>
      <c r="X118" s="418">
        <v>7000</v>
      </c>
      <c r="Y118" s="419">
        <v>400</v>
      </c>
      <c r="Z118" s="2"/>
      <c r="AA118" s="418">
        <v>7000</v>
      </c>
      <c r="AB118" s="419">
        <v>400</v>
      </c>
      <c r="AC118" s="2"/>
      <c r="AD118" s="462">
        <v>50</v>
      </c>
      <c r="AE118" s="463">
        <v>25</v>
      </c>
      <c r="AF118" s="464">
        <v>50</v>
      </c>
      <c r="AG118" s="465">
        <v>0</v>
      </c>
      <c r="AH118" s="466">
        <v>0</v>
      </c>
      <c r="AI118" s="466">
        <v>0</v>
      </c>
    </row>
    <row r="119" spans="1:35" ht="16.5">
      <c r="A119" s="473" t="s">
        <v>13233</v>
      </c>
      <c r="B119" s="410" t="s">
        <v>13234</v>
      </c>
      <c r="C119" s="395">
        <v>5</v>
      </c>
      <c r="D119" s="411" t="s">
        <v>48</v>
      </c>
      <c r="E119" s="412" t="s">
        <v>13019</v>
      </c>
      <c r="F119" s="393" t="s">
        <v>48</v>
      </c>
      <c r="G119" s="461" t="s">
        <v>13104</v>
      </c>
      <c r="H119" s="414" t="s">
        <v>12964</v>
      </c>
      <c r="I119" s="414"/>
      <c r="J119" s="414"/>
      <c r="K119" s="414"/>
      <c r="L119" s="414"/>
      <c r="M119" s="414"/>
      <c r="N119" s="414"/>
      <c r="O119" s="414">
        <v>57600</v>
      </c>
      <c r="P119" s="414" t="b">
        <v>1</v>
      </c>
      <c r="Q119" s="399" t="b">
        <v>0</v>
      </c>
      <c r="R119" s="399" t="s">
        <v>13021</v>
      </c>
      <c r="S119" s="399" t="s">
        <v>1013</v>
      </c>
      <c r="T119" s="26"/>
      <c r="U119" s="418">
        <v>18000</v>
      </c>
      <c r="V119" s="419">
        <v>600</v>
      </c>
      <c r="W119" s="26"/>
      <c r="X119" s="418">
        <v>18000</v>
      </c>
      <c r="Y119" s="419">
        <v>600</v>
      </c>
      <c r="Z119" s="2"/>
      <c r="AA119" s="418">
        <v>18000</v>
      </c>
      <c r="AB119" s="419">
        <v>600</v>
      </c>
      <c r="AC119" s="2"/>
      <c r="AD119" s="462">
        <v>25</v>
      </c>
      <c r="AE119" s="463">
        <v>25</v>
      </c>
      <c r="AF119" s="464">
        <v>75</v>
      </c>
      <c r="AG119" s="465">
        <v>0</v>
      </c>
      <c r="AH119" s="466">
        <v>0</v>
      </c>
      <c r="AI119" s="466">
        <v>0</v>
      </c>
    </row>
    <row r="120" spans="1:35" ht="16.5">
      <c r="A120" s="478" t="s">
        <v>12489</v>
      </c>
      <c r="B120" s="443" t="s">
        <v>13235</v>
      </c>
      <c r="C120" s="395">
        <v>5</v>
      </c>
      <c r="D120" s="411" t="s">
        <v>48</v>
      </c>
      <c r="E120" s="412" t="s">
        <v>13062</v>
      </c>
      <c r="F120" s="393" t="s">
        <v>48</v>
      </c>
      <c r="G120" s="461" t="s">
        <v>13020</v>
      </c>
      <c r="H120" s="414" t="s">
        <v>12964</v>
      </c>
      <c r="I120" s="414"/>
      <c r="J120" s="414"/>
      <c r="K120" s="414"/>
      <c r="L120" s="414"/>
      <c r="M120" s="414"/>
      <c r="N120" s="414"/>
      <c r="O120" s="414">
        <v>57600</v>
      </c>
      <c r="P120" s="414" t="b">
        <v>1</v>
      </c>
      <c r="Q120" s="399" t="b">
        <v>0</v>
      </c>
      <c r="R120" s="399" t="s">
        <v>13021</v>
      </c>
      <c r="S120" s="399"/>
      <c r="T120" s="26"/>
      <c r="U120" s="418">
        <v>10000</v>
      </c>
      <c r="V120" s="419">
        <v>400</v>
      </c>
      <c r="W120" s="26"/>
      <c r="X120" s="418">
        <v>10000</v>
      </c>
      <c r="Y120" s="419">
        <v>400</v>
      </c>
      <c r="Z120" s="2"/>
      <c r="AA120" s="418">
        <v>10000</v>
      </c>
      <c r="AB120" s="419">
        <v>400</v>
      </c>
      <c r="AC120" s="2"/>
      <c r="AD120" s="462">
        <v>60</v>
      </c>
      <c r="AE120" s="463">
        <v>20</v>
      </c>
      <c r="AF120" s="464">
        <v>60</v>
      </c>
      <c r="AG120" s="465">
        <v>0</v>
      </c>
      <c r="AH120" s="466">
        <v>0</v>
      </c>
      <c r="AI120" s="466">
        <v>0</v>
      </c>
    </row>
    <row r="121" spans="1:35" ht="16.5">
      <c r="A121" s="478" t="s">
        <v>12467</v>
      </c>
      <c r="B121" s="443" t="s">
        <v>12466</v>
      </c>
      <c r="C121" s="395">
        <v>5</v>
      </c>
      <c r="D121" s="411" t="s">
        <v>48</v>
      </c>
      <c r="E121" s="412" t="s">
        <v>48</v>
      </c>
      <c r="F121" s="393" t="s">
        <v>13062</v>
      </c>
      <c r="G121" s="461" t="s">
        <v>13033</v>
      </c>
      <c r="H121" s="414" t="s">
        <v>12966</v>
      </c>
      <c r="I121" s="414"/>
      <c r="J121" s="414"/>
      <c r="K121" s="414"/>
      <c r="L121" s="414"/>
      <c r="M121" s="414"/>
      <c r="N121" s="414"/>
      <c r="O121" s="414">
        <v>57600</v>
      </c>
      <c r="P121" s="414" t="b">
        <v>1</v>
      </c>
      <c r="Q121" s="399" t="b">
        <v>0</v>
      </c>
      <c r="R121" s="399" t="s">
        <v>13021</v>
      </c>
      <c r="S121" s="399" t="s">
        <v>1023</v>
      </c>
      <c r="T121" s="26"/>
      <c r="U121" s="418">
        <v>12000</v>
      </c>
      <c r="V121" s="419">
        <v>500</v>
      </c>
      <c r="W121" s="26"/>
      <c r="X121" s="418">
        <v>12000</v>
      </c>
      <c r="Y121" s="419">
        <v>500</v>
      </c>
      <c r="Z121" s="2"/>
      <c r="AA121" s="418">
        <v>12000</v>
      </c>
      <c r="AB121" s="419">
        <v>500</v>
      </c>
      <c r="AC121" s="2"/>
      <c r="AD121" s="462">
        <v>25</v>
      </c>
      <c r="AE121" s="463">
        <v>0</v>
      </c>
      <c r="AF121" s="464">
        <v>25</v>
      </c>
      <c r="AG121" s="465">
        <v>0</v>
      </c>
      <c r="AH121" s="466">
        <v>0</v>
      </c>
      <c r="AI121" s="466">
        <v>0</v>
      </c>
    </row>
    <row r="122" spans="1:35" ht="16.5">
      <c r="A122" s="473" t="s">
        <v>13236</v>
      </c>
      <c r="B122" s="410" t="s">
        <v>13237</v>
      </c>
      <c r="C122" s="395">
        <v>5</v>
      </c>
      <c r="D122" s="411" t="s">
        <v>48</v>
      </c>
      <c r="E122" s="412" t="s">
        <v>48</v>
      </c>
      <c r="F122" s="393" t="s">
        <v>13062</v>
      </c>
      <c r="G122" s="461" t="s">
        <v>13104</v>
      </c>
      <c r="H122" s="414" t="s">
        <v>12964</v>
      </c>
      <c r="I122" s="414"/>
      <c r="J122" s="414"/>
      <c r="K122" s="414"/>
      <c r="L122" s="414"/>
      <c r="M122" s="414"/>
      <c r="N122" s="414"/>
      <c r="O122" s="414">
        <v>57600</v>
      </c>
      <c r="P122" s="414" t="b">
        <v>1</v>
      </c>
      <c r="Q122" s="399" t="b">
        <v>0</v>
      </c>
      <c r="R122" s="399" t="s">
        <v>13021</v>
      </c>
      <c r="S122" s="399" t="s">
        <v>1013</v>
      </c>
      <c r="T122" s="26"/>
      <c r="U122" s="418">
        <v>30000</v>
      </c>
      <c r="V122" s="419">
        <v>800</v>
      </c>
      <c r="W122" s="26"/>
      <c r="X122" s="418">
        <v>30000</v>
      </c>
      <c r="Y122" s="419">
        <v>800</v>
      </c>
      <c r="Z122" s="2"/>
      <c r="AA122" s="418">
        <v>30000</v>
      </c>
      <c r="AB122" s="419">
        <v>800</v>
      </c>
      <c r="AC122" s="2"/>
      <c r="AD122" s="462">
        <v>50</v>
      </c>
      <c r="AE122" s="463">
        <v>50</v>
      </c>
      <c r="AF122" s="464">
        <v>75</v>
      </c>
      <c r="AG122" s="465">
        <v>0</v>
      </c>
      <c r="AH122" s="466">
        <v>0</v>
      </c>
      <c r="AI122" s="466">
        <v>0</v>
      </c>
    </row>
    <row r="123" spans="1:35" ht="16.5">
      <c r="A123" s="473" t="s">
        <v>13238</v>
      </c>
      <c r="B123" s="443" t="s">
        <v>13239</v>
      </c>
      <c r="C123" s="395">
        <v>5</v>
      </c>
      <c r="D123" s="411" t="s">
        <v>13156</v>
      </c>
      <c r="E123" s="412" t="s">
        <v>13156</v>
      </c>
      <c r="F123" s="393" t="s">
        <v>13156</v>
      </c>
      <c r="G123" s="413" t="s">
        <v>13020</v>
      </c>
      <c r="H123" s="414" t="s">
        <v>12964</v>
      </c>
      <c r="I123" s="414"/>
      <c r="J123" s="414"/>
      <c r="K123" s="414"/>
      <c r="L123" s="414"/>
      <c r="M123" s="414"/>
      <c r="N123" s="414"/>
      <c r="O123" s="414">
        <v>21600</v>
      </c>
      <c r="P123" s="414" t="b">
        <v>1</v>
      </c>
      <c r="Q123" s="399" t="b">
        <v>0</v>
      </c>
      <c r="R123" s="399" t="s">
        <v>13021</v>
      </c>
      <c r="S123" s="399"/>
      <c r="T123" s="91"/>
      <c r="U123" s="401">
        <v>5000</v>
      </c>
      <c r="V123" s="416">
        <v>300</v>
      </c>
      <c r="W123" s="91"/>
      <c r="X123" s="401">
        <v>5000</v>
      </c>
      <c r="Y123" s="416">
        <v>300</v>
      </c>
      <c r="Z123" s="476"/>
      <c r="AA123" s="418">
        <v>5000</v>
      </c>
      <c r="AB123" s="419">
        <v>300</v>
      </c>
      <c r="AC123" s="476"/>
      <c r="AD123" s="420">
        <v>95</v>
      </c>
      <c r="AE123" s="421">
        <v>0</v>
      </c>
      <c r="AF123" s="428">
        <v>95</v>
      </c>
      <c r="AG123" s="423">
        <v>0</v>
      </c>
      <c r="AH123" s="424">
        <v>0</v>
      </c>
      <c r="AI123" s="424">
        <v>0</v>
      </c>
    </row>
    <row r="124" spans="1:35" ht="16.5">
      <c r="A124" s="473" t="s">
        <v>13240</v>
      </c>
      <c r="B124" s="410" t="s">
        <v>13241</v>
      </c>
      <c r="C124" s="395">
        <v>5</v>
      </c>
      <c r="D124" s="411" t="s">
        <v>13156</v>
      </c>
      <c r="E124" s="412" t="s">
        <v>13156</v>
      </c>
      <c r="F124" s="393" t="s">
        <v>13156</v>
      </c>
      <c r="G124" s="413" t="s">
        <v>13058</v>
      </c>
      <c r="H124" s="414" t="s">
        <v>12966</v>
      </c>
      <c r="I124" s="414"/>
      <c r="J124" s="414"/>
      <c r="K124" s="414"/>
      <c r="L124" s="414"/>
      <c r="M124" s="414"/>
      <c r="N124" s="414"/>
      <c r="O124" s="414">
        <v>10800</v>
      </c>
      <c r="P124" s="414" t="b">
        <v>1</v>
      </c>
      <c r="Q124" s="399" t="b">
        <v>0</v>
      </c>
      <c r="R124" s="399" t="s">
        <v>13088</v>
      </c>
      <c r="S124" s="399"/>
      <c r="T124" s="26"/>
      <c r="U124" s="401">
        <v>6000</v>
      </c>
      <c r="V124" s="416">
        <v>370</v>
      </c>
      <c r="W124" s="26"/>
      <c r="X124" s="401">
        <v>6000</v>
      </c>
      <c r="Y124" s="416">
        <v>370</v>
      </c>
      <c r="Z124" s="2"/>
      <c r="AA124" s="418">
        <v>6000</v>
      </c>
      <c r="AB124" s="419">
        <v>370</v>
      </c>
      <c r="AC124" s="2"/>
      <c r="AD124" s="420">
        <v>25</v>
      </c>
      <c r="AE124" s="421">
        <v>25</v>
      </c>
      <c r="AF124" s="428">
        <v>25</v>
      </c>
      <c r="AG124" s="423">
        <v>10</v>
      </c>
      <c r="AH124" s="424">
        <v>10</v>
      </c>
      <c r="AI124" s="424">
        <v>10</v>
      </c>
    </row>
    <row r="125" spans="1:35" ht="16.5">
      <c r="A125" s="473" t="s">
        <v>13242</v>
      </c>
      <c r="B125" s="410" t="s">
        <v>13243</v>
      </c>
      <c r="C125" s="395">
        <v>5</v>
      </c>
      <c r="D125" s="411" t="s">
        <v>13156</v>
      </c>
      <c r="E125" s="412" t="s">
        <v>13156</v>
      </c>
      <c r="F125" s="393" t="s">
        <v>13156</v>
      </c>
      <c r="G125" s="413" t="s">
        <v>13058</v>
      </c>
      <c r="H125" s="414" t="s">
        <v>12964</v>
      </c>
      <c r="I125" s="414"/>
      <c r="J125" s="414"/>
      <c r="K125" s="414"/>
      <c r="L125" s="414"/>
      <c r="M125" s="414"/>
      <c r="N125" s="414"/>
      <c r="O125" s="414">
        <v>10800</v>
      </c>
      <c r="P125" s="414" t="b">
        <v>1</v>
      </c>
      <c r="Q125" s="399" t="b">
        <v>0</v>
      </c>
      <c r="R125" s="399" t="s">
        <v>13088</v>
      </c>
      <c r="S125" s="399"/>
      <c r="T125" s="26"/>
      <c r="U125" s="401">
        <v>3500</v>
      </c>
      <c r="V125" s="416">
        <v>300</v>
      </c>
      <c r="W125" s="26"/>
      <c r="X125" s="401">
        <v>3500</v>
      </c>
      <c r="Y125" s="416">
        <v>300</v>
      </c>
      <c r="Z125" s="2"/>
      <c r="AA125" s="418">
        <v>3500</v>
      </c>
      <c r="AB125" s="419">
        <v>300</v>
      </c>
      <c r="AC125" s="2"/>
      <c r="AD125" s="420">
        <v>10</v>
      </c>
      <c r="AE125" s="421">
        <v>10</v>
      </c>
      <c r="AF125" s="428">
        <v>10</v>
      </c>
      <c r="AG125" s="423">
        <v>50</v>
      </c>
      <c r="AH125" s="424">
        <v>50</v>
      </c>
      <c r="AI125" s="424">
        <v>50</v>
      </c>
    </row>
    <row r="126" spans="1:35" ht="16.5">
      <c r="A126" s="473" t="s">
        <v>13244</v>
      </c>
      <c r="B126" s="453" t="s">
        <v>13245</v>
      </c>
      <c r="C126" s="395">
        <v>5</v>
      </c>
      <c r="D126" s="411" t="s">
        <v>13156</v>
      </c>
      <c r="E126" s="412" t="s">
        <v>13156</v>
      </c>
      <c r="F126" s="393" t="s">
        <v>13156</v>
      </c>
      <c r="G126" s="413" t="s">
        <v>13020</v>
      </c>
      <c r="H126" s="414" t="s">
        <v>12967</v>
      </c>
      <c r="I126" s="414"/>
      <c r="J126" s="414"/>
      <c r="K126" s="414"/>
      <c r="L126" s="414"/>
      <c r="M126" s="414"/>
      <c r="N126" s="414"/>
      <c r="O126" s="414">
        <v>10800</v>
      </c>
      <c r="P126" s="414" t="b">
        <v>1</v>
      </c>
      <c r="Q126" s="399" t="b">
        <v>0</v>
      </c>
      <c r="R126" s="399" t="s">
        <v>13088</v>
      </c>
      <c r="S126" s="399"/>
      <c r="T126" s="400"/>
      <c r="U126" s="401">
        <v>4000</v>
      </c>
      <c r="V126" s="416">
        <v>250</v>
      </c>
      <c r="W126" s="400"/>
      <c r="X126" s="401">
        <v>4000</v>
      </c>
      <c r="Y126" s="416">
        <v>250</v>
      </c>
      <c r="Z126" s="403"/>
      <c r="AA126" s="418">
        <v>4000</v>
      </c>
      <c r="AB126" s="419">
        <v>250</v>
      </c>
      <c r="AC126" s="403"/>
      <c r="AD126" s="420">
        <v>40</v>
      </c>
      <c r="AE126" s="421">
        <v>40</v>
      </c>
      <c r="AF126" s="428">
        <v>40</v>
      </c>
      <c r="AG126" s="423">
        <v>10</v>
      </c>
      <c r="AH126" s="424">
        <v>10</v>
      </c>
      <c r="AI126" s="424">
        <v>10</v>
      </c>
    </row>
    <row r="127" spans="1:35" ht="16.5">
      <c r="A127" s="473" t="s">
        <v>13246</v>
      </c>
      <c r="B127" s="453" t="s">
        <v>13247</v>
      </c>
      <c r="C127" s="395">
        <v>5</v>
      </c>
      <c r="D127" s="411" t="s">
        <v>13156</v>
      </c>
      <c r="E127" s="412" t="s">
        <v>13156</v>
      </c>
      <c r="F127" s="393" t="s">
        <v>13156</v>
      </c>
      <c r="G127" s="413" t="s">
        <v>13058</v>
      </c>
      <c r="H127" s="414" t="s">
        <v>12966</v>
      </c>
      <c r="I127" s="414"/>
      <c r="J127" s="414"/>
      <c r="K127" s="414"/>
      <c r="L127" s="414"/>
      <c r="M127" s="414"/>
      <c r="N127" s="414"/>
      <c r="O127" s="414">
        <v>10800</v>
      </c>
      <c r="P127" s="414" t="b">
        <v>1</v>
      </c>
      <c r="Q127" s="399" t="b">
        <v>0</v>
      </c>
      <c r="R127" s="399" t="s">
        <v>13088</v>
      </c>
      <c r="S127" s="399"/>
      <c r="T127" s="400"/>
      <c r="U127" s="401">
        <v>5000</v>
      </c>
      <c r="V127" s="416">
        <v>400</v>
      </c>
      <c r="W127" s="400"/>
      <c r="X127" s="401">
        <v>5000</v>
      </c>
      <c r="Y127" s="416">
        <v>400</v>
      </c>
      <c r="Z127" s="403"/>
      <c r="AA127" s="418">
        <v>5000</v>
      </c>
      <c r="AB127" s="419">
        <v>400</v>
      </c>
      <c r="AC127" s="403"/>
      <c r="AD127" s="420">
        <v>25</v>
      </c>
      <c r="AE127" s="421">
        <v>25</v>
      </c>
      <c r="AF127" s="428">
        <v>25</v>
      </c>
      <c r="AG127" s="423">
        <v>5</v>
      </c>
      <c r="AH127" s="424">
        <v>5</v>
      </c>
      <c r="AI127" s="424">
        <v>5</v>
      </c>
    </row>
    <row r="128" spans="1:35" ht="16.5">
      <c r="A128" s="473" t="s">
        <v>13248</v>
      </c>
      <c r="B128" s="453" t="s">
        <v>13249</v>
      </c>
      <c r="C128" s="395">
        <v>5</v>
      </c>
      <c r="D128" s="411" t="s">
        <v>13156</v>
      </c>
      <c r="E128" s="412" t="s">
        <v>13156</v>
      </c>
      <c r="F128" s="393" t="s">
        <v>13156</v>
      </c>
      <c r="G128" s="413" t="s">
        <v>13058</v>
      </c>
      <c r="H128" s="414" t="s">
        <v>12966</v>
      </c>
      <c r="I128" s="414"/>
      <c r="J128" s="414"/>
      <c r="K128" s="414"/>
      <c r="L128" s="414"/>
      <c r="M128" s="414"/>
      <c r="N128" s="414"/>
      <c r="O128" s="414">
        <v>10800</v>
      </c>
      <c r="P128" s="414" t="b">
        <v>1</v>
      </c>
      <c r="Q128" s="399" t="b">
        <v>0</v>
      </c>
      <c r="R128" s="399" t="s">
        <v>13088</v>
      </c>
      <c r="S128" s="399"/>
      <c r="T128" s="400"/>
      <c r="U128" s="401">
        <v>4000</v>
      </c>
      <c r="V128" s="416">
        <v>300</v>
      </c>
      <c r="W128" s="400"/>
      <c r="X128" s="401">
        <v>4000</v>
      </c>
      <c r="Y128" s="416">
        <v>300</v>
      </c>
      <c r="Z128" s="403"/>
      <c r="AA128" s="418">
        <v>4000</v>
      </c>
      <c r="AB128" s="419">
        <v>300</v>
      </c>
      <c r="AC128" s="403"/>
      <c r="AD128" s="420">
        <v>0</v>
      </c>
      <c r="AE128" s="421">
        <v>0</v>
      </c>
      <c r="AF128" s="428">
        <v>0</v>
      </c>
      <c r="AG128" s="423">
        <v>50</v>
      </c>
      <c r="AH128" s="424">
        <v>50</v>
      </c>
      <c r="AI128" s="424">
        <v>50</v>
      </c>
    </row>
    <row r="129" spans="1:35" ht="16.5">
      <c r="A129" s="447" t="s">
        <v>13250</v>
      </c>
      <c r="B129" s="453" t="s">
        <v>13251</v>
      </c>
      <c r="C129" s="395">
        <v>5</v>
      </c>
      <c r="D129" s="411" t="s">
        <v>13062</v>
      </c>
      <c r="E129" s="412" t="s">
        <v>13062</v>
      </c>
      <c r="F129" s="393" t="s">
        <v>13062</v>
      </c>
      <c r="G129" s="413" t="s">
        <v>13058</v>
      </c>
      <c r="H129" s="414" t="s">
        <v>12966</v>
      </c>
      <c r="I129" s="414"/>
      <c r="J129" s="414"/>
      <c r="K129" s="414"/>
      <c r="L129" s="414"/>
      <c r="M129" s="414"/>
      <c r="N129" s="414"/>
      <c r="O129" s="414">
        <v>10800</v>
      </c>
      <c r="P129" s="414" t="b">
        <v>1</v>
      </c>
      <c r="Q129" s="399" t="b">
        <v>0</v>
      </c>
      <c r="R129" s="399" t="s">
        <v>13021</v>
      </c>
      <c r="S129" s="399"/>
      <c r="T129" s="400"/>
      <c r="U129" s="401">
        <v>5000</v>
      </c>
      <c r="V129" s="416">
        <v>300</v>
      </c>
      <c r="W129" s="400"/>
      <c r="X129" s="401">
        <v>5000</v>
      </c>
      <c r="Y129" s="416">
        <v>300</v>
      </c>
      <c r="Z129" s="403"/>
      <c r="AA129" s="418">
        <v>5000</v>
      </c>
      <c r="AB129" s="419">
        <v>300</v>
      </c>
      <c r="AC129" s="403"/>
      <c r="AD129" s="420">
        <v>40</v>
      </c>
      <c r="AE129" s="421">
        <v>40</v>
      </c>
      <c r="AF129" s="428">
        <v>40</v>
      </c>
      <c r="AG129" s="423">
        <v>0</v>
      </c>
      <c r="AH129" s="424">
        <v>0</v>
      </c>
      <c r="AI129" s="424">
        <v>0</v>
      </c>
    </row>
    <row r="130" spans="1:35" ht="16.5">
      <c r="A130" s="393"/>
      <c r="B130" s="394"/>
      <c r="C130" s="395"/>
      <c r="D130" s="396"/>
      <c r="E130" s="397"/>
      <c r="F130" s="398"/>
      <c r="G130" s="479"/>
      <c r="H130" s="480"/>
      <c r="I130" s="414"/>
      <c r="J130" s="414"/>
      <c r="K130" s="414"/>
      <c r="L130" s="414"/>
      <c r="M130" s="414"/>
      <c r="N130" s="414"/>
      <c r="O130" s="480"/>
      <c r="P130" s="414" t="b">
        <v>1</v>
      </c>
      <c r="Q130" s="399" t="b">
        <v>0</v>
      </c>
      <c r="R130" s="399"/>
      <c r="S130" s="399"/>
      <c r="T130" s="400"/>
      <c r="U130" s="401"/>
      <c r="V130" s="402"/>
      <c r="W130" s="400"/>
      <c r="X130" s="401"/>
      <c r="Y130" s="402"/>
      <c r="Z130" s="403"/>
      <c r="AA130" s="37"/>
      <c r="AB130" s="37"/>
      <c r="AC130" s="403"/>
      <c r="AD130" s="481"/>
      <c r="AE130" s="421"/>
      <c r="AF130" s="422"/>
      <c r="AG130" s="423"/>
      <c r="AH130" s="424"/>
      <c r="AI130" s="424"/>
    </row>
    <row r="131" spans="1:35" ht="16.5">
      <c r="A131" s="482" t="s">
        <v>13252</v>
      </c>
      <c r="B131" s="483" t="s">
        <v>13253</v>
      </c>
      <c r="C131" s="395">
        <v>6</v>
      </c>
      <c r="D131" s="411" t="s">
        <v>13254</v>
      </c>
      <c r="E131" s="412" t="s">
        <v>13254</v>
      </c>
      <c r="F131" s="393" t="s">
        <v>13254</v>
      </c>
      <c r="G131" s="461" t="s">
        <v>13020</v>
      </c>
      <c r="H131" s="414" t="s">
        <v>12967</v>
      </c>
      <c r="I131" s="414"/>
      <c r="J131" s="414"/>
      <c r="K131" s="414"/>
      <c r="L131" s="414"/>
      <c r="M131" s="414"/>
      <c r="N131" s="414"/>
      <c r="O131" s="414">
        <v>86400</v>
      </c>
      <c r="P131" s="414" t="b">
        <v>1</v>
      </c>
      <c r="Q131" s="399" t="b">
        <v>0</v>
      </c>
      <c r="R131" s="399" t="s">
        <v>13021</v>
      </c>
      <c r="S131" s="399"/>
      <c r="T131" s="26"/>
      <c r="U131" s="401">
        <v>40000</v>
      </c>
      <c r="V131" s="416">
        <v>1000</v>
      </c>
      <c r="W131" s="26"/>
      <c r="X131" s="401">
        <v>40000</v>
      </c>
      <c r="Y131" s="416">
        <v>1000</v>
      </c>
      <c r="Z131" s="2"/>
      <c r="AA131" s="418">
        <v>40000</v>
      </c>
      <c r="AB131" s="416">
        <v>1000</v>
      </c>
      <c r="AC131" s="2"/>
      <c r="AD131" s="420">
        <v>75</v>
      </c>
      <c r="AE131" s="421">
        <v>75</v>
      </c>
      <c r="AF131" s="428">
        <v>75</v>
      </c>
      <c r="AG131" s="423">
        <v>50</v>
      </c>
      <c r="AH131" s="424">
        <v>50</v>
      </c>
      <c r="AI131" s="424">
        <v>0</v>
      </c>
    </row>
    <row r="132" spans="1:35" ht="16.5">
      <c r="A132" s="482" t="s">
        <v>13255</v>
      </c>
      <c r="B132" s="483" t="s">
        <v>13256</v>
      </c>
      <c r="C132" s="395">
        <v>6</v>
      </c>
      <c r="D132" s="411" t="s">
        <v>13254</v>
      </c>
      <c r="E132" s="412" t="s">
        <v>13254</v>
      </c>
      <c r="F132" s="393" t="s">
        <v>13254</v>
      </c>
      <c r="G132" s="461" t="s">
        <v>13020</v>
      </c>
      <c r="H132" s="414" t="s">
        <v>12967</v>
      </c>
      <c r="I132" s="414"/>
      <c r="J132" s="414"/>
      <c r="K132" s="414"/>
      <c r="L132" s="414"/>
      <c r="M132" s="414"/>
      <c r="N132" s="414"/>
      <c r="O132" s="414">
        <v>86400</v>
      </c>
      <c r="P132" s="414" t="b">
        <v>1</v>
      </c>
      <c r="Q132" s="399" t="b">
        <v>0</v>
      </c>
      <c r="R132" s="399" t="s">
        <v>13021</v>
      </c>
      <c r="S132" s="399"/>
      <c r="T132" s="26"/>
      <c r="U132" s="401">
        <v>40000</v>
      </c>
      <c r="V132" s="416">
        <v>1000</v>
      </c>
      <c r="W132" s="26"/>
      <c r="X132" s="401">
        <v>40000</v>
      </c>
      <c r="Y132" s="416">
        <v>1000</v>
      </c>
      <c r="Z132" s="2"/>
      <c r="AA132" s="418">
        <v>40000</v>
      </c>
      <c r="AB132" s="416">
        <v>1000</v>
      </c>
      <c r="AC132" s="2"/>
      <c r="AD132" s="420">
        <v>75</v>
      </c>
      <c r="AE132" s="421">
        <v>75</v>
      </c>
      <c r="AF132" s="428">
        <v>75</v>
      </c>
      <c r="AG132" s="423">
        <v>50</v>
      </c>
      <c r="AH132" s="424">
        <v>50</v>
      </c>
      <c r="AI132" s="424">
        <v>0</v>
      </c>
    </row>
    <row r="133" spans="1:35" ht="16.5">
      <c r="A133" s="482" t="s">
        <v>13257</v>
      </c>
      <c r="B133" s="483" t="s">
        <v>13258</v>
      </c>
      <c r="C133" s="395">
        <v>6</v>
      </c>
      <c r="D133" s="411" t="s">
        <v>13254</v>
      </c>
      <c r="E133" s="412" t="s">
        <v>13254</v>
      </c>
      <c r="F133" s="393" t="s">
        <v>13254</v>
      </c>
      <c r="G133" s="461" t="s">
        <v>13020</v>
      </c>
      <c r="H133" s="414" t="s">
        <v>12967</v>
      </c>
      <c r="I133" s="414"/>
      <c r="J133" s="414"/>
      <c r="K133" s="414"/>
      <c r="L133" s="414"/>
      <c r="M133" s="414"/>
      <c r="N133" s="414"/>
      <c r="O133" s="414">
        <v>86400</v>
      </c>
      <c r="P133" s="414" t="b">
        <v>1</v>
      </c>
      <c r="Q133" s="399" t="b">
        <v>0</v>
      </c>
      <c r="R133" s="399" t="s">
        <v>13021</v>
      </c>
      <c r="S133" s="399"/>
      <c r="T133" s="26"/>
      <c r="U133" s="401">
        <v>45000</v>
      </c>
      <c r="V133" s="416">
        <v>1000</v>
      </c>
      <c r="W133" s="26"/>
      <c r="X133" s="401">
        <v>45000</v>
      </c>
      <c r="Y133" s="416">
        <v>1000</v>
      </c>
      <c r="Z133" s="2"/>
      <c r="AA133" s="418">
        <v>45000</v>
      </c>
      <c r="AB133" s="416">
        <v>1000</v>
      </c>
      <c r="AC133" s="2"/>
      <c r="AD133" s="420">
        <v>75</v>
      </c>
      <c r="AE133" s="421">
        <v>75</v>
      </c>
      <c r="AF133" s="428">
        <v>75</v>
      </c>
      <c r="AG133" s="423">
        <v>50</v>
      </c>
      <c r="AH133" s="424">
        <v>50</v>
      </c>
      <c r="AI133" s="424">
        <v>0</v>
      </c>
    </row>
    <row r="134" spans="1:35" ht="16.5">
      <c r="A134" s="482" t="s">
        <v>13259</v>
      </c>
      <c r="B134" s="483" t="s">
        <v>13260</v>
      </c>
      <c r="C134" s="395">
        <v>6</v>
      </c>
      <c r="D134" s="411" t="s">
        <v>13254</v>
      </c>
      <c r="E134" s="412" t="s">
        <v>13254</v>
      </c>
      <c r="F134" s="393" t="s">
        <v>13254</v>
      </c>
      <c r="G134" s="461" t="s">
        <v>13020</v>
      </c>
      <c r="H134" s="414" t="s">
        <v>12967</v>
      </c>
      <c r="I134" s="414"/>
      <c r="J134" s="414"/>
      <c r="K134" s="414"/>
      <c r="L134" s="414"/>
      <c r="M134" s="414"/>
      <c r="N134" s="414"/>
      <c r="O134" s="414">
        <v>86400</v>
      </c>
      <c r="P134" s="414" t="b">
        <v>1</v>
      </c>
      <c r="Q134" s="399" t="b">
        <v>0</v>
      </c>
      <c r="R134" s="399" t="s">
        <v>13021</v>
      </c>
      <c r="S134" s="399"/>
      <c r="T134" s="26"/>
      <c r="U134" s="401">
        <v>45000</v>
      </c>
      <c r="V134" s="416">
        <v>1100</v>
      </c>
      <c r="W134" s="26"/>
      <c r="X134" s="401">
        <v>45000</v>
      </c>
      <c r="Y134" s="416">
        <v>1100</v>
      </c>
      <c r="Z134" s="2"/>
      <c r="AA134" s="418">
        <v>45000</v>
      </c>
      <c r="AB134" s="416">
        <v>1100</v>
      </c>
      <c r="AC134" s="2"/>
      <c r="AD134" s="420">
        <v>75</v>
      </c>
      <c r="AE134" s="421">
        <v>75</v>
      </c>
      <c r="AF134" s="428">
        <v>75</v>
      </c>
      <c r="AG134" s="423">
        <v>50</v>
      </c>
      <c r="AH134" s="424">
        <v>50</v>
      </c>
      <c r="AI134" s="424">
        <v>0</v>
      </c>
    </row>
    <row r="135" spans="1:35" ht="16.5">
      <c r="A135" s="484" t="s">
        <v>13261</v>
      </c>
      <c r="B135" s="483" t="s">
        <v>13262</v>
      </c>
      <c r="C135" s="395">
        <v>6</v>
      </c>
      <c r="D135" s="411" t="s">
        <v>13254</v>
      </c>
      <c r="E135" s="412" t="s">
        <v>13254</v>
      </c>
      <c r="F135" s="393" t="s">
        <v>13254</v>
      </c>
      <c r="G135" s="461" t="s">
        <v>13020</v>
      </c>
      <c r="H135" s="414" t="s">
        <v>12967</v>
      </c>
      <c r="I135" s="414"/>
      <c r="J135" s="414"/>
      <c r="K135" s="414"/>
      <c r="L135" s="414"/>
      <c r="M135" s="414"/>
      <c r="N135" s="414"/>
      <c r="O135" s="414">
        <v>86400</v>
      </c>
      <c r="P135" s="414" t="b">
        <v>1</v>
      </c>
      <c r="Q135" s="399" t="b">
        <v>0</v>
      </c>
      <c r="R135" s="399" t="s">
        <v>13021</v>
      </c>
      <c r="S135" s="399"/>
      <c r="T135" s="26"/>
      <c r="U135" s="401">
        <v>50000</v>
      </c>
      <c r="V135" s="416">
        <v>1200</v>
      </c>
      <c r="W135" s="26"/>
      <c r="X135" s="401">
        <v>50000</v>
      </c>
      <c r="Y135" s="416">
        <v>1200</v>
      </c>
      <c r="Z135" s="2"/>
      <c r="AA135" s="418">
        <v>50000</v>
      </c>
      <c r="AB135" s="416">
        <v>1200</v>
      </c>
      <c r="AC135" s="2"/>
      <c r="AD135" s="420">
        <v>75</v>
      </c>
      <c r="AE135" s="421">
        <v>75</v>
      </c>
      <c r="AF135" s="428">
        <v>75</v>
      </c>
      <c r="AG135" s="423">
        <v>50</v>
      </c>
      <c r="AH135" s="424">
        <v>50</v>
      </c>
      <c r="AI135" s="424">
        <v>0</v>
      </c>
    </row>
    <row r="136" spans="1:35" ht="16.5">
      <c r="A136" s="393"/>
      <c r="B136" s="394"/>
      <c r="C136" s="395"/>
      <c r="D136" s="396"/>
      <c r="E136" s="397"/>
      <c r="F136" s="398"/>
      <c r="G136" s="394"/>
      <c r="H136" s="480"/>
      <c r="I136" s="480"/>
      <c r="J136" s="480"/>
      <c r="K136" s="480"/>
      <c r="L136" s="480"/>
      <c r="M136" s="480"/>
      <c r="N136" s="480"/>
      <c r="O136" s="480"/>
      <c r="P136" s="414"/>
      <c r="Q136" s="414"/>
      <c r="R136" s="414"/>
      <c r="S136" s="414"/>
      <c r="T136" s="400"/>
      <c r="U136" s="401"/>
      <c r="V136" s="402"/>
      <c r="W136" s="400"/>
      <c r="X136" s="401"/>
      <c r="Y136" s="402"/>
      <c r="Z136" s="403"/>
      <c r="AA136" s="37"/>
      <c r="AB136" s="37"/>
      <c r="AC136" s="403"/>
      <c r="AD136" s="485"/>
      <c r="AE136" s="486"/>
      <c r="AF136" s="487"/>
      <c r="AG136" s="488"/>
      <c r="AH136" s="489"/>
      <c r="AI136" s="424"/>
    </row>
    <row r="137" spans="1:35" ht="16.5">
      <c r="A137" s="490" t="s">
        <v>13263</v>
      </c>
      <c r="B137" s="491" t="s">
        <v>13264</v>
      </c>
      <c r="C137" s="395">
        <v>0</v>
      </c>
      <c r="D137" s="411" t="s">
        <v>13265</v>
      </c>
      <c r="E137" s="412" t="s">
        <v>13265</v>
      </c>
      <c r="F137" s="393" t="s">
        <v>13265</v>
      </c>
      <c r="G137" s="461" t="s">
        <v>13026</v>
      </c>
      <c r="H137" s="414" t="s">
        <v>12964</v>
      </c>
      <c r="I137" s="414"/>
      <c r="J137" s="414"/>
      <c r="K137" s="414"/>
      <c r="L137" s="414"/>
      <c r="M137" s="414"/>
      <c r="N137" s="414"/>
      <c r="O137" s="414">
        <v>7200</v>
      </c>
      <c r="P137" s="414" t="b">
        <v>1</v>
      </c>
      <c r="Q137" s="399" t="b">
        <v>0</v>
      </c>
      <c r="R137" s="399" t="s">
        <v>13021</v>
      </c>
      <c r="S137" s="399"/>
      <c r="T137" s="400"/>
      <c r="U137" s="401">
        <v>400</v>
      </c>
      <c r="V137" s="416">
        <v>10</v>
      </c>
      <c r="W137" s="400"/>
      <c r="X137" s="401">
        <v>400</v>
      </c>
      <c r="Y137" s="416">
        <v>10</v>
      </c>
      <c r="Z137" s="403"/>
      <c r="AA137" s="418">
        <v>400</v>
      </c>
      <c r="AB137" s="419">
        <v>10</v>
      </c>
      <c r="AC137" s="403"/>
      <c r="AD137" s="492">
        <v>0</v>
      </c>
      <c r="AE137" s="486">
        <v>0</v>
      </c>
      <c r="AF137" s="493">
        <v>0</v>
      </c>
      <c r="AG137" s="488">
        <v>0</v>
      </c>
      <c r="AH137" s="489">
        <v>0</v>
      </c>
      <c r="AI137" s="424">
        <v>0</v>
      </c>
    </row>
    <row r="138" spans="1:35" ht="16.5">
      <c r="A138" s="490" t="s">
        <v>13266</v>
      </c>
      <c r="B138" s="491" t="s">
        <v>13267</v>
      </c>
      <c r="C138" s="395">
        <v>0</v>
      </c>
      <c r="D138" s="411" t="s">
        <v>13265</v>
      </c>
      <c r="E138" s="412" t="s">
        <v>13265</v>
      </c>
      <c r="F138" s="393" t="s">
        <v>13265</v>
      </c>
      <c r="G138" s="461" t="s">
        <v>13026</v>
      </c>
      <c r="H138" s="414" t="s">
        <v>12964</v>
      </c>
      <c r="I138" s="414"/>
      <c r="J138" s="414"/>
      <c r="K138" s="414"/>
      <c r="L138" s="414"/>
      <c r="M138" s="414"/>
      <c r="N138" s="414"/>
      <c r="O138" s="414">
        <v>7200</v>
      </c>
      <c r="P138" s="414" t="b">
        <v>1</v>
      </c>
      <c r="Q138" s="399" t="b">
        <v>0</v>
      </c>
      <c r="R138" s="399" t="s">
        <v>13021</v>
      </c>
      <c r="S138" s="399"/>
      <c r="T138" s="400"/>
      <c r="U138" s="401">
        <v>300</v>
      </c>
      <c r="V138" s="416">
        <v>10</v>
      </c>
      <c r="W138" s="400"/>
      <c r="X138" s="401">
        <v>300</v>
      </c>
      <c r="Y138" s="416">
        <v>10</v>
      </c>
      <c r="Z138" s="403"/>
      <c r="AA138" s="418">
        <v>300</v>
      </c>
      <c r="AB138" s="419">
        <v>10</v>
      </c>
      <c r="AC138" s="403"/>
      <c r="AD138" s="492">
        <v>0</v>
      </c>
      <c r="AE138" s="486">
        <v>0</v>
      </c>
      <c r="AF138" s="493">
        <v>0</v>
      </c>
      <c r="AG138" s="488">
        <v>0</v>
      </c>
      <c r="AH138" s="489">
        <v>0</v>
      </c>
      <c r="AI138" s="424">
        <v>0</v>
      </c>
    </row>
    <row r="139" spans="1:35" ht="16.5">
      <c r="A139" s="490" t="s">
        <v>13268</v>
      </c>
      <c r="B139" s="491" t="s">
        <v>13269</v>
      </c>
      <c r="C139" s="395">
        <v>0</v>
      </c>
      <c r="D139" s="411" t="s">
        <v>13265</v>
      </c>
      <c r="E139" s="412" t="s">
        <v>13265</v>
      </c>
      <c r="F139" s="393" t="s">
        <v>13265</v>
      </c>
      <c r="G139" s="461" t="s">
        <v>13026</v>
      </c>
      <c r="H139" s="414" t="s">
        <v>12964</v>
      </c>
      <c r="I139" s="414"/>
      <c r="J139" s="414"/>
      <c r="K139" s="414"/>
      <c r="L139" s="414"/>
      <c r="M139" s="414"/>
      <c r="N139" s="414"/>
      <c r="O139" s="414">
        <v>7200</v>
      </c>
      <c r="P139" s="414" t="b">
        <v>1</v>
      </c>
      <c r="Q139" s="399" t="b">
        <v>0</v>
      </c>
      <c r="R139" s="399" t="s">
        <v>13021</v>
      </c>
      <c r="S139" s="399"/>
      <c r="T139" s="400"/>
      <c r="U139" s="401">
        <v>300</v>
      </c>
      <c r="V139" s="416">
        <v>10</v>
      </c>
      <c r="W139" s="400"/>
      <c r="X139" s="401">
        <v>300</v>
      </c>
      <c r="Y139" s="416">
        <v>10</v>
      </c>
      <c r="Z139" s="403"/>
      <c r="AA139" s="418">
        <v>300</v>
      </c>
      <c r="AB139" s="419">
        <v>10</v>
      </c>
      <c r="AC139" s="403"/>
      <c r="AD139" s="492">
        <v>0</v>
      </c>
      <c r="AE139" s="486">
        <v>0</v>
      </c>
      <c r="AF139" s="493">
        <v>0</v>
      </c>
      <c r="AG139" s="488">
        <v>0</v>
      </c>
      <c r="AH139" s="489">
        <v>0</v>
      </c>
      <c r="AI139" s="424">
        <v>0</v>
      </c>
    </row>
    <row r="140" spans="1:35" ht="16.5">
      <c r="A140" s="490" t="s">
        <v>13270</v>
      </c>
      <c r="B140" s="491" t="s">
        <v>13271</v>
      </c>
      <c r="C140" s="395">
        <v>0</v>
      </c>
      <c r="D140" s="411" t="s">
        <v>13265</v>
      </c>
      <c r="E140" s="412" t="s">
        <v>13265</v>
      </c>
      <c r="F140" s="393" t="s">
        <v>13265</v>
      </c>
      <c r="G140" s="461" t="s">
        <v>13026</v>
      </c>
      <c r="H140" s="414" t="s">
        <v>12964</v>
      </c>
      <c r="I140" s="414"/>
      <c r="J140" s="414"/>
      <c r="K140" s="414"/>
      <c r="L140" s="414"/>
      <c r="M140" s="414"/>
      <c r="N140" s="414"/>
      <c r="O140" s="414">
        <v>7200</v>
      </c>
      <c r="P140" s="414" t="b">
        <v>1</v>
      </c>
      <c r="Q140" s="399" t="b">
        <v>0</v>
      </c>
      <c r="R140" s="399" t="s">
        <v>13021</v>
      </c>
      <c r="S140" s="399"/>
      <c r="T140" s="400"/>
      <c r="U140" s="401">
        <v>300</v>
      </c>
      <c r="V140" s="416">
        <v>10</v>
      </c>
      <c r="W140" s="400"/>
      <c r="X140" s="401">
        <v>300</v>
      </c>
      <c r="Y140" s="416">
        <v>10</v>
      </c>
      <c r="Z140" s="403"/>
      <c r="AA140" s="418">
        <v>300</v>
      </c>
      <c r="AB140" s="419">
        <v>10</v>
      </c>
      <c r="AC140" s="403"/>
      <c r="AD140" s="492">
        <v>0</v>
      </c>
      <c r="AE140" s="486">
        <v>0</v>
      </c>
      <c r="AF140" s="493">
        <v>0</v>
      </c>
      <c r="AG140" s="488">
        <v>0</v>
      </c>
      <c r="AH140" s="489">
        <v>0</v>
      </c>
      <c r="AI140" s="424">
        <v>0</v>
      </c>
    </row>
    <row r="141" spans="1:35" ht="16.5">
      <c r="A141" s="490" t="s">
        <v>13272</v>
      </c>
      <c r="B141" s="491" t="s">
        <v>13273</v>
      </c>
      <c r="C141" s="395">
        <v>0</v>
      </c>
      <c r="D141" s="411" t="s">
        <v>13265</v>
      </c>
      <c r="E141" s="412" t="s">
        <v>13265</v>
      </c>
      <c r="F141" s="393" t="s">
        <v>13265</v>
      </c>
      <c r="G141" s="461" t="s">
        <v>13026</v>
      </c>
      <c r="H141" s="414" t="s">
        <v>12964</v>
      </c>
      <c r="I141" s="414"/>
      <c r="J141" s="414"/>
      <c r="K141" s="414"/>
      <c r="L141" s="414"/>
      <c r="M141" s="414"/>
      <c r="N141" s="414"/>
      <c r="O141" s="414">
        <v>7200</v>
      </c>
      <c r="P141" s="414" t="b">
        <v>1</v>
      </c>
      <c r="Q141" s="399" t="b">
        <v>0</v>
      </c>
      <c r="R141" s="399" t="s">
        <v>13021</v>
      </c>
      <c r="S141" s="399"/>
      <c r="T141" s="400"/>
      <c r="U141" s="401">
        <v>300</v>
      </c>
      <c r="V141" s="416">
        <v>10</v>
      </c>
      <c r="W141" s="400"/>
      <c r="X141" s="401">
        <v>300</v>
      </c>
      <c r="Y141" s="416">
        <v>10</v>
      </c>
      <c r="Z141" s="403"/>
      <c r="AA141" s="418">
        <v>300</v>
      </c>
      <c r="AB141" s="419">
        <v>10</v>
      </c>
      <c r="AC141" s="403"/>
      <c r="AD141" s="492">
        <v>0</v>
      </c>
      <c r="AE141" s="486">
        <v>0</v>
      </c>
      <c r="AF141" s="493">
        <v>0</v>
      </c>
      <c r="AG141" s="488">
        <v>0</v>
      </c>
      <c r="AH141" s="489">
        <v>0</v>
      </c>
      <c r="AI141" s="424">
        <v>0</v>
      </c>
    </row>
    <row r="142" spans="1:35" ht="16.5">
      <c r="A142" s="494" t="s">
        <v>13274</v>
      </c>
      <c r="B142" s="491" t="s">
        <v>13275</v>
      </c>
      <c r="C142" s="395">
        <v>0</v>
      </c>
      <c r="D142" s="411" t="s">
        <v>13265</v>
      </c>
      <c r="E142" s="412" t="s">
        <v>13265</v>
      </c>
      <c r="F142" s="393" t="s">
        <v>13265</v>
      </c>
      <c r="G142" s="461" t="s">
        <v>13026</v>
      </c>
      <c r="H142" s="414" t="s">
        <v>12966</v>
      </c>
      <c r="I142" s="414"/>
      <c r="J142" s="414"/>
      <c r="K142" s="414"/>
      <c r="L142" s="414"/>
      <c r="M142" s="414"/>
      <c r="N142" s="414"/>
      <c r="O142" s="414">
        <v>7200</v>
      </c>
      <c r="P142" s="414" t="b">
        <v>1</v>
      </c>
      <c r="Q142" s="399" t="b">
        <v>0</v>
      </c>
      <c r="R142" s="399" t="s">
        <v>13021</v>
      </c>
      <c r="S142" s="399"/>
      <c r="T142" s="400"/>
      <c r="U142" s="401">
        <v>200</v>
      </c>
      <c r="V142" s="416">
        <v>10</v>
      </c>
      <c r="W142" s="400"/>
      <c r="X142" s="401">
        <v>200</v>
      </c>
      <c r="Y142" s="416">
        <v>10</v>
      </c>
      <c r="Z142" s="403"/>
      <c r="AA142" s="418">
        <v>200</v>
      </c>
      <c r="AB142" s="419">
        <v>10</v>
      </c>
      <c r="AC142" s="403"/>
      <c r="AD142" s="492">
        <v>0</v>
      </c>
      <c r="AE142" s="486">
        <v>0</v>
      </c>
      <c r="AF142" s="493">
        <v>0</v>
      </c>
      <c r="AG142" s="488">
        <v>0</v>
      </c>
      <c r="AH142" s="489">
        <v>0</v>
      </c>
      <c r="AI142" s="424">
        <v>0</v>
      </c>
    </row>
    <row r="143" spans="1:35" ht="16.5">
      <c r="A143" s="494" t="s">
        <v>13276</v>
      </c>
      <c r="B143" s="491" t="s">
        <v>13277</v>
      </c>
      <c r="C143" s="395">
        <v>0</v>
      </c>
      <c r="D143" s="411" t="s">
        <v>13265</v>
      </c>
      <c r="E143" s="412" t="s">
        <v>13265</v>
      </c>
      <c r="F143" s="393" t="s">
        <v>13265</v>
      </c>
      <c r="G143" s="461" t="s">
        <v>13026</v>
      </c>
      <c r="H143" s="414" t="s">
        <v>12966</v>
      </c>
      <c r="I143" s="414"/>
      <c r="J143" s="414"/>
      <c r="K143" s="414"/>
      <c r="L143" s="414"/>
      <c r="M143" s="414"/>
      <c r="N143" s="414"/>
      <c r="O143" s="414">
        <v>7200</v>
      </c>
      <c r="P143" s="414" t="b">
        <v>1</v>
      </c>
      <c r="Q143" s="399" t="b">
        <v>0</v>
      </c>
      <c r="R143" s="399" t="s">
        <v>13021</v>
      </c>
      <c r="S143" s="399"/>
      <c r="T143" s="400"/>
      <c r="U143" s="401">
        <v>200</v>
      </c>
      <c r="V143" s="416">
        <v>10</v>
      </c>
      <c r="W143" s="400"/>
      <c r="X143" s="401">
        <v>200</v>
      </c>
      <c r="Y143" s="416">
        <v>10</v>
      </c>
      <c r="Z143" s="403"/>
      <c r="AA143" s="418">
        <v>200</v>
      </c>
      <c r="AB143" s="419">
        <v>10</v>
      </c>
      <c r="AC143" s="403"/>
      <c r="AD143" s="492">
        <v>0</v>
      </c>
      <c r="AE143" s="486">
        <v>0</v>
      </c>
      <c r="AF143" s="493">
        <v>0</v>
      </c>
      <c r="AG143" s="488">
        <v>0</v>
      </c>
      <c r="AH143" s="489">
        <v>0</v>
      </c>
      <c r="AI143" s="424">
        <v>0</v>
      </c>
    </row>
    <row r="144" spans="1:35" ht="16.5">
      <c r="A144" s="494" t="s">
        <v>13278</v>
      </c>
      <c r="B144" s="491" t="s">
        <v>13279</v>
      </c>
      <c r="C144" s="395">
        <v>0</v>
      </c>
      <c r="D144" s="411" t="s">
        <v>13265</v>
      </c>
      <c r="E144" s="412" t="s">
        <v>13265</v>
      </c>
      <c r="F144" s="393" t="s">
        <v>13265</v>
      </c>
      <c r="G144" s="461" t="s">
        <v>13026</v>
      </c>
      <c r="H144" s="414" t="s">
        <v>12966</v>
      </c>
      <c r="I144" s="414"/>
      <c r="J144" s="414"/>
      <c r="K144" s="414"/>
      <c r="L144" s="414"/>
      <c r="M144" s="414"/>
      <c r="N144" s="414"/>
      <c r="O144" s="414">
        <v>7200</v>
      </c>
      <c r="P144" s="414" t="b">
        <v>1</v>
      </c>
      <c r="Q144" s="399" t="b">
        <v>0</v>
      </c>
      <c r="R144" s="399" t="s">
        <v>13021</v>
      </c>
      <c r="S144" s="399"/>
      <c r="T144" s="400"/>
      <c r="U144" s="401">
        <v>200</v>
      </c>
      <c r="V144" s="416">
        <v>10</v>
      </c>
      <c r="W144" s="400"/>
      <c r="X144" s="401">
        <v>200</v>
      </c>
      <c r="Y144" s="416">
        <v>10</v>
      </c>
      <c r="Z144" s="403"/>
      <c r="AA144" s="418">
        <v>200</v>
      </c>
      <c r="AB144" s="419">
        <v>10</v>
      </c>
      <c r="AC144" s="403"/>
      <c r="AD144" s="492">
        <v>0</v>
      </c>
      <c r="AE144" s="486">
        <v>0</v>
      </c>
      <c r="AF144" s="493">
        <v>0</v>
      </c>
      <c r="AG144" s="488">
        <v>0</v>
      </c>
      <c r="AH144" s="489">
        <v>0</v>
      </c>
      <c r="AI144" s="424">
        <v>0</v>
      </c>
    </row>
    <row r="145" spans="1:35" ht="16.5">
      <c r="A145" s="494" t="s">
        <v>13280</v>
      </c>
      <c r="B145" s="491" t="s">
        <v>13281</v>
      </c>
      <c r="C145" s="395">
        <v>0</v>
      </c>
      <c r="D145" s="411" t="s">
        <v>13265</v>
      </c>
      <c r="E145" s="412" t="s">
        <v>13265</v>
      </c>
      <c r="F145" s="393" t="s">
        <v>13265</v>
      </c>
      <c r="G145" s="461" t="s">
        <v>13026</v>
      </c>
      <c r="H145" s="414" t="s">
        <v>12966</v>
      </c>
      <c r="I145" s="414"/>
      <c r="J145" s="414"/>
      <c r="K145" s="414"/>
      <c r="L145" s="414"/>
      <c r="M145" s="414"/>
      <c r="N145" s="414"/>
      <c r="O145" s="414">
        <v>7200</v>
      </c>
      <c r="P145" s="414" t="b">
        <v>1</v>
      </c>
      <c r="Q145" s="399" t="b">
        <v>0</v>
      </c>
      <c r="R145" s="399" t="s">
        <v>13021</v>
      </c>
      <c r="S145" s="399"/>
      <c r="T145" s="400"/>
      <c r="U145" s="401">
        <v>200</v>
      </c>
      <c r="V145" s="416">
        <v>10</v>
      </c>
      <c r="W145" s="400"/>
      <c r="X145" s="401">
        <v>200</v>
      </c>
      <c r="Y145" s="416">
        <v>10</v>
      </c>
      <c r="Z145" s="403"/>
      <c r="AA145" s="418">
        <v>200</v>
      </c>
      <c r="AB145" s="419">
        <v>10</v>
      </c>
      <c r="AC145" s="403"/>
      <c r="AD145" s="492">
        <v>0</v>
      </c>
      <c r="AE145" s="486">
        <v>0</v>
      </c>
      <c r="AF145" s="493">
        <v>0</v>
      </c>
      <c r="AG145" s="488">
        <v>0</v>
      </c>
      <c r="AH145" s="489">
        <v>0</v>
      </c>
      <c r="AI145" s="424">
        <v>0</v>
      </c>
    </row>
    <row r="146" spans="1:35" ht="16.5">
      <c r="A146" s="490" t="s">
        <v>13282</v>
      </c>
      <c r="B146" s="491" t="s">
        <v>13283</v>
      </c>
      <c r="C146" s="395">
        <v>0</v>
      </c>
      <c r="D146" s="411" t="s">
        <v>13265</v>
      </c>
      <c r="E146" s="412" t="s">
        <v>13265</v>
      </c>
      <c r="F146" s="393" t="s">
        <v>13265</v>
      </c>
      <c r="G146" s="461" t="s">
        <v>13026</v>
      </c>
      <c r="H146" s="414" t="s">
        <v>12966</v>
      </c>
      <c r="I146" s="414"/>
      <c r="J146" s="414"/>
      <c r="K146" s="414"/>
      <c r="L146" s="414"/>
      <c r="M146" s="414"/>
      <c r="N146" s="414"/>
      <c r="O146" s="414">
        <v>7200</v>
      </c>
      <c r="P146" s="414" t="b">
        <v>1</v>
      </c>
      <c r="Q146" s="399" t="b">
        <v>0</v>
      </c>
      <c r="R146" s="399" t="s">
        <v>13021</v>
      </c>
      <c r="S146" s="399"/>
      <c r="T146" s="400"/>
      <c r="U146" s="401">
        <v>150</v>
      </c>
      <c r="V146" s="416">
        <v>10</v>
      </c>
      <c r="W146" s="400"/>
      <c r="X146" s="401">
        <v>150</v>
      </c>
      <c r="Y146" s="416">
        <v>10</v>
      </c>
      <c r="Z146" s="403"/>
      <c r="AA146" s="418">
        <v>150</v>
      </c>
      <c r="AB146" s="419">
        <v>10</v>
      </c>
      <c r="AC146" s="403"/>
      <c r="AD146" s="492">
        <v>0</v>
      </c>
      <c r="AE146" s="486">
        <v>0</v>
      </c>
      <c r="AF146" s="493">
        <v>0</v>
      </c>
      <c r="AG146" s="488">
        <v>0</v>
      </c>
      <c r="AH146" s="489">
        <v>0</v>
      </c>
      <c r="AI146" s="424">
        <v>0</v>
      </c>
    </row>
    <row r="147" spans="1:35" ht="16.5">
      <c r="A147" s="490" t="s">
        <v>13284</v>
      </c>
      <c r="B147" s="491" t="s">
        <v>13285</v>
      </c>
      <c r="C147" s="395">
        <v>0</v>
      </c>
      <c r="D147" s="411" t="s">
        <v>13265</v>
      </c>
      <c r="E147" s="412" t="s">
        <v>13265</v>
      </c>
      <c r="F147" s="393" t="s">
        <v>13265</v>
      </c>
      <c r="G147" s="461" t="s">
        <v>13026</v>
      </c>
      <c r="H147" s="414" t="s">
        <v>12966</v>
      </c>
      <c r="I147" s="414"/>
      <c r="J147" s="414"/>
      <c r="K147" s="414"/>
      <c r="L147" s="414"/>
      <c r="M147" s="414"/>
      <c r="N147" s="414"/>
      <c r="O147" s="414">
        <v>7200</v>
      </c>
      <c r="P147" s="414" t="b">
        <v>1</v>
      </c>
      <c r="Q147" s="399" t="b">
        <v>0</v>
      </c>
      <c r="R147" s="399" t="s">
        <v>13021</v>
      </c>
      <c r="S147" s="399"/>
      <c r="T147" s="400"/>
      <c r="U147" s="401">
        <v>150</v>
      </c>
      <c r="V147" s="416">
        <v>10</v>
      </c>
      <c r="W147" s="400"/>
      <c r="X147" s="401">
        <v>150</v>
      </c>
      <c r="Y147" s="416">
        <v>10</v>
      </c>
      <c r="Z147" s="403"/>
      <c r="AA147" s="418">
        <v>150</v>
      </c>
      <c r="AB147" s="419">
        <v>10</v>
      </c>
      <c r="AC147" s="403"/>
      <c r="AD147" s="492">
        <v>0</v>
      </c>
      <c r="AE147" s="486">
        <v>0</v>
      </c>
      <c r="AF147" s="493">
        <v>0</v>
      </c>
      <c r="AG147" s="488">
        <v>0</v>
      </c>
      <c r="AH147" s="489">
        <v>0</v>
      </c>
      <c r="AI147" s="424">
        <v>0</v>
      </c>
    </row>
    <row r="148" spans="1:35" ht="16.5">
      <c r="A148" s="490" t="s">
        <v>13286</v>
      </c>
      <c r="B148" s="491" t="s">
        <v>13287</v>
      </c>
      <c r="C148" s="395">
        <v>0</v>
      </c>
      <c r="D148" s="411" t="s">
        <v>13265</v>
      </c>
      <c r="E148" s="412" t="s">
        <v>13265</v>
      </c>
      <c r="F148" s="393" t="s">
        <v>13265</v>
      </c>
      <c r="G148" s="461" t="s">
        <v>13026</v>
      </c>
      <c r="H148" s="414" t="s">
        <v>12966</v>
      </c>
      <c r="I148" s="414"/>
      <c r="J148" s="414"/>
      <c r="K148" s="414"/>
      <c r="L148" s="414"/>
      <c r="M148" s="414"/>
      <c r="N148" s="414"/>
      <c r="O148" s="414">
        <v>7200</v>
      </c>
      <c r="P148" s="414" t="b">
        <v>1</v>
      </c>
      <c r="Q148" s="399" t="b">
        <v>0</v>
      </c>
      <c r="R148" s="399" t="s">
        <v>13021</v>
      </c>
      <c r="S148" s="399"/>
      <c r="T148" s="400"/>
      <c r="U148" s="401">
        <v>150</v>
      </c>
      <c r="V148" s="416">
        <v>10</v>
      </c>
      <c r="W148" s="400"/>
      <c r="X148" s="401">
        <v>150</v>
      </c>
      <c r="Y148" s="416">
        <v>10</v>
      </c>
      <c r="Z148" s="403"/>
      <c r="AA148" s="418">
        <v>150</v>
      </c>
      <c r="AB148" s="419">
        <v>10</v>
      </c>
      <c r="AC148" s="403"/>
      <c r="AD148" s="492">
        <v>0</v>
      </c>
      <c r="AE148" s="486">
        <v>0</v>
      </c>
      <c r="AF148" s="493">
        <v>0</v>
      </c>
      <c r="AG148" s="488">
        <v>0</v>
      </c>
      <c r="AH148" s="489">
        <v>0</v>
      </c>
      <c r="AI148" s="424">
        <v>0</v>
      </c>
    </row>
    <row r="149" spans="1:35" ht="16.5">
      <c r="A149" s="490" t="s">
        <v>13288</v>
      </c>
      <c r="B149" s="491" t="s">
        <v>13289</v>
      </c>
      <c r="C149" s="395">
        <v>0</v>
      </c>
      <c r="D149" s="411" t="s">
        <v>13265</v>
      </c>
      <c r="E149" s="412" t="s">
        <v>13265</v>
      </c>
      <c r="F149" s="393" t="s">
        <v>13265</v>
      </c>
      <c r="G149" s="461" t="s">
        <v>13026</v>
      </c>
      <c r="H149" s="414" t="s">
        <v>12966</v>
      </c>
      <c r="I149" s="414"/>
      <c r="J149" s="414"/>
      <c r="K149" s="414"/>
      <c r="L149" s="414"/>
      <c r="M149" s="414"/>
      <c r="N149" s="414"/>
      <c r="O149" s="414">
        <v>7200</v>
      </c>
      <c r="P149" s="414" t="b">
        <v>1</v>
      </c>
      <c r="Q149" s="399" t="b">
        <v>0</v>
      </c>
      <c r="R149" s="399" t="s">
        <v>13021</v>
      </c>
      <c r="S149" s="399"/>
      <c r="T149" s="400"/>
      <c r="U149" s="401">
        <v>150</v>
      </c>
      <c r="V149" s="416">
        <v>10</v>
      </c>
      <c r="W149" s="400"/>
      <c r="X149" s="401">
        <v>150</v>
      </c>
      <c r="Y149" s="416">
        <v>10</v>
      </c>
      <c r="Z149" s="403"/>
      <c r="AA149" s="418">
        <v>150</v>
      </c>
      <c r="AB149" s="419">
        <v>10</v>
      </c>
      <c r="AC149" s="403"/>
      <c r="AD149" s="492">
        <v>0</v>
      </c>
      <c r="AE149" s="486">
        <v>0</v>
      </c>
      <c r="AF149" s="493">
        <v>0</v>
      </c>
      <c r="AG149" s="488">
        <v>0</v>
      </c>
      <c r="AH149" s="489">
        <v>0</v>
      </c>
      <c r="AI149" s="424">
        <v>0</v>
      </c>
    </row>
    <row r="150" spans="1:35" ht="16.5">
      <c r="A150" s="490" t="s">
        <v>13290</v>
      </c>
      <c r="B150" s="491" t="s">
        <v>13291</v>
      </c>
      <c r="C150" s="395">
        <v>0</v>
      </c>
      <c r="D150" s="411" t="s">
        <v>13265</v>
      </c>
      <c r="E150" s="412" t="s">
        <v>13265</v>
      </c>
      <c r="F150" s="393" t="s">
        <v>13265</v>
      </c>
      <c r="G150" s="461" t="s">
        <v>13026</v>
      </c>
      <c r="H150" s="414" t="s">
        <v>12966</v>
      </c>
      <c r="I150" s="414"/>
      <c r="J150" s="414"/>
      <c r="K150" s="414"/>
      <c r="L150" s="414"/>
      <c r="M150" s="414"/>
      <c r="N150" s="414"/>
      <c r="O150" s="414">
        <v>7200</v>
      </c>
      <c r="P150" s="414" t="b">
        <v>1</v>
      </c>
      <c r="Q150" s="399" t="b">
        <v>0</v>
      </c>
      <c r="R150" s="399" t="s">
        <v>13021</v>
      </c>
      <c r="S150" s="399"/>
      <c r="T150" s="400"/>
      <c r="U150" s="401">
        <v>150</v>
      </c>
      <c r="V150" s="416">
        <v>10</v>
      </c>
      <c r="W150" s="400"/>
      <c r="X150" s="401">
        <v>150</v>
      </c>
      <c r="Y150" s="416">
        <v>10</v>
      </c>
      <c r="Z150" s="403"/>
      <c r="AA150" s="418">
        <v>150</v>
      </c>
      <c r="AB150" s="419">
        <v>10</v>
      </c>
      <c r="AC150" s="403"/>
      <c r="AD150" s="492">
        <v>0</v>
      </c>
      <c r="AE150" s="486">
        <v>0</v>
      </c>
      <c r="AF150" s="493">
        <v>0</v>
      </c>
      <c r="AG150" s="488">
        <v>0</v>
      </c>
      <c r="AH150" s="489">
        <v>0</v>
      </c>
      <c r="AI150" s="424">
        <v>0</v>
      </c>
    </row>
    <row r="151" spans="1:35" ht="16.5">
      <c r="A151" s="490" t="s">
        <v>13292</v>
      </c>
      <c r="B151" s="491" t="s">
        <v>13293</v>
      </c>
      <c r="C151" s="395">
        <v>0</v>
      </c>
      <c r="D151" s="411" t="s">
        <v>13265</v>
      </c>
      <c r="E151" s="412" t="s">
        <v>13265</v>
      </c>
      <c r="F151" s="393" t="s">
        <v>13265</v>
      </c>
      <c r="G151" s="461" t="s">
        <v>13026</v>
      </c>
      <c r="H151" s="414" t="s">
        <v>12966</v>
      </c>
      <c r="I151" s="414"/>
      <c r="J151" s="414"/>
      <c r="K151" s="414"/>
      <c r="L151" s="414"/>
      <c r="M151" s="414"/>
      <c r="N151" s="414"/>
      <c r="O151" s="414">
        <v>7200</v>
      </c>
      <c r="P151" s="414" t="b">
        <v>1</v>
      </c>
      <c r="Q151" s="399" t="b">
        <v>0</v>
      </c>
      <c r="R151" s="399" t="s">
        <v>13021</v>
      </c>
      <c r="S151" s="399"/>
      <c r="T151" s="400"/>
      <c r="U151" s="401">
        <v>150</v>
      </c>
      <c r="V151" s="416">
        <v>10</v>
      </c>
      <c r="W151" s="400"/>
      <c r="X151" s="401">
        <v>150</v>
      </c>
      <c r="Y151" s="416">
        <v>10</v>
      </c>
      <c r="Z151" s="403"/>
      <c r="AA151" s="418">
        <v>150</v>
      </c>
      <c r="AB151" s="419">
        <v>10</v>
      </c>
      <c r="AC151" s="403"/>
      <c r="AD151" s="492">
        <v>0</v>
      </c>
      <c r="AE151" s="486">
        <v>0</v>
      </c>
      <c r="AF151" s="493">
        <v>0</v>
      </c>
      <c r="AG151" s="488">
        <v>0</v>
      </c>
      <c r="AH151" s="489">
        <v>0</v>
      </c>
      <c r="AI151" s="424">
        <v>0</v>
      </c>
    </row>
    <row r="152" spans="1:35" ht="16.5">
      <c r="A152" s="490" t="s">
        <v>13294</v>
      </c>
      <c r="B152" s="491" t="s">
        <v>13295</v>
      </c>
      <c r="C152" s="395">
        <v>0</v>
      </c>
      <c r="D152" s="411" t="s">
        <v>13265</v>
      </c>
      <c r="E152" s="412" t="s">
        <v>13265</v>
      </c>
      <c r="F152" s="393" t="s">
        <v>13265</v>
      </c>
      <c r="G152" s="461" t="s">
        <v>13026</v>
      </c>
      <c r="H152" s="414" t="s">
        <v>12966</v>
      </c>
      <c r="I152" s="414"/>
      <c r="J152" s="414"/>
      <c r="K152" s="414"/>
      <c r="L152" s="414"/>
      <c r="M152" s="414"/>
      <c r="N152" s="414"/>
      <c r="O152" s="414">
        <v>7200</v>
      </c>
      <c r="P152" s="414" t="b">
        <v>1</v>
      </c>
      <c r="Q152" s="399" t="b">
        <v>0</v>
      </c>
      <c r="R152" s="399" t="s">
        <v>13021</v>
      </c>
      <c r="S152" s="399"/>
      <c r="T152" s="400"/>
      <c r="U152" s="401">
        <v>150</v>
      </c>
      <c r="V152" s="416">
        <v>10</v>
      </c>
      <c r="W152" s="400"/>
      <c r="X152" s="401">
        <v>150</v>
      </c>
      <c r="Y152" s="416">
        <v>10</v>
      </c>
      <c r="Z152" s="403"/>
      <c r="AA152" s="418">
        <v>150</v>
      </c>
      <c r="AB152" s="419">
        <v>10</v>
      </c>
      <c r="AC152" s="403"/>
      <c r="AD152" s="492">
        <v>0</v>
      </c>
      <c r="AE152" s="486">
        <v>0</v>
      </c>
      <c r="AF152" s="493">
        <v>0</v>
      </c>
      <c r="AG152" s="488">
        <v>0</v>
      </c>
      <c r="AH152" s="489">
        <v>0</v>
      </c>
      <c r="AI152" s="424">
        <v>0</v>
      </c>
    </row>
    <row r="153" spans="1:35" ht="16.5">
      <c r="A153" s="490" t="s">
        <v>13296</v>
      </c>
      <c r="B153" s="491" t="s">
        <v>13297</v>
      </c>
      <c r="C153" s="395">
        <v>0</v>
      </c>
      <c r="D153" s="411" t="s">
        <v>13265</v>
      </c>
      <c r="E153" s="412" t="s">
        <v>13265</v>
      </c>
      <c r="F153" s="393" t="s">
        <v>13265</v>
      </c>
      <c r="G153" s="461" t="s">
        <v>13026</v>
      </c>
      <c r="H153" s="414" t="s">
        <v>12966</v>
      </c>
      <c r="I153" s="414"/>
      <c r="J153" s="414"/>
      <c r="K153" s="414"/>
      <c r="L153" s="414"/>
      <c r="M153" s="414"/>
      <c r="N153" s="414"/>
      <c r="O153" s="414">
        <v>7200</v>
      </c>
      <c r="P153" s="414" t="b">
        <v>1</v>
      </c>
      <c r="Q153" s="399" t="b">
        <v>0</v>
      </c>
      <c r="R153" s="399" t="s">
        <v>13021</v>
      </c>
      <c r="S153" s="399"/>
      <c r="T153" s="400"/>
      <c r="U153" s="401">
        <v>150</v>
      </c>
      <c r="V153" s="416">
        <v>10</v>
      </c>
      <c r="W153" s="400"/>
      <c r="X153" s="401">
        <v>150</v>
      </c>
      <c r="Y153" s="416">
        <v>10</v>
      </c>
      <c r="Z153" s="403"/>
      <c r="AA153" s="418">
        <v>150</v>
      </c>
      <c r="AB153" s="419">
        <v>10</v>
      </c>
      <c r="AC153" s="403"/>
      <c r="AD153" s="492">
        <v>0</v>
      </c>
      <c r="AE153" s="486">
        <v>0</v>
      </c>
      <c r="AF153" s="493">
        <v>0</v>
      </c>
      <c r="AG153" s="488">
        <v>0</v>
      </c>
      <c r="AH153" s="489">
        <v>0</v>
      </c>
      <c r="AI153" s="424">
        <v>0</v>
      </c>
    </row>
    <row r="154" spans="1:35" ht="16.5">
      <c r="A154" s="490" t="s">
        <v>13298</v>
      </c>
      <c r="B154" s="491" t="s">
        <v>13299</v>
      </c>
      <c r="C154" s="395">
        <v>0</v>
      </c>
      <c r="D154" s="411" t="s">
        <v>13265</v>
      </c>
      <c r="E154" s="412" t="s">
        <v>13265</v>
      </c>
      <c r="F154" s="393" t="s">
        <v>13265</v>
      </c>
      <c r="G154" s="461" t="s">
        <v>13026</v>
      </c>
      <c r="H154" s="414" t="s">
        <v>12966</v>
      </c>
      <c r="I154" s="414"/>
      <c r="J154" s="414"/>
      <c r="K154" s="414"/>
      <c r="L154" s="414"/>
      <c r="M154" s="414"/>
      <c r="N154" s="414"/>
      <c r="O154" s="414">
        <v>7200</v>
      </c>
      <c r="P154" s="414" t="b">
        <v>1</v>
      </c>
      <c r="Q154" s="399" t="b">
        <v>0</v>
      </c>
      <c r="R154" s="399" t="s">
        <v>13021</v>
      </c>
      <c r="S154" s="399"/>
      <c r="T154" s="400"/>
      <c r="U154" s="401">
        <v>150</v>
      </c>
      <c r="V154" s="416">
        <v>10</v>
      </c>
      <c r="W154" s="400"/>
      <c r="X154" s="401">
        <v>150</v>
      </c>
      <c r="Y154" s="416">
        <v>10</v>
      </c>
      <c r="Z154" s="403"/>
      <c r="AA154" s="418">
        <v>150</v>
      </c>
      <c r="AB154" s="419">
        <v>10</v>
      </c>
      <c r="AC154" s="403"/>
      <c r="AD154" s="492">
        <v>0</v>
      </c>
      <c r="AE154" s="486">
        <v>0</v>
      </c>
      <c r="AF154" s="493">
        <v>0</v>
      </c>
      <c r="AG154" s="488">
        <v>0</v>
      </c>
      <c r="AH154" s="489">
        <v>0</v>
      </c>
      <c r="AI154" s="424">
        <v>0</v>
      </c>
    </row>
    <row r="155" spans="1:35" ht="17.25">
      <c r="A155" s="409" t="s">
        <v>13300</v>
      </c>
      <c r="B155" s="495" t="s">
        <v>13301</v>
      </c>
      <c r="C155" s="395">
        <v>1</v>
      </c>
      <c r="D155" s="411" t="s">
        <v>13265</v>
      </c>
      <c r="E155" s="412" t="s">
        <v>13265</v>
      </c>
      <c r="F155" s="393" t="s">
        <v>13265</v>
      </c>
      <c r="G155" s="461" t="s">
        <v>13033</v>
      </c>
      <c r="H155" s="414" t="s">
        <v>12966</v>
      </c>
      <c r="I155" s="414"/>
      <c r="J155" s="414"/>
      <c r="K155" s="414"/>
      <c r="L155" s="414"/>
      <c r="M155" s="414"/>
      <c r="N155" s="414"/>
      <c r="O155" s="434">
        <v>10800</v>
      </c>
      <c r="P155" s="414" t="b">
        <v>1</v>
      </c>
      <c r="Q155" s="399" t="b">
        <v>0</v>
      </c>
      <c r="R155" s="399" t="s">
        <v>13021</v>
      </c>
      <c r="S155" s="399"/>
      <c r="T155" s="400"/>
      <c r="U155" s="401">
        <v>500</v>
      </c>
      <c r="V155" s="416">
        <v>20</v>
      </c>
      <c r="W155" s="400"/>
      <c r="X155" s="401">
        <v>500</v>
      </c>
      <c r="Y155" s="416">
        <v>20</v>
      </c>
      <c r="Z155" s="403"/>
      <c r="AA155" s="418">
        <v>500</v>
      </c>
      <c r="AB155" s="419">
        <v>20</v>
      </c>
      <c r="AC155" s="403"/>
      <c r="AD155" s="492">
        <v>0</v>
      </c>
      <c r="AE155" s="486">
        <v>0</v>
      </c>
      <c r="AF155" s="493">
        <v>0</v>
      </c>
      <c r="AG155" s="488">
        <v>0</v>
      </c>
      <c r="AH155" s="489">
        <v>0</v>
      </c>
      <c r="AI155" s="424">
        <v>0</v>
      </c>
    </row>
    <row r="156" spans="1:35" ht="17.25">
      <c r="A156" s="409" t="s">
        <v>13302</v>
      </c>
      <c r="B156" s="495" t="s">
        <v>13303</v>
      </c>
      <c r="C156" s="395">
        <v>1</v>
      </c>
      <c r="D156" s="411" t="s">
        <v>13265</v>
      </c>
      <c r="E156" s="412" t="s">
        <v>13265</v>
      </c>
      <c r="F156" s="393" t="s">
        <v>13265</v>
      </c>
      <c r="G156" s="461" t="s">
        <v>13033</v>
      </c>
      <c r="H156" s="414" t="s">
        <v>12966</v>
      </c>
      <c r="I156" s="414"/>
      <c r="J156" s="414"/>
      <c r="K156" s="414"/>
      <c r="L156" s="414"/>
      <c r="M156" s="414"/>
      <c r="N156" s="414"/>
      <c r="O156" s="434">
        <v>10800</v>
      </c>
      <c r="P156" s="414" t="b">
        <v>1</v>
      </c>
      <c r="Q156" s="399" t="b">
        <v>0</v>
      </c>
      <c r="R156" s="399" t="s">
        <v>13021</v>
      </c>
      <c r="S156" s="399"/>
      <c r="T156" s="400"/>
      <c r="U156" s="401">
        <v>600</v>
      </c>
      <c r="V156" s="416">
        <v>20</v>
      </c>
      <c r="W156" s="400"/>
      <c r="X156" s="401">
        <v>600</v>
      </c>
      <c r="Y156" s="416">
        <v>20</v>
      </c>
      <c r="Z156" s="403"/>
      <c r="AA156" s="418">
        <v>600</v>
      </c>
      <c r="AB156" s="419">
        <v>20</v>
      </c>
      <c r="AC156" s="403"/>
      <c r="AD156" s="492">
        <v>0</v>
      </c>
      <c r="AE156" s="486">
        <v>0</v>
      </c>
      <c r="AF156" s="493">
        <v>0</v>
      </c>
      <c r="AG156" s="488">
        <v>0</v>
      </c>
      <c r="AH156" s="489">
        <v>0</v>
      </c>
      <c r="AI156" s="424">
        <v>0</v>
      </c>
    </row>
    <row r="157" spans="1:35" ht="16.5">
      <c r="A157" s="456" t="s">
        <v>13304</v>
      </c>
      <c r="B157" s="491" t="s">
        <v>13305</v>
      </c>
      <c r="C157" s="395">
        <v>3</v>
      </c>
      <c r="D157" s="411" t="s">
        <v>13265</v>
      </c>
      <c r="E157" s="412" t="s">
        <v>13265</v>
      </c>
      <c r="F157" s="393" t="s">
        <v>13265</v>
      </c>
      <c r="G157" s="461" t="s">
        <v>13061</v>
      </c>
      <c r="H157" s="414" t="s">
        <v>12964</v>
      </c>
      <c r="I157" s="414"/>
      <c r="J157" s="414"/>
      <c r="K157" s="414"/>
      <c r="L157" s="414"/>
      <c r="M157" s="414"/>
      <c r="N157" s="414"/>
      <c r="O157" s="414">
        <v>14400</v>
      </c>
      <c r="P157" s="414" t="b">
        <v>1</v>
      </c>
      <c r="Q157" s="399" t="b">
        <v>0</v>
      </c>
      <c r="R157" s="399" t="s">
        <v>13021</v>
      </c>
      <c r="S157" s="399"/>
      <c r="T157" s="400"/>
      <c r="U157" s="401">
        <v>1100</v>
      </c>
      <c r="V157" s="416">
        <v>100</v>
      </c>
      <c r="W157" s="400"/>
      <c r="X157" s="401">
        <v>1100</v>
      </c>
      <c r="Y157" s="416">
        <v>100</v>
      </c>
      <c r="Z157" s="403"/>
      <c r="AA157" s="418">
        <v>1100</v>
      </c>
      <c r="AB157" s="419">
        <v>100</v>
      </c>
      <c r="AC157" s="403"/>
      <c r="AD157" s="492">
        <v>25</v>
      </c>
      <c r="AE157" s="486">
        <v>0</v>
      </c>
      <c r="AF157" s="493">
        <v>25</v>
      </c>
      <c r="AG157" s="488">
        <v>0</v>
      </c>
      <c r="AH157" s="489">
        <v>0</v>
      </c>
      <c r="AI157" s="424">
        <v>0</v>
      </c>
    </row>
    <row r="158" spans="1:35" ht="16.5">
      <c r="A158" s="456" t="s">
        <v>13306</v>
      </c>
      <c r="B158" s="491" t="s">
        <v>13307</v>
      </c>
      <c r="C158" s="395">
        <v>3</v>
      </c>
      <c r="D158" s="411" t="s">
        <v>13265</v>
      </c>
      <c r="E158" s="412" t="s">
        <v>13265</v>
      </c>
      <c r="F158" s="393" t="s">
        <v>13265</v>
      </c>
      <c r="G158" s="461" t="s">
        <v>13061</v>
      </c>
      <c r="H158" s="414" t="s">
        <v>12964</v>
      </c>
      <c r="I158" s="414"/>
      <c r="J158" s="414"/>
      <c r="K158" s="414"/>
      <c r="L158" s="414"/>
      <c r="M158" s="414"/>
      <c r="N158" s="414"/>
      <c r="O158" s="414">
        <v>14400</v>
      </c>
      <c r="P158" s="414" t="b">
        <v>1</v>
      </c>
      <c r="Q158" s="399" t="b">
        <v>0</v>
      </c>
      <c r="R158" s="399" t="s">
        <v>13021</v>
      </c>
      <c r="S158" s="399"/>
      <c r="T158" s="400"/>
      <c r="U158" s="401">
        <v>1100</v>
      </c>
      <c r="V158" s="416">
        <v>100</v>
      </c>
      <c r="W158" s="400"/>
      <c r="X158" s="401">
        <v>1100</v>
      </c>
      <c r="Y158" s="416">
        <v>100</v>
      </c>
      <c r="Z158" s="403"/>
      <c r="AA158" s="418">
        <v>1100</v>
      </c>
      <c r="AB158" s="419">
        <v>100</v>
      </c>
      <c r="AC158" s="403"/>
      <c r="AD158" s="492">
        <v>25</v>
      </c>
      <c r="AE158" s="486">
        <v>0</v>
      </c>
      <c r="AF158" s="493">
        <v>25</v>
      </c>
      <c r="AG158" s="488">
        <v>0</v>
      </c>
      <c r="AH158" s="489">
        <v>0</v>
      </c>
      <c r="AI158" s="424">
        <v>0</v>
      </c>
    </row>
    <row r="159" spans="1:35" ht="16.5">
      <c r="A159" s="456" t="s">
        <v>13308</v>
      </c>
      <c r="B159" s="491" t="s">
        <v>13309</v>
      </c>
      <c r="C159" s="395">
        <v>3</v>
      </c>
      <c r="D159" s="411" t="s">
        <v>13265</v>
      </c>
      <c r="E159" s="412" t="s">
        <v>13265</v>
      </c>
      <c r="F159" s="393" t="s">
        <v>13265</v>
      </c>
      <c r="G159" s="461" t="s">
        <v>13061</v>
      </c>
      <c r="H159" s="414" t="s">
        <v>12964</v>
      </c>
      <c r="I159" s="414"/>
      <c r="J159" s="414"/>
      <c r="K159" s="414"/>
      <c r="L159" s="414"/>
      <c r="M159" s="414"/>
      <c r="N159" s="414"/>
      <c r="O159" s="414">
        <v>14400</v>
      </c>
      <c r="P159" s="414" t="b">
        <v>1</v>
      </c>
      <c r="Q159" s="399" t="b">
        <v>0</v>
      </c>
      <c r="R159" s="399" t="s">
        <v>13021</v>
      </c>
      <c r="S159" s="399"/>
      <c r="T159" s="400"/>
      <c r="U159" s="401">
        <v>1100</v>
      </c>
      <c r="V159" s="416">
        <v>100</v>
      </c>
      <c r="W159" s="400"/>
      <c r="X159" s="401">
        <v>1100</v>
      </c>
      <c r="Y159" s="416">
        <v>100</v>
      </c>
      <c r="Z159" s="403"/>
      <c r="AA159" s="418">
        <v>1100</v>
      </c>
      <c r="AB159" s="419">
        <v>100</v>
      </c>
      <c r="AC159" s="403"/>
      <c r="AD159" s="492">
        <v>25</v>
      </c>
      <c r="AE159" s="486">
        <v>0</v>
      </c>
      <c r="AF159" s="493">
        <v>25</v>
      </c>
      <c r="AG159" s="488">
        <v>0</v>
      </c>
      <c r="AH159" s="489">
        <v>0</v>
      </c>
      <c r="AI159" s="424">
        <v>0</v>
      </c>
    </row>
    <row r="160" spans="1:35" ht="16.5">
      <c r="A160" s="409" t="s">
        <v>13310</v>
      </c>
      <c r="B160" s="496" t="s">
        <v>13311</v>
      </c>
      <c r="C160" s="395">
        <v>5</v>
      </c>
      <c r="D160" s="411" t="s">
        <v>13265</v>
      </c>
      <c r="E160" s="412" t="s">
        <v>13265</v>
      </c>
      <c r="F160" s="393" t="s">
        <v>13265</v>
      </c>
      <c r="G160" s="461" t="s">
        <v>13104</v>
      </c>
      <c r="H160" s="414" t="s">
        <v>12964</v>
      </c>
      <c r="I160" s="414"/>
      <c r="J160" s="414"/>
      <c r="K160" s="414"/>
      <c r="L160" s="414"/>
      <c r="M160" s="414"/>
      <c r="N160" s="414"/>
      <c r="O160" s="414">
        <v>21600</v>
      </c>
      <c r="P160" s="414" t="b">
        <v>1</v>
      </c>
      <c r="Q160" s="399" t="b">
        <v>0</v>
      </c>
      <c r="R160" s="399" t="s">
        <v>13021</v>
      </c>
      <c r="S160" s="399"/>
      <c r="T160" s="400"/>
      <c r="U160" s="401">
        <v>12000</v>
      </c>
      <c r="V160" s="416">
        <v>300</v>
      </c>
      <c r="W160" s="400"/>
      <c r="X160" s="401">
        <v>12000</v>
      </c>
      <c r="Y160" s="416">
        <v>300</v>
      </c>
      <c r="Z160" s="403"/>
      <c r="AA160" s="418">
        <v>12000</v>
      </c>
      <c r="AB160" s="419">
        <v>300</v>
      </c>
      <c r="AC160" s="403"/>
      <c r="AD160" s="492">
        <v>75</v>
      </c>
      <c r="AE160" s="486">
        <v>0</v>
      </c>
      <c r="AF160" s="493">
        <v>75</v>
      </c>
      <c r="AG160" s="488">
        <v>0</v>
      </c>
      <c r="AH160" s="489">
        <v>0</v>
      </c>
      <c r="AI160" s="424">
        <v>0</v>
      </c>
    </row>
    <row r="161" spans="1:35" ht="16.5">
      <c r="A161" s="409" t="s">
        <v>13312</v>
      </c>
      <c r="B161" s="495" t="s">
        <v>13313</v>
      </c>
      <c r="C161" s="395">
        <v>2</v>
      </c>
      <c r="D161" s="411" t="s">
        <v>13265</v>
      </c>
      <c r="E161" s="412" t="s">
        <v>13265</v>
      </c>
      <c r="F161" s="393" t="s">
        <v>13265</v>
      </c>
      <c r="G161" s="461" t="s">
        <v>13087</v>
      </c>
      <c r="H161" s="414" t="s">
        <v>12964</v>
      </c>
      <c r="I161" s="414"/>
      <c r="J161" s="414"/>
      <c r="K161" s="414"/>
      <c r="L161" s="414"/>
      <c r="M161" s="414"/>
      <c r="N161" s="414"/>
      <c r="O161" s="414">
        <v>10800</v>
      </c>
      <c r="P161" s="414" t="b">
        <v>1</v>
      </c>
      <c r="Q161" s="399" t="b">
        <v>0</v>
      </c>
      <c r="R161" s="399" t="s">
        <v>13021</v>
      </c>
      <c r="S161" s="399"/>
      <c r="T161" s="400"/>
      <c r="U161" s="418">
        <v>400</v>
      </c>
      <c r="V161" s="419">
        <v>30</v>
      </c>
      <c r="W161" s="400"/>
      <c r="X161" s="418">
        <v>400</v>
      </c>
      <c r="Y161" s="419">
        <v>30</v>
      </c>
      <c r="Z161" s="403"/>
      <c r="AA161" s="418">
        <v>400</v>
      </c>
      <c r="AB161" s="419">
        <v>30</v>
      </c>
      <c r="AC161" s="403"/>
      <c r="AD161" s="462">
        <v>0</v>
      </c>
      <c r="AE161" s="463">
        <v>25</v>
      </c>
      <c r="AF161" s="464">
        <v>25</v>
      </c>
      <c r="AG161" s="465">
        <v>0</v>
      </c>
      <c r="AH161" s="466">
        <v>0</v>
      </c>
      <c r="AI161" s="466">
        <v>0</v>
      </c>
    </row>
    <row r="162" spans="1:35" ht="16.5">
      <c r="A162" s="409" t="s">
        <v>13314</v>
      </c>
      <c r="B162" s="495" t="s">
        <v>13315</v>
      </c>
      <c r="C162" s="395">
        <v>2</v>
      </c>
      <c r="D162" s="411" t="s">
        <v>13265</v>
      </c>
      <c r="E162" s="412" t="s">
        <v>13265</v>
      </c>
      <c r="F162" s="393" t="s">
        <v>13265</v>
      </c>
      <c r="G162" s="461" t="s">
        <v>13087</v>
      </c>
      <c r="H162" s="414" t="s">
        <v>12964</v>
      </c>
      <c r="I162" s="414"/>
      <c r="J162" s="414"/>
      <c r="K162" s="414"/>
      <c r="L162" s="414"/>
      <c r="M162" s="414"/>
      <c r="N162" s="414"/>
      <c r="O162" s="414">
        <v>10800</v>
      </c>
      <c r="P162" s="414" t="b">
        <v>1</v>
      </c>
      <c r="Q162" s="399" t="b">
        <v>0</v>
      </c>
      <c r="R162" s="399" t="s">
        <v>13021</v>
      </c>
      <c r="S162" s="399"/>
      <c r="T162" s="400"/>
      <c r="U162" s="418">
        <v>400</v>
      </c>
      <c r="V162" s="419">
        <v>30</v>
      </c>
      <c r="W162" s="400"/>
      <c r="X162" s="418">
        <v>400</v>
      </c>
      <c r="Y162" s="419">
        <v>30</v>
      </c>
      <c r="Z162" s="403"/>
      <c r="AA162" s="418">
        <v>400</v>
      </c>
      <c r="AB162" s="419">
        <v>30</v>
      </c>
      <c r="AC162" s="403"/>
      <c r="AD162" s="462">
        <v>0</v>
      </c>
      <c r="AE162" s="463">
        <v>25</v>
      </c>
      <c r="AF162" s="464">
        <v>25</v>
      </c>
      <c r="AG162" s="465">
        <v>0</v>
      </c>
      <c r="AH162" s="466">
        <v>0</v>
      </c>
      <c r="AI162" s="466">
        <v>0</v>
      </c>
    </row>
    <row r="163" spans="1:35" ht="16.5">
      <c r="A163" s="409" t="s">
        <v>13316</v>
      </c>
      <c r="B163" s="495" t="s">
        <v>13317</v>
      </c>
      <c r="C163" s="395">
        <v>2</v>
      </c>
      <c r="D163" s="411" t="s">
        <v>13265</v>
      </c>
      <c r="E163" s="412" t="s">
        <v>13265</v>
      </c>
      <c r="F163" s="393" t="s">
        <v>13265</v>
      </c>
      <c r="G163" s="461" t="s">
        <v>13087</v>
      </c>
      <c r="H163" s="414" t="s">
        <v>12964</v>
      </c>
      <c r="I163" s="414"/>
      <c r="J163" s="414"/>
      <c r="K163" s="414"/>
      <c r="L163" s="414"/>
      <c r="M163" s="414"/>
      <c r="N163" s="414"/>
      <c r="O163" s="414">
        <v>10800</v>
      </c>
      <c r="P163" s="414" t="b">
        <v>1</v>
      </c>
      <c r="Q163" s="399" t="b">
        <v>0</v>
      </c>
      <c r="R163" s="399" t="s">
        <v>13021</v>
      </c>
      <c r="S163" s="399"/>
      <c r="T163" s="400"/>
      <c r="U163" s="418">
        <v>400</v>
      </c>
      <c r="V163" s="419">
        <v>30</v>
      </c>
      <c r="W163" s="400"/>
      <c r="X163" s="418">
        <v>400</v>
      </c>
      <c r="Y163" s="419">
        <v>30</v>
      </c>
      <c r="Z163" s="403"/>
      <c r="AA163" s="418">
        <v>400</v>
      </c>
      <c r="AB163" s="419">
        <v>30</v>
      </c>
      <c r="AC163" s="403"/>
      <c r="AD163" s="462">
        <v>0</v>
      </c>
      <c r="AE163" s="463">
        <v>25</v>
      </c>
      <c r="AF163" s="464">
        <v>25</v>
      </c>
      <c r="AG163" s="465">
        <v>0</v>
      </c>
      <c r="AH163" s="466">
        <v>0</v>
      </c>
      <c r="AI163" s="466">
        <v>0</v>
      </c>
    </row>
    <row r="164" spans="1:35" ht="16.5">
      <c r="A164" s="409" t="s">
        <v>13318</v>
      </c>
      <c r="B164" s="495" t="s">
        <v>13319</v>
      </c>
      <c r="C164" s="395">
        <v>3</v>
      </c>
      <c r="D164" s="411" t="s">
        <v>13265</v>
      </c>
      <c r="E164" s="412" t="s">
        <v>13265</v>
      </c>
      <c r="F164" s="393" t="s">
        <v>13265</v>
      </c>
      <c r="G164" s="461" t="s">
        <v>13087</v>
      </c>
      <c r="H164" s="414" t="s">
        <v>12964</v>
      </c>
      <c r="I164" s="414"/>
      <c r="J164" s="414"/>
      <c r="K164" s="414"/>
      <c r="L164" s="414"/>
      <c r="M164" s="414"/>
      <c r="N164" s="414"/>
      <c r="O164" s="414">
        <v>10800</v>
      </c>
      <c r="P164" s="414" t="b">
        <v>1</v>
      </c>
      <c r="Q164" s="399" t="b">
        <v>0</v>
      </c>
      <c r="R164" s="399" t="s">
        <v>13021</v>
      </c>
      <c r="S164" s="399"/>
      <c r="T164" s="400"/>
      <c r="U164" s="418">
        <v>900</v>
      </c>
      <c r="V164" s="419">
        <v>80</v>
      </c>
      <c r="W164" s="400"/>
      <c r="X164" s="418">
        <v>900</v>
      </c>
      <c r="Y164" s="419">
        <v>80</v>
      </c>
      <c r="Z164" s="403"/>
      <c r="AA164" s="418">
        <v>900</v>
      </c>
      <c r="AB164" s="419">
        <v>80</v>
      </c>
      <c r="AC164" s="403"/>
      <c r="AD164" s="462">
        <v>0</v>
      </c>
      <c r="AE164" s="463">
        <v>40</v>
      </c>
      <c r="AF164" s="464">
        <v>40</v>
      </c>
      <c r="AG164" s="465">
        <v>0</v>
      </c>
      <c r="AH164" s="466">
        <v>0</v>
      </c>
      <c r="AI164" s="466">
        <v>0</v>
      </c>
    </row>
    <row r="165" spans="1:35" ht="16.5">
      <c r="A165" s="409" t="s">
        <v>13320</v>
      </c>
      <c r="B165" s="495" t="s">
        <v>13321</v>
      </c>
      <c r="C165" s="395">
        <v>3</v>
      </c>
      <c r="D165" s="411" t="s">
        <v>13265</v>
      </c>
      <c r="E165" s="412" t="s">
        <v>13265</v>
      </c>
      <c r="F165" s="393" t="s">
        <v>13265</v>
      </c>
      <c r="G165" s="461" t="s">
        <v>13087</v>
      </c>
      <c r="H165" s="414" t="s">
        <v>12964</v>
      </c>
      <c r="I165" s="414"/>
      <c r="J165" s="414"/>
      <c r="K165" s="414"/>
      <c r="L165" s="414"/>
      <c r="M165" s="414"/>
      <c r="N165" s="414"/>
      <c r="O165" s="414">
        <v>10800</v>
      </c>
      <c r="P165" s="414" t="b">
        <v>1</v>
      </c>
      <c r="Q165" s="399" t="b">
        <v>0</v>
      </c>
      <c r="R165" s="399" t="s">
        <v>13021</v>
      </c>
      <c r="S165" s="399"/>
      <c r="T165" s="400"/>
      <c r="U165" s="418">
        <v>900</v>
      </c>
      <c r="V165" s="419">
        <v>80</v>
      </c>
      <c r="W165" s="400"/>
      <c r="X165" s="418">
        <v>900</v>
      </c>
      <c r="Y165" s="419">
        <v>80</v>
      </c>
      <c r="Z165" s="403"/>
      <c r="AA165" s="418">
        <v>900</v>
      </c>
      <c r="AB165" s="419">
        <v>80</v>
      </c>
      <c r="AC165" s="403"/>
      <c r="AD165" s="462">
        <v>0</v>
      </c>
      <c r="AE165" s="463">
        <v>40</v>
      </c>
      <c r="AF165" s="464">
        <v>40</v>
      </c>
      <c r="AG165" s="465">
        <v>0</v>
      </c>
      <c r="AH165" s="466">
        <v>0</v>
      </c>
      <c r="AI165" s="466">
        <v>0</v>
      </c>
    </row>
    <row r="166" spans="1:35" ht="16.5">
      <c r="A166" s="409" t="s">
        <v>13322</v>
      </c>
      <c r="B166" s="495" t="s">
        <v>13323</v>
      </c>
      <c r="C166" s="395">
        <v>3</v>
      </c>
      <c r="D166" s="411" t="s">
        <v>13265</v>
      </c>
      <c r="E166" s="412" t="s">
        <v>13265</v>
      </c>
      <c r="F166" s="393" t="s">
        <v>13265</v>
      </c>
      <c r="G166" s="461" t="s">
        <v>13087</v>
      </c>
      <c r="H166" s="414" t="s">
        <v>12964</v>
      </c>
      <c r="I166" s="414"/>
      <c r="J166" s="414"/>
      <c r="K166" s="414"/>
      <c r="L166" s="414"/>
      <c r="M166" s="414"/>
      <c r="N166" s="414"/>
      <c r="O166" s="414">
        <v>10800</v>
      </c>
      <c r="P166" s="414" t="b">
        <v>1</v>
      </c>
      <c r="Q166" s="399" t="b">
        <v>0</v>
      </c>
      <c r="R166" s="399" t="s">
        <v>13021</v>
      </c>
      <c r="S166" s="399"/>
      <c r="T166" s="400"/>
      <c r="U166" s="418">
        <v>900</v>
      </c>
      <c r="V166" s="419">
        <v>80</v>
      </c>
      <c r="W166" s="400"/>
      <c r="X166" s="418">
        <v>900</v>
      </c>
      <c r="Y166" s="419">
        <v>80</v>
      </c>
      <c r="Z166" s="403"/>
      <c r="AA166" s="418">
        <v>900</v>
      </c>
      <c r="AB166" s="419">
        <v>80</v>
      </c>
      <c r="AC166" s="403"/>
      <c r="AD166" s="462">
        <v>0</v>
      </c>
      <c r="AE166" s="463">
        <v>40</v>
      </c>
      <c r="AF166" s="464">
        <v>40</v>
      </c>
      <c r="AG166" s="465">
        <v>0</v>
      </c>
      <c r="AH166" s="466">
        <v>0</v>
      </c>
      <c r="AI166" s="466">
        <v>0</v>
      </c>
    </row>
    <row r="167" spans="1:35" ht="16.5">
      <c r="A167" s="409" t="s">
        <v>13324</v>
      </c>
      <c r="B167" s="495" t="s">
        <v>13325</v>
      </c>
      <c r="C167" s="395">
        <v>4</v>
      </c>
      <c r="D167" s="411" t="s">
        <v>13265</v>
      </c>
      <c r="E167" s="412" t="s">
        <v>13265</v>
      </c>
      <c r="F167" s="393" t="s">
        <v>13265</v>
      </c>
      <c r="G167" s="461" t="s">
        <v>13087</v>
      </c>
      <c r="H167" s="414" t="s">
        <v>12964</v>
      </c>
      <c r="I167" s="414"/>
      <c r="J167" s="414"/>
      <c r="K167" s="414"/>
      <c r="L167" s="414"/>
      <c r="M167" s="414"/>
      <c r="N167" s="414"/>
      <c r="O167" s="414">
        <v>10800</v>
      </c>
      <c r="P167" s="414" t="b">
        <v>1</v>
      </c>
      <c r="Q167" s="399" t="b">
        <v>0</v>
      </c>
      <c r="R167" s="399" t="s">
        <v>13021</v>
      </c>
      <c r="S167" s="399"/>
      <c r="T167" s="400"/>
      <c r="U167" s="401">
        <v>1800</v>
      </c>
      <c r="V167" s="416">
        <v>130</v>
      </c>
      <c r="W167" s="400"/>
      <c r="X167" s="401">
        <v>1800</v>
      </c>
      <c r="Y167" s="416">
        <v>130</v>
      </c>
      <c r="Z167" s="470"/>
      <c r="AA167" s="418">
        <v>1800</v>
      </c>
      <c r="AB167" s="419">
        <v>130</v>
      </c>
      <c r="AC167" s="470"/>
      <c r="AD167" s="420">
        <v>0</v>
      </c>
      <c r="AE167" s="421">
        <v>60</v>
      </c>
      <c r="AF167" s="428">
        <v>60</v>
      </c>
      <c r="AG167" s="423">
        <v>0</v>
      </c>
      <c r="AH167" s="424">
        <v>0</v>
      </c>
      <c r="AI167" s="424">
        <v>0</v>
      </c>
    </row>
    <row r="168" spans="1:35" ht="16.5">
      <c r="A168" s="409" t="s">
        <v>13326</v>
      </c>
      <c r="B168" s="495" t="s">
        <v>13327</v>
      </c>
      <c r="C168" s="395">
        <v>4</v>
      </c>
      <c r="D168" s="411" t="s">
        <v>13265</v>
      </c>
      <c r="E168" s="412" t="s">
        <v>13265</v>
      </c>
      <c r="F168" s="393" t="s">
        <v>13265</v>
      </c>
      <c r="G168" s="461" t="s">
        <v>13087</v>
      </c>
      <c r="H168" s="414" t="s">
        <v>12964</v>
      </c>
      <c r="I168" s="414"/>
      <c r="J168" s="414"/>
      <c r="K168" s="414"/>
      <c r="L168" s="414"/>
      <c r="M168" s="414"/>
      <c r="N168" s="414"/>
      <c r="O168" s="414">
        <v>10800</v>
      </c>
      <c r="P168" s="414" t="b">
        <v>1</v>
      </c>
      <c r="Q168" s="399" t="b">
        <v>0</v>
      </c>
      <c r="R168" s="399" t="s">
        <v>13021</v>
      </c>
      <c r="S168" s="399"/>
      <c r="T168" s="400"/>
      <c r="U168" s="401">
        <v>1800</v>
      </c>
      <c r="V168" s="416">
        <v>130</v>
      </c>
      <c r="W168" s="400"/>
      <c r="X168" s="401">
        <v>1800</v>
      </c>
      <c r="Y168" s="416">
        <v>130</v>
      </c>
      <c r="Z168" s="470"/>
      <c r="AA168" s="418">
        <v>1800</v>
      </c>
      <c r="AB168" s="419">
        <v>130</v>
      </c>
      <c r="AC168" s="470"/>
      <c r="AD168" s="420">
        <v>0</v>
      </c>
      <c r="AE168" s="421">
        <v>60</v>
      </c>
      <c r="AF168" s="428">
        <v>60</v>
      </c>
      <c r="AG168" s="423">
        <v>0</v>
      </c>
      <c r="AH168" s="424">
        <v>0</v>
      </c>
      <c r="AI168" s="424">
        <v>0</v>
      </c>
    </row>
    <row r="169" spans="1:35" ht="16.5">
      <c r="A169" s="409" t="s">
        <v>13328</v>
      </c>
      <c r="B169" s="495" t="s">
        <v>13329</v>
      </c>
      <c r="C169" s="395">
        <v>4</v>
      </c>
      <c r="D169" s="411" t="s">
        <v>13265</v>
      </c>
      <c r="E169" s="412" t="s">
        <v>13265</v>
      </c>
      <c r="F169" s="393" t="s">
        <v>13265</v>
      </c>
      <c r="G169" s="461" t="s">
        <v>13087</v>
      </c>
      <c r="H169" s="414" t="s">
        <v>12964</v>
      </c>
      <c r="I169" s="414"/>
      <c r="J169" s="414"/>
      <c r="K169" s="414"/>
      <c r="L169" s="414"/>
      <c r="M169" s="414"/>
      <c r="N169" s="414"/>
      <c r="O169" s="414">
        <v>10800</v>
      </c>
      <c r="P169" s="414" t="b">
        <v>1</v>
      </c>
      <c r="Q169" s="399" t="b">
        <v>0</v>
      </c>
      <c r="R169" s="399" t="s">
        <v>13021</v>
      </c>
      <c r="S169" s="399"/>
      <c r="T169" s="400"/>
      <c r="U169" s="401">
        <v>1800</v>
      </c>
      <c r="V169" s="416">
        <v>130</v>
      </c>
      <c r="W169" s="400"/>
      <c r="X169" s="401">
        <v>1800</v>
      </c>
      <c r="Y169" s="416">
        <v>130</v>
      </c>
      <c r="Z169" s="470"/>
      <c r="AA169" s="418">
        <v>1800</v>
      </c>
      <c r="AB169" s="419">
        <v>130</v>
      </c>
      <c r="AC169" s="470"/>
      <c r="AD169" s="420">
        <v>0</v>
      </c>
      <c r="AE169" s="421">
        <v>60</v>
      </c>
      <c r="AF169" s="428">
        <v>60</v>
      </c>
      <c r="AG169" s="423">
        <v>0</v>
      </c>
      <c r="AH169" s="424">
        <v>0</v>
      </c>
      <c r="AI169" s="424">
        <v>0</v>
      </c>
    </row>
    <row r="170" spans="1:35" ht="16.5">
      <c r="A170" s="409" t="s">
        <v>13330</v>
      </c>
      <c r="B170" s="495" t="s">
        <v>13331</v>
      </c>
      <c r="C170" s="395">
        <v>5</v>
      </c>
      <c r="D170" s="411" t="s">
        <v>13265</v>
      </c>
      <c r="E170" s="412" t="s">
        <v>13265</v>
      </c>
      <c r="F170" s="393" t="s">
        <v>13265</v>
      </c>
      <c r="G170" s="461" t="s">
        <v>13020</v>
      </c>
      <c r="H170" s="414" t="s">
        <v>12964</v>
      </c>
      <c r="I170" s="414"/>
      <c r="J170" s="414"/>
      <c r="K170" s="414"/>
      <c r="L170" s="414"/>
      <c r="M170" s="414"/>
      <c r="N170" s="414"/>
      <c r="O170" s="414">
        <v>21600</v>
      </c>
      <c r="P170" s="414" t="b">
        <v>1</v>
      </c>
      <c r="Q170" s="399" t="b">
        <v>0</v>
      </c>
      <c r="R170" s="399" t="s">
        <v>13021</v>
      </c>
      <c r="S170" s="399"/>
      <c r="T170" s="400"/>
      <c r="U170" s="401">
        <v>12000</v>
      </c>
      <c r="V170" s="416">
        <v>300</v>
      </c>
      <c r="W170" s="400"/>
      <c r="X170" s="401">
        <v>12000</v>
      </c>
      <c r="Y170" s="416">
        <v>300</v>
      </c>
      <c r="Z170" s="403"/>
      <c r="AA170" s="418">
        <v>12000</v>
      </c>
      <c r="AB170" s="419">
        <v>300</v>
      </c>
      <c r="AC170" s="403"/>
      <c r="AD170" s="492">
        <v>75</v>
      </c>
      <c r="AE170" s="486">
        <v>0</v>
      </c>
      <c r="AF170" s="493">
        <v>75</v>
      </c>
      <c r="AG170" s="488">
        <v>0</v>
      </c>
      <c r="AH170" s="489">
        <v>0</v>
      </c>
      <c r="AI170" s="424">
        <v>0</v>
      </c>
    </row>
    <row r="171" spans="1:35" ht="16.5">
      <c r="A171" s="497" t="s">
        <v>13332</v>
      </c>
      <c r="B171" s="491" t="s">
        <v>13333</v>
      </c>
      <c r="C171" s="395">
        <v>0</v>
      </c>
      <c r="D171" s="411" t="s">
        <v>13265</v>
      </c>
      <c r="E171" s="412" t="s">
        <v>13265</v>
      </c>
      <c r="F171" s="393" t="s">
        <v>13265</v>
      </c>
      <c r="G171" s="461" t="s">
        <v>13058</v>
      </c>
      <c r="H171" s="414" t="s">
        <v>12964</v>
      </c>
      <c r="I171" s="414"/>
      <c r="J171" s="414"/>
      <c r="K171" s="414"/>
      <c r="L171" s="414"/>
      <c r="M171" s="414"/>
      <c r="N171" s="414"/>
      <c r="O171" s="414">
        <v>10800</v>
      </c>
      <c r="P171" s="414" t="b">
        <v>1</v>
      </c>
      <c r="Q171" s="399" t="b">
        <v>0</v>
      </c>
      <c r="R171" s="399" t="s">
        <v>13021</v>
      </c>
      <c r="S171" s="399"/>
      <c r="T171" s="400"/>
      <c r="U171" s="401">
        <v>1500</v>
      </c>
      <c r="V171" s="416">
        <v>100</v>
      </c>
      <c r="W171" s="400"/>
      <c r="X171" s="401">
        <v>1500</v>
      </c>
      <c r="Y171" s="416">
        <v>100</v>
      </c>
      <c r="Z171" s="403"/>
      <c r="AA171" s="418">
        <v>1500</v>
      </c>
      <c r="AB171" s="419">
        <v>100</v>
      </c>
      <c r="AC171" s="403"/>
      <c r="AD171" s="492">
        <v>15</v>
      </c>
      <c r="AE171" s="486">
        <v>15</v>
      </c>
      <c r="AF171" s="493">
        <v>15</v>
      </c>
      <c r="AG171" s="488">
        <v>0</v>
      </c>
      <c r="AH171" s="489">
        <v>0</v>
      </c>
      <c r="AI171" s="424">
        <v>0</v>
      </c>
    </row>
    <row r="172" spans="1:35" ht="16.5">
      <c r="A172" s="497" t="s">
        <v>13334</v>
      </c>
      <c r="B172" s="491" t="s">
        <v>13335</v>
      </c>
      <c r="C172" s="395">
        <v>0</v>
      </c>
      <c r="D172" s="411" t="s">
        <v>13265</v>
      </c>
      <c r="E172" s="412" t="s">
        <v>13265</v>
      </c>
      <c r="F172" s="393" t="s">
        <v>13265</v>
      </c>
      <c r="G172" s="461" t="s">
        <v>13058</v>
      </c>
      <c r="H172" s="414" t="s">
        <v>12964</v>
      </c>
      <c r="I172" s="414"/>
      <c r="J172" s="414"/>
      <c r="K172" s="414"/>
      <c r="L172" s="414"/>
      <c r="M172" s="414"/>
      <c r="N172" s="414"/>
      <c r="O172" s="414">
        <v>10800</v>
      </c>
      <c r="P172" s="414" t="b">
        <v>1</v>
      </c>
      <c r="Q172" s="399" t="b">
        <v>0</v>
      </c>
      <c r="R172" s="399" t="s">
        <v>13021</v>
      </c>
      <c r="S172" s="399"/>
      <c r="T172" s="400"/>
      <c r="U172" s="401">
        <v>1500</v>
      </c>
      <c r="V172" s="416">
        <v>100</v>
      </c>
      <c r="W172" s="400"/>
      <c r="X172" s="401">
        <v>1500</v>
      </c>
      <c r="Y172" s="416">
        <v>100</v>
      </c>
      <c r="Z172" s="403"/>
      <c r="AA172" s="418">
        <v>1500</v>
      </c>
      <c r="AB172" s="419">
        <v>100</v>
      </c>
      <c r="AC172" s="403"/>
      <c r="AD172" s="492">
        <v>15</v>
      </c>
      <c r="AE172" s="486">
        <v>15</v>
      </c>
      <c r="AF172" s="493">
        <v>15</v>
      </c>
      <c r="AG172" s="488">
        <v>0</v>
      </c>
      <c r="AH172" s="489">
        <v>0</v>
      </c>
      <c r="AI172" s="424">
        <v>0</v>
      </c>
    </row>
    <row r="173" spans="1:35" ht="16.5">
      <c r="A173" s="497" t="s">
        <v>13336</v>
      </c>
      <c r="B173" s="491" t="s">
        <v>13337</v>
      </c>
      <c r="C173" s="395">
        <v>0</v>
      </c>
      <c r="D173" s="411" t="s">
        <v>13265</v>
      </c>
      <c r="E173" s="412" t="s">
        <v>13265</v>
      </c>
      <c r="F173" s="393" t="s">
        <v>13265</v>
      </c>
      <c r="G173" s="461" t="s">
        <v>13058</v>
      </c>
      <c r="H173" s="414" t="s">
        <v>12964</v>
      </c>
      <c r="I173" s="414"/>
      <c r="J173" s="414"/>
      <c r="K173" s="414"/>
      <c r="L173" s="414"/>
      <c r="M173" s="414"/>
      <c r="N173" s="414"/>
      <c r="O173" s="414">
        <v>10800</v>
      </c>
      <c r="P173" s="414" t="b">
        <v>1</v>
      </c>
      <c r="Q173" s="399" t="b">
        <v>0</v>
      </c>
      <c r="R173" s="399" t="s">
        <v>13021</v>
      </c>
      <c r="S173" s="399"/>
      <c r="T173" s="400"/>
      <c r="U173" s="401">
        <v>1500</v>
      </c>
      <c r="V173" s="416">
        <v>100</v>
      </c>
      <c r="W173" s="400"/>
      <c r="X173" s="401">
        <v>1500</v>
      </c>
      <c r="Y173" s="416">
        <v>100</v>
      </c>
      <c r="Z173" s="403"/>
      <c r="AA173" s="418">
        <v>1500</v>
      </c>
      <c r="AB173" s="419">
        <v>100</v>
      </c>
      <c r="AC173" s="403"/>
      <c r="AD173" s="492">
        <v>15</v>
      </c>
      <c r="AE173" s="486">
        <v>15</v>
      </c>
      <c r="AF173" s="493">
        <v>15</v>
      </c>
      <c r="AG173" s="488">
        <v>0</v>
      </c>
      <c r="AH173" s="489">
        <v>0</v>
      </c>
      <c r="AI173" s="424">
        <v>0</v>
      </c>
    </row>
    <row r="174" spans="1:35" ht="16.5">
      <c r="A174" s="497" t="s">
        <v>13338</v>
      </c>
      <c r="B174" s="491" t="s">
        <v>13339</v>
      </c>
      <c r="C174" s="395">
        <v>0</v>
      </c>
      <c r="D174" s="411" t="s">
        <v>13265</v>
      </c>
      <c r="E174" s="412" t="s">
        <v>13265</v>
      </c>
      <c r="F174" s="393" t="s">
        <v>13265</v>
      </c>
      <c r="G174" s="461" t="s">
        <v>13058</v>
      </c>
      <c r="H174" s="414" t="s">
        <v>12964</v>
      </c>
      <c r="I174" s="414"/>
      <c r="J174" s="414"/>
      <c r="K174" s="414"/>
      <c r="L174" s="414"/>
      <c r="M174" s="414"/>
      <c r="N174" s="414"/>
      <c r="O174" s="414">
        <v>10800</v>
      </c>
      <c r="P174" s="414" t="b">
        <v>1</v>
      </c>
      <c r="Q174" s="399" t="b">
        <v>0</v>
      </c>
      <c r="R174" s="399" t="s">
        <v>13021</v>
      </c>
      <c r="S174" s="399"/>
      <c r="T174" s="400"/>
      <c r="U174" s="401">
        <v>1500</v>
      </c>
      <c r="V174" s="416">
        <v>100</v>
      </c>
      <c r="W174" s="400"/>
      <c r="X174" s="401">
        <v>1500</v>
      </c>
      <c r="Y174" s="416">
        <v>100</v>
      </c>
      <c r="Z174" s="403"/>
      <c r="AA174" s="418">
        <v>1500</v>
      </c>
      <c r="AB174" s="419">
        <v>100</v>
      </c>
      <c r="AC174" s="403"/>
      <c r="AD174" s="492">
        <v>15</v>
      </c>
      <c r="AE174" s="486">
        <v>15</v>
      </c>
      <c r="AF174" s="493">
        <v>15</v>
      </c>
      <c r="AG174" s="488">
        <v>0</v>
      </c>
      <c r="AH174" s="489">
        <v>0</v>
      </c>
      <c r="AI174" s="424">
        <v>0</v>
      </c>
    </row>
    <row r="175" spans="1:35" ht="16.5">
      <c r="A175" s="497" t="s">
        <v>13340</v>
      </c>
      <c r="B175" s="491" t="s">
        <v>13341</v>
      </c>
      <c r="C175" s="395">
        <v>0</v>
      </c>
      <c r="D175" s="411" t="s">
        <v>13265</v>
      </c>
      <c r="E175" s="412" t="s">
        <v>13265</v>
      </c>
      <c r="F175" s="393" t="s">
        <v>13265</v>
      </c>
      <c r="G175" s="461" t="s">
        <v>13058</v>
      </c>
      <c r="H175" s="414" t="s">
        <v>12964</v>
      </c>
      <c r="I175" s="414"/>
      <c r="J175" s="414"/>
      <c r="K175" s="414"/>
      <c r="L175" s="414"/>
      <c r="M175" s="414"/>
      <c r="N175" s="414"/>
      <c r="O175" s="414">
        <v>10800</v>
      </c>
      <c r="P175" s="414" t="b">
        <v>1</v>
      </c>
      <c r="Q175" s="399" t="b">
        <v>0</v>
      </c>
      <c r="R175" s="399" t="s">
        <v>13021</v>
      </c>
      <c r="S175" s="399"/>
      <c r="T175" s="400"/>
      <c r="U175" s="401">
        <v>1500</v>
      </c>
      <c r="V175" s="416">
        <v>100</v>
      </c>
      <c r="W175" s="400"/>
      <c r="X175" s="401">
        <v>1500</v>
      </c>
      <c r="Y175" s="416">
        <v>100</v>
      </c>
      <c r="Z175" s="403"/>
      <c r="AA175" s="418">
        <v>1500</v>
      </c>
      <c r="AB175" s="419">
        <v>100</v>
      </c>
      <c r="AC175" s="403"/>
      <c r="AD175" s="492">
        <v>15</v>
      </c>
      <c r="AE175" s="486">
        <v>15</v>
      </c>
      <c r="AF175" s="493">
        <v>15</v>
      </c>
      <c r="AG175" s="488">
        <v>0</v>
      </c>
      <c r="AH175" s="489">
        <v>0</v>
      </c>
      <c r="AI175" s="424">
        <v>0</v>
      </c>
    </row>
    <row r="176" spans="1:35" ht="16.5">
      <c r="A176" s="497" t="s">
        <v>13342</v>
      </c>
      <c r="B176" s="491" t="s">
        <v>13343</v>
      </c>
      <c r="C176" s="395">
        <v>0</v>
      </c>
      <c r="D176" s="411" t="s">
        <v>13265</v>
      </c>
      <c r="E176" s="412" t="s">
        <v>13265</v>
      </c>
      <c r="F176" s="393" t="s">
        <v>13265</v>
      </c>
      <c r="G176" s="461" t="s">
        <v>13058</v>
      </c>
      <c r="H176" s="414" t="s">
        <v>12964</v>
      </c>
      <c r="I176" s="414"/>
      <c r="J176" s="414"/>
      <c r="K176" s="414"/>
      <c r="L176" s="414"/>
      <c r="M176" s="414"/>
      <c r="N176" s="414"/>
      <c r="O176" s="414">
        <v>10800</v>
      </c>
      <c r="P176" s="414" t="b">
        <v>1</v>
      </c>
      <c r="Q176" s="399" t="b">
        <v>0</v>
      </c>
      <c r="R176" s="399" t="s">
        <v>13021</v>
      </c>
      <c r="S176" s="399"/>
      <c r="T176" s="400"/>
      <c r="U176" s="401">
        <v>1500</v>
      </c>
      <c r="V176" s="416">
        <v>100</v>
      </c>
      <c r="W176" s="400"/>
      <c r="X176" s="401">
        <v>1500</v>
      </c>
      <c r="Y176" s="416">
        <v>100</v>
      </c>
      <c r="Z176" s="403"/>
      <c r="AA176" s="418">
        <v>1500</v>
      </c>
      <c r="AB176" s="419">
        <v>100</v>
      </c>
      <c r="AC176" s="403"/>
      <c r="AD176" s="492">
        <v>15</v>
      </c>
      <c r="AE176" s="486">
        <v>15</v>
      </c>
      <c r="AF176" s="493">
        <v>15</v>
      </c>
      <c r="AG176" s="488">
        <v>0</v>
      </c>
      <c r="AH176" s="489">
        <v>0</v>
      </c>
      <c r="AI176" s="424">
        <v>0</v>
      </c>
    </row>
    <row r="177" spans="1:35" ht="16.5">
      <c r="A177" s="497" t="s">
        <v>13344</v>
      </c>
      <c r="B177" s="491" t="s">
        <v>13345</v>
      </c>
      <c r="C177" s="395">
        <v>0</v>
      </c>
      <c r="D177" s="411" t="s">
        <v>13265</v>
      </c>
      <c r="E177" s="412" t="s">
        <v>13265</v>
      </c>
      <c r="F177" s="393" t="s">
        <v>13265</v>
      </c>
      <c r="G177" s="461" t="s">
        <v>13058</v>
      </c>
      <c r="H177" s="414" t="s">
        <v>12964</v>
      </c>
      <c r="I177" s="414"/>
      <c r="J177" s="414"/>
      <c r="K177" s="414"/>
      <c r="L177" s="414"/>
      <c r="M177" s="414"/>
      <c r="N177" s="414"/>
      <c r="O177" s="414">
        <v>10800</v>
      </c>
      <c r="P177" s="414" t="b">
        <v>1</v>
      </c>
      <c r="Q177" s="399" t="b">
        <v>0</v>
      </c>
      <c r="R177" s="399" t="s">
        <v>13021</v>
      </c>
      <c r="S177" s="399"/>
      <c r="T177" s="400"/>
      <c r="U177" s="401">
        <v>1500</v>
      </c>
      <c r="V177" s="416">
        <v>100</v>
      </c>
      <c r="W177" s="400"/>
      <c r="X177" s="401">
        <v>1500</v>
      </c>
      <c r="Y177" s="416">
        <v>100</v>
      </c>
      <c r="Z177" s="403"/>
      <c r="AA177" s="418">
        <v>1500</v>
      </c>
      <c r="AB177" s="419">
        <v>100</v>
      </c>
      <c r="AC177" s="403"/>
      <c r="AD177" s="492">
        <v>15</v>
      </c>
      <c r="AE177" s="486">
        <v>15</v>
      </c>
      <c r="AF177" s="493">
        <v>15</v>
      </c>
      <c r="AG177" s="488">
        <v>0</v>
      </c>
      <c r="AH177" s="489">
        <v>0</v>
      </c>
      <c r="AI177" s="424">
        <v>0</v>
      </c>
    </row>
    <row r="178" spans="1:35" ht="16.5">
      <c r="A178" s="497" t="s">
        <v>13346</v>
      </c>
      <c r="B178" s="491" t="s">
        <v>13347</v>
      </c>
      <c r="C178" s="395">
        <v>0</v>
      </c>
      <c r="D178" s="411" t="s">
        <v>13265</v>
      </c>
      <c r="E178" s="412" t="s">
        <v>13265</v>
      </c>
      <c r="F178" s="393" t="s">
        <v>13265</v>
      </c>
      <c r="G178" s="461" t="s">
        <v>13058</v>
      </c>
      <c r="H178" s="414" t="s">
        <v>12964</v>
      </c>
      <c r="I178" s="414"/>
      <c r="J178" s="414"/>
      <c r="K178" s="414"/>
      <c r="L178" s="414"/>
      <c r="M178" s="414"/>
      <c r="N178" s="414"/>
      <c r="O178" s="414">
        <v>10800</v>
      </c>
      <c r="P178" s="414" t="b">
        <v>1</v>
      </c>
      <c r="Q178" s="399" t="b">
        <v>0</v>
      </c>
      <c r="R178" s="399" t="s">
        <v>13021</v>
      </c>
      <c r="S178" s="399"/>
      <c r="T178" s="400"/>
      <c r="U178" s="401">
        <v>1500</v>
      </c>
      <c r="V178" s="416">
        <v>100</v>
      </c>
      <c r="W178" s="400"/>
      <c r="X178" s="401">
        <v>1500</v>
      </c>
      <c r="Y178" s="416">
        <v>100</v>
      </c>
      <c r="Z178" s="403"/>
      <c r="AA178" s="418">
        <v>1500</v>
      </c>
      <c r="AB178" s="419">
        <v>100</v>
      </c>
      <c r="AC178" s="403"/>
      <c r="AD178" s="492">
        <v>15</v>
      </c>
      <c r="AE178" s="486">
        <v>15</v>
      </c>
      <c r="AF178" s="493">
        <v>15</v>
      </c>
      <c r="AG178" s="488">
        <v>0</v>
      </c>
      <c r="AH178" s="489">
        <v>0</v>
      </c>
      <c r="AI178" s="424">
        <v>0</v>
      </c>
    </row>
    <row r="179" spans="1:35" ht="16.5">
      <c r="A179" s="497" t="s">
        <v>13348</v>
      </c>
      <c r="B179" s="491" t="s">
        <v>13349</v>
      </c>
      <c r="C179" s="395">
        <v>0</v>
      </c>
      <c r="D179" s="411" t="s">
        <v>13265</v>
      </c>
      <c r="E179" s="412" t="s">
        <v>13265</v>
      </c>
      <c r="F179" s="393" t="s">
        <v>13265</v>
      </c>
      <c r="G179" s="461" t="s">
        <v>13058</v>
      </c>
      <c r="H179" s="414" t="s">
        <v>12964</v>
      </c>
      <c r="I179" s="414"/>
      <c r="J179" s="414"/>
      <c r="K179" s="414"/>
      <c r="L179" s="414"/>
      <c r="M179" s="414"/>
      <c r="N179" s="414"/>
      <c r="O179" s="414">
        <v>10800</v>
      </c>
      <c r="P179" s="414" t="b">
        <v>1</v>
      </c>
      <c r="Q179" s="399" t="b">
        <v>0</v>
      </c>
      <c r="R179" s="399" t="s">
        <v>13021</v>
      </c>
      <c r="S179" s="399"/>
      <c r="T179" s="400"/>
      <c r="U179" s="401">
        <v>1500</v>
      </c>
      <c r="V179" s="416">
        <v>100</v>
      </c>
      <c r="W179" s="400"/>
      <c r="X179" s="401">
        <v>1500</v>
      </c>
      <c r="Y179" s="416">
        <v>100</v>
      </c>
      <c r="Z179" s="403"/>
      <c r="AA179" s="418">
        <v>1500</v>
      </c>
      <c r="AB179" s="419">
        <v>100</v>
      </c>
      <c r="AC179" s="403"/>
      <c r="AD179" s="492">
        <v>15</v>
      </c>
      <c r="AE179" s="486">
        <v>15</v>
      </c>
      <c r="AF179" s="493">
        <v>15</v>
      </c>
      <c r="AG179" s="488">
        <v>0</v>
      </c>
      <c r="AH179" s="489">
        <v>0</v>
      </c>
      <c r="AI179" s="424">
        <v>0</v>
      </c>
    </row>
    <row r="180" spans="1:35" ht="16.5">
      <c r="A180" s="497" t="s">
        <v>13350</v>
      </c>
      <c r="B180" s="491" t="s">
        <v>13351</v>
      </c>
      <c r="C180" s="395">
        <v>0</v>
      </c>
      <c r="D180" s="411" t="s">
        <v>13265</v>
      </c>
      <c r="E180" s="412" t="s">
        <v>13265</v>
      </c>
      <c r="F180" s="393" t="s">
        <v>13265</v>
      </c>
      <c r="G180" s="461" t="s">
        <v>13058</v>
      </c>
      <c r="H180" s="414" t="s">
        <v>12964</v>
      </c>
      <c r="I180" s="414"/>
      <c r="J180" s="414"/>
      <c r="K180" s="414"/>
      <c r="L180" s="414"/>
      <c r="M180" s="414"/>
      <c r="N180" s="414"/>
      <c r="O180" s="414">
        <v>10800</v>
      </c>
      <c r="P180" s="414" t="b">
        <v>1</v>
      </c>
      <c r="Q180" s="399" t="b">
        <v>0</v>
      </c>
      <c r="R180" s="399" t="s">
        <v>13021</v>
      </c>
      <c r="S180" s="399"/>
      <c r="T180" s="400"/>
      <c r="U180" s="401">
        <v>1500</v>
      </c>
      <c r="V180" s="416">
        <v>100</v>
      </c>
      <c r="W180" s="400"/>
      <c r="X180" s="401">
        <v>1500</v>
      </c>
      <c r="Y180" s="416">
        <v>100</v>
      </c>
      <c r="Z180" s="403"/>
      <c r="AA180" s="418">
        <v>1500</v>
      </c>
      <c r="AB180" s="419">
        <v>100</v>
      </c>
      <c r="AC180" s="403"/>
      <c r="AD180" s="492">
        <v>15</v>
      </c>
      <c r="AE180" s="486">
        <v>15</v>
      </c>
      <c r="AF180" s="493">
        <v>15</v>
      </c>
      <c r="AG180" s="488">
        <v>0</v>
      </c>
      <c r="AH180" s="489">
        <v>0</v>
      </c>
      <c r="AI180" s="424">
        <v>0</v>
      </c>
    </row>
    <row r="181" spans="1:35" ht="16.5">
      <c r="A181" s="473" t="s">
        <v>13352</v>
      </c>
      <c r="B181" s="410" t="s">
        <v>13353</v>
      </c>
      <c r="C181" s="395">
        <v>5</v>
      </c>
      <c r="D181" s="411" t="s">
        <v>13265</v>
      </c>
      <c r="E181" s="412" t="s">
        <v>13265</v>
      </c>
      <c r="F181" s="393" t="s">
        <v>13265</v>
      </c>
      <c r="G181" s="461" t="s">
        <v>13020</v>
      </c>
      <c r="H181" s="414" t="s">
        <v>12967</v>
      </c>
      <c r="I181" s="414"/>
      <c r="J181" s="414"/>
      <c r="K181" s="414"/>
      <c r="L181" s="414"/>
      <c r="M181" s="414"/>
      <c r="N181" s="414"/>
      <c r="O181" s="414">
        <v>21600</v>
      </c>
      <c r="P181" s="414" t="b">
        <v>1</v>
      </c>
      <c r="Q181" s="399" t="b">
        <v>0</v>
      </c>
      <c r="R181" s="399" t="s">
        <v>13021</v>
      </c>
      <c r="S181" s="399"/>
      <c r="T181" s="26"/>
      <c r="U181" s="418">
        <v>5000</v>
      </c>
      <c r="V181" s="419">
        <v>300</v>
      </c>
      <c r="W181" s="26"/>
      <c r="X181" s="418">
        <v>5000</v>
      </c>
      <c r="Y181" s="419">
        <v>300</v>
      </c>
      <c r="Z181" s="2"/>
      <c r="AA181" s="418">
        <v>5000</v>
      </c>
      <c r="AB181" s="419">
        <v>300</v>
      </c>
      <c r="AC181" s="2"/>
      <c r="AD181" s="462">
        <v>0</v>
      </c>
      <c r="AE181" s="463">
        <v>0</v>
      </c>
      <c r="AF181" s="464">
        <v>100</v>
      </c>
      <c r="AG181" s="465">
        <v>0</v>
      </c>
      <c r="AH181" s="466">
        <v>0</v>
      </c>
      <c r="AI181" s="466">
        <v>0</v>
      </c>
    </row>
    <row r="182" spans="1:35" ht="16.5">
      <c r="A182" s="473" t="s">
        <v>12475</v>
      </c>
      <c r="B182" s="443" t="s">
        <v>13354</v>
      </c>
      <c r="C182" s="395">
        <v>5</v>
      </c>
      <c r="D182" s="411" t="s">
        <v>13265</v>
      </c>
      <c r="E182" s="412" t="s">
        <v>13265</v>
      </c>
      <c r="F182" s="393" t="s">
        <v>13265</v>
      </c>
      <c r="G182" s="461" t="s">
        <v>13020</v>
      </c>
      <c r="H182" s="414" t="s">
        <v>12964</v>
      </c>
      <c r="I182" s="414"/>
      <c r="J182" s="414"/>
      <c r="K182" s="414"/>
      <c r="L182" s="414"/>
      <c r="M182" s="414"/>
      <c r="N182" s="414"/>
      <c r="O182" s="414">
        <v>21600</v>
      </c>
      <c r="P182" s="414" t="b">
        <v>1</v>
      </c>
      <c r="Q182" s="399" t="b">
        <v>0</v>
      </c>
      <c r="R182" s="399" t="s">
        <v>13021</v>
      </c>
      <c r="S182" s="399"/>
      <c r="T182" s="26"/>
      <c r="U182" s="418">
        <v>5000</v>
      </c>
      <c r="V182" s="419">
        <v>300</v>
      </c>
      <c r="W182" s="26"/>
      <c r="X182" s="418">
        <v>5000</v>
      </c>
      <c r="Y182" s="419">
        <v>300</v>
      </c>
      <c r="Z182" s="2"/>
      <c r="AA182" s="418">
        <v>5000</v>
      </c>
      <c r="AB182" s="419">
        <v>300</v>
      </c>
      <c r="AC182" s="2"/>
      <c r="AD182" s="462">
        <v>0</v>
      </c>
      <c r="AE182" s="463">
        <v>0</v>
      </c>
      <c r="AF182" s="464">
        <v>100</v>
      </c>
      <c r="AG182" s="465">
        <v>0</v>
      </c>
      <c r="AH182" s="466">
        <v>0</v>
      </c>
      <c r="AI182" s="466">
        <v>0</v>
      </c>
    </row>
    <row r="183" spans="1:35" ht="16.5">
      <c r="A183" s="473" t="s">
        <v>13355</v>
      </c>
      <c r="B183" s="443" t="s">
        <v>13356</v>
      </c>
      <c r="C183" s="395">
        <v>5</v>
      </c>
      <c r="D183" s="411" t="s">
        <v>13265</v>
      </c>
      <c r="E183" s="412" t="s">
        <v>13265</v>
      </c>
      <c r="F183" s="393" t="s">
        <v>13265</v>
      </c>
      <c r="G183" s="461" t="s">
        <v>13020</v>
      </c>
      <c r="H183" s="414" t="s">
        <v>12964</v>
      </c>
      <c r="I183" s="414"/>
      <c r="J183" s="414"/>
      <c r="K183" s="414"/>
      <c r="L183" s="414"/>
      <c r="M183" s="414"/>
      <c r="N183" s="414"/>
      <c r="O183" s="414">
        <v>21600</v>
      </c>
      <c r="P183" s="414" t="b">
        <v>1</v>
      </c>
      <c r="Q183" s="399" t="b">
        <v>0</v>
      </c>
      <c r="R183" s="399" t="s">
        <v>13021</v>
      </c>
      <c r="S183" s="399"/>
      <c r="T183" s="26"/>
      <c r="U183" s="418">
        <v>5000</v>
      </c>
      <c r="V183" s="419">
        <v>300</v>
      </c>
      <c r="W183" s="26"/>
      <c r="X183" s="418">
        <v>5000</v>
      </c>
      <c r="Y183" s="419">
        <v>300</v>
      </c>
      <c r="Z183" s="2"/>
      <c r="AA183" s="418">
        <v>5000</v>
      </c>
      <c r="AB183" s="419">
        <v>300</v>
      </c>
      <c r="AC183" s="2"/>
      <c r="AD183" s="462">
        <v>0</v>
      </c>
      <c r="AE183" s="463">
        <v>0</v>
      </c>
      <c r="AF183" s="464">
        <v>100</v>
      </c>
      <c r="AG183" s="465">
        <v>0</v>
      </c>
      <c r="AH183" s="466">
        <v>0</v>
      </c>
      <c r="AI183" s="466">
        <v>0</v>
      </c>
    </row>
    <row r="184" spans="1:35" ht="16.5">
      <c r="A184" s="473" t="s">
        <v>13357</v>
      </c>
      <c r="B184" s="410" t="s">
        <v>13358</v>
      </c>
      <c r="C184" s="395">
        <v>5</v>
      </c>
      <c r="D184" s="411" t="s">
        <v>13265</v>
      </c>
      <c r="E184" s="412" t="s">
        <v>13265</v>
      </c>
      <c r="F184" s="393" t="s">
        <v>13265</v>
      </c>
      <c r="G184" s="461" t="s">
        <v>13020</v>
      </c>
      <c r="H184" s="414" t="s">
        <v>12964</v>
      </c>
      <c r="I184" s="414"/>
      <c r="J184" s="414"/>
      <c r="K184" s="414"/>
      <c r="L184" s="414"/>
      <c r="M184" s="414"/>
      <c r="N184" s="414"/>
      <c r="O184" s="414">
        <v>21600</v>
      </c>
      <c r="P184" s="414" t="b">
        <v>1</v>
      </c>
      <c r="Q184" s="399" t="b">
        <v>0</v>
      </c>
      <c r="R184" s="399" t="s">
        <v>13021</v>
      </c>
      <c r="S184" s="399"/>
      <c r="T184" s="26"/>
      <c r="U184" s="418">
        <v>5000</v>
      </c>
      <c r="V184" s="419">
        <v>300</v>
      </c>
      <c r="W184" s="26"/>
      <c r="X184" s="418">
        <v>5000</v>
      </c>
      <c r="Y184" s="419">
        <v>300</v>
      </c>
      <c r="Z184" s="2"/>
      <c r="AA184" s="418">
        <v>5000</v>
      </c>
      <c r="AB184" s="419">
        <v>300</v>
      </c>
      <c r="AC184" s="2"/>
      <c r="AD184" s="462">
        <v>0</v>
      </c>
      <c r="AE184" s="463">
        <v>0</v>
      </c>
      <c r="AF184" s="464">
        <v>100</v>
      </c>
      <c r="AG184" s="465">
        <v>0</v>
      </c>
      <c r="AH184" s="466">
        <v>0</v>
      </c>
      <c r="AI184" s="466">
        <v>0</v>
      </c>
    </row>
    <row r="185" spans="1:35" ht="16.5">
      <c r="A185" s="473" t="s">
        <v>13359</v>
      </c>
      <c r="B185" s="410" t="s">
        <v>13360</v>
      </c>
      <c r="C185" s="395">
        <v>5</v>
      </c>
      <c r="D185" s="411" t="s">
        <v>13265</v>
      </c>
      <c r="E185" s="412" t="s">
        <v>13265</v>
      </c>
      <c r="F185" s="393" t="s">
        <v>13265</v>
      </c>
      <c r="G185" s="461" t="s">
        <v>13020</v>
      </c>
      <c r="H185" s="414" t="s">
        <v>12964</v>
      </c>
      <c r="I185" s="414"/>
      <c r="J185" s="414"/>
      <c r="K185" s="414"/>
      <c r="L185" s="414"/>
      <c r="M185" s="414"/>
      <c r="N185" s="414"/>
      <c r="O185" s="414">
        <v>21600</v>
      </c>
      <c r="P185" s="414" t="b">
        <v>1</v>
      </c>
      <c r="Q185" s="399" t="b">
        <v>0</v>
      </c>
      <c r="R185" s="399" t="s">
        <v>13021</v>
      </c>
      <c r="S185" s="399"/>
      <c r="T185" s="26"/>
      <c r="U185" s="418">
        <v>5000</v>
      </c>
      <c r="V185" s="419">
        <v>300</v>
      </c>
      <c r="W185" s="26"/>
      <c r="X185" s="418">
        <v>5000</v>
      </c>
      <c r="Y185" s="419">
        <v>300</v>
      </c>
      <c r="Z185" s="2"/>
      <c r="AA185" s="418">
        <v>5000</v>
      </c>
      <c r="AB185" s="419">
        <v>300</v>
      </c>
      <c r="AC185" s="2"/>
      <c r="AD185" s="462">
        <v>0</v>
      </c>
      <c r="AE185" s="463">
        <v>0</v>
      </c>
      <c r="AF185" s="464">
        <v>100</v>
      </c>
      <c r="AG185" s="465">
        <v>0</v>
      </c>
      <c r="AH185" s="466">
        <v>0</v>
      </c>
      <c r="AI185" s="466">
        <v>0</v>
      </c>
    </row>
    <row r="186" spans="1:35" ht="16.5">
      <c r="A186" s="473" t="s">
        <v>13361</v>
      </c>
      <c r="B186" s="410" t="s">
        <v>13362</v>
      </c>
      <c r="C186" s="395">
        <v>5</v>
      </c>
      <c r="D186" s="411" t="s">
        <v>13265</v>
      </c>
      <c r="E186" s="412" t="s">
        <v>13265</v>
      </c>
      <c r="F186" s="393" t="s">
        <v>13265</v>
      </c>
      <c r="G186" s="461" t="s">
        <v>13020</v>
      </c>
      <c r="H186" s="414" t="s">
        <v>12964</v>
      </c>
      <c r="I186" s="414"/>
      <c r="J186" s="414"/>
      <c r="K186" s="414"/>
      <c r="L186" s="414"/>
      <c r="M186" s="414"/>
      <c r="N186" s="414"/>
      <c r="O186" s="414">
        <v>21600</v>
      </c>
      <c r="P186" s="414" t="b">
        <v>1</v>
      </c>
      <c r="Q186" s="399" t="b">
        <v>0</v>
      </c>
      <c r="R186" s="399" t="s">
        <v>13021</v>
      </c>
      <c r="S186" s="399"/>
      <c r="T186" s="26"/>
      <c r="U186" s="418">
        <v>5000</v>
      </c>
      <c r="V186" s="419">
        <v>300</v>
      </c>
      <c r="W186" s="26"/>
      <c r="X186" s="418">
        <v>5000</v>
      </c>
      <c r="Y186" s="419">
        <v>300</v>
      </c>
      <c r="Z186" s="2"/>
      <c r="AA186" s="418">
        <v>5000</v>
      </c>
      <c r="AB186" s="419">
        <v>300</v>
      </c>
      <c r="AC186" s="2"/>
      <c r="AD186" s="462">
        <v>0</v>
      </c>
      <c r="AE186" s="463">
        <v>0</v>
      </c>
      <c r="AF186" s="464">
        <v>100</v>
      </c>
      <c r="AG186" s="465">
        <v>0</v>
      </c>
      <c r="AH186" s="466">
        <v>0</v>
      </c>
      <c r="AI186" s="466">
        <v>0</v>
      </c>
    </row>
    <row r="187" spans="1:35" ht="16.5">
      <c r="A187" s="473" t="s">
        <v>13363</v>
      </c>
      <c r="B187" s="459" t="s">
        <v>13364</v>
      </c>
      <c r="C187" s="395">
        <v>5</v>
      </c>
      <c r="D187" s="411" t="s">
        <v>13265</v>
      </c>
      <c r="E187" s="412" t="s">
        <v>13265</v>
      </c>
      <c r="F187" s="393" t="s">
        <v>13265</v>
      </c>
      <c r="G187" s="461" t="s">
        <v>13020</v>
      </c>
      <c r="H187" s="414" t="s">
        <v>12967</v>
      </c>
      <c r="I187" s="414"/>
      <c r="J187" s="414"/>
      <c r="K187" s="414"/>
      <c r="L187" s="414"/>
      <c r="M187" s="414"/>
      <c r="N187" s="414"/>
      <c r="O187" s="414">
        <v>21600</v>
      </c>
      <c r="P187" s="414" t="b">
        <v>1</v>
      </c>
      <c r="Q187" s="399" t="b">
        <v>0</v>
      </c>
      <c r="R187" s="399" t="s">
        <v>13021</v>
      </c>
      <c r="S187" s="399"/>
      <c r="T187" s="26"/>
      <c r="U187" s="418">
        <v>5000</v>
      </c>
      <c r="V187" s="419">
        <v>300</v>
      </c>
      <c r="W187" s="26"/>
      <c r="X187" s="418">
        <v>5000</v>
      </c>
      <c r="Y187" s="419">
        <v>300</v>
      </c>
      <c r="Z187" s="2"/>
      <c r="AA187" s="418">
        <v>5000</v>
      </c>
      <c r="AB187" s="419">
        <v>300</v>
      </c>
      <c r="AC187" s="2"/>
      <c r="AD187" s="462">
        <v>0</v>
      </c>
      <c r="AE187" s="463">
        <v>0</v>
      </c>
      <c r="AF187" s="464">
        <v>100</v>
      </c>
      <c r="AG187" s="465">
        <v>0</v>
      </c>
      <c r="AH187" s="466">
        <v>0</v>
      </c>
      <c r="AI187" s="466">
        <v>0</v>
      </c>
    </row>
    <row r="188" spans="1:35" ht="16.5">
      <c r="A188" s="498" t="s">
        <v>13365</v>
      </c>
      <c r="B188" s="453" t="s">
        <v>13366</v>
      </c>
      <c r="C188" s="395">
        <v>0</v>
      </c>
      <c r="D188" s="411" t="s">
        <v>13265</v>
      </c>
      <c r="E188" s="412" t="s">
        <v>13265</v>
      </c>
      <c r="F188" s="393" t="s">
        <v>13265</v>
      </c>
      <c r="G188" s="461" t="s">
        <v>13026</v>
      </c>
      <c r="H188" s="480" t="s">
        <v>12969</v>
      </c>
      <c r="I188" s="414"/>
      <c r="J188" s="414"/>
      <c r="K188" s="414"/>
      <c r="L188" s="414"/>
      <c r="M188" s="414"/>
      <c r="N188" s="414"/>
      <c r="O188" s="414">
        <v>7200</v>
      </c>
      <c r="P188" s="414" t="b">
        <v>0</v>
      </c>
      <c r="Q188" s="399" t="b">
        <v>0</v>
      </c>
      <c r="R188" s="399" t="s">
        <v>13021</v>
      </c>
      <c r="S188" s="399"/>
      <c r="T188" s="400"/>
      <c r="U188" s="401">
        <v>100</v>
      </c>
      <c r="V188" s="416">
        <v>20</v>
      </c>
      <c r="W188" s="400"/>
      <c r="X188" s="401">
        <v>100</v>
      </c>
      <c r="Y188" s="416">
        <v>20</v>
      </c>
      <c r="Z188" s="403"/>
      <c r="AA188" s="401">
        <v>100</v>
      </c>
      <c r="AB188" s="416">
        <v>20</v>
      </c>
      <c r="AC188" s="403"/>
      <c r="AD188" s="492">
        <v>0</v>
      </c>
      <c r="AE188" s="486">
        <v>0</v>
      </c>
      <c r="AF188" s="493">
        <v>0</v>
      </c>
      <c r="AG188" s="488">
        <v>0</v>
      </c>
      <c r="AH188" s="489">
        <v>0</v>
      </c>
      <c r="AI188" s="424">
        <v>0</v>
      </c>
    </row>
    <row r="189" spans="1:35" ht="16.5">
      <c r="A189" s="498" t="s">
        <v>13367</v>
      </c>
      <c r="B189" s="453" t="s">
        <v>13368</v>
      </c>
      <c r="C189" s="395">
        <v>0</v>
      </c>
      <c r="D189" s="411" t="s">
        <v>13265</v>
      </c>
      <c r="E189" s="412" t="s">
        <v>13265</v>
      </c>
      <c r="F189" s="393" t="s">
        <v>13265</v>
      </c>
      <c r="G189" s="461" t="s">
        <v>13026</v>
      </c>
      <c r="H189" s="480" t="s">
        <v>12969</v>
      </c>
      <c r="I189" s="414"/>
      <c r="J189" s="414"/>
      <c r="K189" s="414"/>
      <c r="L189" s="414"/>
      <c r="M189" s="414"/>
      <c r="N189" s="414"/>
      <c r="O189" s="414">
        <v>7200</v>
      </c>
      <c r="P189" s="414" t="b">
        <v>0</v>
      </c>
      <c r="Q189" s="399" t="b">
        <v>0</v>
      </c>
      <c r="R189" s="399" t="s">
        <v>13021</v>
      </c>
      <c r="S189" s="399"/>
      <c r="T189" s="400"/>
      <c r="U189" s="401">
        <v>100</v>
      </c>
      <c r="V189" s="416">
        <v>20</v>
      </c>
      <c r="W189" s="400"/>
      <c r="X189" s="401">
        <v>100</v>
      </c>
      <c r="Y189" s="416">
        <v>20</v>
      </c>
      <c r="Z189" s="403"/>
      <c r="AA189" s="401">
        <v>100</v>
      </c>
      <c r="AB189" s="416">
        <v>20</v>
      </c>
      <c r="AC189" s="403"/>
      <c r="AD189" s="492">
        <v>0</v>
      </c>
      <c r="AE189" s="486">
        <v>0</v>
      </c>
      <c r="AF189" s="493">
        <v>0</v>
      </c>
      <c r="AG189" s="488">
        <v>0</v>
      </c>
      <c r="AH189" s="489">
        <v>0</v>
      </c>
      <c r="AI189" s="424">
        <v>0</v>
      </c>
    </row>
    <row r="190" spans="1:35" ht="16.5">
      <c r="A190" s="498" t="s">
        <v>13369</v>
      </c>
      <c r="B190" s="453" t="s">
        <v>13370</v>
      </c>
      <c r="C190" s="395">
        <v>0</v>
      </c>
      <c r="D190" s="411" t="s">
        <v>13265</v>
      </c>
      <c r="E190" s="412" t="s">
        <v>13265</v>
      </c>
      <c r="F190" s="393" t="s">
        <v>13265</v>
      </c>
      <c r="G190" s="461" t="s">
        <v>13026</v>
      </c>
      <c r="H190" s="480" t="s">
        <v>12969</v>
      </c>
      <c r="I190" s="414"/>
      <c r="J190" s="414"/>
      <c r="K190" s="414"/>
      <c r="L190" s="414"/>
      <c r="M190" s="414"/>
      <c r="N190" s="414"/>
      <c r="O190" s="414">
        <v>7200</v>
      </c>
      <c r="P190" s="414" t="b">
        <v>0</v>
      </c>
      <c r="Q190" s="399" t="b">
        <v>0</v>
      </c>
      <c r="R190" s="399" t="s">
        <v>13021</v>
      </c>
      <c r="S190" s="399"/>
      <c r="T190" s="400"/>
      <c r="U190" s="401">
        <v>100</v>
      </c>
      <c r="V190" s="416">
        <v>20</v>
      </c>
      <c r="W190" s="400"/>
      <c r="X190" s="401">
        <v>100</v>
      </c>
      <c r="Y190" s="416">
        <v>20</v>
      </c>
      <c r="Z190" s="403"/>
      <c r="AA190" s="401">
        <v>100</v>
      </c>
      <c r="AB190" s="416">
        <v>20</v>
      </c>
      <c r="AC190" s="403"/>
      <c r="AD190" s="492">
        <v>0</v>
      </c>
      <c r="AE190" s="486">
        <v>0</v>
      </c>
      <c r="AF190" s="493">
        <v>0</v>
      </c>
      <c r="AG190" s="488">
        <v>0</v>
      </c>
      <c r="AH190" s="489">
        <v>0</v>
      </c>
      <c r="AI190" s="424">
        <v>0</v>
      </c>
    </row>
    <row r="191" spans="1:35" ht="16.5">
      <c r="A191" s="498" t="s">
        <v>13371</v>
      </c>
      <c r="B191" s="453" t="s">
        <v>13372</v>
      </c>
      <c r="C191" s="395">
        <v>0</v>
      </c>
      <c r="D191" s="411" t="s">
        <v>13265</v>
      </c>
      <c r="E191" s="412" t="s">
        <v>13265</v>
      </c>
      <c r="F191" s="393" t="s">
        <v>13265</v>
      </c>
      <c r="G191" s="461" t="s">
        <v>13026</v>
      </c>
      <c r="H191" s="480" t="s">
        <v>12969</v>
      </c>
      <c r="I191" s="414"/>
      <c r="J191" s="414"/>
      <c r="K191" s="414"/>
      <c r="L191" s="414"/>
      <c r="M191" s="414"/>
      <c r="N191" s="414"/>
      <c r="O191" s="414">
        <v>7200</v>
      </c>
      <c r="P191" s="414" t="b">
        <v>0</v>
      </c>
      <c r="Q191" s="399" t="b">
        <v>0</v>
      </c>
      <c r="R191" s="399" t="s">
        <v>13021</v>
      </c>
      <c r="S191" s="399"/>
      <c r="T191" s="400"/>
      <c r="U191" s="401">
        <v>100</v>
      </c>
      <c r="V191" s="416">
        <v>20</v>
      </c>
      <c r="W191" s="400"/>
      <c r="X191" s="401">
        <v>100</v>
      </c>
      <c r="Y191" s="416">
        <v>20</v>
      </c>
      <c r="Z191" s="403"/>
      <c r="AA191" s="401">
        <v>100</v>
      </c>
      <c r="AB191" s="416">
        <v>20</v>
      </c>
      <c r="AC191" s="403"/>
      <c r="AD191" s="492">
        <v>0</v>
      </c>
      <c r="AE191" s="486">
        <v>0</v>
      </c>
      <c r="AF191" s="493">
        <v>0</v>
      </c>
      <c r="AG191" s="488">
        <v>0</v>
      </c>
      <c r="AH191" s="489">
        <v>0</v>
      </c>
      <c r="AI191" s="424">
        <v>0</v>
      </c>
    </row>
    <row r="192" spans="1:35" ht="16.5">
      <c r="A192" s="484" t="s">
        <v>13373</v>
      </c>
      <c r="B192" s="453" t="s">
        <v>13374</v>
      </c>
      <c r="C192" s="395">
        <v>0</v>
      </c>
      <c r="D192" s="411" t="s">
        <v>13265</v>
      </c>
      <c r="E192" s="412" t="s">
        <v>13265</v>
      </c>
      <c r="F192" s="393" t="s">
        <v>13265</v>
      </c>
      <c r="G192" s="461" t="s">
        <v>13026</v>
      </c>
      <c r="H192" s="480" t="s">
        <v>12969</v>
      </c>
      <c r="I192" s="414"/>
      <c r="J192" s="414"/>
      <c r="K192" s="414"/>
      <c r="L192" s="414"/>
      <c r="M192" s="414"/>
      <c r="N192" s="414"/>
      <c r="O192" s="414">
        <v>7200</v>
      </c>
      <c r="P192" s="414" t="b">
        <v>0</v>
      </c>
      <c r="Q192" s="399" t="b">
        <v>0</v>
      </c>
      <c r="R192" s="399" t="s">
        <v>13021</v>
      </c>
      <c r="S192" s="399"/>
      <c r="T192" s="400"/>
      <c r="U192" s="401">
        <v>100</v>
      </c>
      <c r="V192" s="416">
        <v>20</v>
      </c>
      <c r="W192" s="400"/>
      <c r="X192" s="401">
        <v>100</v>
      </c>
      <c r="Y192" s="416">
        <v>20</v>
      </c>
      <c r="Z192" s="403"/>
      <c r="AA192" s="401">
        <v>100</v>
      </c>
      <c r="AB192" s="416">
        <v>20</v>
      </c>
      <c r="AC192" s="403"/>
      <c r="AD192" s="492">
        <v>0</v>
      </c>
      <c r="AE192" s="486">
        <v>0</v>
      </c>
      <c r="AF192" s="493">
        <v>0</v>
      </c>
      <c r="AG192" s="488">
        <v>0</v>
      </c>
      <c r="AH192" s="489">
        <v>0</v>
      </c>
      <c r="AI192" s="424">
        <v>0</v>
      </c>
    </row>
    <row r="193" spans="1:35" ht="16.5">
      <c r="A193" s="484" t="s">
        <v>13375</v>
      </c>
      <c r="B193" s="453" t="s">
        <v>12500</v>
      </c>
      <c r="C193" s="395">
        <v>0</v>
      </c>
      <c r="D193" s="411" t="s">
        <v>13265</v>
      </c>
      <c r="E193" s="412" t="s">
        <v>13265</v>
      </c>
      <c r="F193" s="393" t="s">
        <v>13265</v>
      </c>
      <c r="G193" s="461" t="s">
        <v>13026</v>
      </c>
      <c r="H193" s="480" t="s">
        <v>12969</v>
      </c>
      <c r="I193" s="414"/>
      <c r="J193" s="414"/>
      <c r="K193" s="414"/>
      <c r="L193" s="414"/>
      <c r="M193" s="414"/>
      <c r="N193" s="414"/>
      <c r="O193" s="414">
        <v>7200</v>
      </c>
      <c r="P193" s="414" t="b">
        <v>0</v>
      </c>
      <c r="Q193" s="399" t="b">
        <v>0</v>
      </c>
      <c r="R193" s="399" t="s">
        <v>13021</v>
      </c>
      <c r="S193" s="399"/>
      <c r="T193" s="400"/>
      <c r="U193" s="401">
        <v>100</v>
      </c>
      <c r="V193" s="416">
        <v>20</v>
      </c>
      <c r="W193" s="400"/>
      <c r="X193" s="401">
        <v>100</v>
      </c>
      <c r="Y193" s="416">
        <v>20</v>
      </c>
      <c r="Z193" s="403"/>
      <c r="AA193" s="401">
        <v>100</v>
      </c>
      <c r="AB193" s="416">
        <v>20</v>
      </c>
      <c r="AC193" s="403"/>
      <c r="AD193" s="492">
        <v>0</v>
      </c>
      <c r="AE193" s="486">
        <v>0</v>
      </c>
      <c r="AF193" s="493">
        <v>0</v>
      </c>
      <c r="AG193" s="488">
        <v>0</v>
      </c>
      <c r="AH193" s="489">
        <v>0</v>
      </c>
      <c r="AI193" s="424">
        <v>0</v>
      </c>
    </row>
    <row r="194" spans="1:35" ht="16.5">
      <c r="A194" s="484" t="s">
        <v>13376</v>
      </c>
      <c r="B194" s="453" t="s">
        <v>13377</v>
      </c>
      <c r="C194" s="395">
        <v>0</v>
      </c>
      <c r="D194" s="411" t="s">
        <v>13265</v>
      </c>
      <c r="E194" s="412" t="s">
        <v>13265</v>
      </c>
      <c r="F194" s="393" t="s">
        <v>13265</v>
      </c>
      <c r="G194" s="461" t="s">
        <v>13026</v>
      </c>
      <c r="H194" s="480" t="s">
        <v>12969</v>
      </c>
      <c r="I194" s="414"/>
      <c r="J194" s="414"/>
      <c r="K194" s="414"/>
      <c r="L194" s="414"/>
      <c r="M194" s="414"/>
      <c r="N194" s="414"/>
      <c r="O194" s="414">
        <v>7200</v>
      </c>
      <c r="P194" s="414" t="b">
        <v>0</v>
      </c>
      <c r="Q194" s="399" t="b">
        <v>0</v>
      </c>
      <c r="R194" s="399" t="s">
        <v>13021</v>
      </c>
      <c r="S194" s="399"/>
      <c r="T194" s="400"/>
      <c r="U194" s="401">
        <v>100</v>
      </c>
      <c r="V194" s="416">
        <v>20</v>
      </c>
      <c r="W194" s="400"/>
      <c r="X194" s="401">
        <v>100</v>
      </c>
      <c r="Y194" s="416">
        <v>20</v>
      </c>
      <c r="Z194" s="403"/>
      <c r="AA194" s="401">
        <v>100</v>
      </c>
      <c r="AB194" s="416">
        <v>20</v>
      </c>
      <c r="AC194" s="403"/>
      <c r="AD194" s="492">
        <v>0</v>
      </c>
      <c r="AE194" s="486">
        <v>0</v>
      </c>
      <c r="AF194" s="493">
        <v>0</v>
      </c>
      <c r="AG194" s="488">
        <v>0</v>
      </c>
      <c r="AH194" s="489">
        <v>0</v>
      </c>
      <c r="AI194" s="424">
        <v>0</v>
      </c>
    </row>
    <row r="195" spans="1:35" ht="16.5">
      <c r="A195" s="484" t="s">
        <v>13378</v>
      </c>
      <c r="B195" s="453" t="s">
        <v>13379</v>
      </c>
      <c r="C195" s="395">
        <v>0</v>
      </c>
      <c r="D195" s="411" t="s">
        <v>13265</v>
      </c>
      <c r="E195" s="412" t="s">
        <v>13265</v>
      </c>
      <c r="F195" s="393" t="s">
        <v>13265</v>
      </c>
      <c r="G195" s="461" t="s">
        <v>13026</v>
      </c>
      <c r="H195" s="414" t="s">
        <v>12966</v>
      </c>
      <c r="I195" s="414"/>
      <c r="J195" s="414"/>
      <c r="K195" s="414"/>
      <c r="L195" s="414"/>
      <c r="M195" s="414"/>
      <c r="N195" s="414"/>
      <c r="O195" s="414">
        <v>7200</v>
      </c>
      <c r="P195" s="414" t="b">
        <v>1</v>
      </c>
      <c r="Q195" s="399" t="b">
        <v>0</v>
      </c>
      <c r="R195" s="399" t="s">
        <v>13021</v>
      </c>
      <c r="S195" s="399"/>
      <c r="T195" s="400"/>
      <c r="U195" s="401">
        <v>200</v>
      </c>
      <c r="V195" s="416">
        <v>20</v>
      </c>
      <c r="W195" s="400"/>
      <c r="X195" s="401">
        <v>200</v>
      </c>
      <c r="Y195" s="416">
        <v>20</v>
      </c>
      <c r="Z195" s="403"/>
      <c r="AA195" s="401">
        <v>200</v>
      </c>
      <c r="AB195" s="416">
        <v>20</v>
      </c>
      <c r="AC195" s="403"/>
      <c r="AD195" s="492">
        <v>0</v>
      </c>
      <c r="AE195" s="486">
        <v>0</v>
      </c>
      <c r="AF195" s="493">
        <v>0</v>
      </c>
      <c r="AG195" s="488">
        <v>0</v>
      </c>
      <c r="AH195" s="489">
        <v>0</v>
      </c>
      <c r="AI195" s="424">
        <v>0</v>
      </c>
    </row>
    <row r="196" spans="1:35" ht="16.5">
      <c r="A196" s="484" t="s">
        <v>13380</v>
      </c>
      <c r="B196" s="453" t="s">
        <v>13381</v>
      </c>
      <c r="C196" s="395">
        <v>0</v>
      </c>
      <c r="D196" s="411" t="s">
        <v>13265</v>
      </c>
      <c r="E196" s="412" t="s">
        <v>13265</v>
      </c>
      <c r="F196" s="393" t="s">
        <v>13265</v>
      </c>
      <c r="G196" s="461" t="s">
        <v>13026</v>
      </c>
      <c r="H196" s="414" t="s">
        <v>12966</v>
      </c>
      <c r="I196" s="414"/>
      <c r="J196" s="414"/>
      <c r="K196" s="414"/>
      <c r="L196" s="414"/>
      <c r="M196" s="414"/>
      <c r="N196" s="414"/>
      <c r="O196" s="414">
        <v>7200</v>
      </c>
      <c r="P196" s="414" t="b">
        <v>1</v>
      </c>
      <c r="Q196" s="399" t="b">
        <v>0</v>
      </c>
      <c r="R196" s="399" t="s">
        <v>13021</v>
      </c>
      <c r="S196" s="399"/>
      <c r="T196" s="400"/>
      <c r="U196" s="401">
        <v>200</v>
      </c>
      <c r="V196" s="416">
        <v>20</v>
      </c>
      <c r="W196" s="400"/>
      <c r="X196" s="401">
        <v>200</v>
      </c>
      <c r="Y196" s="416">
        <v>20</v>
      </c>
      <c r="Z196" s="403"/>
      <c r="AA196" s="401">
        <v>200</v>
      </c>
      <c r="AB196" s="416">
        <v>20</v>
      </c>
      <c r="AC196" s="403"/>
      <c r="AD196" s="492">
        <v>0</v>
      </c>
      <c r="AE196" s="486">
        <v>0</v>
      </c>
      <c r="AF196" s="493">
        <v>0</v>
      </c>
      <c r="AG196" s="488">
        <v>0</v>
      </c>
      <c r="AH196" s="489">
        <v>0</v>
      </c>
      <c r="AI196" s="424">
        <v>0</v>
      </c>
    </row>
    <row r="197" spans="1:35" ht="16.5">
      <c r="A197" s="499" t="s">
        <v>12493</v>
      </c>
      <c r="B197" s="443" t="s">
        <v>12492</v>
      </c>
      <c r="C197" s="395">
        <v>7</v>
      </c>
      <c r="D197" s="411" t="s">
        <v>13265</v>
      </c>
      <c r="E197" s="412" t="s">
        <v>13265</v>
      </c>
      <c r="F197" s="393" t="s">
        <v>13265</v>
      </c>
      <c r="G197" s="461" t="s">
        <v>13033</v>
      </c>
      <c r="H197" s="414" t="s">
        <v>12966</v>
      </c>
      <c r="I197" s="414"/>
      <c r="J197" s="414"/>
      <c r="K197" s="414"/>
      <c r="L197" s="414"/>
      <c r="M197" s="414"/>
      <c r="N197" s="414"/>
      <c r="O197" s="414">
        <v>21600</v>
      </c>
      <c r="P197" s="414" t="b">
        <v>1</v>
      </c>
      <c r="Q197" s="399" t="b">
        <v>0</v>
      </c>
      <c r="R197" s="399" t="s">
        <v>13021</v>
      </c>
      <c r="S197" s="399" t="s">
        <v>950</v>
      </c>
      <c r="T197" s="26"/>
      <c r="U197" s="401">
        <v>1250</v>
      </c>
      <c r="V197" s="416">
        <v>60</v>
      </c>
      <c r="W197" s="400"/>
      <c r="X197" s="401">
        <v>1250</v>
      </c>
      <c r="Y197" s="416">
        <v>60</v>
      </c>
      <c r="Z197" s="403"/>
      <c r="AA197" s="401">
        <v>1250</v>
      </c>
      <c r="AB197" s="416">
        <v>60</v>
      </c>
      <c r="AC197" s="403"/>
      <c r="AD197" s="462">
        <v>10</v>
      </c>
      <c r="AE197" s="463">
        <v>25</v>
      </c>
      <c r="AF197" s="464">
        <v>0</v>
      </c>
      <c r="AG197" s="465">
        <v>0</v>
      </c>
      <c r="AH197" s="466">
        <v>0</v>
      </c>
      <c r="AI197" s="466">
        <v>0</v>
      </c>
    </row>
    <row r="198" spans="1:35" ht="16.5">
      <c r="A198" s="499" t="s">
        <v>13382</v>
      </c>
      <c r="B198" s="443" t="s">
        <v>13383</v>
      </c>
      <c r="C198" s="395">
        <v>7</v>
      </c>
      <c r="D198" s="411" t="s">
        <v>13265</v>
      </c>
      <c r="E198" s="412" t="s">
        <v>13265</v>
      </c>
      <c r="F198" s="393" t="s">
        <v>13265</v>
      </c>
      <c r="G198" s="461" t="s">
        <v>13033</v>
      </c>
      <c r="H198" s="414" t="s">
        <v>12966</v>
      </c>
      <c r="I198" s="414"/>
      <c r="J198" s="414"/>
      <c r="K198" s="414"/>
      <c r="L198" s="414"/>
      <c r="M198" s="414"/>
      <c r="N198" s="414"/>
      <c r="O198" s="414">
        <v>21600</v>
      </c>
      <c r="P198" s="414" t="b">
        <v>1</v>
      </c>
      <c r="Q198" s="399" t="b">
        <v>0</v>
      </c>
      <c r="R198" s="399" t="s">
        <v>13021</v>
      </c>
      <c r="S198" s="399"/>
      <c r="T198" s="400"/>
      <c r="U198" s="401">
        <v>900</v>
      </c>
      <c r="V198" s="416">
        <v>40</v>
      </c>
      <c r="W198" s="400"/>
      <c r="X198" s="401">
        <v>900</v>
      </c>
      <c r="Y198" s="416">
        <v>40</v>
      </c>
      <c r="Z198" s="403"/>
      <c r="AA198" s="401">
        <v>900</v>
      </c>
      <c r="AB198" s="416">
        <v>40</v>
      </c>
      <c r="AC198" s="403"/>
      <c r="AD198" s="462">
        <v>5</v>
      </c>
      <c r="AE198" s="463">
        <v>5</v>
      </c>
      <c r="AF198" s="464">
        <v>0</v>
      </c>
      <c r="AG198" s="465">
        <v>0</v>
      </c>
      <c r="AH198" s="466">
        <v>0</v>
      </c>
      <c r="AI198" s="466">
        <v>0</v>
      </c>
    </row>
    <row r="199" spans="1:35" ht="16.5">
      <c r="A199" s="500" t="s">
        <v>13384</v>
      </c>
      <c r="B199" s="501" t="s">
        <v>13385</v>
      </c>
      <c r="C199" s="395">
        <v>7</v>
      </c>
      <c r="D199" s="411" t="s">
        <v>13265</v>
      </c>
      <c r="E199" s="412" t="s">
        <v>13265</v>
      </c>
      <c r="F199" s="393" t="s">
        <v>13265</v>
      </c>
      <c r="G199" s="461" t="s">
        <v>13033</v>
      </c>
      <c r="H199" s="414" t="s">
        <v>12966</v>
      </c>
      <c r="I199" s="414"/>
      <c r="J199" s="414"/>
      <c r="K199" s="414"/>
      <c r="L199" s="414"/>
      <c r="M199" s="414"/>
      <c r="N199" s="414"/>
      <c r="O199" s="414">
        <v>14400</v>
      </c>
      <c r="P199" s="414" t="b">
        <v>1</v>
      </c>
      <c r="Q199" s="399" t="b">
        <v>0</v>
      </c>
      <c r="R199" s="399" t="s">
        <v>13021</v>
      </c>
      <c r="S199" s="399"/>
      <c r="T199" s="400"/>
      <c r="U199" s="418">
        <v>700</v>
      </c>
      <c r="V199" s="419">
        <v>40</v>
      </c>
      <c r="W199" s="400"/>
      <c r="X199" s="418">
        <v>700</v>
      </c>
      <c r="Y199" s="419">
        <v>40</v>
      </c>
      <c r="Z199" s="403"/>
      <c r="AA199" s="418">
        <v>700</v>
      </c>
      <c r="AB199" s="419">
        <v>40</v>
      </c>
      <c r="AC199" s="403"/>
      <c r="AD199" s="420">
        <v>25</v>
      </c>
      <c r="AE199" s="421">
        <v>25</v>
      </c>
      <c r="AF199" s="428">
        <v>0</v>
      </c>
      <c r="AG199" s="423">
        <v>0</v>
      </c>
      <c r="AH199" s="424">
        <v>0</v>
      </c>
      <c r="AI199" s="424">
        <v>0</v>
      </c>
    </row>
    <row r="200" spans="1:35" ht="16.5">
      <c r="A200" s="500" t="s">
        <v>13386</v>
      </c>
      <c r="B200" s="501" t="s">
        <v>13387</v>
      </c>
      <c r="C200" s="395">
        <v>7</v>
      </c>
      <c r="D200" s="411" t="s">
        <v>13265</v>
      </c>
      <c r="E200" s="412" t="s">
        <v>13265</v>
      </c>
      <c r="F200" s="393" t="s">
        <v>13265</v>
      </c>
      <c r="G200" s="461" t="s">
        <v>13033</v>
      </c>
      <c r="H200" s="414" t="s">
        <v>12966</v>
      </c>
      <c r="I200" s="414"/>
      <c r="J200" s="414"/>
      <c r="K200" s="414"/>
      <c r="L200" s="414"/>
      <c r="M200" s="414"/>
      <c r="N200" s="414"/>
      <c r="O200" s="414">
        <v>14400</v>
      </c>
      <c r="P200" s="414" t="b">
        <v>1</v>
      </c>
      <c r="Q200" s="399" t="b">
        <v>0</v>
      </c>
      <c r="R200" s="399" t="s">
        <v>13021</v>
      </c>
      <c r="S200" s="399"/>
      <c r="T200" s="400"/>
      <c r="U200" s="418">
        <v>700</v>
      </c>
      <c r="V200" s="419">
        <v>40</v>
      </c>
      <c r="W200" s="400"/>
      <c r="X200" s="418">
        <v>700</v>
      </c>
      <c r="Y200" s="419">
        <v>40</v>
      </c>
      <c r="Z200" s="403"/>
      <c r="AA200" s="418">
        <v>700</v>
      </c>
      <c r="AB200" s="419">
        <v>40</v>
      </c>
      <c r="AC200" s="403"/>
      <c r="AD200" s="420">
        <v>25</v>
      </c>
      <c r="AE200" s="421">
        <v>25</v>
      </c>
      <c r="AF200" s="428">
        <v>0</v>
      </c>
      <c r="AG200" s="423">
        <v>0</v>
      </c>
      <c r="AH200" s="424">
        <v>0</v>
      </c>
      <c r="AI200" s="424">
        <v>0</v>
      </c>
    </row>
    <row r="201" spans="1:35" ht="16.5">
      <c r="A201" s="500" t="s">
        <v>13388</v>
      </c>
      <c r="B201" s="501" t="s">
        <v>13389</v>
      </c>
      <c r="C201" s="395">
        <v>7</v>
      </c>
      <c r="D201" s="411" t="s">
        <v>13265</v>
      </c>
      <c r="E201" s="412" t="s">
        <v>13265</v>
      </c>
      <c r="F201" s="393" t="s">
        <v>13265</v>
      </c>
      <c r="G201" s="461" t="s">
        <v>13033</v>
      </c>
      <c r="H201" s="414" t="s">
        <v>12966</v>
      </c>
      <c r="I201" s="414"/>
      <c r="J201" s="414"/>
      <c r="K201" s="414"/>
      <c r="L201" s="414"/>
      <c r="M201" s="414"/>
      <c r="N201" s="414"/>
      <c r="O201" s="414">
        <v>14400</v>
      </c>
      <c r="P201" s="414" t="b">
        <v>1</v>
      </c>
      <c r="Q201" s="399" t="b">
        <v>0</v>
      </c>
      <c r="R201" s="399" t="s">
        <v>13021</v>
      </c>
      <c r="S201" s="399"/>
      <c r="T201" s="400"/>
      <c r="U201" s="418">
        <v>700</v>
      </c>
      <c r="V201" s="419">
        <v>40</v>
      </c>
      <c r="W201" s="400"/>
      <c r="X201" s="418">
        <v>700</v>
      </c>
      <c r="Y201" s="419">
        <v>40</v>
      </c>
      <c r="Z201" s="403"/>
      <c r="AA201" s="418">
        <v>700</v>
      </c>
      <c r="AB201" s="419">
        <v>40</v>
      </c>
      <c r="AC201" s="403"/>
      <c r="AD201" s="420">
        <v>25</v>
      </c>
      <c r="AE201" s="421">
        <v>25</v>
      </c>
      <c r="AF201" s="428">
        <v>0</v>
      </c>
      <c r="AG201" s="423">
        <v>0</v>
      </c>
      <c r="AH201" s="424">
        <v>0</v>
      </c>
      <c r="AI201" s="424">
        <v>0</v>
      </c>
    </row>
    <row r="202" spans="1:35" ht="16.5">
      <c r="A202" s="484" t="s">
        <v>13390</v>
      </c>
      <c r="B202" s="453" t="s">
        <v>13391</v>
      </c>
      <c r="C202" s="395">
        <v>7</v>
      </c>
      <c r="D202" s="411" t="s">
        <v>13265</v>
      </c>
      <c r="E202" s="412" t="s">
        <v>13265</v>
      </c>
      <c r="F202" s="393" t="s">
        <v>13265</v>
      </c>
      <c r="G202" s="461" t="s">
        <v>13061</v>
      </c>
      <c r="H202" s="480" t="s">
        <v>12969</v>
      </c>
      <c r="I202" s="414"/>
      <c r="J202" s="414"/>
      <c r="K202" s="414"/>
      <c r="L202" s="414"/>
      <c r="M202" s="414"/>
      <c r="N202" s="414"/>
      <c r="O202" s="414">
        <v>14400</v>
      </c>
      <c r="P202" s="414" t="b">
        <v>0</v>
      </c>
      <c r="Q202" s="399" t="b">
        <v>0</v>
      </c>
      <c r="R202" s="399" t="s">
        <v>13021</v>
      </c>
      <c r="S202" s="399"/>
      <c r="T202" s="400"/>
      <c r="U202" s="401">
        <v>150</v>
      </c>
      <c r="V202" s="416">
        <v>10</v>
      </c>
      <c r="W202" s="400"/>
      <c r="X202" s="401">
        <v>150</v>
      </c>
      <c r="Y202" s="416">
        <v>10</v>
      </c>
      <c r="Z202" s="403"/>
      <c r="AA202" s="401">
        <v>150</v>
      </c>
      <c r="AB202" s="416">
        <v>10</v>
      </c>
      <c r="AC202" s="403"/>
      <c r="AD202" s="492">
        <v>0</v>
      </c>
      <c r="AE202" s="486">
        <v>0</v>
      </c>
      <c r="AF202" s="493">
        <v>0</v>
      </c>
      <c r="AG202" s="488">
        <v>0</v>
      </c>
      <c r="AH202" s="489">
        <v>0</v>
      </c>
      <c r="AI202" s="424">
        <v>0</v>
      </c>
    </row>
    <row r="203" spans="1:35" ht="16.5">
      <c r="A203" s="484" t="s">
        <v>13392</v>
      </c>
      <c r="B203" s="453" t="s">
        <v>13393</v>
      </c>
      <c r="C203" s="395">
        <v>7</v>
      </c>
      <c r="D203" s="411" t="s">
        <v>13265</v>
      </c>
      <c r="E203" s="412" t="s">
        <v>13265</v>
      </c>
      <c r="F203" s="393" t="s">
        <v>13265</v>
      </c>
      <c r="G203" s="461" t="s">
        <v>13061</v>
      </c>
      <c r="H203" s="480" t="s">
        <v>12969</v>
      </c>
      <c r="I203" s="414"/>
      <c r="J203" s="414"/>
      <c r="K203" s="414"/>
      <c r="L203" s="414"/>
      <c r="M203" s="414"/>
      <c r="N203" s="414"/>
      <c r="O203" s="414">
        <v>14400</v>
      </c>
      <c r="P203" s="414" t="b">
        <v>0</v>
      </c>
      <c r="Q203" s="399" t="b">
        <v>0</v>
      </c>
      <c r="R203" s="399" t="s">
        <v>13021</v>
      </c>
      <c r="S203" s="399"/>
      <c r="T203" s="400"/>
      <c r="U203" s="401">
        <v>100</v>
      </c>
      <c r="V203" s="416">
        <v>10</v>
      </c>
      <c r="W203" s="400"/>
      <c r="X203" s="401">
        <v>100</v>
      </c>
      <c r="Y203" s="416">
        <v>10</v>
      </c>
      <c r="Z203" s="403"/>
      <c r="AA203" s="401">
        <v>100</v>
      </c>
      <c r="AB203" s="416">
        <v>10</v>
      </c>
      <c r="AC203" s="403"/>
      <c r="AD203" s="492">
        <v>0</v>
      </c>
      <c r="AE203" s="486">
        <v>0</v>
      </c>
      <c r="AF203" s="493">
        <v>0</v>
      </c>
      <c r="AG203" s="488">
        <v>0</v>
      </c>
      <c r="AH203" s="489">
        <v>0</v>
      </c>
      <c r="AI203" s="424">
        <v>0</v>
      </c>
    </row>
    <row r="204" spans="1:35" ht="16.5">
      <c r="A204" s="484" t="s">
        <v>13394</v>
      </c>
      <c r="B204" s="453" t="s">
        <v>13395</v>
      </c>
      <c r="C204" s="395">
        <v>7</v>
      </c>
      <c r="D204" s="411" t="s">
        <v>13265</v>
      </c>
      <c r="E204" s="412" t="s">
        <v>13265</v>
      </c>
      <c r="F204" s="393" t="s">
        <v>13265</v>
      </c>
      <c r="G204" s="461" t="s">
        <v>13061</v>
      </c>
      <c r="H204" s="414" t="s">
        <v>12966</v>
      </c>
      <c r="I204" s="414"/>
      <c r="J204" s="414"/>
      <c r="K204" s="414"/>
      <c r="L204" s="414"/>
      <c r="M204" s="414"/>
      <c r="N204" s="414"/>
      <c r="O204" s="414">
        <v>14400</v>
      </c>
      <c r="P204" s="414" t="b">
        <v>1</v>
      </c>
      <c r="Q204" s="399" t="b">
        <v>0</v>
      </c>
      <c r="R204" s="399" t="s">
        <v>13021</v>
      </c>
      <c r="S204" s="399"/>
      <c r="T204" s="400"/>
      <c r="U204" s="401">
        <v>2000</v>
      </c>
      <c r="V204" s="416">
        <v>160</v>
      </c>
      <c r="W204" s="400"/>
      <c r="X204" s="401">
        <v>2000</v>
      </c>
      <c r="Y204" s="416">
        <v>160</v>
      </c>
      <c r="Z204" s="403"/>
      <c r="AA204" s="401">
        <v>2000</v>
      </c>
      <c r="AB204" s="416">
        <v>160</v>
      </c>
      <c r="AC204" s="403"/>
      <c r="AD204" s="492">
        <v>0</v>
      </c>
      <c r="AE204" s="486">
        <v>50</v>
      </c>
      <c r="AF204" s="493">
        <v>0</v>
      </c>
      <c r="AG204" s="488">
        <v>0</v>
      </c>
      <c r="AH204" s="489">
        <v>0</v>
      </c>
      <c r="AI204" s="424">
        <v>0</v>
      </c>
    </row>
    <row r="205" spans="1:35" ht="16.5">
      <c r="A205" s="460" t="s">
        <v>13396</v>
      </c>
      <c r="B205" s="443" t="s">
        <v>13397</v>
      </c>
      <c r="C205" s="395">
        <v>7</v>
      </c>
      <c r="D205" s="411" t="s">
        <v>13265</v>
      </c>
      <c r="E205" s="412" t="s">
        <v>13265</v>
      </c>
      <c r="F205" s="393" t="s">
        <v>13265</v>
      </c>
      <c r="G205" s="461" t="s">
        <v>13061</v>
      </c>
      <c r="H205" s="414" t="s">
        <v>12966</v>
      </c>
      <c r="I205" s="414"/>
      <c r="J205" s="414"/>
      <c r="K205" s="414"/>
      <c r="L205" s="414"/>
      <c r="M205" s="414"/>
      <c r="N205" s="414"/>
      <c r="O205" s="414">
        <v>14400</v>
      </c>
      <c r="P205" s="414" t="b">
        <v>1</v>
      </c>
      <c r="Q205" s="399" t="b">
        <v>0</v>
      </c>
      <c r="R205" s="399" t="s">
        <v>13021</v>
      </c>
      <c r="S205" s="399" t="s">
        <v>981</v>
      </c>
      <c r="T205" s="400"/>
      <c r="U205" s="401">
        <v>1000</v>
      </c>
      <c r="V205" s="416">
        <v>100</v>
      </c>
      <c r="W205" s="400"/>
      <c r="X205" s="401">
        <v>1000</v>
      </c>
      <c r="Y205" s="416">
        <v>100</v>
      </c>
      <c r="Z205" s="403"/>
      <c r="AA205" s="401">
        <v>1000</v>
      </c>
      <c r="AB205" s="416">
        <v>100</v>
      </c>
      <c r="AC205" s="403"/>
      <c r="AD205" s="420">
        <v>0</v>
      </c>
      <c r="AE205" s="421">
        <v>40</v>
      </c>
      <c r="AF205" s="428">
        <v>40</v>
      </c>
      <c r="AG205" s="423">
        <v>0</v>
      </c>
      <c r="AH205" s="424">
        <v>0</v>
      </c>
      <c r="AI205" s="424">
        <v>0</v>
      </c>
    </row>
    <row r="206" spans="1:35" ht="16.5">
      <c r="A206" s="460" t="s">
        <v>13398</v>
      </c>
      <c r="B206" s="443" t="s">
        <v>13399</v>
      </c>
      <c r="C206" s="395">
        <v>7</v>
      </c>
      <c r="D206" s="411" t="s">
        <v>13265</v>
      </c>
      <c r="E206" s="412" t="s">
        <v>13265</v>
      </c>
      <c r="F206" s="393" t="s">
        <v>13265</v>
      </c>
      <c r="G206" s="461" t="s">
        <v>13061</v>
      </c>
      <c r="H206" s="414" t="s">
        <v>12966</v>
      </c>
      <c r="I206" s="414"/>
      <c r="J206" s="414"/>
      <c r="K206" s="414"/>
      <c r="L206" s="414"/>
      <c r="M206" s="414"/>
      <c r="N206" s="414"/>
      <c r="O206" s="414">
        <v>14400</v>
      </c>
      <c r="P206" s="414" t="b">
        <v>1</v>
      </c>
      <c r="Q206" s="399" t="b">
        <v>0</v>
      </c>
      <c r="R206" s="399" t="s">
        <v>13021</v>
      </c>
      <c r="S206" s="399"/>
      <c r="T206" s="400"/>
      <c r="U206" s="401">
        <v>150</v>
      </c>
      <c r="V206" s="416">
        <v>5</v>
      </c>
      <c r="W206" s="400"/>
      <c r="X206" s="401">
        <v>150</v>
      </c>
      <c r="Y206" s="416">
        <v>5</v>
      </c>
      <c r="Z206" s="403"/>
      <c r="AA206" s="401">
        <v>150</v>
      </c>
      <c r="AB206" s="416">
        <v>5</v>
      </c>
      <c r="AC206" s="403"/>
      <c r="AD206" s="492">
        <v>50</v>
      </c>
      <c r="AE206" s="486">
        <v>0</v>
      </c>
      <c r="AF206" s="493">
        <v>50</v>
      </c>
      <c r="AG206" s="488">
        <v>0</v>
      </c>
      <c r="AH206" s="489">
        <v>0</v>
      </c>
      <c r="AI206" s="424">
        <v>0</v>
      </c>
    </row>
    <row r="207" spans="1:35" ht="16.5">
      <c r="A207" s="460" t="s">
        <v>13400</v>
      </c>
      <c r="B207" s="443" t="s">
        <v>13401</v>
      </c>
      <c r="C207" s="395">
        <v>7</v>
      </c>
      <c r="D207" s="411" t="s">
        <v>13265</v>
      </c>
      <c r="E207" s="412" t="s">
        <v>13265</v>
      </c>
      <c r="F207" s="393" t="s">
        <v>13265</v>
      </c>
      <c r="G207" s="461" t="s">
        <v>13061</v>
      </c>
      <c r="H207" s="414" t="s">
        <v>12966</v>
      </c>
      <c r="I207" s="414"/>
      <c r="J207" s="414"/>
      <c r="K207" s="414"/>
      <c r="L207" s="414"/>
      <c r="M207" s="414"/>
      <c r="N207" s="414"/>
      <c r="O207" s="414">
        <v>14400</v>
      </c>
      <c r="P207" s="414" t="b">
        <v>1</v>
      </c>
      <c r="Q207" s="399" t="b">
        <v>0</v>
      </c>
      <c r="R207" s="399" t="s">
        <v>13021</v>
      </c>
      <c r="S207" s="399"/>
      <c r="T207" s="400"/>
      <c r="U207" s="401">
        <v>300</v>
      </c>
      <c r="V207" s="416">
        <v>30</v>
      </c>
      <c r="W207" s="400"/>
      <c r="X207" s="401">
        <v>300</v>
      </c>
      <c r="Y207" s="416">
        <v>30</v>
      </c>
      <c r="Z207" s="403"/>
      <c r="AA207" s="401">
        <v>300</v>
      </c>
      <c r="AB207" s="416">
        <v>30</v>
      </c>
      <c r="AC207" s="403"/>
      <c r="AD207" s="492">
        <v>0</v>
      </c>
      <c r="AE207" s="486">
        <v>0</v>
      </c>
      <c r="AF207" s="493">
        <v>0</v>
      </c>
      <c r="AG207" s="488">
        <v>0</v>
      </c>
      <c r="AH207" s="489">
        <v>0</v>
      </c>
      <c r="AI207" s="424">
        <v>0</v>
      </c>
    </row>
    <row r="208" spans="1:35" ht="16.5">
      <c r="A208" s="484" t="s">
        <v>13402</v>
      </c>
      <c r="B208" s="453" t="s">
        <v>13403</v>
      </c>
      <c r="C208" s="395">
        <v>7</v>
      </c>
      <c r="D208" s="411" t="s">
        <v>13265</v>
      </c>
      <c r="E208" s="412" t="s">
        <v>13265</v>
      </c>
      <c r="F208" s="393" t="s">
        <v>13265</v>
      </c>
      <c r="G208" s="461" t="s">
        <v>13028</v>
      </c>
      <c r="H208" s="414" t="s">
        <v>12966</v>
      </c>
      <c r="I208" s="414"/>
      <c r="J208" s="414"/>
      <c r="K208" s="414"/>
      <c r="L208" s="414"/>
      <c r="M208" s="414"/>
      <c r="N208" s="414"/>
      <c r="O208" s="414">
        <v>14400</v>
      </c>
      <c r="P208" s="414" t="b">
        <v>1</v>
      </c>
      <c r="Q208" s="399" t="b">
        <v>0</v>
      </c>
      <c r="R208" s="399" t="s">
        <v>13021</v>
      </c>
      <c r="S208" s="399"/>
      <c r="T208" s="400"/>
      <c r="U208" s="401">
        <v>3000</v>
      </c>
      <c r="V208" s="416">
        <v>160</v>
      </c>
      <c r="W208" s="400"/>
      <c r="X208" s="401">
        <v>3000</v>
      </c>
      <c r="Y208" s="416">
        <v>160</v>
      </c>
      <c r="Z208" s="403"/>
      <c r="AA208" s="401">
        <v>3000</v>
      </c>
      <c r="AB208" s="416">
        <v>160</v>
      </c>
      <c r="AC208" s="403"/>
      <c r="AD208" s="492">
        <v>0</v>
      </c>
      <c r="AE208" s="486">
        <v>0</v>
      </c>
      <c r="AF208" s="493">
        <v>0</v>
      </c>
      <c r="AG208" s="488">
        <v>0</v>
      </c>
      <c r="AH208" s="489">
        <v>0</v>
      </c>
      <c r="AI208" s="424">
        <v>0</v>
      </c>
    </row>
    <row r="209" spans="1:35" ht="16.5">
      <c r="A209" s="484" t="s">
        <v>13404</v>
      </c>
      <c r="B209" s="453" t="s">
        <v>13405</v>
      </c>
      <c r="C209" s="395">
        <v>7</v>
      </c>
      <c r="D209" s="411" t="s">
        <v>13265</v>
      </c>
      <c r="E209" s="412" t="s">
        <v>13265</v>
      </c>
      <c r="F209" s="393" t="s">
        <v>13265</v>
      </c>
      <c r="G209" s="461" t="s">
        <v>13028</v>
      </c>
      <c r="H209" s="480" t="s">
        <v>12969</v>
      </c>
      <c r="I209" s="414"/>
      <c r="J209" s="414"/>
      <c r="K209" s="414"/>
      <c r="L209" s="414"/>
      <c r="M209" s="414"/>
      <c r="N209" s="414"/>
      <c r="O209" s="414">
        <v>14400</v>
      </c>
      <c r="P209" s="414" t="b">
        <v>0</v>
      </c>
      <c r="Q209" s="399" t="b">
        <v>0</v>
      </c>
      <c r="R209" s="399" t="s">
        <v>13021</v>
      </c>
      <c r="S209" s="399"/>
      <c r="T209" s="400"/>
      <c r="U209" s="401">
        <v>500</v>
      </c>
      <c r="V209" s="416">
        <v>30</v>
      </c>
      <c r="W209" s="400"/>
      <c r="X209" s="401">
        <v>500</v>
      </c>
      <c r="Y209" s="416">
        <v>30</v>
      </c>
      <c r="Z209" s="403"/>
      <c r="AA209" s="401">
        <v>500</v>
      </c>
      <c r="AB209" s="416">
        <v>30</v>
      </c>
      <c r="AC209" s="403"/>
      <c r="AD209" s="492">
        <v>0</v>
      </c>
      <c r="AE209" s="486">
        <v>0</v>
      </c>
      <c r="AF209" s="493">
        <v>0</v>
      </c>
      <c r="AG209" s="488">
        <v>0</v>
      </c>
      <c r="AH209" s="489">
        <v>0</v>
      </c>
      <c r="AI209" s="424">
        <v>0</v>
      </c>
    </row>
    <row r="210" spans="1:35" ht="16.5">
      <c r="A210" s="460" t="s">
        <v>13406</v>
      </c>
      <c r="B210" s="443" t="s">
        <v>12476</v>
      </c>
      <c r="C210" s="395">
        <v>7</v>
      </c>
      <c r="D210" s="411" t="s">
        <v>13265</v>
      </c>
      <c r="E210" s="412" t="s">
        <v>13265</v>
      </c>
      <c r="F210" s="393" t="s">
        <v>13265</v>
      </c>
      <c r="G210" s="461" t="s">
        <v>13028</v>
      </c>
      <c r="H210" s="414" t="s">
        <v>12968</v>
      </c>
      <c r="I210" s="414"/>
      <c r="J210" s="414"/>
      <c r="K210" s="414"/>
      <c r="L210" s="414"/>
      <c r="M210" s="414"/>
      <c r="N210" s="414"/>
      <c r="O210" s="414">
        <v>14400</v>
      </c>
      <c r="P210" s="414" t="b">
        <v>1</v>
      </c>
      <c r="Q210" s="399" t="b">
        <v>0</v>
      </c>
      <c r="R210" s="399" t="s">
        <v>13021</v>
      </c>
      <c r="S210" s="399" t="s">
        <v>1003</v>
      </c>
      <c r="T210" s="400"/>
      <c r="U210" s="401">
        <v>4000</v>
      </c>
      <c r="V210" s="416">
        <v>200</v>
      </c>
      <c r="W210" s="400"/>
      <c r="X210" s="401">
        <v>4000</v>
      </c>
      <c r="Y210" s="416">
        <v>200</v>
      </c>
      <c r="Z210" s="403"/>
      <c r="AA210" s="401">
        <v>4000</v>
      </c>
      <c r="AB210" s="416">
        <v>200</v>
      </c>
      <c r="AC210" s="403"/>
      <c r="AD210" s="420">
        <v>0</v>
      </c>
      <c r="AE210" s="421">
        <v>40</v>
      </c>
      <c r="AF210" s="428">
        <v>40</v>
      </c>
      <c r="AG210" s="423">
        <v>0</v>
      </c>
      <c r="AH210" s="424">
        <v>100</v>
      </c>
      <c r="AI210" s="424">
        <v>0</v>
      </c>
    </row>
    <row r="211" spans="1:35" ht="16.5">
      <c r="A211" s="498" t="s">
        <v>13407</v>
      </c>
      <c r="B211" s="430" t="s">
        <v>13408</v>
      </c>
      <c r="C211" s="395">
        <v>7</v>
      </c>
      <c r="D211" s="411" t="s">
        <v>13265</v>
      </c>
      <c r="E211" s="412" t="s">
        <v>13265</v>
      </c>
      <c r="F211" s="393" t="s">
        <v>13265</v>
      </c>
      <c r="G211" s="461" t="s">
        <v>13043</v>
      </c>
      <c r="H211" s="480" t="s">
        <v>12969</v>
      </c>
      <c r="I211" s="414"/>
      <c r="J211" s="414"/>
      <c r="K211" s="414"/>
      <c r="L211" s="414"/>
      <c r="M211" s="414"/>
      <c r="N211" s="414"/>
      <c r="O211" s="414">
        <v>14400</v>
      </c>
      <c r="P211" s="414" t="b">
        <v>0</v>
      </c>
      <c r="Q211" s="399" t="b">
        <v>0</v>
      </c>
      <c r="R211" s="399" t="s">
        <v>13021</v>
      </c>
      <c r="S211" s="399"/>
      <c r="T211" s="400"/>
      <c r="U211" s="401">
        <v>200</v>
      </c>
      <c r="V211" s="416">
        <v>20</v>
      </c>
      <c r="W211" s="400"/>
      <c r="X211" s="401">
        <v>200</v>
      </c>
      <c r="Y211" s="416">
        <v>20</v>
      </c>
      <c r="Z211" s="403"/>
      <c r="AA211" s="401">
        <v>200</v>
      </c>
      <c r="AB211" s="416">
        <v>20</v>
      </c>
      <c r="AC211" s="403"/>
      <c r="AD211" s="492">
        <v>0</v>
      </c>
      <c r="AE211" s="486">
        <v>0</v>
      </c>
      <c r="AF211" s="493">
        <v>0</v>
      </c>
      <c r="AG211" s="488">
        <v>0</v>
      </c>
      <c r="AH211" s="489">
        <v>0</v>
      </c>
      <c r="AI211" s="424">
        <v>0</v>
      </c>
    </row>
    <row r="212" spans="1:35" ht="16.5">
      <c r="A212" s="460" t="s">
        <v>12461</v>
      </c>
      <c r="B212" s="443" t="s">
        <v>12460</v>
      </c>
      <c r="C212" s="395">
        <v>7</v>
      </c>
      <c r="D212" s="411" t="s">
        <v>13265</v>
      </c>
      <c r="E212" s="412" t="s">
        <v>13265</v>
      </c>
      <c r="F212" s="393" t="s">
        <v>13265</v>
      </c>
      <c r="G212" s="461" t="s">
        <v>13043</v>
      </c>
      <c r="H212" s="414" t="s">
        <v>12966</v>
      </c>
      <c r="I212" s="414"/>
      <c r="J212" s="414"/>
      <c r="K212" s="414"/>
      <c r="L212" s="414"/>
      <c r="M212" s="414"/>
      <c r="N212" s="414"/>
      <c r="O212" s="414">
        <v>14400</v>
      </c>
      <c r="P212" s="414" t="b">
        <v>1</v>
      </c>
      <c r="Q212" s="399" t="b">
        <v>0</v>
      </c>
      <c r="R212" s="399" t="s">
        <v>13021</v>
      </c>
      <c r="S212" s="399"/>
      <c r="T212" s="400"/>
      <c r="U212" s="401">
        <v>1200</v>
      </c>
      <c r="V212" s="416">
        <v>60</v>
      </c>
      <c r="W212" s="400"/>
      <c r="X212" s="401">
        <v>1200</v>
      </c>
      <c r="Y212" s="416">
        <v>60</v>
      </c>
      <c r="Z212" s="403"/>
      <c r="AA212" s="401">
        <v>1200</v>
      </c>
      <c r="AB212" s="416">
        <v>60</v>
      </c>
      <c r="AC212" s="403"/>
      <c r="AD212" s="492">
        <v>40</v>
      </c>
      <c r="AE212" s="486">
        <v>0</v>
      </c>
      <c r="AF212" s="493">
        <v>40</v>
      </c>
      <c r="AG212" s="488">
        <v>0</v>
      </c>
      <c r="AH212" s="489">
        <v>0</v>
      </c>
      <c r="AI212" s="424">
        <v>0</v>
      </c>
    </row>
    <row r="213" spans="1:35" ht="16.5">
      <c r="A213" s="460" t="s">
        <v>12491</v>
      </c>
      <c r="B213" s="443" t="s">
        <v>12490</v>
      </c>
      <c r="C213" s="395">
        <v>7</v>
      </c>
      <c r="D213" s="411" t="s">
        <v>13265</v>
      </c>
      <c r="E213" s="412" t="s">
        <v>13265</v>
      </c>
      <c r="F213" s="393" t="s">
        <v>13265</v>
      </c>
      <c r="G213" s="461" t="s">
        <v>13043</v>
      </c>
      <c r="H213" s="414" t="s">
        <v>12966</v>
      </c>
      <c r="I213" s="414"/>
      <c r="J213" s="414"/>
      <c r="K213" s="414"/>
      <c r="L213" s="414"/>
      <c r="M213" s="414"/>
      <c r="N213" s="414"/>
      <c r="O213" s="414">
        <v>14400</v>
      </c>
      <c r="P213" s="414" t="b">
        <v>1</v>
      </c>
      <c r="Q213" s="399" t="b">
        <v>0</v>
      </c>
      <c r="R213" s="399" t="s">
        <v>13021</v>
      </c>
      <c r="S213" s="399"/>
      <c r="T213" s="400"/>
      <c r="U213" s="401">
        <v>700</v>
      </c>
      <c r="V213" s="416">
        <v>40</v>
      </c>
      <c r="W213" s="400"/>
      <c r="X213" s="401">
        <v>700</v>
      </c>
      <c r="Y213" s="416">
        <v>40</v>
      </c>
      <c r="Z213" s="403"/>
      <c r="AA213" s="401">
        <v>700</v>
      </c>
      <c r="AB213" s="416">
        <v>40</v>
      </c>
      <c r="AC213" s="403"/>
      <c r="AD213" s="492">
        <v>0</v>
      </c>
      <c r="AE213" s="486">
        <v>0</v>
      </c>
      <c r="AF213" s="493">
        <v>0</v>
      </c>
      <c r="AG213" s="488">
        <v>0</v>
      </c>
      <c r="AH213" s="489">
        <v>0</v>
      </c>
      <c r="AI213" s="424">
        <v>0</v>
      </c>
    </row>
    <row r="214" spans="1:35" ht="16.5">
      <c r="A214" s="502" t="s">
        <v>13409</v>
      </c>
      <c r="B214" s="459" t="s">
        <v>13410</v>
      </c>
      <c r="C214" s="395">
        <v>7</v>
      </c>
      <c r="D214" s="411" t="s">
        <v>13265</v>
      </c>
      <c r="E214" s="412" t="s">
        <v>13265</v>
      </c>
      <c r="F214" s="393" t="s">
        <v>13265</v>
      </c>
      <c r="G214" s="461" t="s">
        <v>13043</v>
      </c>
      <c r="H214" s="414" t="s">
        <v>12964</v>
      </c>
      <c r="I214" s="414"/>
      <c r="J214" s="414"/>
      <c r="K214" s="414"/>
      <c r="L214" s="414"/>
      <c r="M214" s="414"/>
      <c r="N214" s="414"/>
      <c r="O214" s="414">
        <v>14400</v>
      </c>
      <c r="P214" s="414" t="b">
        <v>1</v>
      </c>
      <c r="Q214" s="399" t="b">
        <v>0</v>
      </c>
      <c r="R214" s="399" t="s">
        <v>13021</v>
      </c>
      <c r="S214" s="399"/>
      <c r="T214" s="400"/>
      <c r="U214" s="401">
        <v>2500</v>
      </c>
      <c r="V214" s="416">
        <v>120</v>
      </c>
      <c r="W214" s="400"/>
      <c r="X214" s="401">
        <v>2500</v>
      </c>
      <c r="Y214" s="416">
        <v>120</v>
      </c>
      <c r="Z214" s="403"/>
      <c r="AA214" s="401">
        <v>2500</v>
      </c>
      <c r="AB214" s="416">
        <v>120</v>
      </c>
      <c r="AC214" s="403"/>
      <c r="AD214" s="492">
        <v>25</v>
      </c>
      <c r="AE214" s="486">
        <v>25</v>
      </c>
      <c r="AF214" s="493">
        <v>25</v>
      </c>
      <c r="AG214" s="488">
        <v>50</v>
      </c>
      <c r="AH214" s="489">
        <v>50</v>
      </c>
      <c r="AI214" s="424">
        <v>0</v>
      </c>
    </row>
    <row r="215" spans="1:35" ht="16.5">
      <c r="A215" s="433" t="s">
        <v>13411</v>
      </c>
      <c r="B215" s="495" t="s">
        <v>13412</v>
      </c>
      <c r="C215" s="395">
        <v>7</v>
      </c>
      <c r="D215" s="411" t="s">
        <v>13265</v>
      </c>
      <c r="E215" s="412" t="s">
        <v>13265</v>
      </c>
      <c r="F215" s="393" t="s">
        <v>13265</v>
      </c>
      <c r="G215" s="461" t="s">
        <v>13104</v>
      </c>
      <c r="H215" s="414" t="s">
        <v>12966</v>
      </c>
      <c r="I215" s="414"/>
      <c r="J215" s="414"/>
      <c r="K215" s="414"/>
      <c r="L215" s="414"/>
      <c r="M215" s="414"/>
      <c r="N215" s="414"/>
      <c r="O215" s="414">
        <v>14400</v>
      </c>
      <c r="P215" s="414" t="b">
        <v>1</v>
      </c>
      <c r="Q215" s="399" t="b">
        <v>0</v>
      </c>
      <c r="R215" s="399" t="s">
        <v>13021</v>
      </c>
      <c r="S215" s="399"/>
      <c r="T215" s="400"/>
      <c r="U215" s="401">
        <v>800</v>
      </c>
      <c r="V215" s="416">
        <v>100</v>
      </c>
      <c r="W215" s="400"/>
      <c r="X215" s="401">
        <v>800</v>
      </c>
      <c r="Y215" s="416">
        <v>100</v>
      </c>
      <c r="Z215" s="403"/>
      <c r="AA215" s="401">
        <v>800</v>
      </c>
      <c r="AB215" s="416">
        <v>100</v>
      </c>
      <c r="AC215" s="403"/>
      <c r="AD215" s="420">
        <v>60</v>
      </c>
      <c r="AE215" s="421">
        <v>60</v>
      </c>
      <c r="AF215" s="428">
        <v>0</v>
      </c>
      <c r="AG215" s="423">
        <v>0</v>
      </c>
      <c r="AH215" s="424">
        <v>0</v>
      </c>
      <c r="AI215" s="424">
        <v>0</v>
      </c>
    </row>
    <row r="216" spans="1:35" ht="16.5">
      <c r="A216" s="433" t="s">
        <v>13413</v>
      </c>
      <c r="B216" s="495" t="s">
        <v>13414</v>
      </c>
      <c r="C216" s="395">
        <v>7</v>
      </c>
      <c r="D216" s="411" t="s">
        <v>13265</v>
      </c>
      <c r="E216" s="412" t="s">
        <v>13265</v>
      </c>
      <c r="F216" s="393" t="s">
        <v>13265</v>
      </c>
      <c r="G216" s="461" t="s">
        <v>13104</v>
      </c>
      <c r="H216" s="414" t="s">
        <v>12966</v>
      </c>
      <c r="I216" s="414"/>
      <c r="J216" s="414"/>
      <c r="K216" s="414"/>
      <c r="L216" s="414"/>
      <c r="M216" s="414"/>
      <c r="N216" s="414"/>
      <c r="O216" s="414">
        <v>14400</v>
      </c>
      <c r="P216" s="414" t="b">
        <v>1</v>
      </c>
      <c r="Q216" s="399" t="b">
        <v>0</v>
      </c>
      <c r="R216" s="399" t="s">
        <v>13021</v>
      </c>
      <c r="S216" s="399"/>
      <c r="T216" s="400"/>
      <c r="U216" s="401">
        <v>800</v>
      </c>
      <c r="V216" s="416">
        <v>100</v>
      </c>
      <c r="W216" s="400"/>
      <c r="X216" s="401">
        <v>800</v>
      </c>
      <c r="Y216" s="416">
        <v>100</v>
      </c>
      <c r="Z216" s="403"/>
      <c r="AA216" s="401">
        <v>800</v>
      </c>
      <c r="AB216" s="416">
        <v>100</v>
      </c>
      <c r="AC216" s="403"/>
      <c r="AD216" s="420">
        <v>60</v>
      </c>
      <c r="AE216" s="421">
        <v>60</v>
      </c>
      <c r="AF216" s="428">
        <v>0</v>
      </c>
      <c r="AG216" s="423">
        <v>0</v>
      </c>
      <c r="AH216" s="424">
        <v>0</v>
      </c>
      <c r="AI216" s="424">
        <v>0</v>
      </c>
    </row>
    <row r="217" spans="1:35" ht="16.5">
      <c r="A217" s="433" t="s">
        <v>13415</v>
      </c>
      <c r="B217" s="495" t="s">
        <v>13416</v>
      </c>
      <c r="C217" s="395">
        <v>7</v>
      </c>
      <c r="D217" s="411" t="s">
        <v>13265</v>
      </c>
      <c r="E217" s="412" t="s">
        <v>13265</v>
      </c>
      <c r="F217" s="393" t="s">
        <v>13265</v>
      </c>
      <c r="G217" s="461" t="s">
        <v>13104</v>
      </c>
      <c r="H217" s="414" t="s">
        <v>12964</v>
      </c>
      <c r="I217" s="414"/>
      <c r="J217" s="414"/>
      <c r="K217" s="414"/>
      <c r="L217" s="414"/>
      <c r="M217" s="414"/>
      <c r="N217" s="414"/>
      <c r="O217" s="414">
        <v>14400</v>
      </c>
      <c r="P217" s="414" t="b">
        <v>1</v>
      </c>
      <c r="Q217" s="399" t="b">
        <v>0</v>
      </c>
      <c r="R217" s="399" t="s">
        <v>13021</v>
      </c>
      <c r="S217" s="399"/>
      <c r="T217" s="400"/>
      <c r="U217" s="401">
        <v>600</v>
      </c>
      <c r="V217" s="416">
        <v>80</v>
      </c>
      <c r="W217" s="400"/>
      <c r="X217" s="401">
        <v>600</v>
      </c>
      <c r="Y217" s="416">
        <v>80</v>
      </c>
      <c r="Z217" s="403"/>
      <c r="AA217" s="401">
        <v>600</v>
      </c>
      <c r="AB217" s="416">
        <v>80</v>
      </c>
      <c r="AC217" s="403"/>
      <c r="AD217" s="420">
        <v>40</v>
      </c>
      <c r="AE217" s="421">
        <v>40</v>
      </c>
      <c r="AF217" s="428">
        <v>0</v>
      </c>
      <c r="AG217" s="423">
        <v>0</v>
      </c>
      <c r="AH217" s="424">
        <v>0</v>
      </c>
      <c r="AI217" s="424">
        <v>0</v>
      </c>
    </row>
    <row r="218" spans="1:35" ht="16.5">
      <c r="A218" s="460" t="s">
        <v>13417</v>
      </c>
      <c r="B218" s="443" t="s">
        <v>12484</v>
      </c>
      <c r="C218" s="395">
        <v>7</v>
      </c>
      <c r="D218" s="411" t="s">
        <v>13265</v>
      </c>
      <c r="E218" s="412" t="s">
        <v>13265</v>
      </c>
      <c r="F218" s="393" t="s">
        <v>13265</v>
      </c>
      <c r="G218" s="461" t="s">
        <v>13104</v>
      </c>
      <c r="H218" s="414" t="s">
        <v>12964</v>
      </c>
      <c r="I218" s="414"/>
      <c r="J218" s="414"/>
      <c r="K218" s="414"/>
      <c r="L218" s="414"/>
      <c r="M218" s="414"/>
      <c r="N218" s="414"/>
      <c r="O218" s="414">
        <v>14400</v>
      </c>
      <c r="P218" s="414" t="b">
        <v>1</v>
      </c>
      <c r="Q218" s="399" t="b">
        <v>0</v>
      </c>
      <c r="R218" s="399" t="s">
        <v>13021</v>
      </c>
      <c r="S218" s="399" t="s">
        <v>1013</v>
      </c>
      <c r="T218" s="400"/>
      <c r="U218" s="418">
        <v>25000</v>
      </c>
      <c r="V218" s="419">
        <v>800</v>
      </c>
      <c r="W218" s="400"/>
      <c r="X218" s="418">
        <v>25000</v>
      </c>
      <c r="Y218" s="419">
        <v>800</v>
      </c>
      <c r="Z218" s="403"/>
      <c r="AA218" s="418">
        <v>25000</v>
      </c>
      <c r="AB218" s="419">
        <v>800</v>
      </c>
      <c r="AC218" s="403"/>
      <c r="AD218" s="462">
        <v>50</v>
      </c>
      <c r="AE218" s="463">
        <v>50</v>
      </c>
      <c r="AF218" s="464">
        <v>75</v>
      </c>
      <c r="AG218" s="465">
        <v>0</v>
      </c>
      <c r="AH218" s="466">
        <v>0</v>
      </c>
      <c r="AI218" s="466">
        <v>0</v>
      </c>
    </row>
    <row r="219" spans="1:35" ht="16.5">
      <c r="A219" s="460" t="s">
        <v>12487</v>
      </c>
      <c r="B219" s="443" t="s">
        <v>13418</v>
      </c>
      <c r="C219" s="395">
        <v>7</v>
      </c>
      <c r="D219" s="411" t="s">
        <v>13265</v>
      </c>
      <c r="E219" s="412" t="s">
        <v>13265</v>
      </c>
      <c r="F219" s="393" t="s">
        <v>13265</v>
      </c>
      <c r="G219" s="461" t="s">
        <v>13104</v>
      </c>
      <c r="H219" s="414" t="s">
        <v>12966</v>
      </c>
      <c r="I219" s="414"/>
      <c r="J219" s="414"/>
      <c r="K219" s="414"/>
      <c r="L219" s="414"/>
      <c r="M219" s="414"/>
      <c r="N219" s="414"/>
      <c r="O219" s="414">
        <v>14400</v>
      </c>
      <c r="P219" s="414" t="b">
        <v>1</v>
      </c>
      <c r="Q219" s="399" t="b">
        <v>0</v>
      </c>
      <c r="R219" s="399" t="s">
        <v>13021</v>
      </c>
      <c r="S219" s="399" t="s">
        <v>991</v>
      </c>
      <c r="T219" s="400"/>
      <c r="U219" s="418">
        <v>2100</v>
      </c>
      <c r="V219" s="419">
        <v>180</v>
      </c>
      <c r="W219" s="400"/>
      <c r="X219" s="418">
        <v>2100</v>
      </c>
      <c r="Y219" s="419">
        <v>180</v>
      </c>
      <c r="Z219" s="403"/>
      <c r="AA219" s="418">
        <v>2100</v>
      </c>
      <c r="AB219" s="419">
        <v>180</v>
      </c>
      <c r="AC219" s="403"/>
      <c r="AD219" s="462">
        <v>60</v>
      </c>
      <c r="AE219" s="463">
        <v>60</v>
      </c>
      <c r="AF219" s="464">
        <v>0</v>
      </c>
      <c r="AG219" s="465">
        <v>0</v>
      </c>
      <c r="AH219" s="466">
        <v>0</v>
      </c>
      <c r="AI219" s="466">
        <v>0</v>
      </c>
    </row>
    <row r="220" spans="1:35" ht="16.5">
      <c r="A220" s="460" t="s">
        <v>13419</v>
      </c>
      <c r="B220" s="443" t="s">
        <v>13420</v>
      </c>
      <c r="C220" s="395">
        <v>7</v>
      </c>
      <c r="D220" s="411" t="s">
        <v>13265</v>
      </c>
      <c r="E220" s="412" t="s">
        <v>13265</v>
      </c>
      <c r="F220" s="393" t="s">
        <v>13265</v>
      </c>
      <c r="G220" s="461" t="s">
        <v>13104</v>
      </c>
      <c r="H220" s="414" t="s">
        <v>12966</v>
      </c>
      <c r="I220" s="414"/>
      <c r="J220" s="414"/>
      <c r="K220" s="414"/>
      <c r="L220" s="414"/>
      <c r="M220" s="414"/>
      <c r="N220" s="414"/>
      <c r="O220" s="414">
        <v>14400</v>
      </c>
      <c r="P220" s="414" t="b">
        <v>1</v>
      </c>
      <c r="Q220" s="399" t="b">
        <v>0</v>
      </c>
      <c r="R220" s="399" t="s">
        <v>13021</v>
      </c>
      <c r="S220" s="399" t="s">
        <v>40</v>
      </c>
      <c r="T220" s="400"/>
      <c r="U220" s="401">
        <v>1200</v>
      </c>
      <c r="V220" s="416">
        <v>130</v>
      </c>
      <c r="W220" s="400"/>
      <c r="X220" s="401">
        <v>1200</v>
      </c>
      <c r="Y220" s="416">
        <v>130</v>
      </c>
      <c r="Z220" s="403"/>
      <c r="AA220" s="401">
        <v>1200</v>
      </c>
      <c r="AB220" s="416">
        <v>130</v>
      </c>
      <c r="AC220" s="403"/>
      <c r="AD220" s="420">
        <v>25</v>
      </c>
      <c r="AE220" s="421">
        <v>25</v>
      </c>
      <c r="AF220" s="428">
        <v>0</v>
      </c>
      <c r="AG220" s="423">
        <v>0</v>
      </c>
      <c r="AH220" s="424">
        <v>0</v>
      </c>
      <c r="AI220" s="424">
        <v>0</v>
      </c>
    </row>
    <row r="221" spans="1:35" ht="16.5">
      <c r="A221" s="460" t="s">
        <v>13421</v>
      </c>
      <c r="B221" s="443" t="s">
        <v>13422</v>
      </c>
      <c r="C221" s="395">
        <v>7</v>
      </c>
      <c r="D221" s="411" t="s">
        <v>13265</v>
      </c>
      <c r="E221" s="412" t="s">
        <v>13265</v>
      </c>
      <c r="F221" s="393" t="s">
        <v>13265</v>
      </c>
      <c r="G221" s="461" t="s">
        <v>13104</v>
      </c>
      <c r="H221" s="414" t="s">
        <v>12964</v>
      </c>
      <c r="I221" s="414"/>
      <c r="J221" s="414"/>
      <c r="K221" s="414"/>
      <c r="L221" s="414"/>
      <c r="M221" s="414"/>
      <c r="N221" s="414"/>
      <c r="O221" s="414">
        <v>14400</v>
      </c>
      <c r="P221" s="414" t="b">
        <v>1</v>
      </c>
      <c r="Q221" s="399" t="b">
        <v>0</v>
      </c>
      <c r="R221" s="399" t="s">
        <v>13021</v>
      </c>
      <c r="S221" s="399" t="s">
        <v>1013</v>
      </c>
      <c r="T221" s="400"/>
      <c r="U221" s="401">
        <v>30000</v>
      </c>
      <c r="V221" s="416">
        <v>800</v>
      </c>
      <c r="W221" s="400"/>
      <c r="X221" s="401">
        <v>30000</v>
      </c>
      <c r="Y221" s="416">
        <v>800</v>
      </c>
      <c r="Z221" s="403"/>
      <c r="AA221" s="401">
        <v>30000</v>
      </c>
      <c r="AB221" s="416">
        <v>800</v>
      </c>
      <c r="AC221" s="403"/>
      <c r="AD221" s="462">
        <v>50</v>
      </c>
      <c r="AE221" s="463">
        <v>50</v>
      </c>
      <c r="AF221" s="464">
        <v>75</v>
      </c>
      <c r="AG221" s="423">
        <v>0</v>
      </c>
      <c r="AH221" s="424">
        <v>0</v>
      </c>
      <c r="AI221" s="424">
        <v>0</v>
      </c>
    </row>
    <row r="222" spans="1:35" ht="16.5">
      <c r="A222" s="500" t="s">
        <v>13423</v>
      </c>
      <c r="B222" s="453" t="s">
        <v>13424</v>
      </c>
      <c r="C222" s="395">
        <v>7</v>
      </c>
      <c r="D222" s="411" t="s">
        <v>13265</v>
      </c>
      <c r="E222" s="412" t="s">
        <v>13265</v>
      </c>
      <c r="F222" s="393" t="s">
        <v>13265</v>
      </c>
      <c r="G222" s="461" t="s">
        <v>13087</v>
      </c>
      <c r="H222" s="414" t="s">
        <v>12964</v>
      </c>
      <c r="I222" s="414"/>
      <c r="J222" s="414"/>
      <c r="K222" s="414"/>
      <c r="L222" s="414"/>
      <c r="M222" s="414"/>
      <c r="N222" s="414"/>
      <c r="O222" s="414">
        <v>14400</v>
      </c>
      <c r="P222" s="414" t="b">
        <v>1</v>
      </c>
      <c r="Q222" s="399" t="b">
        <v>0</v>
      </c>
      <c r="R222" s="399" t="s">
        <v>13021</v>
      </c>
      <c r="S222" s="399"/>
      <c r="T222" s="400"/>
      <c r="U222" s="401">
        <v>1500</v>
      </c>
      <c r="V222" s="416">
        <v>100</v>
      </c>
      <c r="W222" s="400"/>
      <c r="X222" s="401">
        <v>1500</v>
      </c>
      <c r="Y222" s="416">
        <v>100</v>
      </c>
      <c r="Z222" s="403"/>
      <c r="AA222" s="401">
        <v>1500</v>
      </c>
      <c r="AB222" s="416">
        <v>100</v>
      </c>
      <c r="AC222" s="403"/>
      <c r="AD222" s="420">
        <v>0</v>
      </c>
      <c r="AE222" s="421">
        <v>60</v>
      </c>
      <c r="AF222" s="428">
        <v>60</v>
      </c>
      <c r="AG222" s="423">
        <v>0</v>
      </c>
      <c r="AH222" s="424">
        <v>0</v>
      </c>
      <c r="AI222" s="424">
        <v>0</v>
      </c>
    </row>
    <row r="223" spans="1:35" ht="16.5">
      <c r="A223" s="500" t="s">
        <v>13425</v>
      </c>
      <c r="B223" s="453" t="s">
        <v>13426</v>
      </c>
      <c r="C223" s="395">
        <v>7</v>
      </c>
      <c r="D223" s="411" t="s">
        <v>13265</v>
      </c>
      <c r="E223" s="412" t="s">
        <v>13265</v>
      </c>
      <c r="F223" s="393" t="s">
        <v>13265</v>
      </c>
      <c r="G223" s="461" t="s">
        <v>13087</v>
      </c>
      <c r="H223" s="414" t="s">
        <v>12964</v>
      </c>
      <c r="I223" s="414"/>
      <c r="J223" s="414"/>
      <c r="K223" s="414"/>
      <c r="L223" s="414"/>
      <c r="M223" s="414"/>
      <c r="N223" s="414"/>
      <c r="O223" s="414">
        <v>14400</v>
      </c>
      <c r="P223" s="414" t="b">
        <v>1</v>
      </c>
      <c r="Q223" s="399" t="b">
        <v>0</v>
      </c>
      <c r="R223" s="399" t="s">
        <v>13021</v>
      </c>
      <c r="S223" s="399"/>
      <c r="T223" s="400"/>
      <c r="U223" s="401">
        <v>3000</v>
      </c>
      <c r="V223" s="416">
        <v>200</v>
      </c>
      <c r="W223" s="400"/>
      <c r="X223" s="401">
        <v>3000</v>
      </c>
      <c r="Y223" s="416">
        <v>200</v>
      </c>
      <c r="Z223" s="403"/>
      <c r="AA223" s="401">
        <v>3000</v>
      </c>
      <c r="AB223" s="416">
        <v>200</v>
      </c>
      <c r="AC223" s="403"/>
      <c r="AD223" s="420">
        <v>0</v>
      </c>
      <c r="AE223" s="421">
        <v>75</v>
      </c>
      <c r="AF223" s="428">
        <v>75</v>
      </c>
      <c r="AG223" s="423">
        <v>0</v>
      </c>
      <c r="AH223" s="424">
        <v>0</v>
      </c>
      <c r="AI223" s="424">
        <v>0</v>
      </c>
    </row>
    <row r="224" spans="1:35" ht="16.5">
      <c r="A224" s="500" t="s">
        <v>13427</v>
      </c>
      <c r="B224" s="453" t="s">
        <v>12496</v>
      </c>
      <c r="C224" s="395">
        <v>7</v>
      </c>
      <c r="D224" s="411" t="s">
        <v>13265</v>
      </c>
      <c r="E224" s="412" t="s">
        <v>13265</v>
      </c>
      <c r="F224" s="393" t="s">
        <v>13265</v>
      </c>
      <c r="G224" s="461" t="s">
        <v>13087</v>
      </c>
      <c r="H224" s="480" t="s">
        <v>12969</v>
      </c>
      <c r="I224" s="414"/>
      <c r="J224" s="414"/>
      <c r="K224" s="414"/>
      <c r="L224" s="414"/>
      <c r="M224" s="414"/>
      <c r="N224" s="414"/>
      <c r="O224" s="414">
        <v>14400</v>
      </c>
      <c r="P224" s="414" t="b">
        <v>0</v>
      </c>
      <c r="Q224" s="399" t="b">
        <v>0</v>
      </c>
      <c r="R224" s="399" t="s">
        <v>13021</v>
      </c>
      <c r="S224" s="399"/>
      <c r="T224" s="400"/>
      <c r="U224" s="401">
        <v>500</v>
      </c>
      <c r="V224" s="416">
        <v>50</v>
      </c>
      <c r="W224" s="400"/>
      <c r="X224" s="401">
        <v>500</v>
      </c>
      <c r="Y224" s="416">
        <v>50</v>
      </c>
      <c r="Z224" s="403"/>
      <c r="AA224" s="401">
        <v>500</v>
      </c>
      <c r="AB224" s="416">
        <v>50</v>
      </c>
      <c r="AC224" s="403"/>
      <c r="AD224" s="492">
        <v>40</v>
      </c>
      <c r="AE224" s="486">
        <v>0</v>
      </c>
      <c r="AF224" s="493">
        <v>40</v>
      </c>
      <c r="AG224" s="488">
        <v>0</v>
      </c>
      <c r="AH224" s="489">
        <v>0</v>
      </c>
      <c r="AI224" s="424">
        <v>0</v>
      </c>
    </row>
    <row r="225" spans="1:35" ht="16.5">
      <c r="A225" s="500" t="s">
        <v>13428</v>
      </c>
      <c r="B225" s="453" t="s">
        <v>12498</v>
      </c>
      <c r="C225" s="395">
        <v>7</v>
      </c>
      <c r="D225" s="411" t="s">
        <v>13265</v>
      </c>
      <c r="E225" s="412" t="s">
        <v>13265</v>
      </c>
      <c r="F225" s="393" t="s">
        <v>13265</v>
      </c>
      <c r="G225" s="461" t="s">
        <v>13087</v>
      </c>
      <c r="H225" s="480" t="s">
        <v>12969</v>
      </c>
      <c r="I225" s="414"/>
      <c r="J225" s="414"/>
      <c r="K225" s="414"/>
      <c r="L225" s="414"/>
      <c r="M225" s="414"/>
      <c r="N225" s="414"/>
      <c r="O225" s="414">
        <v>14400</v>
      </c>
      <c r="P225" s="414" t="b">
        <v>0</v>
      </c>
      <c r="Q225" s="399" t="b">
        <v>0</v>
      </c>
      <c r="R225" s="399" t="s">
        <v>13021</v>
      </c>
      <c r="S225" s="399"/>
      <c r="T225" s="400"/>
      <c r="U225" s="401">
        <v>500</v>
      </c>
      <c r="V225" s="416">
        <v>50</v>
      </c>
      <c r="W225" s="400"/>
      <c r="X225" s="401">
        <v>500</v>
      </c>
      <c r="Y225" s="416">
        <v>50</v>
      </c>
      <c r="Z225" s="403"/>
      <c r="AA225" s="401">
        <v>500</v>
      </c>
      <c r="AB225" s="416">
        <v>50</v>
      </c>
      <c r="AC225" s="403"/>
      <c r="AD225" s="492">
        <v>40</v>
      </c>
      <c r="AE225" s="486">
        <v>0</v>
      </c>
      <c r="AF225" s="493">
        <v>40</v>
      </c>
      <c r="AG225" s="488">
        <v>0</v>
      </c>
      <c r="AH225" s="489">
        <v>0</v>
      </c>
      <c r="AI225" s="424">
        <v>0</v>
      </c>
    </row>
    <row r="226" spans="1:35" ht="16.5">
      <c r="A226" s="500" t="s">
        <v>13429</v>
      </c>
      <c r="B226" s="453" t="s">
        <v>12499</v>
      </c>
      <c r="C226" s="395">
        <v>7</v>
      </c>
      <c r="D226" s="411" t="s">
        <v>13265</v>
      </c>
      <c r="E226" s="412" t="s">
        <v>13265</v>
      </c>
      <c r="F226" s="393" t="s">
        <v>13265</v>
      </c>
      <c r="G226" s="461" t="s">
        <v>13087</v>
      </c>
      <c r="H226" s="480" t="s">
        <v>12969</v>
      </c>
      <c r="I226" s="414"/>
      <c r="J226" s="414"/>
      <c r="K226" s="414"/>
      <c r="L226" s="414"/>
      <c r="M226" s="414"/>
      <c r="N226" s="414"/>
      <c r="O226" s="414">
        <v>14400</v>
      </c>
      <c r="P226" s="414" t="b">
        <v>0</v>
      </c>
      <c r="Q226" s="399" t="b">
        <v>0</v>
      </c>
      <c r="R226" s="399" t="s">
        <v>13021</v>
      </c>
      <c r="S226" s="399"/>
      <c r="T226" s="400"/>
      <c r="U226" s="401">
        <v>500</v>
      </c>
      <c r="V226" s="416">
        <v>50</v>
      </c>
      <c r="W226" s="400"/>
      <c r="X226" s="401">
        <v>500</v>
      </c>
      <c r="Y226" s="416">
        <v>50</v>
      </c>
      <c r="Z226" s="403"/>
      <c r="AA226" s="401">
        <v>500</v>
      </c>
      <c r="AB226" s="416">
        <v>50</v>
      </c>
      <c r="AC226" s="403"/>
      <c r="AD226" s="492">
        <v>40</v>
      </c>
      <c r="AE226" s="486">
        <v>0</v>
      </c>
      <c r="AF226" s="493">
        <v>40</v>
      </c>
      <c r="AG226" s="488">
        <v>0</v>
      </c>
      <c r="AH226" s="489">
        <v>0</v>
      </c>
      <c r="AI226" s="424">
        <v>0</v>
      </c>
    </row>
    <row r="227" spans="1:35" ht="16.5">
      <c r="A227" s="446" t="s">
        <v>13430</v>
      </c>
      <c r="B227" s="410" t="s">
        <v>10557</v>
      </c>
      <c r="C227" s="395">
        <v>7</v>
      </c>
      <c r="D227" s="411" t="s">
        <v>13265</v>
      </c>
      <c r="E227" s="412" t="s">
        <v>13265</v>
      </c>
      <c r="F227" s="393" t="s">
        <v>13265</v>
      </c>
      <c r="G227" s="461" t="s">
        <v>13087</v>
      </c>
      <c r="H227" s="414" t="s">
        <v>12966</v>
      </c>
      <c r="I227" s="414"/>
      <c r="J227" s="414"/>
      <c r="K227" s="414"/>
      <c r="L227" s="414"/>
      <c r="M227" s="414"/>
      <c r="N227" s="414"/>
      <c r="O227" s="414">
        <v>14400</v>
      </c>
      <c r="P227" s="414" t="b">
        <v>1</v>
      </c>
      <c r="Q227" s="399" t="b">
        <v>0</v>
      </c>
      <c r="R227" s="399" t="s">
        <v>13088</v>
      </c>
      <c r="S227" s="399"/>
      <c r="T227" s="400"/>
      <c r="U227" s="401">
        <v>1500</v>
      </c>
      <c r="V227" s="416">
        <v>170</v>
      </c>
      <c r="W227" s="400"/>
      <c r="X227" s="401">
        <v>1500</v>
      </c>
      <c r="Y227" s="416">
        <v>170</v>
      </c>
      <c r="Z227" s="403"/>
      <c r="AA227" s="401">
        <v>1500</v>
      </c>
      <c r="AB227" s="416">
        <v>170</v>
      </c>
      <c r="AC227" s="403"/>
      <c r="AD227" s="492">
        <v>40</v>
      </c>
      <c r="AE227" s="486">
        <v>0</v>
      </c>
      <c r="AF227" s="493">
        <v>40</v>
      </c>
      <c r="AG227" s="488">
        <v>0</v>
      </c>
      <c r="AH227" s="489">
        <v>0</v>
      </c>
      <c r="AI227" s="424">
        <v>0</v>
      </c>
    </row>
    <row r="228" spans="1:35" ht="16.5">
      <c r="A228" s="446" t="s">
        <v>13431</v>
      </c>
      <c r="B228" s="410" t="s">
        <v>10559</v>
      </c>
      <c r="C228" s="395">
        <v>7</v>
      </c>
      <c r="D228" s="411" t="s">
        <v>13265</v>
      </c>
      <c r="E228" s="412" t="s">
        <v>13265</v>
      </c>
      <c r="F228" s="393" t="s">
        <v>13265</v>
      </c>
      <c r="G228" s="461" t="s">
        <v>13087</v>
      </c>
      <c r="H228" s="414" t="s">
        <v>12966</v>
      </c>
      <c r="I228" s="414"/>
      <c r="J228" s="414"/>
      <c r="K228" s="414"/>
      <c r="L228" s="414"/>
      <c r="M228" s="414"/>
      <c r="N228" s="414"/>
      <c r="O228" s="414">
        <v>14400</v>
      </c>
      <c r="P228" s="414" t="b">
        <v>1</v>
      </c>
      <c r="Q228" s="399" t="b">
        <v>0</v>
      </c>
      <c r="R228" s="399" t="s">
        <v>13088</v>
      </c>
      <c r="S228" s="399"/>
      <c r="T228" s="400"/>
      <c r="U228" s="401">
        <v>7000</v>
      </c>
      <c r="V228" s="416">
        <v>500</v>
      </c>
      <c r="W228" s="400"/>
      <c r="X228" s="401">
        <v>7000</v>
      </c>
      <c r="Y228" s="416">
        <v>500</v>
      </c>
      <c r="Z228" s="403"/>
      <c r="AA228" s="401">
        <v>7000</v>
      </c>
      <c r="AB228" s="416">
        <v>500</v>
      </c>
      <c r="AC228" s="403"/>
      <c r="AD228" s="492">
        <v>60</v>
      </c>
      <c r="AE228" s="486">
        <v>0</v>
      </c>
      <c r="AF228" s="493">
        <v>60</v>
      </c>
      <c r="AG228" s="488">
        <v>0</v>
      </c>
      <c r="AH228" s="489">
        <v>0</v>
      </c>
      <c r="AI228" s="424">
        <v>0</v>
      </c>
    </row>
    <row r="229" spans="1:35" ht="16.5">
      <c r="A229" s="500" t="s">
        <v>13432</v>
      </c>
      <c r="B229" s="453" t="s">
        <v>13433</v>
      </c>
      <c r="C229" s="395">
        <v>7</v>
      </c>
      <c r="D229" s="411" t="s">
        <v>13265</v>
      </c>
      <c r="E229" s="412" t="s">
        <v>13265</v>
      </c>
      <c r="F229" s="393" t="s">
        <v>13265</v>
      </c>
      <c r="G229" s="461" t="s">
        <v>13020</v>
      </c>
      <c r="H229" s="414" t="s">
        <v>12964</v>
      </c>
      <c r="I229" s="414"/>
      <c r="J229" s="414"/>
      <c r="K229" s="414"/>
      <c r="L229" s="414"/>
      <c r="M229" s="414"/>
      <c r="N229" s="414"/>
      <c r="O229" s="414">
        <v>14400</v>
      </c>
      <c r="P229" s="414" t="b">
        <v>1</v>
      </c>
      <c r="Q229" s="399" t="b">
        <v>0</v>
      </c>
      <c r="R229" s="399" t="s">
        <v>13021</v>
      </c>
      <c r="S229" s="399"/>
      <c r="T229" s="400"/>
      <c r="U229" s="401">
        <v>12000</v>
      </c>
      <c r="V229" s="416">
        <v>300</v>
      </c>
      <c r="W229" s="400"/>
      <c r="X229" s="401">
        <v>12000</v>
      </c>
      <c r="Y229" s="416">
        <v>300</v>
      </c>
      <c r="Z229" s="403"/>
      <c r="AA229" s="401">
        <v>12000</v>
      </c>
      <c r="AB229" s="416">
        <v>300</v>
      </c>
      <c r="AC229" s="403"/>
      <c r="AD229" s="492">
        <v>0</v>
      </c>
      <c r="AE229" s="486">
        <v>60</v>
      </c>
      <c r="AF229" s="493">
        <v>60</v>
      </c>
      <c r="AG229" s="488">
        <v>0</v>
      </c>
      <c r="AH229" s="489">
        <v>0</v>
      </c>
      <c r="AI229" s="424">
        <v>0</v>
      </c>
    </row>
    <row r="230" spans="1:35" ht="16.5">
      <c r="A230" s="500" t="s">
        <v>13434</v>
      </c>
      <c r="B230" s="453" t="s">
        <v>12503</v>
      </c>
      <c r="C230" s="395">
        <v>7</v>
      </c>
      <c r="D230" s="411" t="s">
        <v>13265</v>
      </c>
      <c r="E230" s="412" t="s">
        <v>13265</v>
      </c>
      <c r="F230" s="393" t="s">
        <v>13265</v>
      </c>
      <c r="G230" s="461" t="s">
        <v>13020</v>
      </c>
      <c r="H230" s="480" t="s">
        <v>12969</v>
      </c>
      <c r="I230" s="414"/>
      <c r="J230" s="414"/>
      <c r="K230" s="414"/>
      <c r="L230" s="414"/>
      <c r="M230" s="414"/>
      <c r="N230" s="414"/>
      <c r="O230" s="414">
        <v>14400</v>
      </c>
      <c r="P230" s="414" t="b">
        <v>0</v>
      </c>
      <c r="Q230" s="399" t="b">
        <v>0</v>
      </c>
      <c r="R230" s="399" t="s">
        <v>13021</v>
      </c>
      <c r="S230" s="399"/>
      <c r="T230" s="400"/>
      <c r="U230" s="401">
        <v>20000</v>
      </c>
      <c r="V230" s="416">
        <v>400</v>
      </c>
      <c r="W230" s="400"/>
      <c r="X230" s="401">
        <v>20000</v>
      </c>
      <c r="Y230" s="416">
        <v>400</v>
      </c>
      <c r="Z230" s="403"/>
      <c r="AA230" s="401">
        <v>20000</v>
      </c>
      <c r="AB230" s="416">
        <v>400</v>
      </c>
      <c r="AC230" s="403"/>
      <c r="AD230" s="492">
        <v>0</v>
      </c>
      <c r="AE230" s="486">
        <v>60</v>
      </c>
      <c r="AF230" s="493">
        <v>60</v>
      </c>
      <c r="AG230" s="488">
        <v>0</v>
      </c>
      <c r="AH230" s="489">
        <v>0</v>
      </c>
      <c r="AI230" s="424">
        <v>0</v>
      </c>
    </row>
    <row r="231" spans="1:35" ht="16.5">
      <c r="A231" s="500" t="s">
        <v>13435</v>
      </c>
      <c r="B231" s="453" t="s">
        <v>13436</v>
      </c>
      <c r="C231" s="395">
        <v>7</v>
      </c>
      <c r="D231" s="411" t="s">
        <v>13265</v>
      </c>
      <c r="E231" s="412" t="s">
        <v>13265</v>
      </c>
      <c r="F231" s="393" t="s">
        <v>13265</v>
      </c>
      <c r="G231" s="461" t="s">
        <v>13020</v>
      </c>
      <c r="H231" s="414" t="s">
        <v>12964</v>
      </c>
      <c r="I231" s="414"/>
      <c r="J231" s="414"/>
      <c r="K231" s="414"/>
      <c r="L231" s="414"/>
      <c r="M231" s="414"/>
      <c r="N231" s="414"/>
      <c r="O231" s="414">
        <v>14400</v>
      </c>
      <c r="P231" s="414" t="b">
        <v>1</v>
      </c>
      <c r="Q231" s="399" t="b">
        <v>0</v>
      </c>
      <c r="R231" s="399" t="s">
        <v>13021</v>
      </c>
      <c r="S231" s="399"/>
      <c r="T231" s="400"/>
      <c r="U231" s="418">
        <v>5000</v>
      </c>
      <c r="V231" s="419">
        <v>300</v>
      </c>
      <c r="W231" s="400"/>
      <c r="X231" s="418">
        <v>5000</v>
      </c>
      <c r="Y231" s="419">
        <v>300</v>
      </c>
      <c r="Z231" s="403"/>
      <c r="AA231" s="418">
        <v>5000</v>
      </c>
      <c r="AB231" s="419">
        <v>300</v>
      </c>
      <c r="AC231" s="403"/>
      <c r="AD231" s="492">
        <v>0</v>
      </c>
      <c r="AE231" s="486">
        <v>60</v>
      </c>
      <c r="AF231" s="493">
        <v>60</v>
      </c>
      <c r="AG231" s="488">
        <v>0</v>
      </c>
      <c r="AH231" s="489">
        <v>0</v>
      </c>
      <c r="AI231" s="424">
        <v>0</v>
      </c>
    </row>
    <row r="232" spans="1:35" ht="16.5">
      <c r="A232" s="500" t="s">
        <v>13437</v>
      </c>
      <c r="B232" s="453" t="s">
        <v>13438</v>
      </c>
      <c r="C232" s="395">
        <v>7</v>
      </c>
      <c r="D232" s="411" t="s">
        <v>13265</v>
      </c>
      <c r="E232" s="412" t="s">
        <v>13265</v>
      </c>
      <c r="F232" s="393" t="s">
        <v>13265</v>
      </c>
      <c r="G232" s="461" t="s">
        <v>13020</v>
      </c>
      <c r="H232" s="414" t="s">
        <v>12964</v>
      </c>
      <c r="I232" s="414"/>
      <c r="J232" s="414"/>
      <c r="K232" s="414"/>
      <c r="L232" s="414"/>
      <c r="M232" s="414"/>
      <c r="N232" s="414"/>
      <c r="O232" s="414">
        <v>14400</v>
      </c>
      <c r="P232" s="414" t="b">
        <v>1</v>
      </c>
      <c r="Q232" s="399" t="b">
        <v>0</v>
      </c>
      <c r="R232" s="399" t="s">
        <v>13021</v>
      </c>
      <c r="S232" s="399"/>
      <c r="T232" s="400"/>
      <c r="U232" s="401">
        <v>8000</v>
      </c>
      <c r="V232" s="416">
        <v>400</v>
      </c>
      <c r="W232" s="400"/>
      <c r="X232" s="401">
        <v>8000</v>
      </c>
      <c r="Y232" s="416">
        <v>400</v>
      </c>
      <c r="Z232" s="403"/>
      <c r="AA232" s="401">
        <v>8000</v>
      </c>
      <c r="AB232" s="416">
        <v>400</v>
      </c>
      <c r="AC232" s="403"/>
      <c r="AD232" s="492">
        <v>0</v>
      </c>
      <c r="AE232" s="486">
        <v>60</v>
      </c>
      <c r="AF232" s="493">
        <v>60</v>
      </c>
      <c r="AG232" s="488">
        <v>0</v>
      </c>
      <c r="AH232" s="489">
        <v>0</v>
      </c>
      <c r="AI232" s="424">
        <v>0</v>
      </c>
    </row>
    <row r="233" spans="1:35" ht="16.5">
      <c r="A233" s="500" t="s">
        <v>13439</v>
      </c>
      <c r="B233" s="453" t="s">
        <v>13440</v>
      </c>
      <c r="C233" s="395">
        <v>7</v>
      </c>
      <c r="D233" s="411" t="s">
        <v>13265</v>
      </c>
      <c r="E233" s="412" t="s">
        <v>13265</v>
      </c>
      <c r="F233" s="393" t="s">
        <v>13265</v>
      </c>
      <c r="G233" s="461" t="s">
        <v>13020</v>
      </c>
      <c r="H233" s="414" t="s">
        <v>12964</v>
      </c>
      <c r="I233" s="414"/>
      <c r="J233" s="414"/>
      <c r="K233" s="414"/>
      <c r="L233" s="414"/>
      <c r="M233" s="414"/>
      <c r="N233" s="414"/>
      <c r="O233" s="414">
        <v>14400</v>
      </c>
      <c r="P233" s="414" t="b">
        <v>1</v>
      </c>
      <c r="Q233" s="399" t="b">
        <v>0</v>
      </c>
      <c r="R233" s="399" t="s">
        <v>13021</v>
      </c>
      <c r="S233" s="399"/>
      <c r="T233" s="400"/>
      <c r="U233" s="401">
        <v>10000</v>
      </c>
      <c r="V233" s="416">
        <v>400</v>
      </c>
      <c r="W233" s="400"/>
      <c r="X233" s="401">
        <v>10000</v>
      </c>
      <c r="Y233" s="416">
        <v>400</v>
      </c>
      <c r="Z233" s="403"/>
      <c r="AA233" s="401">
        <v>10000</v>
      </c>
      <c r="AB233" s="416">
        <v>400</v>
      </c>
      <c r="AC233" s="403"/>
      <c r="AD233" s="492">
        <v>60</v>
      </c>
      <c r="AE233" s="486">
        <v>0</v>
      </c>
      <c r="AF233" s="493">
        <v>60</v>
      </c>
      <c r="AG233" s="488">
        <v>0</v>
      </c>
      <c r="AH233" s="489">
        <v>0</v>
      </c>
      <c r="AI233" s="424">
        <v>0</v>
      </c>
    </row>
    <row r="234" spans="1:35" ht="16.5">
      <c r="A234" s="500" t="s">
        <v>13441</v>
      </c>
      <c r="B234" s="453" t="s">
        <v>13442</v>
      </c>
      <c r="C234" s="395">
        <v>7</v>
      </c>
      <c r="D234" s="411" t="s">
        <v>13265</v>
      </c>
      <c r="E234" s="412" t="s">
        <v>13265</v>
      </c>
      <c r="F234" s="393" t="s">
        <v>13265</v>
      </c>
      <c r="G234" s="461" t="s">
        <v>13020</v>
      </c>
      <c r="H234" s="414" t="s">
        <v>12967</v>
      </c>
      <c r="I234" s="414"/>
      <c r="J234" s="414"/>
      <c r="K234" s="414"/>
      <c r="L234" s="414"/>
      <c r="M234" s="414"/>
      <c r="N234" s="414"/>
      <c r="O234" s="414">
        <v>14400</v>
      </c>
      <c r="P234" s="414" t="b">
        <v>1</v>
      </c>
      <c r="Q234" s="399" t="b">
        <v>0</v>
      </c>
      <c r="R234" s="399" t="s">
        <v>13021</v>
      </c>
      <c r="S234" s="399"/>
      <c r="T234" s="400"/>
      <c r="U234" s="401">
        <v>2000</v>
      </c>
      <c r="V234" s="416">
        <v>170</v>
      </c>
      <c r="W234" s="400"/>
      <c r="X234" s="401">
        <v>2000</v>
      </c>
      <c r="Y234" s="416">
        <v>170</v>
      </c>
      <c r="Z234" s="403"/>
      <c r="AA234" s="401">
        <v>2000</v>
      </c>
      <c r="AB234" s="416">
        <v>170</v>
      </c>
      <c r="AC234" s="403"/>
      <c r="AD234" s="492">
        <v>50</v>
      </c>
      <c r="AE234" s="486">
        <v>50</v>
      </c>
      <c r="AF234" s="493">
        <v>50</v>
      </c>
      <c r="AG234" s="488">
        <v>50</v>
      </c>
      <c r="AH234" s="489">
        <v>50</v>
      </c>
      <c r="AI234" s="424">
        <v>50</v>
      </c>
    </row>
    <row r="235" spans="1:35" ht="16.5">
      <c r="A235" s="500" t="s">
        <v>13443</v>
      </c>
      <c r="B235" s="453" t="s">
        <v>13444</v>
      </c>
      <c r="C235" s="395">
        <v>7</v>
      </c>
      <c r="D235" s="411" t="s">
        <v>13265</v>
      </c>
      <c r="E235" s="412" t="s">
        <v>13265</v>
      </c>
      <c r="F235" s="393" t="s">
        <v>13265</v>
      </c>
      <c r="G235" s="461" t="s">
        <v>13020</v>
      </c>
      <c r="H235" s="480" t="s">
        <v>12969</v>
      </c>
      <c r="I235" s="414"/>
      <c r="J235" s="414"/>
      <c r="K235" s="414"/>
      <c r="L235" s="414"/>
      <c r="M235" s="414"/>
      <c r="N235" s="414"/>
      <c r="O235" s="414">
        <v>14400</v>
      </c>
      <c r="P235" s="414" t="b">
        <v>0</v>
      </c>
      <c r="Q235" s="399" t="b">
        <v>0</v>
      </c>
      <c r="R235" s="399" t="s">
        <v>13021</v>
      </c>
      <c r="S235" s="399"/>
      <c r="T235" s="400"/>
      <c r="U235" s="401">
        <v>300</v>
      </c>
      <c r="V235" s="416">
        <v>10</v>
      </c>
      <c r="W235" s="400"/>
      <c r="X235" s="401">
        <v>300</v>
      </c>
      <c r="Y235" s="416">
        <v>10</v>
      </c>
      <c r="Z235" s="403"/>
      <c r="AA235" s="401">
        <v>300</v>
      </c>
      <c r="AB235" s="416">
        <v>10</v>
      </c>
      <c r="AC235" s="403"/>
      <c r="AD235" s="492">
        <v>0</v>
      </c>
      <c r="AE235" s="486">
        <v>0</v>
      </c>
      <c r="AF235" s="493">
        <v>0</v>
      </c>
      <c r="AG235" s="488">
        <v>0</v>
      </c>
      <c r="AH235" s="489">
        <v>100</v>
      </c>
      <c r="AI235" s="424">
        <v>0</v>
      </c>
    </row>
    <row r="236" spans="1:35" ht="16.5">
      <c r="A236" s="500" t="s">
        <v>13445</v>
      </c>
      <c r="B236" s="453" t="s">
        <v>13446</v>
      </c>
      <c r="C236" s="395">
        <v>7</v>
      </c>
      <c r="D236" s="411" t="s">
        <v>13265</v>
      </c>
      <c r="E236" s="412" t="s">
        <v>13265</v>
      </c>
      <c r="F236" s="393" t="s">
        <v>13265</v>
      </c>
      <c r="G236" s="461" t="s">
        <v>13020</v>
      </c>
      <c r="H236" s="414" t="s">
        <v>12967</v>
      </c>
      <c r="I236" s="414"/>
      <c r="J236" s="414"/>
      <c r="K236" s="414"/>
      <c r="L236" s="414"/>
      <c r="M236" s="414"/>
      <c r="N236" s="414"/>
      <c r="O236" s="414">
        <v>14400</v>
      </c>
      <c r="P236" s="414" t="b">
        <v>1</v>
      </c>
      <c r="Q236" s="399" t="b">
        <v>0</v>
      </c>
      <c r="R236" s="399" t="s">
        <v>13021</v>
      </c>
      <c r="S236" s="399"/>
      <c r="T236" s="400"/>
      <c r="U236" s="401">
        <v>16000</v>
      </c>
      <c r="V236" s="416">
        <v>600</v>
      </c>
      <c r="W236" s="400"/>
      <c r="X236" s="401">
        <v>16000</v>
      </c>
      <c r="Y236" s="416">
        <v>600</v>
      </c>
      <c r="Z236" s="403"/>
      <c r="AA236" s="401">
        <v>16000</v>
      </c>
      <c r="AB236" s="416">
        <v>600</v>
      </c>
      <c r="AC236" s="403"/>
      <c r="AD236" s="420">
        <v>0</v>
      </c>
      <c r="AE236" s="421">
        <v>0</v>
      </c>
      <c r="AF236" s="428">
        <v>0</v>
      </c>
      <c r="AG236" s="423">
        <v>0</v>
      </c>
      <c r="AH236" s="424">
        <v>0</v>
      </c>
      <c r="AI236" s="424">
        <v>0</v>
      </c>
    </row>
    <row r="237" spans="1:35" ht="16.5">
      <c r="A237" s="460" t="s">
        <v>13447</v>
      </c>
      <c r="B237" s="443" t="s">
        <v>13448</v>
      </c>
      <c r="C237" s="395">
        <v>7</v>
      </c>
      <c r="D237" s="411" t="s">
        <v>13265</v>
      </c>
      <c r="E237" s="412" t="s">
        <v>13265</v>
      </c>
      <c r="F237" s="393" t="s">
        <v>13265</v>
      </c>
      <c r="G237" s="461" t="s">
        <v>13058</v>
      </c>
      <c r="H237" s="414" t="s">
        <v>12964</v>
      </c>
      <c r="I237" s="414"/>
      <c r="J237" s="414"/>
      <c r="K237" s="414"/>
      <c r="L237" s="414"/>
      <c r="M237" s="414"/>
      <c r="N237" s="414"/>
      <c r="O237" s="414">
        <v>14400</v>
      </c>
      <c r="P237" s="414" t="b">
        <v>1</v>
      </c>
      <c r="Q237" s="399" t="b">
        <v>0</v>
      </c>
      <c r="R237" s="399" t="s">
        <v>13021</v>
      </c>
      <c r="S237" s="399"/>
      <c r="T237" s="400"/>
      <c r="U237" s="401">
        <v>800</v>
      </c>
      <c r="V237" s="416">
        <v>80</v>
      </c>
      <c r="W237" s="400"/>
      <c r="X237" s="401">
        <v>800</v>
      </c>
      <c r="Y237" s="416">
        <v>80</v>
      </c>
      <c r="Z237" s="403"/>
      <c r="AA237" s="401">
        <v>800</v>
      </c>
      <c r="AB237" s="416">
        <v>80</v>
      </c>
      <c r="AC237" s="403"/>
      <c r="AD237" s="492">
        <v>20</v>
      </c>
      <c r="AE237" s="486">
        <v>20</v>
      </c>
      <c r="AF237" s="493">
        <v>20</v>
      </c>
      <c r="AG237" s="488">
        <v>0</v>
      </c>
      <c r="AH237" s="489">
        <v>0</v>
      </c>
      <c r="AI237" s="424">
        <v>0</v>
      </c>
    </row>
    <row r="238" spans="1:35" ht="16.5">
      <c r="A238" s="460" t="s">
        <v>13449</v>
      </c>
      <c r="B238" s="443" t="s">
        <v>13450</v>
      </c>
      <c r="C238" s="395">
        <v>7</v>
      </c>
      <c r="D238" s="411" t="s">
        <v>13265</v>
      </c>
      <c r="E238" s="412" t="s">
        <v>13265</v>
      </c>
      <c r="F238" s="393" t="s">
        <v>13265</v>
      </c>
      <c r="G238" s="461" t="s">
        <v>13058</v>
      </c>
      <c r="H238" s="414" t="s">
        <v>12966</v>
      </c>
      <c r="I238" s="414"/>
      <c r="J238" s="414"/>
      <c r="K238" s="414"/>
      <c r="L238" s="414"/>
      <c r="M238" s="414"/>
      <c r="N238" s="414"/>
      <c r="O238" s="414">
        <v>14400</v>
      </c>
      <c r="P238" s="414" t="b">
        <v>1</v>
      </c>
      <c r="Q238" s="399" t="b">
        <v>0</v>
      </c>
      <c r="R238" s="399" t="s">
        <v>13088</v>
      </c>
      <c r="S238" s="399"/>
      <c r="T238" s="400"/>
      <c r="U238" s="401">
        <v>12000</v>
      </c>
      <c r="V238" s="416">
        <v>600</v>
      </c>
      <c r="W238" s="400"/>
      <c r="X238" s="401">
        <v>12000</v>
      </c>
      <c r="Y238" s="416">
        <v>600</v>
      </c>
      <c r="Z238" s="403"/>
      <c r="AA238" s="401">
        <v>12000</v>
      </c>
      <c r="AB238" s="416">
        <v>600</v>
      </c>
      <c r="AC238" s="403"/>
      <c r="AD238" s="420">
        <v>50</v>
      </c>
      <c r="AE238" s="421">
        <v>50</v>
      </c>
      <c r="AF238" s="428">
        <v>50</v>
      </c>
      <c r="AG238" s="423">
        <v>10</v>
      </c>
      <c r="AH238" s="424">
        <v>10</v>
      </c>
      <c r="AI238" s="424">
        <v>10</v>
      </c>
    </row>
    <row r="239" spans="1:35" ht="16.5">
      <c r="A239" s="484" t="s">
        <v>12505</v>
      </c>
      <c r="B239" s="430" t="s">
        <v>12505</v>
      </c>
      <c r="C239" s="395">
        <v>7</v>
      </c>
      <c r="D239" s="411" t="s">
        <v>13265</v>
      </c>
      <c r="E239" s="412" t="s">
        <v>13265</v>
      </c>
      <c r="F239" s="393" t="s">
        <v>13265</v>
      </c>
      <c r="G239" s="461" t="s">
        <v>13451</v>
      </c>
      <c r="H239" s="414" t="s">
        <v>12964</v>
      </c>
      <c r="I239" s="414"/>
      <c r="J239" s="414"/>
      <c r="K239" s="414"/>
      <c r="L239" s="414"/>
      <c r="M239" s="414"/>
      <c r="N239" s="414"/>
      <c r="O239" s="414">
        <v>14400</v>
      </c>
      <c r="P239" s="414" t="b">
        <v>1</v>
      </c>
      <c r="Q239" s="399" t="b">
        <v>0</v>
      </c>
      <c r="R239" s="399" t="s">
        <v>13021</v>
      </c>
      <c r="S239" s="399"/>
      <c r="T239" s="400"/>
      <c r="U239" s="401">
        <v>6666</v>
      </c>
      <c r="V239" s="416">
        <v>10</v>
      </c>
      <c r="W239" s="400"/>
      <c r="X239" s="401">
        <v>6666</v>
      </c>
      <c r="Y239" s="416">
        <v>10</v>
      </c>
      <c r="Z239" s="403"/>
      <c r="AA239" s="401">
        <v>6666</v>
      </c>
      <c r="AB239" s="416">
        <v>10</v>
      </c>
      <c r="AC239" s="403"/>
      <c r="AD239" s="492">
        <v>0</v>
      </c>
      <c r="AE239" s="486">
        <v>0</v>
      </c>
      <c r="AF239" s="493">
        <v>0</v>
      </c>
      <c r="AG239" s="488">
        <v>0</v>
      </c>
      <c r="AH239" s="489">
        <v>0</v>
      </c>
      <c r="AI239" s="424">
        <v>0</v>
      </c>
    </row>
    <row r="240" spans="1:35" ht="16.5">
      <c r="A240" s="484" t="s">
        <v>13452</v>
      </c>
      <c r="B240" s="430" t="s">
        <v>13453</v>
      </c>
      <c r="C240" s="395">
        <v>7</v>
      </c>
      <c r="D240" s="411" t="s">
        <v>13265</v>
      </c>
      <c r="E240" s="412" t="s">
        <v>13265</v>
      </c>
      <c r="F240" s="393" t="s">
        <v>13265</v>
      </c>
      <c r="G240" s="461" t="s">
        <v>13451</v>
      </c>
      <c r="H240" s="414" t="s">
        <v>12964</v>
      </c>
      <c r="I240" s="414"/>
      <c r="J240" s="414"/>
      <c r="K240" s="414"/>
      <c r="L240" s="414"/>
      <c r="M240" s="414"/>
      <c r="N240" s="414"/>
      <c r="O240" s="414">
        <v>14400</v>
      </c>
      <c r="P240" s="414" t="b">
        <v>1</v>
      </c>
      <c r="Q240" s="399" t="b">
        <v>0</v>
      </c>
      <c r="R240" s="399" t="s">
        <v>13021</v>
      </c>
      <c r="S240" s="399"/>
      <c r="T240" s="400"/>
      <c r="U240" s="401">
        <v>5000</v>
      </c>
      <c r="V240" s="416">
        <v>200</v>
      </c>
      <c r="W240" s="400"/>
      <c r="X240" s="401">
        <v>5000</v>
      </c>
      <c r="Y240" s="416">
        <v>200</v>
      </c>
      <c r="Z240" s="403"/>
      <c r="AA240" s="401">
        <v>5000</v>
      </c>
      <c r="AB240" s="416">
        <v>200</v>
      </c>
      <c r="AC240" s="403"/>
      <c r="AD240" s="420">
        <v>50</v>
      </c>
      <c r="AE240" s="421">
        <v>50</v>
      </c>
      <c r="AF240" s="428">
        <v>50</v>
      </c>
      <c r="AG240" s="423">
        <v>10</v>
      </c>
      <c r="AH240" s="424">
        <v>10</v>
      </c>
      <c r="AI240" s="424">
        <v>10</v>
      </c>
    </row>
    <row r="241" spans="1:35" ht="16.5">
      <c r="A241" s="393"/>
      <c r="B241" s="394"/>
      <c r="C241" s="395"/>
      <c r="D241" s="396"/>
      <c r="E241" s="397"/>
      <c r="F241" s="398"/>
      <c r="G241" s="394"/>
      <c r="H241" s="480"/>
      <c r="I241" s="480"/>
      <c r="J241" s="480"/>
      <c r="K241" s="480"/>
      <c r="L241" s="480"/>
      <c r="M241" s="480"/>
      <c r="N241" s="480"/>
      <c r="O241" s="480"/>
      <c r="P241" s="480"/>
      <c r="Q241" s="399"/>
      <c r="R241" s="399"/>
      <c r="S241" s="399"/>
      <c r="T241" s="400"/>
      <c r="U241" s="401"/>
      <c r="V241" s="402"/>
      <c r="W241" s="400"/>
      <c r="X241" s="401"/>
      <c r="Y241" s="402"/>
      <c r="Z241" s="403"/>
      <c r="AA241" s="37"/>
      <c r="AB241" s="37"/>
      <c r="AC241" s="403"/>
      <c r="AD241" s="420"/>
      <c r="AE241" s="421"/>
      <c r="AF241" s="428"/>
      <c r="AG241" s="423"/>
      <c r="AH241" s="424"/>
      <c r="AI241" s="424"/>
    </row>
    <row r="242" spans="1:35" ht="16.5">
      <c r="A242" s="393" t="s">
        <v>13454</v>
      </c>
      <c r="B242" s="393" t="s">
        <v>13454</v>
      </c>
      <c r="C242" s="395">
        <v>5</v>
      </c>
      <c r="D242" s="396"/>
      <c r="E242" s="412" t="s">
        <v>13265</v>
      </c>
      <c r="F242" s="398"/>
      <c r="G242" s="461" t="s">
        <v>13058</v>
      </c>
      <c r="H242" s="414" t="s">
        <v>12966</v>
      </c>
      <c r="I242" s="480"/>
      <c r="J242" s="480"/>
      <c r="K242" s="480"/>
      <c r="L242" s="480"/>
      <c r="M242" s="480"/>
      <c r="N242" s="480"/>
      <c r="O242" s="414">
        <v>14400</v>
      </c>
      <c r="P242" s="414" t="b">
        <v>0</v>
      </c>
      <c r="Q242" s="399" t="b">
        <v>0</v>
      </c>
      <c r="R242" s="399" t="s">
        <v>13455</v>
      </c>
      <c r="S242" s="399"/>
      <c r="T242" s="400"/>
      <c r="U242" s="401">
        <v>1500</v>
      </c>
      <c r="V242" s="416">
        <v>100</v>
      </c>
      <c r="W242" s="400"/>
      <c r="X242" s="401">
        <v>1500</v>
      </c>
      <c r="Y242" s="416">
        <v>100</v>
      </c>
      <c r="Z242" s="403"/>
      <c r="AA242" s="401">
        <v>1500</v>
      </c>
      <c r="AB242" s="416">
        <v>100</v>
      </c>
      <c r="AC242" s="403"/>
      <c r="AD242" s="462">
        <v>15</v>
      </c>
      <c r="AE242" s="463">
        <v>20</v>
      </c>
      <c r="AF242" s="464">
        <v>20</v>
      </c>
      <c r="AG242" s="465">
        <v>0</v>
      </c>
      <c r="AH242" s="466">
        <v>0</v>
      </c>
      <c r="AI242" s="466">
        <v>5</v>
      </c>
    </row>
    <row r="243" spans="1:35" ht="16.5">
      <c r="A243" s="393" t="s">
        <v>13456</v>
      </c>
      <c r="B243" s="393" t="s">
        <v>13456</v>
      </c>
      <c r="C243" s="395">
        <v>5</v>
      </c>
      <c r="D243" s="396"/>
      <c r="E243" s="412" t="s">
        <v>13265</v>
      </c>
      <c r="F243" s="398"/>
      <c r="G243" s="461" t="s">
        <v>13058</v>
      </c>
      <c r="H243" s="414" t="s">
        <v>12966</v>
      </c>
      <c r="I243" s="480"/>
      <c r="J243" s="480"/>
      <c r="K243" s="480"/>
      <c r="L243" s="480"/>
      <c r="M243" s="480"/>
      <c r="N243" s="480"/>
      <c r="O243" s="414">
        <v>14400</v>
      </c>
      <c r="P243" s="414" t="b">
        <v>0</v>
      </c>
      <c r="Q243" s="399" t="b">
        <v>0</v>
      </c>
      <c r="R243" s="399" t="s">
        <v>13455</v>
      </c>
      <c r="S243" s="399"/>
      <c r="T243" s="400"/>
      <c r="U243" s="401">
        <v>2500</v>
      </c>
      <c r="V243" s="416">
        <v>150</v>
      </c>
      <c r="W243" s="400"/>
      <c r="X243" s="401">
        <v>2500</v>
      </c>
      <c r="Y243" s="416">
        <v>150</v>
      </c>
      <c r="Z243" s="403"/>
      <c r="AA243" s="401">
        <v>2500</v>
      </c>
      <c r="AB243" s="416">
        <v>150</v>
      </c>
      <c r="AC243" s="403"/>
      <c r="AD243" s="462">
        <v>15</v>
      </c>
      <c r="AE243" s="463">
        <v>20</v>
      </c>
      <c r="AF243" s="464">
        <v>20</v>
      </c>
      <c r="AG243" s="465">
        <v>0</v>
      </c>
      <c r="AH243" s="466">
        <v>0</v>
      </c>
      <c r="AI243" s="466">
        <v>5</v>
      </c>
    </row>
    <row r="244" spans="1:35" ht="16.5">
      <c r="A244" s="393" t="s">
        <v>13457</v>
      </c>
      <c r="B244" s="393" t="s">
        <v>13457</v>
      </c>
      <c r="C244" s="395">
        <v>5</v>
      </c>
      <c r="D244" s="396"/>
      <c r="E244" s="412" t="s">
        <v>13265</v>
      </c>
      <c r="F244" s="398"/>
      <c r="G244" s="461" t="s">
        <v>13058</v>
      </c>
      <c r="H244" s="414" t="s">
        <v>12966</v>
      </c>
      <c r="I244" s="480"/>
      <c r="J244" s="480"/>
      <c r="K244" s="480"/>
      <c r="L244" s="480"/>
      <c r="M244" s="480"/>
      <c r="N244" s="480"/>
      <c r="O244" s="414">
        <v>14400</v>
      </c>
      <c r="P244" s="414" t="b">
        <v>0</v>
      </c>
      <c r="Q244" s="399" t="b">
        <v>0</v>
      </c>
      <c r="R244" s="399" t="s">
        <v>13455</v>
      </c>
      <c r="S244" s="399"/>
      <c r="T244" s="400"/>
      <c r="U244" s="401">
        <v>1500</v>
      </c>
      <c r="V244" s="416">
        <v>100</v>
      </c>
      <c r="W244" s="400"/>
      <c r="X244" s="401">
        <v>1500</v>
      </c>
      <c r="Y244" s="416">
        <v>100</v>
      </c>
      <c r="Z244" s="403"/>
      <c r="AA244" s="401">
        <v>1500</v>
      </c>
      <c r="AB244" s="416">
        <v>100</v>
      </c>
      <c r="AC244" s="403"/>
      <c r="AD244" s="462">
        <v>15</v>
      </c>
      <c r="AE244" s="463">
        <v>20</v>
      </c>
      <c r="AF244" s="464">
        <v>20</v>
      </c>
      <c r="AG244" s="465">
        <v>0</v>
      </c>
      <c r="AH244" s="466">
        <v>0</v>
      </c>
      <c r="AI244" s="466">
        <v>5</v>
      </c>
    </row>
    <row r="245" spans="1:35" ht="16.5">
      <c r="A245" s="393" t="s">
        <v>13458</v>
      </c>
      <c r="B245" s="393" t="s">
        <v>13458</v>
      </c>
      <c r="C245" s="395">
        <v>5</v>
      </c>
      <c r="D245" s="396"/>
      <c r="E245" s="412" t="s">
        <v>13265</v>
      </c>
      <c r="F245" s="398"/>
      <c r="G245" s="461" t="s">
        <v>13058</v>
      </c>
      <c r="H245" s="414" t="s">
        <v>12966</v>
      </c>
      <c r="I245" s="480"/>
      <c r="J245" s="480"/>
      <c r="K245" s="480"/>
      <c r="L245" s="480"/>
      <c r="M245" s="480"/>
      <c r="N245" s="480"/>
      <c r="O245" s="414">
        <v>14400</v>
      </c>
      <c r="P245" s="414" t="b">
        <v>0</v>
      </c>
      <c r="Q245" s="399" t="b">
        <v>0</v>
      </c>
      <c r="R245" s="399" t="s">
        <v>13455</v>
      </c>
      <c r="S245" s="399"/>
      <c r="T245" s="400"/>
      <c r="U245" s="401">
        <v>1500</v>
      </c>
      <c r="V245" s="416">
        <v>100</v>
      </c>
      <c r="W245" s="400"/>
      <c r="X245" s="401">
        <v>1500</v>
      </c>
      <c r="Y245" s="416">
        <v>100</v>
      </c>
      <c r="Z245" s="403"/>
      <c r="AA245" s="401">
        <v>1500</v>
      </c>
      <c r="AB245" s="416">
        <v>100</v>
      </c>
      <c r="AC245" s="403"/>
      <c r="AD245" s="462">
        <v>15</v>
      </c>
      <c r="AE245" s="463">
        <v>20</v>
      </c>
      <c r="AF245" s="464">
        <v>20</v>
      </c>
      <c r="AG245" s="465">
        <v>0</v>
      </c>
      <c r="AH245" s="466">
        <v>0</v>
      </c>
      <c r="AI245" s="466">
        <v>5</v>
      </c>
    </row>
    <row r="246" spans="1:35" ht="16.5">
      <c r="A246" s="393" t="s">
        <v>13459</v>
      </c>
      <c r="B246" s="393" t="s">
        <v>13459</v>
      </c>
      <c r="C246" s="395">
        <v>5</v>
      </c>
      <c r="D246" s="396"/>
      <c r="E246" s="412" t="s">
        <v>13265</v>
      </c>
      <c r="F246" s="398"/>
      <c r="G246" s="461" t="s">
        <v>13058</v>
      </c>
      <c r="H246" s="414" t="s">
        <v>12966</v>
      </c>
      <c r="I246" s="480"/>
      <c r="J246" s="480"/>
      <c r="K246" s="480"/>
      <c r="L246" s="480"/>
      <c r="M246" s="480"/>
      <c r="N246" s="480"/>
      <c r="O246" s="414">
        <v>14400</v>
      </c>
      <c r="P246" s="414" t="b">
        <v>0</v>
      </c>
      <c r="Q246" s="399" t="b">
        <v>0</v>
      </c>
      <c r="R246" s="399" t="s">
        <v>13455</v>
      </c>
      <c r="S246" s="399"/>
      <c r="T246" s="400"/>
      <c r="U246" s="401">
        <v>1500</v>
      </c>
      <c r="V246" s="416">
        <v>100</v>
      </c>
      <c r="W246" s="400"/>
      <c r="X246" s="401">
        <v>1500</v>
      </c>
      <c r="Y246" s="416">
        <v>100</v>
      </c>
      <c r="Z246" s="403"/>
      <c r="AA246" s="401">
        <v>1500</v>
      </c>
      <c r="AB246" s="416">
        <v>100</v>
      </c>
      <c r="AC246" s="403"/>
      <c r="AD246" s="462">
        <v>15</v>
      </c>
      <c r="AE246" s="463">
        <v>20</v>
      </c>
      <c r="AF246" s="464">
        <v>20</v>
      </c>
      <c r="AG246" s="465">
        <v>0</v>
      </c>
      <c r="AH246" s="466">
        <v>0</v>
      </c>
      <c r="AI246" s="466">
        <v>5</v>
      </c>
    </row>
    <row r="247" spans="1:35" ht="16.5">
      <c r="A247" s="393" t="s">
        <v>13460</v>
      </c>
      <c r="B247" s="393" t="s">
        <v>13460</v>
      </c>
      <c r="C247" s="395">
        <v>5</v>
      </c>
      <c r="D247" s="396"/>
      <c r="E247" s="412" t="s">
        <v>13265</v>
      </c>
      <c r="F247" s="398"/>
      <c r="G247" s="461" t="s">
        <v>13058</v>
      </c>
      <c r="H247" s="414" t="s">
        <v>12966</v>
      </c>
      <c r="I247" s="480"/>
      <c r="J247" s="480"/>
      <c r="K247" s="480"/>
      <c r="L247" s="480"/>
      <c r="M247" s="480"/>
      <c r="N247" s="480"/>
      <c r="O247" s="414">
        <v>14400</v>
      </c>
      <c r="P247" s="414" t="b">
        <v>0</v>
      </c>
      <c r="Q247" s="399" t="b">
        <v>0</v>
      </c>
      <c r="R247" s="399" t="s">
        <v>13455</v>
      </c>
      <c r="S247" s="399"/>
      <c r="T247" s="400"/>
      <c r="U247" s="401">
        <v>1500</v>
      </c>
      <c r="V247" s="416">
        <v>100</v>
      </c>
      <c r="W247" s="400"/>
      <c r="X247" s="401">
        <v>1500</v>
      </c>
      <c r="Y247" s="416">
        <v>100</v>
      </c>
      <c r="Z247" s="403"/>
      <c r="AA247" s="401">
        <v>1500</v>
      </c>
      <c r="AB247" s="416">
        <v>100</v>
      </c>
      <c r="AC247" s="403"/>
      <c r="AD247" s="462">
        <v>15</v>
      </c>
      <c r="AE247" s="463">
        <v>20</v>
      </c>
      <c r="AF247" s="464">
        <v>20</v>
      </c>
      <c r="AG247" s="465">
        <v>0</v>
      </c>
      <c r="AH247" s="466">
        <v>0</v>
      </c>
      <c r="AI247" s="466">
        <v>5</v>
      </c>
    </row>
    <row r="248" spans="1:35" ht="16.5">
      <c r="A248" s="393" t="s">
        <v>13461</v>
      </c>
      <c r="B248" s="393" t="s">
        <v>13461</v>
      </c>
      <c r="C248" s="395">
        <v>5</v>
      </c>
      <c r="D248" s="396"/>
      <c r="E248" s="412" t="s">
        <v>13265</v>
      </c>
      <c r="F248" s="398"/>
      <c r="G248" s="461" t="s">
        <v>13058</v>
      </c>
      <c r="H248" s="414" t="s">
        <v>12966</v>
      </c>
      <c r="I248" s="480"/>
      <c r="J248" s="480"/>
      <c r="K248" s="480"/>
      <c r="L248" s="480"/>
      <c r="M248" s="480"/>
      <c r="N248" s="480"/>
      <c r="O248" s="414">
        <v>14400</v>
      </c>
      <c r="P248" s="414" t="b">
        <v>0</v>
      </c>
      <c r="Q248" s="399" t="b">
        <v>0</v>
      </c>
      <c r="R248" s="399" t="s">
        <v>13455</v>
      </c>
      <c r="S248" s="399"/>
      <c r="T248" s="400"/>
      <c r="U248" s="401">
        <v>700</v>
      </c>
      <c r="V248" s="416">
        <v>40</v>
      </c>
      <c r="W248" s="400"/>
      <c r="X248" s="401">
        <v>700</v>
      </c>
      <c r="Y248" s="416">
        <v>40</v>
      </c>
      <c r="Z248" s="403"/>
      <c r="AA248" s="401">
        <v>700</v>
      </c>
      <c r="AB248" s="416">
        <v>40</v>
      </c>
      <c r="AC248" s="403"/>
      <c r="AD248" s="462">
        <v>0</v>
      </c>
      <c r="AE248" s="463">
        <v>0</v>
      </c>
      <c r="AF248" s="464">
        <v>0</v>
      </c>
      <c r="AG248" s="465">
        <v>0</v>
      </c>
      <c r="AH248" s="466">
        <v>0</v>
      </c>
      <c r="AI248" s="466">
        <v>0</v>
      </c>
    </row>
    <row r="249" spans="1:35" ht="16.5">
      <c r="A249" s="393"/>
      <c r="B249" s="394"/>
      <c r="C249" s="395"/>
      <c r="D249" s="396"/>
      <c r="E249" s="397"/>
      <c r="F249" s="398"/>
      <c r="G249" s="394"/>
      <c r="H249" s="480"/>
      <c r="I249" s="480"/>
      <c r="J249" s="480"/>
      <c r="K249" s="480"/>
      <c r="L249" s="480"/>
      <c r="M249" s="480"/>
      <c r="N249" s="480"/>
      <c r="O249" s="480"/>
      <c r="P249" s="480"/>
      <c r="Q249" s="399"/>
      <c r="R249" s="399"/>
      <c r="S249" s="399"/>
      <c r="T249" s="400"/>
      <c r="U249" s="401"/>
      <c r="V249" s="402"/>
      <c r="W249" s="400"/>
      <c r="X249" s="401"/>
      <c r="Y249" s="402"/>
      <c r="Z249" s="403"/>
      <c r="AA249" s="37"/>
      <c r="AB249" s="37"/>
      <c r="AC249" s="403"/>
      <c r="AD249" s="485"/>
      <c r="AE249" s="486"/>
      <c r="AF249" s="487"/>
      <c r="AG249" s="488"/>
      <c r="AH249" s="489"/>
      <c r="AI249" s="424"/>
    </row>
    <row r="250" spans="1:35" ht="16.5">
      <c r="A250" s="503"/>
      <c r="B250" s="504"/>
      <c r="C250" s="505"/>
      <c r="D250" s="506"/>
      <c r="E250" s="507"/>
      <c r="F250" s="508"/>
      <c r="G250" s="504"/>
      <c r="H250" s="504"/>
      <c r="I250" s="504"/>
      <c r="J250" s="509"/>
      <c r="K250" s="509"/>
      <c r="L250" s="509"/>
      <c r="M250" s="509"/>
      <c r="N250" s="509"/>
      <c r="O250" s="509"/>
      <c r="P250" s="509"/>
      <c r="Q250" s="509"/>
      <c r="R250" s="509"/>
      <c r="S250" s="509"/>
      <c r="T250" s="510"/>
      <c r="U250" s="510"/>
      <c r="V250" s="510"/>
      <c r="W250" s="510"/>
      <c r="X250" s="511"/>
      <c r="Y250" s="512"/>
      <c r="Z250" s="513"/>
      <c r="AA250" s="513"/>
      <c r="AB250" s="513"/>
      <c r="AC250" s="513"/>
      <c r="AD250" s="514"/>
      <c r="AE250" s="515"/>
      <c r="AF250" s="516"/>
      <c r="AG250" s="517"/>
      <c r="AH250" s="518"/>
      <c r="AI250" s="518"/>
    </row>
    <row r="251" spans="1:35" ht="16.5">
      <c r="A251" s="519"/>
      <c r="B251" s="520"/>
      <c r="C251" s="521" t="s">
        <v>13462</v>
      </c>
      <c r="D251" s="520"/>
      <c r="E251" s="520"/>
      <c r="F251" s="520"/>
      <c r="G251" s="520"/>
      <c r="H251" s="520"/>
      <c r="I251" s="520"/>
      <c r="J251" s="520"/>
      <c r="K251" s="520"/>
      <c r="L251" s="520"/>
      <c r="M251" s="520"/>
      <c r="N251" s="520"/>
      <c r="O251" s="520"/>
      <c r="P251" s="520"/>
      <c r="Q251" s="520"/>
      <c r="R251" s="520"/>
      <c r="S251" s="520"/>
      <c r="T251" s="520"/>
      <c r="U251" s="520"/>
      <c r="V251" s="520"/>
      <c r="W251" s="520"/>
      <c r="X251" s="520"/>
      <c r="Y251" s="520"/>
      <c r="Z251" s="520"/>
      <c r="AA251" s="520"/>
      <c r="AB251" s="520"/>
      <c r="AC251" s="520"/>
      <c r="AD251" s="520"/>
      <c r="AE251" s="520"/>
      <c r="AF251" s="520"/>
      <c r="AG251" s="520"/>
      <c r="AH251" s="522"/>
    </row>
    <row r="252" spans="1:35" ht="16.5">
      <c r="A252" s="523"/>
      <c r="B252" s="524"/>
      <c r="C252" s="525"/>
      <c r="D252" s="526"/>
      <c r="E252" s="526"/>
      <c r="F252" s="526"/>
      <c r="G252" s="526"/>
      <c r="H252" s="524"/>
      <c r="I252" s="524"/>
      <c r="J252" s="524"/>
      <c r="K252" s="524"/>
      <c r="L252" s="524"/>
      <c r="M252" s="524"/>
      <c r="N252" s="524"/>
      <c r="O252" s="524"/>
      <c r="P252" s="524"/>
      <c r="Q252" s="524"/>
      <c r="R252" s="524"/>
      <c r="S252" s="524"/>
      <c r="T252" s="524"/>
      <c r="U252" s="524"/>
      <c r="V252" s="524"/>
      <c r="W252" s="524"/>
      <c r="X252" s="524"/>
      <c r="Y252" s="524"/>
      <c r="Z252" s="524"/>
      <c r="AA252" s="524"/>
      <c r="AB252" s="524"/>
      <c r="AC252" s="524"/>
      <c r="AD252" s="524"/>
      <c r="AE252" s="524"/>
      <c r="AF252" s="524"/>
      <c r="AG252" s="524"/>
      <c r="AH252" s="527"/>
    </row>
    <row r="253" spans="1:35" ht="16.5">
      <c r="A253" s="528"/>
      <c r="B253" s="394"/>
      <c r="C253" s="529"/>
      <c r="D253" s="396"/>
      <c r="E253" s="397"/>
      <c r="F253" s="398"/>
      <c r="G253" s="394"/>
      <c r="H253" s="530"/>
      <c r="I253" s="530"/>
      <c r="J253" s="530"/>
      <c r="K253" s="530"/>
      <c r="L253" s="530"/>
      <c r="M253" s="530"/>
      <c r="N253" s="530"/>
      <c r="O253" s="530"/>
      <c r="P253" s="530"/>
      <c r="Q253" s="530"/>
      <c r="R253" s="530"/>
      <c r="S253" s="530"/>
      <c r="T253" s="531"/>
      <c r="U253" s="531"/>
      <c r="V253" s="531"/>
      <c r="W253" s="531"/>
      <c r="X253" s="532"/>
      <c r="Y253" s="533"/>
      <c r="Z253" s="534"/>
      <c r="AA253" s="534"/>
      <c r="AB253" s="534"/>
      <c r="AC253" s="534"/>
      <c r="AD253" s="535"/>
      <c r="AE253" s="536"/>
      <c r="AF253" s="537"/>
      <c r="AG253" s="538"/>
      <c r="AH253" s="539"/>
      <c r="AI253" s="540"/>
    </row>
  </sheetData>
  <autoFilter ref="A3:AI135" xr:uid="{00000000-0009-0000-0000-000006000000}"/>
  <mergeCells count="42">
    <mergeCell ref="U101:V101"/>
    <mergeCell ref="X101:Y101"/>
    <mergeCell ref="AA101:AB101"/>
    <mergeCell ref="AD101:AI101"/>
    <mergeCell ref="U22:V22"/>
    <mergeCell ref="U76:V76"/>
    <mergeCell ref="X76:Y76"/>
    <mergeCell ref="AA76:AB76"/>
    <mergeCell ref="AD76:AI76"/>
    <mergeCell ref="U43:V43"/>
    <mergeCell ref="X43:Y43"/>
    <mergeCell ref="AA43:AB43"/>
    <mergeCell ref="AD43:AI43"/>
    <mergeCell ref="S1:S2"/>
    <mergeCell ref="U1:V1"/>
    <mergeCell ref="X1:Y1"/>
    <mergeCell ref="AA1:AB1"/>
    <mergeCell ref="AD1:AI1"/>
    <mergeCell ref="U11:V11"/>
    <mergeCell ref="X11:Y11"/>
    <mergeCell ref="AA11:AB11"/>
    <mergeCell ref="AD11:AI11"/>
    <mergeCell ref="X22:Y22"/>
    <mergeCell ref="AA22:AB22"/>
    <mergeCell ref="AD22:AI22"/>
    <mergeCell ref="F1:F2"/>
    <mergeCell ref="H1:H2"/>
    <mergeCell ref="P1:P2"/>
    <mergeCell ref="Q1:Q2"/>
    <mergeCell ref="R1:R2"/>
    <mergeCell ref="I1:I2"/>
    <mergeCell ref="J1:J2"/>
    <mergeCell ref="K1:K2"/>
    <mergeCell ref="L1:L2"/>
    <mergeCell ref="M1:M2"/>
    <mergeCell ref="N1:N2"/>
    <mergeCell ref="O1:O2"/>
    <mergeCell ref="A1:A2"/>
    <mergeCell ref="B1:B2"/>
    <mergeCell ref="C1:C2"/>
    <mergeCell ref="D1:D2"/>
    <mergeCell ref="E1:E2"/>
  </mergeCells>
  <dataValidations count="4">
    <dataValidation type="list" allowBlank="1" showErrorMessage="1" sqref="H4:H10 H12:H21 H23:H42 H44:H75 H77:H100 H102:H129 H131:H135 H137:H240 H242:H248 H250:H253" xr:uid="{00000000-0002-0000-0600-000000000000}">
      <formula1>"Blunt,Edge,Fire,Magic,Fly,Point"</formula1>
    </dataValidation>
    <dataValidation type="list" allowBlank="1" showErrorMessage="1" sqref="R4:R10 R12:R21 R23:R42 R44:R75 R77:R100 R102:R129 R131:R135 R137:R240 R242:R248" xr:uid="{00000000-0002-0000-0600-000001000000}">
      <formula1>"monster_humanoid,monster_animal,human_fighter,human_routine_fighter"</formula1>
    </dataValidation>
    <dataValidation type="list" allowBlank="1" showErrorMessage="1" sqref="N4:N10 N12:N21 N23:N42 N44:N75 N77:N100 N102:N249" xr:uid="{00000000-0002-0000-0600-000002000000}">
      <formula1>"WEAPONMODE_NONE,WEAPONMODE_FIST,WEAPONMODE_DAG,WEAPONMODE_1HS,WEAPONMODE_2HS,WEAPONMODE_BOW,WEAPONMODE_CBOW,WEAPONMODE_MAG,WEAPONMODE_MAX"</formula1>
    </dataValidation>
    <dataValidation type="list" allowBlank="1" showErrorMessage="1" sqref="G4:G10 G12:G21 G23:G42 G44:G75 G77:G100 G102:G129 G131:G135 G137:G240 G242:G248" xr:uid="{00000000-0002-0000-0600-000003000000}">
      <formula1>"Zwierzęta polne,Zwierzęta leśne,Zwierzęta bagienne,Zwierzęta wodne,Zwierzęta podziemne,Zwierzęta górskie,Nieumarli,Istoty niekwalifikowane,Rasy człekokształtne,???"</formula1>
    </dataValidation>
  </dataValidations>
  <hyperlinks>
    <hyperlink ref="A4" r:id="rId1" xr:uid="{00000000-0004-0000-0600-000000000000}"/>
    <hyperlink ref="A5" r:id="rId2" xr:uid="{00000000-0004-0000-0600-000001000000}"/>
    <hyperlink ref="A7" r:id="rId3" xr:uid="{00000000-0004-0000-0600-000002000000}"/>
    <hyperlink ref="A9" r:id="rId4" xr:uid="{00000000-0004-0000-0600-000003000000}"/>
    <hyperlink ref="A12" r:id="rId5" xr:uid="{00000000-0004-0000-0600-000004000000}"/>
    <hyperlink ref="A13" r:id="rId6" xr:uid="{00000000-0004-0000-0600-000005000000}"/>
    <hyperlink ref="A14" r:id="rId7" xr:uid="{00000000-0004-0000-0600-000006000000}"/>
    <hyperlink ref="A16" r:id="rId8" xr:uid="{00000000-0004-0000-0600-000007000000}"/>
    <hyperlink ref="A17" r:id="rId9" xr:uid="{00000000-0004-0000-0600-000008000000}"/>
    <hyperlink ref="A18" r:id="rId10" xr:uid="{00000000-0004-0000-0600-000009000000}"/>
    <hyperlink ref="A19" r:id="rId11" xr:uid="{00000000-0004-0000-0600-00000A000000}"/>
    <hyperlink ref="A20" r:id="rId12" xr:uid="{00000000-0004-0000-0600-00000B000000}"/>
    <hyperlink ref="A21" r:id="rId13" xr:uid="{00000000-0004-0000-0600-00000C000000}"/>
    <hyperlink ref="A23" r:id="rId14" xr:uid="{00000000-0004-0000-0600-00000D000000}"/>
    <hyperlink ref="A24" r:id="rId15" xr:uid="{00000000-0004-0000-0600-00000E000000}"/>
    <hyperlink ref="A25" r:id="rId16" xr:uid="{00000000-0004-0000-0600-00000F000000}"/>
    <hyperlink ref="A26" r:id="rId17" xr:uid="{00000000-0004-0000-0600-000010000000}"/>
    <hyperlink ref="A27" r:id="rId18" xr:uid="{00000000-0004-0000-0600-000011000000}"/>
    <hyperlink ref="A28" r:id="rId19" xr:uid="{00000000-0004-0000-0600-000012000000}"/>
    <hyperlink ref="A29" r:id="rId20" xr:uid="{00000000-0004-0000-0600-000013000000}"/>
    <hyperlink ref="A30" r:id="rId21" xr:uid="{00000000-0004-0000-0600-000014000000}"/>
    <hyperlink ref="A31" r:id="rId22" xr:uid="{00000000-0004-0000-0600-000015000000}"/>
    <hyperlink ref="A32" r:id="rId23" xr:uid="{00000000-0004-0000-0600-000016000000}"/>
    <hyperlink ref="A33" r:id="rId24" xr:uid="{00000000-0004-0000-0600-000017000000}"/>
    <hyperlink ref="A34" r:id="rId25" xr:uid="{00000000-0004-0000-0600-000018000000}"/>
    <hyperlink ref="A35" r:id="rId26" xr:uid="{00000000-0004-0000-0600-000019000000}"/>
    <hyperlink ref="A36" r:id="rId27" xr:uid="{00000000-0004-0000-0600-00001A000000}"/>
    <hyperlink ref="A37" r:id="rId28" xr:uid="{00000000-0004-0000-0600-00001B000000}"/>
    <hyperlink ref="A38" r:id="rId29" xr:uid="{00000000-0004-0000-0600-00001C000000}"/>
    <hyperlink ref="A39" r:id="rId30" xr:uid="{00000000-0004-0000-0600-00001D000000}"/>
    <hyperlink ref="A40" r:id="rId31" xr:uid="{00000000-0004-0000-0600-00001E000000}"/>
    <hyperlink ref="A41" r:id="rId32" xr:uid="{00000000-0004-0000-0600-00001F000000}"/>
    <hyperlink ref="A42" r:id="rId33" xr:uid="{00000000-0004-0000-0600-000020000000}"/>
    <hyperlink ref="A44" r:id="rId34" xr:uid="{00000000-0004-0000-0600-000021000000}"/>
    <hyperlink ref="A45" r:id="rId35" xr:uid="{00000000-0004-0000-0600-000022000000}"/>
    <hyperlink ref="A47" r:id="rId36" xr:uid="{00000000-0004-0000-0600-000023000000}"/>
    <hyperlink ref="A48" r:id="rId37" xr:uid="{00000000-0004-0000-0600-000024000000}"/>
    <hyperlink ref="A49" r:id="rId38" xr:uid="{00000000-0004-0000-0600-000025000000}"/>
    <hyperlink ref="A50" r:id="rId39" xr:uid="{00000000-0004-0000-0600-000026000000}"/>
    <hyperlink ref="A51" r:id="rId40" xr:uid="{00000000-0004-0000-0600-000027000000}"/>
    <hyperlink ref="A52" r:id="rId41" xr:uid="{00000000-0004-0000-0600-000028000000}"/>
    <hyperlink ref="A53" r:id="rId42" xr:uid="{00000000-0004-0000-0600-000029000000}"/>
    <hyperlink ref="A54" r:id="rId43" xr:uid="{00000000-0004-0000-0600-00002A000000}"/>
    <hyperlink ref="A55" r:id="rId44" xr:uid="{00000000-0004-0000-0600-00002B000000}"/>
    <hyperlink ref="A56" r:id="rId45" xr:uid="{00000000-0004-0000-0600-00002C000000}"/>
    <hyperlink ref="A57" r:id="rId46" xr:uid="{00000000-0004-0000-0600-00002D000000}"/>
    <hyperlink ref="A59" r:id="rId47" xr:uid="{00000000-0004-0000-0600-00002E000000}"/>
    <hyperlink ref="A60" r:id="rId48" xr:uid="{00000000-0004-0000-0600-00002F000000}"/>
    <hyperlink ref="A61" r:id="rId49" xr:uid="{00000000-0004-0000-0600-000030000000}"/>
    <hyperlink ref="A62" r:id="rId50" xr:uid="{00000000-0004-0000-0600-000031000000}"/>
    <hyperlink ref="A63" r:id="rId51" xr:uid="{00000000-0004-0000-0600-000032000000}"/>
    <hyperlink ref="A64" r:id="rId52" xr:uid="{00000000-0004-0000-0600-000033000000}"/>
    <hyperlink ref="A65" r:id="rId53" xr:uid="{00000000-0004-0000-0600-000034000000}"/>
    <hyperlink ref="A66" r:id="rId54" xr:uid="{00000000-0004-0000-0600-000035000000}"/>
    <hyperlink ref="A67" r:id="rId55" xr:uid="{00000000-0004-0000-0600-000036000000}"/>
    <hyperlink ref="A68" r:id="rId56" xr:uid="{00000000-0004-0000-0600-000037000000}"/>
    <hyperlink ref="A69" r:id="rId57" xr:uid="{00000000-0004-0000-0600-000038000000}"/>
    <hyperlink ref="A70" r:id="rId58" xr:uid="{00000000-0004-0000-0600-000039000000}"/>
    <hyperlink ref="A72" r:id="rId59" xr:uid="{00000000-0004-0000-0600-00003A000000}"/>
    <hyperlink ref="A73" r:id="rId60" xr:uid="{00000000-0004-0000-0600-00003B000000}"/>
    <hyperlink ref="A75" r:id="rId61" xr:uid="{00000000-0004-0000-0600-00003C000000}"/>
    <hyperlink ref="A77" r:id="rId62" xr:uid="{00000000-0004-0000-0600-00003D000000}"/>
    <hyperlink ref="A78" r:id="rId63" xr:uid="{00000000-0004-0000-0600-00003E000000}"/>
    <hyperlink ref="A79" r:id="rId64" xr:uid="{00000000-0004-0000-0600-00003F000000}"/>
    <hyperlink ref="A80" r:id="rId65" xr:uid="{00000000-0004-0000-0600-000040000000}"/>
    <hyperlink ref="A81" r:id="rId66" xr:uid="{00000000-0004-0000-0600-000041000000}"/>
    <hyperlink ref="A82" r:id="rId67" xr:uid="{00000000-0004-0000-0600-000042000000}"/>
    <hyperlink ref="A83" r:id="rId68" xr:uid="{00000000-0004-0000-0600-000043000000}"/>
    <hyperlink ref="A84" r:id="rId69" xr:uid="{00000000-0004-0000-0600-000044000000}"/>
    <hyperlink ref="A85" r:id="rId70" xr:uid="{00000000-0004-0000-0600-000045000000}"/>
    <hyperlink ref="A86" r:id="rId71" xr:uid="{00000000-0004-0000-0600-000046000000}"/>
    <hyperlink ref="A87" r:id="rId72" xr:uid="{00000000-0004-0000-0600-000047000000}"/>
    <hyperlink ref="A88" r:id="rId73" xr:uid="{00000000-0004-0000-0600-000048000000}"/>
    <hyperlink ref="A89" r:id="rId74" xr:uid="{00000000-0004-0000-0600-000049000000}"/>
    <hyperlink ref="A90" r:id="rId75" xr:uid="{00000000-0004-0000-0600-00004A000000}"/>
    <hyperlink ref="A91" r:id="rId76" xr:uid="{00000000-0004-0000-0600-00004B000000}"/>
    <hyperlink ref="A92" r:id="rId77" xr:uid="{00000000-0004-0000-0600-00004C000000}"/>
    <hyperlink ref="A93" r:id="rId78" xr:uid="{00000000-0004-0000-0600-00004D000000}"/>
    <hyperlink ref="A94" r:id="rId79" xr:uid="{00000000-0004-0000-0600-00004E000000}"/>
    <hyperlink ref="A95" r:id="rId80" xr:uid="{00000000-0004-0000-0600-00004F000000}"/>
    <hyperlink ref="A96" r:id="rId81" xr:uid="{00000000-0004-0000-0600-000050000000}"/>
    <hyperlink ref="A97" r:id="rId82" xr:uid="{00000000-0004-0000-0600-000051000000}"/>
    <hyperlink ref="A98" r:id="rId83" xr:uid="{00000000-0004-0000-0600-000052000000}"/>
    <hyperlink ref="A99" r:id="rId84" xr:uid="{00000000-0004-0000-0600-000053000000}"/>
    <hyperlink ref="A100" r:id="rId85" xr:uid="{00000000-0004-0000-0600-000054000000}"/>
    <hyperlink ref="A102" r:id="rId86" xr:uid="{00000000-0004-0000-0600-000055000000}"/>
    <hyperlink ref="A103" r:id="rId87" xr:uid="{00000000-0004-0000-0600-000056000000}"/>
    <hyperlink ref="A104" r:id="rId88" xr:uid="{00000000-0004-0000-0600-000057000000}"/>
    <hyperlink ref="A105" r:id="rId89" xr:uid="{00000000-0004-0000-0600-000058000000}"/>
    <hyperlink ref="A106" r:id="rId90" xr:uid="{00000000-0004-0000-0600-000059000000}"/>
    <hyperlink ref="A107" r:id="rId91" xr:uid="{00000000-0004-0000-0600-00005A000000}"/>
    <hyperlink ref="A108" r:id="rId92" xr:uid="{00000000-0004-0000-0600-00005B000000}"/>
    <hyperlink ref="A109" r:id="rId93" xr:uid="{00000000-0004-0000-0600-00005C000000}"/>
    <hyperlink ref="A110" r:id="rId94" xr:uid="{00000000-0004-0000-0600-00005D000000}"/>
    <hyperlink ref="A111" r:id="rId95" xr:uid="{00000000-0004-0000-0600-00005E000000}"/>
    <hyperlink ref="A112" r:id="rId96" xr:uid="{00000000-0004-0000-0600-00005F000000}"/>
    <hyperlink ref="A113" r:id="rId97" xr:uid="{00000000-0004-0000-0600-000060000000}"/>
    <hyperlink ref="A114" r:id="rId98" xr:uid="{00000000-0004-0000-0600-000061000000}"/>
    <hyperlink ref="A115" r:id="rId99" xr:uid="{00000000-0004-0000-0600-000062000000}"/>
    <hyperlink ref="A116" r:id="rId100" xr:uid="{00000000-0004-0000-0600-000063000000}"/>
    <hyperlink ref="A117" r:id="rId101" xr:uid="{00000000-0004-0000-0600-000064000000}"/>
    <hyperlink ref="A118" r:id="rId102" xr:uid="{00000000-0004-0000-0600-000065000000}"/>
    <hyperlink ref="A119" r:id="rId103" xr:uid="{00000000-0004-0000-0600-000066000000}"/>
    <hyperlink ref="A120" r:id="rId104" xr:uid="{00000000-0004-0000-0600-000067000000}"/>
    <hyperlink ref="A121" r:id="rId105" xr:uid="{00000000-0004-0000-0600-000068000000}"/>
    <hyperlink ref="A122" r:id="rId106" xr:uid="{00000000-0004-0000-0600-000069000000}"/>
    <hyperlink ref="A123" r:id="rId107" xr:uid="{00000000-0004-0000-0600-00006A000000}"/>
    <hyperlink ref="A124" r:id="rId108" xr:uid="{00000000-0004-0000-0600-00006B000000}"/>
    <hyperlink ref="A126" r:id="rId109" xr:uid="{00000000-0004-0000-0600-00006C000000}"/>
    <hyperlink ref="A127" r:id="rId110" xr:uid="{00000000-0004-0000-0600-00006D000000}"/>
    <hyperlink ref="A128" r:id="rId111" xr:uid="{00000000-0004-0000-0600-00006E000000}"/>
    <hyperlink ref="A129" r:id="rId112" xr:uid="{00000000-0004-0000-0600-00006F000000}"/>
    <hyperlink ref="A131" r:id="rId113" xr:uid="{00000000-0004-0000-0600-000070000000}"/>
    <hyperlink ref="A132" r:id="rId114" xr:uid="{00000000-0004-0000-0600-000071000000}"/>
    <hyperlink ref="A133" r:id="rId115" xr:uid="{00000000-0004-0000-0600-000072000000}"/>
    <hyperlink ref="A134" r:id="rId116" xr:uid="{00000000-0004-0000-0600-000073000000}"/>
    <hyperlink ref="A135" r:id="rId117" xr:uid="{00000000-0004-0000-0600-000074000000}"/>
    <hyperlink ref="A155" r:id="rId118" xr:uid="{00000000-0004-0000-0600-000075000000}"/>
    <hyperlink ref="A156" r:id="rId119" xr:uid="{00000000-0004-0000-0600-000076000000}"/>
    <hyperlink ref="A160" r:id="rId120" xr:uid="{00000000-0004-0000-0600-000077000000}"/>
    <hyperlink ref="A161" r:id="rId121" xr:uid="{00000000-0004-0000-0600-000078000000}"/>
    <hyperlink ref="A162" r:id="rId122" xr:uid="{00000000-0004-0000-0600-000079000000}"/>
    <hyperlink ref="A163" r:id="rId123" xr:uid="{00000000-0004-0000-0600-00007A000000}"/>
    <hyperlink ref="A164" r:id="rId124" xr:uid="{00000000-0004-0000-0600-00007B000000}"/>
    <hyperlink ref="A165" r:id="rId125" xr:uid="{00000000-0004-0000-0600-00007C000000}"/>
    <hyperlink ref="A166" r:id="rId126" xr:uid="{00000000-0004-0000-0600-00007D000000}"/>
    <hyperlink ref="A167" r:id="rId127" xr:uid="{00000000-0004-0000-0600-00007E000000}"/>
    <hyperlink ref="A168" r:id="rId128" xr:uid="{00000000-0004-0000-0600-00007F000000}"/>
    <hyperlink ref="A169" r:id="rId129" xr:uid="{00000000-0004-0000-0600-000080000000}"/>
    <hyperlink ref="A170" r:id="rId130" xr:uid="{00000000-0004-0000-0600-000081000000}"/>
    <hyperlink ref="A181" r:id="rId131" xr:uid="{00000000-0004-0000-0600-000082000000}"/>
    <hyperlink ref="A182" r:id="rId132" xr:uid="{00000000-0004-0000-0600-000083000000}"/>
    <hyperlink ref="A183" r:id="rId133" xr:uid="{00000000-0004-0000-0600-000084000000}"/>
    <hyperlink ref="A184" r:id="rId134" xr:uid="{00000000-0004-0000-0600-000085000000}"/>
    <hyperlink ref="A185" r:id="rId135" xr:uid="{00000000-0004-0000-0600-000086000000}"/>
    <hyperlink ref="A186" r:id="rId136" xr:uid="{00000000-0004-0000-0600-000087000000}"/>
    <hyperlink ref="A188" r:id="rId137" xr:uid="{00000000-0004-0000-0600-000088000000}"/>
    <hyperlink ref="A189" r:id="rId138" xr:uid="{00000000-0004-0000-0600-000089000000}"/>
    <hyperlink ref="A190" r:id="rId139" xr:uid="{00000000-0004-0000-0600-00008A000000}"/>
    <hyperlink ref="A191" r:id="rId140" xr:uid="{00000000-0004-0000-0600-00008B000000}"/>
    <hyperlink ref="A192" r:id="rId141" xr:uid="{00000000-0004-0000-0600-00008C000000}"/>
    <hyperlink ref="A193" r:id="rId142" xr:uid="{00000000-0004-0000-0600-00008D000000}"/>
    <hyperlink ref="A194" r:id="rId143" xr:uid="{00000000-0004-0000-0600-00008E000000}"/>
    <hyperlink ref="A195" r:id="rId144" xr:uid="{00000000-0004-0000-0600-00008F000000}"/>
    <hyperlink ref="A196" r:id="rId145" xr:uid="{00000000-0004-0000-0600-000090000000}"/>
    <hyperlink ref="A197" r:id="rId146" xr:uid="{00000000-0004-0000-0600-000091000000}"/>
    <hyperlink ref="A198" r:id="rId147" xr:uid="{00000000-0004-0000-0600-000092000000}"/>
    <hyperlink ref="A199" r:id="rId148" xr:uid="{00000000-0004-0000-0600-000093000000}"/>
    <hyperlink ref="A200" r:id="rId149" xr:uid="{00000000-0004-0000-0600-000094000000}"/>
    <hyperlink ref="A201" r:id="rId150" xr:uid="{00000000-0004-0000-0600-000095000000}"/>
    <hyperlink ref="A202" r:id="rId151" xr:uid="{00000000-0004-0000-0600-000096000000}"/>
    <hyperlink ref="A203" r:id="rId152" xr:uid="{00000000-0004-0000-0600-000097000000}"/>
    <hyperlink ref="A204" r:id="rId153" xr:uid="{00000000-0004-0000-0600-000098000000}"/>
    <hyperlink ref="A205" r:id="rId154" xr:uid="{00000000-0004-0000-0600-000099000000}"/>
    <hyperlink ref="A206" r:id="rId155" xr:uid="{00000000-0004-0000-0600-00009A000000}"/>
    <hyperlink ref="A207" r:id="rId156" xr:uid="{00000000-0004-0000-0600-00009B000000}"/>
    <hyperlink ref="A208" r:id="rId157" xr:uid="{00000000-0004-0000-0600-00009C000000}"/>
    <hyperlink ref="A209" r:id="rId158" xr:uid="{00000000-0004-0000-0600-00009D000000}"/>
    <hyperlink ref="A210" r:id="rId159" xr:uid="{00000000-0004-0000-0600-00009E000000}"/>
    <hyperlink ref="A211" r:id="rId160" xr:uid="{00000000-0004-0000-0600-00009F000000}"/>
    <hyperlink ref="A212" r:id="rId161" xr:uid="{00000000-0004-0000-0600-0000A0000000}"/>
    <hyperlink ref="A213" r:id="rId162" xr:uid="{00000000-0004-0000-0600-0000A1000000}"/>
    <hyperlink ref="A214" r:id="rId163" xr:uid="{00000000-0004-0000-0600-0000A2000000}"/>
    <hyperlink ref="A215" r:id="rId164" xr:uid="{00000000-0004-0000-0600-0000A3000000}"/>
    <hyperlink ref="A216" r:id="rId165" xr:uid="{00000000-0004-0000-0600-0000A4000000}"/>
    <hyperlink ref="A217" r:id="rId166" xr:uid="{00000000-0004-0000-0600-0000A5000000}"/>
    <hyperlink ref="A218" r:id="rId167" xr:uid="{00000000-0004-0000-0600-0000A6000000}"/>
    <hyperlink ref="A219" r:id="rId168" xr:uid="{00000000-0004-0000-0600-0000A7000000}"/>
    <hyperlink ref="A220" r:id="rId169" xr:uid="{00000000-0004-0000-0600-0000A8000000}"/>
    <hyperlink ref="A221" r:id="rId170" xr:uid="{00000000-0004-0000-0600-0000A9000000}"/>
    <hyperlink ref="A222" r:id="rId171" xr:uid="{00000000-0004-0000-0600-0000AA000000}"/>
    <hyperlink ref="A223" r:id="rId172" xr:uid="{00000000-0004-0000-0600-0000AB000000}"/>
    <hyperlink ref="A224" r:id="rId173" xr:uid="{00000000-0004-0000-0600-0000AC000000}"/>
    <hyperlink ref="A225" r:id="rId174" xr:uid="{00000000-0004-0000-0600-0000AD000000}"/>
    <hyperlink ref="A226" r:id="rId175" xr:uid="{00000000-0004-0000-0600-0000AE000000}"/>
    <hyperlink ref="A227" r:id="rId176" xr:uid="{00000000-0004-0000-0600-0000AF000000}"/>
    <hyperlink ref="A228" r:id="rId177" xr:uid="{00000000-0004-0000-0600-0000B0000000}"/>
    <hyperlink ref="A229" r:id="rId178" xr:uid="{00000000-0004-0000-0600-0000B1000000}"/>
    <hyperlink ref="A230" r:id="rId179" xr:uid="{00000000-0004-0000-0600-0000B2000000}"/>
    <hyperlink ref="A231" r:id="rId180" xr:uid="{00000000-0004-0000-0600-0000B3000000}"/>
    <hyperlink ref="A232" r:id="rId181" xr:uid="{00000000-0004-0000-0600-0000B4000000}"/>
    <hyperlink ref="A233" r:id="rId182" xr:uid="{00000000-0004-0000-0600-0000B5000000}"/>
    <hyperlink ref="A234" r:id="rId183" xr:uid="{00000000-0004-0000-0600-0000B6000000}"/>
    <hyperlink ref="A235" r:id="rId184" xr:uid="{00000000-0004-0000-0600-0000B7000000}"/>
    <hyperlink ref="A236" r:id="rId185" xr:uid="{00000000-0004-0000-0600-0000B8000000}"/>
    <hyperlink ref="A237" r:id="rId186" xr:uid="{00000000-0004-0000-0600-0000B9000000}"/>
    <hyperlink ref="A238" r:id="rId187" xr:uid="{00000000-0004-0000-0600-0000BA000000}"/>
    <hyperlink ref="A239" r:id="rId188" xr:uid="{00000000-0004-0000-0600-0000BB000000}"/>
    <hyperlink ref="A240" r:id="rId189" xr:uid="{00000000-0004-0000-0600-0000BC000000}"/>
    <hyperlink ref="C251" r:id="rId190" xr:uid="{00000000-0004-0000-0600-0000BD000000}"/>
  </hyperlinks>
  <pageMargins left="0.7" right="0.7" top="0.75" bottom="0.75" header="0.3" footer="0.3"/>
  <legacyDrawing r:id="rId19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4000000}">
          <x14:formula1>
            <xm:f>Cennik!$A$4:$A253</xm:f>
          </x14:formula1>
          <xm:sqref>S4:S10 S242:S248 S137:S240 S102:S135 S77:S100 S44:S75 S23:S42 S12:S21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4A853"/>
    <outlinePr summaryBelow="0" summaryRight="0"/>
  </sheetPr>
  <dimension ref="A1:H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30.140625" customWidth="1"/>
    <col min="2" max="2" width="23.28515625" customWidth="1"/>
    <col min="3" max="3" width="84.7109375" customWidth="1"/>
    <col min="4" max="8" width="13.140625" customWidth="1"/>
  </cols>
  <sheetData>
    <row r="1" spans="1:8">
      <c r="A1" s="541" t="s">
        <v>0</v>
      </c>
      <c r="B1" s="541" t="s">
        <v>8173</v>
      </c>
      <c r="C1" s="541" t="s">
        <v>12959</v>
      </c>
      <c r="D1" s="541" t="s">
        <v>13463</v>
      </c>
      <c r="E1" s="541" t="s">
        <v>13464</v>
      </c>
      <c r="F1" s="541" t="s">
        <v>13465</v>
      </c>
      <c r="G1" s="541" t="s">
        <v>13466</v>
      </c>
      <c r="H1" s="541" t="s">
        <v>13467</v>
      </c>
    </row>
    <row r="2" spans="1:8" ht="15.75" customHeight="1">
      <c r="A2" s="542" t="s">
        <v>13452</v>
      </c>
      <c r="B2" s="542" t="e">
        <f t="array" aca="1" ref="B2" ca="1">_xludf.XLOOKUP(A2,'Lista Mobów'!A:A,'Lista Mobów'!B:B)</f>
        <v>#NAME?</v>
      </c>
      <c r="C2" s="543" t="s">
        <v>13468</v>
      </c>
      <c r="D2" s="543">
        <v>500</v>
      </c>
      <c r="E2" s="543">
        <v>1</v>
      </c>
      <c r="F2" s="543">
        <v>20</v>
      </c>
      <c r="G2" s="543"/>
      <c r="H2" s="543"/>
    </row>
    <row r="3" spans="1:8" ht="15.75" customHeight="1">
      <c r="A3" s="542" t="s">
        <v>13059</v>
      </c>
      <c r="B3" s="542" t="e">
        <f t="array" aca="1" ref="B3" ca="1">_xludf.XLOOKUP(A3,'Lista Mobów'!A:A,'Lista Mobów'!B:B)</f>
        <v>#NAME?</v>
      </c>
      <c r="C3" s="543" t="s">
        <v>13468</v>
      </c>
      <c r="D3" s="543">
        <v>200</v>
      </c>
      <c r="E3" s="543">
        <v>10</v>
      </c>
      <c r="F3" s="543">
        <v>2</v>
      </c>
      <c r="G3" s="543"/>
      <c r="H3" s="543"/>
    </row>
    <row r="4" spans="1:8" ht="15.75" customHeight="1">
      <c r="A4" s="542" t="s">
        <v>13072</v>
      </c>
      <c r="B4" s="542" t="e">
        <f t="array" aca="1" ref="B4" ca="1">_xludf.XLOOKUP(A4,'Lista Mobów'!A:A,'Lista Mobów'!B:B)</f>
        <v>#NAME?</v>
      </c>
      <c r="C4" s="543" t="s">
        <v>13468</v>
      </c>
      <c r="D4" s="543">
        <v>200</v>
      </c>
      <c r="E4" s="543">
        <v>10</v>
      </c>
      <c r="F4" s="543">
        <v>2</v>
      </c>
      <c r="G4" s="543"/>
      <c r="H4" s="543"/>
    </row>
    <row r="5" spans="1:8" ht="15.75" customHeight="1">
      <c r="A5" s="542" t="s">
        <v>13075</v>
      </c>
      <c r="B5" s="542" t="e">
        <f t="array" aca="1" ref="B5" ca="1">_xludf.XLOOKUP(A5,'Lista Mobów'!A:A,'Lista Mobów'!B:B)</f>
        <v>#NAME?</v>
      </c>
      <c r="C5" s="543" t="s">
        <v>13468</v>
      </c>
      <c r="D5" s="543">
        <v>300</v>
      </c>
      <c r="E5" s="543">
        <v>10</v>
      </c>
      <c r="F5" s="543">
        <v>2</v>
      </c>
      <c r="G5" s="543"/>
      <c r="H5" s="543"/>
    </row>
    <row r="6" spans="1:8" ht="15.75" customHeight="1">
      <c r="A6" s="542" t="s">
        <v>13109</v>
      </c>
      <c r="B6" s="542" t="e">
        <f t="array" aca="1" ref="B6" ca="1">_xludf.XLOOKUP(A6,'Lista Mobów'!A:A,'Lista Mobów'!B:B)</f>
        <v>#NAME?</v>
      </c>
      <c r="C6" s="543" t="s">
        <v>13468</v>
      </c>
      <c r="D6" s="543">
        <v>400</v>
      </c>
      <c r="E6" s="543">
        <v>10</v>
      </c>
      <c r="F6" s="543">
        <v>2</v>
      </c>
      <c r="G6" s="543"/>
      <c r="H6" s="543"/>
    </row>
    <row r="7" spans="1:8" ht="15.75" customHeight="1">
      <c r="A7" s="542" t="s">
        <v>13111</v>
      </c>
      <c r="B7" s="542" t="e">
        <f t="array" aca="1" ref="B7" ca="1">_xludf.XLOOKUP(A7,'Lista Mobów'!A:A,'Lista Mobów'!B:B)</f>
        <v>#NAME?</v>
      </c>
      <c r="C7" s="543" t="s">
        <v>13468</v>
      </c>
      <c r="D7" s="543">
        <v>400</v>
      </c>
      <c r="E7" s="543">
        <v>10</v>
      </c>
      <c r="F7" s="543">
        <v>2</v>
      </c>
      <c r="G7" s="543"/>
      <c r="H7" s="543"/>
    </row>
    <row r="8" spans="1:8" ht="15.75" customHeight="1">
      <c r="A8" s="542"/>
      <c r="B8" s="542" t="e">
        <f t="array" aca="1" ref="B8" ca="1">_xludf.XLOOKUP(A8,'Lista Mobów'!A:A,'Lista Mobów'!B:B)</f>
        <v>#NAME?</v>
      </c>
      <c r="C8" s="543"/>
      <c r="D8" s="543"/>
      <c r="E8" s="543"/>
      <c r="F8" s="543"/>
      <c r="G8" s="543"/>
      <c r="H8" s="543"/>
    </row>
    <row r="9" spans="1:8" ht="15.75" customHeight="1">
      <c r="A9" s="544"/>
      <c r="B9" s="542" t="e">
        <f t="array" aca="1" ref="B9" ca="1">_xludf.XLOOKUP(A9,'Lista Mobów'!A:A,'Lista Mobów'!B:B)</f>
        <v>#NAME?</v>
      </c>
      <c r="C9" s="545"/>
      <c r="D9" s="545"/>
      <c r="E9" s="545"/>
      <c r="F9" s="545"/>
      <c r="G9" s="545"/>
      <c r="H9" s="545"/>
    </row>
  </sheetData>
  <dataValidations count="1">
    <dataValidation type="list" allowBlank="1" showErrorMessage="1" sqref="C2:C9" xr:uid="{00000000-0002-0000-0700-000001000000}">
      <formula1>"Game.AI.Modules.FlatPoisonDamage(${poisonTimer}, ${poisonInterval}, ${poisonDamage})"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'Lista Mobów'!$A$3:$A9</xm:f>
          </x14:formula1>
          <xm:sqref>A2:A9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4A853"/>
    <outlinePr summaryBelow="0" summaryRight="0"/>
  </sheetPr>
  <dimension ref="A1:F7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2" width="30.140625" customWidth="1"/>
    <col min="3" max="3" width="22.42578125" customWidth="1"/>
    <col min="4" max="4" width="32.85546875" customWidth="1"/>
    <col min="5" max="5" width="11" customWidth="1"/>
    <col min="6" max="6" width="12.140625" customWidth="1"/>
  </cols>
  <sheetData>
    <row r="1" spans="1:6" ht="20.25">
      <c r="A1" s="546" t="s">
        <v>0</v>
      </c>
      <c r="B1" s="546" t="s">
        <v>8173</v>
      </c>
      <c r="C1" s="546" t="s">
        <v>12959</v>
      </c>
      <c r="D1" s="546" t="s">
        <v>13469</v>
      </c>
      <c r="E1" s="546" t="s">
        <v>13470</v>
      </c>
      <c r="F1" s="546" t="s">
        <v>13471</v>
      </c>
    </row>
    <row r="2" spans="1:6" ht="15.75" customHeight="1">
      <c r="A2" s="542" t="s">
        <v>13452</v>
      </c>
      <c r="B2" s="542" t="e">
        <f t="array" aca="1" ref="B2" ca="1">_xludf.XLOOKUP(A2,'Lista Mobów'!A:A,'Lista Mobów'!B:B)</f>
        <v>#NAME?</v>
      </c>
      <c r="C2" s="543" t="s">
        <v>13472</v>
      </c>
      <c r="D2" s="543" t="s">
        <v>715</v>
      </c>
      <c r="E2" s="547">
        <v>5</v>
      </c>
      <c r="F2" s="547"/>
    </row>
    <row r="3" spans="1:6" ht="15.75" customHeight="1">
      <c r="A3" s="542" t="s">
        <v>13452</v>
      </c>
      <c r="B3" s="542" t="e">
        <f t="array" aca="1" ref="B3" ca="1">_xludf.XLOOKUP(A3,'Lista Mobów'!A:A,'Lista Mobów'!B:B)</f>
        <v>#NAME?</v>
      </c>
      <c r="C3" s="543" t="s">
        <v>13472</v>
      </c>
      <c r="D3" s="543" t="s">
        <v>730</v>
      </c>
      <c r="E3" s="547">
        <v>5</v>
      </c>
      <c r="F3" s="547"/>
    </row>
    <row r="4" spans="1:6" ht="15.75" customHeight="1">
      <c r="A4" s="542" t="s">
        <v>13452</v>
      </c>
      <c r="B4" s="542" t="e">
        <f t="array" aca="1" ref="B4" ca="1">_xludf.XLOOKUP(A4,'Lista Mobów'!A:A,'Lista Mobów'!B:B)</f>
        <v>#NAME?</v>
      </c>
      <c r="C4" s="543" t="s">
        <v>13472</v>
      </c>
      <c r="D4" s="543" t="s">
        <v>745</v>
      </c>
      <c r="E4" s="547">
        <v>5</v>
      </c>
      <c r="F4" s="547"/>
    </row>
    <row r="5" spans="1:6" ht="15.75" customHeight="1">
      <c r="A5" s="542" t="s">
        <v>13017</v>
      </c>
      <c r="B5" s="542" t="e">
        <f t="array" aca="1" ref="B5" ca="1">_xludf.XLOOKUP(A5,'Lista Mobów'!A:A,'Lista Mobów'!B:B)</f>
        <v>#NAME?</v>
      </c>
      <c r="C5" s="543" t="s">
        <v>13472</v>
      </c>
      <c r="D5" s="543" t="s">
        <v>1028</v>
      </c>
      <c r="E5" s="547">
        <v>1</v>
      </c>
      <c r="F5" s="547"/>
    </row>
    <row r="6" spans="1:6" ht="15.75" customHeight="1">
      <c r="A6" s="542" t="s">
        <v>13054</v>
      </c>
      <c r="B6" s="542" t="e">
        <f t="array" aca="1" ref="B6" ca="1">_xludf.XLOOKUP(A6,'Lista Mobów'!A:A,'Lista Mobów'!B:B)</f>
        <v>#NAME?</v>
      </c>
      <c r="C6" s="543" t="s">
        <v>13473</v>
      </c>
      <c r="D6" s="543" t="s">
        <v>1033</v>
      </c>
      <c r="E6" s="547">
        <v>2</v>
      </c>
      <c r="F6" s="547">
        <v>75</v>
      </c>
    </row>
    <row r="7" spans="1:6" ht="15.75" customHeight="1">
      <c r="A7" s="542" t="s">
        <v>13056</v>
      </c>
      <c r="B7" s="542" t="e">
        <f t="array" aca="1" ref="B7" ca="1">_xludf.XLOOKUP(A7,'Lista Mobów'!A:A,'Lista Mobów'!B:B)</f>
        <v>#NAME?</v>
      </c>
      <c r="C7" s="543" t="s">
        <v>13474</v>
      </c>
      <c r="D7" s="543" t="s">
        <v>364</v>
      </c>
      <c r="E7" s="547">
        <v>1</v>
      </c>
      <c r="F7" s="547">
        <v>50</v>
      </c>
    </row>
    <row r="8" spans="1:6" ht="15.75" customHeight="1">
      <c r="A8" s="542" t="s">
        <v>13063</v>
      </c>
      <c r="B8" s="542" t="e">
        <f t="array" aca="1" ref="B8" ca="1">_xludf.XLOOKUP(A8,'Lista Mobów'!A:A,'Lista Mobów'!B:B)</f>
        <v>#NAME?</v>
      </c>
      <c r="C8" s="543" t="s">
        <v>13473</v>
      </c>
      <c r="D8" s="543" t="s">
        <v>1033</v>
      </c>
      <c r="E8" s="547">
        <v>3</v>
      </c>
      <c r="F8" s="547">
        <v>75</v>
      </c>
    </row>
    <row r="9" spans="1:6" ht="15.75" customHeight="1">
      <c r="A9" s="542" t="s">
        <v>13072</v>
      </c>
      <c r="B9" s="542" t="e">
        <f t="array" aca="1" ref="B9" ca="1">_xludf.XLOOKUP(A9,'Lista Mobów'!A:A,'Lista Mobów'!B:B)</f>
        <v>#NAME?</v>
      </c>
      <c r="C9" s="543" t="s">
        <v>13472</v>
      </c>
      <c r="D9" s="543" t="s">
        <v>1067</v>
      </c>
      <c r="E9" s="547">
        <v>1</v>
      </c>
      <c r="F9" s="547"/>
    </row>
    <row r="10" spans="1:6" ht="15.75" customHeight="1">
      <c r="A10" s="542" t="s">
        <v>13085</v>
      </c>
      <c r="B10" s="542" t="e">
        <f t="array" aca="1" ref="B10" ca="1">_xludf.XLOOKUP(A10,'Lista Mobów'!A:A,'Lista Mobów'!B:B)</f>
        <v>#NAME?</v>
      </c>
      <c r="C10" s="543" t="s">
        <v>13474</v>
      </c>
      <c r="D10" s="543" t="s">
        <v>1038</v>
      </c>
      <c r="E10" s="547">
        <v>3</v>
      </c>
      <c r="F10" s="547">
        <v>15</v>
      </c>
    </row>
    <row r="11" spans="1:6" ht="15.75" customHeight="1">
      <c r="A11" s="542" t="s">
        <v>13089</v>
      </c>
      <c r="B11" s="542" t="e">
        <f t="array" aca="1" ref="B11" ca="1">_xludf.XLOOKUP(A11,'Lista Mobów'!A:A,'Lista Mobów'!B:B)</f>
        <v>#NAME?</v>
      </c>
      <c r="C11" s="543" t="s">
        <v>13474</v>
      </c>
      <c r="D11" s="543" t="s">
        <v>1038</v>
      </c>
      <c r="E11" s="547">
        <v>2</v>
      </c>
      <c r="F11" s="547">
        <v>25</v>
      </c>
    </row>
    <row r="12" spans="1:6" ht="15.75" customHeight="1">
      <c r="A12" s="542" t="s">
        <v>13090</v>
      </c>
      <c r="B12" s="542" t="e">
        <f t="array" aca="1" ref="B12" ca="1">_xludf.XLOOKUP(A12,'Lista Mobów'!A:A,'Lista Mobów'!B:B)</f>
        <v>#NAME?</v>
      </c>
      <c r="C12" s="543" t="s">
        <v>13474</v>
      </c>
      <c r="D12" s="543" t="s">
        <v>1038</v>
      </c>
      <c r="E12" s="547">
        <v>2</v>
      </c>
      <c r="F12" s="547">
        <v>25</v>
      </c>
    </row>
    <row r="13" spans="1:6" ht="15.75" customHeight="1">
      <c r="A13" s="542" t="s">
        <v>13091</v>
      </c>
      <c r="B13" s="542" t="e">
        <f t="array" aca="1" ref="B13" ca="1">_xludf.XLOOKUP(A13,'Lista Mobów'!A:A,'Lista Mobów'!B:B)</f>
        <v>#NAME?</v>
      </c>
      <c r="C13" s="543" t="s">
        <v>13474</v>
      </c>
      <c r="D13" s="543" t="s">
        <v>1038</v>
      </c>
      <c r="E13" s="547">
        <v>2</v>
      </c>
      <c r="F13" s="547">
        <v>25</v>
      </c>
    </row>
    <row r="14" spans="1:6" ht="15.75" customHeight="1">
      <c r="A14" s="542" t="s">
        <v>13092</v>
      </c>
      <c r="B14" s="542" t="e">
        <f t="array" aca="1" ref="B14" ca="1">_xludf.XLOOKUP(A14,'Lista Mobów'!A:A,'Lista Mobów'!B:B)</f>
        <v>#NAME?</v>
      </c>
      <c r="C14" s="543" t="s">
        <v>13474</v>
      </c>
      <c r="D14" s="543" t="s">
        <v>1038</v>
      </c>
      <c r="E14" s="547">
        <v>2</v>
      </c>
      <c r="F14" s="547">
        <v>25</v>
      </c>
    </row>
    <row r="15" spans="1:6" ht="15.75" customHeight="1">
      <c r="A15" s="542" t="s">
        <v>13093</v>
      </c>
      <c r="B15" s="542" t="e">
        <f t="array" aca="1" ref="B15" ca="1">_xludf.XLOOKUP(A15,'Lista Mobów'!A:A,'Lista Mobów'!B:B)</f>
        <v>#NAME?</v>
      </c>
      <c r="C15" s="543" t="s">
        <v>13474</v>
      </c>
      <c r="D15" s="543" t="s">
        <v>1038</v>
      </c>
      <c r="E15" s="547">
        <v>2</v>
      </c>
      <c r="F15" s="547">
        <v>25</v>
      </c>
    </row>
    <row r="16" spans="1:6" ht="15.75" customHeight="1">
      <c r="A16" s="542" t="s">
        <v>13094</v>
      </c>
      <c r="B16" s="542" t="e">
        <f t="array" aca="1" ref="B16" ca="1">_xludf.XLOOKUP(A16,'Lista Mobów'!A:A,'Lista Mobów'!B:B)</f>
        <v>#NAME?</v>
      </c>
      <c r="C16" s="543" t="s">
        <v>13474</v>
      </c>
      <c r="D16" s="543" t="s">
        <v>1038</v>
      </c>
      <c r="E16" s="547">
        <v>2</v>
      </c>
      <c r="F16" s="547">
        <v>25</v>
      </c>
    </row>
    <row r="17" spans="1:6" ht="15.75" customHeight="1">
      <c r="A17" s="542" t="s">
        <v>13107</v>
      </c>
      <c r="B17" s="542" t="e">
        <f t="array" aca="1" ref="B17" ca="1">_xludf.XLOOKUP(A17,'Lista Mobów'!A:A,'Lista Mobów'!B:B)</f>
        <v>#NAME?</v>
      </c>
      <c r="C17" s="543" t="s">
        <v>13473</v>
      </c>
      <c r="D17" s="543" t="s">
        <v>1093</v>
      </c>
      <c r="E17" s="547">
        <v>1</v>
      </c>
      <c r="F17" s="547">
        <v>50</v>
      </c>
    </row>
    <row r="18" spans="1:6" ht="15.75" customHeight="1">
      <c r="A18" s="542" t="s">
        <v>13109</v>
      </c>
      <c r="B18" s="542" t="e">
        <f t="array" aca="1" ref="B18" ca="1">_xludf.XLOOKUP(A18,'Lista Mobów'!A:A,'Lista Mobów'!B:B)</f>
        <v>#NAME?</v>
      </c>
      <c r="C18" s="543" t="s">
        <v>13472</v>
      </c>
      <c r="D18" s="543" t="s">
        <v>1067</v>
      </c>
      <c r="E18" s="547">
        <v>2</v>
      </c>
      <c r="F18" s="547"/>
    </row>
    <row r="19" spans="1:6" ht="15.75" customHeight="1">
      <c r="A19" s="542" t="s">
        <v>13111</v>
      </c>
      <c r="B19" s="542" t="e">
        <f t="array" aca="1" ref="B19" ca="1">_xludf.XLOOKUP(A19,'Lista Mobów'!A:A,'Lista Mobów'!B:B)</f>
        <v>#NAME?</v>
      </c>
      <c r="C19" s="543" t="s">
        <v>13472</v>
      </c>
      <c r="D19" s="543" t="s">
        <v>1067</v>
      </c>
      <c r="E19" s="547">
        <v>2</v>
      </c>
      <c r="F19" s="547"/>
    </row>
    <row r="20" spans="1:6" ht="15.75" customHeight="1">
      <c r="A20" s="542" t="s">
        <v>13115</v>
      </c>
      <c r="B20" s="542" t="e">
        <f t="array" aca="1" ref="B20" ca="1">_xludf.XLOOKUP(A20,'Lista Mobów'!A:A,'Lista Mobów'!B:B)</f>
        <v>#NAME?</v>
      </c>
      <c r="C20" s="543" t="s">
        <v>13473</v>
      </c>
      <c r="D20" s="543" t="s">
        <v>1128</v>
      </c>
      <c r="E20" s="547">
        <v>1</v>
      </c>
      <c r="F20" s="547">
        <v>50</v>
      </c>
    </row>
    <row r="21" spans="1:6" ht="15.75" customHeight="1">
      <c r="A21" s="542" t="s">
        <v>13117</v>
      </c>
      <c r="B21" s="542" t="e">
        <f t="array" aca="1" ref="B21" ca="1">_xludf.XLOOKUP(A21,'Lista Mobów'!A:A,'Lista Mobów'!B:B)</f>
        <v>#NAME?</v>
      </c>
      <c r="C21" s="543" t="s">
        <v>13473</v>
      </c>
      <c r="D21" s="543" t="s">
        <v>1128</v>
      </c>
      <c r="E21" s="547">
        <v>1</v>
      </c>
      <c r="F21" s="547">
        <v>50</v>
      </c>
    </row>
    <row r="22" spans="1:6" ht="15.75" customHeight="1">
      <c r="A22" s="542" t="s">
        <v>13119</v>
      </c>
      <c r="B22" s="542" t="e">
        <f t="array" aca="1" ref="B22" ca="1">_xludf.XLOOKUP(A22,'Lista Mobów'!A:A,'Lista Mobów'!B:B)</f>
        <v>#NAME?</v>
      </c>
      <c r="C22" s="543" t="s">
        <v>13474</v>
      </c>
      <c r="D22" s="543" t="s">
        <v>386</v>
      </c>
      <c r="E22" s="547">
        <v>2</v>
      </c>
      <c r="F22" s="547">
        <v>50</v>
      </c>
    </row>
    <row r="23" spans="1:6" ht="15.75" customHeight="1">
      <c r="A23" s="542" t="s">
        <v>13121</v>
      </c>
      <c r="B23" s="542" t="e">
        <f t="array" aca="1" ref="B23" ca="1">_xludf.XLOOKUP(A23,'Lista Mobów'!A:A,'Lista Mobów'!B:B)</f>
        <v>#NAME?</v>
      </c>
      <c r="C23" s="543" t="s">
        <v>13474</v>
      </c>
      <c r="D23" s="543" t="s">
        <v>386</v>
      </c>
      <c r="E23" s="547">
        <v>2</v>
      </c>
      <c r="F23" s="547">
        <v>50</v>
      </c>
    </row>
    <row r="24" spans="1:6" ht="15.75" customHeight="1">
      <c r="A24" s="542" t="s">
        <v>13123</v>
      </c>
      <c r="B24" s="542" t="e">
        <f t="array" aca="1" ref="B24" ca="1">_xludf.XLOOKUP(A24,'Lista Mobów'!A:A,'Lista Mobów'!B:B)</f>
        <v>#NAME?</v>
      </c>
      <c r="C24" s="548" t="s">
        <v>13474</v>
      </c>
      <c r="D24" s="548" t="s">
        <v>8137</v>
      </c>
      <c r="E24" s="548">
        <v>1</v>
      </c>
      <c r="F24" s="548">
        <v>80</v>
      </c>
    </row>
    <row r="25" spans="1:6" ht="15.75" customHeight="1">
      <c r="A25" s="542" t="s">
        <v>13125</v>
      </c>
      <c r="B25" s="542" t="e">
        <f t="array" aca="1" ref="B25" ca="1">_xludf.XLOOKUP(A25,'Lista Mobów'!A:A,'Lista Mobów'!B:B)</f>
        <v>#NAME?</v>
      </c>
      <c r="C25" s="543" t="s">
        <v>13474</v>
      </c>
      <c r="D25" s="543" t="s">
        <v>1038</v>
      </c>
      <c r="E25" s="547">
        <v>2</v>
      </c>
      <c r="F25" s="547">
        <v>25</v>
      </c>
    </row>
    <row r="26" spans="1:6" ht="15.75" customHeight="1">
      <c r="A26" s="542" t="s">
        <v>13126</v>
      </c>
      <c r="B26" s="542" t="e">
        <f t="array" aca="1" ref="B26" ca="1">_xludf.XLOOKUP(A26,'Lista Mobów'!A:A,'Lista Mobów'!B:B)</f>
        <v>#NAME?</v>
      </c>
      <c r="C26" s="543" t="s">
        <v>13474</v>
      </c>
      <c r="D26" s="543" t="s">
        <v>1038</v>
      </c>
      <c r="E26" s="547">
        <v>4</v>
      </c>
      <c r="F26" s="547">
        <v>25</v>
      </c>
    </row>
    <row r="27" spans="1:6" ht="15.75" customHeight="1">
      <c r="A27" s="542" t="s">
        <v>13128</v>
      </c>
      <c r="B27" s="542" t="e">
        <f t="array" aca="1" ref="B27" ca="1">_xludf.XLOOKUP(A27,'Lista Mobów'!A:A,'Lista Mobów'!B:B)</f>
        <v>#NAME?</v>
      </c>
      <c r="C27" s="543" t="s">
        <v>13474</v>
      </c>
      <c r="D27" s="543" t="s">
        <v>1038</v>
      </c>
      <c r="E27" s="547">
        <v>4</v>
      </c>
      <c r="F27" s="547">
        <v>25</v>
      </c>
    </row>
    <row r="28" spans="1:6" ht="15.75" customHeight="1">
      <c r="A28" s="542" t="s">
        <v>13130</v>
      </c>
      <c r="B28" s="542" t="e">
        <f t="array" aca="1" ref="B28" ca="1">_xludf.XLOOKUP(A28,'Lista Mobów'!A:A,'Lista Mobów'!B:B)</f>
        <v>#NAME?</v>
      </c>
      <c r="C28" s="543" t="s">
        <v>13474</v>
      </c>
      <c r="D28" s="543" t="s">
        <v>1038</v>
      </c>
      <c r="E28" s="547">
        <v>2</v>
      </c>
      <c r="F28" s="547">
        <v>25</v>
      </c>
    </row>
    <row r="29" spans="1:6" ht="15.75" customHeight="1">
      <c r="A29" s="542" t="s">
        <v>13132</v>
      </c>
      <c r="B29" s="542" t="e">
        <f t="array" aca="1" ref="B29" ca="1">_xludf.XLOOKUP(A29,'Lista Mobów'!A:A,'Lista Mobów'!B:B)</f>
        <v>#NAME?</v>
      </c>
      <c r="C29" s="543" t="s">
        <v>13474</v>
      </c>
      <c r="D29" s="543" t="s">
        <v>1038</v>
      </c>
      <c r="E29" s="547">
        <v>2</v>
      </c>
      <c r="F29" s="547">
        <v>25</v>
      </c>
    </row>
    <row r="30" spans="1:6" ht="15.75" customHeight="1">
      <c r="A30" s="542" t="s">
        <v>13134</v>
      </c>
      <c r="B30" s="542" t="e">
        <f t="array" aca="1" ref="B30" ca="1">_xludf.XLOOKUP(A30,'Lista Mobów'!A:A,'Lista Mobów'!B:B)</f>
        <v>#NAME?</v>
      </c>
      <c r="C30" s="543" t="s">
        <v>13474</v>
      </c>
      <c r="D30" s="543" t="s">
        <v>1038</v>
      </c>
      <c r="E30" s="547">
        <v>2</v>
      </c>
      <c r="F30" s="547">
        <v>25</v>
      </c>
    </row>
    <row r="31" spans="1:6" ht="15.75" customHeight="1">
      <c r="A31" s="542" t="s">
        <v>13136</v>
      </c>
      <c r="B31" s="542" t="e">
        <f t="array" aca="1" ref="B31" ca="1">_xludf.XLOOKUP(A31,'Lista Mobów'!A:A,'Lista Mobów'!B:B)</f>
        <v>#NAME?</v>
      </c>
      <c r="C31" s="543" t="s">
        <v>13474</v>
      </c>
      <c r="D31" s="543" t="s">
        <v>1038</v>
      </c>
      <c r="E31" s="547">
        <v>2</v>
      </c>
      <c r="F31" s="547">
        <v>25</v>
      </c>
    </row>
    <row r="32" spans="1:6" ht="15.75" customHeight="1">
      <c r="A32" s="542" t="s">
        <v>13138</v>
      </c>
      <c r="B32" s="542" t="e">
        <f t="array" aca="1" ref="B32" ca="1">_xludf.XLOOKUP(A32,'Lista Mobów'!A:A,'Lista Mobów'!B:B)</f>
        <v>#NAME?</v>
      </c>
      <c r="C32" s="543" t="s">
        <v>13474</v>
      </c>
      <c r="D32" s="543" t="s">
        <v>1038</v>
      </c>
      <c r="E32" s="547">
        <v>2</v>
      </c>
      <c r="F32" s="547">
        <v>25</v>
      </c>
    </row>
    <row r="33" spans="1:6" ht="15.75" customHeight="1">
      <c r="A33" s="542" t="s">
        <v>13152</v>
      </c>
      <c r="B33" s="542" t="e">
        <f t="array" aca="1" ref="B33" ca="1">_xludf.XLOOKUP(A33,'Lista Mobów'!A:A,'Lista Mobów'!B:B)</f>
        <v>#NAME?</v>
      </c>
      <c r="C33" s="543" t="s">
        <v>13473</v>
      </c>
      <c r="D33" s="543" t="s">
        <v>1088</v>
      </c>
      <c r="E33" s="549">
        <v>1</v>
      </c>
      <c r="F33" s="549">
        <v>75</v>
      </c>
    </row>
    <row r="34" spans="1:6" ht="15.75" customHeight="1">
      <c r="A34" s="542" t="s">
        <v>13159</v>
      </c>
      <c r="B34" s="542" t="e">
        <f t="array" aca="1" ref="B34" ca="1">_xludf.XLOOKUP(A34,'Lista Mobów'!A:A,'Lista Mobów'!B:B)</f>
        <v>#NAME?</v>
      </c>
      <c r="C34" s="543" t="s">
        <v>13473</v>
      </c>
      <c r="D34" s="543" t="s">
        <v>1128</v>
      </c>
      <c r="E34" s="547">
        <v>2</v>
      </c>
      <c r="F34" s="547">
        <v>75</v>
      </c>
    </row>
    <row r="35" spans="1:6" ht="15.75" customHeight="1">
      <c r="A35" s="542" t="s">
        <v>13161</v>
      </c>
      <c r="B35" s="542" t="e">
        <f t="array" aca="1" ref="B35" ca="1">_xludf.XLOOKUP(A35,'Lista Mobów'!A:A,'Lista Mobów'!B:B)</f>
        <v>#NAME?</v>
      </c>
      <c r="C35" s="543" t="s">
        <v>13473</v>
      </c>
      <c r="D35" s="543" t="s">
        <v>1128</v>
      </c>
      <c r="E35" s="547">
        <v>2</v>
      </c>
      <c r="F35" s="547">
        <v>75</v>
      </c>
    </row>
    <row r="36" spans="1:6" ht="15.75" customHeight="1">
      <c r="A36" s="542" t="s">
        <v>13172</v>
      </c>
      <c r="B36" s="542" t="e">
        <f t="array" aca="1" ref="B36" ca="1">_xludf.XLOOKUP(A36,'Lista Mobów'!A:A,'Lista Mobów'!B:B)</f>
        <v>#NAME?</v>
      </c>
      <c r="C36" s="543" t="s">
        <v>13473</v>
      </c>
      <c r="D36" s="543" t="s">
        <v>1093</v>
      </c>
      <c r="E36" s="547">
        <v>3</v>
      </c>
      <c r="F36" s="547">
        <v>75</v>
      </c>
    </row>
    <row r="37" spans="1:6" ht="15.75" customHeight="1">
      <c r="A37" s="542" t="s">
        <v>13174</v>
      </c>
      <c r="B37" s="542" t="e">
        <f t="array" aca="1" ref="B37" ca="1">_xludf.XLOOKUP(A37,'Lista Mobów'!A:A,'Lista Mobów'!B:B)</f>
        <v>#NAME?</v>
      </c>
      <c r="C37" s="543" t="s">
        <v>13473</v>
      </c>
      <c r="D37" s="543" t="s">
        <v>1038</v>
      </c>
      <c r="E37" s="547">
        <v>6</v>
      </c>
      <c r="F37" s="547">
        <v>50</v>
      </c>
    </row>
    <row r="38" spans="1:6" ht="15.75" customHeight="1">
      <c r="A38" s="542" t="s">
        <v>13176</v>
      </c>
      <c r="B38" s="542" t="e">
        <f t="array" aca="1" ref="B38" ca="1">_xludf.XLOOKUP(A38,'Lista Mobów'!A:A,'Lista Mobów'!B:B)</f>
        <v>#NAME?</v>
      </c>
      <c r="C38" s="543" t="s">
        <v>13473</v>
      </c>
      <c r="D38" s="543" t="s">
        <v>1038</v>
      </c>
      <c r="E38" s="547">
        <v>5</v>
      </c>
      <c r="F38" s="547">
        <v>50</v>
      </c>
    </row>
    <row r="39" spans="1:6" ht="15.75" customHeight="1">
      <c r="A39" s="542" t="s">
        <v>13178</v>
      </c>
      <c r="B39" s="542" t="e">
        <f t="array" aca="1" ref="B39" ca="1">_xludf.XLOOKUP(A39,'Lista Mobów'!A:A,'Lista Mobów'!B:B)</f>
        <v>#NAME?</v>
      </c>
      <c r="C39" s="543" t="s">
        <v>13473</v>
      </c>
      <c r="D39" s="543" t="s">
        <v>1038</v>
      </c>
      <c r="E39" s="547">
        <v>5</v>
      </c>
      <c r="F39" s="547">
        <v>50</v>
      </c>
    </row>
    <row r="40" spans="1:6">
      <c r="A40" s="542" t="s">
        <v>12483</v>
      </c>
      <c r="B40" s="542" t="e">
        <f t="array" aca="1" ref="B40" ca="1">_xludf.XLOOKUP(A40,'Lista Mobów'!A:A,'Lista Mobów'!B:B)</f>
        <v>#NAME?</v>
      </c>
      <c r="C40" s="543" t="s">
        <v>13473</v>
      </c>
      <c r="D40" s="543" t="s">
        <v>1038</v>
      </c>
      <c r="E40" s="547">
        <v>5</v>
      </c>
      <c r="F40" s="547">
        <v>50</v>
      </c>
    </row>
    <row r="41" spans="1:6">
      <c r="A41" s="542" t="s">
        <v>13180</v>
      </c>
      <c r="B41" s="542" t="e">
        <f t="array" aca="1" ref="B41" ca="1">_xludf.XLOOKUP(A41,'Lista Mobów'!A:A,'Lista Mobów'!B:B)</f>
        <v>#NAME?</v>
      </c>
      <c r="C41" s="543" t="s">
        <v>13473</v>
      </c>
      <c r="D41" s="543" t="s">
        <v>1038</v>
      </c>
      <c r="E41" s="547">
        <v>3</v>
      </c>
      <c r="F41" s="547">
        <v>50</v>
      </c>
    </row>
    <row r="42" spans="1:6">
      <c r="A42" s="542" t="s">
        <v>13184</v>
      </c>
      <c r="B42" s="542" t="e">
        <f t="array" aca="1" ref="B42" ca="1">_xludf.XLOOKUP(A42,'Lista Mobów'!A:A,'Lista Mobów'!B:B)</f>
        <v>#NAME?</v>
      </c>
      <c r="C42" s="548" t="s">
        <v>13472</v>
      </c>
      <c r="D42" s="548" t="s">
        <v>1123</v>
      </c>
      <c r="E42" s="548">
        <v>1</v>
      </c>
      <c r="F42" s="548"/>
    </row>
    <row r="43" spans="1:6">
      <c r="A43" s="542" t="s">
        <v>13194</v>
      </c>
      <c r="B43" s="542" t="e">
        <f t="array" aca="1" ref="B43" ca="1">_xludf.XLOOKUP(A43,'Lista Mobów'!A:A,'Lista Mobów'!B:B)</f>
        <v>#NAME?</v>
      </c>
      <c r="C43" s="548" t="s">
        <v>13474</v>
      </c>
      <c r="D43" s="543" t="s">
        <v>8137</v>
      </c>
      <c r="E43" s="547">
        <v>2</v>
      </c>
      <c r="F43" s="547">
        <v>65</v>
      </c>
    </row>
    <row r="44" spans="1:6" ht="16.5">
      <c r="A44" s="542" t="s">
        <v>13200</v>
      </c>
      <c r="B44" s="542" t="e">
        <f t="array" aca="1" ref="B44" ca="1">_xludf.XLOOKUP(A44,'Lista Mobów'!A:A,'Lista Mobów'!B:B)</f>
        <v>#NAME?</v>
      </c>
      <c r="C44" s="548" t="s">
        <v>13474</v>
      </c>
      <c r="D44" s="543" t="s">
        <v>8137</v>
      </c>
      <c r="E44" s="550">
        <v>4</v>
      </c>
      <c r="F44" s="550">
        <v>50</v>
      </c>
    </row>
    <row r="45" spans="1:6" ht="16.5">
      <c r="A45" s="542" t="s">
        <v>13202</v>
      </c>
      <c r="B45" s="542" t="e">
        <f t="array" aca="1" ref="B45" ca="1">_xludf.XLOOKUP(A45,'Lista Mobów'!A:A,'Lista Mobów'!B:B)</f>
        <v>#NAME?</v>
      </c>
      <c r="C45" s="543" t="s">
        <v>13473</v>
      </c>
      <c r="D45" s="543" t="s">
        <v>1128</v>
      </c>
      <c r="E45" s="550">
        <v>4</v>
      </c>
      <c r="F45" s="547">
        <v>75</v>
      </c>
    </row>
    <row r="46" spans="1:6">
      <c r="A46" s="542" t="s">
        <v>13206</v>
      </c>
      <c r="B46" s="542" t="e">
        <f t="array" aca="1" ref="B46" ca="1">_xludf.XLOOKUP(A46,'Lista Mobów'!A:A,'Lista Mobów'!B:B)</f>
        <v>#NAME?</v>
      </c>
      <c r="C46" s="548" t="s">
        <v>13472</v>
      </c>
      <c r="D46" s="543" t="s">
        <v>1169</v>
      </c>
      <c r="E46" s="547">
        <v>1</v>
      </c>
      <c r="F46" s="547"/>
    </row>
    <row r="47" spans="1:6">
      <c r="A47" s="542" t="s">
        <v>13212</v>
      </c>
      <c r="B47" s="542" t="e">
        <f t="array" aca="1" ref="B47" ca="1">_xludf.XLOOKUP(A47,'Lista Mobów'!A:A,'Lista Mobów'!B:B)</f>
        <v>#NAME?</v>
      </c>
      <c r="C47" s="543" t="s">
        <v>13473</v>
      </c>
      <c r="D47" s="543" t="s">
        <v>1128</v>
      </c>
      <c r="E47" s="547">
        <v>5</v>
      </c>
      <c r="F47" s="547">
        <v>75</v>
      </c>
    </row>
    <row r="48" spans="1:6">
      <c r="A48" s="542" t="s">
        <v>13212</v>
      </c>
      <c r="B48" s="542" t="e">
        <f t="array" aca="1" ref="B48" ca="1">_xludf.XLOOKUP(A48,'Lista Mobów'!A:A,'Lista Mobów'!B:B)</f>
        <v>#NAME?</v>
      </c>
      <c r="C48" s="543" t="s">
        <v>13472</v>
      </c>
      <c r="D48" s="543" t="s">
        <v>1156</v>
      </c>
      <c r="E48" s="547">
        <v>4</v>
      </c>
      <c r="F48" s="547"/>
    </row>
    <row r="49" spans="1:6">
      <c r="A49" s="542" t="s">
        <v>13214</v>
      </c>
      <c r="B49" s="542" t="e">
        <f t="array" aca="1" ref="B49" ca="1">_xludf.XLOOKUP(A49,'Lista Mobów'!A:A,'Lista Mobów'!B:B)</f>
        <v>#NAME?</v>
      </c>
      <c r="C49" s="543" t="s">
        <v>13473</v>
      </c>
      <c r="D49" s="543" t="s">
        <v>1038</v>
      </c>
      <c r="E49" s="547">
        <v>3</v>
      </c>
      <c r="F49" s="547">
        <v>50</v>
      </c>
    </row>
    <row r="50" spans="1:6">
      <c r="A50" s="542" t="s">
        <v>13216</v>
      </c>
      <c r="B50" s="542" t="e">
        <f t="array" aca="1" ref="B50" ca="1">_xludf.XLOOKUP(A50,'Lista Mobów'!A:A,'Lista Mobów'!B:B)</f>
        <v>#NAME?</v>
      </c>
      <c r="C50" s="543" t="s">
        <v>13473</v>
      </c>
      <c r="D50" s="543" t="s">
        <v>1038</v>
      </c>
      <c r="E50" s="547">
        <v>3</v>
      </c>
      <c r="F50" s="547">
        <v>50</v>
      </c>
    </row>
    <row r="51" spans="1:6">
      <c r="A51" s="542" t="s">
        <v>13218</v>
      </c>
      <c r="B51" s="542" t="e">
        <f t="array" aca="1" ref="B51" ca="1">_xludf.XLOOKUP(A51,'Lista Mobów'!A:A,'Lista Mobów'!B:B)</f>
        <v>#NAME?</v>
      </c>
      <c r="C51" s="543" t="s">
        <v>13473</v>
      </c>
      <c r="D51" s="543" t="s">
        <v>1038</v>
      </c>
      <c r="E51" s="547">
        <v>3</v>
      </c>
      <c r="F51" s="547">
        <v>50</v>
      </c>
    </row>
    <row r="52" spans="1:6">
      <c r="A52" s="542" t="s">
        <v>13220</v>
      </c>
      <c r="B52" s="542" t="e">
        <f t="array" aca="1" ref="B52" ca="1">_xludf.XLOOKUP(A52,'Lista Mobów'!A:A,'Lista Mobów'!B:B)</f>
        <v>#NAME?</v>
      </c>
      <c r="C52" s="543" t="s">
        <v>13473</v>
      </c>
      <c r="D52" s="543" t="s">
        <v>1038</v>
      </c>
      <c r="E52" s="547">
        <v>8</v>
      </c>
      <c r="F52" s="547">
        <v>50</v>
      </c>
    </row>
    <row r="53" spans="1:6">
      <c r="A53" s="542" t="s">
        <v>13222</v>
      </c>
      <c r="B53" s="542" t="e">
        <f t="array" aca="1" ref="B53" ca="1">_xludf.XLOOKUP(A53,'Lista Mobów'!A:A,'Lista Mobów'!B:B)</f>
        <v>#NAME?</v>
      </c>
      <c r="C53" s="543" t="s">
        <v>13473</v>
      </c>
      <c r="D53" s="543" t="s">
        <v>1038</v>
      </c>
      <c r="E53" s="547">
        <v>10</v>
      </c>
      <c r="F53" s="547">
        <v>50</v>
      </c>
    </row>
    <row r="54" spans="1:6">
      <c r="A54" s="542" t="s">
        <v>13240</v>
      </c>
      <c r="B54" s="542" t="e">
        <f t="array" aca="1" ref="B54" ca="1">_xludf.XLOOKUP(A54,'Lista Mobów'!A:A,'Lista Mobów'!B:B)</f>
        <v>#NAME?</v>
      </c>
      <c r="C54" s="548" t="s">
        <v>13472</v>
      </c>
      <c r="D54" s="543" t="s">
        <v>8125</v>
      </c>
      <c r="E54" s="547">
        <v>1</v>
      </c>
      <c r="F54" s="547"/>
    </row>
    <row r="55" spans="1:6">
      <c r="A55" s="542" t="s">
        <v>13242</v>
      </c>
      <c r="B55" s="542" t="e">
        <f t="array" aca="1" ref="B55" ca="1">_xludf.XLOOKUP(A55,'Lista Mobów'!A:A,'Lista Mobów'!B:B)</f>
        <v>#NAME?</v>
      </c>
      <c r="C55" s="543" t="s">
        <v>13473</v>
      </c>
      <c r="D55" s="543" t="s">
        <v>8125</v>
      </c>
      <c r="E55" s="547">
        <v>1</v>
      </c>
      <c r="F55" s="547">
        <v>75</v>
      </c>
    </row>
    <row r="56" spans="1:6" ht="16.5">
      <c r="A56" s="542" t="s">
        <v>13246</v>
      </c>
      <c r="B56" s="542" t="e">
        <f t="array" aca="1" ref="B56" ca="1">_xludf.XLOOKUP(A56,'Lista Mobów'!A:A,'Lista Mobów'!B:B)</f>
        <v>#NAME?</v>
      </c>
      <c r="C56" s="543" t="s">
        <v>13473</v>
      </c>
      <c r="D56" s="543" t="s">
        <v>8125</v>
      </c>
      <c r="E56" s="550">
        <v>2</v>
      </c>
      <c r="F56" s="550">
        <v>50</v>
      </c>
    </row>
    <row r="57" spans="1:6" ht="16.5">
      <c r="A57" s="542" t="s">
        <v>13250</v>
      </c>
      <c r="B57" s="542" t="e">
        <f t="array" aca="1" ref="B57" ca="1">_xludf.XLOOKUP(A57,'Lista Mobów'!A:A,'Lista Mobów'!B:B)</f>
        <v>#NAME?</v>
      </c>
      <c r="C57" s="548" t="s">
        <v>13472</v>
      </c>
      <c r="D57" s="543" t="s">
        <v>8125</v>
      </c>
      <c r="E57" s="550">
        <v>1</v>
      </c>
      <c r="F57" s="550"/>
    </row>
    <row r="58" spans="1:6">
      <c r="A58" s="542" t="s">
        <v>13352</v>
      </c>
      <c r="B58" s="542" t="e">
        <f t="array" aca="1" ref="B58" ca="1">_xludf.XLOOKUP(A58,'Lista Mobów'!A:A,'Lista Mobów'!B:B)</f>
        <v>#NAME?</v>
      </c>
      <c r="C58" s="548" t="s">
        <v>13472</v>
      </c>
      <c r="D58" s="548" t="s">
        <v>1173</v>
      </c>
      <c r="E58" s="548">
        <v>1</v>
      </c>
      <c r="F58" s="548"/>
    </row>
    <row r="59" spans="1:6">
      <c r="A59" s="542" t="s">
        <v>13357</v>
      </c>
      <c r="B59" s="542" t="e">
        <f t="array" aca="1" ref="B59" ca="1">_xludf.XLOOKUP(A59,'Lista Mobów'!A:A,'Lista Mobów'!B:B)</f>
        <v>#NAME?</v>
      </c>
      <c r="C59" s="548" t="s">
        <v>13472</v>
      </c>
      <c r="D59" s="548" t="s">
        <v>1177</v>
      </c>
      <c r="E59" s="548">
        <v>1</v>
      </c>
      <c r="F59" s="548"/>
    </row>
    <row r="60" spans="1:6">
      <c r="A60" s="542" t="s">
        <v>13079</v>
      </c>
      <c r="B60" s="542" t="e">
        <f t="array" aca="1" ref="B60" ca="1">_xludf.XLOOKUP(A60,'Lista Mobów'!A:A,'Lista Mobów'!B:B)</f>
        <v>#NAME?</v>
      </c>
      <c r="C60" s="548" t="s">
        <v>13473</v>
      </c>
      <c r="D60" s="548" t="s">
        <v>660</v>
      </c>
      <c r="E60" s="548">
        <v>1</v>
      </c>
      <c r="F60" s="548">
        <v>75</v>
      </c>
    </row>
    <row r="61" spans="1:6">
      <c r="A61" s="542" t="s">
        <v>13083</v>
      </c>
      <c r="B61" s="542" t="e">
        <f t="array" aca="1" ref="B61" ca="1">_xludf.XLOOKUP(A61,'Lista Mobów'!A:A,'Lista Mobów'!B:B)</f>
        <v>#NAME?</v>
      </c>
      <c r="C61" s="548" t="s">
        <v>13474</v>
      </c>
      <c r="D61" s="548" t="s">
        <v>364</v>
      </c>
      <c r="E61" s="548">
        <v>2</v>
      </c>
      <c r="F61" s="548">
        <v>40</v>
      </c>
    </row>
    <row r="62" spans="1:6">
      <c r="A62" s="542" t="s">
        <v>13095</v>
      </c>
      <c r="B62" s="542" t="e">
        <f t="array" aca="1" ref="B62" ca="1">_xludf.XLOOKUP(A62,'Lista Mobów'!A:A,'Lista Mobów'!B:B)</f>
        <v>#NAME?</v>
      </c>
      <c r="C62" s="548" t="s">
        <v>13473</v>
      </c>
      <c r="D62" s="548" t="s">
        <v>1033</v>
      </c>
      <c r="E62" s="548">
        <v>2</v>
      </c>
      <c r="F62" s="548">
        <v>75</v>
      </c>
    </row>
    <row r="63" spans="1:6">
      <c r="A63" s="542" t="s">
        <v>13097</v>
      </c>
      <c r="B63" s="542" t="e">
        <f t="array" aca="1" ref="B63" ca="1">_xludf.XLOOKUP(A63,'Lista Mobów'!A:A,'Lista Mobów'!B:B)</f>
        <v>#NAME?</v>
      </c>
      <c r="C63" s="548" t="s">
        <v>13474</v>
      </c>
      <c r="D63" s="548" t="s">
        <v>364</v>
      </c>
      <c r="E63" s="548">
        <v>3</v>
      </c>
      <c r="F63" s="548">
        <v>30</v>
      </c>
    </row>
    <row r="64" spans="1:6">
      <c r="A64" s="542" t="s">
        <v>13097</v>
      </c>
      <c r="B64" s="542" t="e">
        <f t="array" aca="1" ref="B64" ca="1">_xludf.XLOOKUP(A64,'Lista Mobów'!A:A,'Lista Mobów'!B:B)</f>
        <v>#NAME?</v>
      </c>
      <c r="C64" s="548" t="s">
        <v>13473</v>
      </c>
      <c r="D64" s="548" t="s">
        <v>411</v>
      </c>
      <c r="E64" s="548">
        <v>1</v>
      </c>
      <c r="F64" s="548">
        <v>50</v>
      </c>
    </row>
    <row r="65" spans="1:6">
      <c r="A65" s="542" t="s">
        <v>13154</v>
      </c>
      <c r="B65" s="542" t="e">
        <f t="array" aca="1" ref="B65" ca="1">_xludf.XLOOKUP(A65,'Lista Mobów'!A:A,'Lista Mobów'!B:B)</f>
        <v>#NAME?</v>
      </c>
      <c r="C65" s="548" t="s">
        <v>13473</v>
      </c>
      <c r="D65" s="548" t="s">
        <v>401</v>
      </c>
      <c r="E65" s="548">
        <v>1</v>
      </c>
      <c r="F65" s="548">
        <v>50</v>
      </c>
    </row>
    <row r="66" spans="1:6">
      <c r="A66" s="542" t="s">
        <v>13162</v>
      </c>
      <c r="B66" s="542" t="e">
        <f t="array" aca="1" ref="B66" ca="1">_xludf.XLOOKUP(A66,'Lista Mobów'!A:A,'Lista Mobów'!B:B)</f>
        <v>#NAME?</v>
      </c>
      <c r="C66" s="548" t="s">
        <v>13473</v>
      </c>
      <c r="D66" s="548" t="s">
        <v>401</v>
      </c>
      <c r="E66" s="548">
        <v>2</v>
      </c>
      <c r="F66" s="548">
        <v>25</v>
      </c>
    </row>
    <row r="67" spans="1:6">
      <c r="A67" s="542" t="s">
        <v>13164</v>
      </c>
      <c r="B67" s="542" t="e">
        <f t="array" aca="1" ref="B67" ca="1">_xludf.XLOOKUP(A67,'Lista Mobów'!A:A,'Lista Mobów'!B:B)</f>
        <v>#NAME?</v>
      </c>
      <c r="C67" s="548" t="s">
        <v>13473</v>
      </c>
      <c r="D67" s="548" t="s">
        <v>401</v>
      </c>
      <c r="E67" s="548">
        <v>2</v>
      </c>
      <c r="F67" s="548">
        <v>25</v>
      </c>
    </row>
    <row r="68" spans="1:6">
      <c r="A68" s="542" t="s">
        <v>13152</v>
      </c>
      <c r="B68" s="542" t="e">
        <f t="array" aca="1" ref="B68" ca="1">_xludf.XLOOKUP(A68,'Lista Mobów'!A:A,'Lista Mobów'!B:B)</f>
        <v>#NAME?</v>
      </c>
      <c r="C68" s="543" t="s">
        <v>13473</v>
      </c>
      <c r="D68" s="548" t="s">
        <v>1173</v>
      </c>
      <c r="E68" s="548">
        <v>1</v>
      </c>
      <c r="F68" s="548">
        <v>75</v>
      </c>
    </row>
    <row r="69" spans="1:6">
      <c r="A69" s="542" t="s">
        <v>13224</v>
      </c>
      <c r="B69" s="542" t="e">
        <f t="array" aca="1" ref="B69" ca="1">_xludf.XLOOKUP(A69,'Lista Mobów'!A:A,'Lista Mobów'!B:B)</f>
        <v>#NAME?</v>
      </c>
      <c r="C69" s="543" t="s">
        <v>13472</v>
      </c>
      <c r="D69" s="548" t="s">
        <v>416</v>
      </c>
      <c r="E69" s="548">
        <v>1</v>
      </c>
      <c r="F69" s="548"/>
    </row>
    <row r="70" spans="1:6">
      <c r="A70" s="542" t="s">
        <v>13225</v>
      </c>
      <c r="B70" s="542" t="e">
        <f t="array" aca="1" ref="B70" ca="1">_xludf.XLOOKUP(A70,'Lista Mobów'!A:A,'Lista Mobów'!B:B)</f>
        <v>#NAME?</v>
      </c>
      <c r="C70" s="543" t="s">
        <v>13472</v>
      </c>
      <c r="D70" s="548" t="s">
        <v>416</v>
      </c>
      <c r="E70" s="548">
        <v>1</v>
      </c>
      <c r="F70" s="548"/>
    </row>
    <row r="71" spans="1:6">
      <c r="A71" s="542" t="s">
        <v>13445</v>
      </c>
      <c r="B71" s="542" t="e">
        <f t="array" aca="1" ref="B71" ca="1">_xludf.XLOOKUP(A71,'Lista Mobów'!A:A,'Lista Mobów'!B:B)</f>
        <v>#NAME?</v>
      </c>
      <c r="C71" s="543" t="s">
        <v>13472</v>
      </c>
      <c r="D71" s="548" t="s">
        <v>416</v>
      </c>
      <c r="E71" s="548">
        <v>1</v>
      </c>
      <c r="F71" s="548"/>
    </row>
    <row r="72" spans="1:6">
      <c r="A72" s="542" t="s">
        <v>13402</v>
      </c>
      <c r="B72" s="542" t="e">
        <f t="array" aca="1" ref="B72" ca="1">_xludf.XLOOKUP(A72,'Lista Mobów'!A:A,'Lista Mobów'!B:B)</f>
        <v>#NAME?</v>
      </c>
      <c r="C72" s="543" t="s">
        <v>13472</v>
      </c>
      <c r="D72" s="548" t="s">
        <v>11884</v>
      </c>
      <c r="E72" s="548">
        <v>1</v>
      </c>
      <c r="F72" s="548"/>
    </row>
    <row r="73" spans="1:6">
      <c r="A73" s="542" t="s">
        <v>13204</v>
      </c>
      <c r="B73" s="542" t="e">
        <f t="array" aca="1" ref="B73" ca="1">_xludf.XLOOKUP(A73,'Lista Mobów'!A:A,'Lista Mobów'!B:B)</f>
        <v>#NAME?</v>
      </c>
      <c r="C73" s="543" t="s">
        <v>13472</v>
      </c>
      <c r="D73" s="548" t="s">
        <v>425</v>
      </c>
      <c r="E73" s="548">
        <v>1</v>
      </c>
      <c r="F73" s="548"/>
    </row>
    <row r="74" spans="1:6" ht="16.5">
      <c r="A74" s="551" t="s">
        <v>13022</v>
      </c>
      <c r="B74" s="542" t="e">
        <f t="array" aca="1" ref="B74" ca="1">_xludf.XLOOKUP(A74,'Lista Mobów'!A:A,'Lista Mobów'!B:B)</f>
        <v>#NAME?</v>
      </c>
      <c r="C74" s="543" t="s">
        <v>13472</v>
      </c>
      <c r="D74" s="548" t="s">
        <v>892</v>
      </c>
      <c r="E74" s="548">
        <v>1</v>
      </c>
      <c r="F74" s="548"/>
    </row>
    <row r="75" spans="1:6" ht="16.5">
      <c r="A75" s="551" t="s">
        <v>13029</v>
      </c>
      <c r="B75" s="542" t="e">
        <f t="array" aca="1" ref="B75" ca="1">_xludf.XLOOKUP(A75,'Lista Mobów'!A:A,'Lista Mobów'!B:B)</f>
        <v>#NAME?</v>
      </c>
      <c r="C75" s="543" t="s">
        <v>13472</v>
      </c>
      <c r="D75" s="548" t="s">
        <v>887</v>
      </c>
      <c r="E75" s="548">
        <v>1</v>
      </c>
      <c r="F75" s="548"/>
    </row>
    <row r="76" spans="1:6" ht="16.5">
      <c r="A76" s="552" t="s">
        <v>13031</v>
      </c>
      <c r="B76" s="542" t="e">
        <f t="array" aca="1" ref="B76" ca="1">_xludf.XLOOKUP(A76,'Lista Mobów'!A:A,'Lista Mobów'!B:B)</f>
        <v>#NAME?</v>
      </c>
      <c r="C76" s="543" t="s">
        <v>13472</v>
      </c>
      <c r="D76" s="548" t="s">
        <v>882</v>
      </c>
      <c r="E76" s="548">
        <v>1</v>
      </c>
      <c r="F76" s="548"/>
    </row>
  </sheetData>
  <conditionalFormatting sqref="F2:F76">
    <cfRule type="expression" dxfId="0" priority="1">
      <formula>IF(AND(C2 &lt;&gt; "addDropGuaranteed", ISBLANK(F2)), TRUE, FALSE)</formula>
    </cfRule>
  </conditionalFormatting>
  <dataValidations count="1">
    <dataValidation type="list" allowBlank="1" showErrorMessage="1" sqref="C2:C76" xr:uid="{00000000-0002-0000-0800-000001000000}">
      <formula1>"addDropGuaranteed,addDropRandom,addDropRandomOne"</formula1>
    </dataValidation>
  </dataValidations>
  <hyperlinks>
    <hyperlink ref="A74" r:id="rId1" xr:uid="{00000000-0004-0000-0800-000000000000}"/>
    <hyperlink ref="A75" r:id="rId2" xr:uid="{00000000-0004-0000-08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0000000}">
          <x14:formula1>
            <xm:f>'Lista Mobów'!$A$3:$A76</xm:f>
          </x14:formula1>
          <xm:sqref>A2:A76</xm:sqref>
        </x14:dataValidation>
        <x14:dataValidation type="list" allowBlank="1" showErrorMessage="1" xr:uid="{00000000-0002-0000-0800-000002000000}">
          <x14:formula1>
            <xm:f>Cennik!$A$4:$A76</xm:f>
          </x14:formula1>
          <xm:sqref>D2:D76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  <outlinePr summaryBelow="0" summaryRight="0"/>
  </sheetPr>
  <dimension ref="A1:P692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/>
  <cols>
    <col min="1" max="1" width="34.85546875" customWidth="1"/>
    <col min="2" max="2" width="12.140625" customWidth="1"/>
    <col min="3" max="3" width="116.42578125" customWidth="1"/>
    <col min="4" max="4" width="36.7109375" customWidth="1"/>
    <col min="5" max="5" width="20.140625" customWidth="1"/>
  </cols>
  <sheetData>
    <row r="1" spans="1:16" ht="12.75">
      <c r="A1" s="1399" t="s">
        <v>13475</v>
      </c>
      <c r="B1" s="1355"/>
      <c r="C1" s="1355"/>
      <c r="D1" s="1355"/>
      <c r="E1" s="1355"/>
      <c r="F1" s="1355"/>
      <c r="G1" s="1355"/>
      <c r="H1" s="1355"/>
      <c r="I1" s="1355"/>
      <c r="J1" s="1355"/>
      <c r="K1" s="1355"/>
      <c r="L1" s="1355"/>
      <c r="M1" s="1355"/>
      <c r="N1" s="1355"/>
      <c r="O1" s="1355"/>
      <c r="P1" s="1355"/>
    </row>
    <row r="2" spans="1:16" ht="15.75" customHeight="1">
      <c r="A2" s="1355"/>
      <c r="B2" s="1355"/>
      <c r="C2" s="1355"/>
      <c r="D2" s="1355"/>
      <c r="E2" s="1355"/>
      <c r="F2" s="1355"/>
      <c r="G2" s="1355"/>
      <c r="H2" s="1355"/>
      <c r="I2" s="1355"/>
      <c r="J2" s="1355"/>
      <c r="K2" s="1355"/>
      <c r="L2" s="1355"/>
      <c r="M2" s="1355"/>
      <c r="N2" s="1355"/>
      <c r="O2" s="1355"/>
      <c r="P2" s="1355"/>
    </row>
    <row r="3" spans="1:16" ht="12.75">
      <c r="A3" s="1405" t="s">
        <v>0</v>
      </c>
      <c r="B3" s="1406" t="s">
        <v>12519</v>
      </c>
      <c r="C3" s="1407" t="s">
        <v>1</v>
      </c>
      <c r="D3" s="1408" t="s">
        <v>13476</v>
      </c>
      <c r="E3" s="1409" t="s">
        <v>13477</v>
      </c>
      <c r="F3" s="1410" t="s">
        <v>12</v>
      </c>
      <c r="G3" s="1401" t="s">
        <v>13478</v>
      </c>
      <c r="H3" s="1359"/>
      <c r="I3" s="1359"/>
      <c r="J3" s="1359"/>
      <c r="K3" s="1359"/>
      <c r="L3" s="1359"/>
      <c r="M3" s="1359"/>
      <c r="N3" s="1359"/>
      <c r="O3" s="1357"/>
      <c r="P3" s="1402" t="s">
        <v>12537</v>
      </c>
    </row>
    <row r="4" spans="1:16" ht="14.25">
      <c r="A4" s="1403"/>
      <c r="B4" s="1403"/>
      <c r="C4" s="1403"/>
      <c r="D4" s="1403"/>
      <c r="E4" s="1403"/>
      <c r="F4" s="1403"/>
      <c r="G4" s="1404" t="s">
        <v>13479</v>
      </c>
      <c r="H4" s="1359"/>
      <c r="I4" s="1359"/>
      <c r="J4" s="1359"/>
      <c r="K4" s="1359"/>
      <c r="L4" s="1357"/>
      <c r="M4" s="1404" t="s">
        <v>13480</v>
      </c>
      <c r="N4" s="1357"/>
      <c r="O4" s="554" t="s">
        <v>13481</v>
      </c>
      <c r="P4" s="1403"/>
    </row>
    <row r="5" spans="1:16" ht="25.5">
      <c r="A5" s="1377"/>
      <c r="B5" s="1377"/>
      <c r="C5" s="1377"/>
      <c r="D5" s="1377"/>
      <c r="E5" s="1377"/>
      <c r="F5" s="1377"/>
      <c r="G5" s="555" t="s">
        <v>13014</v>
      </c>
      <c r="H5" s="556" t="s">
        <v>3568</v>
      </c>
      <c r="I5" s="557" t="s">
        <v>13482</v>
      </c>
      <c r="J5" s="558" t="s">
        <v>34</v>
      </c>
      <c r="K5" s="559" t="s">
        <v>35</v>
      </c>
      <c r="L5" s="560" t="s">
        <v>36</v>
      </c>
      <c r="M5" s="561" t="s">
        <v>24</v>
      </c>
      <c r="N5" s="561" t="s">
        <v>25</v>
      </c>
      <c r="O5" s="561" t="s">
        <v>29</v>
      </c>
      <c r="P5" s="1377"/>
    </row>
    <row r="6" spans="1:16" ht="12.75">
      <c r="A6" s="86" t="s">
        <v>4813</v>
      </c>
      <c r="B6" s="159">
        <v>1</v>
      </c>
      <c r="C6" s="173" t="s">
        <v>4814</v>
      </c>
      <c r="D6" s="11" t="s">
        <v>4820</v>
      </c>
      <c r="E6" s="56" t="s">
        <v>4821</v>
      </c>
      <c r="F6" s="18">
        <v>15</v>
      </c>
      <c r="G6" s="14">
        <v>15</v>
      </c>
      <c r="H6" s="65">
        <v>20</v>
      </c>
      <c r="I6" s="66">
        <v>20</v>
      </c>
      <c r="J6" s="67">
        <v>0</v>
      </c>
      <c r="K6" s="16">
        <v>0</v>
      </c>
      <c r="L6" s="17">
        <v>5</v>
      </c>
      <c r="M6" s="64">
        <v>16</v>
      </c>
      <c r="N6" s="15">
        <v>4</v>
      </c>
      <c r="O6" s="43">
        <v>300</v>
      </c>
      <c r="P6" s="170" t="e">
        <f t="shared" ref="P6:P12" ca="1" si="0">VLOOKUP(A6, INDIRECT("'Zbrojmistrz/Płatnerz/Kowal'!$B$8:$D"), 3, FALSE())</f>
        <v>#REF!</v>
      </c>
    </row>
    <row r="7" spans="1:16" ht="12.75">
      <c r="A7" s="86" t="s">
        <v>4823</v>
      </c>
      <c r="B7" s="159">
        <v>1</v>
      </c>
      <c r="C7" s="173" t="s">
        <v>4814</v>
      </c>
      <c r="D7" s="11" t="s">
        <v>4824</v>
      </c>
      <c r="E7" s="56" t="s">
        <v>4825</v>
      </c>
      <c r="F7" s="18">
        <v>15</v>
      </c>
      <c r="G7" s="14">
        <v>15</v>
      </c>
      <c r="H7" s="65">
        <v>20</v>
      </c>
      <c r="I7" s="66">
        <v>20</v>
      </c>
      <c r="J7" s="67">
        <v>0</v>
      </c>
      <c r="K7" s="16">
        <v>0</v>
      </c>
      <c r="L7" s="17">
        <v>5</v>
      </c>
      <c r="M7" s="64">
        <v>16</v>
      </c>
      <c r="N7" s="15">
        <v>4</v>
      </c>
      <c r="O7" s="43">
        <v>300</v>
      </c>
      <c r="P7" s="170" t="e">
        <f t="shared" ca="1" si="0"/>
        <v>#REF!</v>
      </c>
    </row>
    <row r="8" spans="1:16" ht="12.75">
      <c r="A8" s="86" t="s">
        <v>4827</v>
      </c>
      <c r="B8" s="159">
        <v>1</v>
      </c>
      <c r="C8" s="173" t="s">
        <v>4814</v>
      </c>
      <c r="D8" s="11" t="s">
        <v>4828</v>
      </c>
      <c r="E8" s="56" t="s">
        <v>4829</v>
      </c>
      <c r="F8" s="18">
        <v>15</v>
      </c>
      <c r="G8" s="14">
        <v>15</v>
      </c>
      <c r="H8" s="65">
        <v>20</v>
      </c>
      <c r="I8" s="66">
        <v>20</v>
      </c>
      <c r="J8" s="67">
        <v>0</v>
      </c>
      <c r="K8" s="16">
        <v>0</v>
      </c>
      <c r="L8" s="17">
        <v>5</v>
      </c>
      <c r="M8" s="64">
        <v>16</v>
      </c>
      <c r="N8" s="15">
        <v>4</v>
      </c>
      <c r="O8" s="43">
        <v>300</v>
      </c>
      <c r="P8" s="170" t="e">
        <f t="shared" ca="1" si="0"/>
        <v>#REF!</v>
      </c>
    </row>
    <row r="9" spans="1:16" ht="12.75">
      <c r="A9" s="86" t="s">
        <v>4831</v>
      </c>
      <c r="B9" s="159">
        <v>1</v>
      </c>
      <c r="C9" s="173" t="s">
        <v>4814</v>
      </c>
      <c r="D9" s="11" t="s">
        <v>4832</v>
      </c>
      <c r="E9" s="56" t="s">
        <v>4833</v>
      </c>
      <c r="F9" s="18">
        <v>15</v>
      </c>
      <c r="G9" s="14">
        <v>15</v>
      </c>
      <c r="H9" s="65">
        <v>20</v>
      </c>
      <c r="I9" s="66">
        <v>20</v>
      </c>
      <c r="J9" s="67">
        <v>0</v>
      </c>
      <c r="K9" s="16">
        <v>0</v>
      </c>
      <c r="L9" s="17">
        <v>5</v>
      </c>
      <c r="M9" s="64">
        <v>16</v>
      </c>
      <c r="N9" s="15">
        <v>4</v>
      </c>
      <c r="O9" s="43">
        <v>300</v>
      </c>
      <c r="P9" s="170" t="e">
        <f t="shared" ca="1" si="0"/>
        <v>#REF!</v>
      </c>
    </row>
    <row r="10" spans="1:16" ht="12.75">
      <c r="A10" s="86" t="s">
        <v>4835</v>
      </c>
      <c r="B10" s="159">
        <v>1</v>
      </c>
      <c r="C10" s="173" t="s">
        <v>4814</v>
      </c>
      <c r="D10" s="178" t="s">
        <v>4836</v>
      </c>
      <c r="E10" s="56" t="s">
        <v>4837</v>
      </c>
      <c r="F10" s="33">
        <v>15</v>
      </c>
      <c r="G10" s="14">
        <v>15</v>
      </c>
      <c r="H10" s="65">
        <v>20</v>
      </c>
      <c r="I10" s="66">
        <v>20</v>
      </c>
      <c r="J10" s="67">
        <v>0</v>
      </c>
      <c r="K10" s="16">
        <v>0</v>
      </c>
      <c r="L10" s="17">
        <v>5</v>
      </c>
      <c r="M10" s="64">
        <v>10</v>
      </c>
      <c r="N10" s="15">
        <v>10</v>
      </c>
      <c r="O10" s="43">
        <v>300</v>
      </c>
      <c r="P10" s="170" t="e">
        <f t="shared" ca="1" si="0"/>
        <v>#REF!</v>
      </c>
    </row>
    <row r="11" spans="1:16" ht="12.75">
      <c r="A11" s="86" t="s">
        <v>4839</v>
      </c>
      <c r="B11" s="159">
        <v>1</v>
      </c>
      <c r="C11" s="173" t="s">
        <v>4814</v>
      </c>
      <c r="D11" s="178" t="s">
        <v>4840</v>
      </c>
      <c r="E11" s="56" t="s">
        <v>4841</v>
      </c>
      <c r="F11" s="33">
        <v>15</v>
      </c>
      <c r="G11" s="14">
        <v>15</v>
      </c>
      <c r="H11" s="65">
        <v>20</v>
      </c>
      <c r="I11" s="66">
        <v>20</v>
      </c>
      <c r="J11" s="67">
        <v>0</v>
      </c>
      <c r="K11" s="16">
        <v>0</v>
      </c>
      <c r="L11" s="17">
        <v>5</v>
      </c>
      <c r="M11" s="64">
        <v>10</v>
      </c>
      <c r="N11" s="15">
        <v>10</v>
      </c>
      <c r="O11" s="43">
        <v>300</v>
      </c>
      <c r="P11" s="170" t="e">
        <f t="shared" ca="1" si="0"/>
        <v>#REF!</v>
      </c>
    </row>
    <row r="12" spans="1:16" ht="12.75">
      <c r="A12" s="86" t="s">
        <v>4843</v>
      </c>
      <c r="B12" s="159">
        <v>1</v>
      </c>
      <c r="C12" s="173" t="s">
        <v>4814</v>
      </c>
      <c r="D12" s="11" t="s">
        <v>4844</v>
      </c>
      <c r="E12" s="56" t="s">
        <v>4845</v>
      </c>
      <c r="F12" s="18">
        <v>15</v>
      </c>
      <c r="G12" s="14">
        <v>15</v>
      </c>
      <c r="H12" s="65">
        <v>20</v>
      </c>
      <c r="I12" s="66">
        <v>20</v>
      </c>
      <c r="J12" s="67">
        <v>0</v>
      </c>
      <c r="K12" s="16">
        <v>0</v>
      </c>
      <c r="L12" s="17">
        <v>5</v>
      </c>
      <c r="M12" s="64">
        <v>10</v>
      </c>
      <c r="N12" s="15">
        <v>10</v>
      </c>
      <c r="O12" s="43">
        <v>300</v>
      </c>
      <c r="P12" s="170" t="e">
        <f t="shared" ca="1" si="0"/>
        <v>#REF!</v>
      </c>
    </row>
    <row r="13" spans="1:16" ht="16.5">
      <c r="A13" s="1400" t="s">
        <v>13483</v>
      </c>
      <c r="B13" s="1359"/>
      <c r="C13" s="1359"/>
      <c r="D13" s="1359"/>
      <c r="E13" s="1359"/>
      <c r="F13" s="1359"/>
      <c r="G13" s="1359"/>
      <c r="H13" s="1359"/>
      <c r="I13" s="1359"/>
      <c r="J13" s="1359"/>
      <c r="K13" s="1359"/>
      <c r="L13" s="1359"/>
      <c r="M13" s="1359"/>
      <c r="N13" s="1359"/>
      <c r="O13" s="1359"/>
      <c r="P13" s="1357"/>
    </row>
    <row r="14" spans="1:16" ht="12.75">
      <c r="A14" s="562" t="s">
        <v>4891</v>
      </c>
      <c r="B14" s="159">
        <v>2</v>
      </c>
      <c r="C14" s="173" t="s">
        <v>4892</v>
      </c>
      <c r="D14" s="88" t="s">
        <v>4893</v>
      </c>
      <c r="E14" s="56" t="s">
        <v>4894</v>
      </c>
      <c r="F14" s="5">
        <v>18</v>
      </c>
      <c r="G14" s="14">
        <v>25</v>
      </c>
      <c r="H14" s="65">
        <v>30</v>
      </c>
      <c r="I14" s="66">
        <v>30</v>
      </c>
      <c r="J14" s="67">
        <v>0</v>
      </c>
      <c r="K14" s="16">
        <v>0</v>
      </c>
      <c r="L14" s="17">
        <v>0</v>
      </c>
      <c r="M14" s="64">
        <v>32</v>
      </c>
      <c r="N14" s="15">
        <v>8</v>
      </c>
      <c r="O14" s="43">
        <v>300</v>
      </c>
      <c r="P14" s="170" t="e">
        <f t="shared" ref="P14:P19" ca="1" si="1">VLOOKUP(A14, INDIRECT("'Zbrojmistrz/Płatnerz/Kowal'!$B$8:$D"), 3, FALSE())</f>
        <v>#REF!</v>
      </c>
    </row>
    <row r="15" spans="1:16" ht="12.75">
      <c r="A15" s="86" t="s">
        <v>4896</v>
      </c>
      <c r="B15" s="159">
        <v>2</v>
      </c>
      <c r="C15" s="173" t="s">
        <v>4892</v>
      </c>
      <c r="D15" s="11" t="s">
        <v>4897</v>
      </c>
      <c r="E15" s="56" t="s">
        <v>4898</v>
      </c>
      <c r="F15" s="18">
        <v>18</v>
      </c>
      <c r="G15" s="14">
        <v>25</v>
      </c>
      <c r="H15" s="65">
        <v>30</v>
      </c>
      <c r="I15" s="66">
        <v>30</v>
      </c>
      <c r="J15" s="67">
        <v>0</v>
      </c>
      <c r="K15" s="16">
        <v>0</v>
      </c>
      <c r="L15" s="17">
        <v>0</v>
      </c>
      <c r="M15" s="64">
        <v>32</v>
      </c>
      <c r="N15" s="15">
        <v>8</v>
      </c>
      <c r="O15" s="43">
        <v>300</v>
      </c>
      <c r="P15" s="170" t="e">
        <f t="shared" ca="1" si="1"/>
        <v>#REF!</v>
      </c>
    </row>
    <row r="16" spans="1:16" ht="12.75">
      <c r="A16" s="86" t="s">
        <v>4900</v>
      </c>
      <c r="B16" s="563">
        <v>2</v>
      </c>
      <c r="C16" s="173" t="s">
        <v>4892</v>
      </c>
      <c r="D16" s="11" t="s">
        <v>4901</v>
      </c>
      <c r="E16" s="56" t="s">
        <v>4902</v>
      </c>
      <c r="F16" s="18">
        <v>18</v>
      </c>
      <c r="G16" s="14">
        <v>25</v>
      </c>
      <c r="H16" s="65">
        <v>30</v>
      </c>
      <c r="I16" s="66">
        <v>30</v>
      </c>
      <c r="J16" s="67">
        <v>0</v>
      </c>
      <c r="K16" s="16">
        <v>0</v>
      </c>
      <c r="L16" s="17">
        <v>0</v>
      </c>
      <c r="M16" s="64">
        <v>32</v>
      </c>
      <c r="N16" s="15">
        <v>8</v>
      </c>
      <c r="O16" s="43">
        <v>300</v>
      </c>
      <c r="P16" s="170" t="e">
        <f t="shared" ca="1" si="1"/>
        <v>#REF!</v>
      </c>
    </row>
    <row r="17" spans="1:16" ht="12.75">
      <c r="A17" s="86" t="s">
        <v>4904</v>
      </c>
      <c r="B17" s="159">
        <v>2</v>
      </c>
      <c r="C17" s="173" t="s">
        <v>4892</v>
      </c>
      <c r="D17" s="11" t="s">
        <v>4905</v>
      </c>
      <c r="E17" s="56" t="s">
        <v>4906</v>
      </c>
      <c r="F17" s="18">
        <v>18</v>
      </c>
      <c r="G17" s="14">
        <v>25</v>
      </c>
      <c r="H17" s="65">
        <v>30</v>
      </c>
      <c r="I17" s="66">
        <v>30</v>
      </c>
      <c r="J17" s="67">
        <v>0</v>
      </c>
      <c r="K17" s="16">
        <v>0</v>
      </c>
      <c r="L17" s="17">
        <v>0</v>
      </c>
      <c r="M17" s="64">
        <v>20</v>
      </c>
      <c r="N17" s="15">
        <v>20</v>
      </c>
      <c r="O17" s="43">
        <v>300</v>
      </c>
      <c r="P17" s="170" t="e">
        <f t="shared" ca="1" si="1"/>
        <v>#REF!</v>
      </c>
    </row>
    <row r="18" spans="1:16" ht="12.75">
      <c r="A18" s="86" t="s">
        <v>4908</v>
      </c>
      <c r="B18" s="159">
        <v>2</v>
      </c>
      <c r="C18" s="173" t="s">
        <v>4892</v>
      </c>
      <c r="D18" s="11" t="s">
        <v>4909</v>
      </c>
      <c r="E18" s="56" t="s">
        <v>4910</v>
      </c>
      <c r="F18" s="18">
        <v>18</v>
      </c>
      <c r="G18" s="14">
        <v>25</v>
      </c>
      <c r="H18" s="65">
        <v>30</v>
      </c>
      <c r="I18" s="66">
        <v>30</v>
      </c>
      <c r="J18" s="67">
        <v>0</v>
      </c>
      <c r="K18" s="16">
        <v>0</v>
      </c>
      <c r="L18" s="17">
        <v>0</v>
      </c>
      <c r="M18" s="64">
        <v>20</v>
      </c>
      <c r="N18" s="15">
        <v>20</v>
      </c>
      <c r="O18" s="43">
        <v>300</v>
      </c>
      <c r="P18" s="170" t="e">
        <f t="shared" ca="1" si="1"/>
        <v>#REF!</v>
      </c>
    </row>
    <row r="19" spans="1:16" ht="12.75">
      <c r="A19" s="86" t="s">
        <v>4912</v>
      </c>
      <c r="B19" s="159">
        <v>2</v>
      </c>
      <c r="C19" s="173" t="s">
        <v>4892</v>
      </c>
      <c r="D19" s="11" t="s">
        <v>4913</v>
      </c>
      <c r="E19" s="56" t="s">
        <v>4914</v>
      </c>
      <c r="F19" s="18">
        <v>18</v>
      </c>
      <c r="G19" s="14">
        <v>25</v>
      </c>
      <c r="H19" s="65">
        <v>30</v>
      </c>
      <c r="I19" s="66">
        <v>30</v>
      </c>
      <c r="J19" s="67">
        <v>0</v>
      </c>
      <c r="K19" s="16">
        <v>0</v>
      </c>
      <c r="L19" s="17">
        <v>0</v>
      </c>
      <c r="M19" s="64">
        <v>20</v>
      </c>
      <c r="N19" s="15">
        <v>20</v>
      </c>
      <c r="O19" s="43">
        <v>300</v>
      </c>
      <c r="P19" s="170" t="e">
        <f t="shared" ca="1" si="1"/>
        <v>#REF!</v>
      </c>
    </row>
    <row r="20" spans="1:16" ht="16.5">
      <c r="A20" s="1400" t="s">
        <v>13483</v>
      </c>
      <c r="B20" s="1359"/>
      <c r="C20" s="1359"/>
      <c r="D20" s="1359"/>
      <c r="E20" s="1359"/>
      <c r="F20" s="1359"/>
      <c r="G20" s="1359"/>
      <c r="H20" s="1359"/>
      <c r="I20" s="1359"/>
      <c r="J20" s="1359"/>
      <c r="K20" s="1359"/>
      <c r="L20" s="1359"/>
      <c r="M20" s="1359"/>
      <c r="N20" s="1359"/>
      <c r="O20" s="1359"/>
      <c r="P20" s="1357"/>
    </row>
    <row r="21" spans="1:16" ht="12.75">
      <c r="A21" s="564" t="s">
        <v>4978</v>
      </c>
      <c r="B21" s="177">
        <v>3</v>
      </c>
      <c r="C21" s="173" t="s">
        <v>4979</v>
      </c>
      <c r="D21" s="88" t="s">
        <v>4980</v>
      </c>
      <c r="E21" s="56" t="s">
        <v>4981</v>
      </c>
      <c r="F21" s="5">
        <v>20</v>
      </c>
      <c r="G21" s="14">
        <v>35</v>
      </c>
      <c r="H21" s="65">
        <v>40</v>
      </c>
      <c r="I21" s="66">
        <v>40</v>
      </c>
      <c r="J21" s="67">
        <v>0</v>
      </c>
      <c r="K21" s="16">
        <v>0</v>
      </c>
      <c r="L21" s="17">
        <v>0</v>
      </c>
      <c r="M21" s="69">
        <v>54</v>
      </c>
      <c r="N21" s="15">
        <v>16</v>
      </c>
      <c r="O21" s="43">
        <v>350</v>
      </c>
      <c r="P21" s="170" t="e">
        <f t="shared" ref="P21:P29" ca="1" si="2">VLOOKUP(A21, INDIRECT("'Zbrojmistrz/Płatnerz/Kowal'!$B$8:$D"), 3, FALSE())</f>
        <v>#REF!</v>
      </c>
    </row>
    <row r="22" spans="1:16" ht="12.75">
      <c r="A22" s="565" t="s">
        <v>4983</v>
      </c>
      <c r="B22" s="177">
        <v>3</v>
      </c>
      <c r="C22" s="173" t="s">
        <v>4979</v>
      </c>
      <c r="D22" s="11" t="s">
        <v>4984</v>
      </c>
      <c r="E22" s="56" t="s">
        <v>4985</v>
      </c>
      <c r="F22" s="18">
        <v>20</v>
      </c>
      <c r="G22" s="14">
        <v>35</v>
      </c>
      <c r="H22" s="65">
        <v>40</v>
      </c>
      <c r="I22" s="66">
        <v>40</v>
      </c>
      <c r="J22" s="67">
        <v>0</v>
      </c>
      <c r="K22" s="16">
        <v>0</v>
      </c>
      <c r="L22" s="17">
        <v>0</v>
      </c>
      <c r="M22" s="69">
        <v>54</v>
      </c>
      <c r="N22" s="15">
        <v>16</v>
      </c>
      <c r="O22" s="43">
        <v>350</v>
      </c>
      <c r="P22" s="170" t="e">
        <f t="shared" ca="1" si="2"/>
        <v>#REF!</v>
      </c>
    </row>
    <row r="23" spans="1:16" ht="12.75">
      <c r="A23" s="86" t="s">
        <v>4987</v>
      </c>
      <c r="B23" s="177">
        <v>3</v>
      </c>
      <c r="C23" s="173" t="s">
        <v>4988</v>
      </c>
      <c r="D23" s="11" t="s">
        <v>4989</v>
      </c>
      <c r="E23" s="56" t="s">
        <v>4990</v>
      </c>
      <c r="F23" s="18">
        <v>25</v>
      </c>
      <c r="G23" s="14">
        <v>35</v>
      </c>
      <c r="H23" s="65">
        <v>40</v>
      </c>
      <c r="I23" s="66">
        <v>40</v>
      </c>
      <c r="J23" s="67">
        <v>0</v>
      </c>
      <c r="K23" s="16">
        <v>0</v>
      </c>
      <c r="L23" s="17">
        <v>0</v>
      </c>
      <c r="M23" s="64">
        <v>54</v>
      </c>
      <c r="N23" s="15">
        <v>16</v>
      </c>
      <c r="O23" s="43">
        <v>350</v>
      </c>
      <c r="P23" s="170" t="e">
        <f t="shared" ca="1" si="2"/>
        <v>#REF!</v>
      </c>
    </row>
    <row r="24" spans="1:16" ht="12.75">
      <c r="A24" s="86" t="s">
        <v>4992</v>
      </c>
      <c r="B24" s="177">
        <v>3</v>
      </c>
      <c r="C24" s="173" t="s">
        <v>4979</v>
      </c>
      <c r="D24" s="11" t="s">
        <v>4993</v>
      </c>
      <c r="E24" s="56" t="s">
        <v>4994</v>
      </c>
      <c r="F24" s="18">
        <v>20</v>
      </c>
      <c r="G24" s="14">
        <v>35</v>
      </c>
      <c r="H24" s="65">
        <v>40</v>
      </c>
      <c r="I24" s="66">
        <v>40</v>
      </c>
      <c r="J24" s="67">
        <v>0</v>
      </c>
      <c r="K24" s="16">
        <v>0</v>
      </c>
      <c r="L24" s="17">
        <v>0</v>
      </c>
      <c r="M24" s="64">
        <v>54</v>
      </c>
      <c r="N24" s="15">
        <v>16</v>
      </c>
      <c r="O24" s="43">
        <v>350</v>
      </c>
      <c r="P24" s="170" t="e">
        <f t="shared" ca="1" si="2"/>
        <v>#REF!</v>
      </c>
    </row>
    <row r="25" spans="1:16" ht="12.75">
      <c r="A25" s="86" t="s">
        <v>4996</v>
      </c>
      <c r="B25" s="177">
        <v>3</v>
      </c>
      <c r="C25" s="173" t="s">
        <v>4988</v>
      </c>
      <c r="D25" s="11" t="s">
        <v>4997</v>
      </c>
      <c r="E25" s="56" t="s">
        <v>4998</v>
      </c>
      <c r="F25" s="18">
        <v>25</v>
      </c>
      <c r="G25" s="14">
        <v>35</v>
      </c>
      <c r="H25" s="65">
        <v>40</v>
      </c>
      <c r="I25" s="66">
        <v>40</v>
      </c>
      <c r="J25" s="67">
        <v>0</v>
      </c>
      <c r="K25" s="16">
        <v>0</v>
      </c>
      <c r="L25" s="17">
        <v>0</v>
      </c>
      <c r="M25" s="64">
        <v>54</v>
      </c>
      <c r="N25" s="15">
        <v>16</v>
      </c>
      <c r="O25" s="43">
        <v>350</v>
      </c>
      <c r="P25" s="170" t="e">
        <f t="shared" ca="1" si="2"/>
        <v>#REF!</v>
      </c>
    </row>
    <row r="26" spans="1:16" ht="12.75">
      <c r="A26" s="86" t="s">
        <v>5000</v>
      </c>
      <c r="B26" s="177">
        <v>3</v>
      </c>
      <c r="C26" s="173" t="s">
        <v>4979</v>
      </c>
      <c r="D26" s="11" t="s">
        <v>5001</v>
      </c>
      <c r="E26" s="56" t="s">
        <v>5002</v>
      </c>
      <c r="F26" s="18">
        <v>20</v>
      </c>
      <c r="G26" s="14">
        <v>35</v>
      </c>
      <c r="H26" s="65">
        <v>40</v>
      </c>
      <c r="I26" s="66">
        <v>40</v>
      </c>
      <c r="J26" s="67">
        <v>0</v>
      </c>
      <c r="K26" s="16">
        <v>0</v>
      </c>
      <c r="L26" s="17">
        <v>0</v>
      </c>
      <c r="M26" s="64">
        <v>35</v>
      </c>
      <c r="N26" s="15">
        <v>35</v>
      </c>
      <c r="O26" s="43">
        <v>350</v>
      </c>
      <c r="P26" s="170" t="e">
        <f t="shared" ca="1" si="2"/>
        <v>#REF!</v>
      </c>
    </row>
    <row r="27" spans="1:16" ht="12.75">
      <c r="A27" s="86" t="s">
        <v>5004</v>
      </c>
      <c r="B27" s="177">
        <v>3</v>
      </c>
      <c r="C27" s="173" t="s">
        <v>4979</v>
      </c>
      <c r="D27" s="11" t="s">
        <v>5005</v>
      </c>
      <c r="E27" s="56" t="s">
        <v>5006</v>
      </c>
      <c r="F27" s="18">
        <v>20</v>
      </c>
      <c r="G27" s="14">
        <v>35</v>
      </c>
      <c r="H27" s="65">
        <v>40</v>
      </c>
      <c r="I27" s="66">
        <v>40</v>
      </c>
      <c r="J27" s="67">
        <v>0</v>
      </c>
      <c r="K27" s="16">
        <v>0</v>
      </c>
      <c r="L27" s="17">
        <v>0</v>
      </c>
      <c r="M27" s="64">
        <v>35</v>
      </c>
      <c r="N27" s="15">
        <v>35</v>
      </c>
      <c r="O27" s="43">
        <v>350</v>
      </c>
      <c r="P27" s="170" t="e">
        <f t="shared" ca="1" si="2"/>
        <v>#REF!</v>
      </c>
    </row>
    <row r="28" spans="1:16" ht="12.75">
      <c r="A28" s="86" t="s">
        <v>5008</v>
      </c>
      <c r="B28" s="177">
        <v>3</v>
      </c>
      <c r="C28" s="173" t="s">
        <v>4988</v>
      </c>
      <c r="D28" s="178" t="s">
        <v>5009</v>
      </c>
      <c r="E28" s="56" t="s">
        <v>5010</v>
      </c>
      <c r="F28" s="33">
        <v>25</v>
      </c>
      <c r="G28" s="14">
        <v>35</v>
      </c>
      <c r="H28" s="65">
        <v>40</v>
      </c>
      <c r="I28" s="66">
        <v>40</v>
      </c>
      <c r="J28" s="67">
        <v>0</v>
      </c>
      <c r="K28" s="16">
        <v>0</v>
      </c>
      <c r="L28" s="17">
        <v>0</v>
      </c>
      <c r="M28" s="64">
        <v>35</v>
      </c>
      <c r="N28" s="15">
        <v>35</v>
      </c>
      <c r="O28" s="43">
        <v>350</v>
      </c>
      <c r="P28" s="170" t="e">
        <f t="shared" ca="1" si="2"/>
        <v>#REF!</v>
      </c>
    </row>
    <row r="29" spans="1:16" ht="12.75">
      <c r="A29" s="86" t="s">
        <v>5012</v>
      </c>
      <c r="B29" s="177">
        <v>3</v>
      </c>
      <c r="C29" s="173" t="s">
        <v>4979</v>
      </c>
      <c r="D29" s="11" t="s">
        <v>5013</v>
      </c>
      <c r="E29" s="56" t="s">
        <v>5014</v>
      </c>
      <c r="F29" s="18">
        <v>20</v>
      </c>
      <c r="G29" s="14">
        <v>35</v>
      </c>
      <c r="H29" s="65">
        <v>40</v>
      </c>
      <c r="I29" s="66">
        <v>40</v>
      </c>
      <c r="J29" s="67">
        <v>0</v>
      </c>
      <c r="K29" s="16">
        <v>0</v>
      </c>
      <c r="L29" s="17">
        <v>0</v>
      </c>
      <c r="M29" s="64">
        <v>35</v>
      </c>
      <c r="N29" s="15">
        <v>35</v>
      </c>
      <c r="O29" s="43">
        <v>350</v>
      </c>
      <c r="P29" s="170" t="e">
        <f t="shared" ca="1" si="2"/>
        <v>#REF!</v>
      </c>
    </row>
    <row r="30" spans="1:16" ht="16.5">
      <c r="A30" s="1400" t="s">
        <v>13483</v>
      </c>
      <c r="B30" s="1359"/>
      <c r="C30" s="1359"/>
      <c r="D30" s="1359"/>
      <c r="E30" s="1359"/>
      <c r="F30" s="1359"/>
      <c r="G30" s="1359"/>
      <c r="H30" s="1359"/>
      <c r="I30" s="1359"/>
      <c r="J30" s="1359"/>
      <c r="K30" s="1359"/>
      <c r="L30" s="1359"/>
      <c r="M30" s="1359"/>
      <c r="N30" s="1359"/>
      <c r="O30" s="1359"/>
      <c r="P30" s="1357"/>
    </row>
    <row r="31" spans="1:16" ht="12.75">
      <c r="A31" s="83" t="s">
        <v>5088</v>
      </c>
      <c r="B31" s="177">
        <v>4</v>
      </c>
      <c r="C31" s="173" t="s">
        <v>4988</v>
      </c>
      <c r="D31" s="88" t="s">
        <v>5089</v>
      </c>
      <c r="E31" s="56" t="s">
        <v>5090</v>
      </c>
      <c r="F31" s="5">
        <v>25</v>
      </c>
      <c r="G31" s="14">
        <v>45</v>
      </c>
      <c r="H31" s="65">
        <v>50</v>
      </c>
      <c r="I31" s="66">
        <v>50</v>
      </c>
      <c r="J31" s="67">
        <v>0</v>
      </c>
      <c r="K31" s="16">
        <v>0</v>
      </c>
      <c r="L31" s="17">
        <v>0</v>
      </c>
      <c r="M31" s="64">
        <v>75</v>
      </c>
      <c r="N31" s="15">
        <v>25</v>
      </c>
      <c r="O31" s="43">
        <v>350</v>
      </c>
      <c r="P31" s="170" t="e">
        <f t="shared" ref="P31:P43" ca="1" si="3">VLOOKUP(A31, INDIRECT("'Zbrojmistrz/Płatnerz/Kowal'!$B$8:$D"), 3, FALSE())</f>
        <v>#REF!</v>
      </c>
    </row>
    <row r="32" spans="1:16" ht="12.75">
      <c r="A32" s="86" t="s">
        <v>5092</v>
      </c>
      <c r="B32" s="159">
        <v>4</v>
      </c>
      <c r="C32" s="173" t="s">
        <v>4988</v>
      </c>
      <c r="D32" s="178" t="s">
        <v>5093</v>
      </c>
      <c r="E32" s="56" t="s">
        <v>5094</v>
      </c>
      <c r="F32" s="18">
        <v>25</v>
      </c>
      <c r="G32" s="14">
        <v>45</v>
      </c>
      <c r="H32" s="65">
        <v>50</v>
      </c>
      <c r="I32" s="66">
        <v>50</v>
      </c>
      <c r="J32" s="67">
        <v>0</v>
      </c>
      <c r="K32" s="16">
        <v>0</v>
      </c>
      <c r="L32" s="17">
        <v>0</v>
      </c>
      <c r="M32" s="64">
        <v>75</v>
      </c>
      <c r="N32" s="15">
        <v>25</v>
      </c>
      <c r="O32" s="43">
        <v>350</v>
      </c>
      <c r="P32" s="170" t="e">
        <f t="shared" ca="1" si="3"/>
        <v>#REF!</v>
      </c>
    </row>
    <row r="33" spans="1:16" ht="12.75">
      <c r="A33" s="86" t="s">
        <v>5096</v>
      </c>
      <c r="B33" s="159">
        <v>4</v>
      </c>
      <c r="C33" s="173" t="s">
        <v>4988</v>
      </c>
      <c r="D33" s="178" t="s">
        <v>5097</v>
      </c>
      <c r="E33" s="56" t="s">
        <v>5098</v>
      </c>
      <c r="F33" s="18">
        <v>25</v>
      </c>
      <c r="G33" s="14">
        <v>45</v>
      </c>
      <c r="H33" s="65">
        <v>50</v>
      </c>
      <c r="I33" s="66">
        <v>50</v>
      </c>
      <c r="J33" s="67">
        <v>0</v>
      </c>
      <c r="K33" s="16">
        <v>0</v>
      </c>
      <c r="L33" s="17">
        <v>0</v>
      </c>
      <c r="M33" s="64">
        <v>75</v>
      </c>
      <c r="N33" s="15">
        <v>25</v>
      </c>
      <c r="O33" s="43">
        <v>350</v>
      </c>
      <c r="P33" s="170" t="e">
        <f t="shared" ca="1" si="3"/>
        <v>#REF!</v>
      </c>
    </row>
    <row r="34" spans="1:16" ht="12.75">
      <c r="A34" s="565" t="s">
        <v>5100</v>
      </c>
      <c r="B34" s="177">
        <v>4</v>
      </c>
      <c r="C34" s="173" t="s">
        <v>4988</v>
      </c>
      <c r="D34" s="11" t="s">
        <v>5101</v>
      </c>
      <c r="E34" s="56" t="s">
        <v>5102</v>
      </c>
      <c r="F34" s="18">
        <v>25</v>
      </c>
      <c r="G34" s="14">
        <v>45</v>
      </c>
      <c r="H34" s="65">
        <v>50</v>
      </c>
      <c r="I34" s="66">
        <v>50</v>
      </c>
      <c r="J34" s="67">
        <v>0</v>
      </c>
      <c r="K34" s="16">
        <v>0</v>
      </c>
      <c r="L34" s="17">
        <v>0</v>
      </c>
      <c r="M34" s="64">
        <v>75</v>
      </c>
      <c r="N34" s="15">
        <v>25</v>
      </c>
      <c r="O34" s="43">
        <v>350</v>
      </c>
      <c r="P34" s="170" t="e">
        <f t="shared" ca="1" si="3"/>
        <v>#REF!</v>
      </c>
    </row>
    <row r="35" spans="1:16" ht="12.75">
      <c r="A35" s="565" t="s">
        <v>5104</v>
      </c>
      <c r="B35" s="177">
        <v>4</v>
      </c>
      <c r="C35" s="173" t="s">
        <v>4988</v>
      </c>
      <c r="D35" s="11" t="s">
        <v>5105</v>
      </c>
      <c r="E35" s="56" t="s">
        <v>5106</v>
      </c>
      <c r="F35" s="18">
        <v>25</v>
      </c>
      <c r="G35" s="14">
        <v>45</v>
      </c>
      <c r="H35" s="65">
        <v>50</v>
      </c>
      <c r="I35" s="66">
        <v>50</v>
      </c>
      <c r="J35" s="67">
        <v>0</v>
      </c>
      <c r="K35" s="16">
        <v>0</v>
      </c>
      <c r="L35" s="17">
        <v>0</v>
      </c>
      <c r="M35" s="64">
        <v>75</v>
      </c>
      <c r="N35" s="15">
        <v>25</v>
      </c>
      <c r="O35" s="43">
        <v>350</v>
      </c>
      <c r="P35" s="170" t="e">
        <f t="shared" ca="1" si="3"/>
        <v>#REF!</v>
      </c>
    </row>
    <row r="36" spans="1:16" ht="12.75">
      <c r="A36" s="86" t="s">
        <v>5108</v>
      </c>
      <c r="B36" s="177">
        <v>4</v>
      </c>
      <c r="C36" s="173" t="s">
        <v>4988</v>
      </c>
      <c r="D36" s="11" t="s">
        <v>5109</v>
      </c>
      <c r="E36" s="56" t="s">
        <v>5110</v>
      </c>
      <c r="F36" s="18">
        <v>25</v>
      </c>
      <c r="G36" s="14">
        <v>45</v>
      </c>
      <c r="H36" s="65">
        <v>50</v>
      </c>
      <c r="I36" s="66">
        <v>50</v>
      </c>
      <c r="J36" s="67">
        <v>0</v>
      </c>
      <c r="K36" s="16">
        <v>0</v>
      </c>
      <c r="L36" s="17">
        <v>0</v>
      </c>
      <c r="M36" s="64">
        <v>75</v>
      </c>
      <c r="N36" s="15">
        <v>25</v>
      </c>
      <c r="O36" s="43">
        <v>350</v>
      </c>
      <c r="P36" s="170" t="e">
        <f t="shared" ca="1" si="3"/>
        <v>#REF!</v>
      </c>
    </row>
    <row r="37" spans="1:16" ht="12.75">
      <c r="A37" s="86" t="s">
        <v>5112</v>
      </c>
      <c r="B37" s="177">
        <v>4</v>
      </c>
      <c r="C37" s="173" t="s">
        <v>4988</v>
      </c>
      <c r="D37" s="11" t="s">
        <v>5113</v>
      </c>
      <c r="E37" s="56" t="s">
        <v>5114</v>
      </c>
      <c r="F37" s="18">
        <v>25</v>
      </c>
      <c r="G37" s="14">
        <v>45</v>
      </c>
      <c r="H37" s="65">
        <v>50</v>
      </c>
      <c r="I37" s="66">
        <v>50</v>
      </c>
      <c r="J37" s="67">
        <v>0</v>
      </c>
      <c r="K37" s="16">
        <v>0</v>
      </c>
      <c r="L37" s="17">
        <v>0</v>
      </c>
      <c r="M37" s="64">
        <v>75</v>
      </c>
      <c r="N37" s="15">
        <v>25</v>
      </c>
      <c r="O37" s="43">
        <v>350</v>
      </c>
      <c r="P37" s="170" t="e">
        <f t="shared" ca="1" si="3"/>
        <v>#REF!</v>
      </c>
    </row>
    <row r="38" spans="1:16" ht="12.75">
      <c r="A38" s="86" t="s">
        <v>5116</v>
      </c>
      <c r="B38" s="177">
        <v>4</v>
      </c>
      <c r="C38" s="173" t="s">
        <v>4988</v>
      </c>
      <c r="D38" s="11" t="s">
        <v>5117</v>
      </c>
      <c r="E38" s="56" t="s">
        <v>5118</v>
      </c>
      <c r="F38" s="18">
        <v>25</v>
      </c>
      <c r="G38" s="14">
        <v>45</v>
      </c>
      <c r="H38" s="65">
        <v>50</v>
      </c>
      <c r="I38" s="66">
        <v>50</v>
      </c>
      <c r="J38" s="67">
        <v>0</v>
      </c>
      <c r="K38" s="16">
        <v>0</v>
      </c>
      <c r="L38" s="17">
        <v>0</v>
      </c>
      <c r="M38" s="64">
        <v>75</v>
      </c>
      <c r="N38" s="15">
        <v>25</v>
      </c>
      <c r="O38" s="43">
        <v>350</v>
      </c>
      <c r="P38" s="170" t="e">
        <f t="shared" ca="1" si="3"/>
        <v>#REF!</v>
      </c>
    </row>
    <row r="39" spans="1:16" ht="12.75">
      <c r="A39" s="86" t="s">
        <v>5120</v>
      </c>
      <c r="B39" s="177">
        <v>4</v>
      </c>
      <c r="C39" s="173" t="s">
        <v>4988</v>
      </c>
      <c r="D39" s="11" t="s">
        <v>5121</v>
      </c>
      <c r="E39" s="56" t="s">
        <v>5122</v>
      </c>
      <c r="F39" s="18">
        <v>25</v>
      </c>
      <c r="G39" s="14">
        <v>45</v>
      </c>
      <c r="H39" s="65">
        <v>50</v>
      </c>
      <c r="I39" s="66">
        <v>50</v>
      </c>
      <c r="J39" s="67">
        <v>0</v>
      </c>
      <c r="K39" s="16">
        <v>0</v>
      </c>
      <c r="L39" s="17">
        <v>0</v>
      </c>
      <c r="M39" s="64">
        <v>50</v>
      </c>
      <c r="N39" s="15">
        <v>50</v>
      </c>
      <c r="O39" s="43">
        <v>350</v>
      </c>
      <c r="P39" s="170" t="e">
        <f t="shared" ca="1" si="3"/>
        <v>#REF!</v>
      </c>
    </row>
    <row r="40" spans="1:16" ht="12.75">
      <c r="A40" s="566" t="s">
        <v>5124</v>
      </c>
      <c r="B40" s="177">
        <v>4</v>
      </c>
      <c r="C40" s="173" t="s">
        <v>4988</v>
      </c>
      <c r="D40" s="11" t="s">
        <v>5125</v>
      </c>
      <c r="E40" s="56" t="s">
        <v>5126</v>
      </c>
      <c r="F40" s="18">
        <v>25</v>
      </c>
      <c r="G40" s="14">
        <v>45</v>
      </c>
      <c r="H40" s="65">
        <v>50</v>
      </c>
      <c r="I40" s="66">
        <v>50</v>
      </c>
      <c r="J40" s="67">
        <v>0</v>
      </c>
      <c r="K40" s="16">
        <v>0</v>
      </c>
      <c r="L40" s="17">
        <v>0</v>
      </c>
      <c r="M40" s="64">
        <v>50</v>
      </c>
      <c r="N40" s="15">
        <v>50</v>
      </c>
      <c r="O40" s="43">
        <v>350</v>
      </c>
      <c r="P40" s="170" t="e">
        <f t="shared" ca="1" si="3"/>
        <v>#REF!</v>
      </c>
    </row>
    <row r="41" spans="1:16" ht="12.75">
      <c r="A41" s="86" t="s">
        <v>5128</v>
      </c>
      <c r="B41" s="159">
        <v>4</v>
      </c>
      <c r="C41" s="173" t="s">
        <v>4988</v>
      </c>
      <c r="D41" s="178" t="s">
        <v>5129</v>
      </c>
      <c r="E41" s="56" t="s">
        <v>5130</v>
      </c>
      <c r="F41" s="18">
        <v>25</v>
      </c>
      <c r="G41" s="14">
        <v>45</v>
      </c>
      <c r="H41" s="65">
        <v>50</v>
      </c>
      <c r="I41" s="66">
        <v>50</v>
      </c>
      <c r="J41" s="67">
        <v>0</v>
      </c>
      <c r="K41" s="16">
        <v>0</v>
      </c>
      <c r="L41" s="17">
        <v>0</v>
      </c>
      <c r="M41" s="64">
        <v>50</v>
      </c>
      <c r="N41" s="15">
        <v>50</v>
      </c>
      <c r="O41" s="43">
        <v>350</v>
      </c>
      <c r="P41" s="170" t="e">
        <f t="shared" ca="1" si="3"/>
        <v>#REF!</v>
      </c>
    </row>
    <row r="42" spans="1:16" ht="12.75">
      <c r="A42" s="566" t="s">
        <v>5132</v>
      </c>
      <c r="B42" s="177">
        <v>4</v>
      </c>
      <c r="C42" s="173" t="s">
        <v>4988</v>
      </c>
      <c r="D42" s="11" t="s">
        <v>5133</v>
      </c>
      <c r="E42" s="56" t="s">
        <v>5134</v>
      </c>
      <c r="F42" s="18">
        <v>25</v>
      </c>
      <c r="G42" s="14">
        <v>45</v>
      </c>
      <c r="H42" s="65">
        <v>50</v>
      </c>
      <c r="I42" s="66">
        <v>50</v>
      </c>
      <c r="J42" s="67">
        <v>0</v>
      </c>
      <c r="K42" s="16">
        <v>0</v>
      </c>
      <c r="L42" s="17">
        <v>0</v>
      </c>
      <c r="M42" s="64">
        <v>50</v>
      </c>
      <c r="N42" s="15">
        <v>50</v>
      </c>
      <c r="O42" s="43">
        <v>350</v>
      </c>
      <c r="P42" s="170" t="e">
        <f t="shared" ca="1" si="3"/>
        <v>#REF!</v>
      </c>
    </row>
    <row r="43" spans="1:16" ht="12.75">
      <c r="A43" s="86" t="s">
        <v>5136</v>
      </c>
      <c r="B43" s="159">
        <v>4</v>
      </c>
      <c r="C43" s="173" t="s">
        <v>4988</v>
      </c>
      <c r="D43" s="11" t="s">
        <v>5137</v>
      </c>
      <c r="E43" s="56" t="s">
        <v>5138</v>
      </c>
      <c r="F43" s="18">
        <v>25</v>
      </c>
      <c r="G43" s="14">
        <v>45</v>
      </c>
      <c r="H43" s="65">
        <v>50</v>
      </c>
      <c r="I43" s="66">
        <v>50</v>
      </c>
      <c r="J43" s="67">
        <v>0</v>
      </c>
      <c r="K43" s="16">
        <v>0</v>
      </c>
      <c r="L43" s="17">
        <v>0</v>
      </c>
      <c r="M43" s="64">
        <v>50</v>
      </c>
      <c r="N43" s="15">
        <v>50</v>
      </c>
      <c r="O43" s="43">
        <v>350</v>
      </c>
      <c r="P43" s="170" t="e">
        <f t="shared" ca="1" si="3"/>
        <v>#REF!</v>
      </c>
    </row>
    <row r="44" spans="1:16" ht="16.5">
      <c r="A44" s="1400" t="s">
        <v>13483</v>
      </c>
      <c r="B44" s="1359"/>
      <c r="C44" s="1359"/>
      <c r="D44" s="1359"/>
      <c r="E44" s="1359"/>
      <c r="F44" s="1359"/>
      <c r="G44" s="1359"/>
      <c r="H44" s="1359"/>
      <c r="I44" s="1359"/>
      <c r="J44" s="1359"/>
      <c r="K44" s="1359"/>
      <c r="L44" s="1359"/>
      <c r="M44" s="1359"/>
      <c r="N44" s="1359"/>
      <c r="O44" s="1359"/>
      <c r="P44" s="1357"/>
    </row>
    <row r="45" spans="1:16" ht="12.75">
      <c r="A45" s="86" t="s">
        <v>5188</v>
      </c>
      <c r="B45" s="159">
        <v>5</v>
      </c>
      <c r="C45" s="173" t="s">
        <v>5189</v>
      </c>
      <c r="D45" s="178" t="s">
        <v>5190</v>
      </c>
      <c r="E45" s="56" t="s">
        <v>5191</v>
      </c>
      <c r="F45" s="33">
        <v>30</v>
      </c>
      <c r="G45" s="14">
        <v>60</v>
      </c>
      <c r="H45" s="65">
        <v>65</v>
      </c>
      <c r="I45" s="66">
        <v>65</v>
      </c>
      <c r="J45" s="67">
        <v>0</v>
      </c>
      <c r="K45" s="16">
        <v>0</v>
      </c>
      <c r="L45" s="17">
        <v>0</v>
      </c>
      <c r="M45" s="69">
        <v>115</v>
      </c>
      <c r="N45" s="15">
        <v>35</v>
      </c>
      <c r="O45" s="43">
        <v>400</v>
      </c>
      <c r="P45" s="170" t="e">
        <f t="shared" ref="P45:P49" ca="1" si="4">VLOOKUP(A45, INDIRECT("'Zbrojmistrz/Płatnerz/Kowal'!$B$8:$D"), 3, FALSE())</f>
        <v>#REF!</v>
      </c>
    </row>
    <row r="46" spans="1:16" ht="12.75">
      <c r="A46" s="565" t="s">
        <v>5193</v>
      </c>
      <c r="B46" s="177">
        <v>5</v>
      </c>
      <c r="C46" s="173" t="s">
        <v>5189</v>
      </c>
      <c r="D46" s="11" t="s">
        <v>5194</v>
      </c>
      <c r="E46" s="56" t="s">
        <v>5195</v>
      </c>
      <c r="F46" s="18">
        <v>30</v>
      </c>
      <c r="G46" s="14">
        <v>60</v>
      </c>
      <c r="H46" s="65">
        <v>65</v>
      </c>
      <c r="I46" s="66">
        <v>65</v>
      </c>
      <c r="J46" s="67">
        <v>0</v>
      </c>
      <c r="K46" s="16">
        <v>0</v>
      </c>
      <c r="L46" s="17">
        <v>0</v>
      </c>
      <c r="M46" s="69">
        <v>115</v>
      </c>
      <c r="N46" s="15">
        <v>35</v>
      </c>
      <c r="O46" s="43">
        <v>400</v>
      </c>
      <c r="P46" s="170" t="e">
        <f t="shared" ca="1" si="4"/>
        <v>#REF!</v>
      </c>
    </row>
    <row r="47" spans="1:16" ht="12.75">
      <c r="A47" s="565" t="s">
        <v>5197</v>
      </c>
      <c r="B47" s="177">
        <v>5</v>
      </c>
      <c r="C47" s="173" t="s">
        <v>5189</v>
      </c>
      <c r="D47" s="11" t="s">
        <v>5198</v>
      </c>
      <c r="E47" s="56" t="s">
        <v>5199</v>
      </c>
      <c r="F47" s="18">
        <v>30</v>
      </c>
      <c r="G47" s="14">
        <v>60</v>
      </c>
      <c r="H47" s="65">
        <v>65</v>
      </c>
      <c r="I47" s="66">
        <v>65</v>
      </c>
      <c r="J47" s="67">
        <v>0</v>
      </c>
      <c r="K47" s="16">
        <v>0</v>
      </c>
      <c r="L47" s="17">
        <v>0</v>
      </c>
      <c r="M47" s="69">
        <v>115</v>
      </c>
      <c r="N47" s="15">
        <v>35</v>
      </c>
      <c r="O47" s="43">
        <v>400</v>
      </c>
      <c r="P47" s="170" t="e">
        <f t="shared" ca="1" si="4"/>
        <v>#REF!</v>
      </c>
    </row>
    <row r="48" spans="1:16" ht="12.75">
      <c r="A48" s="565" t="s">
        <v>5201</v>
      </c>
      <c r="B48" s="177">
        <v>5</v>
      </c>
      <c r="C48" s="173" t="s">
        <v>5189</v>
      </c>
      <c r="D48" s="11" t="s">
        <v>5202</v>
      </c>
      <c r="E48" s="56" t="s">
        <v>5203</v>
      </c>
      <c r="F48" s="18">
        <v>30</v>
      </c>
      <c r="G48" s="14">
        <v>60</v>
      </c>
      <c r="H48" s="65">
        <v>65</v>
      </c>
      <c r="I48" s="66">
        <v>65</v>
      </c>
      <c r="J48" s="67">
        <v>0</v>
      </c>
      <c r="K48" s="16">
        <v>0</v>
      </c>
      <c r="L48" s="17">
        <v>0</v>
      </c>
      <c r="M48" s="64">
        <v>75</v>
      </c>
      <c r="N48" s="15">
        <v>75</v>
      </c>
      <c r="O48" s="43">
        <v>400</v>
      </c>
      <c r="P48" s="170" t="e">
        <f t="shared" ca="1" si="4"/>
        <v>#REF!</v>
      </c>
    </row>
    <row r="49" spans="1:16" ht="12.75">
      <c r="A49" s="86" t="s">
        <v>5205</v>
      </c>
      <c r="B49" s="159">
        <v>5</v>
      </c>
      <c r="C49" s="173" t="s">
        <v>5189</v>
      </c>
      <c r="D49" s="11" t="s">
        <v>5206</v>
      </c>
      <c r="E49" s="56" t="s">
        <v>5207</v>
      </c>
      <c r="F49" s="18">
        <v>30</v>
      </c>
      <c r="G49" s="14">
        <v>60</v>
      </c>
      <c r="H49" s="65">
        <v>65</v>
      </c>
      <c r="I49" s="66">
        <v>65</v>
      </c>
      <c r="J49" s="67">
        <v>0</v>
      </c>
      <c r="K49" s="16">
        <v>0</v>
      </c>
      <c r="L49" s="17">
        <v>0</v>
      </c>
      <c r="M49" s="64">
        <v>75</v>
      </c>
      <c r="N49" s="15">
        <v>75</v>
      </c>
      <c r="O49" s="43">
        <v>400</v>
      </c>
      <c r="P49" s="170" t="e">
        <f t="shared" ca="1" si="4"/>
        <v>#REF!</v>
      </c>
    </row>
    <row r="50" spans="1:16" ht="16.5">
      <c r="A50" s="1400" t="s">
        <v>13483</v>
      </c>
      <c r="B50" s="1359"/>
      <c r="C50" s="1359"/>
      <c r="D50" s="1359"/>
      <c r="E50" s="1359"/>
      <c r="F50" s="1359"/>
      <c r="G50" s="1359"/>
      <c r="H50" s="1359"/>
      <c r="I50" s="1359"/>
      <c r="J50" s="1359"/>
      <c r="K50" s="1359"/>
      <c r="L50" s="1359"/>
      <c r="M50" s="1359"/>
      <c r="N50" s="1359"/>
      <c r="O50" s="1359"/>
      <c r="P50" s="1357"/>
    </row>
    <row r="51" spans="1:16" ht="12.75">
      <c r="A51" s="1399" t="s">
        <v>13484</v>
      </c>
      <c r="B51" s="1355"/>
      <c r="C51" s="1355"/>
      <c r="D51" s="1355"/>
      <c r="E51" s="1355"/>
      <c r="F51" s="1355"/>
      <c r="G51" s="1355"/>
      <c r="H51" s="1355"/>
      <c r="I51" s="1355"/>
      <c r="J51" s="1355"/>
      <c r="K51" s="1355"/>
      <c r="L51" s="1355"/>
      <c r="M51" s="1355"/>
      <c r="N51" s="1355"/>
      <c r="O51" s="1355"/>
      <c r="P51" s="1355"/>
    </row>
    <row r="52" spans="1:16" ht="15.75" customHeight="1">
      <c r="A52" s="1355"/>
      <c r="B52" s="1355"/>
      <c r="C52" s="1355"/>
      <c r="D52" s="1355"/>
      <c r="E52" s="1355"/>
      <c r="F52" s="1355"/>
      <c r="G52" s="1355"/>
      <c r="H52" s="1355"/>
      <c r="I52" s="1355"/>
      <c r="J52" s="1355"/>
      <c r="K52" s="1355"/>
      <c r="L52" s="1355"/>
      <c r="M52" s="1355"/>
      <c r="N52" s="1355"/>
      <c r="O52" s="1355"/>
      <c r="P52" s="1355"/>
    </row>
    <row r="53" spans="1:16" ht="12.75">
      <c r="A53" s="86" t="s">
        <v>4851</v>
      </c>
      <c r="B53" s="159">
        <v>1</v>
      </c>
      <c r="C53" s="173" t="s">
        <v>13485</v>
      </c>
      <c r="D53" s="11" t="s">
        <v>4852</v>
      </c>
      <c r="E53" s="56" t="s">
        <v>4853</v>
      </c>
      <c r="F53" s="33">
        <v>12</v>
      </c>
      <c r="G53" s="14">
        <v>20</v>
      </c>
      <c r="H53" s="65">
        <v>15</v>
      </c>
      <c r="I53" s="66">
        <v>15</v>
      </c>
      <c r="J53" s="67">
        <v>0</v>
      </c>
      <c r="K53" s="16">
        <v>0</v>
      </c>
      <c r="L53" s="17">
        <v>25</v>
      </c>
      <c r="M53" s="64">
        <v>4</v>
      </c>
      <c r="N53" s="15">
        <v>16</v>
      </c>
      <c r="O53" s="43">
        <v>300</v>
      </c>
      <c r="P53" s="170" t="e">
        <f t="shared" ref="P53:P60" ca="1" si="5">VLOOKUP(A53, INDIRECT("'Krawiec'!$B$8:$D"), 3, FALSE())</f>
        <v>#REF!</v>
      </c>
    </row>
    <row r="54" spans="1:16" ht="12.75">
      <c r="A54" s="86" t="s">
        <v>4855</v>
      </c>
      <c r="B54" s="159">
        <v>1</v>
      </c>
      <c r="C54" s="173" t="s">
        <v>13485</v>
      </c>
      <c r="D54" s="11" t="s">
        <v>4856</v>
      </c>
      <c r="E54" s="56" t="s">
        <v>4857</v>
      </c>
      <c r="F54" s="33">
        <v>12</v>
      </c>
      <c r="G54" s="14">
        <v>20</v>
      </c>
      <c r="H54" s="65">
        <v>15</v>
      </c>
      <c r="I54" s="66">
        <v>15</v>
      </c>
      <c r="J54" s="67">
        <v>0</v>
      </c>
      <c r="K54" s="16">
        <v>0</v>
      </c>
      <c r="L54" s="17">
        <v>25</v>
      </c>
      <c r="M54" s="64">
        <v>4</v>
      </c>
      <c r="N54" s="15">
        <v>16</v>
      </c>
      <c r="O54" s="43">
        <v>300</v>
      </c>
      <c r="P54" s="170" t="e">
        <f t="shared" ca="1" si="5"/>
        <v>#REF!</v>
      </c>
    </row>
    <row r="55" spans="1:16" ht="12.75">
      <c r="A55" s="86" t="s">
        <v>4859</v>
      </c>
      <c r="B55" s="159">
        <v>1</v>
      </c>
      <c r="C55" s="173" t="s">
        <v>13485</v>
      </c>
      <c r="D55" s="11" t="s">
        <v>4860</v>
      </c>
      <c r="E55" s="56" t="s">
        <v>4861</v>
      </c>
      <c r="F55" s="33">
        <v>12</v>
      </c>
      <c r="G55" s="14">
        <v>20</v>
      </c>
      <c r="H55" s="65">
        <v>15</v>
      </c>
      <c r="I55" s="66">
        <v>15</v>
      </c>
      <c r="J55" s="67">
        <v>0</v>
      </c>
      <c r="K55" s="16">
        <v>0</v>
      </c>
      <c r="L55" s="17">
        <v>25</v>
      </c>
      <c r="M55" s="64">
        <v>4</v>
      </c>
      <c r="N55" s="15">
        <v>16</v>
      </c>
      <c r="O55" s="43">
        <v>300</v>
      </c>
      <c r="P55" s="170" t="e">
        <f t="shared" ca="1" si="5"/>
        <v>#REF!</v>
      </c>
    </row>
    <row r="56" spans="1:16" ht="12.75">
      <c r="A56" s="86" t="s">
        <v>4863</v>
      </c>
      <c r="B56" s="159">
        <v>1</v>
      </c>
      <c r="C56" s="173" t="s">
        <v>13485</v>
      </c>
      <c r="D56" s="11" t="s">
        <v>4864</v>
      </c>
      <c r="E56" s="56" t="s">
        <v>4865</v>
      </c>
      <c r="F56" s="33">
        <v>12</v>
      </c>
      <c r="G56" s="14">
        <v>20</v>
      </c>
      <c r="H56" s="65">
        <v>15</v>
      </c>
      <c r="I56" s="66">
        <v>15</v>
      </c>
      <c r="J56" s="67">
        <v>0</v>
      </c>
      <c r="K56" s="16">
        <v>0</v>
      </c>
      <c r="L56" s="17">
        <v>25</v>
      </c>
      <c r="M56" s="64">
        <v>4</v>
      </c>
      <c r="N56" s="15">
        <v>16</v>
      </c>
      <c r="O56" s="43">
        <v>300</v>
      </c>
      <c r="P56" s="170" t="e">
        <f t="shared" ca="1" si="5"/>
        <v>#REF!</v>
      </c>
    </row>
    <row r="57" spans="1:16" ht="12.75">
      <c r="A57" s="86" t="s">
        <v>4867</v>
      </c>
      <c r="B57" s="159">
        <v>1</v>
      </c>
      <c r="C57" s="173" t="s">
        <v>13485</v>
      </c>
      <c r="D57" s="11" t="s">
        <v>4868</v>
      </c>
      <c r="E57" s="56" t="s">
        <v>4869</v>
      </c>
      <c r="F57" s="33">
        <v>12</v>
      </c>
      <c r="G57" s="14">
        <v>20</v>
      </c>
      <c r="H57" s="65">
        <v>15</v>
      </c>
      <c r="I57" s="66">
        <v>15</v>
      </c>
      <c r="J57" s="67">
        <v>0</v>
      </c>
      <c r="K57" s="16">
        <v>0</v>
      </c>
      <c r="L57" s="17">
        <v>25</v>
      </c>
      <c r="M57" s="64">
        <v>4</v>
      </c>
      <c r="N57" s="15">
        <v>16</v>
      </c>
      <c r="O57" s="43">
        <v>300</v>
      </c>
      <c r="P57" s="170" t="e">
        <f t="shared" ca="1" si="5"/>
        <v>#REF!</v>
      </c>
    </row>
    <row r="58" spans="1:16" ht="12.75">
      <c r="A58" s="86" t="s">
        <v>4879</v>
      </c>
      <c r="B58" s="159">
        <v>1</v>
      </c>
      <c r="C58" s="173" t="s">
        <v>13485</v>
      </c>
      <c r="D58" s="11" t="s">
        <v>4880</v>
      </c>
      <c r="E58" s="56" t="s">
        <v>4881</v>
      </c>
      <c r="F58" s="33">
        <v>12</v>
      </c>
      <c r="G58" s="14">
        <v>20</v>
      </c>
      <c r="H58" s="65">
        <v>15</v>
      </c>
      <c r="I58" s="66">
        <v>15</v>
      </c>
      <c r="J58" s="67">
        <v>0</v>
      </c>
      <c r="K58" s="16">
        <v>0</v>
      </c>
      <c r="L58" s="17">
        <v>25</v>
      </c>
      <c r="M58" s="64">
        <v>10</v>
      </c>
      <c r="N58" s="15">
        <v>10</v>
      </c>
      <c r="O58" s="43">
        <v>300</v>
      </c>
      <c r="P58" s="170" t="e">
        <f t="shared" ca="1" si="5"/>
        <v>#REF!</v>
      </c>
    </row>
    <row r="59" spans="1:16" ht="12.75">
      <c r="A59" s="86" t="s">
        <v>4883</v>
      </c>
      <c r="B59" s="159">
        <v>1</v>
      </c>
      <c r="C59" s="173" t="s">
        <v>13485</v>
      </c>
      <c r="D59" s="11" t="s">
        <v>4884</v>
      </c>
      <c r="E59" s="56" t="s">
        <v>4885</v>
      </c>
      <c r="F59" s="33">
        <v>12</v>
      </c>
      <c r="G59" s="14">
        <v>20</v>
      </c>
      <c r="H59" s="65">
        <v>15</v>
      </c>
      <c r="I59" s="66">
        <v>15</v>
      </c>
      <c r="J59" s="67">
        <v>0</v>
      </c>
      <c r="K59" s="16">
        <v>0</v>
      </c>
      <c r="L59" s="17">
        <v>25</v>
      </c>
      <c r="M59" s="64">
        <v>10</v>
      </c>
      <c r="N59" s="15">
        <v>10</v>
      </c>
      <c r="O59" s="43">
        <v>300</v>
      </c>
      <c r="P59" s="170" t="e">
        <f t="shared" ca="1" si="5"/>
        <v>#REF!</v>
      </c>
    </row>
    <row r="60" spans="1:16" ht="12.75">
      <c r="A60" s="86" t="s">
        <v>4887</v>
      </c>
      <c r="B60" s="159">
        <v>1</v>
      </c>
      <c r="C60" s="173" t="s">
        <v>13485</v>
      </c>
      <c r="D60" s="11" t="s">
        <v>4888</v>
      </c>
      <c r="E60" s="56" t="s">
        <v>4889</v>
      </c>
      <c r="F60" s="33">
        <v>12</v>
      </c>
      <c r="G60" s="14">
        <v>20</v>
      </c>
      <c r="H60" s="65">
        <v>15</v>
      </c>
      <c r="I60" s="66">
        <v>15</v>
      </c>
      <c r="J60" s="67">
        <v>0</v>
      </c>
      <c r="K60" s="16">
        <v>0</v>
      </c>
      <c r="L60" s="17">
        <v>25</v>
      </c>
      <c r="M60" s="64">
        <v>10</v>
      </c>
      <c r="N60" s="15">
        <v>10</v>
      </c>
      <c r="O60" s="43">
        <v>300</v>
      </c>
      <c r="P60" s="170" t="e">
        <f t="shared" ca="1" si="5"/>
        <v>#REF!</v>
      </c>
    </row>
    <row r="61" spans="1:16" ht="16.5">
      <c r="A61" s="1400" t="s">
        <v>13483</v>
      </c>
      <c r="B61" s="1359"/>
      <c r="C61" s="1359"/>
      <c r="D61" s="1359"/>
      <c r="E61" s="1359"/>
      <c r="F61" s="1359"/>
      <c r="G61" s="1359"/>
      <c r="H61" s="1359"/>
      <c r="I61" s="1359"/>
      <c r="J61" s="1359"/>
      <c r="K61" s="1359"/>
      <c r="L61" s="1359"/>
      <c r="M61" s="1359"/>
      <c r="N61" s="1359"/>
      <c r="O61" s="1359"/>
      <c r="P61" s="1357"/>
    </row>
    <row r="62" spans="1:16" ht="12.75">
      <c r="A62" s="86" t="s">
        <v>4926</v>
      </c>
      <c r="B62" s="159">
        <v>2</v>
      </c>
      <c r="C62" s="173" t="s">
        <v>13485</v>
      </c>
      <c r="D62" s="178" t="s">
        <v>4927</v>
      </c>
      <c r="E62" s="56" t="s">
        <v>4928</v>
      </c>
      <c r="F62" s="33">
        <v>15</v>
      </c>
      <c r="G62" s="14">
        <v>30</v>
      </c>
      <c r="H62" s="65">
        <v>25</v>
      </c>
      <c r="I62" s="66">
        <v>25</v>
      </c>
      <c r="J62" s="67">
        <v>0</v>
      </c>
      <c r="K62" s="16">
        <v>0</v>
      </c>
      <c r="L62" s="17">
        <v>20</v>
      </c>
      <c r="M62" s="64">
        <v>8</v>
      </c>
      <c r="N62" s="15">
        <v>32</v>
      </c>
      <c r="O62" s="43">
        <v>300</v>
      </c>
      <c r="P62" s="170" t="e">
        <f t="shared" ref="P62:P72" ca="1" si="6">VLOOKUP(A62, INDIRECT("'Krawiec'!$B$8:$D"), 3, FALSE())</f>
        <v>#REF!</v>
      </c>
    </row>
    <row r="63" spans="1:16" ht="12.75">
      <c r="A63" s="86" t="s">
        <v>4930</v>
      </c>
      <c r="B63" s="159">
        <v>2</v>
      </c>
      <c r="C63" s="173" t="s">
        <v>13485</v>
      </c>
      <c r="D63" s="11" t="s">
        <v>4931</v>
      </c>
      <c r="E63" s="56" t="s">
        <v>4932</v>
      </c>
      <c r="F63" s="33">
        <v>15</v>
      </c>
      <c r="G63" s="14">
        <v>30</v>
      </c>
      <c r="H63" s="65">
        <v>25</v>
      </c>
      <c r="I63" s="66">
        <v>25</v>
      </c>
      <c r="J63" s="67">
        <v>0</v>
      </c>
      <c r="K63" s="16">
        <v>0</v>
      </c>
      <c r="L63" s="17">
        <v>20</v>
      </c>
      <c r="M63" s="64">
        <v>8</v>
      </c>
      <c r="N63" s="15">
        <v>32</v>
      </c>
      <c r="O63" s="43">
        <v>300</v>
      </c>
      <c r="P63" s="170" t="e">
        <f t="shared" ca="1" si="6"/>
        <v>#REF!</v>
      </c>
    </row>
    <row r="64" spans="1:16" ht="12.75">
      <c r="A64" s="86" t="s">
        <v>4934</v>
      </c>
      <c r="B64" s="159">
        <v>2</v>
      </c>
      <c r="C64" s="173" t="s">
        <v>13485</v>
      </c>
      <c r="D64" s="11" t="s">
        <v>4935</v>
      </c>
      <c r="E64" s="56" t="s">
        <v>4936</v>
      </c>
      <c r="F64" s="33">
        <v>15</v>
      </c>
      <c r="G64" s="14">
        <v>30</v>
      </c>
      <c r="H64" s="65">
        <v>25</v>
      </c>
      <c r="I64" s="66">
        <v>25</v>
      </c>
      <c r="J64" s="67">
        <v>0</v>
      </c>
      <c r="K64" s="16">
        <v>0</v>
      </c>
      <c r="L64" s="17">
        <v>20</v>
      </c>
      <c r="M64" s="64">
        <v>8</v>
      </c>
      <c r="N64" s="15">
        <v>32</v>
      </c>
      <c r="O64" s="43">
        <v>300</v>
      </c>
      <c r="P64" s="170" t="e">
        <f t="shared" ca="1" si="6"/>
        <v>#REF!</v>
      </c>
    </row>
    <row r="65" spans="1:16" ht="12.75">
      <c r="A65" s="86" t="s">
        <v>4938</v>
      </c>
      <c r="B65" s="159">
        <v>2</v>
      </c>
      <c r="C65" s="173" t="s">
        <v>13485</v>
      </c>
      <c r="D65" s="11" t="s">
        <v>4939</v>
      </c>
      <c r="E65" s="56" t="s">
        <v>4940</v>
      </c>
      <c r="F65" s="33">
        <v>15</v>
      </c>
      <c r="G65" s="14">
        <v>30</v>
      </c>
      <c r="H65" s="65">
        <v>25</v>
      </c>
      <c r="I65" s="66">
        <v>25</v>
      </c>
      <c r="J65" s="67">
        <v>0</v>
      </c>
      <c r="K65" s="16">
        <v>0</v>
      </c>
      <c r="L65" s="17">
        <v>20</v>
      </c>
      <c r="M65" s="64">
        <v>8</v>
      </c>
      <c r="N65" s="15">
        <v>32</v>
      </c>
      <c r="O65" s="43">
        <v>300</v>
      </c>
      <c r="P65" s="170" t="e">
        <f t="shared" ca="1" si="6"/>
        <v>#REF!</v>
      </c>
    </row>
    <row r="66" spans="1:16" ht="12.75">
      <c r="A66" s="86" t="s">
        <v>4942</v>
      </c>
      <c r="B66" s="159">
        <v>2</v>
      </c>
      <c r="C66" s="173" t="s">
        <v>13485</v>
      </c>
      <c r="D66" s="11" t="s">
        <v>4943</v>
      </c>
      <c r="E66" s="56" t="s">
        <v>4944</v>
      </c>
      <c r="F66" s="33">
        <v>15</v>
      </c>
      <c r="G66" s="14">
        <v>30</v>
      </c>
      <c r="H66" s="65">
        <v>25</v>
      </c>
      <c r="I66" s="66">
        <v>25</v>
      </c>
      <c r="J66" s="67">
        <v>0</v>
      </c>
      <c r="K66" s="16">
        <v>0</v>
      </c>
      <c r="L66" s="17">
        <v>20</v>
      </c>
      <c r="M66" s="64">
        <v>8</v>
      </c>
      <c r="N66" s="15">
        <v>32</v>
      </c>
      <c r="O66" s="43">
        <v>300</v>
      </c>
      <c r="P66" s="170" t="e">
        <f t="shared" ca="1" si="6"/>
        <v>#REF!</v>
      </c>
    </row>
    <row r="67" spans="1:16" ht="12.75">
      <c r="A67" s="86" t="s">
        <v>4954</v>
      </c>
      <c r="B67" s="159">
        <v>2</v>
      </c>
      <c r="C67" s="173" t="s">
        <v>13485</v>
      </c>
      <c r="D67" s="11" t="s">
        <v>4955</v>
      </c>
      <c r="E67" s="56" t="s">
        <v>4956</v>
      </c>
      <c r="F67" s="33">
        <v>15</v>
      </c>
      <c r="G67" s="14">
        <v>30</v>
      </c>
      <c r="H67" s="65">
        <v>25</v>
      </c>
      <c r="I67" s="66">
        <v>25</v>
      </c>
      <c r="J67" s="67">
        <v>0</v>
      </c>
      <c r="K67" s="16">
        <v>0</v>
      </c>
      <c r="L67" s="17">
        <v>20</v>
      </c>
      <c r="M67" s="64">
        <v>8</v>
      </c>
      <c r="N67" s="15">
        <v>32</v>
      </c>
      <c r="O67" s="43">
        <v>300</v>
      </c>
      <c r="P67" s="170" t="e">
        <f t="shared" ca="1" si="6"/>
        <v>#REF!</v>
      </c>
    </row>
    <row r="68" spans="1:16" ht="12.75">
      <c r="A68" s="86" t="s">
        <v>4958</v>
      </c>
      <c r="B68" s="159">
        <v>2</v>
      </c>
      <c r="C68" s="173" t="s">
        <v>13485</v>
      </c>
      <c r="D68" s="11" t="s">
        <v>4959</v>
      </c>
      <c r="E68" s="56" t="s">
        <v>4960</v>
      </c>
      <c r="F68" s="33">
        <v>15</v>
      </c>
      <c r="G68" s="14">
        <v>30</v>
      </c>
      <c r="H68" s="65">
        <v>25</v>
      </c>
      <c r="I68" s="66">
        <v>25</v>
      </c>
      <c r="J68" s="67">
        <v>0</v>
      </c>
      <c r="K68" s="16">
        <v>0</v>
      </c>
      <c r="L68" s="17">
        <v>20</v>
      </c>
      <c r="M68" s="64">
        <v>20</v>
      </c>
      <c r="N68" s="15">
        <v>20</v>
      </c>
      <c r="O68" s="43">
        <v>300</v>
      </c>
      <c r="P68" s="170" t="e">
        <f t="shared" ca="1" si="6"/>
        <v>#REF!</v>
      </c>
    </row>
    <row r="69" spans="1:16" ht="12.75">
      <c r="A69" s="86" t="s">
        <v>4962</v>
      </c>
      <c r="B69" s="159">
        <v>2</v>
      </c>
      <c r="C69" s="173" t="s">
        <v>13485</v>
      </c>
      <c r="D69" s="11" t="s">
        <v>4963</v>
      </c>
      <c r="E69" s="56" t="s">
        <v>4964</v>
      </c>
      <c r="F69" s="33">
        <v>15</v>
      </c>
      <c r="G69" s="14">
        <v>30</v>
      </c>
      <c r="H69" s="65">
        <v>25</v>
      </c>
      <c r="I69" s="66">
        <v>25</v>
      </c>
      <c r="J69" s="67">
        <v>0</v>
      </c>
      <c r="K69" s="16">
        <v>0</v>
      </c>
      <c r="L69" s="17">
        <v>20</v>
      </c>
      <c r="M69" s="64">
        <v>20</v>
      </c>
      <c r="N69" s="15">
        <v>20</v>
      </c>
      <c r="O69" s="43">
        <v>300</v>
      </c>
      <c r="P69" s="170" t="e">
        <f t="shared" ca="1" si="6"/>
        <v>#REF!</v>
      </c>
    </row>
    <row r="70" spans="1:16" ht="12.75">
      <c r="A70" s="86" t="s">
        <v>4966</v>
      </c>
      <c r="B70" s="159">
        <v>2</v>
      </c>
      <c r="C70" s="173" t="s">
        <v>13485</v>
      </c>
      <c r="D70" s="11" t="s">
        <v>4967</v>
      </c>
      <c r="E70" s="56" t="s">
        <v>4968</v>
      </c>
      <c r="F70" s="33">
        <v>15</v>
      </c>
      <c r="G70" s="14">
        <v>30</v>
      </c>
      <c r="H70" s="65">
        <v>25</v>
      </c>
      <c r="I70" s="66">
        <v>25</v>
      </c>
      <c r="J70" s="67">
        <v>0</v>
      </c>
      <c r="K70" s="16">
        <v>0</v>
      </c>
      <c r="L70" s="17">
        <v>20</v>
      </c>
      <c r="M70" s="64">
        <v>20</v>
      </c>
      <c r="N70" s="15">
        <v>20</v>
      </c>
      <c r="O70" s="43">
        <v>300</v>
      </c>
      <c r="P70" s="170" t="e">
        <f t="shared" ca="1" si="6"/>
        <v>#REF!</v>
      </c>
    </row>
    <row r="71" spans="1:16" ht="12.75">
      <c r="A71" s="562" t="s">
        <v>4970</v>
      </c>
      <c r="B71" s="159">
        <v>2</v>
      </c>
      <c r="C71" s="173" t="s">
        <v>13485</v>
      </c>
      <c r="D71" s="88" t="s">
        <v>4971</v>
      </c>
      <c r="E71" s="56" t="s">
        <v>4972</v>
      </c>
      <c r="F71" s="33">
        <v>15</v>
      </c>
      <c r="G71" s="14">
        <v>30</v>
      </c>
      <c r="H71" s="65">
        <v>25</v>
      </c>
      <c r="I71" s="66">
        <v>25</v>
      </c>
      <c r="J71" s="67">
        <v>0</v>
      </c>
      <c r="K71" s="16">
        <v>0</v>
      </c>
      <c r="L71" s="17">
        <v>20</v>
      </c>
      <c r="M71" s="64">
        <v>20</v>
      </c>
      <c r="N71" s="15">
        <v>20</v>
      </c>
      <c r="O71" s="43">
        <v>300</v>
      </c>
      <c r="P71" s="170" t="e">
        <f t="shared" ca="1" si="6"/>
        <v>#REF!</v>
      </c>
    </row>
    <row r="72" spans="1:16" ht="12.75">
      <c r="A72" s="86" t="s">
        <v>4974</v>
      </c>
      <c r="B72" s="159">
        <v>2</v>
      </c>
      <c r="C72" s="173" t="s">
        <v>13485</v>
      </c>
      <c r="D72" s="11" t="s">
        <v>4975</v>
      </c>
      <c r="E72" s="56" t="s">
        <v>4976</v>
      </c>
      <c r="F72" s="33">
        <v>15</v>
      </c>
      <c r="G72" s="14">
        <v>30</v>
      </c>
      <c r="H72" s="65">
        <v>25</v>
      </c>
      <c r="I72" s="66">
        <v>25</v>
      </c>
      <c r="J72" s="67">
        <v>0</v>
      </c>
      <c r="K72" s="16">
        <v>0</v>
      </c>
      <c r="L72" s="17">
        <v>20</v>
      </c>
      <c r="M72" s="64">
        <v>20</v>
      </c>
      <c r="N72" s="15">
        <v>20</v>
      </c>
      <c r="O72" s="43">
        <v>300</v>
      </c>
      <c r="P72" s="170" t="e">
        <f t="shared" ca="1" si="6"/>
        <v>#REF!</v>
      </c>
    </row>
    <row r="73" spans="1:16" ht="16.5">
      <c r="A73" s="1400" t="s">
        <v>13483</v>
      </c>
      <c r="B73" s="1359"/>
      <c r="C73" s="1359"/>
      <c r="D73" s="1359"/>
      <c r="E73" s="1359"/>
      <c r="F73" s="1359"/>
      <c r="G73" s="1359"/>
      <c r="H73" s="1359"/>
      <c r="I73" s="1359"/>
      <c r="J73" s="1359"/>
      <c r="K73" s="1359"/>
      <c r="L73" s="1359"/>
      <c r="M73" s="1359"/>
      <c r="N73" s="1359"/>
      <c r="O73" s="1359"/>
      <c r="P73" s="1357"/>
    </row>
    <row r="74" spans="1:16" ht="12.75">
      <c r="A74" s="83" t="s">
        <v>5024</v>
      </c>
      <c r="B74" s="159">
        <v>3</v>
      </c>
      <c r="C74" s="173" t="s">
        <v>4892</v>
      </c>
      <c r="D74" s="178" t="s">
        <v>5025</v>
      </c>
      <c r="E74" s="56" t="s">
        <v>5026</v>
      </c>
      <c r="F74" s="5">
        <v>18</v>
      </c>
      <c r="G74" s="14">
        <v>40</v>
      </c>
      <c r="H74" s="65">
        <v>35</v>
      </c>
      <c r="I74" s="66">
        <v>35</v>
      </c>
      <c r="J74" s="67">
        <v>0</v>
      </c>
      <c r="K74" s="16">
        <v>0</v>
      </c>
      <c r="L74" s="17">
        <v>15</v>
      </c>
      <c r="M74" s="64">
        <v>16</v>
      </c>
      <c r="N74" s="15">
        <v>54</v>
      </c>
      <c r="O74" s="43">
        <v>350</v>
      </c>
      <c r="P74" s="170" t="e">
        <f t="shared" ref="P74:P83" ca="1" si="7">VLOOKUP(A74, INDIRECT("'Krawiec'!$B$8:$D"), 3, FALSE())</f>
        <v>#REF!</v>
      </c>
    </row>
    <row r="75" spans="1:16" ht="12.75">
      <c r="A75" s="86" t="s">
        <v>5028</v>
      </c>
      <c r="B75" s="159">
        <v>3</v>
      </c>
      <c r="C75" s="173" t="s">
        <v>4892</v>
      </c>
      <c r="D75" s="178" t="s">
        <v>5029</v>
      </c>
      <c r="E75" s="56" t="s">
        <v>5030</v>
      </c>
      <c r="F75" s="5">
        <v>18</v>
      </c>
      <c r="G75" s="14">
        <v>40</v>
      </c>
      <c r="H75" s="65">
        <v>35</v>
      </c>
      <c r="I75" s="66">
        <v>35</v>
      </c>
      <c r="J75" s="67">
        <v>0</v>
      </c>
      <c r="K75" s="16">
        <v>0</v>
      </c>
      <c r="L75" s="17">
        <v>15</v>
      </c>
      <c r="M75" s="64">
        <v>16</v>
      </c>
      <c r="N75" s="15">
        <v>54</v>
      </c>
      <c r="O75" s="43">
        <v>350</v>
      </c>
      <c r="P75" s="170" t="e">
        <f t="shared" ca="1" si="7"/>
        <v>#REF!</v>
      </c>
    </row>
    <row r="76" spans="1:16" ht="12.75">
      <c r="A76" s="86" t="s">
        <v>5032</v>
      </c>
      <c r="B76" s="159">
        <v>3</v>
      </c>
      <c r="C76" s="173" t="s">
        <v>4892</v>
      </c>
      <c r="D76" s="178" t="s">
        <v>5033</v>
      </c>
      <c r="E76" s="56" t="s">
        <v>5034</v>
      </c>
      <c r="F76" s="5">
        <v>18</v>
      </c>
      <c r="G76" s="14">
        <v>40</v>
      </c>
      <c r="H76" s="65">
        <v>35</v>
      </c>
      <c r="I76" s="66">
        <v>35</v>
      </c>
      <c r="J76" s="67">
        <v>0</v>
      </c>
      <c r="K76" s="16">
        <v>0</v>
      </c>
      <c r="L76" s="17">
        <v>15</v>
      </c>
      <c r="M76" s="64">
        <v>16</v>
      </c>
      <c r="N76" s="15">
        <v>54</v>
      </c>
      <c r="O76" s="43">
        <v>350</v>
      </c>
      <c r="P76" s="170" t="e">
        <f t="shared" ca="1" si="7"/>
        <v>#REF!</v>
      </c>
    </row>
    <row r="77" spans="1:16" ht="12.75">
      <c r="A77" s="86" t="s">
        <v>5036</v>
      </c>
      <c r="B77" s="159">
        <v>3</v>
      </c>
      <c r="C77" s="173" t="s">
        <v>4892</v>
      </c>
      <c r="D77" s="88" t="s">
        <v>5037</v>
      </c>
      <c r="E77" s="56" t="s">
        <v>5038</v>
      </c>
      <c r="F77" s="5">
        <v>18</v>
      </c>
      <c r="G77" s="14">
        <v>40</v>
      </c>
      <c r="H77" s="65">
        <v>35</v>
      </c>
      <c r="I77" s="66">
        <v>35</v>
      </c>
      <c r="J77" s="67">
        <v>0</v>
      </c>
      <c r="K77" s="16">
        <v>0</v>
      </c>
      <c r="L77" s="17">
        <v>15</v>
      </c>
      <c r="M77" s="64">
        <v>16</v>
      </c>
      <c r="N77" s="15">
        <v>54</v>
      </c>
      <c r="O77" s="43">
        <v>350</v>
      </c>
      <c r="P77" s="170" t="e">
        <f t="shared" ca="1" si="7"/>
        <v>#REF!</v>
      </c>
    </row>
    <row r="78" spans="1:16" ht="12.75">
      <c r="A78" s="86" t="s">
        <v>5040</v>
      </c>
      <c r="B78" s="159">
        <v>3</v>
      </c>
      <c r="C78" s="173" t="s">
        <v>4892</v>
      </c>
      <c r="D78" s="88" t="s">
        <v>5041</v>
      </c>
      <c r="E78" s="56" t="s">
        <v>5042</v>
      </c>
      <c r="F78" s="5">
        <v>18</v>
      </c>
      <c r="G78" s="14">
        <v>40</v>
      </c>
      <c r="H78" s="65">
        <v>35</v>
      </c>
      <c r="I78" s="66">
        <v>35</v>
      </c>
      <c r="J78" s="67">
        <v>0</v>
      </c>
      <c r="K78" s="16">
        <v>0</v>
      </c>
      <c r="L78" s="17">
        <v>15</v>
      </c>
      <c r="M78" s="64">
        <v>16</v>
      </c>
      <c r="N78" s="15">
        <v>54</v>
      </c>
      <c r="O78" s="43">
        <v>350</v>
      </c>
      <c r="P78" s="170" t="e">
        <f t="shared" ca="1" si="7"/>
        <v>#REF!</v>
      </c>
    </row>
    <row r="79" spans="1:16" ht="12.75">
      <c r="A79" s="86" t="s">
        <v>5044</v>
      </c>
      <c r="B79" s="159">
        <v>3</v>
      </c>
      <c r="C79" s="173" t="s">
        <v>4892</v>
      </c>
      <c r="D79" s="88" t="s">
        <v>5045</v>
      </c>
      <c r="E79" s="56" t="s">
        <v>5046</v>
      </c>
      <c r="F79" s="5">
        <v>18</v>
      </c>
      <c r="G79" s="14">
        <v>40</v>
      </c>
      <c r="H79" s="65">
        <v>35</v>
      </c>
      <c r="I79" s="66">
        <v>35</v>
      </c>
      <c r="J79" s="67">
        <v>0</v>
      </c>
      <c r="K79" s="16">
        <v>0</v>
      </c>
      <c r="L79" s="17">
        <v>15</v>
      </c>
      <c r="M79" s="64">
        <v>16</v>
      </c>
      <c r="N79" s="15">
        <v>54</v>
      </c>
      <c r="O79" s="43">
        <v>350</v>
      </c>
      <c r="P79" s="170" t="e">
        <f t="shared" ca="1" si="7"/>
        <v>#REF!</v>
      </c>
    </row>
    <row r="80" spans="1:16" ht="12.75">
      <c r="A80" s="86" t="s">
        <v>5064</v>
      </c>
      <c r="B80" s="159">
        <v>3</v>
      </c>
      <c r="C80" s="173" t="s">
        <v>4892</v>
      </c>
      <c r="D80" s="88" t="s">
        <v>5065</v>
      </c>
      <c r="E80" s="56" t="s">
        <v>5066</v>
      </c>
      <c r="F80" s="5">
        <v>18</v>
      </c>
      <c r="G80" s="14">
        <v>40</v>
      </c>
      <c r="H80" s="65">
        <v>35</v>
      </c>
      <c r="I80" s="66">
        <v>35</v>
      </c>
      <c r="J80" s="67">
        <v>0</v>
      </c>
      <c r="K80" s="16">
        <v>0</v>
      </c>
      <c r="L80" s="17">
        <v>15</v>
      </c>
      <c r="M80" s="64">
        <v>35</v>
      </c>
      <c r="N80" s="15">
        <v>35</v>
      </c>
      <c r="O80" s="43">
        <v>350</v>
      </c>
      <c r="P80" s="170" t="e">
        <f t="shared" ca="1" si="7"/>
        <v>#REF!</v>
      </c>
    </row>
    <row r="81" spans="1:16" ht="12.75">
      <c r="A81" s="86" t="s">
        <v>5068</v>
      </c>
      <c r="B81" s="159">
        <v>3</v>
      </c>
      <c r="C81" s="173" t="s">
        <v>4892</v>
      </c>
      <c r="D81" s="11" t="s">
        <v>5069</v>
      </c>
      <c r="E81" s="56" t="s">
        <v>5070</v>
      </c>
      <c r="F81" s="5">
        <v>18</v>
      </c>
      <c r="G81" s="14">
        <v>40</v>
      </c>
      <c r="H81" s="65">
        <v>35</v>
      </c>
      <c r="I81" s="66">
        <v>35</v>
      </c>
      <c r="J81" s="67">
        <v>0</v>
      </c>
      <c r="K81" s="16">
        <v>0</v>
      </c>
      <c r="L81" s="17">
        <v>15</v>
      </c>
      <c r="M81" s="64">
        <v>35</v>
      </c>
      <c r="N81" s="15">
        <v>35</v>
      </c>
      <c r="O81" s="43">
        <v>350</v>
      </c>
      <c r="P81" s="170" t="e">
        <f t="shared" ca="1" si="7"/>
        <v>#REF!</v>
      </c>
    </row>
    <row r="82" spans="1:16" ht="12.75">
      <c r="A82" s="86" t="s">
        <v>5072</v>
      </c>
      <c r="B82" s="159">
        <v>3</v>
      </c>
      <c r="C82" s="173" t="s">
        <v>4892</v>
      </c>
      <c r="D82" s="11" t="s">
        <v>5073</v>
      </c>
      <c r="E82" s="56" t="s">
        <v>5074</v>
      </c>
      <c r="F82" s="5">
        <v>18</v>
      </c>
      <c r="G82" s="14">
        <v>40</v>
      </c>
      <c r="H82" s="65">
        <v>35</v>
      </c>
      <c r="I82" s="66">
        <v>35</v>
      </c>
      <c r="J82" s="67">
        <v>0</v>
      </c>
      <c r="K82" s="16">
        <v>0</v>
      </c>
      <c r="L82" s="17">
        <v>15</v>
      </c>
      <c r="M82" s="64">
        <v>35</v>
      </c>
      <c r="N82" s="15">
        <v>35</v>
      </c>
      <c r="O82" s="43">
        <v>350</v>
      </c>
      <c r="P82" s="170" t="e">
        <f t="shared" ca="1" si="7"/>
        <v>#REF!</v>
      </c>
    </row>
    <row r="83" spans="1:16" ht="12.75">
      <c r="A83" s="86" t="s">
        <v>5076</v>
      </c>
      <c r="B83" s="159">
        <v>3</v>
      </c>
      <c r="C83" s="173" t="s">
        <v>4892</v>
      </c>
      <c r="D83" s="11" t="s">
        <v>5077</v>
      </c>
      <c r="E83" s="56" t="s">
        <v>5078</v>
      </c>
      <c r="F83" s="5">
        <v>18</v>
      </c>
      <c r="G83" s="14">
        <v>40</v>
      </c>
      <c r="H83" s="65">
        <v>35</v>
      </c>
      <c r="I83" s="66">
        <v>35</v>
      </c>
      <c r="J83" s="67">
        <v>0</v>
      </c>
      <c r="K83" s="16">
        <v>0</v>
      </c>
      <c r="L83" s="17">
        <v>15</v>
      </c>
      <c r="M83" s="64">
        <v>35</v>
      </c>
      <c r="N83" s="15">
        <v>35</v>
      </c>
      <c r="O83" s="43">
        <v>350</v>
      </c>
      <c r="P83" s="170" t="e">
        <f t="shared" ca="1" si="7"/>
        <v>#REF!</v>
      </c>
    </row>
    <row r="84" spans="1:16" ht="15" customHeight="1">
      <c r="A84" s="1400" t="s">
        <v>13483</v>
      </c>
      <c r="B84" s="1359"/>
      <c r="C84" s="1359"/>
      <c r="D84" s="1359"/>
      <c r="E84" s="1359"/>
      <c r="F84" s="1359"/>
      <c r="G84" s="1359"/>
      <c r="H84" s="1359"/>
      <c r="I84" s="1359"/>
      <c r="J84" s="1359"/>
      <c r="K84" s="1359"/>
      <c r="L84" s="1359"/>
      <c r="M84" s="1359"/>
      <c r="N84" s="1359"/>
      <c r="O84" s="1359"/>
      <c r="P84" s="1357"/>
    </row>
    <row r="85" spans="1:16" ht="12.75">
      <c r="A85" s="86" t="s">
        <v>5140</v>
      </c>
      <c r="B85" s="159">
        <v>4</v>
      </c>
      <c r="C85" s="173" t="s">
        <v>4979</v>
      </c>
      <c r="D85" s="178" t="s">
        <v>5141</v>
      </c>
      <c r="E85" s="56" t="s">
        <v>5142</v>
      </c>
      <c r="F85" s="33">
        <v>20</v>
      </c>
      <c r="G85" s="14">
        <v>50</v>
      </c>
      <c r="H85" s="65">
        <v>45</v>
      </c>
      <c r="I85" s="66">
        <v>45</v>
      </c>
      <c r="J85" s="67">
        <v>0</v>
      </c>
      <c r="K85" s="16">
        <v>0</v>
      </c>
      <c r="L85" s="17">
        <v>10</v>
      </c>
      <c r="M85" s="64">
        <v>25</v>
      </c>
      <c r="N85" s="15">
        <v>75</v>
      </c>
      <c r="O85" s="43">
        <v>350</v>
      </c>
      <c r="P85" s="170" t="e">
        <f t="shared" ref="P85:P91" ca="1" si="8">VLOOKUP(A85, INDIRECT("'Krawiec'!$B$8:$D"), 3, FALSE())</f>
        <v>#REF!</v>
      </c>
    </row>
    <row r="86" spans="1:16" ht="12.75">
      <c r="A86" s="86" t="s">
        <v>5144</v>
      </c>
      <c r="B86" s="159">
        <v>4</v>
      </c>
      <c r="C86" s="173" t="s">
        <v>4979</v>
      </c>
      <c r="D86" s="178" t="s">
        <v>5145</v>
      </c>
      <c r="E86" s="56" t="s">
        <v>5146</v>
      </c>
      <c r="F86" s="33">
        <v>20</v>
      </c>
      <c r="G86" s="14">
        <v>50</v>
      </c>
      <c r="H86" s="65">
        <v>45</v>
      </c>
      <c r="I86" s="66">
        <v>45</v>
      </c>
      <c r="J86" s="67">
        <v>0</v>
      </c>
      <c r="K86" s="16">
        <v>0</v>
      </c>
      <c r="L86" s="17">
        <v>10</v>
      </c>
      <c r="M86" s="64">
        <v>25</v>
      </c>
      <c r="N86" s="15">
        <v>75</v>
      </c>
      <c r="O86" s="43">
        <v>350</v>
      </c>
      <c r="P86" s="170" t="e">
        <f t="shared" ca="1" si="8"/>
        <v>#REF!</v>
      </c>
    </row>
    <row r="87" spans="1:16" ht="12.75">
      <c r="A87" s="86" t="s">
        <v>5148</v>
      </c>
      <c r="B87" s="159">
        <v>4</v>
      </c>
      <c r="C87" s="173" t="s">
        <v>4979</v>
      </c>
      <c r="D87" s="178" t="s">
        <v>5149</v>
      </c>
      <c r="E87" s="56" t="s">
        <v>5150</v>
      </c>
      <c r="F87" s="33">
        <v>20</v>
      </c>
      <c r="G87" s="14">
        <v>50</v>
      </c>
      <c r="H87" s="65">
        <v>45</v>
      </c>
      <c r="I87" s="66">
        <v>45</v>
      </c>
      <c r="J87" s="67">
        <v>0</v>
      </c>
      <c r="K87" s="16">
        <v>0</v>
      </c>
      <c r="L87" s="17">
        <v>10</v>
      </c>
      <c r="M87" s="64">
        <v>25</v>
      </c>
      <c r="N87" s="15">
        <v>75</v>
      </c>
      <c r="O87" s="43">
        <v>350</v>
      </c>
      <c r="P87" s="170" t="e">
        <f t="shared" ca="1" si="8"/>
        <v>#REF!</v>
      </c>
    </row>
    <row r="88" spans="1:16" ht="12.75">
      <c r="A88" s="86" t="s">
        <v>5152</v>
      </c>
      <c r="B88" s="159">
        <v>4</v>
      </c>
      <c r="C88" s="173" t="s">
        <v>4979</v>
      </c>
      <c r="D88" s="88" t="s">
        <v>5153</v>
      </c>
      <c r="E88" s="56" t="s">
        <v>5154</v>
      </c>
      <c r="F88" s="33">
        <v>20</v>
      </c>
      <c r="G88" s="14">
        <v>50</v>
      </c>
      <c r="H88" s="65">
        <v>45</v>
      </c>
      <c r="I88" s="66">
        <v>45</v>
      </c>
      <c r="J88" s="67">
        <v>0</v>
      </c>
      <c r="K88" s="16">
        <v>0</v>
      </c>
      <c r="L88" s="17">
        <v>10</v>
      </c>
      <c r="M88" s="64">
        <v>25</v>
      </c>
      <c r="N88" s="15">
        <v>75</v>
      </c>
      <c r="O88" s="43">
        <v>350</v>
      </c>
      <c r="P88" s="170" t="e">
        <f t="shared" ca="1" si="8"/>
        <v>#REF!</v>
      </c>
    </row>
    <row r="89" spans="1:16" ht="12.75">
      <c r="A89" s="86" t="s">
        <v>5176</v>
      </c>
      <c r="B89" s="159">
        <v>4</v>
      </c>
      <c r="C89" s="173" t="s">
        <v>4979</v>
      </c>
      <c r="D89" s="88" t="s">
        <v>5177</v>
      </c>
      <c r="E89" s="56" t="s">
        <v>5178</v>
      </c>
      <c r="F89" s="33">
        <v>20</v>
      </c>
      <c r="G89" s="14">
        <v>50</v>
      </c>
      <c r="H89" s="65">
        <v>45</v>
      </c>
      <c r="I89" s="66">
        <v>45</v>
      </c>
      <c r="J89" s="67">
        <v>0</v>
      </c>
      <c r="K89" s="16">
        <v>0</v>
      </c>
      <c r="L89" s="17">
        <v>10</v>
      </c>
      <c r="M89" s="64">
        <v>50</v>
      </c>
      <c r="N89" s="15">
        <v>50</v>
      </c>
      <c r="O89" s="43">
        <v>350</v>
      </c>
      <c r="P89" s="170" t="e">
        <f t="shared" ca="1" si="8"/>
        <v>#REF!</v>
      </c>
    </row>
    <row r="90" spans="1:16" ht="12.75">
      <c r="A90" s="86" t="s">
        <v>5180</v>
      </c>
      <c r="B90" s="159">
        <v>4</v>
      </c>
      <c r="C90" s="173" t="s">
        <v>4979</v>
      </c>
      <c r="D90" s="11" t="s">
        <v>5181</v>
      </c>
      <c r="E90" s="56" t="s">
        <v>5182</v>
      </c>
      <c r="F90" s="33">
        <v>20</v>
      </c>
      <c r="G90" s="14">
        <v>50</v>
      </c>
      <c r="H90" s="65">
        <v>45</v>
      </c>
      <c r="I90" s="66">
        <v>45</v>
      </c>
      <c r="J90" s="67">
        <v>0</v>
      </c>
      <c r="K90" s="16">
        <v>0</v>
      </c>
      <c r="L90" s="17">
        <v>10</v>
      </c>
      <c r="M90" s="64">
        <v>50</v>
      </c>
      <c r="N90" s="15">
        <v>50</v>
      </c>
      <c r="O90" s="43">
        <v>350</v>
      </c>
      <c r="P90" s="170" t="e">
        <f t="shared" ca="1" si="8"/>
        <v>#REF!</v>
      </c>
    </row>
    <row r="91" spans="1:16" ht="12.75">
      <c r="A91" s="86" t="s">
        <v>5184</v>
      </c>
      <c r="B91" s="159">
        <v>4</v>
      </c>
      <c r="C91" s="173" t="s">
        <v>4979</v>
      </c>
      <c r="D91" s="11" t="s">
        <v>5185</v>
      </c>
      <c r="E91" s="56" t="s">
        <v>5186</v>
      </c>
      <c r="F91" s="33">
        <v>20</v>
      </c>
      <c r="G91" s="14">
        <v>50</v>
      </c>
      <c r="H91" s="65">
        <v>45</v>
      </c>
      <c r="I91" s="66">
        <v>45</v>
      </c>
      <c r="J91" s="67">
        <v>0</v>
      </c>
      <c r="K91" s="16">
        <v>0</v>
      </c>
      <c r="L91" s="17">
        <v>10</v>
      </c>
      <c r="M91" s="64">
        <v>50</v>
      </c>
      <c r="N91" s="15">
        <v>50</v>
      </c>
      <c r="O91" s="43">
        <v>350</v>
      </c>
      <c r="P91" s="170" t="e">
        <f t="shared" ca="1" si="8"/>
        <v>#REF!</v>
      </c>
    </row>
    <row r="92" spans="1:16" ht="16.5">
      <c r="A92" s="1400" t="s">
        <v>13483</v>
      </c>
      <c r="B92" s="1359"/>
      <c r="C92" s="1359"/>
      <c r="D92" s="1359"/>
      <c r="E92" s="1359"/>
      <c r="F92" s="1359"/>
      <c r="G92" s="1359"/>
      <c r="H92" s="1359"/>
      <c r="I92" s="1359"/>
      <c r="J92" s="1359"/>
      <c r="K92" s="1359"/>
      <c r="L92" s="1359"/>
      <c r="M92" s="1359"/>
      <c r="N92" s="1359"/>
      <c r="O92" s="1359"/>
      <c r="P92" s="1357"/>
    </row>
    <row r="93" spans="1:16" ht="12.75">
      <c r="A93" s="562" t="s">
        <v>5209</v>
      </c>
      <c r="B93" s="159">
        <v>5</v>
      </c>
      <c r="C93" s="173" t="s">
        <v>4988</v>
      </c>
      <c r="D93" s="88" t="s">
        <v>5210</v>
      </c>
      <c r="E93" s="56" t="s">
        <v>5211</v>
      </c>
      <c r="F93" s="5">
        <v>25</v>
      </c>
      <c r="G93" s="14">
        <v>65</v>
      </c>
      <c r="H93" s="65">
        <v>60</v>
      </c>
      <c r="I93" s="66">
        <v>60</v>
      </c>
      <c r="J93" s="67">
        <v>0</v>
      </c>
      <c r="K93" s="16">
        <v>0</v>
      </c>
      <c r="L93" s="17">
        <v>5</v>
      </c>
      <c r="M93" s="64">
        <v>35</v>
      </c>
      <c r="N93" s="15">
        <v>115</v>
      </c>
      <c r="O93" s="43">
        <v>400</v>
      </c>
      <c r="P93" s="170" t="e">
        <f t="shared" ref="P93:P97" ca="1" si="9">VLOOKUP(A93, INDIRECT("'Krawiec'!$B$8:$D"), 3, FALSE())</f>
        <v>#REF!</v>
      </c>
    </row>
    <row r="94" spans="1:16" ht="12.75">
      <c r="A94" s="86" t="s">
        <v>5213</v>
      </c>
      <c r="B94" s="159">
        <v>5</v>
      </c>
      <c r="C94" s="173" t="s">
        <v>4988</v>
      </c>
      <c r="D94" s="11" t="s">
        <v>5214</v>
      </c>
      <c r="E94" s="56" t="s">
        <v>5215</v>
      </c>
      <c r="F94" s="5">
        <v>25</v>
      </c>
      <c r="G94" s="14">
        <v>65</v>
      </c>
      <c r="H94" s="65">
        <v>60</v>
      </c>
      <c r="I94" s="66">
        <v>60</v>
      </c>
      <c r="J94" s="67">
        <v>0</v>
      </c>
      <c r="K94" s="16">
        <v>0</v>
      </c>
      <c r="L94" s="17">
        <v>5</v>
      </c>
      <c r="M94" s="64">
        <v>35</v>
      </c>
      <c r="N94" s="15">
        <v>115</v>
      </c>
      <c r="O94" s="43">
        <v>400</v>
      </c>
      <c r="P94" s="170" t="e">
        <f t="shared" ca="1" si="9"/>
        <v>#REF!</v>
      </c>
    </row>
    <row r="95" spans="1:16" ht="12.75">
      <c r="A95" s="86" t="s">
        <v>5217</v>
      </c>
      <c r="B95" s="159">
        <v>5</v>
      </c>
      <c r="C95" s="173" t="s">
        <v>4988</v>
      </c>
      <c r="D95" s="11" t="s">
        <v>5218</v>
      </c>
      <c r="E95" s="56" t="s">
        <v>5219</v>
      </c>
      <c r="F95" s="5">
        <v>25</v>
      </c>
      <c r="G95" s="14">
        <v>65</v>
      </c>
      <c r="H95" s="65">
        <v>60</v>
      </c>
      <c r="I95" s="66">
        <v>60</v>
      </c>
      <c r="J95" s="67">
        <v>0</v>
      </c>
      <c r="K95" s="16">
        <v>0</v>
      </c>
      <c r="L95" s="17">
        <v>5</v>
      </c>
      <c r="M95" s="64">
        <v>35</v>
      </c>
      <c r="N95" s="15">
        <v>115</v>
      </c>
      <c r="O95" s="43">
        <v>400</v>
      </c>
      <c r="P95" s="170" t="e">
        <f t="shared" ca="1" si="9"/>
        <v>#REF!</v>
      </c>
    </row>
    <row r="96" spans="1:16" ht="12.75">
      <c r="A96" s="86" t="s">
        <v>5221</v>
      </c>
      <c r="B96" s="159">
        <v>5</v>
      </c>
      <c r="C96" s="173" t="s">
        <v>4988</v>
      </c>
      <c r="D96" s="11" t="s">
        <v>5222</v>
      </c>
      <c r="E96" s="56" t="s">
        <v>5223</v>
      </c>
      <c r="F96" s="5">
        <v>25</v>
      </c>
      <c r="G96" s="14">
        <v>65</v>
      </c>
      <c r="H96" s="65">
        <v>60</v>
      </c>
      <c r="I96" s="66">
        <v>60</v>
      </c>
      <c r="J96" s="67">
        <v>0</v>
      </c>
      <c r="K96" s="16">
        <v>0</v>
      </c>
      <c r="L96" s="17">
        <v>5</v>
      </c>
      <c r="M96" s="64">
        <v>70</v>
      </c>
      <c r="N96" s="15">
        <v>70</v>
      </c>
      <c r="O96" s="43">
        <v>400</v>
      </c>
      <c r="P96" s="170" t="e">
        <f t="shared" ca="1" si="9"/>
        <v>#REF!</v>
      </c>
    </row>
    <row r="97" spans="1:16" ht="12.75">
      <c r="A97" s="86" t="s">
        <v>5225</v>
      </c>
      <c r="B97" s="159">
        <v>5</v>
      </c>
      <c r="C97" s="173" t="s">
        <v>4988</v>
      </c>
      <c r="D97" s="11" t="s">
        <v>5226</v>
      </c>
      <c r="E97" s="56" t="s">
        <v>5227</v>
      </c>
      <c r="F97" s="5">
        <v>25</v>
      </c>
      <c r="G97" s="14">
        <v>65</v>
      </c>
      <c r="H97" s="65">
        <v>60</v>
      </c>
      <c r="I97" s="66">
        <v>60</v>
      </c>
      <c r="J97" s="67">
        <v>0</v>
      </c>
      <c r="K97" s="16">
        <v>0</v>
      </c>
      <c r="L97" s="17">
        <v>5</v>
      </c>
      <c r="M97" s="64">
        <v>70</v>
      </c>
      <c r="N97" s="15">
        <v>70</v>
      </c>
      <c r="O97" s="43">
        <v>400</v>
      </c>
      <c r="P97" s="170" t="e">
        <f t="shared" ca="1" si="9"/>
        <v>#REF!</v>
      </c>
    </row>
    <row r="98" spans="1:16" ht="16.5">
      <c r="A98" s="1400" t="s">
        <v>13483</v>
      </c>
      <c r="B98" s="1359"/>
      <c r="C98" s="1359"/>
      <c r="D98" s="1359"/>
      <c r="E98" s="1359"/>
      <c r="F98" s="1359"/>
      <c r="G98" s="1359"/>
      <c r="H98" s="1359"/>
      <c r="I98" s="1359"/>
      <c r="J98" s="1359"/>
      <c r="K98" s="1359"/>
      <c r="L98" s="1359"/>
      <c r="M98" s="1359"/>
      <c r="N98" s="1359"/>
      <c r="O98" s="1359"/>
      <c r="P98" s="1357"/>
    </row>
    <row r="99" spans="1:16" ht="12.75">
      <c r="A99" s="1399" t="s">
        <v>13486</v>
      </c>
      <c r="B99" s="1355"/>
      <c r="C99" s="1355"/>
      <c r="D99" s="1355"/>
      <c r="E99" s="1355"/>
      <c r="F99" s="1355"/>
      <c r="G99" s="1355"/>
      <c r="H99" s="1355"/>
      <c r="I99" s="1355"/>
      <c r="J99" s="1355"/>
      <c r="K99" s="1355"/>
      <c r="L99" s="1355"/>
      <c r="M99" s="1355"/>
      <c r="N99" s="1355"/>
      <c r="O99" s="1355"/>
      <c r="P99" s="1355"/>
    </row>
    <row r="100" spans="1:16" ht="15.75" customHeight="1">
      <c r="A100" s="1355"/>
      <c r="B100" s="1355"/>
      <c r="C100" s="1355"/>
      <c r="D100" s="1355"/>
      <c r="E100" s="1355"/>
      <c r="F100" s="1355"/>
      <c r="G100" s="1355"/>
      <c r="H100" s="1355"/>
      <c r="I100" s="1355"/>
      <c r="J100" s="1355"/>
      <c r="K100" s="1355"/>
      <c r="L100" s="1355"/>
      <c r="M100" s="1355"/>
      <c r="N100" s="1355"/>
      <c r="O100" s="1355"/>
      <c r="P100" s="1355"/>
    </row>
    <row r="101" spans="1:16" ht="12.75">
      <c r="A101" s="86" t="s">
        <v>5229</v>
      </c>
      <c r="B101" s="159">
        <v>0</v>
      </c>
      <c r="C101" s="173" t="s">
        <v>4814</v>
      </c>
      <c r="D101" s="70" t="s">
        <v>5230</v>
      </c>
      <c r="E101" s="56" t="s">
        <v>7500</v>
      </c>
      <c r="F101" s="33">
        <v>10</v>
      </c>
      <c r="G101" s="14">
        <v>10</v>
      </c>
      <c r="H101" s="65">
        <v>10</v>
      </c>
      <c r="I101" s="66">
        <v>10</v>
      </c>
      <c r="J101" s="67">
        <v>0</v>
      </c>
      <c r="K101" s="16">
        <v>0</v>
      </c>
      <c r="L101" s="17">
        <v>20</v>
      </c>
      <c r="M101" s="64">
        <v>0</v>
      </c>
      <c r="N101" s="15">
        <v>0</v>
      </c>
      <c r="O101" s="43">
        <v>300</v>
      </c>
      <c r="P101" s="170" t="s">
        <v>48</v>
      </c>
    </row>
    <row r="102" spans="1:16" ht="12.75">
      <c r="A102" s="86" t="s">
        <v>5232</v>
      </c>
      <c r="B102" s="159">
        <v>0</v>
      </c>
      <c r="C102" s="173" t="s">
        <v>4814</v>
      </c>
      <c r="D102" s="70" t="s">
        <v>5233</v>
      </c>
      <c r="E102" s="56" t="s">
        <v>7500</v>
      </c>
      <c r="F102" s="33">
        <v>10</v>
      </c>
      <c r="G102" s="14">
        <v>10</v>
      </c>
      <c r="H102" s="65">
        <v>10</v>
      </c>
      <c r="I102" s="66">
        <v>10</v>
      </c>
      <c r="J102" s="67">
        <v>0</v>
      </c>
      <c r="K102" s="16">
        <v>0</v>
      </c>
      <c r="L102" s="17">
        <v>20</v>
      </c>
      <c r="M102" s="64">
        <v>0</v>
      </c>
      <c r="N102" s="15">
        <v>0</v>
      </c>
      <c r="O102" s="43">
        <v>300</v>
      </c>
      <c r="P102" s="170" t="s">
        <v>48</v>
      </c>
    </row>
    <row r="103" spans="1:16" ht="16.5">
      <c r="A103" s="1400" t="s">
        <v>13483</v>
      </c>
      <c r="B103" s="1359"/>
      <c r="C103" s="1359"/>
      <c r="D103" s="1359"/>
      <c r="E103" s="1359"/>
      <c r="F103" s="1359"/>
      <c r="G103" s="1359"/>
      <c r="H103" s="1359"/>
      <c r="I103" s="1359"/>
      <c r="J103" s="1359"/>
      <c r="K103" s="1359"/>
      <c r="L103" s="1359"/>
      <c r="M103" s="1359"/>
      <c r="N103" s="1359"/>
      <c r="O103" s="1359"/>
      <c r="P103" s="1357"/>
    </row>
    <row r="104" spans="1:16" ht="12.75">
      <c r="A104" s="86" t="s">
        <v>5235</v>
      </c>
      <c r="B104" s="159">
        <v>1</v>
      </c>
      <c r="C104" s="173" t="s">
        <v>4814</v>
      </c>
      <c r="D104" s="70" t="s">
        <v>5236</v>
      </c>
      <c r="E104" s="56" t="s">
        <v>7500</v>
      </c>
      <c r="F104" s="18">
        <v>15</v>
      </c>
      <c r="G104" s="14">
        <v>15</v>
      </c>
      <c r="H104" s="65">
        <v>20</v>
      </c>
      <c r="I104" s="66">
        <v>20</v>
      </c>
      <c r="J104" s="67">
        <v>0</v>
      </c>
      <c r="K104" s="16">
        <v>0</v>
      </c>
      <c r="L104" s="17">
        <v>5</v>
      </c>
      <c r="M104" s="64">
        <v>0</v>
      </c>
      <c r="N104" s="15">
        <v>0</v>
      </c>
      <c r="O104" s="43">
        <v>300</v>
      </c>
      <c r="P104" s="170" t="s">
        <v>48</v>
      </c>
    </row>
    <row r="105" spans="1:16" ht="12.75">
      <c r="A105" s="86" t="s">
        <v>5238</v>
      </c>
      <c r="B105" s="159">
        <v>1</v>
      </c>
      <c r="C105" s="173" t="s">
        <v>4814</v>
      </c>
      <c r="D105" s="70" t="s">
        <v>5239</v>
      </c>
      <c r="E105" s="56" t="s">
        <v>7500</v>
      </c>
      <c r="F105" s="18">
        <v>15</v>
      </c>
      <c r="G105" s="14">
        <v>15</v>
      </c>
      <c r="H105" s="65">
        <v>20</v>
      </c>
      <c r="I105" s="66">
        <v>20</v>
      </c>
      <c r="J105" s="67">
        <v>0</v>
      </c>
      <c r="K105" s="16">
        <v>0</v>
      </c>
      <c r="L105" s="17">
        <v>5</v>
      </c>
      <c r="M105" s="64">
        <v>0</v>
      </c>
      <c r="N105" s="15">
        <v>0</v>
      </c>
      <c r="O105" s="43">
        <v>300</v>
      </c>
      <c r="P105" s="170" t="s">
        <v>48</v>
      </c>
    </row>
    <row r="106" spans="1:16" ht="16.5">
      <c r="A106" s="1400" t="s">
        <v>13483</v>
      </c>
      <c r="B106" s="1359"/>
      <c r="C106" s="1359"/>
      <c r="D106" s="1359"/>
      <c r="E106" s="1359"/>
      <c r="F106" s="1359"/>
      <c r="G106" s="1359"/>
      <c r="H106" s="1359"/>
      <c r="I106" s="1359"/>
      <c r="J106" s="1359"/>
      <c r="K106" s="1359"/>
      <c r="L106" s="1359"/>
      <c r="M106" s="1359"/>
      <c r="N106" s="1359"/>
      <c r="O106" s="1359"/>
      <c r="P106" s="1357"/>
    </row>
    <row r="107" spans="1:16" ht="12.75">
      <c r="A107" s="86" t="s">
        <v>5241</v>
      </c>
      <c r="B107" s="159">
        <v>2</v>
      </c>
      <c r="C107" s="173" t="s">
        <v>4892</v>
      </c>
      <c r="D107" s="70" t="s">
        <v>5242</v>
      </c>
      <c r="E107" s="56" t="s">
        <v>7500</v>
      </c>
      <c r="F107" s="5">
        <v>18</v>
      </c>
      <c r="G107" s="14">
        <v>25</v>
      </c>
      <c r="H107" s="65">
        <v>30</v>
      </c>
      <c r="I107" s="66">
        <v>30</v>
      </c>
      <c r="J107" s="67">
        <v>0</v>
      </c>
      <c r="K107" s="16">
        <v>0</v>
      </c>
      <c r="L107" s="17">
        <v>0</v>
      </c>
      <c r="M107" s="64">
        <v>0</v>
      </c>
      <c r="N107" s="15">
        <v>0</v>
      </c>
      <c r="O107" s="43">
        <v>300</v>
      </c>
      <c r="P107" s="170" t="s">
        <v>48</v>
      </c>
    </row>
    <row r="108" spans="1:16" ht="12.75">
      <c r="A108" s="86" t="s">
        <v>5244</v>
      </c>
      <c r="B108" s="159">
        <v>2</v>
      </c>
      <c r="C108" s="173" t="s">
        <v>4892</v>
      </c>
      <c r="D108" s="70" t="s">
        <v>5245</v>
      </c>
      <c r="E108" s="56" t="s">
        <v>7500</v>
      </c>
      <c r="F108" s="5">
        <v>18</v>
      </c>
      <c r="G108" s="14">
        <v>25</v>
      </c>
      <c r="H108" s="65">
        <v>30</v>
      </c>
      <c r="I108" s="66">
        <v>30</v>
      </c>
      <c r="J108" s="67">
        <v>0</v>
      </c>
      <c r="K108" s="16">
        <v>0</v>
      </c>
      <c r="L108" s="17">
        <v>0</v>
      </c>
      <c r="M108" s="64">
        <v>0</v>
      </c>
      <c r="N108" s="15">
        <v>0</v>
      </c>
      <c r="O108" s="43">
        <v>300</v>
      </c>
      <c r="P108" s="170" t="s">
        <v>48</v>
      </c>
    </row>
    <row r="109" spans="1:16" ht="16.5">
      <c r="A109" s="1400" t="s">
        <v>13483</v>
      </c>
      <c r="B109" s="1359"/>
      <c r="C109" s="1359"/>
      <c r="D109" s="1359"/>
      <c r="E109" s="1359"/>
      <c r="F109" s="1359"/>
      <c r="G109" s="1359"/>
      <c r="H109" s="1359"/>
      <c r="I109" s="1359"/>
      <c r="J109" s="1359"/>
      <c r="K109" s="1359"/>
      <c r="L109" s="1359"/>
      <c r="M109" s="1359"/>
      <c r="N109" s="1359"/>
      <c r="O109" s="1359"/>
      <c r="P109" s="1357"/>
    </row>
    <row r="110" spans="1:16" ht="12.75">
      <c r="A110" s="86" t="s">
        <v>5247</v>
      </c>
      <c r="B110" s="159">
        <v>3</v>
      </c>
      <c r="C110" s="173" t="s">
        <v>4892</v>
      </c>
      <c r="D110" s="70" t="s">
        <v>5248</v>
      </c>
      <c r="E110" s="56" t="s">
        <v>7500</v>
      </c>
      <c r="F110" s="5">
        <v>18</v>
      </c>
      <c r="G110" s="14">
        <v>40</v>
      </c>
      <c r="H110" s="65">
        <v>35</v>
      </c>
      <c r="I110" s="66">
        <v>35</v>
      </c>
      <c r="J110" s="67">
        <v>0</v>
      </c>
      <c r="K110" s="16">
        <v>0</v>
      </c>
      <c r="L110" s="17">
        <v>15</v>
      </c>
      <c r="M110" s="64">
        <v>0</v>
      </c>
      <c r="N110" s="15">
        <v>0</v>
      </c>
      <c r="O110" s="43">
        <v>350</v>
      </c>
      <c r="P110" s="170" t="s">
        <v>48</v>
      </c>
    </row>
    <row r="111" spans="1:16" ht="12.75">
      <c r="A111" s="86" t="s">
        <v>5250</v>
      </c>
      <c r="B111" s="159">
        <v>3</v>
      </c>
      <c r="C111" s="173" t="s">
        <v>4892</v>
      </c>
      <c r="D111" s="70" t="s">
        <v>5251</v>
      </c>
      <c r="E111" s="56" t="s">
        <v>7500</v>
      </c>
      <c r="F111" s="5">
        <v>18</v>
      </c>
      <c r="G111" s="14">
        <v>40</v>
      </c>
      <c r="H111" s="65">
        <v>35</v>
      </c>
      <c r="I111" s="66">
        <v>35</v>
      </c>
      <c r="J111" s="67">
        <v>0</v>
      </c>
      <c r="K111" s="16">
        <v>0</v>
      </c>
      <c r="L111" s="17">
        <v>15</v>
      </c>
      <c r="M111" s="64">
        <v>0</v>
      </c>
      <c r="N111" s="15">
        <v>0</v>
      </c>
      <c r="O111" s="43">
        <v>350</v>
      </c>
      <c r="P111" s="170" t="s">
        <v>48</v>
      </c>
    </row>
    <row r="112" spans="1:16" ht="12.75">
      <c r="A112" s="86" t="s">
        <v>5253</v>
      </c>
      <c r="B112" s="159">
        <v>3</v>
      </c>
      <c r="C112" s="173" t="s">
        <v>4979</v>
      </c>
      <c r="D112" s="70" t="s">
        <v>5254</v>
      </c>
      <c r="E112" s="56" t="s">
        <v>7500</v>
      </c>
      <c r="F112" s="5">
        <v>20</v>
      </c>
      <c r="G112" s="14">
        <v>35</v>
      </c>
      <c r="H112" s="65">
        <v>40</v>
      </c>
      <c r="I112" s="66">
        <v>40</v>
      </c>
      <c r="J112" s="67">
        <v>0</v>
      </c>
      <c r="K112" s="16">
        <v>0</v>
      </c>
      <c r="L112" s="17">
        <v>0</v>
      </c>
      <c r="M112" s="64">
        <v>0</v>
      </c>
      <c r="N112" s="15">
        <v>0</v>
      </c>
      <c r="O112" s="43">
        <v>350</v>
      </c>
      <c r="P112" s="170" t="s">
        <v>48</v>
      </c>
    </row>
    <row r="113" spans="1:16" ht="12.75">
      <c r="A113" s="86" t="s">
        <v>5256</v>
      </c>
      <c r="B113" s="159">
        <v>3</v>
      </c>
      <c r="C113" s="173" t="s">
        <v>4979</v>
      </c>
      <c r="D113" s="70" t="s">
        <v>5257</v>
      </c>
      <c r="E113" s="56" t="s">
        <v>7500</v>
      </c>
      <c r="F113" s="5">
        <v>20</v>
      </c>
      <c r="G113" s="14">
        <v>35</v>
      </c>
      <c r="H113" s="65">
        <v>40</v>
      </c>
      <c r="I113" s="66">
        <v>40</v>
      </c>
      <c r="J113" s="67">
        <v>0</v>
      </c>
      <c r="K113" s="16">
        <v>0</v>
      </c>
      <c r="L113" s="17">
        <v>0</v>
      </c>
      <c r="M113" s="64">
        <v>0</v>
      </c>
      <c r="N113" s="15">
        <v>0</v>
      </c>
      <c r="O113" s="43">
        <v>350</v>
      </c>
      <c r="P113" s="170" t="s">
        <v>48</v>
      </c>
    </row>
    <row r="114" spans="1:16" ht="12.75">
      <c r="A114" s="86" t="s">
        <v>5259</v>
      </c>
      <c r="B114" s="159">
        <v>3</v>
      </c>
      <c r="C114" s="173" t="s">
        <v>4892</v>
      </c>
      <c r="D114" s="70" t="s">
        <v>5260</v>
      </c>
      <c r="E114" s="56" t="s">
        <v>7500</v>
      </c>
      <c r="F114" s="5">
        <v>18</v>
      </c>
      <c r="G114" s="14">
        <v>40</v>
      </c>
      <c r="H114" s="65">
        <v>35</v>
      </c>
      <c r="I114" s="66">
        <v>35</v>
      </c>
      <c r="J114" s="67">
        <v>0</v>
      </c>
      <c r="K114" s="16">
        <v>0</v>
      </c>
      <c r="L114" s="17">
        <v>15</v>
      </c>
      <c r="M114" s="64">
        <v>0</v>
      </c>
      <c r="N114" s="15">
        <v>0</v>
      </c>
      <c r="O114" s="43">
        <v>350</v>
      </c>
      <c r="P114" s="170" t="s">
        <v>48</v>
      </c>
    </row>
    <row r="115" spans="1:16" ht="12.75">
      <c r="A115" s="86" t="s">
        <v>5262</v>
      </c>
      <c r="B115" s="159">
        <v>3</v>
      </c>
      <c r="C115" s="173" t="s">
        <v>4892</v>
      </c>
      <c r="D115" s="70" t="s">
        <v>5263</v>
      </c>
      <c r="E115" s="56" t="s">
        <v>7500</v>
      </c>
      <c r="F115" s="5">
        <v>18</v>
      </c>
      <c r="G115" s="14">
        <v>40</v>
      </c>
      <c r="H115" s="65">
        <v>35</v>
      </c>
      <c r="I115" s="66">
        <v>35</v>
      </c>
      <c r="J115" s="67">
        <v>0</v>
      </c>
      <c r="K115" s="16">
        <v>0</v>
      </c>
      <c r="L115" s="17">
        <v>15</v>
      </c>
      <c r="M115" s="64">
        <v>0</v>
      </c>
      <c r="N115" s="15">
        <v>0</v>
      </c>
      <c r="O115" s="43">
        <v>350</v>
      </c>
      <c r="P115" s="170" t="s">
        <v>48</v>
      </c>
    </row>
    <row r="116" spans="1:16" ht="16.5">
      <c r="A116" s="1400" t="s">
        <v>13483</v>
      </c>
      <c r="B116" s="1359"/>
      <c r="C116" s="1359"/>
      <c r="D116" s="1359"/>
      <c r="E116" s="1359"/>
      <c r="F116" s="1359"/>
      <c r="G116" s="1359"/>
      <c r="H116" s="1359"/>
      <c r="I116" s="1359"/>
      <c r="J116" s="1359"/>
      <c r="K116" s="1359"/>
      <c r="L116" s="1359"/>
      <c r="M116" s="1359"/>
      <c r="N116" s="1359"/>
      <c r="O116" s="1359"/>
      <c r="P116" s="1357"/>
    </row>
    <row r="117" spans="1:16" ht="12.75">
      <c r="A117" s="86" t="s">
        <v>5265</v>
      </c>
      <c r="B117" s="159">
        <v>4</v>
      </c>
      <c r="C117" s="173" t="s">
        <v>4988</v>
      </c>
      <c r="D117" s="70" t="s">
        <v>5266</v>
      </c>
      <c r="E117" s="56" t="s">
        <v>7500</v>
      </c>
      <c r="F117" s="18">
        <v>25</v>
      </c>
      <c r="G117" s="14">
        <v>45</v>
      </c>
      <c r="H117" s="65">
        <v>50</v>
      </c>
      <c r="I117" s="66">
        <v>50</v>
      </c>
      <c r="J117" s="67">
        <v>0</v>
      </c>
      <c r="K117" s="16">
        <v>0</v>
      </c>
      <c r="L117" s="17">
        <v>0</v>
      </c>
      <c r="M117" s="64">
        <v>0</v>
      </c>
      <c r="N117" s="15">
        <v>0</v>
      </c>
      <c r="O117" s="43">
        <v>350</v>
      </c>
      <c r="P117" s="170" t="s">
        <v>48</v>
      </c>
    </row>
    <row r="118" spans="1:16" ht="12.75">
      <c r="A118" s="86" t="s">
        <v>5268</v>
      </c>
      <c r="B118" s="159">
        <v>4</v>
      </c>
      <c r="C118" s="173" t="s">
        <v>4892</v>
      </c>
      <c r="D118" s="70" t="s">
        <v>5269</v>
      </c>
      <c r="E118" s="56" t="s">
        <v>7500</v>
      </c>
      <c r="F118" s="5">
        <v>20</v>
      </c>
      <c r="G118" s="14">
        <v>50</v>
      </c>
      <c r="H118" s="65">
        <v>45</v>
      </c>
      <c r="I118" s="66">
        <v>45</v>
      </c>
      <c r="J118" s="67">
        <v>0</v>
      </c>
      <c r="K118" s="16">
        <v>0</v>
      </c>
      <c r="L118" s="17">
        <v>10</v>
      </c>
      <c r="M118" s="64">
        <v>0</v>
      </c>
      <c r="N118" s="15">
        <v>0</v>
      </c>
      <c r="O118" s="43">
        <v>350</v>
      </c>
      <c r="P118" s="170" t="s">
        <v>48</v>
      </c>
    </row>
    <row r="119" spans="1:16" ht="16.5">
      <c r="A119" s="1400" t="s">
        <v>13483</v>
      </c>
      <c r="B119" s="1359"/>
      <c r="C119" s="1359"/>
      <c r="D119" s="1359"/>
      <c r="E119" s="1359"/>
      <c r="F119" s="1359"/>
      <c r="G119" s="1359"/>
      <c r="H119" s="1359"/>
      <c r="I119" s="1359"/>
      <c r="J119" s="1359"/>
      <c r="K119" s="1359"/>
      <c r="L119" s="1359"/>
      <c r="M119" s="1359"/>
      <c r="N119" s="1359"/>
      <c r="O119" s="1359"/>
      <c r="P119" s="1357"/>
    </row>
    <row r="120" spans="1:16" ht="12.75">
      <c r="A120" s="86" t="s">
        <v>5271</v>
      </c>
      <c r="B120" s="159">
        <v>5</v>
      </c>
      <c r="C120" s="173" t="s">
        <v>5189</v>
      </c>
      <c r="D120" s="70" t="s">
        <v>5260</v>
      </c>
      <c r="E120" s="56" t="s">
        <v>7500</v>
      </c>
      <c r="F120" s="18">
        <v>30</v>
      </c>
      <c r="G120" s="14">
        <v>60</v>
      </c>
      <c r="H120" s="65">
        <v>65</v>
      </c>
      <c r="I120" s="66">
        <v>65</v>
      </c>
      <c r="J120" s="67">
        <v>0</v>
      </c>
      <c r="K120" s="16">
        <v>0</v>
      </c>
      <c r="L120" s="17">
        <v>0</v>
      </c>
      <c r="M120" s="64">
        <v>0</v>
      </c>
      <c r="N120" s="15">
        <v>0</v>
      </c>
      <c r="O120" s="43">
        <v>400</v>
      </c>
      <c r="P120" s="170" t="s">
        <v>48</v>
      </c>
    </row>
    <row r="121" spans="1:16" ht="12.75">
      <c r="A121" s="86" t="s">
        <v>5273</v>
      </c>
      <c r="B121" s="159">
        <v>5</v>
      </c>
      <c r="C121" s="173" t="s">
        <v>4988</v>
      </c>
      <c r="D121" s="70" t="s">
        <v>5274</v>
      </c>
      <c r="E121" s="56" t="s">
        <v>7500</v>
      </c>
      <c r="F121" s="5">
        <v>25</v>
      </c>
      <c r="G121" s="14">
        <v>65</v>
      </c>
      <c r="H121" s="65">
        <v>60</v>
      </c>
      <c r="I121" s="66">
        <v>60</v>
      </c>
      <c r="J121" s="67">
        <v>0</v>
      </c>
      <c r="K121" s="16">
        <v>0</v>
      </c>
      <c r="L121" s="17">
        <v>5</v>
      </c>
      <c r="M121" s="64">
        <v>0</v>
      </c>
      <c r="N121" s="15">
        <v>0</v>
      </c>
      <c r="O121" s="43">
        <v>400</v>
      </c>
      <c r="P121" s="170" t="s">
        <v>48</v>
      </c>
    </row>
    <row r="122" spans="1:16" ht="12.75">
      <c r="A122" s="1411" t="s">
        <v>13483</v>
      </c>
      <c r="B122" s="1392"/>
      <c r="C122" s="1392"/>
      <c r="D122" s="1392"/>
      <c r="E122" s="1392"/>
      <c r="F122" s="1392"/>
      <c r="G122" s="1392"/>
      <c r="H122" s="1392"/>
      <c r="I122" s="1392"/>
      <c r="J122" s="1392"/>
      <c r="K122" s="1392"/>
      <c r="L122" s="1392"/>
      <c r="M122" s="1392"/>
      <c r="N122" s="1392"/>
      <c r="O122" s="1392"/>
      <c r="P122" s="1393"/>
    </row>
    <row r="123" spans="1:16" ht="12.75">
      <c r="A123" s="1394"/>
      <c r="B123" s="1395"/>
      <c r="C123" s="1395"/>
      <c r="D123" s="1395"/>
      <c r="E123" s="1395"/>
      <c r="F123" s="1395"/>
      <c r="G123" s="1395"/>
      <c r="H123" s="1395"/>
      <c r="I123" s="1395"/>
      <c r="J123" s="1395"/>
      <c r="K123" s="1395"/>
      <c r="L123" s="1395"/>
      <c r="M123" s="1395"/>
      <c r="N123" s="1395"/>
      <c r="O123" s="1395"/>
      <c r="P123" s="1396"/>
    </row>
    <row r="124" spans="1:16" ht="12.75">
      <c r="A124" s="86" t="s">
        <v>5276</v>
      </c>
      <c r="B124" s="159">
        <v>0</v>
      </c>
      <c r="C124" s="173" t="s">
        <v>4814</v>
      </c>
      <c r="D124" s="70" t="s">
        <v>5277</v>
      </c>
      <c r="E124" s="56" t="s">
        <v>7500</v>
      </c>
      <c r="F124" s="33">
        <v>10</v>
      </c>
      <c r="G124" s="14">
        <v>10</v>
      </c>
      <c r="H124" s="65">
        <v>10</v>
      </c>
      <c r="I124" s="66">
        <v>10</v>
      </c>
      <c r="J124" s="67">
        <v>0</v>
      </c>
      <c r="K124" s="16">
        <v>0</v>
      </c>
      <c r="L124" s="17">
        <v>20</v>
      </c>
      <c r="M124" s="64">
        <v>0</v>
      </c>
      <c r="N124" s="15">
        <v>0</v>
      </c>
      <c r="O124" s="43">
        <v>300</v>
      </c>
      <c r="P124" s="170" t="s">
        <v>48</v>
      </c>
    </row>
    <row r="125" spans="1:16" ht="12.75">
      <c r="A125" s="56"/>
      <c r="B125" s="159"/>
      <c r="C125" s="173"/>
      <c r="D125" s="11"/>
      <c r="E125" s="56"/>
      <c r="F125" s="33"/>
      <c r="G125" s="14"/>
      <c r="H125" s="65"/>
      <c r="I125" s="66"/>
      <c r="J125" s="67"/>
      <c r="K125" s="16"/>
      <c r="L125" s="17"/>
      <c r="M125" s="64"/>
      <c r="N125" s="15"/>
      <c r="O125" s="43"/>
      <c r="P125" s="170"/>
    </row>
    <row r="126" spans="1:16" ht="12.75">
      <c r="A126" s="86" t="s">
        <v>5279</v>
      </c>
      <c r="B126" s="159">
        <v>1</v>
      </c>
      <c r="C126" s="173" t="s">
        <v>4814</v>
      </c>
      <c r="D126" s="70" t="s">
        <v>5280</v>
      </c>
      <c r="E126" s="56" t="s">
        <v>7500</v>
      </c>
      <c r="F126" s="18">
        <v>15</v>
      </c>
      <c r="G126" s="14">
        <v>15</v>
      </c>
      <c r="H126" s="65">
        <v>20</v>
      </c>
      <c r="I126" s="66">
        <v>20</v>
      </c>
      <c r="J126" s="67">
        <v>0</v>
      </c>
      <c r="K126" s="16">
        <v>0</v>
      </c>
      <c r="L126" s="17">
        <v>5</v>
      </c>
      <c r="M126" s="64">
        <v>0</v>
      </c>
      <c r="N126" s="15">
        <v>0</v>
      </c>
      <c r="O126" s="43">
        <v>300</v>
      </c>
      <c r="P126" s="170" t="s">
        <v>48</v>
      </c>
    </row>
    <row r="127" spans="1:16" ht="12.75">
      <c r="A127" s="56"/>
      <c r="B127" s="159"/>
      <c r="C127" s="173"/>
      <c r="D127" s="11"/>
      <c r="E127" s="56"/>
      <c r="F127" s="33"/>
      <c r="G127" s="14"/>
      <c r="H127" s="65"/>
      <c r="I127" s="66"/>
      <c r="J127" s="67"/>
      <c r="K127" s="16"/>
      <c r="L127" s="17"/>
      <c r="M127" s="64"/>
      <c r="N127" s="15"/>
      <c r="O127" s="43"/>
      <c r="P127" s="170"/>
    </row>
    <row r="128" spans="1:16" ht="12.75">
      <c r="A128" s="86" t="s">
        <v>5282</v>
      </c>
      <c r="B128" s="159">
        <v>3</v>
      </c>
      <c r="C128" s="173" t="s">
        <v>4892</v>
      </c>
      <c r="D128" s="70" t="s">
        <v>5283</v>
      </c>
      <c r="E128" s="56" t="s">
        <v>7500</v>
      </c>
      <c r="F128" s="5">
        <v>18</v>
      </c>
      <c r="G128" s="14">
        <v>40</v>
      </c>
      <c r="H128" s="65">
        <v>35</v>
      </c>
      <c r="I128" s="66">
        <v>35</v>
      </c>
      <c r="J128" s="67">
        <v>0</v>
      </c>
      <c r="K128" s="16">
        <v>0</v>
      </c>
      <c r="L128" s="17">
        <v>15</v>
      </c>
      <c r="M128" s="64">
        <v>0</v>
      </c>
      <c r="N128" s="15">
        <v>0</v>
      </c>
      <c r="O128" s="43">
        <v>350</v>
      </c>
      <c r="P128" s="170" t="s">
        <v>48</v>
      </c>
    </row>
    <row r="129" spans="1:16" ht="12.75">
      <c r="A129" s="83" t="s">
        <v>5285</v>
      </c>
      <c r="B129" s="17">
        <v>3</v>
      </c>
      <c r="C129" s="173" t="s">
        <v>4892</v>
      </c>
      <c r="D129" s="74" t="s">
        <v>5286</v>
      </c>
      <c r="E129" s="56" t="s">
        <v>7500</v>
      </c>
      <c r="F129" s="5">
        <v>18</v>
      </c>
      <c r="G129" s="14">
        <v>40</v>
      </c>
      <c r="H129" s="65">
        <v>35</v>
      </c>
      <c r="I129" s="66">
        <v>35</v>
      </c>
      <c r="J129" s="67">
        <v>0</v>
      </c>
      <c r="K129" s="16">
        <v>0</v>
      </c>
      <c r="L129" s="17">
        <v>15</v>
      </c>
      <c r="M129" s="64">
        <v>0</v>
      </c>
      <c r="N129" s="15">
        <v>0</v>
      </c>
      <c r="O129" s="5">
        <v>350</v>
      </c>
      <c r="P129" s="170" t="s">
        <v>48</v>
      </c>
    </row>
    <row r="130" spans="1:16" ht="12.75">
      <c r="A130" s="56"/>
      <c r="B130" s="159"/>
      <c r="C130" s="173"/>
      <c r="D130" s="11"/>
      <c r="E130" s="56"/>
      <c r="F130" s="33"/>
      <c r="G130" s="14"/>
      <c r="H130" s="65"/>
      <c r="I130" s="66"/>
      <c r="J130" s="67"/>
      <c r="K130" s="16"/>
      <c r="L130" s="17"/>
      <c r="M130" s="64"/>
      <c r="N130" s="15"/>
      <c r="O130" s="43"/>
      <c r="P130" s="170"/>
    </row>
    <row r="131" spans="1:16" ht="12.75">
      <c r="A131" s="86" t="s">
        <v>5290</v>
      </c>
      <c r="B131" s="159">
        <v>4</v>
      </c>
      <c r="C131" s="173" t="s">
        <v>4892</v>
      </c>
      <c r="D131" s="75" t="s">
        <v>5291</v>
      </c>
      <c r="E131" s="56" t="s">
        <v>7500</v>
      </c>
      <c r="F131" s="5">
        <v>20</v>
      </c>
      <c r="G131" s="14">
        <v>50</v>
      </c>
      <c r="H131" s="65">
        <v>45</v>
      </c>
      <c r="I131" s="66">
        <v>45</v>
      </c>
      <c r="J131" s="67">
        <v>0</v>
      </c>
      <c r="K131" s="16">
        <v>0</v>
      </c>
      <c r="L131" s="17">
        <v>10</v>
      </c>
      <c r="M131" s="64">
        <v>0</v>
      </c>
      <c r="N131" s="15">
        <v>0</v>
      </c>
      <c r="O131" s="43">
        <v>350</v>
      </c>
      <c r="P131" s="170" t="s">
        <v>48</v>
      </c>
    </row>
    <row r="132" spans="1:16" ht="12.75">
      <c r="A132" s="86" t="s">
        <v>5293</v>
      </c>
      <c r="B132" s="159">
        <v>4</v>
      </c>
      <c r="C132" s="173" t="s">
        <v>4988</v>
      </c>
      <c r="D132" s="75" t="s">
        <v>5294</v>
      </c>
      <c r="E132" s="56" t="s">
        <v>7500</v>
      </c>
      <c r="F132" s="18">
        <v>25</v>
      </c>
      <c r="G132" s="14">
        <v>45</v>
      </c>
      <c r="H132" s="65">
        <v>50</v>
      </c>
      <c r="I132" s="66">
        <v>50</v>
      </c>
      <c r="J132" s="67">
        <v>0</v>
      </c>
      <c r="K132" s="16">
        <v>0</v>
      </c>
      <c r="L132" s="17">
        <v>0</v>
      </c>
      <c r="M132" s="64">
        <v>0</v>
      </c>
      <c r="N132" s="15">
        <v>0</v>
      </c>
      <c r="O132" s="43">
        <v>350</v>
      </c>
      <c r="P132" s="170" t="s">
        <v>48</v>
      </c>
    </row>
    <row r="133" spans="1:16" ht="12.75">
      <c r="A133" s="56"/>
      <c r="B133" s="159"/>
      <c r="C133" s="173"/>
      <c r="D133" s="11"/>
      <c r="E133" s="56"/>
      <c r="F133" s="33"/>
      <c r="G133" s="14"/>
      <c r="H133" s="65"/>
      <c r="I133" s="66"/>
      <c r="J133" s="67"/>
      <c r="K133" s="16"/>
      <c r="L133" s="17"/>
      <c r="M133" s="64"/>
      <c r="N133" s="15"/>
      <c r="O133" s="43"/>
      <c r="P133" s="170"/>
    </row>
    <row r="134" spans="1:16" ht="12.75">
      <c r="A134" s="86" t="s">
        <v>13487</v>
      </c>
      <c r="B134" s="159">
        <v>5</v>
      </c>
      <c r="C134" s="173" t="s">
        <v>5189</v>
      </c>
      <c r="D134" s="70" t="s">
        <v>5294</v>
      </c>
      <c r="E134" s="56" t="s">
        <v>7500</v>
      </c>
      <c r="F134" s="18">
        <v>30</v>
      </c>
      <c r="G134" s="14">
        <v>60</v>
      </c>
      <c r="H134" s="65">
        <v>65</v>
      </c>
      <c r="I134" s="66">
        <v>65</v>
      </c>
      <c r="J134" s="67">
        <v>0</v>
      </c>
      <c r="K134" s="16">
        <v>0</v>
      </c>
      <c r="L134" s="17">
        <v>0</v>
      </c>
      <c r="M134" s="64">
        <v>0</v>
      </c>
      <c r="N134" s="15">
        <v>0</v>
      </c>
      <c r="O134" s="43">
        <v>400</v>
      </c>
      <c r="P134" s="170" t="s">
        <v>48</v>
      </c>
    </row>
    <row r="135" spans="1:16" ht="12.75">
      <c r="A135" s="86" t="s">
        <v>5296</v>
      </c>
      <c r="B135" s="159">
        <v>5</v>
      </c>
      <c r="C135" s="173" t="s">
        <v>4988</v>
      </c>
      <c r="D135" s="70" t="s">
        <v>5297</v>
      </c>
      <c r="E135" s="56" t="s">
        <v>7500</v>
      </c>
      <c r="F135" s="5">
        <v>25</v>
      </c>
      <c r="G135" s="14">
        <v>65</v>
      </c>
      <c r="H135" s="65">
        <v>60</v>
      </c>
      <c r="I135" s="66">
        <v>60</v>
      </c>
      <c r="J135" s="67">
        <v>0</v>
      </c>
      <c r="K135" s="16">
        <v>0</v>
      </c>
      <c r="L135" s="17">
        <v>5</v>
      </c>
      <c r="M135" s="64">
        <v>0</v>
      </c>
      <c r="N135" s="15">
        <v>0</v>
      </c>
      <c r="O135" s="43">
        <v>400</v>
      </c>
      <c r="P135" s="170" t="s">
        <v>48</v>
      </c>
    </row>
    <row r="136" spans="1:16" ht="12.75">
      <c r="A136" s="1399" t="s">
        <v>13488</v>
      </c>
      <c r="B136" s="1355"/>
      <c r="C136" s="1355"/>
      <c r="D136" s="1355"/>
      <c r="E136" s="1355"/>
      <c r="F136" s="1355"/>
      <c r="G136" s="1355"/>
      <c r="H136" s="1355"/>
      <c r="I136" s="1355"/>
      <c r="J136" s="1355"/>
      <c r="K136" s="1355"/>
      <c r="L136" s="1355"/>
      <c r="M136" s="1355"/>
      <c r="N136" s="1355"/>
      <c r="O136" s="1355"/>
      <c r="P136" s="1355"/>
    </row>
    <row r="137" spans="1:16" ht="15.75" customHeight="1">
      <c r="A137" s="1355"/>
      <c r="B137" s="1355"/>
      <c r="C137" s="1355"/>
      <c r="D137" s="1355"/>
      <c r="E137" s="1355"/>
      <c r="F137" s="1355"/>
      <c r="G137" s="1355"/>
      <c r="H137" s="1355"/>
      <c r="I137" s="1355"/>
      <c r="J137" s="1355"/>
      <c r="K137" s="1355"/>
      <c r="L137" s="1355"/>
      <c r="M137" s="1355"/>
      <c r="N137" s="1355"/>
      <c r="O137" s="1355"/>
      <c r="P137" s="1355"/>
    </row>
    <row r="138" spans="1:16" ht="12.75">
      <c r="A138" s="567" t="s">
        <v>5464</v>
      </c>
      <c r="B138" s="159">
        <v>1</v>
      </c>
      <c r="C138" s="568" t="s">
        <v>5465</v>
      </c>
      <c r="D138" s="50" t="s">
        <v>5466</v>
      </c>
      <c r="E138" s="56" t="s">
        <v>5467</v>
      </c>
      <c r="F138" s="18">
        <v>1.5</v>
      </c>
      <c r="G138" s="7">
        <v>2</v>
      </c>
      <c r="H138" s="77">
        <v>2</v>
      </c>
      <c r="I138" s="78">
        <v>2</v>
      </c>
      <c r="J138" s="79">
        <v>0</v>
      </c>
      <c r="K138" s="6">
        <v>0</v>
      </c>
      <c r="L138" s="80">
        <v>0</v>
      </c>
      <c r="M138" s="64">
        <v>5</v>
      </c>
      <c r="N138" s="15">
        <v>5</v>
      </c>
      <c r="O138" s="43">
        <v>150</v>
      </c>
      <c r="P138" s="170" t="e">
        <f t="shared" ref="P138:P142" ca="1" si="10">VLOOKUP(A138, INDIRECT("'Zbrojmistrz/Płatnerz/Kowal'!$B$8:$D"), 3, FALSE())</f>
        <v>#REF!</v>
      </c>
    </row>
    <row r="139" spans="1:16" ht="12.75">
      <c r="A139" s="567" t="s">
        <v>5469</v>
      </c>
      <c r="B139" s="159">
        <v>1</v>
      </c>
      <c r="C139" s="568" t="s">
        <v>5465</v>
      </c>
      <c r="D139" s="50" t="s">
        <v>5470</v>
      </c>
      <c r="E139" s="56" t="s">
        <v>5471</v>
      </c>
      <c r="F139" s="18">
        <v>1.5</v>
      </c>
      <c r="G139" s="7">
        <v>2</v>
      </c>
      <c r="H139" s="77">
        <v>2</v>
      </c>
      <c r="I139" s="78">
        <v>2</v>
      </c>
      <c r="J139" s="79">
        <v>0</v>
      </c>
      <c r="K139" s="6">
        <v>0</v>
      </c>
      <c r="L139" s="80">
        <v>0</v>
      </c>
      <c r="M139" s="64">
        <v>5</v>
      </c>
      <c r="N139" s="15">
        <v>5</v>
      </c>
      <c r="O139" s="43">
        <v>150</v>
      </c>
      <c r="P139" s="170" t="e">
        <f t="shared" ca="1" si="10"/>
        <v>#REF!</v>
      </c>
    </row>
    <row r="140" spans="1:16" ht="12.75">
      <c r="A140" s="567" t="s">
        <v>5473</v>
      </c>
      <c r="B140" s="159">
        <v>1</v>
      </c>
      <c r="C140" s="568" t="s">
        <v>5465</v>
      </c>
      <c r="D140" s="213" t="s">
        <v>5474</v>
      </c>
      <c r="E140" s="56" t="s">
        <v>5475</v>
      </c>
      <c r="F140" s="18">
        <v>1.5</v>
      </c>
      <c r="G140" s="7">
        <v>2</v>
      </c>
      <c r="H140" s="77">
        <v>2</v>
      </c>
      <c r="I140" s="78">
        <v>2</v>
      </c>
      <c r="J140" s="79">
        <v>0</v>
      </c>
      <c r="K140" s="6">
        <v>0</v>
      </c>
      <c r="L140" s="80">
        <v>0</v>
      </c>
      <c r="M140" s="64">
        <v>5</v>
      </c>
      <c r="N140" s="15">
        <v>5</v>
      </c>
      <c r="O140" s="43">
        <v>150</v>
      </c>
      <c r="P140" s="170" t="e">
        <f t="shared" ca="1" si="10"/>
        <v>#REF!</v>
      </c>
    </row>
    <row r="141" spans="1:16" ht="12.75">
      <c r="A141" s="567" t="s">
        <v>5477</v>
      </c>
      <c r="B141" s="159">
        <v>1</v>
      </c>
      <c r="C141" s="568" t="s">
        <v>5465</v>
      </c>
      <c r="D141" s="213" t="s">
        <v>5478</v>
      </c>
      <c r="E141" s="56" t="s">
        <v>5479</v>
      </c>
      <c r="F141" s="18">
        <v>1.5</v>
      </c>
      <c r="G141" s="7">
        <v>2</v>
      </c>
      <c r="H141" s="77">
        <v>2</v>
      </c>
      <c r="I141" s="78">
        <v>2</v>
      </c>
      <c r="J141" s="79">
        <v>0</v>
      </c>
      <c r="K141" s="6">
        <v>0</v>
      </c>
      <c r="L141" s="80">
        <v>0</v>
      </c>
      <c r="M141" s="64">
        <v>5</v>
      </c>
      <c r="N141" s="15">
        <v>5</v>
      </c>
      <c r="O141" s="43">
        <v>150</v>
      </c>
      <c r="P141" s="170" t="e">
        <f t="shared" ca="1" si="10"/>
        <v>#REF!</v>
      </c>
    </row>
    <row r="142" spans="1:16" ht="12.75">
      <c r="A142" s="567" t="s">
        <v>5481</v>
      </c>
      <c r="B142" s="159">
        <v>1</v>
      </c>
      <c r="C142" s="568" t="s">
        <v>5482</v>
      </c>
      <c r="D142" s="50" t="s">
        <v>5483</v>
      </c>
      <c r="E142" s="56" t="s">
        <v>5484</v>
      </c>
      <c r="F142" s="18">
        <v>1.5</v>
      </c>
      <c r="G142" s="7">
        <v>2</v>
      </c>
      <c r="H142" s="77">
        <v>2</v>
      </c>
      <c r="I142" s="78">
        <v>2</v>
      </c>
      <c r="J142" s="79">
        <v>0</v>
      </c>
      <c r="K142" s="6">
        <v>0</v>
      </c>
      <c r="L142" s="80">
        <v>0</v>
      </c>
      <c r="M142" s="64">
        <v>5</v>
      </c>
      <c r="N142" s="15">
        <v>5</v>
      </c>
      <c r="O142" s="43">
        <v>150</v>
      </c>
      <c r="P142" s="170" t="e">
        <f t="shared" ca="1" si="10"/>
        <v>#REF!</v>
      </c>
    </row>
    <row r="143" spans="1:16" ht="16.5">
      <c r="A143" s="1400" t="s">
        <v>13483</v>
      </c>
      <c r="B143" s="1359"/>
      <c r="C143" s="1359"/>
      <c r="D143" s="1359"/>
      <c r="E143" s="1359"/>
      <c r="F143" s="1359"/>
      <c r="G143" s="1359"/>
      <c r="H143" s="1359"/>
      <c r="I143" s="1359"/>
      <c r="J143" s="1359"/>
      <c r="K143" s="1359"/>
      <c r="L143" s="1359"/>
      <c r="M143" s="1359"/>
      <c r="N143" s="1359"/>
      <c r="O143" s="1359"/>
      <c r="P143" s="1357"/>
    </row>
    <row r="144" spans="1:16" ht="12.75">
      <c r="A144" s="567" t="s">
        <v>5486</v>
      </c>
      <c r="B144" s="159">
        <v>2</v>
      </c>
      <c r="C144" s="568" t="s">
        <v>5487</v>
      </c>
      <c r="D144" s="50" t="s">
        <v>5488</v>
      </c>
      <c r="E144" s="56" t="s">
        <v>5489</v>
      </c>
      <c r="F144" s="5">
        <v>2</v>
      </c>
      <c r="G144" s="7">
        <v>4</v>
      </c>
      <c r="H144" s="77">
        <v>4</v>
      </c>
      <c r="I144" s="78">
        <v>4</v>
      </c>
      <c r="J144" s="79">
        <v>0</v>
      </c>
      <c r="K144" s="6">
        <v>0</v>
      </c>
      <c r="L144" s="80">
        <v>0</v>
      </c>
      <c r="M144" s="64">
        <v>10</v>
      </c>
      <c r="N144" s="15">
        <v>10</v>
      </c>
      <c r="O144" s="43">
        <v>150</v>
      </c>
      <c r="P144" s="170" t="e">
        <f t="shared" ref="P144:P149" ca="1" si="11">VLOOKUP(A144, INDIRECT("'Zbrojmistrz/Płatnerz/Kowal'!$B$8:$D"), 3, FALSE())</f>
        <v>#REF!</v>
      </c>
    </row>
    <row r="145" spans="1:16" ht="12.75">
      <c r="A145" s="567" t="s">
        <v>5491</v>
      </c>
      <c r="B145" s="159">
        <v>2</v>
      </c>
      <c r="C145" s="568" t="s">
        <v>5487</v>
      </c>
      <c r="D145" s="213" t="s">
        <v>5492</v>
      </c>
      <c r="E145" s="56" t="s">
        <v>5493</v>
      </c>
      <c r="F145" s="5">
        <v>2</v>
      </c>
      <c r="G145" s="7">
        <v>4</v>
      </c>
      <c r="H145" s="77">
        <v>4</v>
      </c>
      <c r="I145" s="78">
        <v>4</v>
      </c>
      <c r="J145" s="79">
        <v>0</v>
      </c>
      <c r="K145" s="6">
        <v>0</v>
      </c>
      <c r="L145" s="80">
        <v>0</v>
      </c>
      <c r="M145" s="64">
        <v>10</v>
      </c>
      <c r="N145" s="15">
        <v>10</v>
      </c>
      <c r="O145" s="43">
        <v>150</v>
      </c>
      <c r="P145" s="170" t="e">
        <f t="shared" ca="1" si="11"/>
        <v>#REF!</v>
      </c>
    </row>
    <row r="146" spans="1:16" ht="12.75">
      <c r="A146" s="567" t="s">
        <v>5495</v>
      </c>
      <c r="B146" s="159">
        <v>2</v>
      </c>
      <c r="C146" s="568" t="s">
        <v>5487</v>
      </c>
      <c r="D146" s="213" t="s">
        <v>5496</v>
      </c>
      <c r="E146" s="56" t="s">
        <v>5497</v>
      </c>
      <c r="F146" s="5">
        <v>2</v>
      </c>
      <c r="G146" s="7">
        <v>4</v>
      </c>
      <c r="H146" s="77">
        <v>4</v>
      </c>
      <c r="I146" s="78">
        <v>4</v>
      </c>
      <c r="J146" s="79">
        <v>0</v>
      </c>
      <c r="K146" s="6">
        <v>0</v>
      </c>
      <c r="L146" s="80">
        <v>0</v>
      </c>
      <c r="M146" s="64">
        <v>10</v>
      </c>
      <c r="N146" s="15">
        <v>10</v>
      </c>
      <c r="O146" s="43">
        <v>150</v>
      </c>
      <c r="P146" s="170" t="e">
        <f t="shared" ca="1" si="11"/>
        <v>#REF!</v>
      </c>
    </row>
    <row r="147" spans="1:16" ht="12.75">
      <c r="A147" s="567" t="s">
        <v>5499</v>
      </c>
      <c r="B147" s="159">
        <v>2</v>
      </c>
      <c r="C147" s="568" t="s">
        <v>5487</v>
      </c>
      <c r="D147" s="213" t="s">
        <v>5500</v>
      </c>
      <c r="E147" s="56" t="s">
        <v>5501</v>
      </c>
      <c r="F147" s="5">
        <v>2</v>
      </c>
      <c r="G147" s="7">
        <v>4</v>
      </c>
      <c r="H147" s="77">
        <v>4</v>
      </c>
      <c r="I147" s="78">
        <v>4</v>
      </c>
      <c r="J147" s="79">
        <v>0</v>
      </c>
      <c r="K147" s="6">
        <v>0</v>
      </c>
      <c r="L147" s="80">
        <v>0</v>
      </c>
      <c r="M147" s="64">
        <v>10</v>
      </c>
      <c r="N147" s="15">
        <v>10</v>
      </c>
      <c r="O147" s="43">
        <v>150</v>
      </c>
      <c r="P147" s="170" t="e">
        <f t="shared" ca="1" si="11"/>
        <v>#REF!</v>
      </c>
    </row>
    <row r="148" spans="1:16" ht="12.75">
      <c r="A148" s="567" t="s">
        <v>5503</v>
      </c>
      <c r="B148" s="159">
        <v>2</v>
      </c>
      <c r="C148" s="568" t="s">
        <v>5487</v>
      </c>
      <c r="D148" s="50" t="s">
        <v>5504</v>
      </c>
      <c r="E148" s="56" t="s">
        <v>5505</v>
      </c>
      <c r="F148" s="5">
        <v>2</v>
      </c>
      <c r="G148" s="7">
        <v>4</v>
      </c>
      <c r="H148" s="77">
        <v>4</v>
      </c>
      <c r="I148" s="78">
        <v>4</v>
      </c>
      <c r="J148" s="79">
        <v>0</v>
      </c>
      <c r="K148" s="6">
        <v>0</v>
      </c>
      <c r="L148" s="80">
        <v>0</v>
      </c>
      <c r="M148" s="64">
        <v>10</v>
      </c>
      <c r="N148" s="15">
        <v>10</v>
      </c>
      <c r="O148" s="43">
        <v>150</v>
      </c>
      <c r="P148" s="170" t="e">
        <f t="shared" ca="1" si="11"/>
        <v>#REF!</v>
      </c>
    </row>
    <row r="149" spans="1:16" ht="12.75">
      <c r="A149" s="567" t="s">
        <v>5507</v>
      </c>
      <c r="B149" s="159">
        <v>2</v>
      </c>
      <c r="C149" s="568" t="s">
        <v>5508</v>
      </c>
      <c r="D149" s="213" t="s">
        <v>5509</v>
      </c>
      <c r="E149" s="56" t="s">
        <v>5510</v>
      </c>
      <c r="F149" s="5">
        <v>2</v>
      </c>
      <c r="G149" s="7">
        <v>4</v>
      </c>
      <c r="H149" s="77">
        <v>4</v>
      </c>
      <c r="I149" s="78">
        <v>4</v>
      </c>
      <c r="J149" s="79">
        <v>0</v>
      </c>
      <c r="K149" s="6">
        <v>0</v>
      </c>
      <c r="L149" s="80">
        <v>0</v>
      </c>
      <c r="M149" s="64">
        <v>10</v>
      </c>
      <c r="N149" s="15">
        <v>10</v>
      </c>
      <c r="O149" s="43">
        <v>150</v>
      </c>
      <c r="P149" s="170" t="e">
        <f t="shared" ca="1" si="11"/>
        <v>#REF!</v>
      </c>
    </row>
    <row r="150" spans="1:16" ht="16.5">
      <c r="A150" s="1400" t="s">
        <v>13483</v>
      </c>
      <c r="B150" s="1359"/>
      <c r="C150" s="1359"/>
      <c r="D150" s="1359"/>
      <c r="E150" s="1359"/>
      <c r="F150" s="1359"/>
      <c r="G150" s="1359"/>
      <c r="H150" s="1359"/>
      <c r="I150" s="1359"/>
      <c r="J150" s="1359"/>
      <c r="K150" s="1359"/>
      <c r="L150" s="1359"/>
      <c r="M150" s="1359"/>
      <c r="N150" s="1359"/>
      <c r="O150" s="1359"/>
      <c r="P150" s="1357"/>
    </row>
    <row r="151" spans="1:16" ht="12.75">
      <c r="A151" s="567" t="s">
        <v>5512</v>
      </c>
      <c r="B151" s="159">
        <v>3</v>
      </c>
      <c r="C151" s="568" t="s">
        <v>5513</v>
      </c>
      <c r="D151" s="50" t="s">
        <v>5514</v>
      </c>
      <c r="E151" s="56" t="s">
        <v>5515</v>
      </c>
      <c r="F151" s="5">
        <v>2.5</v>
      </c>
      <c r="G151" s="7">
        <v>6</v>
      </c>
      <c r="H151" s="77">
        <v>6</v>
      </c>
      <c r="I151" s="78">
        <v>6</v>
      </c>
      <c r="J151" s="79">
        <v>0</v>
      </c>
      <c r="K151" s="6">
        <v>0</v>
      </c>
      <c r="L151" s="80">
        <v>0</v>
      </c>
      <c r="M151" s="64">
        <v>20</v>
      </c>
      <c r="N151" s="15">
        <v>20</v>
      </c>
      <c r="O151" s="43">
        <v>200</v>
      </c>
      <c r="P151" s="170" t="e">
        <f t="shared" ref="P151:P155" ca="1" si="12">VLOOKUP(A151, INDIRECT("'Zbrojmistrz/Płatnerz/Kowal'!$B$8:$D"), 3, FALSE())</f>
        <v>#REF!</v>
      </c>
    </row>
    <row r="152" spans="1:16" ht="12.75">
      <c r="A152" s="567" t="s">
        <v>5517</v>
      </c>
      <c r="B152" s="159">
        <v>3</v>
      </c>
      <c r="C152" s="568" t="s">
        <v>5518</v>
      </c>
      <c r="D152" s="213" t="s">
        <v>5519</v>
      </c>
      <c r="E152" s="56" t="s">
        <v>5520</v>
      </c>
      <c r="F152" s="5">
        <v>2.5</v>
      </c>
      <c r="G152" s="7">
        <v>6</v>
      </c>
      <c r="H152" s="77">
        <v>6</v>
      </c>
      <c r="I152" s="78">
        <v>6</v>
      </c>
      <c r="J152" s="79">
        <v>0</v>
      </c>
      <c r="K152" s="6">
        <v>0</v>
      </c>
      <c r="L152" s="80">
        <v>0</v>
      </c>
      <c r="M152" s="64">
        <v>20</v>
      </c>
      <c r="N152" s="15">
        <v>20</v>
      </c>
      <c r="O152" s="43">
        <v>200</v>
      </c>
      <c r="P152" s="170" t="e">
        <f t="shared" ca="1" si="12"/>
        <v>#REF!</v>
      </c>
    </row>
    <row r="153" spans="1:16" ht="12.75">
      <c r="A153" s="567" t="s">
        <v>5522</v>
      </c>
      <c r="B153" s="159">
        <v>3</v>
      </c>
      <c r="C153" s="568"/>
      <c r="D153" s="50" t="s">
        <v>5524</v>
      </c>
      <c r="E153" s="56" t="s">
        <v>5525</v>
      </c>
      <c r="F153" s="5">
        <v>2.5</v>
      </c>
      <c r="G153" s="7">
        <v>6</v>
      </c>
      <c r="H153" s="77">
        <v>6</v>
      </c>
      <c r="I153" s="78">
        <v>6</v>
      </c>
      <c r="J153" s="79">
        <v>0</v>
      </c>
      <c r="K153" s="6">
        <v>0</v>
      </c>
      <c r="L153" s="80">
        <v>0</v>
      </c>
      <c r="M153" s="64">
        <v>20</v>
      </c>
      <c r="N153" s="15">
        <v>20</v>
      </c>
      <c r="O153" s="43">
        <v>200</v>
      </c>
      <c r="P153" s="170" t="e">
        <f t="shared" ca="1" si="12"/>
        <v>#REF!</v>
      </c>
    </row>
    <row r="154" spans="1:16" ht="12.75">
      <c r="A154" s="567" t="s">
        <v>5527</v>
      </c>
      <c r="B154" s="159">
        <v>3</v>
      </c>
      <c r="C154" s="568" t="s">
        <v>5523</v>
      </c>
      <c r="D154" s="50" t="s">
        <v>5529</v>
      </c>
      <c r="E154" s="56" t="s">
        <v>5530</v>
      </c>
      <c r="F154" s="5">
        <v>2.5</v>
      </c>
      <c r="G154" s="7">
        <v>6</v>
      </c>
      <c r="H154" s="77">
        <v>6</v>
      </c>
      <c r="I154" s="78">
        <v>6</v>
      </c>
      <c r="J154" s="79">
        <v>0</v>
      </c>
      <c r="K154" s="6">
        <v>0</v>
      </c>
      <c r="L154" s="80">
        <v>0</v>
      </c>
      <c r="M154" s="64">
        <v>20</v>
      </c>
      <c r="N154" s="15">
        <v>20</v>
      </c>
      <c r="O154" s="43">
        <v>200</v>
      </c>
      <c r="P154" s="170" t="e">
        <f t="shared" ca="1" si="12"/>
        <v>#REF!</v>
      </c>
    </row>
    <row r="155" spans="1:16" ht="12.75">
      <c r="A155" s="567" t="s">
        <v>5532</v>
      </c>
      <c r="B155" s="159">
        <v>3</v>
      </c>
      <c r="C155" s="568" t="s">
        <v>5528</v>
      </c>
      <c r="D155" s="50" t="s">
        <v>5533</v>
      </c>
      <c r="E155" s="56" t="s">
        <v>5534</v>
      </c>
      <c r="F155" s="5">
        <v>2.5</v>
      </c>
      <c r="G155" s="7">
        <v>6</v>
      </c>
      <c r="H155" s="77">
        <v>6</v>
      </c>
      <c r="I155" s="78">
        <v>6</v>
      </c>
      <c r="J155" s="79">
        <v>0</v>
      </c>
      <c r="K155" s="6">
        <v>0</v>
      </c>
      <c r="L155" s="80">
        <v>0</v>
      </c>
      <c r="M155" s="64">
        <v>20</v>
      </c>
      <c r="N155" s="15">
        <v>20</v>
      </c>
      <c r="O155" s="43">
        <v>200</v>
      </c>
      <c r="P155" s="170" t="e">
        <f t="shared" ca="1" si="12"/>
        <v>#REF!</v>
      </c>
    </row>
    <row r="156" spans="1:16" ht="16.5">
      <c r="A156" s="1400" t="s">
        <v>13483</v>
      </c>
      <c r="B156" s="1359"/>
      <c r="C156" s="1359"/>
      <c r="D156" s="1359"/>
      <c r="E156" s="1359"/>
      <c r="F156" s="1359"/>
      <c r="G156" s="1359"/>
      <c r="H156" s="1359"/>
      <c r="I156" s="1359"/>
      <c r="J156" s="1359"/>
      <c r="K156" s="1359"/>
      <c r="L156" s="1359"/>
      <c r="M156" s="1359"/>
      <c r="N156" s="1359"/>
      <c r="O156" s="1359"/>
      <c r="P156" s="1357"/>
    </row>
    <row r="157" spans="1:16" ht="12.75">
      <c r="A157" s="567" t="s">
        <v>5536</v>
      </c>
      <c r="B157" s="159">
        <v>4</v>
      </c>
      <c r="C157" s="568" t="s">
        <v>5537</v>
      </c>
      <c r="D157" s="50" t="s">
        <v>5538</v>
      </c>
      <c r="E157" s="56" t="s">
        <v>5539</v>
      </c>
      <c r="F157" s="5">
        <v>3</v>
      </c>
      <c r="G157" s="7">
        <v>8</v>
      </c>
      <c r="H157" s="77">
        <v>8</v>
      </c>
      <c r="I157" s="78">
        <v>8</v>
      </c>
      <c r="J157" s="79">
        <v>0</v>
      </c>
      <c r="K157" s="6">
        <v>0</v>
      </c>
      <c r="L157" s="80">
        <v>0</v>
      </c>
      <c r="M157" s="64">
        <v>35</v>
      </c>
      <c r="N157" s="15">
        <v>35</v>
      </c>
      <c r="O157" s="43">
        <v>200</v>
      </c>
      <c r="P157" s="170" t="e">
        <f t="shared" ref="P157:P159" ca="1" si="13">VLOOKUP(A157, INDIRECT("'Zbrojmistrz/Płatnerz/Kowal'!$B$8:$D"), 3, FALSE())</f>
        <v>#REF!</v>
      </c>
    </row>
    <row r="158" spans="1:16" ht="12.75">
      <c r="A158" s="567" t="s">
        <v>5541</v>
      </c>
      <c r="B158" s="159">
        <v>4</v>
      </c>
      <c r="C158" s="568" t="s">
        <v>5542</v>
      </c>
      <c r="D158" s="213" t="s">
        <v>5543</v>
      </c>
      <c r="E158" s="56" t="s">
        <v>5544</v>
      </c>
      <c r="F158" s="5">
        <v>3</v>
      </c>
      <c r="G158" s="7">
        <v>8</v>
      </c>
      <c r="H158" s="77">
        <v>8</v>
      </c>
      <c r="I158" s="78">
        <v>8</v>
      </c>
      <c r="J158" s="79">
        <v>0</v>
      </c>
      <c r="K158" s="6">
        <v>0</v>
      </c>
      <c r="L158" s="80">
        <v>0</v>
      </c>
      <c r="M158" s="64">
        <v>35</v>
      </c>
      <c r="N158" s="15">
        <v>35</v>
      </c>
      <c r="O158" s="43">
        <v>200</v>
      </c>
      <c r="P158" s="170" t="e">
        <f t="shared" ca="1" si="13"/>
        <v>#REF!</v>
      </c>
    </row>
    <row r="159" spans="1:16" ht="12.75">
      <c r="A159" s="567" t="s">
        <v>5546</v>
      </c>
      <c r="B159" s="159">
        <v>4</v>
      </c>
      <c r="C159" s="568" t="s">
        <v>5547</v>
      </c>
      <c r="D159" s="50" t="s">
        <v>5548</v>
      </c>
      <c r="E159" s="56" t="s">
        <v>5549</v>
      </c>
      <c r="F159" s="5">
        <v>3</v>
      </c>
      <c r="G159" s="7">
        <v>8</v>
      </c>
      <c r="H159" s="77">
        <v>8</v>
      </c>
      <c r="I159" s="78">
        <v>8</v>
      </c>
      <c r="J159" s="79">
        <v>0</v>
      </c>
      <c r="K159" s="6">
        <v>0</v>
      </c>
      <c r="L159" s="80">
        <v>0</v>
      </c>
      <c r="M159" s="64">
        <v>35</v>
      </c>
      <c r="N159" s="15">
        <v>35</v>
      </c>
      <c r="O159" s="43">
        <v>200</v>
      </c>
      <c r="P159" s="170" t="e">
        <f t="shared" ca="1" si="13"/>
        <v>#REF!</v>
      </c>
    </row>
    <row r="160" spans="1:16" ht="16.5">
      <c r="A160" s="1400" t="s">
        <v>13483</v>
      </c>
      <c r="B160" s="1359"/>
      <c r="C160" s="1359"/>
      <c r="D160" s="1359"/>
      <c r="E160" s="1359"/>
      <c r="F160" s="1359"/>
      <c r="G160" s="1359"/>
      <c r="H160" s="1359"/>
      <c r="I160" s="1359"/>
      <c r="J160" s="1359"/>
      <c r="K160" s="1359"/>
      <c r="L160" s="1359"/>
      <c r="M160" s="1359"/>
      <c r="N160" s="1359"/>
      <c r="O160" s="1359"/>
      <c r="P160" s="1357"/>
    </row>
    <row r="161" spans="1:16" ht="12.75">
      <c r="A161" s="567" t="s">
        <v>5551</v>
      </c>
      <c r="B161" s="159">
        <v>5</v>
      </c>
      <c r="C161" s="568" t="s">
        <v>5552</v>
      </c>
      <c r="D161" s="50" t="s">
        <v>5553</v>
      </c>
      <c r="E161" s="56" t="s">
        <v>5554</v>
      </c>
      <c r="F161" s="5">
        <v>3.5</v>
      </c>
      <c r="G161" s="7">
        <v>10</v>
      </c>
      <c r="H161" s="77">
        <v>10</v>
      </c>
      <c r="I161" s="78">
        <v>10</v>
      </c>
      <c r="J161" s="79">
        <v>0</v>
      </c>
      <c r="K161" s="6">
        <v>0</v>
      </c>
      <c r="L161" s="80">
        <v>0</v>
      </c>
      <c r="M161" s="64">
        <v>50</v>
      </c>
      <c r="N161" s="15">
        <v>50</v>
      </c>
      <c r="O161" s="43">
        <v>250</v>
      </c>
      <c r="P161" s="170" t="e">
        <f t="shared" ref="P161:P164" ca="1" si="14">VLOOKUP(A161, INDIRECT("'Zbrojmistrz/Płatnerz/Kowal'!$B$8:$D"), 3, FALSE())</f>
        <v>#REF!</v>
      </c>
    </row>
    <row r="162" spans="1:16" ht="12.75">
      <c r="A162" s="567" t="s">
        <v>5556</v>
      </c>
      <c r="B162" s="159">
        <v>5</v>
      </c>
      <c r="C162" s="568" t="s">
        <v>5552</v>
      </c>
      <c r="D162" s="213" t="s">
        <v>5557</v>
      </c>
      <c r="E162" s="56" t="s">
        <v>5558</v>
      </c>
      <c r="F162" s="5">
        <v>3.5</v>
      </c>
      <c r="G162" s="7">
        <v>10</v>
      </c>
      <c r="H162" s="77">
        <v>10</v>
      </c>
      <c r="I162" s="78">
        <v>10</v>
      </c>
      <c r="J162" s="79">
        <v>0</v>
      </c>
      <c r="K162" s="6">
        <v>0</v>
      </c>
      <c r="L162" s="80">
        <v>0</v>
      </c>
      <c r="M162" s="64">
        <v>50</v>
      </c>
      <c r="N162" s="15">
        <v>50</v>
      </c>
      <c r="O162" s="43">
        <v>250</v>
      </c>
      <c r="P162" s="170" t="e">
        <f t="shared" ca="1" si="14"/>
        <v>#REF!</v>
      </c>
    </row>
    <row r="163" spans="1:16" ht="12.75">
      <c r="A163" s="567" t="s">
        <v>5560</v>
      </c>
      <c r="B163" s="159">
        <v>5</v>
      </c>
      <c r="C163" s="568" t="s">
        <v>5561</v>
      </c>
      <c r="D163" s="50" t="s">
        <v>5562</v>
      </c>
      <c r="E163" s="56" t="s">
        <v>5563</v>
      </c>
      <c r="F163" s="5">
        <v>3.5</v>
      </c>
      <c r="G163" s="7">
        <v>10</v>
      </c>
      <c r="H163" s="77">
        <v>10</v>
      </c>
      <c r="I163" s="78">
        <v>10</v>
      </c>
      <c r="J163" s="79">
        <v>0</v>
      </c>
      <c r="K163" s="6">
        <v>0</v>
      </c>
      <c r="L163" s="80">
        <v>0</v>
      </c>
      <c r="M163" s="64">
        <v>50</v>
      </c>
      <c r="N163" s="15">
        <v>50</v>
      </c>
      <c r="O163" s="43">
        <v>250</v>
      </c>
      <c r="P163" s="170" t="e">
        <f t="shared" ca="1" si="14"/>
        <v>#REF!</v>
      </c>
    </row>
    <row r="164" spans="1:16" ht="12.75">
      <c r="A164" s="567" t="s">
        <v>5565</v>
      </c>
      <c r="B164" s="159">
        <v>5</v>
      </c>
      <c r="C164" s="568" t="s">
        <v>5566</v>
      </c>
      <c r="D164" s="50" t="s">
        <v>5567</v>
      </c>
      <c r="E164" s="56" t="s">
        <v>5568</v>
      </c>
      <c r="F164" s="5">
        <v>3.5</v>
      </c>
      <c r="G164" s="7">
        <v>10</v>
      </c>
      <c r="H164" s="77">
        <v>10</v>
      </c>
      <c r="I164" s="78">
        <v>10</v>
      </c>
      <c r="J164" s="79">
        <v>0</v>
      </c>
      <c r="K164" s="6">
        <v>0</v>
      </c>
      <c r="L164" s="80">
        <v>0</v>
      </c>
      <c r="M164" s="64">
        <v>50</v>
      </c>
      <c r="N164" s="15">
        <v>50</v>
      </c>
      <c r="O164" s="43">
        <v>250</v>
      </c>
      <c r="P164" s="170" t="e">
        <f t="shared" ca="1" si="14"/>
        <v>#REF!</v>
      </c>
    </row>
    <row r="165" spans="1:16" ht="12.75">
      <c r="A165" s="1399" t="s">
        <v>13489</v>
      </c>
      <c r="B165" s="1355"/>
      <c r="C165" s="1355"/>
      <c r="D165" s="1355"/>
      <c r="E165" s="1355"/>
      <c r="F165" s="1355"/>
      <c r="G165" s="1355"/>
      <c r="H165" s="1355"/>
      <c r="I165" s="1355"/>
      <c r="J165" s="1355"/>
      <c r="K165" s="1355"/>
      <c r="L165" s="1355"/>
      <c r="M165" s="1355"/>
      <c r="N165" s="1355"/>
      <c r="O165" s="1355"/>
      <c r="P165" s="1355"/>
    </row>
    <row r="166" spans="1:16" ht="15.75" customHeight="1">
      <c r="A166" s="1355"/>
      <c r="B166" s="1355"/>
      <c r="C166" s="1355"/>
      <c r="D166" s="1355"/>
      <c r="E166" s="1355"/>
      <c r="F166" s="1355"/>
      <c r="G166" s="1355"/>
      <c r="H166" s="1355"/>
      <c r="I166" s="1355"/>
      <c r="J166" s="1355"/>
      <c r="K166" s="1355"/>
      <c r="L166" s="1355"/>
      <c r="M166" s="1355"/>
      <c r="N166" s="1355"/>
      <c r="O166" s="1355"/>
      <c r="P166" s="1355"/>
    </row>
    <row r="167" spans="1:16" ht="12.75">
      <c r="A167" s="562" t="s">
        <v>5951</v>
      </c>
      <c r="B167" s="159">
        <v>0</v>
      </c>
      <c r="C167" s="173" t="s">
        <v>5952</v>
      </c>
      <c r="D167" s="88" t="s">
        <v>5954</v>
      </c>
      <c r="E167" s="56" t="s">
        <v>5955</v>
      </c>
      <c r="F167" s="5">
        <v>3</v>
      </c>
      <c r="G167" s="7">
        <v>0</v>
      </c>
      <c r="H167" s="77">
        <v>0</v>
      </c>
      <c r="I167" s="78">
        <v>0</v>
      </c>
      <c r="J167" s="79">
        <v>0</v>
      </c>
      <c r="K167" s="6">
        <v>0</v>
      </c>
      <c r="L167" s="80">
        <v>0</v>
      </c>
      <c r="M167" s="64">
        <v>0</v>
      </c>
      <c r="N167" s="15">
        <v>0</v>
      </c>
      <c r="O167" s="43">
        <v>50</v>
      </c>
      <c r="P167" s="170" t="e">
        <f t="shared" ref="P167:P180" ca="1" si="15">VLOOKUP(A167, INDIRECT("'Krawiec'!$B$8:$D"), 3, FALSE())</f>
        <v>#REF!</v>
      </c>
    </row>
    <row r="168" spans="1:16" ht="12.75">
      <c r="A168" s="562" t="s">
        <v>5957</v>
      </c>
      <c r="B168" s="159">
        <v>0</v>
      </c>
      <c r="C168" s="173" t="s">
        <v>5952</v>
      </c>
      <c r="D168" s="60" t="s">
        <v>295</v>
      </c>
      <c r="E168" s="56" t="s">
        <v>5958</v>
      </c>
      <c r="F168" s="5">
        <v>3</v>
      </c>
      <c r="G168" s="7">
        <v>0</v>
      </c>
      <c r="H168" s="77">
        <v>0</v>
      </c>
      <c r="I168" s="78">
        <v>0</v>
      </c>
      <c r="J168" s="79">
        <v>0</v>
      </c>
      <c r="K168" s="6">
        <v>0</v>
      </c>
      <c r="L168" s="80">
        <v>0</v>
      </c>
      <c r="M168" s="64">
        <v>0</v>
      </c>
      <c r="N168" s="15">
        <v>0</v>
      </c>
      <c r="O168" s="43">
        <v>50</v>
      </c>
      <c r="P168" s="170" t="e">
        <f t="shared" ca="1" si="15"/>
        <v>#REF!</v>
      </c>
    </row>
    <row r="169" spans="1:16" ht="12.75">
      <c r="A169" s="562" t="s">
        <v>5960</v>
      </c>
      <c r="B169" s="159">
        <v>0</v>
      </c>
      <c r="C169" s="173" t="s">
        <v>5952</v>
      </c>
      <c r="D169" s="88" t="s">
        <v>5961</v>
      </c>
      <c r="E169" s="56" t="s">
        <v>5962</v>
      </c>
      <c r="F169" s="5">
        <v>3</v>
      </c>
      <c r="G169" s="7">
        <v>0</v>
      </c>
      <c r="H169" s="77">
        <v>0</v>
      </c>
      <c r="I169" s="78">
        <v>0</v>
      </c>
      <c r="J169" s="79">
        <v>0</v>
      </c>
      <c r="K169" s="6">
        <v>0</v>
      </c>
      <c r="L169" s="80">
        <v>0</v>
      </c>
      <c r="M169" s="64">
        <v>0</v>
      </c>
      <c r="N169" s="15">
        <v>0</v>
      </c>
      <c r="O169" s="43">
        <v>50</v>
      </c>
      <c r="P169" s="170" t="e">
        <f t="shared" ca="1" si="15"/>
        <v>#REF!</v>
      </c>
    </row>
    <row r="170" spans="1:16" ht="12.75">
      <c r="A170" s="562" t="s">
        <v>5964</v>
      </c>
      <c r="B170" s="159">
        <v>0</v>
      </c>
      <c r="C170" s="173" t="s">
        <v>5965</v>
      </c>
      <c r="D170" s="88" t="s">
        <v>5966</v>
      </c>
      <c r="E170" s="56" t="s">
        <v>5967</v>
      </c>
      <c r="F170" s="5">
        <v>3</v>
      </c>
      <c r="G170" s="7">
        <v>0</v>
      </c>
      <c r="H170" s="77">
        <v>0</v>
      </c>
      <c r="I170" s="78">
        <v>0</v>
      </c>
      <c r="J170" s="79">
        <v>0</v>
      </c>
      <c r="K170" s="6">
        <v>0</v>
      </c>
      <c r="L170" s="80">
        <v>0</v>
      </c>
      <c r="M170" s="64">
        <v>0</v>
      </c>
      <c r="N170" s="15">
        <v>0</v>
      </c>
      <c r="O170" s="43">
        <v>50</v>
      </c>
      <c r="P170" s="170" t="e">
        <f t="shared" ca="1" si="15"/>
        <v>#REF!</v>
      </c>
    </row>
    <row r="171" spans="1:16" ht="12.75">
      <c r="A171" s="562" t="s">
        <v>5969</v>
      </c>
      <c r="B171" s="159">
        <v>0</v>
      </c>
      <c r="C171" s="173" t="s">
        <v>5965</v>
      </c>
      <c r="D171" s="88" t="s">
        <v>5970</v>
      </c>
      <c r="E171" s="56" t="s">
        <v>5971</v>
      </c>
      <c r="F171" s="5">
        <v>3</v>
      </c>
      <c r="G171" s="7">
        <v>0</v>
      </c>
      <c r="H171" s="77">
        <v>0</v>
      </c>
      <c r="I171" s="78">
        <v>0</v>
      </c>
      <c r="J171" s="79">
        <v>0</v>
      </c>
      <c r="K171" s="6">
        <v>0</v>
      </c>
      <c r="L171" s="80">
        <v>0</v>
      </c>
      <c r="M171" s="64">
        <v>0</v>
      </c>
      <c r="N171" s="15">
        <v>0</v>
      </c>
      <c r="O171" s="43">
        <v>50</v>
      </c>
      <c r="P171" s="170" t="e">
        <f t="shared" ca="1" si="15"/>
        <v>#REF!</v>
      </c>
    </row>
    <row r="172" spans="1:16" ht="12.75">
      <c r="A172" s="562" t="s">
        <v>5973</v>
      </c>
      <c r="B172" s="159">
        <v>0</v>
      </c>
      <c r="C172" s="173" t="s">
        <v>5965</v>
      </c>
      <c r="D172" s="88" t="s">
        <v>5974</v>
      </c>
      <c r="E172" s="56" t="s">
        <v>5975</v>
      </c>
      <c r="F172" s="5">
        <v>3</v>
      </c>
      <c r="G172" s="7">
        <v>0</v>
      </c>
      <c r="H172" s="77">
        <v>0</v>
      </c>
      <c r="I172" s="78">
        <v>0</v>
      </c>
      <c r="J172" s="79">
        <v>0</v>
      </c>
      <c r="K172" s="6">
        <v>0</v>
      </c>
      <c r="L172" s="80">
        <v>0</v>
      </c>
      <c r="M172" s="64">
        <v>0</v>
      </c>
      <c r="N172" s="15">
        <v>0</v>
      </c>
      <c r="O172" s="43">
        <v>50</v>
      </c>
      <c r="P172" s="170" t="e">
        <f t="shared" ca="1" si="15"/>
        <v>#REF!</v>
      </c>
    </row>
    <row r="173" spans="1:16" ht="12.75">
      <c r="A173" s="562" t="s">
        <v>5977</v>
      </c>
      <c r="B173" s="159">
        <v>0</v>
      </c>
      <c r="C173" s="173" t="s">
        <v>5965</v>
      </c>
      <c r="D173" s="88" t="s">
        <v>5978</v>
      </c>
      <c r="E173" s="56" t="s">
        <v>5979</v>
      </c>
      <c r="F173" s="5">
        <v>3</v>
      </c>
      <c r="G173" s="7">
        <v>0</v>
      </c>
      <c r="H173" s="77">
        <v>0</v>
      </c>
      <c r="I173" s="78">
        <v>0</v>
      </c>
      <c r="J173" s="79">
        <v>0</v>
      </c>
      <c r="K173" s="6">
        <v>0</v>
      </c>
      <c r="L173" s="80">
        <v>0</v>
      </c>
      <c r="M173" s="64">
        <v>0</v>
      </c>
      <c r="N173" s="15">
        <v>0</v>
      </c>
      <c r="O173" s="43">
        <v>50</v>
      </c>
      <c r="P173" s="170" t="e">
        <f t="shared" ca="1" si="15"/>
        <v>#REF!</v>
      </c>
    </row>
    <row r="174" spans="1:16" ht="12.75">
      <c r="A174" s="569" t="s">
        <v>5981</v>
      </c>
      <c r="B174" s="159">
        <v>0</v>
      </c>
      <c r="C174" s="173" t="s">
        <v>5965</v>
      </c>
      <c r="D174" s="88" t="s">
        <v>5982</v>
      </c>
      <c r="E174" s="56" t="s">
        <v>5983</v>
      </c>
      <c r="F174" s="5">
        <v>3</v>
      </c>
      <c r="G174" s="7">
        <v>0</v>
      </c>
      <c r="H174" s="77">
        <v>0</v>
      </c>
      <c r="I174" s="78">
        <v>0</v>
      </c>
      <c r="J174" s="79">
        <v>0</v>
      </c>
      <c r="K174" s="6">
        <v>0</v>
      </c>
      <c r="L174" s="80">
        <v>0</v>
      </c>
      <c r="M174" s="64">
        <v>0</v>
      </c>
      <c r="N174" s="15">
        <v>0</v>
      </c>
      <c r="O174" s="43">
        <v>50</v>
      </c>
      <c r="P174" s="170" t="e">
        <f t="shared" ca="1" si="15"/>
        <v>#REF!</v>
      </c>
    </row>
    <row r="175" spans="1:16" ht="12.75">
      <c r="A175" s="562" t="s">
        <v>5985</v>
      </c>
      <c r="B175" s="159">
        <v>0</v>
      </c>
      <c r="C175" s="173" t="s">
        <v>5965</v>
      </c>
      <c r="D175" s="88" t="s">
        <v>5986</v>
      </c>
      <c r="E175" s="56" t="s">
        <v>5987</v>
      </c>
      <c r="F175" s="5">
        <v>3</v>
      </c>
      <c r="G175" s="7">
        <v>0</v>
      </c>
      <c r="H175" s="77">
        <v>0</v>
      </c>
      <c r="I175" s="78">
        <v>0</v>
      </c>
      <c r="J175" s="79">
        <v>0</v>
      </c>
      <c r="K175" s="6">
        <v>0</v>
      </c>
      <c r="L175" s="80">
        <v>0</v>
      </c>
      <c r="M175" s="64">
        <v>0</v>
      </c>
      <c r="N175" s="15">
        <v>0</v>
      </c>
      <c r="O175" s="43">
        <v>50</v>
      </c>
      <c r="P175" s="170" t="e">
        <f t="shared" ca="1" si="15"/>
        <v>#REF!</v>
      </c>
    </row>
    <row r="176" spans="1:16" ht="12.75">
      <c r="A176" s="562" t="s">
        <v>5989</v>
      </c>
      <c r="B176" s="159">
        <v>0</v>
      </c>
      <c r="C176" s="173" t="s">
        <v>5965</v>
      </c>
      <c r="D176" s="88" t="s">
        <v>5990</v>
      </c>
      <c r="E176" s="56" t="s">
        <v>5991</v>
      </c>
      <c r="F176" s="5">
        <v>3</v>
      </c>
      <c r="G176" s="7">
        <v>0</v>
      </c>
      <c r="H176" s="77">
        <v>0</v>
      </c>
      <c r="I176" s="78">
        <v>0</v>
      </c>
      <c r="J176" s="79">
        <v>0</v>
      </c>
      <c r="K176" s="6">
        <v>0</v>
      </c>
      <c r="L176" s="80">
        <v>0</v>
      </c>
      <c r="M176" s="64">
        <v>0</v>
      </c>
      <c r="N176" s="15">
        <v>0</v>
      </c>
      <c r="O176" s="43">
        <v>50</v>
      </c>
      <c r="P176" s="170" t="e">
        <f t="shared" ca="1" si="15"/>
        <v>#REF!</v>
      </c>
    </row>
    <row r="177" spans="1:16" ht="12.75">
      <c r="A177" s="562" t="s">
        <v>5993</v>
      </c>
      <c r="B177" s="159">
        <v>0</v>
      </c>
      <c r="C177" s="173" t="s">
        <v>5965</v>
      </c>
      <c r="D177" s="88" t="s">
        <v>5994</v>
      </c>
      <c r="E177" s="56" t="s">
        <v>5995</v>
      </c>
      <c r="F177" s="5">
        <v>3</v>
      </c>
      <c r="G177" s="7">
        <v>0</v>
      </c>
      <c r="H177" s="77">
        <v>0</v>
      </c>
      <c r="I177" s="78">
        <v>0</v>
      </c>
      <c r="J177" s="79">
        <v>0</v>
      </c>
      <c r="K177" s="6">
        <v>0</v>
      </c>
      <c r="L177" s="80">
        <v>0</v>
      </c>
      <c r="M177" s="64">
        <v>0</v>
      </c>
      <c r="N177" s="15">
        <v>0</v>
      </c>
      <c r="O177" s="43">
        <v>50</v>
      </c>
      <c r="P177" s="170" t="e">
        <f t="shared" ca="1" si="15"/>
        <v>#REF!</v>
      </c>
    </row>
    <row r="178" spans="1:16" ht="12.75">
      <c r="A178" s="562" t="s">
        <v>5997</v>
      </c>
      <c r="B178" s="159">
        <v>0</v>
      </c>
      <c r="C178" s="173" t="s">
        <v>5965</v>
      </c>
      <c r="D178" s="88" t="s">
        <v>5998</v>
      </c>
      <c r="E178" s="56" t="s">
        <v>5999</v>
      </c>
      <c r="F178" s="5">
        <v>3</v>
      </c>
      <c r="G178" s="7">
        <v>0</v>
      </c>
      <c r="H178" s="77">
        <v>0</v>
      </c>
      <c r="I178" s="78">
        <v>0</v>
      </c>
      <c r="J178" s="79">
        <v>0</v>
      </c>
      <c r="K178" s="6">
        <v>0</v>
      </c>
      <c r="L178" s="80">
        <v>0</v>
      </c>
      <c r="M178" s="64">
        <v>0</v>
      </c>
      <c r="N178" s="15">
        <v>0</v>
      </c>
      <c r="O178" s="43">
        <v>50</v>
      </c>
      <c r="P178" s="170" t="e">
        <f t="shared" ca="1" si="15"/>
        <v>#REF!</v>
      </c>
    </row>
    <row r="179" spans="1:16" ht="12.75">
      <c r="A179" s="562" t="s">
        <v>6001</v>
      </c>
      <c r="B179" s="159">
        <v>0</v>
      </c>
      <c r="C179" s="173" t="s">
        <v>5965</v>
      </c>
      <c r="D179" s="88" t="s">
        <v>6002</v>
      </c>
      <c r="E179" s="56" t="s">
        <v>6003</v>
      </c>
      <c r="F179" s="5">
        <v>3</v>
      </c>
      <c r="G179" s="7">
        <v>0</v>
      </c>
      <c r="H179" s="77">
        <v>0</v>
      </c>
      <c r="I179" s="78">
        <v>0</v>
      </c>
      <c r="J179" s="79">
        <v>0</v>
      </c>
      <c r="K179" s="6">
        <v>0</v>
      </c>
      <c r="L179" s="80">
        <v>0</v>
      </c>
      <c r="M179" s="64">
        <v>0</v>
      </c>
      <c r="N179" s="15">
        <v>0</v>
      </c>
      <c r="O179" s="43">
        <v>50</v>
      </c>
      <c r="P179" s="170" t="e">
        <f t="shared" ca="1" si="15"/>
        <v>#REF!</v>
      </c>
    </row>
    <row r="180" spans="1:16" ht="12.75">
      <c r="A180" s="562" t="s">
        <v>6005</v>
      </c>
      <c r="B180" s="159">
        <v>0</v>
      </c>
      <c r="C180" s="173" t="s">
        <v>6006</v>
      </c>
      <c r="D180" s="88" t="s">
        <v>6007</v>
      </c>
      <c r="E180" s="56" t="s">
        <v>6008</v>
      </c>
      <c r="F180" s="5">
        <v>3</v>
      </c>
      <c r="G180" s="7">
        <v>0</v>
      </c>
      <c r="H180" s="77">
        <v>0</v>
      </c>
      <c r="I180" s="78">
        <v>0</v>
      </c>
      <c r="J180" s="79">
        <v>0</v>
      </c>
      <c r="K180" s="6">
        <v>0</v>
      </c>
      <c r="L180" s="80">
        <v>0</v>
      </c>
      <c r="M180" s="64">
        <v>0</v>
      </c>
      <c r="N180" s="15">
        <v>0</v>
      </c>
      <c r="O180" s="43">
        <v>50</v>
      </c>
      <c r="P180" s="170" t="e">
        <f t="shared" ca="1" si="15"/>
        <v>#REF!</v>
      </c>
    </row>
    <row r="181" spans="1:16" ht="16.5">
      <c r="A181" s="1398" t="s">
        <v>13483</v>
      </c>
      <c r="B181" s="1359"/>
      <c r="C181" s="1359"/>
      <c r="D181" s="1359"/>
      <c r="E181" s="1359"/>
      <c r="F181" s="1359"/>
      <c r="G181" s="1359"/>
      <c r="H181" s="1359"/>
      <c r="I181" s="1359"/>
      <c r="J181" s="1359"/>
      <c r="K181" s="1359"/>
      <c r="L181" s="1359"/>
      <c r="M181" s="1359"/>
      <c r="N181" s="1359"/>
      <c r="O181" s="1359"/>
      <c r="P181" s="1357"/>
    </row>
    <row r="182" spans="1:16" ht="12.75">
      <c r="A182" s="562" t="s">
        <v>6010</v>
      </c>
      <c r="B182" s="159">
        <v>1</v>
      </c>
      <c r="C182" s="173" t="s">
        <v>6011</v>
      </c>
      <c r="D182" s="60" t="s">
        <v>295</v>
      </c>
      <c r="E182" s="56" t="s">
        <v>6012</v>
      </c>
      <c r="F182" s="5">
        <v>3</v>
      </c>
      <c r="G182" s="7">
        <v>5</v>
      </c>
      <c r="H182" s="77">
        <v>5</v>
      </c>
      <c r="I182" s="78">
        <v>5</v>
      </c>
      <c r="J182" s="79">
        <v>0</v>
      </c>
      <c r="K182" s="6">
        <v>0</v>
      </c>
      <c r="L182" s="80">
        <v>0</v>
      </c>
      <c r="M182" s="64">
        <v>0</v>
      </c>
      <c r="N182" s="15">
        <v>0</v>
      </c>
      <c r="O182" s="43">
        <v>100</v>
      </c>
      <c r="P182" s="170" t="e">
        <f t="shared" ref="P182:P230" ca="1" si="16">VLOOKUP(A182, INDIRECT("'Krawiec'!$B$8:$D"), 3, FALSE())</f>
        <v>#REF!</v>
      </c>
    </row>
    <row r="183" spans="1:16" ht="12.75">
      <c r="A183" s="562" t="s">
        <v>6014</v>
      </c>
      <c r="B183" s="159">
        <v>1</v>
      </c>
      <c r="C183" s="173" t="s">
        <v>6011</v>
      </c>
      <c r="D183" s="88" t="s">
        <v>6015</v>
      </c>
      <c r="E183" s="56" t="s">
        <v>6016</v>
      </c>
      <c r="F183" s="5">
        <v>3</v>
      </c>
      <c r="G183" s="7">
        <v>5</v>
      </c>
      <c r="H183" s="77">
        <v>5</v>
      </c>
      <c r="I183" s="78">
        <v>5</v>
      </c>
      <c r="J183" s="79">
        <v>0</v>
      </c>
      <c r="K183" s="6">
        <v>0</v>
      </c>
      <c r="L183" s="80">
        <v>0</v>
      </c>
      <c r="M183" s="64">
        <v>0</v>
      </c>
      <c r="N183" s="15">
        <v>0</v>
      </c>
      <c r="O183" s="43">
        <v>100</v>
      </c>
      <c r="P183" s="170" t="e">
        <f t="shared" ca="1" si="16"/>
        <v>#REF!</v>
      </c>
    </row>
    <row r="184" spans="1:16" ht="12.75">
      <c r="A184" s="562" t="s">
        <v>6018</v>
      </c>
      <c r="B184" s="159">
        <v>1</v>
      </c>
      <c r="C184" s="173" t="s">
        <v>6011</v>
      </c>
      <c r="D184" s="88" t="s">
        <v>6019</v>
      </c>
      <c r="E184" s="56" t="s">
        <v>6020</v>
      </c>
      <c r="F184" s="5">
        <v>3</v>
      </c>
      <c r="G184" s="7">
        <v>5</v>
      </c>
      <c r="H184" s="77">
        <v>5</v>
      </c>
      <c r="I184" s="78">
        <v>5</v>
      </c>
      <c r="J184" s="79">
        <v>0</v>
      </c>
      <c r="K184" s="6">
        <v>0</v>
      </c>
      <c r="L184" s="80">
        <v>0</v>
      </c>
      <c r="M184" s="64">
        <v>0</v>
      </c>
      <c r="N184" s="15">
        <v>0</v>
      </c>
      <c r="O184" s="43">
        <v>100</v>
      </c>
      <c r="P184" s="170" t="e">
        <f t="shared" ca="1" si="16"/>
        <v>#REF!</v>
      </c>
    </row>
    <row r="185" spans="1:16" ht="12.75">
      <c r="A185" s="562" t="s">
        <v>6022</v>
      </c>
      <c r="B185" s="159">
        <v>1</v>
      </c>
      <c r="C185" s="173" t="s">
        <v>6011</v>
      </c>
      <c r="D185" s="88" t="s">
        <v>6023</v>
      </c>
      <c r="E185" s="56" t="s">
        <v>6024</v>
      </c>
      <c r="F185" s="5">
        <v>3</v>
      </c>
      <c r="G185" s="7">
        <v>5</v>
      </c>
      <c r="H185" s="77">
        <v>5</v>
      </c>
      <c r="I185" s="78">
        <v>5</v>
      </c>
      <c r="J185" s="79">
        <v>0</v>
      </c>
      <c r="K185" s="6">
        <v>0</v>
      </c>
      <c r="L185" s="80">
        <v>0</v>
      </c>
      <c r="M185" s="64">
        <v>0</v>
      </c>
      <c r="N185" s="15">
        <v>0</v>
      </c>
      <c r="O185" s="43">
        <v>100</v>
      </c>
      <c r="P185" s="170" t="e">
        <f t="shared" ca="1" si="16"/>
        <v>#REF!</v>
      </c>
    </row>
    <row r="186" spans="1:16" ht="12.75">
      <c r="A186" s="562" t="s">
        <v>6026</v>
      </c>
      <c r="B186" s="159">
        <v>1</v>
      </c>
      <c r="C186" s="173" t="s">
        <v>6011</v>
      </c>
      <c r="D186" s="88" t="s">
        <v>6027</v>
      </c>
      <c r="E186" s="56" t="s">
        <v>6028</v>
      </c>
      <c r="F186" s="5">
        <v>3</v>
      </c>
      <c r="G186" s="7">
        <v>5</v>
      </c>
      <c r="H186" s="77">
        <v>5</v>
      </c>
      <c r="I186" s="78">
        <v>5</v>
      </c>
      <c r="J186" s="79">
        <v>0</v>
      </c>
      <c r="K186" s="6">
        <v>0</v>
      </c>
      <c r="L186" s="80">
        <v>0</v>
      </c>
      <c r="M186" s="64">
        <v>0</v>
      </c>
      <c r="N186" s="15">
        <v>0</v>
      </c>
      <c r="O186" s="43">
        <v>100</v>
      </c>
      <c r="P186" s="170" t="e">
        <f t="shared" ca="1" si="16"/>
        <v>#REF!</v>
      </c>
    </row>
    <row r="187" spans="1:16" ht="12.75">
      <c r="A187" s="562" t="s">
        <v>6030</v>
      </c>
      <c r="B187" s="159">
        <v>1</v>
      </c>
      <c r="C187" s="173" t="s">
        <v>6011</v>
      </c>
      <c r="D187" s="88" t="s">
        <v>6031</v>
      </c>
      <c r="E187" s="56" t="s">
        <v>6032</v>
      </c>
      <c r="F187" s="5">
        <v>3</v>
      </c>
      <c r="G187" s="7">
        <v>5</v>
      </c>
      <c r="H187" s="77">
        <v>5</v>
      </c>
      <c r="I187" s="78">
        <v>5</v>
      </c>
      <c r="J187" s="79">
        <v>0</v>
      </c>
      <c r="K187" s="6">
        <v>0</v>
      </c>
      <c r="L187" s="80">
        <v>0</v>
      </c>
      <c r="M187" s="64">
        <v>0</v>
      </c>
      <c r="N187" s="15">
        <v>0</v>
      </c>
      <c r="O187" s="43">
        <v>100</v>
      </c>
      <c r="P187" s="170" t="e">
        <f t="shared" ca="1" si="16"/>
        <v>#REF!</v>
      </c>
    </row>
    <row r="188" spans="1:16" ht="12.75">
      <c r="A188" s="562" t="s">
        <v>6034</v>
      </c>
      <c r="B188" s="159">
        <v>1</v>
      </c>
      <c r="C188" s="173" t="s">
        <v>6011</v>
      </c>
      <c r="D188" s="88" t="s">
        <v>6035</v>
      </c>
      <c r="E188" s="56" t="s">
        <v>6036</v>
      </c>
      <c r="F188" s="5">
        <v>3</v>
      </c>
      <c r="G188" s="7">
        <v>5</v>
      </c>
      <c r="H188" s="77">
        <v>5</v>
      </c>
      <c r="I188" s="78">
        <v>5</v>
      </c>
      <c r="J188" s="79">
        <v>0</v>
      </c>
      <c r="K188" s="6">
        <v>0</v>
      </c>
      <c r="L188" s="80">
        <v>0</v>
      </c>
      <c r="M188" s="64">
        <v>0</v>
      </c>
      <c r="N188" s="15">
        <v>0</v>
      </c>
      <c r="O188" s="43">
        <v>100</v>
      </c>
      <c r="P188" s="170" t="e">
        <f t="shared" ca="1" si="16"/>
        <v>#REF!</v>
      </c>
    </row>
    <row r="189" spans="1:16" ht="12.75">
      <c r="A189" s="562" t="s">
        <v>6038</v>
      </c>
      <c r="B189" s="159">
        <v>1</v>
      </c>
      <c r="C189" s="173" t="s">
        <v>6011</v>
      </c>
      <c r="D189" s="88" t="s">
        <v>6039</v>
      </c>
      <c r="E189" s="56" t="s">
        <v>6040</v>
      </c>
      <c r="F189" s="5">
        <v>3</v>
      </c>
      <c r="G189" s="7">
        <v>5</v>
      </c>
      <c r="H189" s="77">
        <v>5</v>
      </c>
      <c r="I189" s="78">
        <v>5</v>
      </c>
      <c r="J189" s="79">
        <v>0</v>
      </c>
      <c r="K189" s="6">
        <v>0</v>
      </c>
      <c r="L189" s="80">
        <v>0</v>
      </c>
      <c r="M189" s="64">
        <v>0</v>
      </c>
      <c r="N189" s="15">
        <v>0</v>
      </c>
      <c r="O189" s="43">
        <v>100</v>
      </c>
      <c r="P189" s="170" t="e">
        <f t="shared" ca="1" si="16"/>
        <v>#REF!</v>
      </c>
    </row>
    <row r="190" spans="1:16" ht="12.75">
      <c r="A190" s="562" t="s">
        <v>6042</v>
      </c>
      <c r="B190" s="159">
        <v>1</v>
      </c>
      <c r="C190" s="173" t="s">
        <v>6011</v>
      </c>
      <c r="D190" s="88" t="s">
        <v>6043</v>
      </c>
      <c r="E190" s="56" t="s">
        <v>6044</v>
      </c>
      <c r="F190" s="5">
        <v>3</v>
      </c>
      <c r="G190" s="7">
        <v>5</v>
      </c>
      <c r="H190" s="77">
        <v>5</v>
      </c>
      <c r="I190" s="78">
        <v>5</v>
      </c>
      <c r="J190" s="79">
        <v>0</v>
      </c>
      <c r="K190" s="6">
        <v>0</v>
      </c>
      <c r="L190" s="80">
        <v>0</v>
      </c>
      <c r="M190" s="64">
        <v>0</v>
      </c>
      <c r="N190" s="15">
        <v>0</v>
      </c>
      <c r="O190" s="43">
        <v>100</v>
      </c>
      <c r="P190" s="170" t="e">
        <f t="shared" ca="1" si="16"/>
        <v>#REF!</v>
      </c>
    </row>
    <row r="191" spans="1:16" ht="12.75">
      <c r="A191" s="562" t="s">
        <v>6046</v>
      </c>
      <c r="B191" s="159">
        <v>1</v>
      </c>
      <c r="C191" s="173" t="s">
        <v>6011</v>
      </c>
      <c r="D191" s="88" t="s">
        <v>6047</v>
      </c>
      <c r="E191" s="56" t="s">
        <v>6048</v>
      </c>
      <c r="F191" s="5">
        <v>3</v>
      </c>
      <c r="G191" s="7">
        <v>5</v>
      </c>
      <c r="H191" s="77">
        <v>5</v>
      </c>
      <c r="I191" s="78">
        <v>5</v>
      </c>
      <c r="J191" s="79">
        <v>0</v>
      </c>
      <c r="K191" s="6">
        <v>0</v>
      </c>
      <c r="L191" s="80">
        <v>0</v>
      </c>
      <c r="M191" s="64">
        <v>0</v>
      </c>
      <c r="N191" s="15">
        <v>0</v>
      </c>
      <c r="O191" s="43">
        <v>100</v>
      </c>
      <c r="P191" s="170" t="e">
        <f t="shared" ca="1" si="16"/>
        <v>#REF!</v>
      </c>
    </row>
    <row r="192" spans="1:16" ht="12.75">
      <c r="A192" s="562" t="s">
        <v>6050</v>
      </c>
      <c r="B192" s="159">
        <v>1</v>
      </c>
      <c r="C192" s="173" t="s">
        <v>6011</v>
      </c>
      <c r="D192" s="88" t="s">
        <v>6051</v>
      </c>
      <c r="E192" s="56" t="s">
        <v>6052</v>
      </c>
      <c r="F192" s="5">
        <v>3</v>
      </c>
      <c r="G192" s="7">
        <v>5</v>
      </c>
      <c r="H192" s="77">
        <v>5</v>
      </c>
      <c r="I192" s="78">
        <v>5</v>
      </c>
      <c r="J192" s="79">
        <v>0</v>
      </c>
      <c r="K192" s="6">
        <v>0</v>
      </c>
      <c r="L192" s="80">
        <v>0</v>
      </c>
      <c r="M192" s="64">
        <v>0</v>
      </c>
      <c r="N192" s="15">
        <v>0</v>
      </c>
      <c r="O192" s="43">
        <v>100</v>
      </c>
      <c r="P192" s="170" t="e">
        <f t="shared" ca="1" si="16"/>
        <v>#REF!</v>
      </c>
    </row>
    <row r="193" spans="1:16" ht="12.75">
      <c r="A193" s="562" t="s">
        <v>6054</v>
      </c>
      <c r="B193" s="159">
        <v>1</v>
      </c>
      <c r="C193" s="173" t="s">
        <v>6011</v>
      </c>
      <c r="D193" s="88" t="s">
        <v>6055</v>
      </c>
      <c r="E193" s="56" t="s">
        <v>6056</v>
      </c>
      <c r="F193" s="5">
        <v>3</v>
      </c>
      <c r="G193" s="7">
        <v>5</v>
      </c>
      <c r="H193" s="77">
        <v>5</v>
      </c>
      <c r="I193" s="78">
        <v>5</v>
      </c>
      <c r="J193" s="79">
        <v>0</v>
      </c>
      <c r="K193" s="6">
        <v>0</v>
      </c>
      <c r="L193" s="80">
        <v>0</v>
      </c>
      <c r="M193" s="64">
        <v>0</v>
      </c>
      <c r="N193" s="15">
        <v>0</v>
      </c>
      <c r="O193" s="43">
        <v>100</v>
      </c>
      <c r="P193" s="170" t="e">
        <f t="shared" ca="1" si="16"/>
        <v>#REF!</v>
      </c>
    </row>
    <row r="194" spans="1:16" ht="12.75">
      <c r="A194" s="562" t="s">
        <v>6058</v>
      </c>
      <c r="B194" s="159">
        <v>1</v>
      </c>
      <c r="C194" s="173" t="s">
        <v>6011</v>
      </c>
      <c r="D194" s="88" t="s">
        <v>6059</v>
      </c>
      <c r="E194" s="56" t="s">
        <v>6060</v>
      </c>
      <c r="F194" s="5">
        <v>3</v>
      </c>
      <c r="G194" s="7">
        <v>5</v>
      </c>
      <c r="H194" s="77">
        <v>5</v>
      </c>
      <c r="I194" s="78">
        <v>5</v>
      </c>
      <c r="J194" s="79">
        <v>0</v>
      </c>
      <c r="K194" s="6">
        <v>0</v>
      </c>
      <c r="L194" s="80">
        <v>0</v>
      </c>
      <c r="M194" s="64">
        <v>0</v>
      </c>
      <c r="N194" s="15">
        <v>0</v>
      </c>
      <c r="O194" s="43">
        <v>100</v>
      </c>
      <c r="P194" s="170" t="e">
        <f t="shared" ca="1" si="16"/>
        <v>#REF!</v>
      </c>
    </row>
    <row r="195" spans="1:16" ht="12.75">
      <c r="A195" s="562" t="s">
        <v>6062</v>
      </c>
      <c r="B195" s="159">
        <v>1</v>
      </c>
      <c r="C195" s="173" t="s">
        <v>6011</v>
      </c>
      <c r="D195" s="88" t="s">
        <v>6063</v>
      </c>
      <c r="E195" s="56" t="s">
        <v>6064</v>
      </c>
      <c r="F195" s="5">
        <v>3</v>
      </c>
      <c r="G195" s="7">
        <v>5</v>
      </c>
      <c r="H195" s="77">
        <v>5</v>
      </c>
      <c r="I195" s="78">
        <v>5</v>
      </c>
      <c r="J195" s="79">
        <v>0</v>
      </c>
      <c r="K195" s="6">
        <v>0</v>
      </c>
      <c r="L195" s="80">
        <v>0</v>
      </c>
      <c r="M195" s="64">
        <v>0</v>
      </c>
      <c r="N195" s="15">
        <v>0</v>
      </c>
      <c r="O195" s="43">
        <v>100</v>
      </c>
      <c r="P195" s="170" t="e">
        <f t="shared" ca="1" si="16"/>
        <v>#REF!</v>
      </c>
    </row>
    <row r="196" spans="1:16" ht="12.75">
      <c r="A196" s="562" t="s">
        <v>6066</v>
      </c>
      <c r="B196" s="159">
        <v>1</v>
      </c>
      <c r="C196" s="173" t="s">
        <v>6011</v>
      </c>
      <c r="D196" s="88" t="s">
        <v>6067</v>
      </c>
      <c r="E196" s="56" t="s">
        <v>6068</v>
      </c>
      <c r="F196" s="5">
        <v>3</v>
      </c>
      <c r="G196" s="7">
        <v>5</v>
      </c>
      <c r="H196" s="77">
        <v>5</v>
      </c>
      <c r="I196" s="78">
        <v>5</v>
      </c>
      <c r="J196" s="79">
        <v>0</v>
      </c>
      <c r="K196" s="6">
        <v>0</v>
      </c>
      <c r="L196" s="80">
        <v>0</v>
      </c>
      <c r="M196" s="64">
        <v>0</v>
      </c>
      <c r="N196" s="15">
        <v>0</v>
      </c>
      <c r="O196" s="43">
        <v>100</v>
      </c>
      <c r="P196" s="170" t="e">
        <f t="shared" ca="1" si="16"/>
        <v>#REF!</v>
      </c>
    </row>
    <row r="197" spans="1:16" ht="12.75">
      <c r="A197" s="562" t="s">
        <v>6070</v>
      </c>
      <c r="B197" s="159">
        <v>1</v>
      </c>
      <c r="C197" s="173" t="s">
        <v>6011</v>
      </c>
      <c r="D197" s="88" t="s">
        <v>6071</v>
      </c>
      <c r="E197" s="56" t="s">
        <v>6072</v>
      </c>
      <c r="F197" s="5">
        <v>3</v>
      </c>
      <c r="G197" s="7">
        <v>5</v>
      </c>
      <c r="H197" s="77">
        <v>5</v>
      </c>
      <c r="I197" s="78">
        <v>5</v>
      </c>
      <c r="J197" s="79">
        <v>0</v>
      </c>
      <c r="K197" s="6">
        <v>0</v>
      </c>
      <c r="L197" s="80">
        <v>0</v>
      </c>
      <c r="M197" s="64">
        <v>0</v>
      </c>
      <c r="N197" s="15">
        <v>0</v>
      </c>
      <c r="O197" s="43">
        <v>100</v>
      </c>
      <c r="P197" s="170" t="e">
        <f t="shared" ca="1" si="16"/>
        <v>#REF!</v>
      </c>
    </row>
    <row r="198" spans="1:16" ht="12.75">
      <c r="A198" s="562" t="s">
        <v>6074</v>
      </c>
      <c r="B198" s="159">
        <v>1</v>
      </c>
      <c r="C198" s="173" t="s">
        <v>6011</v>
      </c>
      <c r="D198" s="88" t="s">
        <v>6075</v>
      </c>
      <c r="E198" s="56" t="s">
        <v>6076</v>
      </c>
      <c r="F198" s="5">
        <v>3</v>
      </c>
      <c r="G198" s="7">
        <v>5</v>
      </c>
      <c r="H198" s="77">
        <v>5</v>
      </c>
      <c r="I198" s="78">
        <v>5</v>
      </c>
      <c r="J198" s="79">
        <v>0</v>
      </c>
      <c r="K198" s="6">
        <v>0</v>
      </c>
      <c r="L198" s="80">
        <v>0</v>
      </c>
      <c r="M198" s="64">
        <v>0</v>
      </c>
      <c r="N198" s="15">
        <v>0</v>
      </c>
      <c r="O198" s="43">
        <v>100</v>
      </c>
      <c r="P198" s="170" t="e">
        <f t="shared" ca="1" si="16"/>
        <v>#REF!</v>
      </c>
    </row>
    <row r="199" spans="1:16" ht="12.75">
      <c r="A199" s="562" t="s">
        <v>6078</v>
      </c>
      <c r="B199" s="159">
        <v>1</v>
      </c>
      <c r="C199" s="173" t="s">
        <v>6011</v>
      </c>
      <c r="D199" s="88" t="s">
        <v>6079</v>
      </c>
      <c r="E199" s="56" t="s">
        <v>6080</v>
      </c>
      <c r="F199" s="5">
        <v>3</v>
      </c>
      <c r="G199" s="7">
        <v>5</v>
      </c>
      <c r="H199" s="77">
        <v>5</v>
      </c>
      <c r="I199" s="78">
        <v>5</v>
      </c>
      <c r="J199" s="79">
        <v>0</v>
      </c>
      <c r="K199" s="6">
        <v>0</v>
      </c>
      <c r="L199" s="80">
        <v>0</v>
      </c>
      <c r="M199" s="64">
        <v>0</v>
      </c>
      <c r="N199" s="15">
        <v>0</v>
      </c>
      <c r="O199" s="43">
        <v>100</v>
      </c>
      <c r="P199" s="170" t="e">
        <f t="shared" ca="1" si="16"/>
        <v>#REF!</v>
      </c>
    </row>
    <row r="200" spans="1:16" ht="12.75">
      <c r="A200" s="562" t="s">
        <v>6082</v>
      </c>
      <c r="B200" s="159">
        <v>1</v>
      </c>
      <c r="C200" s="173" t="s">
        <v>6011</v>
      </c>
      <c r="D200" s="88" t="s">
        <v>6083</v>
      </c>
      <c r="E200" s="56" t="s">
        <v>6084</v>
      </c>
      <c r="F200" s="5">
        <v>3</v>
      </c>
      <c r="G200" s="7">
        <v>5</v>
      </c>
      <c r="H200" s="77">
        <v>5</v>
      </c>
      <c r="I200" s="78">
        <v>5</v>
      </c>
      <c r="J200" s="79">
        <v>0</v>
      </c>
      <c r="K200" s="6">
        <v>0</v>
      </c>
      <c r="L200" s="80">
        <v>0</v>
      </c>
      <c r="M200" s="64">
        <v>0</v>
      </c>
      <c r="N200" s="15">
        <v>0</v>
      </c>
      <c r="O200" s="43">
        <v>100</v>
      </c>
      <c r="P200" s="170" t="e">
        <f t="shared" ca="1" si="16"/>
        <v>#REF!</v>
      </c>
    </row>
    <row r="201" spans="1:16" ht="12.75">
      <c r="A201" s="562" t="s">
        <v>6086</v>
      </c>
      <c r="B201" s="159">
        <v>1</v>
      </c>
      <c r="C201" s="173" t="s">
        <v>6011</v>
      </c>
      <c r="D201" s="88" t="s">
        <v>6087</v>
      </c>
      <c r="E201" s="56" t="s">
        <v>6088</v>
      </c>
      <c r="F201" s="5">
        <v>3</v>
      </c>
      <c r="G201" s="7">
        <v>5</v>
      </c>
      <c r="H201" s="77">
        <v>5</v>
      </c>
      <c r="I201" s="78">
        <v>5</v>
      </c>
      <c r="J201" s="79">
        <v>0</v>
      </c>
      <c r="K201" s="6">
        <v>0</v>
      </c>
      <c r="L201" s="80">
        <v>0</v>
      </c>
      <c r="M201" s="64">
        <v>0</v>
      </c>
      <c r="N201" s="15">
        <v>0</v>
      </c>
      <c r="O201" s="43">
        <v>100</v>
      </c>
      <c r="P201" s="170" t="e">
        <f t="shared" ca="1" si="16"/>
        <v>#REF!</v>
      </c>
    </row>
    <row r="202" spans="1:16" ht="12.75">
      <c r="A202" s="562" t="s">
        <v>6090</v>
      </c>
      <c r="B202" s="159">
        <v>1</v>
      </c>
      <c r="C202" s="173" t="s">
        <v>6011</v>
      </c>
      <c r="D202" s="88" t="s">
        <v>6091</v>
      </c>
      <c r="E202" s="56" t="s">
        <v>6092</v>
      </c>
      <c r="F202" s="5">
        <v>3</v>
      </c>
      <c r="G202" s="7">
        <v>5</v>
      </c>
      <c r="H202" s="77">
        <v>5</v>
      </c>
      <c r="I202" s="78">
        <v>5</v>
      </c>
      <c r="J202" s="79">
        <v>0</v>
      </c>
      <c r="K202" s="6">
        <v>0</v>
      </c>
      <c r="L202" s="80">
        <v>0</v>
      </c>
      <c r="M202" s="64">
        <v>0</v>
      </c>
      <c r="N202" s="15">
        <v>0</v>
      </c>
      <c r="O202" s="43">
        <v>100</v>
      </c>
      <c r="P202" s="170" t="e">
        <f t="shared" ca="1" si="16"/>
        <v>#REF!</v>
      </c>
    </row>
    <row r="203" spans="1:16" ht="12.75">
      <c r="A203" s="562" t="s">
        <v>6094</v>
      </c>
      <c r="B203" s="159">
        <v>1</v>
      </c>
      <c r="C203" s="173" t="s">
        <v>6011</v>
      </c>
      <c r="D203" s="88" t="s">
        <v>6095</v>
      </c>
      <c r="E203" s="56" t="s">
        <v>6096</v>
      </c>
      <c r="F203" s="5">
        <v>3</v>
      </c>
      <c r="G203" s="7">
        <v>5</v>
      </c>
      <c r="H203" s="77">
        <v>5</v>
      </c>
      <c r="I203" s="78">
        <v>5</v>
      </c>
      <c r="J203" s="79">
        <v>0</v>
      </c>
      <c r="K203" s="6">
        <v>0</v>
      </c>
      <c r="L203" s="80">
        <v>0</v>
      </c>
      <c r="M203" s="64">
        <v>0</v>
      </c>
      <c r="N203" s="15">
        <v>0</v>
      </c>
      <c r="O203" s="43">
        <v>100</v>
      </c>
      <c r="P203" s="170" t="e">
        <f t="shared" ca="1" si="16"/>
        <v>#REF!</v>
      </c>
    </row>
    <row r="204" spans="1:16" ht="12.75">
      <c r="A204" s="569" t="s">
        <v>6098</v>
      </c>
      <c r="B204" s="159">
        <v>1</v>
      </c>
      <c r="C204" s="173" t="s">
        <v>6011</v>
      </c>
      <c r="D204" s="88" t="s">
        <v>6099</v>
      </c>
      <c r="E204" s="56" t="s">
        <v>6100</v>
      </c>
      <c r="F204" s="5">
        <v>3</v>
      </c>
      <c r="G204" s="7">
        <v>5</v>
      </c>
      <c r="H204" s="77">
        <v>5</v>
      </c>
      <c r="I204" s="78">
        <v>5</v>
      </c>
      <c r="J204" s="79">
        <v>0</v>
      </c>
      <c r="K204" s="6">
        <v>0</v>
      </c>
      <c r="L204" s="80">
        <v>0</v>
      </c>
      <c r="M204" s="64">
        <v>0</v>
      </c>
      <c r="N204" s="15">
        <v>0</v>
      </c>
      <c r="O204" s="43">
        <v>100</v>
      </c>
      <c r="P204" s="170" t="e">
        <f t="shared" ca="1" si="16"/>
        <v>#REF!</v>
      </c>
    </row>
    <row r="205" spans="1:16" ht="12.75">
      <c r="A205" s="562" t="s">
        <v>6102</v>
      </c>
      <c r="B205" s="159">
        <v>1</v>
      </c>
      <c r="C205" s="173" t="s">
        <v>6011</v>
      </c>
      <c r="D205" s="88" t="s">
        <v>6103</v>
      </c>
      <c r="E205" s="56" t="s">
        <v>6104</v>
      </c>
      <c r="F205" s="5">
        <v>3</v>
      </c>
      <c r="G205" s="7">
        <v>5</v>
      </c>
      <c r="H205" s="77">
        <v>5</v>
      </c>
      <c r="I205" s="78">
        <v>5</v>
      </c>
      <c r="J205" s="79">
        <v>0</v>
      </c>
      <c r="K205" s="6">
        <v>0</v>
      </c>
      <c r="L205" s="80">
        <v>0</v>
      </c>
      <c r="M205" s="64">
        <v>0</v>
      </c>
      <c r="N205" s="15">
        <v>0</v>
      </c>
      <c r="O205" s="43">
        <v>100</v>
      </c>
      <c r="P205" s="170" t="e">
        <f t="shared" ca="1" si="16"/>
        <v>#REF!</v>
      </c>
    </row>
    <row r="206" spans="1:16" ht="12.75">
      <c r="A206" s="562" t="s">
        <v>6106</v>
      </c>
      <c r="B206" s="159">
        <v>1</v>
      </c>
      <c r="C206" s="173" t="s">
        <v>6011</v>
      </c>
      <c r="D206" s="88" t="s">
        <v>6107</v>
      </c>
      <c r="E206" s="56" t="s">
        <v>6108</v>
      </c>
      <c r="F206" s="5">
        <v>3</v>
      </c>
      <c r="G206" s="7">
        <v>5</v>
      </c>
      <c r="H206" s="77">
        <v>5</v>
      </c>
      <c r="I206" s="78">
        <v>5</v>
      </c>
      <c r="J206" s="79">
        <v>0</v>
      </c>
      <c r="K206" s="6">
        <v>0</v>
      </c>
      <c r="L206" s="80">
        <v>0</v>
      </c>
      <c r="M206" s="64">
        <v>0</v>
      </c>
      <c r="N206" s="15">
        <v>0</v>
      </c>
      <c r="O206" s="43">
        <v>100</v>
      </c>
      <c r="P206" s="170" t="e">
        <f t="shared" ca="1" si="16"/>
        <v>#REF!</v>
      </c>
    </row>
    <row r="207" spans="1:16" ht="12.75">
      <c r="A207" s="562" t="s">
        <v>6110</v>
      </c>
      <c r="B207" s="159">
        <v>1</v>
      </c>
      <c r="C207" s="173" t="s">
        <v>6011</v>
      </c>
      <c r="D207" s="88" t="s">
        <v>6111</v>
      </c>
      <c r="E207" s="56" t="s">
        <v>6112</v>
      </c>
      <c r="F207" s="5">
        <v>3</v>
      </c>
      <c r="G207" s="7">
        <v>5</v>
      </c>
      <c r="H207" s="77">
        <v>5</v>
      </c>
      <c r="I207" s="78">
        <v>5</v>
      </c>
      <c r="J207" s="79">
        <v>0</v>
      </c>
      <c r="K207" s="6">
        <v>0</v>
      </c>
      <c r="L207" s="80">
        <v>0</v>
      </c>
      <c r="M207" s="64">
        <v>0</v>
      </c>
      <c r="N207" s="15">
        <v>0</v>
      </c>
      <c r="O207" s="43">
        <v>100</v>
      </c>
      <c r="P207" s="170" t="e">
        <f t="shared" ca="1" si="16"/>
        <v>#REF!</v>
      </c>
    </row>
    <row r="208" spans="1:16" ht="12.75">
      <c r="A208" s="562" t="s">
        <v>6114</v>
      </c>
      <c r="B208" s="159">
        <v>1</v>
      </c>
      <c r="C208" s="173" t="s">
        <v>6011</v>
      </c>
      <c r="D208" s="88" t="s">
        <v>6115</v>
      </c>
      <c r="E208" s="56" t="s">
        <v>6116</v>
      </c>
      <c r="F208" s="5">
        <v>3</v>
      </c>
      <c r="G208" s="7">
        <v>5</v>
      </c>
      <c r="H208" s="77">
        <v>5</v>
      </c>
      <c r="I208" s="78">
        <v>5</v>
      </c>
      <c r="J208" s="79">
        <v>0</v>
      </c>
      <c r="K208" s="6">
        <v>0</v>
      </c>
      <c r="L208" s="80">
        <v>0</v>
      </c>
      <c r="M208" s="64">
        <v>0</v>
      </c>
      <c r="N208" s="15">
        <v>0</v>
      </c>
      <c r="O208" s="43">
        <v>100</v>
      </c>
      <c r="P208" s="170" t="e">
        <f t="shared" ca="1" si="16"/>
        <v>#REF!</v>
      </c>
    </row>
    <row r="209" spans="1:16" ht="12.75">
      <c r="A209" s="562" t="s">
        <v>6118</v>
      </c>
      <c r="B209" s="159">
        <v>1</v>
      </c>
      <c r="C209" s="173" t="s">
        <v>6011</v>
      </c>
      <c r="D209" s="88" t="s">
        <v>6119</v>
      </c>
      <c r="E209" s="56" t="s">
        <v>6120</v>
      </c>
      <c r="F209" s="5">
        <v>3</v>
      </c>
      <c r="G209" s="7">
        <v>5</v>
      </c>
      <c r="H209" s="77">
        <v>5</v>
      </c>
      <c r="I209" s="78">
        <v>5</v>
      </c>
      <c r="J209" s="79">
        <v>0</v>
      </c>
      <c r="K209" s="6">
        <v>0</v>
      </c>
      <c r="L209" s="80">
        <v>0</v>
      </c>
      <c r="M209" s="64">
        <v>0</v>
      </c>
      <c r="N209" s="15">
        <v>0</v>
      </c>
      <c r="O209" s="43">
        <v>100</v>
      </c>
      <c r="P209" s="170" t="e">
        <f t="shared" ca="1" si="16"/>
        <v>#REF!</v>
      </c>
    </row>
    <row r="210" spans="1:16" ht="12.75">
      <c r="A210" s="562" t="s">
        <v>6122</v>
      </c>
      <c r="B210" s="159">
        <v>1</v>
      </c>
      <c r="C210" s="173" t="s">
        <v>6011</v>
      </c>
      <c r="D210" s="88" t="s">
        <v>6123</v>
      </c>
      <c r="E210" s="56" t="s">
        <v>6124</v>
      </c>
      <c r="F210" s="5">
        <v>3</v>
      </c>
      <c r="G210" s="7">
        <v>5</v>
      </c>
      <c r="H210" s="77">
        <v>5</v>
      </c>
      <c r="I210" s="78">
        <v>5</v>
      </c>
      <c r="J210" s="79">
        <v>0</v>
      </c>
      <c r="K210" s="6">
        <v>0</v>
      </c>
      <c r="L210" s="80">
        <v>0</v>
      </c>
      <c r="M210" s="64">
        <v>0</v>
      </c>
      <c r="N210" s="15">
        <v>0</v>
      </c>
      <c r="O210" s="43">
        <v>100</v>
      </c>
      <c r="P210" s="170" t="e">
        <f t="shared" ca="1" si="16"/>
        <v>#REF!</v>
      </c>
    </row>
    <row r="211" spans="1:16" ht="12.75">
      <c r="A211" s="562" t="s">
        <v>6126</v>
      </c>
      <c r="B211" s="159">
        <v>1</v>
      </c>
      <c r="C211" s="173" t="s">
        <v>6011</v>
      </c>
      <c r="D211" s="570" t="s">
        <v>6127</v>
      </c>
      <c r="E211" s="56" t="s">
        <v>6128</v>
      </c>
      <c r="F211" s="5">
        <v>3</v>
      </c>
      <c r="G211" s="7">
        <v>5</v>
      </c>
      <c r="H211" s="77">
        <v>5</v>
      </c>
      <c r="I211" s="78">
        <v>5</v>
      </c>
      <c r="J211" s="79">
        <v>0</v>
      </c>
      <c r="K211" s="6">
        <v>0</v>
      </c>
      <c r="L211" s="80">
        <v>0</v>
      </c>
      <c r="M211" s="64">
        <v>0</v>
      </c>
      <c r="N211" s="15">
        <v>0</v>
      </c>
      <c r="O211" s="43">
        <v>100</v>
      </c>
      <c r="P211" s="170" t="e">
        <f t="shared" ca="1" si="16"/>
        <v>#REF!</v>
      </c>
    </row>
    <row r="212" spans="1:16" ht="12.75">
      <c r="A212" s="562" t="s">
        <v>6130</v>
      </c>
      <c r="B212" s="159">
        <v>1</v>
      </c>
      <c r="C212" s="173" t="s">
        <v>6011</v>
      </c>
      <c r="D212" s="570" t="s">
        <v>6131</v>
      </c>
      <c r="E212" s="56" t="s">
        <v>6132</v>
      </c>
      <c r="F212" s="5">
        <v>3</v>
      </c>
      <c r="G212" s="7">
        <v>5</v>
      </c>
      <c r="H212" s="77">
        <v>5</v>
      </c>
      <c r="I212" s="78">
        <v>5</v>
      </c>
      <c r="J212" s="79">
        <v>0</v>
      </c>
      <c r="K212" s="6">
        <v>0</v>
      </c>
      <c r="L212" s="80">
        <v>0</v>
      </c>
      <c r="M212" s="64">
        <v>0</v>
      </c>
      <c r="N212" s="15">
        <v>0</v>
      </c>
      <c r="O212" s="43">
        <v>100</v>
      </c>
      <c r="P212" s="170" t="e">
        <f t="shared" ca="1" si="16"/>
        <v>#REF!</v>
      </c>
    </row>
    <row r="213" spans="1:16" ht="12.75">
      <c r="A213" s="562" t="s">
        <v>6134</v>
      </c>
      <c r="B213" s="159">
        <v>1</v>
      </c>
      <c r="C213" s="173" t="s">
        <v>6011</v>
      </c>
      <c r="D213" s="570" t="s">
        <v>6135</v>
      </c>
      <c r="E213" s="56" t="s">
        <v>6136</v>
      </c>
      <c r="F213" s="5">
        <v>3</v>
      </c>
      <c r="G213" s="7">
        <v>5</v>
      </c>
      <c r="H213" s="77">
        <v>5</v>
      </c>
      <c r="I213" s="78">
        <v>5</v>
      </c>
      <c r="J213" s="79">
        <v>0</v>
      </c>
      <c r="K213" s="6">
        <v>0</v>
      </c>
      <c r="L213" s="80">
        <v>0</v>
      </c>
      <c r="M213" s="64">
        <v>0</v>
      </c>
      <c r="N213" s="15">
        <v>0</v>
      </c>
      <c r="O213" s="43">
        <v>100</v>
      </c>
      <c r="P213" s="170" t="e">
        <f t="shared" ca="1" si="16"/>
        <v>#REF!</v>
      </c>
    </row>
    <row r="214" spans="1:16" ht="12.75">
      <c r="A214" s="562" t="s">
        <v>6138</v>
      </c>
      <c r="B214" s="159">
        <v>1</v>
      </c>
      <c r="C214" s="173" t="s">
        <v>6011</v>
      </c>
      <c r="D214" s="570" t="s">
        <v>6139</v>
      </c>
      <c r="E214" s="56" t="s">
        <v>6140</v>
      </c>
      <c r="F214" s="5">
        <v>3</v>
      </c>
      <c r="G214" s="7">
        <v>5</v>
      </c>
      <c r="H214" s="77">
        <v>5</v>
      </c>
      <c r="I214" s="78">
        <v>5</v>
      </c>
      <c r="J214" s="79">
        <v>0</v>
      </c>
      <c r="K214" s="6">
        <v>0</v>
      </c>
      <c r="L214" s="80">
        <v>0</v>
      </c>
      <c r="M214" s="64">
        <v>0</v>
      </c>
      <c r="N214" s="15">
        <v>0</v>
      </c>
      <c r="O214" s="43">
        <v>100</v>
      </c>
      <c r="P214" s="170" t="e">
        <f t="shared" ca="1" si="16"/>
        <v>#REF!</v>
      </c>
    </row>
    <row r="215" spans="1:16" ht="12.75">
      <c r="A215" s="562" t="s">
        <v>6142</v>
      </c>
      <c r="B215" s="159">
        <v>1</v>
      </c>
      <c r="C215" s="173" t="s">
        <v>6011</v>
      </c>
      <c r="D215" s="570" t="s">
        <v>6143</v>
      </c>
      <c r="E215" s="56" t="s">
        <v>6144</v>
      </c>
      <c r="F215" s="5">
        <v>3</v>
      </c>
      <c r="G215" s="7">
        <v>5</v>
      </c>
      <c r="H215" s="77">
        <v>5</v>
      </c>
      <c r="I215" s="78">
        <v>5</v>
      </c>
      <c r="J215" s="79">
        <v>0</v>
      </c>
      <c r="K215" s="6">
        <v>0</v>
      </c>
      <c r="L215" s="80">
        <v>0</v>
      </c>
      <c r="M215" s="64">
        <v>0</v>
      </c>
      <c r="N215" s="15">
        <v>0</v>
      </c>
      <c r="O215" s="43">
        <v>100</v>
      </c>
      <c r="P215" s="170" t="e">
        <f t="shared" ca="1" si="16"/>
        <v>#REF!</v>
      </c>
    </row>
    <row r="216" spans="1:16" ht="12.75">
      <c r="A216" s="562" t="s">
        <v>6146</v>
      </c>
      <c r="B216" s="159">
        <v>1</v>
      </c>
      <c r="C216" s="173" t="s">
        <v>6011</v>
      </c>
      <c r="D216" s="570" t="s">
        <v>6147</v>
      </c>
      <c r="E216" s="56" t="s">
        <v>6148</v>
      </c>
      <c r="F216" s="5">
        <v>3</v>
      </c>
      <c r="G216" s="7">
        <v>5</v>
      </c>
      <c r="H216" s="77">
        <v>5</v>
      </c>
      <c r="I216" s="78">
        <v>5</v>
      </c>
      <c r="J216" s="79">
        <v>0</v>
      </c>
      <c r="K216" s="6">
        <v>0</v>
      </c>
      <c r="L216" s="80">
        <v>0</v>
      </c>
      <c r="M216" s="64">
        <v>0</v>
      </c>
      <c r="N216" s="15">
        <v>0</v>
      </c>
      <c r="O216" s="43">
        <v>100</v>
      </c>
      <c r="P216" s="170" t="e">
        <f t="shared" ca="1" si="16"/>
        <v>#REF!</v>
      </c>
    </row>
    <row r="217" spans="1:16" ht="12.75">
      <c r="A217" s="562" t="s">
        <v>6150</v>
      </c>
      <c r="B217" s="159">
        <v>1</v>
      </c>
      <c r="C217" s="173" t="s">
        <v>6011</v>
      </c>
      <c r="D217" s="570" t="s">
        <v>6151</v>
      </c>
      <c r="E217" s="56" t="s">
        <v>6152</v>
      </c>
      <c r="F217" s="5">
        <v>3</v>
      </c>
      <c r="G217" s="7">
        <v>5</v>
      </c>
      <c r="H217" s="77">
        <v>5</v>
      </c>
      <c r="I217" s="78">
        <v>5</v>
      </c>
      <c r="J217" s="79">
        <v>0</v>
      </c>
      <c r="K217" s="6">
        <v>0</v>
      </c>
      <c r="L217" s="80">
        <v>0</v>
      </c>
      <c r="M217" s="64">
        <v>0</v>
      </c>
      <c r="N217" s="15">
        <v>0</v>
      </c>
      <c r="O217" s="43">
        <v>100</v>
      </c>
      <c r="P217" s="170" t="e">
        <f t="shared" ca="1" si="16"/>
        <v>#REF!</v>
      </c>
    </row>
    <row r="218" spans="1:16" ht="12.75">
      <c r="A218" s="571" t="str">
        <f>HYPERLINK("https://imgur.com/a6m86Oq","Czerwona koszula pospólstwa 2")</f>
        <v>Czerwona koszula pospólstwa 2</v>
      </c>
      <c r="B218" s="17">
        <v>1</v>
      </c>
      <c r="C218" s="173" t="s">
        <v>6011</v>
      </c>
      <c r="D218" s="572" t="s">
        <v>6154</v>
      </c>
      <c r="E218" s="573" t="s">
        <v>6155</v>
      </c>
      <c r="F218" s="5">
        <v>3</v>
      </c>
      <c r="G218" s="7">
        <v>5</v>
      </c>
      <c r="H218" s="77">
        <v>5</v>
      </c>
      <c r="I218" s="78">
        <v>5</v>
      </c>
      <c r="J218" s="79">
        <v>0</v>
      </c>
      <c r="K218" s="6">
        <v>0</v>
      </c>
      <c r="L218" s="80">
        <v>0</v>
      </c>
      <c r="M218" s="64">
        <v>0</v>
      </c>
      <c r="N218" s="15">
        <v>0</v>
      </c>
      <c r="O218" s="43">
        <v>100</v>
      </c>
      <c r="P218" s="170" t="e">
        <f t="shared" ca="1" si="16"/>
        <v>#REF!</v>
      </c>
    </row>
    <row r="219" spans="1:16" ht="12.75">
      <c r="A219" s="562" t="s">
        <v>6157</v>
      </c>
      <c r="B219" s="159">
        <v>1</v>
      </c>
      <c r="C219" s="173" t="s">
        <v>6011</v>
      </c>
      <c r="D219" s="570" t="s">
        <v>6158</v>
      </c>
      <c r="E219" s="56" t="s">
        <v>6159</v>
      </c>
      <c r="F219" s="5">
        <v>3</v>
      </c>
      <c r="G219" s="7">
        <v>5</v>
      </c>
      <c r="H219" s="77">
        <v>5</v>
      </c>
      <c r="I219" s="78">
        <v>5</v>
      </c>
      <c r="J219" s="79">
        <v>0</v>
      </c>
      <c r="K219" s="6">
        <v>0</v>
      </c>
      <c r="L219" s="80">
        <v>0</v>
      </c>
      <c r="M219" s="64">
        <v>0</v>
      </c>
      <c r="N219" s="15">
        <v>0</v>
      </c>
      <c r="O219" s="43">
        <v>100</v>
      </c>
      <c r="P219" s="170" t="e">
        <f t="shared" ca="1" si="16"/>
        <v>#REF!</v>
      </c>
    </row>
    <row r="220" spans="1:16" ht="12.75">
      <c r="A220" s="562" t="s">
        <v>6161</v>
      </c>
      <c r="B220" s="159">
        <v>1</v>
      </c>
      <c r="C220" s="173" t="s">
        <v>6011</v>
      </c>
      <c r="D220" s="570" t="s">
        <v>6162</v>
      </c>
      <c r="E220" s="56" t="s">
        <v>6163</v>
      </c>
      <c r="F220" s="5">
        <v>3</v>
      </c>
      <c r="G220" s="7">
        <v>5</v>
      </c>
      <c r="H220" s="77">
        <v>5</v>
      </c>
      <c r="I220" s="78">
        <v>5</v>
      </c>
      <c r="J220" s="79">
        <v>0</v>
      </c>
      <c r="K220" s="6">
        <v>0</v>
      </c>
      <c r="L220" s="80">
        <v>0</v>
      </c>
      <c r="M220" s="64">
        <v>0</v>
      </c>
      <c r="N220" s="15">
        <v>0</v>
      </c>
      <c r="O220" s="43">
        <v>100</v>
      </c>
      <c r="P220" s="170" t="e">
        <f t="shared" ca="1" si="16"/>
        <v>#REF!</v>
      </c>
    </row>
    <row r="221" spans="1:16" ht="12.75">
      <c r="A221" s="562" t="s">
        <v>6165</v>
      </c>
      <c r="B221" s="159">
        <v>1</v>
      </c>
      <c r="C221" s="173" t="s">
        <v>6011</v>
      </c>
      <c r="D221" s="88" t="s">
        <v>6166</v>
      </c>
      <c r="E221" s="56" t="s">
        <v>6167</v>
      </c>
      <c r="F221" s="5">
        <v>3</v>
      </c>
      <c r="G221" s="7">
        <v>5</v>
      </c>
      <c r="H221" s="77">
        <v>5</v>
      </c>
      <c r="I221" s="78">
        <v>5</v>
      </c>
      <c r="J221" s="79">
        <v>0</v>
      </c>
      <c r="K221" s="6">
        <v>0</v>
      </c>
      <c r="L221" s="80">
        <v>0</v>
      </c>
      <c r="M221" s="64">
        <v>0</v>
      </c>
      <c r="N221" s="15">
        <v>0</v>
      </c>
      <c r="O221" s="43">
        <v>100</v>
      </c>
      <c r="P221" s="170" t="e">
        <f t="shared" ca="1" si="16"/>
        <v>#REF!</v>
      </c>
    </row>
    <row r="222" spans="1:16" ht="12.75">
      <c r="A222" s="562" t="s">
        <v>6169</v>
      </c>
      <c r="B222" s="159">
        <v>1</v>
      </c>
      <c r="C222" s="173" t="s">
        <v>6011</v>
      </c>
      <c r="D222" s="88" t="s">
        <v>6170</v>
      </c>
      <c r="E222" s="56" t="s">
        <v>6171</v>
      </c>
      <c r="F222" s="5">
        <v>3</v>
      </c>
      <c r="G222" s="7">
        <v>5</v>
      </c>
      <c r="H222" s="77">
        <v>5</v>
      </c>
      <c r="I222" s="78">
        <v>5</v>
      </c>
      <c r="J222" s="79">
        <v>0</v>
      </c>
      <c r="K222" s="6">
        <v>0</v>
      </c>
      <c r="L222" s="80">
        <v>0</v>
      </c>
      <c r="M222" s="64">
        <v>0</v>
      </c>
      <c r="N222" s="15">
        <v>0</v>
      </c>
      <c r="O222" s="43">
        <v>100</v>
      </c>
      <c r="P222" s="170" t="e">
        <f t="shared" ca="1" si="16"/>
        <v>#REF!</v>
      </c>
    </row>
    <row r="223" spans="1:16" ht="12.75">
      <c r="A223" s="562" t="s">
        <v>6173</v>
      </c>
      <c r="B223" s="159">
        <v>1</v>
      </c>
      <c r="C223" s="173" t="s">
        <v>6011</v>
      </c>
      <c r="D223" s="88" t="s">
        <v>6174</v>
      </c>
      <c r="E223" s="56" t="s">
        <v>6175</v>
      </c>
      <c r="F223" s="5">
        <v>3</v>
      </c>
      <c r="G223" s="7">
        <v>5</v>
      </c>
      <c r="H223" s="77">
        <v>5</v>
      </c>
      <c r="I223" s="78">
        <v>5</v>
      </c>
      <c r="J223" s="79">
        <v>0</v>
      </c>
      <c r="K223" s="6">
        <v>0</v>
      </c>
      <c r="L223" s="80">
        <v>0</v>
      </c>
      <c r="M223" s="64">
        <v>0</v>
      </c>
      <c r="N223" s="15">
        <v>0</v>
      </c>
      <c r="O223" s="43">
        <v>100</v>
      </c>
      <c r="P223" s="170" t="e">
        <f t="shared" ca="1" si="16"/>
        <v>#REF!</v>
      </c>
    </row>
    <row r="224" spans="1:16" ht="12.75">
      <c r="A224" s="562" t="s">
        <v>6177</v>
      </c>
      <c r="B224" s="159">
        <v>1</v>
      </c>
      <c r="C224" s="173" t="s">
        <v>6011</v>
      </c>
      <c r="D224" s="88" t="s">
        <v>6178</v>
      </c>
      <c r="E224" s="56" t="s">
        <v>6179</v>
      </c>
      <c r="F224" s="5">
        <v>3</v>
      </c>
      <c r="G224" s="7">
        <v>5</v>
      </c>
      <c r="H224" s="77">
        <v>5</v>
      </c>
      <c r="I224" s="78">
        <v>5</v>
      </c>
      <c r="J224" s="79">
        <v>0</v>
      </c>
      <c r="K224" s="6">
        <v>0</v>
      </c>
      <c r="L224" s="80">
        <v>0</v>
      </c>
      <c r="M224" s="64">
        <v>0</v>
      </c>
      <c r="N224" s="15">
        <v>0</v>
      </c>
      <c r="O224" s="43">
        <v>100</v>
      </c>
      <c r="P224" s="170" t="e">
        <f t="shared" ca="1" si="16"/>
        <v>#REF!</v>
      </c>
    </row>
    <row r="225" spans="1:16" ht="12.75">
      <c r="A225" s="562" t="s">
        <v>6181</v>
      </c>
      <c r="B225" s="159">
        <v>1</v>
      </c>
      <c r="C225" s="173" t="s">
        <v>6011</v>
      </c>
      <c r="D225" s="88" t="s">
        <v>6182</v>
      </c>
      <c r="E225" s="56" t="s">
        <v>6183</v>
      </c>
      <c r="F225" s="5">
        <v>3</v>
      </c>
      <c r="G225" s="7">
        <v>5</v>
      </c>
      <c r="H225" s="77">
        <v>5</v>
      </c>
      <c r="I225" s="78">
        <v>5</v>
      </c>
      <c r="J225" s="79">
        <v>0</v>
      </c>
      <c r="K225" s="6">
        <v>0</v>
      </c>
      <c r="L225" s="80">
        <v>0</v>
      </c>
      <c r="M225" s="64">
        <v>0</v>
      </c>
      <c r="N225" s="15">
        <v>0</v>
      </c>
      <c r="O225" s="43">
        <v>100</v>
      </c>
      <c r="P225" s="170" t="e">
        <f t="shared" ca="1" si="16"/>
        <v>#REF!</v>
      </c>
    </row>
    <row r="226" spans="1:16" ht="12.75">
      <c r="A226" s="562" t="s">
        <v>6185</v>
      </c>
      <c r="B226" s="159">
        <v>1</v>
      </c>
      <c r="C226" s="173" t="s">
        <v>6011</v>
      </c>
      <c r="D226" s="88" t="s">
        <v>6186</v>
      </c>
      <c r="E226" s="56" t="s">
        <v>6187</v>
      </c>
      <c r="F226" s="5">
        <v>3</v>
      </c>
      <c r="G226" s="7">
        <v>5</v>
      </c>
      <c r="H226" s="77">
        <v>5</v>
      </c>
      <c r="I226" s="78">
        <v>5</v>
      </c>
      <c r="J226" s="79">
        <v>0</v>
      </c>
      <c r="K226" s="6">
        <v>0</v>
      </c>
      <c r="L226" s="80">
        <v>0</v>
      </c>
      <c r="M226" s="64">
        <v>0</v>
      </c>
      <c r="N226" s="15">
        <v>0</v>
      </c>
      <c r="O226" s="43">
        <v>100</v>
      </c>
      <c r="P226" s="170" t="e">
        <f t="shared" ca="1" si="16"/>
        <v>#REF!</v>
      </c>
    </row>
    <row r="227" spans="1:16" ht="12.75">
      <c r="A227" s="562" t="s">
        <v>6189</v>
      </c>
      <c r="B227" s="159">
        <v>1</v>
      </c>
      <c r="C227" s="173" t="s">
        <v>6011</v>
      </c>
      <c r="D227" s="88" t="s">
        <v>6190</v>
      </c>
      <c r="E227" s="56" t="s">
        <v>6191</v>
      </c>
      <c r="F227" s="5">
        <v>3</v>
      </c>
      <c r="G227" s="7">
        <v>5</v>
      </c>
      <c r="H227" s="77">
        <v>5</v>
      </c>
      <c r="I227" s="78">
        <v>5</v>
      </c>
      <c r="J227" s="79">
        <v>0</v>
      </c>
      <c r="K227" s="6">
        <v>0</v>
      </c>
      <c r="L227" s="80">
        <v>0</v>
      </c>
      <c r="M227" s="64">
        <v>0</v>
      </c>
      <c r="N227" s="15">
        <v>0</v>
      </c>
      <c r="O227" s="43">
        <v>100</v>
      </c>
      <c r="P227" s="170" t="e">
        <f t="shared" ca="1" si="16"/>
        <v>#REF!</v>
      </c>
    </row>
    <row r="228" spans="1:16" ht="12.75">
      <c r="A228" s="562" t="s">
        <v>6193</v>
      </c>
      <c r="B228" s="159">
        <v>1</v>
      </c>
      <c r="C228" s="173" t="s">
        <v>6011</v>
      </c>
      <c r="D228" s="88" t="s">
        <v>6194</v>
      </c>
      <c r="E228" s="56" t="s">
        <v>6195</v>
      </c>
      <c r="F228" s="5">
        <v>3</v>
      </c>
      <c r="G228" s="7">
        <v>5</v>
      </c>
      <c r="H228" s="77">
        <v>5</v>
      </c>
      <c r="I228" s="78">
        <v>5</v>
      </c>
      <c r="J228" s="79">
        <v>0</v>
      </c>
      <c r="K228" s="6">
        <v>0</v>
      </c>
      <c r="L228" s="80">
        <v>0</v>
      </c>
      <c r="M228" s="64">
        <v>0</v>
      </c>
      <c r="N228" s="15">
        <v>0</v>
      </c>
      <c r="O228" s="43">
        <v>100</v>
      </c>
      <c r="P228" s="170" t="e">
        <f t="shared" ca="1" si="16"/>
        <v>#REF!</v>
      </c>
    </row>
    <row r="229" spans="1:16" ht="12.75">
      <c r="A229" s="562" t="s">
        <v>6197</v>
      </c>
      <c r="B229" s="159">
        <v>1</v>
      </c>
      <c r="C229" s="173" t="s">
        <v>6011</v>
      </c>
      <c r="D229" s="88" t="s">
        <v>6198</v>
      </c>
      <c r="E229" s="56" t="s">
        <v>6199</v>
      </c>
      <c r="F229" s="5">
        <v>3</v>
      </c>
      <c r="G229" s="7">
        <v>5</v>
      </c>
      <c r="H229" s="77">
        <v>5</v>
      </c>
      <c r="I229" s="78">
        <v>5</v>
      </c>
      <c r="J229" s="79">
        <v>0</v>
      </c>
      <c r="K229" s="6">
        <v>0</v>
      </c>
      <c r="L229" s="80">
        <v>0</v>
      </c>
      <c r="M229" s="64">
        <v>0</v>
      </c>
      <c r="N229" s="15">
        <v>0</v>
      </c>
      <c r="O229" s="43">
        <v>100</v>
      </c>
      <c r="P229" s="170" t="e">
        <f t="shared" ca="1" si="16"/>
        <v>#REF!</v>
      </c>
    </row>
    <row r="230" spans="1:16" ht="12.75">
      <c r="A230" s="562" t="s">
        <v>6201</v>
      </c>
      <c r="B230" s="159">
        <v>1</v>
      </c>
      <c r="C230" s="173" t="s">
        <v>6011</v>
      </c>
      <c r="D230" s="88" t="s">
        <v>6202</v>
      </c>
      <c r="E230" s="56" t="s">
        <v>6203</v>
      </c>
      <c r="F230" s="5">
        <v>3</v>
      </c>
      <c r="G230" s="7">
        <v>5</v>
      </c>
      <c r="H230" s="77">
        <v>5</v>
      </c>
      <c r="I230" s="78">
        <v>5</v>
      </c>
      <c r="J230" s="79">
        <v>0</v>
      </c>
      <c r="K230" s="6">
        <v>0</v>
      </c>
      <c r="L230" s="80">
        <v>0</v>
      </c>
      <c r="M230" s="64">
        <v>0</v>
      </c>
      <c r="N230" s="15">
        <v>0</v>
      </c>
      <c r="O230" s="43">
        <v>100</v>
      </c>
      <c r="P230" s="170" t="e">
        <f t="shared" ca="1" si="16"/>
        <v>#REF!</v>
      </c>
    </row>
    <row r="231" spans="1:16" ht="16.5">
      <c r="A231" s="1398" t="s">
        <v>13483</v>
      </c>
      <c r="B231" s="1359"/>
      <c r="C231" s="1359"/>
      <c r="D231" s="1359"/>
      <c r="E231" s="1359"/>
      <c r="F231" s="1359"/>
      <c r="G231" s="1359"/>
      <c r="H231" s="1359"/>
      <c r="I231" s="1359"/>
      <c r="J231" s="1359"/>
      <c r="K231" s="1359"/>
      <c r="L231" s="1359"/>
      <c r="M231" s="1359"/>
      <c r="N231" s="1359"/>
      <c r="O231" s="1359"/>
      <c r="P231" s="1357"/>
    </row>
    <row r="232" spans="1:16" ht="12.75">
      <c r="A232" s="562" t="s">
        <v>6210</v>
      </c>
      <c r="B232" s="159">
        <v>2</v>
      </c>
      <c r="C232" s="173" t="s">
        <v>6206</v>
      </c>
      <c r="D232" s="574" t="s">
        <v>295</v>
      </c>
      <c r="E232" s="56" t="s">
        <v>6211</v>
      </c>
      <c r="F232" s="5">
        <v>4</v>
      </c>
      <c r="G232" s="7">
        <v>5</v>
      </c>
      <c r="H232" s="77">
        <v>5</v>
      </c>
      <c r="I232" s="78">
        <v>5</v>
      </c>
      <c r="J232" s="79">
        <v>0</v>
      </c>
      <c r="K232" s="6">
        <v>0</v>
      </c>
      <c r="L232" s="80">
        <v>0</v>
      </c>
      <c r="M232" s="64">
        <v>0</v>
      </c>
      <c r="N232" s="15">
        <v>0</v>
      </c>
      <c r="O232" s="43">
        <v>100</v>
      </c>
      <c r="P232" s="170" t="e">
        <f t="shared" ref="P232:P250" ca="1" si="17">VLOOKUP(A232, INDIRECT("'Krawiec'!$B$8:$D"), 3, FALSE())</f>
        <v>#REF!</v>
      </c>
    </row>
    <row r="233" spans="1:16" ht="12.75">
      <c r="A233" s="562" t="s">
        <v>6213</v>
      </c>
      <c r="B233" s="159">
        <v>2</v>
      </c>
      <c r="C233" s="173" t="s">
        <v>6206</v>
      </c>
      <c r="D233" s="574" t="s">
        <v>295</v>
      </c>
      <c r="E233" s="56" t="s">
        <v>6214</v>
      </c>
      <c r="F233" s="5">
        <v>4</v>
      </c>
      <c r="G233" s="7">
        <v>5</v>
      </c>
      <c r="H233" s="77">
        <v>5</v>
      </c>
      <c r="I233" s="78">
        <v>5</v>
      </c>
      <c r="J233" s="79">
        <v>0</v>
      </c>
      <c r="K233" s="6">
        <v>0</v>
      </c>
      <c r="L233" s="80">
        <v>0</v>
      </c>
      <c r="M233" s="64">
        <v>0</v>
      </c>
      <c r="N233" s="15">
        <v>0</v>
      </c>
      <c r="O233" s="43">
        <v>100</v>
      </c>
      <c r="P233" s="170" t="e">
        <f t="shared" ca="1" si="17"/>
        <v>#REF!</v>
      </c>
    </row>
    <row r="234" spans="1:16" ht="12.75">
      <c r="A234" s="562" t="s">
        <v>6216</v>
      </c>
      <c r="B234" s="159">
        <v>2</v>
      </c>
      <c r="C234" s="173" t="s">
        <v>6206</v>
      </c>
      <c r="D234" s="574" t="s">
        <v>295</v>
      </c>
      <c r="E234" s="56" t="s">
        <v>6217</v>
      </c>
      <c r="F234" s="5">
        <v>4</v>
      </c>
      <c r="G234" s="7">
        <v>5</v>
      </c>
      <c r="H234" s="77">
        <v>5</v>
      </c>
      <c r="I234" s="78">
        <v>5</v>
      </c>
      <c r="J234" s="79">
        <v>0</v>
      </c>
      <c r="K234" s="6">
        <v>0</v>
      </c>
      <c r="L234" s="80">
        <v>0</v>
      </c>
      <c r="M234" s="64">
        <v>0</v>
      </c>
      <c r="N234" s="15">
        <v>0</v>
      </c>
      <c r="O234" s="43">
        <v>100</v>
      </c>
      <c r="P234" s="170" t="e">
        <f t="shared" ca="1" si="17"/>
        <v>#REF!</v>
      </c>
    </row>
    <row r="235" spans="1:16" ht="12.75">
      <c r="A235" s="562" t="s">
        <v>6219</v>
      </c>
      <c r="B235" s="159">
        <v>2</v>
      </c>
      <c r="C235" s="173" t="s">
        <v>6206</v>
      </c>
      <c r="D235" s="574" t="s">
        <v>295</v>
      </c>
      <c r="E235" s="56" t="s">
        <v>6220</v>
      </c>
      <c r="F235" s="5">
        <v>4</v>
      </c>
      <c r="G235" s="7">
        <v>5</v>
      </c>
      <c r="H235" s="77">
        <v>5</v>
      </c>
      <c r="I235" s="78">
        <v>5</v>
      </c>
      <c r="J235" s="79">
        <v>0</v>
      </c>
      <c r="K235" s="6">
        <v>0</v>
      </c>
      <c r="L235" s="80">
        <v>0</v>
      </c>
      <c r="M235" s="64">
        <v>0</v>
      </c>
      <c r="N235" s="15">
        <v>0</v>
      </c>
      <c r="O235" s="43">
        <v>100</v>
      </c>
      <c r="P235" s="170" t="e">
        <f t="shared" ca="1" si="17"/>
        <v>#REF!</v>
      </c>
    </row>
    <row r="236" spans="1:16" ht="12.75">
      <c r="A236" s="562" t="s">
        <v>6222</v>
      </c>
      <c r="B236" s="159">
        <v>2</v>
      </c>
      <c r="C236" s="173" t="s">
        <v>6206</v>
      </c>
      <c r="D236" s="178" t="s">
        <v>6223</v>
      </c>
      <c r="E236" s="56" t="s">
        <v>6224</v>
      </c>
      <c r="F236" s="5">
        <v>4</v>
      </c>
      <c r="G236" s="7">
        <v>5</v>
      </c>
      <c r="H236" s="77">
        <v>5</v>
      </c>
      <c r="I236" s="78">
        <v>5</v>
      </c>
      <c r="J236" s="79">
        <v>0</v>
      </c>
      <c r="K236" s="6">
        <v>0</v>
      </c>
      <c r="L236" s="80">
        <v>0</v>
      </c>
      <c r="M236" s="64">
        <v>0</v>
      </c>
      <c r="N236" s="15">
        <v>0</v>
      </c>
      <c r="O236" s="43">
        <v>100</v>
      </c>
      <c r="P236" s="170" t="e">
        <f t="shared" ca="1" si="17"/>
        <v>#REF!</v>
      </c>
    </row>
    <row r="237" spans="1:16" ht="12.75">
      <c r="A237" s="562" t="s">
        <v>6226</v>
      </c>
      <c r="B237" s="159">
        <v>2</v>
      </c>
      <c r="C237" s="173" t="s">
        <v>6206</v>
      </c>
      <c r="D237" s="88" t="s">
        <v>6227</v>
      </c>
      <c r="E237" s="56" t="s">
        <v>6228</v>
      </c>
      <c r="F237" s="5">
        <v>4</v>
      </c>
      <c r="G237" s="7">
        <v>5</v>
      </c>
      <c r="H237" s="77">
        <v>5</v>
      </c>
      <c r="I237" s="78">
        <v>5</v>
      </c>
      <c r="J237" s="79">
        <v>0</v>
      </c>
      <c r="K237" s="6">
        <v>0</v>
      </c>
      <c r="L237" s="80">
        <v>0</v>
      </c>
      <c r="M237" s="64">
        <v>0</v>
      </c>
      <c r="N237" s="15">
        <v>0</v>
      </c>
      <c r="O237" s="43">
        <v>100</v>
      </c>
      <c r="P237" s="170" t="e">
        <f t="shared" ca="1" si="17"/>
        <v>#REF!</v>
      </c>
    </row>
    <row r="238" spans="1:16" ht="12.75">
      <c r="A238" s="562" t="s">
        <v>6230</v>
      </c>
      <c r="B238" s="159">
        <v>2</v>
      </c>
      <c r="C238" s="173" t="s">
        <v>6206</v>
      </c>
      <c r="D238" s="88" t="s">
        <v>6231</v>
      </c>
      <c r="E238" s="56" t="s">
        <v>6232</v>
      </c>
      <c r="F238" s="5">
        <v>4</v>
      </c>
      <c r="G238" s="7">
        <v>5</v>
      </c>
      <c r="H238" s="77">
        <v>5</v>
      </c>
      <c r="I238" s="78">
        <v>5</v>
      </c>
      <c r="J238" s="79">
        <v>0</v>
      </c>
      <c r="K238" s="6">
        <v>0</v>
      </c>
      <c r="L238" s="80">
        <v>0</v>
      </c>
      <c r="M238" s="64">
        <v>0</v>
      </c>
      <c r="N238" s="15">
        <v>0</v>
      </c>
      <c r="O238" s="43">
        <v>100</v>
      </c>
      <c r="P238" s="170" t="e">
        <f t="shared" ca="1" si="17"/>
        <v>#REF!</v>
      </c>
    </row>
    <row r="239" spans="1:16" ht="12.75">
      <c r="A239" s="562" t="s">
        <v>6234</v>
      </c>
      <c r="B239" s="159">
        <v>2</v>
      </c>
      <c r="C239" s="173" t="s">
        <v>6206</v>
      </c>
      <c r="D239" s="88" t="s">
        <v>6235</v>
      </c>
      <c r="E239" s="56" t="s">
        <v>6236</v>
      </c>
      <c r="F239" s="5">
        <v>4</v>
      </c>
      <c r="G239" s="7">
        <v>5</v>
      </c>
      <c r="H239" s="77">
        <v>5</v>
      </c>
      <c r="I239" s="78">
        <v>5</v>
      </c>
      <c r="J239" s="79">
        <v>0</v>
      </c>
      <c r="K239" s="6">
        <v>0</v>
      </c>
      <c r="L239" s="80">
        <v>0</v>
      </c>
      <c r="M239" s="64">
        <v>0</v>
      </c>
      <c r="N239" s="15">
        <v>0</v>
      </c>
      <c r="O239" s="43">
        <v>100</v>
      </c>
      <c r="P239" s="170" t="e">
        <f t="shared" ca="1" si="17"/>
        <v>#REF!</v>
      </c>
    </row>
    <row r="240" spans="1:16" ht="12.75">
      <c r="A240" s="562" t="s">
        <v>6238</v>
      </c>
      <c r="B240" s="159">
        <v>2</v>
      </c>
      <c r="C240" s="173" t="s">
        <v>6206</v>
      </c>
      <c r="D240" s="88" t="s">
        <v>6239</v>
      </c>
      <c r="E240" s="56" t="s">
        <v>6240</v>
      </c>
      <c r="F240" s="5">
        <v>4</v>
      </c>
      <c r="G240" s="7">
        <v>5</v>
      </c>
      <c r="H240" s="77">
        <v>5</v>
      </c>
      <c r="I240" s="78">
        <v>5</v>
      </c>
      <c r="J240" s="79">
        <v>0</v>
      </c>
      <c r="K240" s="6">
        <v>0</v>
      </c>
      <c r="L240" s="80">
        <v>0</v>
      </c>
      <c r="M240" s="64">
        <v>0</v>
      </c>
      <c r="N240" s="15">
        <v>0</v>
      </c>
      <c r="O240" s="43">
        <v>100</v>
      </c>
      <c r="P240" s="170" t="e">
        <f t="shared" ca="1" si="17"/>
        <v>#REF!</v>
      </c>
    </row>
    <row r="241" spans="1:16" ht="12.75">
      <c r="A241" s="562" t="s">
        <v>6242</v>
      </c>
      <c r="B241" s="159">
        <v>2</v>
      </c>
      <c r="C241" s="173" t="s">
        <v>6206</v>
      </c>
      <c r="D241" s="88" t="s">
        <v>6243</v>
      </c>
      <c r="E241" s="56" t="s">
        <v>6244</v>
      </c>
      <c r="F241" s="5">
        <v>4</v>
      </c>
      <c r="G241" s="7">
        <v>5</v>
      </c>
      <c r="H241" s="77">
        <v>5</v>
      </c>
      <c r="I241" s="78">
        <v>5</v>
      </c>
      <c r="J241" s="79">
        <v>0</v>
      </c>
      <c r="K241" s="6">
        <v>0</v>
      </c>
      <c r="L241" s="80">
        <v>0</v>
      </c>
      <c r="M241" s="64">
        <v>0</v>
      </c>
      <c r="N241" s="15">
        <v>0</v>
      </c>
      <c r="O241" s="43">
        <v>100</v>
      </c>
      <c r="P241" s="170" t="e">
        <f t="shared" ca="1" si="17"/>
        <v>#REF!</v>
      </c>
    </row>
    <row r="242" spans="1:16" ht="12.75">
      <c r="A242" s="562" t="s">
        <v>6246</v>
      </c>
      <c r="B242" s="159">
        <v>2</v>
      </c>
      <c r="C242" s="173" t="s">
        <v>6206</v>
      </c>
      <c r="D242" s="88" t="s">
        <v>6247</v>
      </c>
      <c r="E242" s="56" t="s">
        <v>6248</v>
      </c>
      <c r="F242" s="5">
        <v>4</v>
      </c>
      <c r="G242" s="7">
        <v>5</v>
      </c>
      <c r="H242" s="77">
        <v>5</v>
      </c>
      <c r="I242" s="78">
        <v>5</v>
      </c>
      <c r="J242" s="79">
        <v>0</v>
      </c>
      <c r="K242" s="6">
        <v>0</v>
      </c>
      <c r="L242" s="80">
        <v>0</v>
      </c>
      <c r="M242" s="64">
        <v>0</v>
      </c>
      <c r="N242" s="15">
        <v>0</v>
      </c>
      <c r="O242" s="43">
        <v>100</v>
      </c>
      <c r="P242" s="170" t="e">
        <f t="shared" ca="1" si="17"/>
        <v>#REF!</v>
      </c>
    </row>
    <row r="243" spans="1:16" ht="12.75">
      <c r="A243" s="562" t="s">
        <v>6250</v>
      </c>
      <c r="B243" s="159">
        <v>2</v>
      </c>
      <c r="C243" s="173" t="s">
        <v>6206</v>
      </c>
      <c r="D243" s="88" t="s">
        <v>6251</v>
      </c>
      <c r="E243" s="56" t="s">
        <v>6252</v>
      </c>
      <c r="F243" s="5">
        <v>4</v>
      </c>
      <c r="G243" s="7">
        <v>5</v>
      </c>
      <c r="H243" s="77">
        <v>5</v>
      </c>
      <c r="I243" s="78">
        <v>5</v>
      </c>
      <c r="J243" s="79">
        <v>0</v>
      </c>
      <c r="K243" s="6">
        <v>0</v>
      </c>
      <c r="L243" s="80">
        <v>0</v>
      </c>
      <c r="M243" s="64">
        <v>0</v>
      </c>
      <c r="N243" s="15">
        <v>0</v>
      </c>
      <c r="O243" s="43">
        <v>100</v>
      </c>
      <c r="P243" s="170" t="e">
        <f t="shared" ca="1" si="17"/>
        <v>#REF!</v>
      </c>
    </row>
    <row r="244" spans="1:16" ht="12.75">
      <c r="A244" s="562" t="s">
        <v>6254</v>
      </c>
      <c r="B244" s="159">
        <v>2</v>
      </c>
      <c r="C244" s="173" t="s">
        <v>6206</v>
      </c>
      <c r="D244" s="88" t="s">
        <v>6255</v>
      </c>
      <c r="E244" s="56" t="s">
        <v>6256</v>
      </c>
      <c r="F244" s="5">
        <v>4</v>
      </c>
      <c r="G244" s="7">
        <v>5</v>
      </c>
      <c r="H244" s="77">
        <v>5</v>
      </c>
      <c r="I244" s="78">
        <v>5</v>
      </c>
      <c r="J244" s="79">
        <v>0</v>
      </c>
      <c r="K244" s="6">
        <v>0</v>
      </c>
      <c r="L244" s="80">
        <v>0</v>
      </c>
      <c r="M244" s="64">
        <v>0</v>
      </c>
      <c r="N244" s="15">
        <v>0</v>
      </c>
      <c r="O244" s="43">
        <v>100</v>
      </c>
      <c r="P244" s="170" t="e">
        <f t="shared" ca="1" si="17"/>
        <v>#REF!</v>
      </c>
    </row>
    <row r="245" spans="1:16" ht="12.75">
      <c r="A245" s="562" t="s">
        <v>6258</v>
      </c>
      <c r="B245" s="159">
        <v>2</v>
      </c>
      <c r="C245" s="173" t="s">
        <v>6206</v>
      </c>
      <c r="D245" s="88" t="s">
        <v>6259</v>
      </c>
      <c r="E245" s="56" t="s">
        <v>6260</v>
      </c>
      <c r="F245" s="5">
        <v>4</v>
      </c>
      <c r="G245" s="7">
        <v>5</v>
      </c>
      <c r="H245" s="77">
        <v>5</v>
      </c>
      <c r="I245" s="78">
        <v>5</v>
      </c>
      <c r="J245" s="79">
        <v>0</v>
      </c>
      <c r="K245" s="6">
        <v>0</v>
      </c>
      <c r="L245" s="80">
        <v>0</v>
      </c>
      <c r="M245" s="64">
        <v>0</v>
      </c>
      <c r="N245" s="15">
        <v>0</v>
      </c>
      <c r="O245" s="43">
        <v>100</v>
      </c>
      <c r="P245" s="170" t="e">
        <f t="shared" ca="1" si="17"/>
        <v>#REF!</v>
      </c>
    </row>
    <row r="246" spans="1:16" ht="12.75">
      <c r="A246" s="562" t="s">
        <v>6262</v>
      </c>
      <c r="B246" s="159">
        <v>2</v>
      </c>
      <c r="C246" s="173" t="s">
        <v>6206</v>
      </c>
      <c r="D246" s="88" t="s">
        <v>5918</v>
      </c>
      <c r="E246" s="56" t="s">
        <v>6263</v>
      </c>
      <c r="F246" s="5">
        <v>4</v>
      </c>
      <c r="G246" s="7">
        <v>5</v>
      </c>
      <c r="H246" s="77">
        <v>5</v>
      </c>
      <c r="I246" s="78">
        <v>5</v>
      </c>
      <c r="J246" s="79">
        <v>0</v>
      </c>
      <c r="K246" s="6">
        <v>0</v>
      </c>
      <c r="L246" s="80">
        <v>0</v>
      </c>
      <c r="M246" s="64">
        <v>0</v>
      </c>
      <c r="N246" s="15">
        <v>0</v>
      </c>
      <c r="O246" s="43">
        <v>100</v>
      </c>
      <c r="P246" s="170" t="e">
        <f t="shared" ca="1" si="17"/>
        <v>#REF!</v>
      </c>
    </row>
    <row r="247" spans="1:16" ht="12.75">
      <c r="A247" s="562" t="s">
        <v>6265</v>
      </c>
      <c r="B247" s="159">
        <v>2</v>
      </c>
      <c r="C247" s="173" t="s">
        <v>6206</v>
      </c>
      <c r="D247" s="88" t="s">
        <v>6266</v>
      </c>
      <c r="E247" s="56" t="s">
        <v>6267</v>
      </c>
      <c r="F247" s="5">
        <v>4</v>
      </c>
      <c r="G247" s="7">
        <v>5</v>
      </c>
      <c r="H247" s="77">
        <v>5</v>
      </c>
      <c r="I247" s="78">
        <v>5</v>
      </c>
      <c r="J247" s="79">
        <v>0</v>
      </c>
      <c r="K247" s="6">
        <v>0</v>
      </c>
      <c r="L247" s="80">
        <v>0</v>
      </c>
      <c r="M247" s="64">
        <v>0</v>
      </c>
      <c r="N247" s="15">
        <v>0</v>
      </c>
      <c r="O247" s="43">
        <v>100</v>
      </c>
      <c r="P247" s="170" t="e">
        <f t="shared" ca="1" si="17"/>
        <v>#REF!</v>
      </c>
    </row>
    <row r="248" spans="1:16" ht="12.75">
      <c r="A248" s="562" t="s">
        <v>6269</v>
      </c>
      <c r="B248" s="159">
        <v>2</v>
      </c>
      <c r="C248" s="173" t="s">
        <v>6206</v>
      </c>
      <c r="D248" s="88" t="s">
        <v>6270</v>
      </c>
      <c r="E248" s="56" t="s">
        <v>6271</v>
      </c>
      <c r="F248" s="5">
        <v>4</v>
      </c>
      <c r="G248" s="7">
        <v>5</v>
      </c>
      <c r="H248" s="77">
        <v>5</v>
      </c>
      <c r="I248" s="78">
        <v>5</v>
      </c>
      <c r="J248" s="79">
        <v>0</v>
      </c>
      <c r="K248" s="6">
        <v>0</v>
      </c>
      <c r="L248" s="80">
        <v>0</v>
      </c>
      <c r="M248" s="64">
        <v>0</v>
      </c>
      <c r="N248" s="15">
        <v>0</v>
      </c>
      <c r="O248" s="43">
        <v>100</v>
      </c>
      <c r="P248" s="170" t="e">
        <f t="shared" ca="1" si="17"/>
        <v>#REF!</v>
      </c>
    </row>
    <row r="249" spans="1:16" ht="12.75">
      <c r="A249" s="562" t="s">
        <v>6273</v>
      </c>
      <c r="B249" s="159">
        <v>2</v>
      </c>
      <c r="C249" s="173" t="s">
        <v>6206</v>
      </c>
      <c r="D249" s="88" t="s">
        <v>6274</v>
      </c>
      <c r="E249" s="56" t="s">
        <v>6275</v>
      </c>
      <c r="F249" s="5">
        <v>4</v>
      </c>
      <c r="G249" s="7">
        <v>5</v>
      </c>
      <c r="H249" s="77">
        <v>5</v>
      </c>
      <c r="I249" s="78">
        <v>5</v>
      </c>
      <c r="J249" s="79">
        <v>0</v>
      </c>
      <c r="K249" s="6">
        <v>0</v>
      </c>
      <c r="L249" s="80">
        <v>0</v>
      </c>
      <c r="M249" s="64">
        <v>0</v>
      </c>
      <c r="N249" s="15">
        <v>0</v>
      </c>
      <c r="O249" s="43">
        <v>100</v>
      </c>
      <c r="P249" s="170" t="e">
        <f t="shared" ca="1" si="17"/>
        <v>#REF!</v>
      </c>
    </row>
    <row r="250" spans="1:16" ht="12.75">
      <c r="A250" s="562" t="s">
        <v>6277</v>
      </c>
      <c r="B250" s="159">
        <v>2</v>
      </c>
      <c r="C250" s="173" t="s">
        <v>6206</v>
      </c>
      <c r="D250" s="88" t="s">
        <v>6278</v>
      </c>
      <c r="E250" s="56" t="s">
        <v>6279</v>
      </c>
      <c r="F250" s="5">
        <v>4</v>
      </c>
      <c r="G250" s="7">
        <v>5</v>
      </c>
      <c r="H250" s="77">
        <v>5</v>
      </c>
      <c r="I250" s="78">
        <v>5</v>
      </c>
      <c r="J250" s="79">
        <v>0</v>
      </c>
      <c r="K250" s="6">
        <v>0</v>
      </c>
      <c r="L250" s="80">
        <v>0</v>
      </c>
      <c r="M250" s="64">
        <v>0</v>
      </c>
      <c r="N250" s="15">
        <v>0</v>
      </c>
      <c r="O250" s="43">
        <v>100</v>
      </c>
      <c r="P250" s="170" t="e">
        <f t="shared" ca="1" si="17"/>
        <v>#REF!</v>
      </c>
    </row>
    <row r="251" spans="1:16" ht="16.5">
      <c r="A251" s="1398" t="s">
        <v>13483</v>
      </c>
      <c r="B251" s="1359"/>
      <c r="C251" s="1359"/>
      <c r="D251" s="1359"/>
      <c r="E251" s="1359"/>
      <c r="F251" s="1359"/>
      <c r="G251" s="1359"/>
      <c r="H251" s="1359"/>
      <c r="I251" s="1359"/>
      <c r="J251" s="1359"/>
      <c r="K251" s="1359"/>
      <c r="L251" s="1359"/>
      <c r="M251" s="1359"/>
      <c r="N251" s="1359"/>
      <c r="O251" s="1359"/>
      <c r="P251" s="1357"/>
    </row>
    <row r="252" spans="1:16" ht="12.75">
      <c r="A252" s="562" t="s">
        <v>6281</v>
      </c>
      <c r="B252" s="159">
        <v>3</v>
      </c>
      <c r="C252" s="173" t="s">
        <v>6282</v>
      </c>
      <c r="D252" s="88" t="s">
        <v>6283</v>
      </c>
      <c r="E252" s="56" t="s">
        <v>6284</v>
      </c>
      <c r="F252" s="5">
        <v>4</v>
      </c>
      <c r="G252" s="7">
        <v>10</v>
      </c>
      <c r="H252" s="77">
        <v>10</v>
      </c>
      <c r="I252" s="78">
        <v>10</v>
      </c>
      <c r="J252" s="79">
        <v>0</v>
      </c>
      <c r="K252" s="6">
        <v>0</v>
      </c>
      <c r="L252" s="80">
        <v>0</v>
      </c>
      <c r="M252" s="64">
        <v>0</v>
      </c>
      <c r="N252" s="15">
        <v>0</v>
      </c>
      <c r="O252" s="43">
        <v>100</v>
      </c>
      <c r="P252" s="170" t="e">
        <f t="shared" ref="P252:P280" ca="1" si="18">VLOOKUP(A252, INDIRECT("'Krawiec'!$B$8:$D"), 3, FALSE())</f>
        <v>#REF!</v>
      </c>
    </row>
    <row r="253" spans="1:16" ht="12.75">
      <c r="A253" s="562" t="s">
        <v>6286</v>
      </c>
      <c r="B253" s="159">
        <v>3</v>
      </c>
      <c r="C253" s="173" t="s">
        <v>6282</v>
      </c>
      <c r="D253" s="88" t="s">
        <v>6287</v>
      </c>
      <c r="E253" s="56" t="s">
        <v>6288</v>
      </c>
      <c r="F253" s="5">
        <v>4</v>
      </c>
      <c r="G253" s="7">
        <v>10</v>
      </c>
      <c r="H253" s="77">
        <v>10</v>
      </c>
      <c r="I253" s="78">
        <v>10</v>
      </c>
      <c r="J253" s="79">
        <v>0</v>
      </c>
      <c r="K253" s="6">
        <v>0</v>
      </c>
      <c r="L253" s="80">
        <v>0</v>
      </c>
      <c r="M253" s="64">
        <v>0</v>
      </c>
      <c r="N253" s="15">
        <v>0</v>
      </c>
      <c r="O253" s="43">
        <v>100</v>
      </c>
      <c r="P253" s="170" t="e">
        <f t="shared" ca="1" si="18"/>
        <v>#REF!</v>
      </c>
    </row>
    <row r="254" spans="1:16" ht="12.75">
      <c r="A254" s="562" t="s">
        <v>6290</v>
      </c>
      <c r="B254" s="159">
        <v>3</v>
      </c>
      <c r="C254" s="173" t="s">
        <v>6282</v>
      </c>
      <c r="D254" s="88" t="s">
        <v>6291</v>
      </c>
      <c r="E254" s="56" t="s">
        <v>6292</v>
      </c>
      <c r="F254" s="5">
        <v>4</v>
      </c>
      <c r="G254" s="7">
        <v>10</v>
      </c>
      <c r="H254" s="77">
        <v>10</v>
      </c>
      <c r="I254" s="78">
        <v>10</v>
      </c>
      <c r="J254" s="79">
        <v>0</v>
      </c>
      <c r="K254" s="6">
        <v>0</v>
      </c>
      <c r="L254" s="80">
        <v>0</v>
      </c>
      <c r="M254" s="64">
        <v>0</v>
      </c>
      <c r="N254" s="15">
        <v>0</v>
      </c>
      <c r="O254" s="43">
        <v>100</v>
      </c>
      <c r="P254" s="170" t="e">
        <f t="shared" ca="1" si="18"/>
        <v>#REF!</v>
      </c>
    </row>
    <row r="255" spans="1:16" ht="12.75">
      <c r="A255" s="562" t="s">
        <v>6294</v>
      </c>
      <c r="B255" s="159">
        <v>3</v>
      </c>
      <c r="C255" s="173" t="s">
        <v>6282</v>
      </c>
      <c r="D255" s="88" t="s">
        <v>6295</v>
      </c>
      <c r="E255" s="56" t="s">
        <v>6296</v>
      </c>
      <c r="F255" s="5">
        <v>4</v>
      </c>
      <c r="G255" s="7">
        <v>10</v>
      </c>
      <c r="H255" s="77">
        <v>10</v>
      </c>
      <c r="I255" s="78">
        <v>10</v>
      </c>
      <c r="J255" s="79">
        <v>0</v>
      </c>
      <c r="K255" s="6">
        <v>0</v>
      </c>
      <c r="L255" s="80">
        <v>0</v>
      </c>
      <c r="M255" s="64">
        <v>0</v>
      </c>
      <c r="N255" s="15">
        <v>0</v>
      </c>
      <c r="O255" s="43">
        <v>100</v>
      </c>
      <c r="P255" s="170" t="e">
        <f t="shared" ca="1" si="18"/>
        <v>#REF!</v>
      </c>
    </row>
    <row r="256" spans="1:16" ht="12.75">
      <c r="A256" s="562" t="s">
        <v>6298</v>
      </c>
      <c r="B256" s="159">
        <v>3</v>
      </c>
      <c r="C256" s="173" t="s">
        <v>6282</v>
      </c>
      <c r="D256" s="88" t="s">
        <v>6299</v>
      </c>
      <c r="E256" s="56" t="s">
        <v>6300</v>
      </c>
      <c r="F256" s="5">
        <v>4</v>
      </c>
      <c r="G256" s="7">
        <v>10</v>
      </c>
      <c r="H256" s="77">
        <v>10</v>
      </c>
      <c r="I256" s="78">
        <v>10</v>
      </c>
      <c r="J256" s="79">
        <v>0</v>
      </c>
      <c r="K256" s="6">
        <v>0</v>
      </c>
      <c r="L256" s="80">
        <v>0</v>
      </c>
      <c r="M256" s="64">
        <v>0</v>
      </c>
      <c r="N256" s="15">
        <v>0</v>
      </c>
      <c r="O256" s="43">
        <v>100</v>
      </c>
      <c r="P256" s="170" t="e">
        <f t="shared" ca="1" si="18"/>
        <v>#REF!</v>
      </c>
    </row>
    <row r="257" spans="1:16" ht="12.75">
      <c r="A257" s="562" t="s">
        <v>6302</v>
      </c>
      <c r="B257" s="159">
        <v>3</v>
      </c>
      <c r="C257" s="173" t="s">
        <v>6282</v>
      </c>
      <c r="D257" s="88" t="s">
        <v>5938</v>
      </c>
      <c r="E257" s="56" t="s">
        <v>6303</v>
      </c>
      <c r="F257" s="5">
        <v>4</v>
      </c>
      <c r="G257" s="7">
        <v>10</v>
      </c>
      <c r="H257" s="77">
        <v>10</v>
      </c>
      <c r="I257" s="78">
        <v>10</v>
      </c>
      <c r="J257" s="79">
        <v>0</v>
      </c>
      <c r="K257" s="6">
        <v>0</v>
      </c>
      <c r="L257" s="80">
        <v>0</v>
      </c>
      <c r="M257" s="64">
        <v>0</v>
      </c>
      <c r="N257" s="15">
        <v>0</v>
      </c>
      <c r="O257" s="43">
        <v>100</v>
      </c>
      <c r="P257" s="170" t="e">
        <f t="shared" ca="1" si="18"/>
        <v>#REF!</v>
      </c>
    </row>
    <row r="258" spans="1:16" ht="12.75">
      <c r="A258" s="562" t="s">
        <v>6305</v>
      </c>
      <c r="B258" s="159">
        <v>3</v>
      </c>
      <c r="C258" s="173" t="s">
        <v>6282</v>
      </c>
      <c r="D258" s="88" t="s">
        <v>6306</v>
      </c>
      <c r="E258" s="56" t="s">
        <v>6307</v>
      </c>
      <c r="F258" s="5">
        <v>4</v>
      </c>
      <c r="G258" s="7">
        <v>10</v>
      </c>
      <c r="H258" s="77">
        <v>10</v>
      </c>
      <c r="I258" s="78">
        <v>10</v>
      </c>
      <c r="J258" s="79">
        <v>0</v>
      </c>
      <c r="K258" s="6">
        <v>0</v>
      </c>
      <c r="L258" s="80">
        <v>0</v>
      </c>
      <c r="M258" s="64">
        <v>0</v>
      </c>
      <c r="N258" s="15">
        <v>0</v>
      </c>
      <c r="O258" s="43">
        <v>100</v>
      </c>
      <c r="P258" s="170" t="e">
        <f t="shared" ca="1" si="18"/>
        <v>#REF!</v>
      </c>
    </row>
    <row r="259" spans="1:16" ht="12.75">
      <c r="A259" s="562" t="s">
        <v>6309</v>
      </c>
      <c r="B259" s="159">
        <v>3</v>
      </c>
      <c r="C259" s="173" t="s">
        <v>6282</v>
      </c>
      <c r="D259" s="88" t="s">
        <v>6310</v>
      </c>
      <c r="E259" s="56" t="s">
        <v>6311</v>
      </c>
      <c r="F259" s="5">
        <v>4</v>
      </c>
      <c r="G259" s="7">
        <v>10</v>
      </c>
      <c r="H259" s="77">
        <v>10</v>
      </c>
      <c r="I259" s="78">
        <v>10</v>
      </c>
      <c r="J259" s="79">
        <v>0</v>
      </c>
      <c r="K259" s="6">
        <v>0</v>
      </c>
      <c r="L259" s="80">
        <v>0</v>
      </c>
      <c r="M259" s="64">
        <v>0</v>
      </c>
      <c r="N259" s="15">
        <v>0</v>
      </c>
      <c r="O259" s="43">
        <v>100</v>
      </c>
      <c r="P259" s="170" t="e">
        <f t="shared" ca="1" si="18"/>
        <v>#REF!</v>
      </c>
    </row>
    <row r="260" spans="1:16" ht="12.75">
      <c r="A260" s="562" t="s">
        <v>6313</v>
      </c>
      <c r="B260" s="159">
        <v>3</v>
      </c>
      <c r="C260" s="173" t="s">
        <v>6282</v>
      </c>
      <c r="D260" s="88" t="s">
        <v>6314</v>
      </c>
      <c r="E260" s="56" t="s">
        <v>6315</v>
      </c>
      <c r="F260" s="5">
        <v>4</v>
      </c>
      <c r="G260" s="7">
        <v>10</v>
      </c>
      <c r="H260" s="77">
        <v>10</v>
      </c>
      <c r="I260" s="78">
        <v>10</v>
      </c>
      <c r="J260" s="79">
        <v>0</v>
      </c>
      <c r="K260" s="6">
        <v>0</v>
      </c>
      <c r="L260" s="80">
        <v>0</v>
      </c>
      <c r="M260" s="64">
        <v>0</v>
      </c>
      <c r="N260" s="15">
        <v>0</v>
      </c>
      <c r="O260" s="43">
        <v>100</v>
      </c>
      <c r="P260" s="170" t="e">
        <f t="shared" ca="1" si="18"/>
        <v>#REF!</v>
      </c>
    </row>
    <row r="261" spans="1:16" ht="12.75">
      <c r="A261" s="562" t="s">
        <v>6317</v>
      </c>
      <c r="B261" s="159">
        <v>3</v>
      </c>
      <c r="C261" s="173" t="s">
        <v>6282</v>
      </c>
      <c r="D261" s="88" t="s">
        <v>6318</v>
      </c>
      <c r="E261" s="56" t="s">
        <v>6319</v>
      </c>
      <c r="F261" s="5">
        <v>4</v>
      </c>
      <c r="G261" s="7">
        <v>10</v>
      </c>
      <c r="H261" s="77">
        <v>10</v>
      </c>
      <c r="I261" s="78">
        <v>10</v>
      </c>
      <c r="J261" s="79">
        <v>0</v>
      </c>
      <c r="K261" s="6">
        <v>0</v>
      </c>
      <c r="L261" s="80">
        <v>0</v>
      </c>
      <c r="M261" s="64">
        <v>0</v>
      </c>
      <c r="N261" s="15">
        <v>0</v>
      </c>
      <c r="O261" s="43">
        <v>100</v>
      </c>
      <c r="P261" s="170" t="e">
        <f t="shared" ca="1" si="18"/>
        <v>#REF!</v>
      </c>
    </row>
    <row r="262" spans="1:16" ht="12.75">
      <c r="A262" s="562" t="s">
        <v>6321</v>
      </c>
      <c r="B262" s="159">
        <v>3</v>
      </c>
      <c r="C262" s="173" t="s">
        <v>6282</v>
      </c>
      <c r="D262" s="88" t="s">
        <v>6322</v>
      </c>
      <c r="E262" s="56" t="s">
        <v>6323</v>
      </c>
      <c r="F262" s="5">
        <v>4</v>
      </c>
      <c r="G262" s="7">
        <v>10</v>
      </c>
      <c r="H262" s="77">
        <v>10</v>
      </c>
      <c r="I262" s="78">
        <v>10</v>
      </c>
      <c r="J262" s="79">
        <v>0</v>
      </c>
      <c r="K262" s="6">
        <v>0</v>
      </c>
      <c r="L262" s="80">
        <v>0</v>
      </c>
      <c r="M262" s="64">
        <v>0</v>
      </c>
      <c r="N262" s="15">
        <v>0</v>
      </c>
      <c r="O262" s="43">
        <v>100</v>
      </c>
      <c r="P262" s="170" t="e">
        <f t="shared" ca="1" si="18"/>
        <v>#REF!</v>
      </c>
    </row>
    <row r="263" spans="1:16" ht="12.75">
      <c r="A263" s="562" t="s">
        <v>6325</v>
      </c>
      <c r="B263" s="159">
        <v>3</v>
      </c>
      <c r="C263" s="173" t="s">
        <v>6282</v>
      </c>
      <c r="D263" s="88" t="s">
        <v>6326</v>
      </c>
      <c r="E263" s="56" t="s">
        <v>6327</v>
      </c>
      <c r="F263" s="5">
        <v>4</v>
      </c>
      <c r="G263" s="7">
        <v>10</v>
      </c>
      <c r="H263" s="77">
        <v>10</v>
      </c>
      <c r="I263" s="78">
        <v>10</v>
      </c>
      <c r="J263" s="79">
        <v>0</v>
      </c>
      <c r="K263" s="6">
        <v>0</v>
      </c>
      <c r="L263" s="80">
        <v>0</v>
      </c>
      <c r="M263" s="64">
        <v>0</v>
      </c>
      <c r="N263" s="15">
        <v>0</v>
      </c>
      <c r="O263" s="43">
        <v>100</v>
      </c>
      <c r="P263" s="170" t="e">
        <f t="shared" ca="1" si="18"/>
        <v>#REF!</v>
      </c>
    </row>
    <row r="264" spans="1:16" ht="12.75">
      <c r="A264" s="562" t="s">
        <v>6329</v>
      </c>
      <c r="B264" s="159">
        <v>3</v>
      </c>
      <c r="C264" s="173" t="s">
        <v>6282</v>
      </c>
      <c r="D264" s="178" t="s">
        <v>6330</v>
      </c>
      <c r="E264" s="56" t="s">
        <v>6331</v>
      </c>
      <c r="F264" s="5">
        <v>4</v>
      </c>
      <c r="G264" s="7">
        <v>10</v>
      </c>
      <c r="H264" s="77">
        <v>10</v>
      </c>
      <c r="I264" s="78">
        <v>10</v>
      </c>
      <c r="J264" s="79">
        <v>0</v>
      </c>
      <c r="K264" s="6">
        <v>0</v>
      </c>
      <c r="L264" s="80">
        <v>0</v>
      </c>
      <c r="M264" s="64">
        <v>0</v>
      </c>
      <c r="N264" s="15">
        <v>0</v>
      </c>
      <c r="O264" s="43">
        <v>100</v>
      </c>
      <c r="P264" s="170" t="e">
        <f t="shared" ca="1" si="18"/>
        <v>#REF!</v>
      </c>
    </row>
    <row r="265" spans="1:16" ht="12.75">
      <c r="A265" s="562" t="s">
        <v>6333</v>
      </c>
      <c r="B265" s="159">
        <v>3</v>
      </c>
      <c r="C265" s="173" t="s">
        <v>6282</v>
      </c>
      <c r="D265" s="88" t="s">
        <v>6334</v>
      </c>
      <c r="E265" s="56" t="s">
        <v>6335</v>
      </c>
      <c r="F265" s="5">
        <v>4</v>
      </c>
      <c r="G265" s="7">
        <v>10</v>
      </c>
      <c r="H265" s="77">
        <v>10</v>
      </c>
      <c r="I265" s="78">
        <v>10</v>
      </c>
      <c r="J265" s="79">
        <v>0</v>
      </c>
      <c r="K265" s="6">
        <v>0</v>
      </c>
      <c r="L265" s="80">
        <v>0</v>
      </c>
      <c r="M265" s="64">
        <v>0</v>
      </c>
      <c r="N265" s="15">
        <v>0</v>
      </c>
      <c r="O265" s="43">
        <v>100</v>
      </c>
      <c r="P265" s="170" t="e">
        <f t="shared" ca="1" si="18"/>
        <v>#REF!</v>
      </c>
    </row>
    <row r="266" spans="1:16" ht="12.75">
      <c r="A266" s="562" t="s">
        <v>6337</v>
      </c>
      <c r="B266" s="159">
        <v>3</v>
      </c>
      <c r="C266" s="173" t="s">
        <v>6282</v>
      </c>
      <c r="D266" s="88" t="s">
        <v>6338</v>
      </c>
      <c r="E266" s="56" t="s">
        <v>6339</v>
      </c>
      <c r="F266" s="5">
        <v>4</v>
      </c>
      <c r="G266" s="7">
        <v>10</v>
      </c>
      <c r="H266" s="77">
        <v>10</v>
      </c>
      <c r="I266" s="78">
        <v>10</v>
      </c>
      <c r="J266" s="79">
        <v>0</v>
      </c>
      <c r="K266" s="6">
        <v>0</v>
      </c>
      <c r="L266" s="80">
        <v>0</v>
      </c>
      <c r="M266" s="64">
        <v>0</v>
      </c>
      <c r="N266" s="15">
        <v>0</v>
      </c>
      <c r="O266" s="43">
        <v>100</v>
      </c>
      <c r="P266" s="170" t="e">
        <f t="shared" ca="1" si="18"/>
        <v>#REF!</v>
      </c>
    </row>
    <row r="267" spans="1:16" ht="12.75">
      <c r="A267" s="562" t="s">
        <v>6341</v>
      </c>
      <c r="B267" s="159">
        <v>3</v>
      </c>
      <c r="C267" s="173" t="s">
        <v>6282</v>
      </c>
      <c r="D267" s="88" t="s">
        <v>6342</v>
      </c>
      <c r="E267" s="56" t="s">
        <v>6343</v>
      </c>
      <c r="F267" s="5">
        <v>4</v>
      </c>
      <c r="G267" s="7">
        <v>10</v>
      </c>
      <c r="H267" s="77">
        <v>10</v>
      </c>
      <c r="I267" s="78">
        <v>10</v>
      </c>
      <c r="J267" s="79">
        <v>0</v>
      </c>
      <c r="K267" s="6">
        <v>0</v>
      </c>
      <c r="L267" s="80">
        <v>0</v>
      </c>
      <c r="M267" s="64">
        <v>0</v>
      </c>
      <c r="N267" s="15">
        <v>0</v>
      </c>
      <c r="O267" s="43">
        <v>100</v>
      </c>
      <c r="P267" s="170" t="e">
        <f t="shared" ca="1" si="18"/>
        <v>#REF!</v>
      </c>
    </row>
    <row r="268" spans="1:16" ht="12.75">
      <c r="A268" s="562" t="s">
        <v>6345</v>
      </c>
      <c r="B268" s="159">
        <v>3</v>
      </c>
      <c r="C268" s="173" t="s">
        <v>6282</v>
      </c>
      <c r="D268" s="88" t="s">
        <v>6346</v>
      </c>
      <c r="E268" s="56" t="s">
        <v>6347</v>
      </c>
      <c r="F268" s="5">
        <v>4</v>
      </c>
      <c r="G268" s="7">
        <v>10</v>
      </c>
      <c r="H268" s="77">
        <v>10</v>
      </c>
      <c r="I268" s="78">
        <v>10</v>
      </c>
      <c r="J268" s="79">
        <v>0</v>
      </c>
      <c r="K268" s="6">
        <v>0</v>
      </c>
      <c r="L268" s="80">
        <v>0</v>
      </c>
      <c r="M268" s="64">
        <v>0</v>
      </c>
      <c r="N268" s="15">
        <v>0</v>
      </c>
      <c r="O268" s="43">
        <v>100</v>
      </c>
      <c r="P268" s="170" t="e">
        <f t="shared" ca="1" si="18"/>
        <v>#REF!</v>
      </c>
    </row>
    <row r="269" spans="1:16" ht="12.75">
      <c r="A269" s="562" t="s">
        <v>6349</v>
      </c>
      <c r="B269" s="159">
        <v>3</v>
      </c>
      <c r="C269" s="173" t="s">
        <v>6282</v>
      </c>
      <c r="D269" s="88" t="s">
        <v>6350</v>
      </c>
      <c r="E269" s="56" t="s">
        <v>6351</v>
      </c>
      <c r="F269" s="5">
        <v>4</v>
      </c>
      <c r="G269" s="7">
        <v>10</v>
      </c>
      <c r="H269" s="77">
        <v>10</v>
      </c>
      <c r="I269" s="78">
        <v>10</v>
      </c>
      <c r="J269" s="79">
        <v>0</v>
      </c>
      <c r="K269" s="6">
        <v>0</v>
      </c>
      <c r="L269" s="80">
        <v>0</v>
      </c>
      <c r="M269" s="64">
        <v>0</v>
      </c>
      <c r="N269" s="15">
        <v>0</v>
      </c>
      <c r="O269" s="43">
        <v>100</v>
      </c>
      <c r="P269" s="170" t="e">
        <f t="shared" ca="1" si="18"/>
        <v>#REF!</v>
      </c>
    </row>
    <row r="270" spans="1:16" ht="12.75">
      <c r="A270" s="562" t="s">
        <v>6353</v>
      </c>
      <c r="B270" s="159">
        <v>3</v>
      </c>
      <c r="C270" s="173" t="s">
        <v>6282</v>
      </c>
      <c r="D270" s="88" t="s">
        <v>6354</v>
      </c>
      <c r="E270" s="56" t="s">
        <v>6355</v>
      </c>
      <c r="F270" s="5">
        <v>4</v>
      </c>
      <c r="G270" s="7">
        <v>10</v>
      </c>
      <c r="H270" s="77">
        <v>10</v>
      </c>
      <c r="I270" s="78">
        <v>10</v>
      </c>
      <c r="J270" s="79">
        <v>0</v>
      </c>
      <c r="K270" s="6">
        <v>0</v>
      </c>
      <c r="L270" s="80">
        <v>0</v>
      </c>
      <c r="M270" s="64">
        <v>0</v>
      </c>
      <c r="N270" s="15">
        <v>0</v>
      </c>
      <c r="O270" s="43">
        <v>100</v>
      </c>
      <c r="P270" s="170" t="e">
        <f t="shared" ca="1" si="18"/>
        <v>#REF!</v>
      </c>
    </row>
    <row r="271" spans="1:16" ht="16.5" customHeight="1">
      <c r="A271" s="562" t="s">
        <v>6357</v>
      </c>
      <c r="B271" s="159">
        <v>3</v>
      </c>
      <c r="C271" s="173" t="s">
        <v>6282</v>
      </c>
      <c r="D271" s="88" t="s">
        <v>6358</v>
      </c>
      <c r="E271" s="56" t="s">
        <v>6359</v>
      </c>
      <c r="F271" s="5">
        <v>4</v>
      </c>
      <c r="G271" s="7">
        <v>10</v>
      </c>
      <c r="H271" s="77">
        <v>10</v>
      </c>
      <c r="I271" s="78">
        <v>10</v>
      </c>
      <c r="J271" s="79">
        <v>0</v>
      </c>
      <c r="K271" s="6">
        <v>0</v>
      </c>
      <c r="L271" s="80">
        <v>0</v>
      </c>
      <c r="M271" s="64">
        <v>0</v>
      </c>
      <c r="N271" s="15">
        <v>0</v>
      </c>
      <c r="O271" s="43">
        <v>100</v>
      </c>
      <c r="P271" s="170" t="e">
        <f t="shared" ca="1" si="18"/>
        <v>#REF!</v>
      </c>
    </row>
    <row r="272" spans="1:16" ht="12.75">
      <c r="A272" s="562" t="s">
        <v>6361</v>
      </c>
      <c r="B272" s="159">
        <v>3</v>
      </c>
      <c r="C272" s="173" t="s">
        <v>6282</v>
      </c>
      <c r="D272" s="88" t="s">
        <v>6362</v>
      </c>
      <c r="E272" s="56" t="s">
        <v>6363</v>
      </c>
      <c r="F272" s="5">
        <v>4</v>
      </c>
      <c r="G272" s="7">
        <v>10</v>
      </c>
      <c r="H272" s="77">
        <v>10</v>
      </c>
      <c r="I272" s="78">
        <v>10</v>
      </c>
      <c r="J272" s="79">
        <v>0</v>
      </c>
      <c r="K272" s="6">
        <v>0</v>
      </c>
      <c r="L272" s="80">
        <v>0</v>
      </c>
      <c r="M272" s="64">
        <v>0</v>
      </c>
      <c r="N272" s="15">
        <v>0</v>
      </c>
      <c r="O272" s="43">
        <v>100</v>
      </c>
      <c r="P272" s="170" t="e">
        <f t="shared" ca="1" si="18"/>
        <v>#REF!</v>
      </c>
    </row>
    <row r="273" spans="1:16" ht="12.75">
      <c r="A273" s="562" t="s">
        <v>6365</v>
      </c>
      <c r="B273" s="159">
        <v>3</v>
      </c>
      <c r="C273" s="173" t="s">
        <v>6282</v>
      </c>
      <c r="D273" s="88" t="s">
        <v>6366</v>
      </c>
      <c r="E273" s="56" t="s">
        <v>6367</v>
      </c>
      <c r="F273" s="5">
        <v>4</v>
      </c>
      <c r="G273" s="7">
        <v>10</v>
      </c>
      <c r="H273" s="77">
        <v>10</v>
      </c>
      <c r="I273" s="78">
        <v>10</v>
      </c>
      <c r="J273" s="79">
        <v>0</v>
      </c>
      <c r="K273" s="6">
        <v>0</v>
      </c>
      <c r="L273" s="80">
        <v>0</v>
      </c>
      <c r="M273" s="64">
        <v>0</v>
      </c>
      <c r="N273" s="15">
        <v>0</v>
      </c>
      <c r="O273" s="43">
        <v>100</v>
      </c>
      <c r="P273" s="170" t="e">
        <f t="shared" ca="1" si="18"/>
        <v>#REF!</v>
      </c>
    </row>
    <row r="274" spans="1:16" ht="12.75">
      <c r="A274" s="562" t="s">
        <v>6369</v>
      </c>
      <c r="B274" s="159">
        <v>3</v>
      </c>
      <c r="C274" s="173" t="s">
        <v>6282</v>
      </c>
      <c r="D274" s="60" t="s">
        <v>295</v>
      </c>
      <c r="E274" s="56" t="s">
        <v>6370</v>
      </c>
      <c r="F274" s="5">
        <v>4</v>
      </c>
      <c r="G274" s="7">
        <v>10</v>
      </c>
      <c r="H274" s="77">
        <v>10</v>
      </c>
      <c r="I274" s="78">
        <v>10</v>
      </c>
      <c r="J274" s="79">
        <v>0</v>
      </c>
      <c r="K274" s="6">
        <v>0</v>
      </c>
      <c r="L274" s="80">
        <v>0</v>
      </c>
      <c r="M274" s="64">
        <v>0</v>
      </c>
      <c r="N274" s="15">
        <v>0</v>
      </c>
      <c r="O274" s="43">
        <v>100</v>
      </c>
      <c r="P274" s="170" t="e">
        <f t="shared" ca="1" si="18"/>
        <v>#REF!</v>
      </c>
    </row>
    <row r="275" spans="1:16" ht="12.75">
      <c r="A275" s="562" t="s">
        <v>6372</v>
      </c>
      <c r="B275" s="159">
        <v>3</v>
      </c>
      <c r="C275" s="173" t="s">
        <v>6282</v>
      </c>
      <c r="D275" s="88" t="s">
        <v>6373</v>
      </c>
      <c r="E275" s="56" t="s">
        <v>6374</v>
      </c>
      <c r="F275" s="5">
        <v>4</v>
      </c>
      <c r="G275" s="7">
        <v>10</v>
      </c>
      <c r="H275" s="77">
        <v>10</v>
      </c>
      <c r="I275" s="78">
        <v>10</v>
      </c>
      <c r="J275" s="79">
        <v>0</v>
      </c>
      <c r="K275" s="6">
        <v>0</v>
      </c>
      <c r="L275" s="80">
        <v>0</v>
      </c>
      <c r="M275" s="64">
        <v>0</v>
      </c>
      <c r="N275" s="15">
        <v>0</v>
      </c>
      <c r="O275" s="43">
        <v>100</v>
      </c>
      <c r="P275" s="170" t="e">
        <f t="shared" ca="1" si="18"/>
        <v>#REF!</v>
      </c>
    </row>
    <row r="276" spans="1:16" ht="12.75">
      <c r="A276" s="562" t="s">
        <v>6376</v>
      </c>
      <c r="B276" s="159">
        <v>3</v>
      </c>
      <c r="C276" s="173" t="s">
        <v>6282</v>
      </c>
      <c r="D276" s="60" t="s">
        <v>295</v>
      </c>
      <c r="E276" s="56" t="s">
        <v>6377</v>
      </c>
      <c r="F276" s="5">
        <v>4</v>
      </c>
      <c r="G276" s="7">
        <v>10</v>
      </c>
      <c r="H276" s="77">
        <v>10</v>
      </c>
      <c r="I276" s="78">
        <v>10</v>
      </c>
      <c r="J276" s="79">
        <v>0</v>
      </c>
      <c r="K276" s="6">
        <v>0</v>
      </c>
      <c r="L276" s="80">
        <v>0</v>
      </c>
      <c r="M276" s="64">
        <v>0</v>
      </c>
      <c r="N276" s="15">
        <v>0</v>
      </c>
      <c r="O276" s="43">
        <v>100</v>
      </c>
      <c r="P276" s="170" t="e">
        <f t="shared" ca="1" si="18"/>
        <v>#REF!</v>
      </c>
    </row>
    <row r="277" spans="1:16" ht="12.75">
      <c r="A277" s="562" t="s">
        <v>6379</v>
      </c>
      <c r="B277" s="159">
        <v>3</v>
      </c>
      <c r="C277" s="173" t="s">
        <v>6282</v>
      </c>
      <c r="D277" s="60" t="s">
        <v>295</v>
      </c>
      <c r="E277" s="56" t="s">
        <v>6380</v>
      </c>
      <c r="F277" s="5">
        <v>4</v>
      </c>
      <c r="G277" s="7">
        <v>10</v>
      </c>
      <c r="H277" s="77">
        <v>10</v>
      </c>
      <c r="I277" s="78">
        <v>10</v>
      </c>
      <c r="J277" s="79">
        <v>0</v>
      </c>
      <c r="K277" s="6">
        <v>0</v>
      </c>
      <c r="L277" s="80">
        <v>0</v>
      </c>
      <c r="M277" s="64">
        <v>0</v>
      </c>
      <c r="N277" s="15">
        <v>0</v>
      </c>
      <c r="O277" s="43">
        <v>100</v>
      </c>
      <c r="P277" s="170" t="e">
        <f t="shared" ca="1" si="18"/>
        <v>#REF!</v>
      </c>
    </row>
    <row r="278" spans="1:16" ht="12.75">
      <c r="A278" s="562" t="s">
        <v>6382</v>
      </c>
      <c r="B278" s="159">
        <v>3</v>
      </c>
      <c r="C278" s="173" t="s">
        <v>6282</v>
      </c>
      <c r="D278" s="60" t="s">
        <v>295</v>
      </c>
      <c r="E278" s="56" t="s">
        <v>6383</v>
      </c>
      <c r="F278" s="5">
        <v>4</v>
      </c>
      <c r="G278" s="7">
        <v>10</v>
      </c>
      <c r="H278" s="77">
        <v>10</v>
      </c>
      <c r="I278" s="78">
        <v>10</v>
      </c>
      <c r="J278" s="79">
        <v>0</v>
      </c>
      <c r="K278" s="6">
        <v>0</v>
      </c>
      <c r="L278" s="80">
        <v>0</v>
      </c>
      <c r="M278" s="64">
        <v>0</v>
      </c>
      <c r="N278" s="15">
        <v>0</v>
      </c>
      <c r="O278" s="43">
        <v>100</v>
      </c>
      <c r="P278" s="170" t="e">
        <f t="shared" ca="1" si="18"/>
        <v>#REF!</v>
      </c>
    </row>
    <row r="279" spans="1:16" ht="12.75">
      <c r="A279" s="562" t="s">
        <v>6385</v>
      </c>
      <c r="B279" s="159">
        <v>3</v>
      </c>
      <c r="C279" s="173" t="s">
        <v>6282</v>
      </c>
      <c r="D279" s="60" t="s">
        <v>295</v>
      </c>
      <c r="E279" s="56" t="s">
        <v>6386</v>
      </c>
      <c r="F279" s="5">
        <v>4</v>
      </c>
      <c r="G279" s="7">
        <v>10</v>
      </c>
      <c r="H279" s="77">
        <v>10</v>
      </c>
      <c r="I279" s="78">
        <v>10</v>
      </c>
      <c r="J279" s="79">
        <v>0</v>
      </c>
      <c r="K279" s="6">
        <v>0</v>
      </c>
      <c r="L279" s="80">
        <v>0</v>
      </c>
      <c r="M279" s="64">
        <v>0</v>
      </c>
      <c r="N279" s="15">
        <v>0</v>
      </c>
      <c r="O279" s="43">
        <v>100</v>
      </c>
      <c r="P279" s="170" t="e">
        <f t="shared" ca="1" si="18"/>
        <v>#REF!</v>
      </c>
    </row>
    <row r="280" spans="1:16" ht="12.75">
      <c r="A280" s="562" t="s">
        <v>6388</v>
      </c>
      <c r="B280" s="159">
        <v>3</v>
      </c>
      <c r="C280" s="173" t="s">
        <v>6282</v>
      </c>
      <c r="D280" s="60" t="s">
        <v>295</v>
      </c>
      <c r="E280" s="56" t="s">
        <v>6389</v>
      </c>
      <c r="F280" s="5">
        <v>4</v>
      </c>
      <c r="G280" s="7">
        <v>10</v>
      </c>
      <c r="H280" s="77">
        <v>10</v>
      </c>
      <c r="I280" s="78">
        <v>10</v>
      </c>
      <c r="J280" s="79">
        <v>0</v>
      </c>
      <c r="K280" s="6">
        <v>0</v>
      </c>
      <c r="L280" s="80">
        <v>0</v>
      </c>
      <c r="M280" s="64">
        <v>0</v>
      </c>
      <c r="N280" s="15">
        <v>0</v>
      </c>
      <c r="O280" s="43">
        <v>100</v>
      </c>
      <c r="P280" s="170" t="e">
        <f t="shared" ca="1" si="18"/>
        <v>#REF!</v>
      </c>
    </row>
    <row r="281" spans="1:16" ht="16.5">
      <c r="A281" s="1398" t="s">
        <v>13483</v>
      </c>
      <c r="B281" s="1359"/>
      <c r="C281" s="1359"/>
      <c r="D281" s="1359"/>
      <c r="E281" s="1359"/>
      <c r="F281" s="1359"/>
      <c r="G281" s="1359"/>
      <c r="H281" s="1359"/>
      <c r="I281" s="1359"/>
      <c r="J281" s="1359"/>
      <c r="K281" s="1359"/>
      <c r="L281" s="1359"/>
      <c r="M281" s="1359"/>
      <c r="N281" s="1359"/>
      <c r="O281" s="1359"/>
      <c r="P281" s="1357"/>
    </row>
    <row r="282" spans="1:16" ht="12.75">
      <c r="A282" s="562" t="s">
        <v>6391</v>
      </c>
      <c r="B282" s="159">
        <v>4</v>
      </c>
      <c r="C282" s="173" t="s">
        <v>6392</v>
      </c>
      <c r="D282" s="1412" t="s">
        <v>295</v>
      </c>
      <c r="E282" s="56" t="s">
        <v>6393</v>
      </c>
      <c r="F282" s="5">
        <v>5</v>
      </c>
      <c r="G282" s="7">
        <v>10</v>
      </c>
      <c r="H282" s="77">
        <v>10</v>
      </c>
      <c r="I282" s="78">
        <v>10</v>
      </c>
      <c r="J282" s="79">
        <v>0</v>
      </c>
      <c r="K282" s="6">
        <v>0</v>
      </c>
      <c r="L282" s="80">
        <v>0</v>
      </c>
      <c r="M282" s="64">
        <v>0</v>
      </c>
      <c r="N282" s="15">
        <v>0</v>
      </c>
      <c r="O282" s="43">
        <v>125</v>
      </c>
      <c r="P282" s="170" t="e">
        <f t="shared" ref="P282:P306" ca="1" si="19">VLOOKUP(A282, INDIRECT("'Krawiec'!$B$8:$D"), 3, FALSE())</f>
        <v>#REF!</v>
      </c>
    </row>
    <row r="283" spans="1:16" ht="12.75">
      <c r="A283" s="562" t="s">
        <v>6395</v>
      </c>
      <c r="B283" s="159">
        <v>4</v>
      </c>
      <c r="C283" s="173" t="s">
        <v>6392</v>
      </c>
      <c r="D283" s="1403"/>
      <c r="E283" s="56" t="s">
        <v>6396</v>
      </c>
      <c r="F283" s="5">
        <v>5</v>
      </c>
      <c r="G283" s="7">
        <v>10</v>
      </c>
      <c r="H283" s="77">
        <v>10</v>
      </c>
      <c r="I283" s="78">
        <v>10</v>
      </c>
      <c r="J283" s="79">
        <v>0</v>
      </c>
      <c r="K283" s="6">
        <v>0</v>
      </c>
      <c r="L283" s="80">
        <v>0</v>
      </c>
      <c r="M283" s="64">
        <v>0</v>
      </c>
      <c r="N283" s="15">
        <v>0</v>
      </c>
      <c r="O283" s="43">
        <v>125</v>
      </c>
      <c r="P283" s="170" t="e">
        <f t="shared" ca="1" si="19"/>
        <v>#REF!</v>
      </c>
    </row>
    <row r="284" spans="1:16" ht="12.75">
      <c r="A284" s="562" t="s">
        <v>6398</v>
      </c>
      <c r="B284" s="159">
        <v>4</v>
      </c>
      <c r="C284" s="173" t="s">
        <v>6392</v>
      </c>
      <c r="D284" s="1403"/>
      <c r="E284" s="56" t="s">
        <v>6399</v>
      </c>
      <c r="F284" s="5">
        <v>5</v>
      </c>
      <c r="G284" s="7">
        <v>10</v>
      </c>
      <c r="H284" s="77">
        <v>10</v>
      </c>
      <c r="I284" s="78">
        <v>10</v>
      </c>
      <c r="J284" s="79">
        <v>0</v>
      </c>
      <c r="K284" s="6">
        <v>0</v>
      </c>
      <c r="L284" s="80">
        <v>0</v>
      </c>
      <c r="M284" s="64">
        <v>0</v>
      </c>
      <c r="N284" s="15">
        <v>0</v>
      </c>
      <c r="O284" s="43">
        <v>125</v>
      </c>
      <c r="P284" s="170" t="e">
        <f t="shared" ca="1" si="19"/>
        <v>#REF!</v>
      </c>
    </row>
    <row r="285" spans="1:16" ht="12.75">
      <c r="A285" s="562" t="s">
        <v>6401</v>
      </c>
      <c r="B285" s="159">
        <v>4</v>
      </c>
      <c r="C285" s="173" t="s">
        <v>6392</v>
      </c>
      <c r="D285" s="1403"/>
      <c r="E285" s="56" t="s">
        <v>6402</v>
      </c>
      <c r="F285" s="5">
        <v>5</v>
      </c>
      <c r="G285" s="7">
        <v>10</v>
      </c>
      <c r="H285" s="77">
        <v>10</v>
      </c>
      <c r="I285" s="78">
        <v>10</v>
      </c>
      <c r="J285" s="79">
        <v>0</v>
      </c>
      <c r="K285" s="6">
        <v>0</v>
      </c>
      <c r="L285" s="80">
        <v>0</v>
      </c>
      <c r="M285" s="64">
        <v>0</v>
      </c>
      <c r="N285" s="15">
        <v>0</v>
      </c>
      <c r="O285" s="43">
        <v>125</v>
      </c>
      <c r="P285" s="170" t="e">
        <f t="shared" ca="1" si="19"/>
        <v>#REF!</v>
      </c>
    </row>
    <row r="286" spans="1:16" ht="12.75">
      <c r="A286" s="562" t="s">
        <v>6404</v>
      </c>
      <c r="B286" s="159">
        <v>4</v>
      </c>
      <c r="C286" s="173" t="s">
        <v>6392</v>
      </c>
      <c r="D286" s="1403"/>
      <c r="E286" s="56" t="s">
        <v>6405</v>
      </c>
      <c r="F286" s="5">
        <v>5</v>
      </c>
      <c r="G286" s="7">
        <v>10</v>
      </c>
      <c r="H286" s="77">
        <v>10</v>
      </c>
      <c r="I286" s="78">
        <v>10</v>
      </c>
      <c r="J286" s="79">
        <v>0</v>
      </c>
      <c r="K286" s="6">
        <v>0</v>
      </c>
      <c r="L286" s="80">
        <v>0</v>
      </c>
      <c r="M286" s="64">
        <v>0</v>
      </c>
      <c r="N286" s="15">
        <v>0</v>
      </c>
      <c r="O286" s="43">
        <v>125</v>
      </c>
      <c r="P286" s="170" t="e">
        <f t="shared" ca="1" si="19"/>
        <v>#REF!</v>
      </c>
    </row>
    <row r="287" spans="1:16" ht="12.75">
      <c r="A287" s="562" t="s">
        <v>6407</v>
      </c>
      <c r="B287" s="159">
        <v>4</v>
      </c>
      <c r="C287" s="173" t="s">
        <v>6392</v>
      </c>
      <c r="D287" s="1377"/>
      <c r="E287" s="56" t="s">
        <v>6408</v>
      </c>
      <c r="F287" s="5">
        <v>5</v>
      </c>
      <c r="G287" s="7">
        <v>10</v>
      </c>
      <c r="H287" s="77">
        <v>10</v>
      </c>
      <c r="I287" s="78">
        <v>10</v>
      </c>
      <c r="J287" s="79">
        <v>0</v>
      </c>
      <c r="K287" s="6">
        <v>0</v>
      </c>
      <c r="L287" s="80">
        <v>0</v>
      </c>
      <c r="M287" s="64">
        <v>0</v>
      </c>
      <c r="N287" s="15">
        <v>0</v>
      </c>
      <c r="O287" s="43">
        <v>125</v>
      </c>
      <c r="P287" s="170" t="e">
        <f t="shared" ca="1" si="19"/>
        <v>#REF!</v>
      </c>
    </row>
    <row r="288" spans="1:16" ht="12.75">
      <c r="A288" s="562" t="s">
        <v>6410</v>
      </c>
      <c r="B288" s="159">
        <v>4</v>
      </c>
      <c r="C288" s="173" t="s">
        <v>6392</v>
      </c>
      <c r="D288" s="88" t="s">
        <v>6411</v>
      </c>
      <c r="E288" s="56" t="s">
        <v>6412</v>
      </c>
      <c r="F288" s="5">
        <v>5</v>
      </c>
      <c r="G288" s="7">
        <v>10</v>
      </c>
      <c r="H288" s="77">
        <v>10</v>
      </c>
      <c r="I288" s="78">
        <v>10</v>
      </c>
      <c r="J288" s="79">
        <v>0</v>
      </c>
      <c r="K288" s="6">
        <v>0</v>
      </c>
      <c r="L288" s="80">
        <v>0</v>
      </c>
      <c r="M288" s="64">
        <v>0</v>
      </c>
      <c r="N288" s="15">
        <v>0</v>
      </c>
      <c r="O288" s="43">
        <v>125</v>
      </c>
      <c r="P288" s="170" t="e">
        <f t="shared" ca="1" si="19"/>
        <v>#REF!</v>
      </c>
    </row>
    <row r="289" spans="1:16" ht="12.75">
      <c r="A289" s="562" t="s">
        <v>6414</v>
      </c>
      <c r="B289" s="159">
        <v>4</v>
      </c>
      <c r="C289" s="173" t="s">
        <v>6392</v>
      </c>
      <c r="D289" s="88" t="s">
        <v>6415</v>
      </c>
      <c r="E289" s="56" t="s">
        <v>6416</v>
      </c>
      <c r="F289" s="5">
        <v>5</v>
      </c>
      <c r="G289" s="7">
        <v>10</v>
      </c>
      <c r="H289" s="77">
        <v>10</v>
      </c>
      <c r="I289" s="78">
        <v>10</v>
      </c>
      <c r="J289" s="79">
        <v>0</v>
      </c>
      <c r="K289" s="6">
        <v>0</v>
      </c>
      <c r="L289" s="80">
        <v>0</v>
      </c>
      <c r="M289" s="64">
        <v>0</v>
      </c>
      <c r="N289" s="15">
        <v>0</v>
      </c>
      <c r="O289" s="43">
        <v>125</v>
      </c>
      <c r="P289" s="170" t="e">
        <f t="shared" ca="1" si="19"/>
        <v>#REF!</v>
      </c>
    </row>
    <row r="290" spans="1:16" ht="12.75">
      <c r="A290" s="562" t="s">
        <v>6418</v>
      </c>
      <c r="B290" s="159">
        <v>4</v>
      </c>
      <c r="C290" s="173" t="s">
        <v>6392</v>
      </c>
      <c r="D290" s="88" t="s">
        <v>6419</v>
      </c>
      <c r="E290" s="56" t="s">
        <v>6420</v>
      </c>
      <c r="F290" s="5">
        <v>5</v>
      </c>
      <c r="G290" s="7">
        <v>10</v>
      </c>
      <c r="H290" s="77">
        <v>10</v>
      </c>
      <c r="I290" s="78">
        <v>10</v>
      </c>
      <c r="J290" s="79">
        <v>0</v>
      </c>
      <c r="K290" s="6">
        <v>0</v>
      </c>
      <c r="L290" s="80">
        <v>0</v>
      </c>
      <c r="M290" s="64">
        <v>0</v>
      </c>
      <c r="N290" s="15">
        <v>0</v>
      </c>
      <c r="O290" s="43">
        <v>125</v>
      </c>
      <c r="P290" s="170" t="e">
        <f t="shared" ca="1" si="19"/>
        <v>#REF!</v>
      </c>
    </row>
    <row r="291" spans="1:16" ht="12.75">
      <c r="A291" s="562" t="s">
        <v>6422</v>
      </c>
      <c r="B291" s="159">
        <v>4</v>
      </c>
      <c r="C291" s="173" t="s">
        <v>6392</v>
      </c>
      <c r="D291" s="88" t="s">
        <v>6423</v>
      </c>
      <c r="E291" s="56" t="s">
        <v>6424</v>
      </c>
      <c r="F291" s="5">
        <v>5</v>
      </c>
      <c r="G291" s="7">
        <v>10</v>
      </c>
      <c r="H291" s="77">
        <v>10</v>
      </c>
      <c r="I291" s="78">
        <v>10</v>
      </c>
      <c r="J291" s="79">
        <v>0</v>
      </c>
      <c r="K291" s="6">
        <v>0</v>
      </c>
      <c r="L291" s="80">
        <v>0</v>
      </c>
      <c r="M291" s="64">
        <v>0</v>
      </c>
      <c r="N291" s="15">
        <v>0</v>
      </c>
      <c r="O291" s="43">
        <v>125</v>
      </c>
      <c r="P291" s="170" t="e">
        <f t="shared" ca="1" si="19"/>
        <v>#REF!</v>
      </c>
    </row>
    <row r="292" spans="1:16" ht="12.75">
      <c r="A292" s="562" t="s">
        <v>6426</v>
      </c>
      <c r="B292" s="159">
        <v>4</v>
      </c>
      <c r="C292" s="173" t="s">
        <v>6392</v>
      </c>
      <c r="D292" s="88" t="s">
        <v>6427</v>
      </c>
      <c r="E292" s="56" t="s">
        <v>6428</v>
      </c>
      <c r="F292" s="5">
        <v>5</v>
      </c>
      <c r="G292" s="7">
        <v>10</v>
      </c>
      <c r="H292" s="77">
        <v>10</v>
      </c>
      <c r="I292" s="78">
        <v>10</v>
      </c>
      <c r="J292" s="79">
        <v>0</v>
      </c>
      <c r="K292" s="6">
        <v>0</v>
      </c>
      <c r="L292" s="80">
        <v>0</v>
      </c>
      <c r="M292" s="64">
        <v>0</v>
      </c>
      <c r="N292" s="15">
        <v>0</v>
      </c>
      <c r="O292" s="43">
        <v>125</v>
      </c>
      <c r="P292" s="170" t="e">
        <f t="shared" ca="1" si="19"/>
        <v>#REF!</v>
      </c>
    </row>
    <row r="293" spans="1:16" ht="12.75">
      <c r="A293" s="562" t="s">
        <v>6430</v>
      </c>
      <c r="B293" s="159">
        <v>4</v>
      </c>
      <c r="C293" s="173" t="s">
        <v>6392</v>
      </c>
      <c r="D293" s="88" t="s">
        <v>6431</v>
      </c>
      <c r="E293" s="56" t="s">
        <v>6432</v>
      </c>
      <c r="F293" s="5">
        <v>5</v>
      </c>
      <c r="G293" s="7">
        <v>10</v>
      </c>
      <c r="H293" s="77">
        <v>10</v>
      </c>
      <c r="I293" s="78">
        <v>10</v>
      </c>
      <c r="J293" s="79">
        <v>0</v>
      </c>
      <c r="K293" s="6">
        <v>0</v>
      </c>
      <c r="L293" s="80">
        <v>0</v>
      </c>
      <c r="M293" s="64">
        <v>0</v>
      </c>
      <c r="N293" s="15">
        <v>0</v>
      </c>
      <c r="O293" s="43">
        <v>125</v>
      </c>
      <c r="P293" s="170" t="e">
        <f t="shared" ca="1" si="19"/>
        <v>#REF!</v>
      </c>
    </row>
    <row r="294" spans="1:16" ht="12.75">
      <c r="A294" s="562" t="s">
        <v>6434</v>
      </c>
      <c r="B294" s="159">
        <v>4</v>
      </c>
      <c r="C294" s="173" t="s">
        <v>6392</v>
      </c>
      <c r="D294" s="88" t="s">
        <v>6435</v>
      </c>
      <c r="E294" s="56" t="s">
        <v>6436</v>
      </c>
      <c r="F294" s="5">
        <v>5</v>
      </c>
      <c r="G294" s="7">
        <v>10</v>
      </c>
      <c r="H294" s="77">
        <v>10</v>
      </c>
      <c r="I294" s="78">
        <v>10</v>
      </c>
      <c r="J294" s="79">
        <v>0</v>
      </c>
      <c r="K294" s="6">
        <v>0</v>
      </c>
      <c r="L294" s="80">
        <v>0</v>
      </c>
      <c r="M294" s="64">
        <v>0</v>
      </c>
      <c r="N294" s="15">
        <v>0</v>
      </c>
      <c r="O294" s="43">
        <v>125</v>
      </c>
      <c r="P294" s="170" t="e">
        <f t="shared" ca="1" si="19"/>
        <v>#REF!</v>
      </c>
    </row>
    <row r="295" spans="1:16" ht="12.75">
      <c r="A295" s="562" t="s">
        <v>6438</v>
      </c>
      <c r="B295" s="159">
        <v>4</v>
      </c>
      <c r="C295" s="173" t="s">
        <v>6392</v>
      </c>
      <c r="D295" s="88" t="s">
        <v>6439</v>
      </c>
      <c r="E295" s="56" t="s">
        <v>6440</v>
      </c>
      <c r="F295" s="5">
        <v>5</v>
      </c>
      <c r="G295" s="7">
        <v>10</v>
      </c>
      <c r="H295" s="77">
        <v>10</v>
      </c>
      <c r="I295" s="78">
        <v>10</v>
      </c>
      <c r="J295" s="79">
        <v>0</v>
      </c>
      <c r="K295" s="6">
        <v>0</v>
      </c>
      <c r="L295" s="80">
        <v>0</v>
      </c>
      <c r="M295" s="64">
        <v>0</v>
      </c>
      <c r="N295" s="15">
        <v>0</v>
      </c>
      <c r="O295" s="43">
        <v>125</v>
      </c>
      <c r="P295" s="170" t="e">
        <f t="shared" ca="1" si="19"/>
        <v>#REF!</v>
      </c>
    </row>
    <row r="296" spans="1:16" ht="12.75">
      <c r="A296" s="562" t="s">
        <v>6442</v>
      </c>
      <c r="B296" s="159">
        <v>4</v>
      </c>
      <c r="C296" s="173" t="s">
        <v>6392</v>
      </c>
      <c r="D296" s="88" t="s">
        <v>6443</v>
      </c>
      <c r="E296" s="56" t="s">
        <v>6444</v>
      </c>
      <c r="F296" s="5">
        <v>5</v>
      </c>
      <c r="G296" s="7">
        <v>10</v>
      </c>
      <c r="H296" s="77">
        <v>10</v>
      </c>
      <c r="I296" s="78">
        <v>10</v>
      </c>
      <c r="J296" s="79">
        <v>0</v>
      </c>
      <c r="K296" s="6">
        <v>0</v>
      </c>
      <c r="L296" s="80">
        <v>0</v>
      </c>
      <c r="M296" s="64">
        <v>0</v>
      </c>
      <c r="N296" s="15">
        <v>0</v>
      </c>
      <c r="O296" s="43">
        <v>125</v>
      </c>
      <c r="P296" s="170" t="e">
        <f t="shared" ca="1" si="19"/>
        <v>#REF!</v>
      </c>
    </row>
    <row r="297" spans="1:16" ht="12.75">
      <c r="A297" s="562" t="s">
        <v>6446</v>
      </c>
      <c r="B297" s="159">
        <v>4</v>
      </c>
      <c r="C297" s="173" t="s">
        <v>6392</v>
      </c>
      <c r="D297" s="88" t="s">
        <v>6447</v>
      </c>
      <c r="E297" s="56" t="s">
        <v>6448</v>
      </c>
      <c r="F297" s="5">
        <v>5</v>
      </c>
      <c r="G297" s="7">
        <v>10</v>
      </c>
      <c r="H297" s="77">
        <v>10</v>
      </c>
      <c r="I297" s="78">
        <v>10</v>
      </c>
      <c r="J297" s="79">
        <v>0</v>
      </c>
      <c r="K297" s="6">
        <v>0</v>
      </c>
      <c r="L297" s="80">
        <v>0</v>
      </c>
      <c r="M297" s="64">
        <v>0</v>
      </c>
      <c r="N297" s="15">
        <v>0</v>
      </c>
      <c r="O297" s="43">
        <v>125</v>
      </c>
      <c r="P297" s="170" t="e">
        <f t="shared" ca="1" si="19"/>
        <v>#REF!</v>
      </c>
    </row>
    <row r="298" spans="1:16" ht="12.75">
      <c r="A298" s="562" t="s">
        <v>6450</v>
      </c>
      <c r="B298" s="159">
        <v>4</v>
      </c>
      <c r="C298" s="173" t="s">
        <v>6392</v>
      </c>
      <c r="D298" s="88" t="s">
        <v>6451</v>
      </c>
      <c r="E298" s="56" t="s">
        <v>6452</v>
      </c>
      <c r="F298" s="5">
        <v>5</v>
      </c>
      <c r="G298" s="7">
        <v>10</v>
      </c>
      <c r="H298" s="77">
        <v>10</v>
      </c>
      <c r="I298" s="78">
        <v>10</v>
      </c>
      <c r="J298" s="79">
        <v>0</v>
      </c>
      <c r="K298" s="6">
        <v>0</v>
      </c>
      <c r="L298" s="80">
        <v>0</v>
      </c>
      <c r="M298" s="64">
        <v>0</v>
      </c>
      <c r="N298" s="15">
        <v>0</v>
      </c>
      <c r="O298" s="43">
        <v>125</v>
      </c>
      <c r="P298" s="170" t="e">
        <f t="shared" ca="1" si="19"/>
        <v>#REF!</v>
      </c>
    </row>
    <row r="299" spans="1:16" ht="12.75">
      <c r="A299" s="562" t="s">
        <v>6454</v>
      </c>
      <c r="B299" s="159">
        <v>4</v>
      </c>
      <c r="C299" s="173" t="s">
        <v>6392</v>
      </c>
      <c r="D299" s="88" t="s">
        <v>6455</v>
      </c>
      <c r="E299" s="56" t="s">
        <v>6456</v>
      </c>
      <c r="F299" s="5">
        <v>5</v>
      </c>
      <c r="G299" s="7">
        <v>10</v>
      </c>
      <c r="H299" s="77">
        <v>10</v>
      </c>
      <c r="I299" s="78">
        <v>10</v>
      </c>
      <c r="J299" s="79">
        <v>0</v>
      </c>
      <c r="K299" s="6">
        <v>0</v>
      </c>
      <c r="L299" s="80">
        <v>0</v>
      </c>
      <c r="M299" s="64">
        <v>0</v>
      </c>
      <c r="N299" s="15">
        <v>0</v>
      </c>
      <c r="O299" s="43">
        <v>125</v>
      </c>
      <c r="P299" s="170" t="e">
        <f t="shared" ca="1" si="19"/>
        <v>#REF!</v>
      </c>
    </row>
    <row r="300" spans="1:16" ht="12.75">
      <c r="A300" s="562" t="s">
        <v>6458</v>
      </c>
      <c r="B300" s="159">
        <v>4</v>
      </c>
      <c r="C300" s="173" t="s">
        <v>6392</v>
      </c>
      <c r="D300" s="88" t="s">
        <v>6459</v>
      </c>
      <c r="E300" s="56" t="s">
        <v>6460</v>
      </c>
      <c r="F300" s="5">
        <v>5</v>
      </c>
      <c r="G300" s="7">
        <v>10</v>
      </c>
      <c r="H300" s="77">
        <v>10</v>
      </c>
      <c r="I300" s="78">
        <v>10</v>
      </c>
      <c r="J300" s="79">
        <v>0</v>
      </c>
      <c r="K300" s="6">
        <v>0</v>
      </c>
      <c r="L300" s="80">
        <v>0</v>
      </c>
      <c r="M300" s="64">
        <v>0</v>
      </c>
      <c r="N300" s="15">
        <v>0</v>
      </c>
      <c r="O300" s="43">
        <v>125</v>
      </c>
      <c r="P300" s="170" t="e">
        <f t="shared" ca="1" si="19"/>
        <v>#REF!</v>
      </c>
    </row>
    <row r="301" spans="1:16" ht="12.75">
      <c r="A301" s="562" t="s">
        <v>6462</v>
      </c>
      <c r="B301" s="159">
        <v>4</v>
      </c>
      <c r="C301" s="173" t="s">
        <v>6392</v>
      </c>
      <c r="D301" s="88" t="s">
        <v>6463</v>
      </c>
      <c r="E301" s="56" t="s">
        <v>6464</v>
      </c>
      <c r="F301" s="5">
        <v>5</v>
      </c>
      <c r="G301" s="7">
        <v>10</v>
      </c>
      <c r="H301" s="77">
        <v>10</v>
      </c>
      <c r="I301" s="78">
        <v>10</v>
      </c>
      <c r="J301" s="79">
        <v>0</v>
      </c>
      <c r="K301" s="6">
        <v>0</v>
      </c>
      <c r="L301" s="80">
        <v>0</v>
      </c>
      <c r="M301" s="64">
        <v>0</v>
      </c>
      <c r="N301" s="15">
        <v>0</v>
      </c>
      <c r="O301" s="43">
        <v>125</v>
      </c>
      <c r="P301" s="170" t="e">
        <f t="shared" ca="1" si="19"/>
        <v>#REF!</v>
      </c>
    </row>
    <row r="302" spans="1:16" ht="12.75">
      <c r="A302" s="562" t="s">
        <v>6466</v>
      </c>
      <c r="B302" s="159">
        <v>4</v>
      </c>
      <c r="C302" s="173" t="s">
        <v>6392</v>
      </c>
      <c r="D302" s="88" t="s">
        <v>6467</v>
      </c>
      <c r="E302" s="56" t="s">
        <v>6468</v>
      </c>
      <c r="F302" s="5">
        <v>5</v>
      </c>
      <c r="G302" s="7">
        <v>10</v>
      </c>
      <c r="H302" s="77">
        <v>10</v>
      </c>
      <c r="I302" s="78">
        <v>10</v>
      </c>
      <c r="J302" s="79">
        <v>0</v>
      </c>
      <c r="K302" s="6">
        <v>0</v>
      </c>
      <c r="L302" s="80">
        <v>0</v>
      </c>
      <c r="M302" s="64">
        <v>0</v>
      </c>
      <c r="N302" s="15">
        <v>0</v>
      </c>
      <c r="O302" s="43">
        <v>125</v>
      </c>
      <c r="P302" s="170" t="e">
        <f t="shared" ca="1" si="19"/>
        <v>#REF!</v>
      </c>
    </row>
    <row r="303" spans="1:16" ht="12.75">
      <c r="A303" s="562" t="s">
        <v>6470</v>
      </c>
      <c r="B303" s="159">
        <v>4</v>
      </c>
      <c r="C303" s="173" t="s">
        <v>6392</v>
      </c>
      <c r="D303" s="88" t="s">
        <v>6471</v>
      </c>
      <c r="E303" s="56" t="s">
        <v>6472</v>
      </c>
      <c r="F303" s="5">
        <v>5</v>
      </c>
      <c r="G303" s="7">
        <v>10</v>
      </c>
      <c r="H303" s="77">
        <v>10</v>
      </c>
      <c r="I303" s="78">
        <v>10</v>
      </c>
      <c r="J303" s="79">
        <v>0</v>
      </c>
      <c r="K303" s="6">
        <v>0</v>
      </c>
      <c r="L303" s="80">
        <v>0</v>
      </c>
      <c r="M303" s="64">
        <v>0</v>
      </c>
      <c r="N303" s="15">
        <v>0</v>
      </c>
      <c r="O303" s="43">
        <v>125</v>
      </c>
      <c r="P303" s="170" t="e">
        <f t="shared" ca="1" si="19"/>
        <v>#REF!</v>
      </c>
    </row>
    <row r="304" spans="1:16" ht="12.75">
      <c r="A304" s="562" t="s">
        <v>6474</v>
      </c>
      <c r="B304" s="159">
        <v>4</v>
      </c>
      <c r="C304" s="173" t="s">
        <v>6392</v>
      </c>
      <c r="D304" s="88" t="s">
        <v>6475</v>
      </c>
      <c r="E304" s="56" t="s">
        <v>6476</v>
      </c>
      <c r="F304" s="5">
        <v>5</v>
      </c>
      <c r="G304" s="7">
        <v>10</v>
      </c>
      <c r="H304" s="77">
        <v>10</v>
      </c>
      <c r="I304" s="78">
        <v>10</v>
      </c>
      <c r="J304" s="79">
        <v>0</v>
      </c>
      <c r="K304" s="6">
        <v>0</v>
      </c>
      <c r="L304" s="80">
        <v>0</v>
      </c>
      <c r="M304" s="64">
        <v>0</v>
      </c>
      <c r="N304" s="15">
        <v>0</v>
      </c>
      <c r="O304" s="43">
        <v>125</v>
      </c>
      <c r="P304" s="170" t="e">
        <f t="shared" ca="1" si="19"/>
        <v>#REF!</v>
      </c>
    </row>
    <row r="305" spans="1:16" ht="12.75">
      <c r="A305" s="562" t="s">
        <v>6478</v>
      </c>
      <c r="B305" s="159">
        <v>4</v>
      </c>
      <c r="C305" s="173" t="s">
        <v>6392</v>
      </c>
      <c r="D305" s="88" t="s">
        <v>6479</v>
      </c>
      <c r="E305" s="56" t="s">
        <v>6480</v>
      </c>
      <c r="F305" s="5">
        <v>5</v>
      </c>
      <c r="G305" s="7">
        <v>10</v>
      </c>
      <c r="H305" s="77">
        <v>10</v>
      </c>
      <c r="I305" s="78">
        <v>10</v>
      </c>
      <c r="J305" s="79">
        <v>0</v>
      </c>
      <c r="K305" s="6">
        <v>0</v>
      </c>
      <c r="L305" s="80">
        <v>0</v>
      </c>
      <c r="M305" s="64">
        <v>0</v>
      </c>
      <c r="N305" s="15">
        <v>0</v>
      </c>
      <c r="O305" s="43">
        <v>125</v>
      </c>
      <c r="P305" s="170" t="e">
        <f t="shared" ca="1" si="19"/>
        <v>#REF!</v>
      </c>
    </row>
    <row r="306" spans="1:16" ht="12.75">
      <c r="A306" s="562" t="s">
        <v>6482</v>
      </c>
      <c r="B306" s="159">
        <v>4</v>
      </c>
      <c r="C306" s="173" t="s">
        <v>6392</v>
      </c>
      <c r="D306" s="88" t="s">
        <v>6483</v>
      </c>
      <c r="E306" s="56" t="s">
        <v>6484</v>
      </c>
      <c r="F306" s="5">
        <v>5</v>
      </c>
      <c r="G306" s="7">
        <v>10</v>
      </c>
      <c r="H306" s="77">
        <v>10</v>
      </c>
      <c r="I306" s="78">
        <v>10</v>
      </c>
      <c r="J306" s="79">
        <v>0</v>
      </c>
      <c r="K306" s="6">
        <v>0</v>
      </c>
      <c r="L306" s="80">
        <v>0</v>
      </c>
      <c r="M306" s="64">
        <v>0</v>
      </c>
      <c r="N306" s="15">
        <v>0</v>
      </c>
      <c r="O306" s="43">
        <v>125</v>
      </c>
      <c r="P306" s="170" t="e">
        <f t="shared" ca="1" si="19"/>
        <v>#REF!</v>
      </c>
    </row>
    <row r="307" spans="1:16" ht="16.5">
      <c r="A307" s="1398" t="s">
        <v>13483</v>
      </c>
      <c r="B307" s="1359"/>
      <c r="C307" s="1359"/>
      <c r="D307" s="1359"/>
      <c r="E307" s="1359"/>
      <c r="F307" s="1359"/>
      <c r="G307" s="1359"/>
      <c r="H307" s="1359"/>
      <c r="I307" s="1359"/>
      <c r="J307" s="1359"/>
      <c r="K307" s="1359"/>
      <c r="L307" s="1359"/>
      <c r="M307" s="1359"/>
      <c r="N307" s="1359"/>
      <c r="O307" s="1359"/>
      <c r="P307" s="1357"/>
    </row>
    <row r="308" spans="1:16" ht="12.75">
      <c r="A308" s="562" t="s">
        <v>6486</v>
      </c>
      <c r="B308" s="159">
        <v>5</v>
      </c>
      <c r="C308" s="173" t="s">
        <v>6487</v>
      </c>
      <c r="D308" s="88" t="s">
        <v>6488</v>
      </c>
      <c r="E308" s="56" t="s">
        <v>6489</v>
      </c>
      <c r="F308" s="5">
        <v>5</v>
      </c>
      <c r="G308" s="7">
        <v>15</v>
      </c>
      <c r="H308" s="77">
        <v>15</v>
      </c>
      <c r="I308" s="78">
        <v>15</v>
      </c>
      <c r="J308" s="79">
        <v>0</v>
      </c>
      <c r="K308" s="6">
        <v>0</v>
      </c>
      <c r="L308" s="80">
        <v>0</v>
      </c>
      <c r="M308" s="64">
        <v>0</v>
      </c>
      <c r="N308" s="15">
        <v>0</v>
      </c>
      <c r="O308" s="43">
        <v>150</v>
      </c>
      <c r="P308" s="170" t="e">
        <f t="shared" ref="P308:P320" ca="1" si="20">VLOOKUP(A308, INDIRECT("'Krawiec'!$B$8:$D"), 3, FALSE())</f>
        <v>#REF!</v>
      </c>
    </row>
    <row r="309" spans="1:16" ht="12.75">
      <c r="A309" s="562" t="s">
        <v>6491</v>
      </c>
      <c r="B309" s="159">
        <v>5</v>
      </c>
      <c r="C309" s="173" t="s">
        <v>6487</v>
      </c>
      <c r="D309" s="88" t="s">
        <v>6492</v>
      </c>
      <c r="E309" s="56" t="s">
        <v>6493</v>
      </c>
      <c r="F309" s="5">
        <v>5</v>
      </c>
      <c r="G309" s="7">
        <v>15</v>
      </c>
      <c r="H309" s="77">
        <v>15</v>
      </c>
      <c r="I309" s="78">
        <v>15</v>
      </c>
      <c r="J309" s="79">
        <v>0</v>
      </c>
      <c r="K309" s="6">
        <v>0</v>
      </c>
      <c r="L309" s="80">
        <v>0</v>
      </c>
      <c r="M309" s="64">
        <v>0</v>
      </c>
      <c r="N309" s="15">
        <v>0</v>
      </c>
      <c r="O309" s="43">
        <v>150</v>
      </c>
      <c r="P309" s="170" t="e">
        <f t="shared" ca="1" si="20"/>
        <v>#REF!</v>
      </c>
    </row>
    <row r="310" spans="1:16" ht="12.75">
      <c r="A310" s="562" t="s">
        <v>6495</v>
      </c>
      <c r="B310" s="159">
        <v>5</v>
      </c>
      <c r="C310" s="173" t="s">
        <v>6487</v>
      </c>
      <c r="D310" s="88" t="s">
        <v>6496</v>
      </c>
      <c r="E310" s="56" t="s">
        <v>6497</v>
      </c>
      <c r="F310" s="5">
        <v>5</v>
      </c>
      <c r="G310" s="7">
        <v>15</v>
      </c>
      <c r="H310" s="77">
        <v>15</v>
      </c>
      <c r="I310" s="78">
        <v>15</v>
      </c>
      <c r="J310" s="79">
        <v>0</v>
      </c>
      <c r="K310" s="6">
        <v>0</v>
      </c>
      <c r="L310" s="80">
        <v>0</v>
      </c>
      <c r="M310" s="64">
        <v>0</v>
      </c>
      <c r="N310" s="15">
        <v>0</v>
      </c>
      <c r="O310" s="43">
        <v>150</v>
      </c>
      <c r="P310" s="170" t="e">
        <f t="shared" ca="1" si="20"/>
        <v>#REF!</v>
      </c>
    </row>
    <row r="311" spans="1:16" ht="12.75">
      <c r="A311" s="562" t="s">
        <v>6499</v>
      </c>
      <c r="B311" s="159">
        <v>5</v>
      </c>
      <c r="C311" s="173" t="s">
        <v>6487</v>
      </c>
      <c r="D311" s="88" t="s">
        <v>6500</v>
      </c>
      <c r="E311" s="56" t="s">
        <v>6501</v>
      </c>
      <c r="F311" s="5">
        <v>5</v>
      </c>
      <c r="G311" s="7">
        <v>15</v>
      </c>
      <c r="H311" s="77">
        <v>15</v>
      </c>
      <c r="I311" s="78">
        <v>15</v>
      </c>
      <c r="J311" s="79">
        <v>0</v>
      </c>
      <c r="K311" s="6">
        <v>0</v>
      </c>
      <c r="L311" s="80">
        <v>0</v>
      </c>
      <c r="M311" s="64">
        <v>0</v>
      </c>
      <c r="N311" s="15">
        <v>0</v>
      </c>
      <c r="O311" s="43">
        <v>150</v>
      </c>
      <c r="P311" s="170" t="e">
        <f t="shared" ca="1" si="20"/>
        <v>#REF!</v>
      </c>
    </row>
    <row r="312" spans="1:16" ht="12.75">
      <c r="A312" s="562" t="s">
        <v>6503</v>
      </c>
      <c r="B312" s="159">
        <v>5</v>
      </c>
      <c r="C312" s="173" t="s">
        <v>6487</v>
      </c>
      <c r="D312" s="88" t="s">
        <v>6504</v>
      </c>
      <c r="E312" s="56" t="s">
        <v>6505</v>
      </c>
      <c r="F312" s="5">
        <v>5</v>
      </c>
      <c r="G312" s="7">
        <v>15</v>
      </c>
      <c r="H312" s="77">
        <v>15</v>
      </c>
      <c r="I312" s="78">
        <v>15</v>
      </c>
      <c r="J312" s="79">
        <v>0</v>
      </c>
      <c r="K312" s="6">
        <v>0</v>
      </c>
      <c r="L312" s="80">
        <v>0</v>
      </c>
      <c r="M312" s="64">
        <v>0</v>
      </c>
      <c r="N312" s="15">
        <v>0</v>
      </c>
      <c r="O312" s="43">
        <v>150</v>
      </c>
      <c r="P312" s="170" t="e">
        <f t="shared" ca="1" si="20"/>
        <v>#REF!</v>
      </c>
    </row>
    <row r="313" spans="1:16" ht="12.75">
      <c r="A313" s="562" t="s">
        <v>6507</v>
      </c>
      <c r="B313" s="159">
        <v>5</v>
      </c>
      <c r="C313" s="173" t="s">
        <v>6487</v>
      </c>
      <c r="D313" s="88" t="s">
        <v>6508</v>
      </c>
      <c r="E313" s="56" t="s">
        <v>6509</v>
      </c>
      <c r="F313" s="5">
        <v>5</v>
      </c>
      <c r="G313" s="7">
        <v>15</v>
      </c>
      <c r="H313" s="77">
        <v>15</v>
      </c>
      <c r="I313" s="78">
        <v>15</v>
      </c>
      <c r="J313" s="79">
        <v>0</v>
      </c>
      <c r="K313" s="6">
        <v>0</v>
      </c>
      <c r="L313" s="80">
        <v>0</v>
      </c>
      <c r="M313" s="64">
        <v>0</v>
      </c>
      <c r="N313" s="15">
        <v>0</v>
      </c>
      <c r="O313" s="43">
        <v>150</v>
      </c>
      <c r="P313" s="170" t="e">
        <f t="shared" ca="1" si="20"/>
        <v>#REF!</v>
      </c>
    </row>
    <row r="314" spans="1:16" ht="12.75">
      <c r="A314" s="562" t="s">
        <v>6511</v>
      </c>
      <c r="B314" s="159">
        <v>5</v>
      </c>
      <c r="C314" s="173" t="s">
        <v>6487</v>
      </c>
      <c r="D314" s="88" t="s">
        <v>6512</v>
      </c>
      <c r="E314" s="56" t="s">
        <v>6513</v>
      </c>
      <c r="F314" s="5">
        <v>5</v>
      </c>
      <c r="G314" s="7">
        <v>15</v>
      </c>
      <c r="H314" s="77">
        <v>15</v>
      </c>
      <c r="I314" s="78">
        <v>15</v>
      </c>
      <c r="J314" s="79">
        <v>0</v>
      </c>
      <c r="K314" s="6">
        <v>0</v>
      </c>
      <c r="L314" s="80">
        <v>0</v>
      </c>
      <c r="M314" s="64">
        <v>0</v>
      </c>
      <c r="N314" s="15">
        <v>0</v>
      </c>
      <c r="O314" s="43">
        <v>150</v>
      </c>
      <c r="P314" s="170" t="e">
        <f t="shared" ca="1" si="20"/>
        <v>#REF!</v>
      </c>
    </row>
    <row r="315" spans="1:16" ht="12.75">
      <c r="A315" s="576" t="s">
        <v>6515</v>
      </c>
      <c r="B315" s="159">
        <v>5</v>
      </c>
      <c r="C315" s="173" t="s">
        <v>6487</v>
      </c>
      <c r="D315" s="88" t="s">
        <v>6516</v>
      </c>
      <c r="E315" s="56" t="s">
        <v>6517</v>
      </c>
      <c r="F315" s="5">
        <v>5</v>
      </c>
      <c r="G315" s="7">
        <v>15</v>
      </c>
      <c r="H315" s="77">
        <v>15</v>
      </c>
      <c r="I315" s="78">
        <v>15</v>
      </c>
      <c r="J315" s="79">
        <v>0</v>
      </c>
      <c r="K315" s="6">
        <v>0</v>
      </c>
      <c r="L315" s="80">
        <v>0</v>
      </c>
      <c r="M315" s="64">
        <v>0</v>
      </c>
      <c r="N315" s="15">
        <v>0</v>
      </c>
      <c r="O315" s="43">
        <v>150</v>
      </c>
      <c r="P315" s="170" t="e">
        <f t="shared" ca="1" si="20"/>
        <v>#REF!</v>
      </c>
    </row>
    <row r="316" spans="1:16" ht="12.75">
      <c r="A316" s="576" t="s">
        <v>6519</v>
      </c>
      <c r="B316" s="159">
        <v>5</v>
      </c>
      <c r="C316" s="173" t="s">
        <v>6487</v>
      </c>
      <c r="D316" s="88" t="s">
        <v>6520</v>
      </c>
      <c r="E316" s="56" t="s">
        <v>6521</v>
      </c>
      <c r="F316" s="5">
        <v>5</v>
      </c>
      <c r="G316" s="7">
        <v>15</v>
      </c>
      <c r="H316" s="77">
        <v>15</v>
      </c>
      <c r="I316" s="78">
        <v>15</v>
      </c>
      <c r="J316" s="79">
        <v>0</v>
      </c>
      <c r="K316" s="6">
        <v>0</v>
      </c>
      <c r="L316" s="80">
        <v>0</v>
      </c>
      <c r="M316" s="64">
        <v>0</v>
      </c>
      <c r="N316" s="15">
        <v>0</v>
      </c>
      <c r="O316" s="43">
        <v>150</v>
      </c>
      <c r="P316" s="170" t="e">
        <f t="shared" ca="1" si="20"/>
        <v>#REF!</v>
      </c>
    </row>
    <row r="317" spans="1:16" ht="12.75">
      <c r="A317" s="576" t="s">
        <v>6523</v>
      </c>
      <c r="B317" s="159">
        <v>5</v>
      </c>
      <c r="C317" s="173" t="s">
        <v>6487</v>
      </c>
      <c r="D317" s="88" t="s">
        <v>6524</v>
      </c>
      <c r="E317" s="56" t="s">
        <v>6525</v>
      </c>
      <c r="F317" s="5">
        <v>5</v>
      </c>
      <c r="G317" s="7">
        <v>15</v>
      </c>
      <c r="H317" s="77">
        <v>15</v>
      </c>
      <c r="I317" s="78">
        <v>15</v>
      </c>
      <c r="J317" s="79">
        <v>0</v>
      </c>
      <c r="K317" s="6">
        <v>0</v>
      </c>
      <c r="L317" s="80">
        <v>0</v>
      </c>
      <c r="M317" s="64">
        <v>0</v>
      </c>
      <c r="N317" s="15">
        <v>0</v>
      </c>
      <c r="O317" s="43">
        <v>150</v>
      </c>
      <c r="P317" s="170" t="e">
        <f t="shared" ca="1" si="20"/>
        <v>#REF!</v>
      </c>
    </row>
    <row r="318" spans="1:16" ht="12.75">
      <c r="A318" s="576" t="s">
        <v>6527</v>
      </c>
      <c r="B318" s="159">
        <v>5</v>
      </c>
      <c r="C318" s="173" t="s">
        <v>6487</v>
      </c>
      <c r="D318" s="88" t="s">
        <v>6528</v>
      </c>
      <c r="E318" s="56" t="s">
        <v>6529</v>
      </c>
      <c r="F318" s="5">
        <v>5</v>
      </c>
      <c r="G318" s="7">
        <v>15</v>
      </c>
      <c r="H318" s="77">
        <v>15</v>
      </c>
      <c r="I318" s="78">
        <v>15</v>
      </c>
      <c r="J318" s="79">
        <v>0</v>
      </c>
      <c r="K318" s="6">
        <v>0</v>
      </c>
      <c r="L318" s="80">
        <v>0</v>
      </c>
      <c r="M318" s="64">
        <v>0</v>
      </c>
      <c r="N318" s="15">
        <v>0</v>
      </c>
      <c r="O318" s="43">
        <v>150</v>
      </c>
      <c r="P318" s="170" t="e">
        <f t="shared" ca="1" si="20"/>
        <v>#REF!</v>
      </c>
    </row>
    <row r="319" spans="1:16" ht="12.75">
      <c r="A319" s="562" t="s">
        <v>6531</v>
      </c>
      <c r="B319" s="159">
        <v>5</v>
      </c>
      <c r="C319" s="173" t="s">
        <v>6487</v>
      </c>
      <c r="D319" s="88" t="s">
        <v>6532</v>
      </c>
      <c r="E319" s="56" t="s">
        <v>6533</v>
      </c>
      <c r="F319" s="5">
        <v>5</v>
      </c>
      <c r="G319" s="7">
        <v>15</v>
      </c>
      <c r="H319" s="77">
        <v>15</v>
      </c>
      <c r="I319" s="78">
        <v>15</v>
      </c>
      <c r="J319" s="79">
        <v>0</v>
      </c>
      <c r="K319" s="6">
        <v>0</v>
      </c>
      <c r="L319" s="80">
        <v>0</v>
      </c>
      <c r="M319" s="64">
        <v>0</v>
      </c>
      <c r="N319" s="15">
        <v>0</v>
      </c>
      <c r="O319" s="43">
        <v>150</v>
      </c>
      <c r="P319" s="170" t="e">
        <f t="shared" ca="1" si="20"/>
        <v>#REF!</v>
      </c>
    </row>
    <row r="320" spans="1:16" ht="12.75">
      <c r="A320" s="562" t="s">
        <v>6535</v>
      </c>
      <c r="B320" s="159">
        <v>5</v>
      </c>
      <c r="C320" s="173" t="s">
        <v>6487</v>
      </c>
      <c r="D320" s="88" t="s">
        <v>6536</v>
      </c>
      <c r="E320" s="56" t="s">
        <v>6537</v>
      </c>
      <c r="F320" s="5">
        <v>5</v>
      </c>
      <c r="G320" s="7">
        <v>15</v>
      </c>
      <c r="H320" s="77">
        <v>15</v>
      </c>
      <c r="I320" s="78">
        <v>15</v>
      </c>
      <c r="J320" s="79">
        <v>0</v>
      </c>
      <c r="K320" s="6">
        <v>0</v>
      </c>
      <c r="L320" s="80">
        <v>0</v>
      </c>
      <c r="M320" s="64">
        <v>0</v>
      </c>
      <c r="N320" s="15">
        <v>0</v>
      </c>
      <c r="O320" s="43">
        <v>150</v>
      </c>
      <c r="P320" s="170" t="e">
        <f t="shared" ca="1" si="20"/>
        <v>#REF!</v>
      </c>
    </row>
    <row r="321" spans="1:16" ht="16.5">
      <c r="A321" s="1400" t="s">
        <v>13483</v>
      </c>
      <c r="B321" s="1359"/>
      <c r="C321" s="1359"/>
      <c r="D321" s="1359"/>
      <c r="E321" s="1359"/>
      <c r="F321" s="1359"/>
      <c r="G321" s="1359"/>
      <c r="H321" s="1359"/>
      <c r="I321" s="1359"/>
      <c r="J321" s="1359"/>
      <c r="K321" s="1359"/>
      <c r="L321" s="1359"/>
      <c r="M321" s="1359"/>
      <c r="N321" s="1359"/>
      <c r="O321" s="1359"/>
      <c r="P321" s="1357"/>
    </row>
    <row r="322" spans="1:16" ht="12.75">
      <c r="A322" s="1399" t="s">
        <v>13490</v>
      </c>
      <c r="B322" s="1355"/>
      <c r="C322" s="1355"/>
      <c r="D322" s="1355"/>
      <c r="E322" s="1355"/>
      <c r="F322" s="1355"/>
      <c r="G322" s="1355"/>
      <c r="H322" s="1355"/>
      <c r="I322" s="1355"/>
      <c r="J322" s="1355"/>
      <c r="K322" s="1355"/>
      <c r="L322" s="1355"/>
      <c r="M322" s="1355"/>
      <c r="N322" s="1355"/>
      <c r="O322" s="1355"/>
      <c r="P322" s="1355"/>
    </row>
    <row r="323" spans="1:16" ht="15.75" customHeight="1">
      <c r="A323" s="1355"/>
      <c r="B323" s="1355"/>
      <c r="C323" s="1355"/>
      <c r="D323" s="1355"/>
      <c r="E323" s="1355"/>
      <c r="F323" s="1355"/>
      <c r="G323" s="1355"/>
      <c r="H323" s="1355"/>
      <c r="I323" s="1355"/>
      <c r="J323" s="1355"/>
      <c r="K323" s="1355"/>
      <c r="L323" s="1355"/>
      <c r="M323" s="1355"/>
      <c r="N323" s="1355"/>
      <c r="O323" s="1355"/>
      <c r="P323" s="1355"/>
    </row>
    <row r="324" spans="1:16" ht="16.5">
      <c r="A324" s="393"/>
      <c r="B324" s="159"/>
      <c r="C324" s="577"/>
      <c r="D324" s="59"/>
      <c r="E324" s="578"/>
      <c r="F324" s="578"/>
      <c r="G324" s="579"/>
      <c r="H324" s="580"/>
      <c r="I324" s="581"/>
      <c r="J324" s="582"/>
      <c r="K324" s="583"/>
      <c r="L324" s="584"/>
      <c r="M324" s="393"/>
      <c r="N324" s="393"/>
      <c r="O324" s="585"/>
      <c r="P324" s="393"/>
    </row>
    <row r="325" spans="1:16" ht="12.75">
      <c r="A325" s="85" t="s">
        <v>5666</v>
      </c>
      <c r="B325" s="159">
        <v>1</v>
      </c>
      <c r="C325" s="586" t="s">
        <v>5666</v>
      </c>
      <c r="D325" s="59" t="s">
        <v>5668</v>
      </c>
      <c r="E325" s="56" t="s">
        <v>5669</v>
      </c>
      <c r="F325" s="18">
        <v>1</v>
      </c>
      <c r="G325" s="7">
        <v>1</v>
      </c>
      <c r="H325" s="77">
        <v>1</v>
      </c>
      <c r="I325" s="78">
        <v>1</v>
      </c>
      <c r="J325" s="79">
        <v>0</v>
      </c>
      <c r="K325" s="6">
        <v>0</v>
      </c>
      <c r="L325" s="80">
        <v>0</v>
      </c>
      <c r="M325" s="64">
        <v>5</v>
      </c>
      <c r="N325" s="15">
        <v>5</v>
      </c>
      <c r="O325" s="43">
        <v>150</v>
      </c>
      <c r="P325" s="170" t="e">
        <f t="shared" ref="P325:P346" ca="1" si="21">VLOOKUP(A325, INDIRECT("'Zbrojmistrz/Płatnerz/Kowal'!$B$8:$D"), 3, FALSE())</f>
        <v>#REF!</v>
      </c>
    </row>
    <row r="326" spans="1:16" ht="12.75">
      <c r="A326" s="85" t="s">
        <v>5671</v>
      </c>
      <c r="B326" s="159">
        <v>1</v>
      </c>
      <c r="C326" s="586" t="s">
        <v>5671</v>
      </c>
      <c r="D326" s="59" t="s">
        <v>5672</v>
      </c>
      <c r="E326" s="56" t="s">
        <v>5673</v>
      </c>
      <c r="F326" s="18">
        <v>1</v>
      </c>
      <c r="G326" s="7">
        <v>1</v>
      </c>
      <c r="H326" s="77">
        <v>1</v>
      </c>
      <c r="I326" s="78">
        <v>1</v>
      </c>
      <c r="J326" s="79">
        <v>0</v>
      </c>
      <c r="K326" s="6">
        <v>0</v>
      </c>
      <c r="L326" s="80">
        <v>0</v>
      </c>
      <c r="M326" s="64">
        <v>5</v>
      </c>
      <c r="N326" s="15">
        <v>5</v>
      </c>
      <c r="O326" s="43">
        <v>150</v>
      </c>
      <c r="P326" s="170" t="e">
        <f t="shared" ca="1" si="21"/>
        <v>#REF!</v>
      </c>
    </row>
    <row r="327" spans="1:16" ht="12.75">
      <c r="A327" s="85" t="s">
        <v>5675</v>
      </c>
      <c r="B327" s="159">
        <v>1</v>
      </c>
      <c r="C327" s="586" t="s">
        <v>5675</v>
      </c>
      <c r="D327" s="59" t="s">
        <v>5677</v>
      </c>
      <c r="E327" s="56" t="s">
        <v>5678</v>
      </c>
      <c r="F327" s="18">
        <v>1</v>
      </c>
      <c r="G327" s="7">
        <v>1</v>
      </c>
      <c r="H327" s="77">
        <v>1</v>
      </c>
      <c r="I327" s="78">
        <v>1</v>
      </c>
      <c r="J327" s="79">
        <v>0</v>
      </c>
      <c r="K327" s="6">
        <v>0</v>
      </c>
      <c r="L327" s="80">
        <v>0</v>
      </c>
      <c r="M327" s="64">
        <v>5</v>
      </c>
      <c r="N327" s="15">
        <v>5</v>
      </c>
      <c r="O327" s="43">
        <v>150</v>
      </c>
      <c r="P327" s="170" t="e">
        <f t="shared" ca="1" si="21"/>
        <v>#REF!</v>
      </c>
    </row>
    <row r="328" spans="1:16" ht="12.75">
      <c r="A328" s="85" t="s">
        <v>5680</v>
      </c>
      <c r="B328" s="159">
        <v>2</v>
      </c>
      <c r="C328" s="586" t="s">
        <v>5680</v>
      </c>
      <c r="D328" s="59" t="s">
        <v>5682</v>
      </c>
      <c r="E328" s="56" t="s">
        <v>5683</v>
      </c>
      <c r="F328" s="18">
        <v>1.5</v>
      </c>
      <c r="G328" s="7">
        <v>2</v>
      </c>
      <c r="H328" s="77">
        <v>2</v>
      </c>
      <c r="I328" s="78">
        <v>2</v>
      </c>
      <c r="J328" s="79">
        <v>0</v>
      </c>
      <c r="K328" s="6">
        <v>0</v>
      </c>
      <c r="L328" s="80">
        <v>0</v>
      </c>
      <c r="M328" s="64">
        <v>10</v>
      </c>
      <c r="N328" s="15">
        <v>10</v>
      </c>
      <c r="O328" s="43">
        <v>150</v>
      </c>
      <c r="P328" s="170" t="e">
        <f t="shared" ca="1" si="21"/>
        <v>#REF!</v>
      </c>
    </row>
    <row r="329" spans="1:16" ht="12.75">
      <c r="A329" s="85" t="s">
        <v>5685</v>
      </c>
      <c r="B329" s="159">
        <v>2</v>
      </c>
      <c r="C329" s="586" t="s">
        <v>5685</v>
      </c>
      <c r="D329" s="59" t="s">
        <v>5687</v>
      </c>
      <c r="E329" s="56" t="s">
        <v>5688</v>
      </c>
      <c r="F329" s="18">
        <v>1.5</v>
      </c>
      <c r="G329" s="7">
        <v>2</v>
      </c>
      <c r="H329" s="77">
        <v>2</v>
      </c>
      <c r="I329" s="78">
        <v>2</v>
      </c>
      <c r="J329" s="79">
        <v>0</v>
      </c>
      <c r="K329" s="6">
        <v>0</v>
      </c>
      <c r="L329" s="80">
        <v>0</v>
      </c>
      <c r="M329" s="64">
        <v>10</v>
      </c>
      <c r="N329" s="15">
        <v>10</v>
      </c>
      <c r="O329" s="43">
        <v>150</v>
      </c>
      <c r="P329" s="170" t="e">
        <f t="shared" ca="1" si="21"/>
        <v>#REF!</v>
      </c>
    </row>
    <row r="330" spans="1:16" ht="12.75">
      <c r="A330" s="85" t="s">
        <v>5690</v>
      </c>
      <c r="B330" s="159">
        <v>2</v>
      </c>
      <c r="C330" s="586" t="s">
        <v>5690</v>
      </c>
      <c r="D330" s="59" t="s">
        <v>5692</v>
      </c>
      <c r="E330" s="56" t="s">
        <v>5693</v>
      </c>
      <c r="F330" s="18">
        <v>1.5</v>
      </c>
      <c r="G330" s="7">
        <v>2</v>
      </c>
      <c r="H330" s="77">
        <v>2</v>
      </c>
      <c r="I330" s="78">
        <v>2</v>
      </c>
      <c r="J330" s="79">
        <v>0</v>
      </c>
      <c r="K330" s="6">
        <v>0</v>
      </c>
      <c r="L330" s="80">
        <v>0</v>
      </c>
      <c r="M330" s="64">
        <v>10</v>
      </c>
      <c r="N330" s="15">
        <v>10</v>
      </c>
      <c r="O330" s="43">
        <v>150</v>
      </c>
      <c r="P330" s="170" t="e">
        <f t="shared" ca="1" si="21"/>
        <v>#REF!</v>
      </c>
    </row>
    <row r="331" spans="1:16" ht="12.75">
      <c r="A331" s="85" t="s">
        <v>5695</v>
      </c>
      <c r="B331" s="159">
        <v>2</v>
      </c>
      <c r="C331" s="586" t="s">
        <v>5695</v>
      </c>
      <c r="D331" s="59" t="s">
        <v>5697</v>
      </c>
      <c r="E331" s="56" t="s">
        <v>5698</v>
      </c>
      <c r="F331" s="18">
        <v>1.5</v>
      </c>
      <c r="G331" s="7">
        <v>2</v>
      </c>
      <c r="H331" s="77">
        <v>2</v>
      </c>
      <c r="I331" s="78">
        <v>2</v>
      </c>
      <c r="J331" s="79">
        <v>0</v>
      </c>
      <c r="K331" s="6">
        <v>0</v>
      </c>
      <c r="L331" s="80">
        <v>0</v>
      </c>
      <c r="M331" s="64">
        <v>10</v>
      </c>
      <c r="N331" s="15">
        <v>10</v>
      </c>
      <c r="O331" s="43">
        <v>150</v>
      </c>
      <c r="P331" s="170" t="e">
        <f t="shared" ca="1" si="21"/>
        <v>#REF!</v>
      </c>
    </row>
    <row r="332" spans="1:16" ht="12.75">
      <c r="A332" s="85" t="s">
        <v>5700</v>
      </c>
      <c r="B332" s="159">
        <v>2</v>
      </c>
      <c r="C332" s="586" t="s">
        <v>5700</v>
      </c>
      <c r="D332" s="59" t="s">
        <v>5702</v>
      </c>
      <c r="E332" s="56" t="s">
        <v>5703</v>
      </c>
      <c r="F332" s="18">
        <v>1.5</v>
      </c>
      <c r="G332" s="7">
        <v>2</v>
      </c>
      <c r="H332" s="77">
        <v>2</v>
      </c>
      <c r="I332" s="78">
        <v>2</v>
      </c>
      <c r="J332" s="79">
        <v>0</v>
      </c>
      <c r="K332" s="6">
        <v>0</v>
      </c>
      <c r="L332" s="80">
        <v>0</v>
      </c>
      <c r="M332" s="64">
        <v>10</v>
      </c>
      <c r="N332" s="15">
        <v>10</v>
      </c>
      <c r="O332" s="43">
        <v>150</v>
      </c>
      <c r="P332" s="170" t="e">
        <f t="shared" ca="1" si="21"/>
        <v>#REF!</v>
      </c>
    </row>
    <row r="333" spans="1:16" ht="12.75">
      <c r="A333" s="85" t="s">
        <v>5705</v>
      </c>
      <c r="B333" s="159">
        <v>3</v>
      </c>
      <c r="C333" s="586" t="s">
        <v>5705</v>
      </c>
      <c r="D333" s="59" t="s">
        <v>5706</v>
      </c>
      <c r="E333" s="56" t="s">
        <v>5707</v>
      </c>
      <c r="F333" s="18">
        <v>2</v>
      </c>
      <c r="G333" s="7">
        <v>3</v>
      </c>
      <c r="H333" s="77">
        <v>3</v>
      </c>
      <c r="I333" s="78">
        <v>3</v>
      </c>
      <c r="J333" s="79">
        <v>0</v>
      </c>
      <c r="K333" s="6">
        <v>0</v>
      </c>
      <c r="L333" s="80">
        <v>0</v>
      </c>
      <c r="M333" s="64">
        <v>20</v>
      </c>
      <c r="N333" s="15">
        <v>20</v>
      </c>
      <c r="O333" s="43">
        <v>200</v>
      </c>
      <c r="P333" s="170" t="e">
        <f t="shared" ca="1" si="21"/>
        <v>#REF!</v>
      </c>
    </row>
    <row r="334" spans="1:16" ht="12.75">
      <c r="A334" s="85" t="s">
        <v>5709</v>
      </c>
      <c r="B334" s="159">
        <v>3</v>
      </c>
      <c r="C334" s="586" t="s">
        <v>5709</v>
      </c>
      <c r="D334" s="59" t="s">
        <v>5710</v>
      </c>
      <c r="E334" s="56" t="s">
        <v>5711</v>
      </c>
      <c r="F334" s="18">
        <v>2</v>
      </c>
      <c r="G334" s="7">
        <v>3</v>
      </c>
      <c r="H334" s="77">
        <v>3</v>
      </c>
      <c r="I334" s="78">
        <v>3</v>
      </c>
      <c r="J334" s="79">
        <v>0</v>
      </c>
      <c r="K334" s="6">
        <v>0</v>
      </c>
      <c r="L334" s="80">
        <v>0</v>
      </c>
      <c r="M334" s="64">
        <v>20</v>
      </c>
      <c r="N334" s="15">
        <v>20</v>
      </c>
      <c r="O334" s="43">
        <v>200</v>
      </c>
      <c r="P334" s="170" t="e">
        <f t="shared" ca="1" si="21"/>
        <v>#REF!</v>
      </c>
    </row>
    <row r="335" spans="1:16" ht="12.75">
      <c r="A335" s="85" t="s">
        <v>5713</v>
      </c>
      <c r="B335" s="159">
        <v>3</v>
      </c>
      <c r="C335" s="586" t="s">
        <v>5713</v>
      </c>
      <c r="D335" s="59" t="s">
        <v>5714</v>
      </c>
      <c r="E335" s="56" t="s">
        <v>5715</v>
      </c>
      <c r="F335" s="18">
        <v>2</v>
      </c>
      <c r="G335" s="7">
        <v>3</v>
      </c>
      <c r="H335" s="77">
        <v>3</v>
      </c>
      <c r="I335" s="78">
        <v>3</v>
      </c>
      <c r="J335" s="79">
        <v>0</v>
      </c>
      <c r="K335" s="6">
        <v>0</v>
      </c>
      <c r="L335" s="80">
        <v>0</v>
      </c>
      <c r="M335" s="64">
        <v>20</v>
      </c>
      <c r="N335" s="15">
        <v>20</v>
      </c>
      <c r="O335" s="43">
        <v>200</v>
      </c>
      <c r="P335" s="170" t="e">
        <f t="shared" ca="1" si="21"/>
        <v>#REF!</v>
      </c>
    </row>
    <row r="336" spans="1:16" ht="12.75">
      <c r="A336" s="85" t="s">
        <v>5717</v>
      </c>
      <c r="B336" s="159">
        <v>3</v>
      </c>
      <c r="C336" s="586" t="s">
        <v>5717</v>
      </c>
      <c r="D336" s="59" t="s">
        <v>5718</v>
      </c>
      <c r="E336" s="56" t="s">
        <v>5719</v>
      </c>
      <c r="F336" s="18">
        <v>2</v>
      </c>
      <c r="G336" s="7">
        <v>3</v>
      </c>
      <c r="H336" s="77">
        <v>3</v>
      </c>
      <c r="I336" s="78">
        <v>3</v>
      </c>
      <c r="J336" s="79">
        <v>0</v>
      </c>
      <c r="K336" s="6">
        <v>0</v>
      </c>
      <c r="L336" s="80">
        <v>0</v>
      </c>
      <c r="M336" s="64">
        <v>20</v>
      </c>
      <c r="N336" s="15">
        <v>20</v>
      </c>
      <c r="O336" s="43">
        <v>200</v>
      </c>
      <c r="P336" s="170" t="e">
        <f t="shared" ca="1" si="21"/>
        <v>#REF!</v>
      </c>
    </row>
    <row r="337" spans="1:16" ht="12.75">
      <c r="A337" s="85" t="s">
        <v>5721</v>
      </c>
      <c r="B337" s="159">
        <v>3</v>
      </c>
      <c r="C337" s="586" t="s">
        <v>5721</v>
      </c>
      <c r="D337" s="59" t="s">
        <v>5722</v>
      </c>
      <c r="E337" s="56" t="s">
        <v>5723</v>
      </c>
      <c r="F337" s="18">
        <v>2</v>
      </c>
      <c r="G337" s="7">
        <v>3</v>
      </c>
      <c r="H337" s="77">
        <v>3</v>
      </c>
      <c r="I337" s="78">
        <v>3</v>
      </c>
      <c r="J337" s="79">
        <v>0</v>
      </c>
      <c r="K337" s="6">
        <v>0</v>
      </c>
      <c r="L337" s="80">
        <v>0</v>
      </c>
      <c r="M337" s="64">
        <v>20</v>
      </c>
      <c r="N337" s="15">
        <v>20</v>
      </c>
      <c r="O337" s="43">
        <v>200</v>
      </c>
      <c r="P337" s="170" t="e">
        <f t="shared" ca="1" si="21"/>
        <v>#REF!</v>
      </c>
    </row>
    <row r="338" spans="1:16" ht="12.75">
      <c r="A338" s="85" t="s">
        <v>5725</v>
      </c>
      <c r="B338" s="159">
        <v>4</v>
      </c>
      <c r="C338" s="586" t="s">
        <v>5725</v>
      </c>
      <c r="D338" s="59" t="s">
        <v>5727</v>
      </c>
      <c r="E338" s="56" t="s">
        <v>5728</v>
      </c>
      <c r="F338" s="18">
        <v>3</v>
      </c>
      <c r="G338" s="7">
        <v>4</v>
      </c>
      <c r="H338" s="77">
        <v>4</v>
      </c>
      <c r="I338" s="78">
        <v>4</v>
      </c>
      <c r="J338" s="79">
        <v>0</v>
      </c>
      <c r="K338" s="6">
        <v>0</v>
      </c>
      <c r="L338" s="80">
        <v>0</v>
      </c>
      <c r="M338" s="64">
        <v>35</v>
      </c>
      <c r="N338" s="15">
        <v>35</v>
      </c>
      <c r="O338" s="43">
        <v>200</v>
      </c>
      <c r="P338" s="170" t="e">
        <f t="shared" ca="1" si="21"/>
        <v>#REF!</v>
      </c>
    </row>
    <row r="339" spans="1:16" ht="12.75">
      <c r="A339" s="85" t="s">
        <v>5730</v>
      </c>
      <c r="B339" s="159">
        <v>4</v>
      </c>
      <c r="C339" s="586" t="s">
        <v>5730</v>
      </c>
      <c r="D339" s="59" t="s">
        <v>5732</v>
      </c>
      <c r="E339" s="56" t="s">
        <v>5733</v>
      </c>
      <c r="F339" s="18">
        <v>3</v>
      </c>
      <c r="G339" s="7">
        <v>4</v>
      </c>
      <c r="H339" s="77">
        <v>4</v>
      </c>
      <c r="I339" s="78">
        <v>4</v>
      </c>
      <c r="J339" s="79">
        <v>0</v>
      </c>
      <c r="K339" s="6">
        <v>0</v>
      </c>
      <c r="L339" s="80">
        <v>0</v>
      </c>
      <c r="M339" s="64">
        <v>35</v>
      </c>
      <c r="N339" s="15">
        <v>35</v>
      </c>
      <c r="O339" s="43">
        <v>200</v>
      </c>
      <c r="P339" s="170" t="e">
        <f t="shared" ca="1" si="21"/>
        <v>#REF!</v>
      </c>
    </row>
    <row r="340" spans="1:16" ht="12.75">
      <c r="A340" s="85" t="s">
        <v>5735</v>
      </c>
      <c r="B340" s="159">
        <v>4</v>
      </c>
      <c r="C340" s="586" t="s">
        <v>5735</v>
      </c>
      <c r="D340" s="59" t="s">
        <v>5737</v>
      </c>
      <c r="E340" s="56" t="s">
        <v>5738</v>
      </c>
      <c r="F340" s="18">
        <v>3</v>
      </c>
      <c r="G340" s="7">
        <v>4</v>
      </c>
      <c r="H340" s="77">
        <v>4</v>
      </c>
      <c r="I340" s="78">
        <v>4</v>
      </c>
      <c r="J340" s="79">
        <v>0</v>
      </c>
      <c r="K340" s="6">
        <v>0</v>
      </c>
      <c r="L340" s="80">
        <v>0</v>
      </c>
      <c r="M340" s="64">
        <v>35</v>
      </c>
      <c r="N340" s="15">
        <v>35</v>
      </c>
      <c r="O340" s="43">
        <v>200</v>
      </c>
      <c r="P340" s="170" t="e">
        <f t="shared" ca="1" si="21"/>
        <v>#REF!</v>
      </c>
    </row>
    <row r="341" spans="1:16" ht="12.75">
      <c r="A341" s="85" t="s">
        <v>5740</v>
      </c>
      <c r="B341" s="159">
        <v>4</v>
      </c>
      <c r="C341" s="586" t="s">
        <v>5740</v>
      </c>
      <c r="D341" s="59" t="s">
        <v>5742</v>
      </c>
      <c r="E341" s="56" t="s">
        <v>5743</v>
      </c>
      <c r="F341" s="18">
        <v>3</v>
      </c>
      <c r="G341" s="7">
        <v>4</v>
      </c>
      <c r="H341" s="77">
        <v>4</v>
      </c>
      <c r="I341" s="78">
        <v>4</v>
      </c>
      <c r="J341" s="79">
        <v>0</v>
      </c>
      <c r="K341" s="6">
        <v>0</v>
      </c>
      <c r="L341" s="80">
        <v>0</v>
      </c>
      <c r="M341" s="64">
        <v>35</v>
      </c>
      <c r="N341" s="15">
        <v>35</v>
      </c>
      <c r="O341" s="43">
        <v>200</v>
      </c>
      <c r="P341" s="170" t="e">
        <f t="shared" ca="1" si="21"/>
        <v>#REF!</v>
      </c>
    </row>
    <row r="342" spans="1:16" ht="12.75">
      <c r="A342" s="85" t="s">
        <v>5745</v>
      </c>
      <c r="B342" s="159">
        <v>4</v>
      </c>
      <c r="C342" s="586" t="s">
        <v>5745</v>
      </c>
      <c r="D342" s="59" t="s">
        <v>5747</v>
      </c>
      <c r="E342" s="56" t="s">
        <v>5748</v>
      </c>
      <c r="F342" s="18">
        <v>3</v>
      </c>
      <c r="G342" s="7">
        <v>4</v>
      </c>
      <c r="H342" s="77">
        <v>4</v>
      </c>
      <c r="I342" s="78">
        <v>4</v>
      </c>
      <c r="J342" s="79">
        <v>0</v>
      </c>
      <c r="K342" s="6">
        <v>0</v>
      </c>
      <c r="L342" s="80">
        <v>0</v>
      </c>
      <c r="M342" s="64">
        <v>35</v>
      </c>
      <c r="N342" s="15">
        <v>35</v>
      </c>
      <c r="O342" s="43">
        <v>200</v>
      </c>
      <c r="P342" s="170" t="e">
        <f t="shared" ca="1" si="21"/>
        <v>#REF!</v>
      </c>
    </row>
    <row r="343" spans="1:16" ht="12.75">
      <c r="A343" s="85" t="s">
        <v>5750</v>
      </c>
      <c r="B343" s="159">
        <v>4</v>
      </c>
      <c r="C343" s="586" t="s">
        <v>5750</v>
      </c>
      <c r="D343" s="59" t="s">
        <v>5752</v>
      </c>
      <c r="E343" s="56" t="s">
        <v>5753</v>
      </c>
      <c r="F343" s="18">
        <v>3</v>
      </c>
      <c r="G343" s="7">
        <v>4</v>
      </c>
      <c r="H343" s="77">
        <v>4</v>
      </c>
      <c r="I343" s="78">
        <v>4</v>
      </c>
      <c r="J343" s="79">
        <v>0</v>
      </c>
      <c r="K343" s="6">
        <v>0</v>
      </c>
      <c r="L343" s="80">
        <v>0</v>
      </c>
      <c r="M343" s="64">
        <v>35</v>
      </c>
      <c r="N343" s="15">
        <v>35</v>
      </c>
      <c r="O343" s="43">
        <v>200</v>
      </c>
      <c r="P343" s="170" t="e">
        <f t="shared" ca="1" si="21"/>
        <v>#REF!</v>
      </c>
    </row>
    <row r="344" spans="1:16" ht="12.75">
      <c r="A344" s="85" t="s">
        <v>5755</v>
      </c>
      <c r="B344" s="159">
        <v>5</v>
      </c>
      <c r="C344" s="586" t="s">
        <v>5755</v>
      </c>
      <c r="D344" s="59" t="s">
        <v>5757</v>
      </c>
      <c r="E344" s="56" t="s">
        <v>5758</v>
      </c>
      <c r="F344" s="18">
        <v>4</v>
      </c>
      <c r="G344" s="7">
        <v>5</v>
      </c>
      <c r="H344" s="77">
        <v>5</v>
      </c>
      <c r="I344" s="78">
        <v>5</v>
      </c>
      <c r="J344" s="79">
        <v>0</v>
      </c>
      <c r="K344" s="6">
        <v>0</v>
      </c>
      <c r="L344" s="80">
        <v>0</v>
      </c>
      <c r="M344" s="64">
        <v>50</v>
      </c>
      <c r="N344" s="15">
        <v>50</v>
      </c>
      <c r="O344" s="43">
        <v>250</v>
      </c>
      <c r="P344" s="170" t="e">
        <f t="shared" ca="1" si="21"/>
        <v>#REF!</v>
      </c>
    </row>
    <row r="345" spans="1:16" ht="12.75">
      <c r="A345" s="85" t="s">
        <v>5760</v>
      </c>
      <c r="B345" s="159">
        <v>5</v>
      </c>
      <c r="C345" s="586" t="s">
        <v>5760</v>
      </c>
      <c r="D345" s="59" t="s">
        <v>5762</v>
      </c>
      <c r="E345" s="56" t="s">
        <v>5763</v>
      </c>
      <c r="F345" s="18">
        <v>4</v>
      </c>
      <c r="G345" s="7">
        <v>5</v>
      </c>
      <c r="H345" s="77">
        <v>5</v>
      </c>
      <c r="I345" s="78">
        <v>5</v>
      </c>
      <c r="J345" s="79">
        <v>0</v>
      </c>
      <c r="K345" s="6">
        <v>0</v>
      </c>
      <c r="L345" s="80">
        <v>0</v>
      </c>
      <c r="M345" s="64">
        <v>50</v>
      </c>
      <c r="N345" s="15">
        <v>50</v>
      </c>
      <c r="O345" s="43">
        <v>250</v>
      </c>
      <c r="P345" s="170" t="e">
        <f t="shared" ca="1" si="21"/>
        <v>#REF!</v>
      </c>
    </row>
    <row r="346" spans="1:16" ht="12.75">
      <c r="A346" s="85" t="s">
        <v>5765</v>
      </c>
      <c r="B346" s="159">
        <v>5</v>
      </c>
      <c r="C346" s="586" t="s">
        <v>5765</v>
      </c>
      <c r="D346" s="59" t="s">
        <v>5767</v>
      </c>
      <c r="E346" s="56" t="s">
        <v>5768</v>
      </c>
      <c r="F346" s="18">
        <v>4</v>
      </c>
      <c r="G346" s="7">
        <v>5</v>
      </c>
      <c r="H346" s="77">
        <v>5</v>
      </c>
      <c r="I346" s="78">
        <v>5</v>
      </c>
      <c r="J346" s="79">
        <v>0</v>
      </c>
      <c r="K346" s="6">
        <v>0</v>
      </c>
      <c r="L346" s="80">
        <v>0</v>
      </c>
      <c r="M346" s="64">
        <v>50</v>
      </c>
      <c r="N346" s="15">
        <v>50</v>
      </c>
      <c r="O346" s="43">
        <v>250</v>
      </c>
      <c r="P346" s="170" t="e">
        <f t="shared" ca="1" si="21"/>
        <v>#REF!</v>
      </c>
    </row>
    <row r="347" spans="1:16" ht="16.5">
      <c r="A347" s="393"/>
      <c r="B347" s="159"/>
      <c r="C347" s="577"/>
      <c r="D347" s="59"/>
      <c r="E347" s="578"/>
      <c r="F347" s="578"/>
      <c r="G347" s="579"/>
      <c r="H347" s="580"/>
      <c r="I347" s="581"/>
      <c r="J347" s="582"/>
      <c r="K347" s="583"/>
      <c r="L347" s="584"/>
      <c r="M347" s="393"/>
      <c r="N347" s="393"/>
      <c r="O347" s="585"/>
      <c r="P347" s="393"/>
    </row>
    <row r="348" spans="1:16" ht="12.75">
      <c r="A348" s="1399" t="s">
        <v>13491</v>
      </c>
      <c r="B348" s="1355"/>
      <c r="C348" s="1355"/>
      <c r="D348" s="1355"/>
      <c r="E348" s="1355"/>
      <c r="F348" s="1355"/>
      <c r="G348" s="1355"/>
      <c r="H348" s="1355"/>
      <c r="I348" s="1355"/>
      <c r="J348" s="1355"/>
      <c r="K348" s="1355"/>
      <c r="L348" s="1355"/>
      <c r="M348" s="1355"/>
      <c r="N348" s="1355"/>
      <c r="O348" s="1355"/>
      <c r="P348" s="1355"/>
    </row>
    <row r="349" spans="1:16" ht="15.75" customHeight="1">
      <c r="A349" s="1355"/>
      <c r="B349" s="1355"/>
      <c r="C349" s="1355"/>
      <c r="D349" s="1355"/>
      <c r="E349" s="1355"/>
      <c r="F349" s="1355"/>
      <c r="G349" s="1355"/>
      <c r="H349" s="1355"/>
      <c r="I349" s="1355"/>
      <c r="J349" s="1355"/>
      <c r="K349" s="1355"/>
      <c r="L349" s="1355"/>
      <c r="M349" s="1355"/>
      <c r="N349" s="1355"/>
      <c r="O349" s="1355"/>
      <c r="P349" s="1355"/>
    </row>
    <row r="350" spans="1:16" ht="12.75">
      <c r="A350" s="68"/>
      <c r="B350" s="159"/>
      <c r="C350" s="586"/>
      <c r="D350" s="59"/>
      <c r="E350" s="59"/>
      <c r="F350" s="18"/>
      <c r="G350" s="7"/>
      <c r="H350" s="77"/>
      <c r="I350" s="78"/>
      <c r="J350" s="79"/>
      <c r="K350" s="6"/>
      <c r="L350" s="80"/>
      <c r="M350" s="64"/>
      <c r="N350" s="84"/>
      <c r="O350" s="160"/>
      <c r="P350" s="170"/>
    </row>
    <row r="351" spans="1:16" ht="12.75">
      <c r="A351" s="562" t="s">
        <v>5570</v>
      </c>
      <c r="B351" s="159">
        <v>1</v>
      </c>
      <c r="C351" s="587" t="s">
        <v>5571</v>
      </c>
      <c r="D351" s="59" t="s">
        <v>5577</v>
      </c>
      <c r="E351" s="84" t="s">
        <v>5578</v>
      </c>
      <c r="F351" s="5">
        <v>0.4</v>
      </c>
      <c r="G351" s="7">
        <v>2</v>
      </c>
      <c r="H351" s="77">
        <v>0</v>
      </c>
      <c r="I351" s="78">
        <v>2</v>
      </c>
      <c r="J351" s="79">
        <v>0</v>
      </c>
      <c r="K351" s="6">
        <v>0</v>
      </c>
      <c r="L351" s="80">
        <v>0</v>
      </c>
      <c r="M351" s="64">
        <v>5</v>
      </c>
      <c r="N351" s="15">
        <v>5</v>
      </c>
      <c r="O351" s="160" t="s">
        <v>48</v>
      </c>
      <c r="P351" s="170" t="e">
        <f t="shared" ref="P351:P353" ca="1" si="22">VLOOKUP(A351, INDIRECT("'Krawiec'!$B$8:$D"), 3, FALSE())</f>
        <v>#REF!</v>
      </c>
    </row>
    <row r="352" spans="1:16" ht="12.75">
      <c r="A352" s="562" t="s">
        <v>5580</v>
      </c>
      <c r="B352" s="159">
        <v>1</v>
      </c>
      <c r="C352" s="587" t="s">
        <v>5581</v>
      </c>
      <c r="D352" s="59" t="s">
        <v>5582</v>
      </c>
      <c r="E352" s="84" t="s">
        <v>5583</v>
      </c>
      <c r="F352" s="5">
        <v>0.4</v>
      </c>
      <c r="G352" s="7">
        <v>2</v>
      </c>
      <c r="H352" s="77">
        <v>0</v>
      </c>
      <c r="I352" s="78">
        <v>0</v>
      </c>
      <c r="J352" s="79">
        <v>0</v>
      </c>
      <c r="K352" s="6">
        <v>0</v>
      </c>
      <c r="L352" s="80">
        <v>0</v>
      </c>
      <c r="M352" s="64">
        <v>5</v>
      </c>
      <c r="N352" s="15">
        <v>5</v>
      </c>
      <c r="O352" s="160" t="s">
        <v>48</v>
      </c>
      <c r="P352" s="170" t="e">
        <f t="shared" ca="1" si="22"/>
        <v>#REF!</v>
      </c>
    </row>
    <row r="353" spans="1:16" ht="12.75">
      <c r="A353" s="562" t="s">
        <v>5585</v>
      </c>
      <c r="B353" s="159">
        <v>1</v>
      </c>
      <c r="C353" s="587" t="s">
        <v>5586</v>
      </c>
      <c r="D353" s="59" t="s">
        <v>5587</v>
      </c>
      <c r="E353" s="84" t="s">
        <v>5588</v>
      </c>
      <c r="F353" s="5">
        <v>0.4</v>
      </c>
      <c r="G353" s="7">
        <v>0</v>
      </c>
      <c r="H353" s="77">
        <v>0</v>
      </c>
      <c r="I353" s="78">
        <v>2</v>
      </c>
      <c r="J353" s="79">
        <v>0</v>
      </c>
      <c r="K353" s="6">
        <v>0</v>
      </c>
      <c r="L353" s="80">
        <v>0</v>
      </c>
      <c r="M353" s="64">
        <v>5</v>
      </c>
      <c r="N353" s="15">
        <v>5</v>
      </c>
      <c r="O353" s="160" t="s">
        <v>48</v>
      </c>
      <c r="P353" s="170" t="e">
        <f t="shared" ca="1" si="22"/>
        <v>#REF!</v>
      </c>
    </row>
    <row r="354" spans="1:16" ht="16.5">
      <c r="A354" s="56"/>
      <c r="B354" s="159"/>
      <c r="C354" s="588"/>
      <c r="D354" s="59"/>
      <c r="E354" s="84"/>
      <c r="F354" s="5"/>
      <c r="G354" s="7"/>
      <c r="H354" s="77"/>
      <c r="I354" s="78"/>
      <c r="J354" s="79"/>
      <c r="K354" s="6"/>
      <c r="L354" s="80"/>
      <c r="M354" s="64"/>
      <c r="N354" s="393"/>
      <c r="O354" s="585"/>
      <c r="P354" s="170"/>
    </row>
    <row r="355" spans="1:16" ht="12.75">
      <c r="A355" s="562" t="s">
        <v>5590</v>
      </c>
      <c r="B355" s="159">
        <v>3</v>
      </c>
      <c r="C355" s="587" t="s">
        <v>5591</v>
      </c>
      <c r="D355" s="59" t="s">
        <v>5592</v>
      </c>
      <c r="E355" s="84" t="s">
        <v>5593</v>
      </c>
      <c r="F355" s="5">
        <v>0.4</v>
      </c>
      <c r="G355" s="7">
        <v>0</v>
      </c>
      <c r="H355" s="77">
        <v>0</v>
      </c>
      <c r="I355" s="78">
        <v>0</v>
      </c>
      <c r="J355" s="79">
        <v>5</v>
      </c>
      <c r="K355" s="6">
        <v>0</v>
      </c>
      <c r="L355" s="80">
        <v>0</v>
      </c>
      <c r="M355" s="64">
        <v>0</v>
      </c>
      <c r="N355" s="15">
        <v>0</v>
      </c>
      <c r="O355" s="160" t="s">
        <v>48</v>
      </c>
      <c r="P355" s="170" t="e">
        <f t="shared" ref="P355:P357" ca="1" si="23">VLOOKUP(A355, INDIRECT("'Krawiec'!$B$8:$D"), 3, FALSE())</f>
        <v>#REF!</v>
      </c>
    </row>
    <row r="356" spans="1:16" ht="12.75">
      <c r="A356" s="562" t="s">
        <v>5595</v>
      </c>
      <c r="B356" s="159">
        <v>3</v>
      </c>
      <c r="C356" s="587" t="s">
        <v>5596</v>
      </c>
      <c r="D356" s="59" t="s">
        <v>5587</v>
      </c>
      <c r="E356" s="84" t="s">
        <v>5597</v>
      </c>
      <c r="F356" s="5">
        <v>0.6</v>
      </c>
      <c r="G356" s="7">
        <v>0</v>
      </c>
      <c r="H356" s="77">
        <v>0</v>
      </c>
      <c r="I356" s="78">
        <v>3</v>
      </c>
      <c r="J356" s="79">
        <v>0</v>
      </c>
      <c r="K356" s="6">
        <v>0</v>
      </c>
      <c r="L356" s="80">
        <v>0</v>
      </c>
      <c r="M356" s="64">
        <v>20</v>
      </c>
      <c r="N356" s="15">
        <v>20</v>
      </c>
      <c r="O356" s="160" t="s">
        <v>48</v>
      </c>
      <c r="P356" s="170" t="e">
        <f t="shared" ca="1" si="23"/>
        <v>#REF!</v>
      </c>
    </row>
    <row r="357" spans="1:16" ht="12.75">
      <c r="A357" s="562" t="s">
        <v>5598</v>
      </c>
      <c r="B357" s="159">
        <v>3</v>
      </c>
      <c r="C357" s="587" t="s">
        <v>5599</v>
      </c>
      <c r="D357" s="59" t="s">
        <v>5582</v>
      </c>
      <c r="E357" s="84" t="s">
        <v>5600</v>
      </c>
      <c r="F357" s="5">
        <v>0.6</v>
      </c>
      <c r="G357" s="7">
        <v>3</v>
      </c>
      <c r="H357" s="77">
        <v>0</v>
      </c>
      <c r="I357" s="78">
        <v>0</v>
      </c>
      <c r="J357" s="79">
        <v>0</v>
      </c>
      <c r="K357" s="6">
        <v>0</v>
      </c>
      <c r="L357" s="80">
        <v>0</v>
      </c>
      <c r="M357" s="64">
        <v>20</v>
      </c>
      <c r="N357" s="15">
        <v>20</v>
      </c>
      <c r="O357" s="160" t="s">
        <v>48</v>
      </c>
      <c r="P357" s="170" t="e">
        <f t="shared" ca="1" si="23"/>
        <v>#REF!</v>
      </c>
    </row>
    <row r="358" spans="1:16" ht="20.25">
      <c r="A358" s="589"/>
      <c r="B358" s="553"/>
      <c r="C358" s="588"/>
      <c r="D358" s="59"/>
      <c r="E358" s="84"/>
      <c r="F358" s="5"/>
      <c r="G358" s="7"/>
      <c r="H358" s="77"/>
      <c r="I358" s="78"/>
      <c r="J358" s="79"/>
      <c r="K358" s="6"/>
      <c r="L358" s="80"/>
      <c r="M358" s="64"/>
      <c r="N358" s="393"/>
      <c r="O358" s="585"/>
      <c r="P358" s="170"/>
    </row>
    <row r="359" spans="1:16" ht="12.75">
      <c r="A359" s="562" t="s">
        <v>5601</v>
      </c>
      <c r="B359" s="159">
        <v>5</v>
      </c>
      <c r="C359" s="587" t="s">
        <v>5602</v>
      </c>
      <c r="D359" s="59" t="s">
        <v>5582</v>
      </c>
      <c r="E359" s="84" t="s">
        <v>5603</v>
      </c>
      <c r="F359" s="5">
        <v>1</v>
      </c>
      <c r="G359" s="7">
        <v>3</v>
      </c>
      <c r="H359" s="77">
        <v>0</v>
      </c>
      <c r="I359" s="78">
        <v>2</v>
      </c>
      <c r="J359" s="79">
        <v>0</v>
      </c>
      <c r="K359" s="6">
        <v>0</v>
      </c>
      <c r="L359" s="80">
        <v>0</v>
      </c>
      <c r="M359" s="64">
        <v>50</v>
      </c>
      <c r="N359" s="15">
        <v>50</v>
      </c>
      <c r="O359" s="160" t="s">
        <v>48</v>
      </c>
      <c r="P359" s="170" t="e">
        <f t="shared" ref="P359:P362" ca="1" si="24">VLOOKUP(A359, INDIRECT("'Krawiec'!$B$8:$D"), 3, FALSE())</f>
        <v>#REF!</v>
      </c>
    </row>
    <row r="360" spans="1:16" ht="12.75">
      <c r="A360" s="562" t="s">
        <v>5604</v>
      </c>
      <c r="B360" s="159">
        <v>5</v>
      </c>
      <c r="C360" s="587" t="s">
        <v>5602</v>
      </c>
      <c r="D360" s="59" t="s">
        <v>5587</v>
      </c>
      <c r="E360" s="84" t="s">
        <v>5605</v>
      </c>
      <c r="F360" s="5">
        <v>1</v>
      </c>
      <c r="G360" s="7">
        <v>2</v>
      </c>
      <c r="H360" s="77">
        <v>0</v>
      </c>
      <c r="I360" s="78">
        <v>3</v>
      </c>
      <c r="J360" s="79">
        <v>0</v>
      </c>
      <c r="K360" s="6">
        <v>0</v>
      </c>
      <c r="L360" s="80">
        <v>0</v>
      </c>
      <c r="M360" s="64">
        <v>50</v>
      </c>
      <c r="N360" s="15">
        <v>50</v>
      </c>
      <c r="O360" s="160" t="s">
        <v>48</v>
      </c>
      <c r="P360" s="170" t="e">
        <f t="shared" ca="1" si="24"/>
        <v>#REF!</v>
      </c>
    </row>
    <row r="361" spans="1:16" ht="12.75">
      <c r="A361" s="562" t="s">
        <v>5606</v>
      </c>
      <c r="B361" s="159">
        <v>5</v>
      </c>
      <c r="C361" s="587" t="s">
        <v>5607</v>
      </c>
      <c r="D361" s="59" t="s">
        <v>5592</v>
      </c>
      <c r="E361" s="84" t="s">
        <v>5608</v>
      </c>
      <c r="F361" s="5">
        <v>1</v>
      </c>
      <c r="G361" s="7">
        <v>1</v>
      </c>
      <c r="H361" s="77">
        <v>1</v>
      </c>
      <c r="I361" s="78">
        <v>3</v>
      </c>
      <c r="J361" s="79">
        <v>0</v>
      </c>
      <c r="K361" s="6">
        <v>0</v>
      </c>
      <c r="L361" s="80">
        <v>0</v>
      </c>
      <c r="M361" s="64">
        <v>50</v>
      </c>
      <c r="N361" s="15">
        <v>50</v>
      </c>
      <c r="O361" s="160" t="s">
        <v>48</v>
      </c>
      <c r="P361" s="170" t="e">
        <f t="shared" ca="1" si="24"/>
        <v>#REF!</v>
      </c>
    </row>
    <row r="362" spans="1:16" ht="12.75">
      <c r="A362" s="562" t="s">
        <v>5609</v>
      </c>
      <c r="B362" s="159">
        <v>5</v>
      </c>
      <c r="C362" s="587" t="s">
        <v>5607</v>
      </c>
      <c r="D362" s="59" t="s">
        <v>5592</v>
      </c>
      <c r="E362" s="84" t="s">
        <v>5610</v>
      </c>
      <c r="F362" s="5">
        <v>1</v>
      </c>
      <c r="G362" s="7">
        <v>3</v>
      </c>
      <c r="H362" s="77">
        <v>1</v>
      </c>
      <c r="I362" s="78">
        <v>1</v>
      </c>
      <c r="J362" s="79">
        <v>0</v>
      </c>
      <c r="K362" s="6">
        <v>0</v>
      </c>
      <c r="L362" s="80">
        <v>0</v>
      </c>
      <c r="M362" s="64">
        <v>50</v>
      </c>
      <c r="N362" s="15">
        <v>50</v>
      </c>
      <c r="O362" s="160" t="s">
        <v>48</v>
      </c>
      <c r="P362" s="170" t="e">
        <f t="shared" ca="1" si="24"/>
        <v>#REF!</v>
      </c>
    </row>
    <row r="363" spans="1:16" ht="12.75">
      <c r="A363" s="68"/>
      <c r="B363" s="159"/>
      <c r="C363" s="586"/>
      <c r="D363" s="59"/>
      <c r="E363" s="59"/>
      <c r="F363" s="18"/>
      <c r="G363" s="7"/>
      <c r="H363" s="77"/>
      <c r="I363" s="78"/>
      <c r="J363" s="79"/>
      <c r="K363" s="6"/>
      <c r="L363" s="80"/>
      <c r="M363" s="64"/>
      <c r="N363" s="84"/>
      <c r="O363" s="160"/>
      <c r="P363" s="170"/>
    </row>
    <row r="364" spans="1:16" ht="12.75">
      <c r="A364" s="1399" t="s">
        <v>13492</v>
      </c>
      <c r="B364" s="1355"/>
      <c r="C364" s="1355"/>
      <c r="D364" s="1355"/>
      <c r="E364" s="1355"/>
      <c r="F364" s="1355"/>
      <c r="G364" s="1355"/>
      <c r="H364" s="1355"/>
      <c r="I364" s="1355"/>
      <c r="J364" s="1355"/>
      <c r="K364" s="1355"/>
      <c r="L364" s="1355"/>
      <c r="M364" s="1355"/>
      <c r="N364" s="1355"/>
      <c r="O364" s="1355"/>
      <c r="P364" s="1355"/>
    </row>
    <row r="365" spans="1:16" ht="15.75" customHeight="1">
      <c r="A365" s="1355"/>
      <c r="B365" s="1355"/>
      <c r="C365" s="1355"/>
      <c r="D365" s="1355"/>
      <c r="E365" s="1355"/>
      <c r="F365" s="1355"/>
      <c r="G365" s="1355"/>
      <c r="H365" s="1355"/>
      <c r="I365" s="1355"/>
      <c r="J365" s="1355"/>
      <c r="K365" s="1355"/>
      <c r="L365" s="1355"/>
      <c r="M365" s="1355"/>
      <c r="N365" s="1355"/>
      <c r="O365" s="1355"/>
      <c r="P365" s="1355"/>
    </row>
    <row r="366" spans="1:16" ht="12.75">
      <c r="A366" s="85" t="s">
        <v>6889</v>
      </c>
      <c r="B366" s="159">
        <v>1</v>
      </c>
      <c r="C366" s="586" t="s">
        <v>6890</v>
      </c>
      <c r="D366" s="59" t="s">
        <v>6891</v>
      </c>
      <c r="E366" s="56" t="s">
        <v>6892</v>
      </c>
      <c r="F366" s="59">
        <v>1</v>
      </c>
      <c r="G366" s="7">
        <v>0</v>
      </c>
      <c r="H366" s="77">
        <v>0</v>
      </c>
      <c r="I366" s="78">
        <v>0</v>
      </c>
      <c r="J366" s="79">
        <v>0</v>
      </c>
      <c r="K366" s="6">
        <v>0</v>
      </c>
      <c r="L366" s="80">
        <v>0</v>
      </c>
      <c r="M366" s="64">
        <v>0</v>
      </c>
      <c r="N366" s="15">
        <v>0</v>
      </c>
      <c r="O366" s="160" t="s">
        <v>48</v>
      </c>
      <c r="P366" s="170" t="e">
        <f t="shared" ref="P366:P381" ca="1" si="25">VLOOKUP(A366, INDIRECT("'Krawiec'!$B$8:$D"), 3, FALSE())</f>
        <v>#REF!</v>
      </c>
    </row>
    <row r="367" spans="1:16" ht="12.75">
      <c r="A367" s="85" t="s">
        <v>6894</v>
      </c>
      <c r="B367" s="159">
        <v>1</v>
      </c>
      <c r="C367" s="586" t="s">
        <v>6895</v>
      </c>
      <c r="D367" s="59" t="s">
        <v>5903</v>
      </c>
      <c r="E367" s="56" t="s">
        <v>6896</v>
      </c>
      <c r="F367" s="59">
        <v>1</v>
      </c>
      <c r="G367" s="7">
        <v>0</v>
      </c>
      <c r="H367" s="77">
        <v>0</v>
      </c>
      <c r="I367" s="78">
        <v>0</v>
      </c>
      <c r="J367" s="79">
        <v>0</v>
      </c>
      <c r="K367" s="6">
        <v>0</v>
      </c>
      <c r="L367" s="80">
        <v>0</v>
      </c>
      <c r="M367" s="64">
        <v>0</v>
      </c>
      <c r="N367" s="15">
        <v>0</v>
      </c>
      <c r="O367" s="160" t="s">
        <v>48</v>
      </c>
      <c r="P367" s="170" t="e">
        <f t="shared" ca="1" si="25"/>
        <v>#REF!</v>
      </c>
    </row>
    <row r="368" spans="1:16" ht="12.75">
      <c r="A368" s="85" t="s">
        <v>6897</v>
      </c>
      <c r="B368" s="159">
        <v>1</v>
      </c>
      <c r="C368" s="586" t="s">
        <v>6898</v>
      </c>
      <c r="D368" s="59" t="s">
        <v>6899</v>
      </c>
      <c r="E368" s="56" t="s">
        <v>6900</v>
      </c>
      <c r="F368" s="59">
        <v>1</v>
      </c>
      <c r="G368" s="7">
        <v>0</v>
      </c>
      <c r="H368" s="77">
        <v>0</v>
      </c>
      <c r="I368" s="78">
        <v>0</v>
      </c>
      <c r="J368" s="79">
        <v>0</v>
      </c>
      <c r="K368" s="6">
        <v>0</v>
      </c>
      <c r="L368" s="80">
        <v>0</v>
      </c>
      <c r="M368" s="64">
        <v>0</v>
      </c>
      <c r="N368" s="15">
        <v>0</v>
      </c>
      <c r="O368" s="160" t="s">
        <v>48</v>
      </c>
      <c r="P368" s="170" t="e">
        <f t="shared" ca="1" si="25"/>
        <v>#REF!</v>
      </c>
    </row>
    <row r="369" spans="1:16" ht="12.75">
      <c r="A369" s="85" t="s">
        <v>6902</v>
      </c>
      <c r="B369" s="159">
        <v>1</v>
      </c>
      <c r="C369" s="173" t="s">
        <v>6898</v>
      </c>
      <c r="D369" s="59" t="s">
        <v>6903</v>
      </c>
      <c r="E369" s="56" t="s">
        <v>6904</v>
      </c>
      <c r="F369" s="59">
        <v>1</v>
      </c>
      <c r="G369" s="7">
        <v>0</v>
      </c>
      <c r="H369" s="77">
        <v>0</v>
      </c>
      <c r="I369" s="78">
        <v>0</v>
      </c>
      <c r="J369" s="79">
        <v>0</v>
      </c>
      <c r="K369" s="6">
        <v>0</v>
      </c>
      <c r="L369" s="80">
        <v>0</v>
      </c>
      <c r="M369" s="64">
        <v>0</v>
      </c>
      <c r="N369" s="15">
        <v>0</v>
      </c>
      <c r="O369" s="160" t="s">
        <v>48</v>
      </c>
      <c r="P369" s="170" t="e">
        <f t="shared" ca="1" si="25"/>
        <v>#REF!</v>
      </c>
    </row>
    <row r="370" spans="1:16" ht="12.75">
      <c r="A370" s="85" t="s">
        <v>6906</v>
      </c>
      <c r="B370" s="159">
        <v>1</v>
      </c>
      <c r="C370" s="173" t="s">
        <v>6898</v>
      </c>
      <c r="D370" s="59" t="s">
        <v>6907</v>
      </c>
      <c r="E370" s="56" t="s">
        <v>6908</v>
      </c>
      <c r="F370" s="59">
        <v>1</v>
      </c>
      <c r="G370" s="7">
        <v>0</v>
      </c>
      <c r="H370" s="77">
        <v>0</v>
      </c>
      <c r="I370" s="78">
        <v>0</v>
      </c>
      <c r="J370" s="79">
        <v>0</v>
      </c>
      <c r="K370" s="6">
        <v>0</v>
      </c>
      <c r="L370" s="80">
        <v>0</v>
      </c>
      <c r="M370" s="64">
        <v>0</v>
      </c>
      <c r="N370" s="15">
        <v>0</v>
      </c>
      <c r="O370" s="160" t="s">
        <v>48</v>
      </c>
      <c r="P370" s="170" t="e">
        <f t="shared" ca="1" si="25"/>
        <v>#REF!</v>
      </c>
    </row>
    <row r="371" spans="1:16" ht="12.75">
      <c r="A371" s="85" t="s">
        <v>6910</v>
      </c>
      <c r="B371" s="159">
        <v>1</v>
      </c>
      <c r="C371" s="173" t="s">
        <v>6898</v>
      </c>
      <c r="D371" s="59" t="s">
        <v>6911</v>
      </c>
      <c r="E371" s="56" t="s">
        <v>6912</v>
      </c>
      <c r="F371" s="59">
        <v>1</v>
      </c>
      <c r="G371" s="7">
        <v>0</v>
      </c>
      <c r="H371" s="77">
        <v>0</v>
      </c>
      <c r="I371" s="78">
        <v>0</v>
      </c>
      <c r="J371" s="79">
        <v>0</v>
      </c>
      <c r="K371" s="6">
        <v>0</v>
      </c>
      <c r="L371" s="80">
        <v>0</v>
      </c>
      <c r="M371" s="64">
        <v>0</v>
      </c>
      <c r="N371" s="15">
        <v>0</v>
      </c>
      <c r="O371" s="160" t="s">
        <v>48</v>
      </c>
      <c r="P371" s="170" t="e">
        <f t="shared" ca="1" si="25"/>
        <v>#REF!</v>
      </c>
    </row>
    <row r="372" spans="1:16" ht="12.75">
      <c r="A372" s="85" t="s">
        <v>6914</v>
      </c>
      <c r="B372" s="159">
        <v>1</v>
      </c>
      <c r="C372" s="173" t="s">
        <v>6915</v>
      </c>
      <c r="D372" s="59" t="s">
        <v>6916</v>
      </c>
      <c r="E372" s="56" t="s">
        <v>6917</v>
      </c>
      <c r="F372" s="59">
        <v>1</v>
      </c>
      <c r="G372" s="7">
        <v>0</v>
      </c>
      <c r="H372" s="77">
        <v>0</v>
      </c>
      <c r="I372" s="78">
        <v>0</v>
      </c>
      <c r="J372" s="79">
        <v>0</v>
      </c>
      <c r="K372" s="6">
        <v>0</v>
      </c>
      <c r="L372" s="80">
        <v>0</v>
      </c>
      <c r="M372" s="64">
        <v>0</v>
      </c>
      <c r="N372" s="15">
        <v>0</v>
      </c>
      <c r="O372" s="160" t="s">
        <v>48</v>
      </c>
      <c r="P372" s="170" t="e">
        <f t="shared" ca="1" si="25"/>
        <v>#REF!</v>
      </c>
    </row>
    <row r="373" spans="1:16" ht="12.75">
      <c r="A373" s="85" t="s">
        <v>6919</v>
      </c>
      <c r="B373" s="159">
        <v>1</v>
      </c>
      <c r="C373" s="586" t="s">
        <v>6920</v>
      </c>
      <c r="D373" s="59" t="s">
        <v>6921</v>
      </c>
      <c r="E373" s="56" t="s">
        <v>6922</v>
      </c>
      <c r="F373" s="59">
        <v>1</v>
      </c>
      <c r="G373" s="7">
        <v>0</v>
      </c>
      <c r="H373" s="77">
        <v>0</v>
      </c>
      <c r="I373" s="78">
        <v>0</v>
      </c>
      <c r="J373" s="79">
        <v>0</v>
      </c>
      <c r="K373" s="6">
        <v>0</v>
      </c>
      <c r="L373" s="80">
        <v>0</v>
      </c>
      <c r="M373" s="64">
        <v>0</v>
      </c>
      <c r="N373" s="15">
        <v>0</v>
      </c>
      <c r="O373" s="160" t="s">
        <v>48</v>
      </c>
      <c r="P373" s="170" t="e">
        <f t="shared" ca="1" si="25"/>
        <v>#REF!</v>
      </c>
    </row>
    <row r="374" spans="1:16" ht="12.75">
      <c r="A374" s="85" t="s">
        <v>6924</v>
      </c>
      <c r="B374" s="159">
        <v>1</v>
      </c>
      <c r="C374" s="173" t="s">
        <v>6925</v>
      </c>
      <c r="D374" s="59" t="s">
        <v>6926</v>
      </c>
      <c r="E374" s="56" t="s">
        <v>6927</v>
      </c>
      <c r="F374" s="59">
        <v>1</v>
      </c>
      <c r="G374" s="7">
        <v>0</v>
      </c>
      <c r="H374" s="77">
        <v>0</v>
      </c>
      <c r="I374" s="78">
        <v>0</v>
      </c>
      <c r="J374" s="79">
        <v>0</v>
      </c>
      <c r="K374" s="6">
        <v>0</v>
      </c>
      <c r="L374" s="80">
        <v>0</v>
      </c>
      <c r="M374" s="64">
        <v>0</v>
      </c>
      <c r="N374" s="15">
        <v>0</v>
      </c>
      <c r="O374" s="160" t="s">
        <v>48</v>
      </c>
      <c r="P374" s="170" t="e">
        <f t="shared" ca="1" si="25"/>
        <v>#REF!</v>
      </c>
    </row>
    <row r="375" spans="1:16" ht="12.75">
      <c r="A375" s="85" t="s">
        <v>6929</v>
      </c>
      <c r="B375" s="159">
        <v>1</v>
      </c>
      <c r="C375" s="173" t="s">
        <v>6930</v>
      </c>
      <c r="D375" s="59" t="s">
        <v>6931</v>
      </c>
      <c r="E375" s="56" t="s">
        <v>6932</v>
      </c>
      <c r="F375" s="59">
        <v>1</v>
      </c>
      <c r="G375" s="7">
        <v>0</v>
      </c>
      <c r="H375" s="77">
        <v>0</v>
      </c>
      <c r="I375" s="78">
        <v>0</v>
      </c>
      <c r="J375" s="79">
        <v>0</v>
      </c>
      <c r="K375" s="6">
        <v>0</v>
      </c>
      <c r="L375" s="80">
        <v>0</v>
      </c>
      <c r="M375" s="64">
        <v>0</v>
      </c>
      <c r="N375" s="15">
        <v>0</v>
      </c>
      <c r="O375" s="160" t="s">
        <v>48</v>
      </c>
      <c r="P375" s="170" t="e">
        <f t="shared" ca="1" si="25"/>
        <v>#REF!</v>
      </c>
    </row>
    <row r="376" spans="1:16" ht="12.75">
      <c r="A376" s="85" t="s">
        <v>6934</v>
      </c>
      <c r="B376" s="159">
        <v>1</v>
      </c>
      <c r="C376" s="173" t="s">
        <v>6935</v>
      </c>
      <c r="D376" s="59" t="s">
        <v>6936</v>
      </c>
      <c r="E376" s="56" t="s">
        <v>6937</v>
      </c>
      <c r="F376" s="59">
        <v>1</v>
      </c>
      <c r="G376" s="7">
        <v>0</v>
      </c>
      <c r="H376" s="77">
        <v>0</v>
      </c>
      <c r="I376" s="78">
        <v>0</v>
      </c>
      <c r="J376" s="79">
        <v>0</v>
      </c>
      <c r="K376" s="6">
        <v>0</v>
      </c>
      <c r="L376" s="80">
        <v>0</v>
      </c>
      <c r="M376" s="64">
        <v>0</v>
      </c>
      <c r="N376" s="15">
        <v>0</v>
      </c>
      <c r="O376" s="160" t="s">
        <v>48</v>
      </c>
      <c r="P376" s="170" t="e">
        <f t="shared" ca="1" si="25"/>
        <v>#REF!</v>
      </c>
    </row>
    <row r="377" spans="1:16" ht="12.75">
      <c r="A377" s="85" t="s">
        <v>6939</v>
      </c>
      <c r="B377" s="159">
        <v>1</v>
      </c>
      <c r="C377" s="173" t="s">
        <v>6940</v>
      </c>
      <c r="D377" s="59" t="s">
        <v>6941</v>
      </c>
      <c r="E377" s="56" t="s">
        <v>6942</v>
      </c>
      <c r="F377" s="59">
        <v>1</v>
      </c>
      <c r="G377" s="7">
        <v>0</v>
      </c>
      <c r="H377" s="77">
        <v>0</v>
      </c>
      <c r="I377" s="78">
        <v>0</v>
      </c>
      <c r="J377" s="79">
        <v>0</v>
      </c>
      <c r="K377" s="6">
        <v>0</v>
      </c>
      <c r="L377" s="80">
        <v>0</v>
      </c>
      <c r="M377" s="64">
        <v>0</v>
      </c>
      <c r="N377" s="15">
        <v>0</v>
      </c>
      <c r="O377" s="160" t="s">
        <v>48</v>
      </c>
      <c r="P377" s="170" t="e">
        <f t="shared" ca="1" si="25"/>
        <v>#REF!</v>
      </c>
    </row>
    <row r="378" spans="1:16" ht="12.75">
      <c r="A378" s="85" t="s">
        <v>6944</v>
      </c>
      <c r="B378" s="159">
        <v>1</v>
      </c>
      <c r="C378" s="173" t="s">
        <v>6945</v>
      </c>
      <c r="D378" s="59" t="s">
        <v>6946</v>
      </c>
      <c r="E378" s="56" t="s">
        <v>6947</v>
      </c>
      <c r="F378" s="59">
        <v>1</v>
      </c>
      <c r="G378" s="7">
        <v>0</v>
      </c>
      <c r="H378" s="77">
        <v>0</v>
      </c>
      <c r="I378" s="78">
        <v>0</v>
      </c>
      <c r="J378" s="79">
        <v>0</v>
      </c>
      <c r="K378" s="6">
        <v>0</v>
      </c>
      <c r="L378" s="80">
        <v>0</v>
      </c>
      <c r="M378" s="64">
        <v>0</v>
      </c>
      <c r="N378" s="15">
        <v>0</v>
      </c>
      <c r="O378" s="160" t="s">
        <v>48</v>
      </c>
      <c r="P378" s="170" t="e">
        <f t="shared" ca="1" si="25"/>
        <v>#REF!</v>
      </c>
    </row>
    <row r="379" spans="1:16" ht="12.75">
      <c r="A379" s="85" t="s">
        <v>6949</v>
      </c>
      <c r="B379" s="159">
        <v>1</v>
      </c>
      <c r="C379" s="173" t="s">
        <v>6950</v>
      </c>
      <c r="D379" s="59" t="s">
        <v>6951</v>
      </c>
      <c r="E379" s="56" t="s">
        <v>6952</v>
      </c>
      <c r="F379" s="59">
        <v>1</v>
      </c>
      <c r="G379" s="7">
        <v>0</v>
      </c>
      <c r="H379" s="77">
        <v>0</v>
      </c>
      <c r="I379" s="78">
        <v>0</v>
      </c>
      <c r="J379" s="79">
        <v>0</v>
      </c>
      <c r="K379" s="6">
        <v>0</v>
      </c>
      <c r="L379" s="80">
        <v>0</v>
      </c>
      <c r="M379" s="64">
        <v>0</v>
      </c>
      <c r="N379" s="15">
        <v>0</v>
      </c>
      <c r="O379" s="160" t="s">
        <v>48</v>
      </c>
      <c r="P379" s="170" t="e">
        <f t="shared" ca="1" si="25"/>
        <v>#REF!</v>
      </c>
    </row>
    <row r="380" spans="1:16" ht="12.75">
      <c r="A380" s="85" t="s">
        <v>6954</v>
      </c>
      <c r="B380" s="159">
        <v>1</v>
      </c>
      <c r="C380" s="173" t="s">
        <v>6955</v>
      </c>
      <c r="D380" s="59" t="s">
        <v>6956</v>
      </c>
      <c r="E380" s="56" t="s">
        <v>6957</v>
      </c>
      <c r="F380" s="59">
        <v>1</v>
      </c>
      <c r="G380" s="7">
        <v>0</v>
      </c>
      <c r="H380" s="77">
        <v>0</v>
      </c>
      <c r="I380" s="78">
        <v>0</v>
      </c>
      <c r="J380" s="79">
        <v>0</v>
      </c>
      <c r="K380" s="6">
        <v>0</v>
      </c>
      <c r="L380" s="80">
        <v>0</v>
      </c>
      <c r="M380" s="64">
        <v>0</v>
      </c>
      <c r="N380" s="15">
        <v>0</v>
      </c>
      <c r="O380" s="160" t="s">
        <v>48</v>
      </c>
      <c r="P380" s="170" t="e">
        <f t="shared" ca="1" si="25"/>
        <v>#REF!</v>
      </c>
    </row>
    <row r="381" spans="1:16" ht="12.75">
      <c r="A381" s="85" t="s">
        <v>6959</v>
      </c>
      <c r="B381" s="159">
        <v>1</v>
      </c>
      <c r="C381" s="586" t="s">
        <v>6960</v>
      </c>
      <c r="D381" s="59" t="s">
        <v>6961</v>
      </c>
      <c r="E381" s="56" t="s">
        <v>6962</v>
      </c>
      <c r="F381" s="59">
        <v>1</v>
      </c>
      <c r="G381" s="7">
        <v>0</v>
      </c>
      <c r="H381" s="77">
        <v>0</v>
      </c>
      <c r="I381" s="78">
        <v>0</v>
      </c>
      <c r="J381" s="79">
        <v>0</v>
      </c>
      <c r="K381" s="6">
        <v>0</v>
      </c>
      <c r="L381" s="80">
        <v>0</v>
      </c>
      <c r="M381" s="64">
        <v>0</v>
      </c>
      <c r="N381" s="15">
        <v>0</v>
      </c>
      <c r="O381" s="160" t="s">
        <v>48</v>
      </c>
      <c r="P381" s="170" t="e">
        <f t="shared" ca="1" si="25"/>
        <v>#REF!</v>
      </c>
    </row>
    <row r="382" spans="1:16" ht="16.5">
      <c r="A382" s="1398" t="s">
        <v>13483</v>
      </c>
      <c r="B382" s="1359"/>
      <c r="C382" s="1359"/>
      <c r="D382" s="1359"/>
      <c r="E382" s="1359"/>
      <c r="F382" s="1359"/>
      <c r="G382" s="1359"/>
      <c r="H382" s="1359"/>
      <c r="I382" s="1359"/>
      <c r="J382" s="1359"/>
      <c r="K382" s="1359"/>
      <c r="L382" s="1359"/>
      <c r="M382" s="1359"/>
      <c r="N382" s="1359"/>
      <c r="O382" s="1359"/>
      <c r="P382" s="1357"/>
    </row>
    <row r="383" spans="1:16" ht="12.75">
      <c r="A383" s="85" t="s">
        <v>6964</v>
      </c>
      <c r="B383" s="159">
        <v>2</v>
      </c>
      <c r="C383" s="173" t="s">
        <v>6965</v>
      </c>
      <c r="D383" s="59" t="s">
        <v>6966</v>
      </c>
      <c r="E383" s="56" t="s">
        <v>6967</v>
      </c>
      <c r="F383" s="59">
        <v>1</v>
      </c>
      <c r="G383" s="7">
        <v>0</v>
      </c>
      <c r="H383" s="77">
        <v>0</v>
      </c>
      <c r="I383" s="78">
        <v>0</v>
      </c>
      <c r="J383" s="79">
        <v>0</v>
      </c>
      <c r="K383" s="6">
        <v>0</v>
      </c>
      <c r="L383" s="80">
        <v>0</v>
      </c>
      <c r="M383" s="64">
        <v>0</v>
      </c>
      <c r="N383" s="15">
        <v>0</v>
      </c>
      <c r="O383" s="160" t="s">
        <v>48</v>
      </c>
      <c r="P383" s="170" t="e">
        <f t="shared" ref="P383:P400" ca="1" si="26">VLOOKUP(A383, INDIRECT("'Krawiec'!$B$8:$D"), 3, FALSE())</f>
        <v>#REF!</v>
      </c>
    </row>
    <row r="384" spans="1:16" ht="12.75">
      <c r="A384" s="85" t="s">
        <v>6969</v>
      </c>
      <c r="B384" s="159">
        <v>2</v>
      </c>
      <c r="C384" s="173" t="s">
        <v>6970</v>
      </c>
      <c r="D384" s="59" t="s">
        <v>6971</v>
      </c>
      <c r="E384" s="56" t="s">
        <v>6972</v>
      </c>
      <c r="F384" s="59">
        <v>1</v>
      </c>
      <c r="G384" s="7">
        <v>0</v>
      </c>
      <c r="H384" s="77">
        <v>0</v>
      </c>
      <c r="I384" s="78">
        <v>0</v>
      </c>
      <c r="J384" s="79">
        <v>0</v>
      </c>
      <c r="K384" s="6">
        <v>0</v>
      </c>
      <c r="L384" s="80">
        <v>0</v>
      </c>
      <c r="M384" s="64">
        <v>0</v>
      </c>
      <c r="N384" s="15">
        <v>0</v>
      </c>
      <c r="O384" s="160" t="s">
        <v>48</v>
      </c>
      <c r="P384" s="170" t="e">
        <f t="shared" ca="1" si="26"/>
        <v>#REF!</v>
      </c>
    </row>
    <row r="385" spans="1:16" ht="12.75">
      <c r="A385" s="562" t="s">
        <v>6974</v>
      </c>
      <c r="B385" s="159">
        <v>2</v>
      </c>
      <c r="C385" s="173" t="s">
        <v>6975</v>
      </c>
      <c r="D385" s="59" t="s">
        <v>6976</v>
      </c>
      <c r="E385" s="56" t="s">
        <v>6977</v>
      </c>
      <c r="F385" s="59">
        <v>1</v>
      </c>
      <c r="G385" s="7">
        <v>0</v>
      </c>
      <c r="H385" s="77">
        <v>0</v>
      </c>
      <c r="I385" s="78">
        <v>0</v>
      </c>
      <c r="J385" s="79">
        <v>0</v>
      </c>
      <c r="K385" s="6">
        <v>0</v>
      </c>
      <c r="L385" s="80">
        <v>0</v>
      </c>
      <c r="M385" s="64">
        <v>0</v>
      </c>
      <c r="N385" s="15">
        <v>0</v>
      </c>
      <c r="O385" s="160" t="s">
        <v>48</v>
      </c>
      <c r="P385" s="170" t="e">
        <f t="shared" ca="1" si="26"/>
        <v>#REF!</v>
      </c>
    </row>
    <row r="386" spans="1:16" ht="12.75">
      <c r="A386" s="85" t="s">
        <v>6979</v>
      </c>
      <c r="B386" s="159">
        <v>2</v>
      </c>
      <c r="C386" s="173" t="s">
        <v>6980</v>
      </c>
      <c r="D386" s="88" t="s">
        <v>6981</v>
      </c>
      <c r="E386" s="56" t="s">
        <v>6982</v>
      </c>
      <c r="F386" s="59">
        <v>1</v>
      </c>
      <c r="G386" s="7">
        <v>0</v>
      </c>
      <c r="H386" s="77">
        <v>0</v>
      </c>
      <c r="I386" s="78">
        <v>0</v>
      </c>
      <c r="J386" s="79">
        <v>0</v>
      </c>
      <c r="K386" s="6">
        <v>0</v>
      </c>
      <c r="L386" s="80">
        <v>0</v>
      </c>
      <c r="M386" s="64">
        <v>0</v>
      </c>
      <c r="N386" s="15">
        <v>0</v>
      </c>
      <c r="O386" s="160" t="s">
        <v>48</v>
      </c>
      <c r="P386" s="170" t="e">
        <f t="shared" ca="1" si="26"/>
        <v>#REF!</v>
      </c>
    </row>
    <row r="387" spans="1:16" ht="12.75">
      <c r="A387" s="85" t="s">
        <v>6984</v>
      </c>
      <c r="B387" s="159">
        <v>2</v>
      </c>
      <c r="C387" s="173" t="s">
        <v>6985</v>
      </c>
      <c r="D387" s="59" t="s">
        <v>6986</v>
      </c>
      <c r="E387" s="56" t="s">
        <v>6987</v>
      </c>
      <c r="F387" s="59">
        <v>1</v>
      </c>
      <c r="G387" s="7">
        <v>0</v>
      </c>
      <c r="H387" s="77">
        <v>0</v>
      </c>
      <c r="I387" s="78">
        <v>0</v>
      </c>
      <c r="J387" s="79">
        <v>0</v>
      </c>
      <c r="K387" s="6">
        <v>0</v>
      </c>
      <c r="L387" s="80">
        <v>0</v>
      </c>
      <c r="M387" s="64">
        <v>0</v>
      </c>
      <c r="N387" s="15">
        <v>0</v>
      </c>
      <c r="O387" s="160" t="s">
        <v>48</v>
      </c>
      <c r="P387" s="170" t="e">
        <f t="shared" ca="1" si="26"/>
        <v>#REF!</v>
      </c>
    </row>
    <row r="388" spans="1:16" ht="12.75">
      <c r="A388" s="85" t="s">
        <v>6989</v>
      </c>
      <c r="B388" s="159">
        <v>2</v>
      </c>
      <c r="C388" s="173" t="s">
        <v>6990</v>
      </c>
      <c r="D388" s="59" t="s">
        <v>6991</v>
      </c>
      <c r="E388" s="56" t="s">
        <v>6992</v>
      </c>
      <c r="F388" s="59">
        <v>1</v>
      </c>
      <c r="G388" s="7">
        <v>0</v>
      </c>
      <c r="H388" s="77">
        <v>0</v>
      </c>
      <c r="I388" s="78">
        <v>0</v>
      </c>
      <c r="J388" s="79">
        <v>0</v>
      </c>
      <c r="K388" s="6">
        <v>0</v>
      </c>
      <c r="L388" s="80">
        <v>0</v>
      </c>
      <c r="M388" s="64">
        <v>0</v>
      </c>
      <c r="N388" s="15">
        <v>0</v>
      </c>
      <c r="O388" s="160" t="s">
        <v>48</v>
      </c>
      <c r="P388" s="170" t="e">
        <f t="shared" ca="1" si="26"/>
        <v>#REF!</v>
      </c>
    </row>
    <row r="389" spans="1:16" ht="12.75">
      <c r="A389" s="85" t="s">
        <v>6994</v>
      </c>
      <c r="B389" s="159">
        <v>2</v>
      </c>
      <c r="C389" s="173" t="s">
        <v>6995</v>
      </c>
      <c r="D389" s="59" t="s">
        <v>6996</v>
      </c>
      <c r="E389" s="56" t="s">
        <v>6997</v>
      </c>
      <c r="F389" s="59">
        <v>1</v>
      </c>
      <c r="G389" s="7">
        <v>0</v>
      </c>
      <c r="H389" s="77">
        <v>0</v>
      </c>
      <c r="I389" s="78">
        <v>0</v>
      </c>
      <c r="J389" s="79">
        <v>0</v>
      </c>
      <c r="K389" s="6">
        <v>0</v>
      </c>
      <c r="L389" s="80">
        <v>0</v>
      </c>
      <c r="M389" s="64">
        <v>0</v>
      </c>
      <c r="N389" s="15">
        <v>0</v>
      </c>
      <c r="O389" s="160" t="s">
        <v>48</v>
      </c>
      <c r="P389" s="170" t="e">
        <f t="shared" ca="1" si="26"/>
        <v>#REF!</v>
      </c>
    </row>
    <row r="390" spans="1:16" ht="12.75">
      <c r="A390" s="85" t="s">
        <v>6999</v>
      </c>
      <c r="B390" s="159">
        <v>2</v>
      </c>
      <c r="C390" s="173" t="s">
        <v>7000</v>
      </c>
      <c r="D390" s="59" t="s">
        <v>7001</v>
      </c>
      <c r="E390" s="56" t="s">
        <v>7002</v>
      </c>
      <c r="F390" s="59">
        <v>1</v>
      </c>
      <c r="G390" s="7">
        <v>0</v>
      </c>
      <c r="H390" s="77">
        <v>0</v>
      </c>
      <c r="I390" s="78">
        <v>0</v>
      </c>
      <c r="J390" s="79">
        <v>0</v>
      </c>
      <c r="K390" s="6">
        <v>0</v>
      </c>
      <c r="L390" s="80">
        <v>0</v>
      </c>
      <c r="M390" s="64">
        <v>0</v>
      </c>
      <c r="N390" s="15">
        <v>0</v>
      </c>
      <c r="O390" s="160" t="s">
        <v>48</v>
      </c>
      <c r="P390" s="170" t="e">
        <f t="shared" ca="1" si="26"/>
        <v>#REF!</v>
      </c>
    </row>
    <row r="391" spans="1:16" ht="12.75">
      <c r="A391" s="85" t="s">
        <v>7004</v>
      </c>
      <c r="B391" s="159">
        <v>2</v>
      </c>
      <c r="C391" s="173" t="s">
        <v>7005</v>
      </c>
      <c r="D391" s="59" t="s">
        <v>7006</v>
      </c>
      <c r="E391" s="56" t="s">
        <v>7007</v>
      </c>
      <c r="F391" s="59">
        <v>1</v>
      </c>
      <c r="G391" s="7">
        <v>0</v>
      </c>
      <c r="H391" s="77">
        <v>0</v>
      </c>
      <c r="I391" s="78">
        <v>0</v>
      </c>
      <c r="J391" s="79">
        <v>0</v>
      </c>
      <c r="K391" s="6">
        <v>0</v>
      </c>
      <c r="L391" s="80">
        <v>0</v>
      </c>
      <c r="M391" s="64">
        <v>0</v>
      </c>
      <c r="N391" s="15">
        <v>0</v>
      </c>
      <c r="O391" s="160" t="s">
        <v>48</v>
      </c>
      <c r="P391" s="170" t="e">
        <f t="shared" ca="1" si="26"/>
        <v>#REF!</v>
      </c>
    </row>
    <row r="392" spans="1:16" ht="12.75">
      <c r="A392" s="85" t="s">
        <v>7009</v>
      </c>
      <c r="B392" s="159">
        <v>2</v>
      </c>
      <c r="C392" s="173" t="s">
        <v>7010</v>
      </c>
      <c r="D392" s="59" t="s">
        <v>7011</v>
      </c>
      <c r="E392" s="56" t="s">
        <v>7012</v>
      </c>
      <c r="F392" s="59">
        <v>1</v>
      </c>
      <c r="G392" s="7">
        <v>0</v>
      </c>
      <c r="H392" s="77">
        <v>0</v>
      </c>
      <c r="I392" s="78">
        <v>0</v>
      </c>
      <c r="J392" s="79">
        <v>0</v>
      </c>
      <c r="K392" s="6">
        <v>0</v>
      </c>
      <c r="L392" s="80">
        <v>0</v>
      </c>
      <c r="M392" s="64">
        <v>0</v>
      </c>
      <c r="N392" s="15">
        <v>0</v>
      </c>
      <c r="O392" s="160" t="s">
        <v>48</v>
      </c>
      <c r="P392" s="170" t="e">
        <f t="shared" ca="1" si="26"/>
        <v>#REF!</v>
      </c>
    </row>
    <row r="393" spans="1:16" ht="12.75">
      <c r="A393" s="85" t="s">
        <v>7014</v>
      </c>
      <c r="B393" s="159">
        <v>2</v>
      </c>
      <c r="C393" s="173" t="s">
        <v>7015</v>
      </c>
      <c r="D393" s="59" t="s">
        <v>7016</v>
      </c>
      <c r="E393" s="56" t="s">
        <v>7017</v>
      </c>
      <c r="F393" s="59">
        <v>1</v>
      </c>
      <c r="G393" s="7">
        <v>0</v>
      </c>
      <c r="H393" s="77">
        <v>0</v>
      </c>
      <c r="I393" s="78">
        <v>0</v>
      </c>
      <c r="J393" s="79">
        <v>0</v>
      </c>
      <c r="K393" s="6">
        <v>0</v>
      </c>
      <c r="L393" s="80">
        <v>0</v>
      </c>
      <c r="M393" s="64">
        <v>0</v>
      </c>
      <c r="N393" s="15">
        <v>0</v>
      </c>
      <c r="O393" s="160" t="s">
        <v>48</v>
      </c>
      <c r="P393" s="170" t="e">
        <f t="shared" ca="1" si="26"/>
        <v>#REF!</v>
      </c>
    </row>
    <row r="394" spans="1:16" ht="12.75">
      <c r="A394" s="85" t="s">
        <v>7019</v>
      </c>
      <c r="B394" s="159">
        <v>2</v>
      </c>
      <c r="C394" s="173" t="s">
        <v>7020</v>
      </c>
      <c r="D394" s="59" t="s">
        <v>7021</v>
      </c>
      <c r="E394" s="56" t="s">
        <v>7022</v>
      </c>
      <c r="F394" s="59">
        <v>1</v>
      </c>
      <c r="G394" s="7">
        <v>0</v>
      </c>
      <c r="H394" s="77">
        <v>0</v>
      </c>
      <c r="I394" s="78">
        <v>0</v>
      </c>
      <c r="J394" s="79">
        <v>0</v>
      </c>
      <c r="K394" s="6">
        <v>0</v>
      </c>
      <c r="L394" s="80">
        <v>0</v>
      </c>
      <c r="M394" s="64">
        <v>0</v>
      </c>
      <c r="N394" s="15">
        <v>0</v>
      </c>
      <c r="O394" s="160" t="s">
        <v>48</v>
      </c>
      <c r="P394" s="170" t="e">
        <f t="shared" ca="1" si="26"/>
        <v>#REF!</v>
      </c>
    </row>
    <row r="395" spans="1:16" ht="12.75">
      <c r="A395" s="85" t="s">
        <v>7024</v>
      </c>
      <c r="B395" s="159">
        <v>2</v>
      </c>
      <c r="C395" s="173" t="s">
        <v>7025</v>
      </c>
      <c r="D395" s="59" t="s">
        <v>7026</v>
      </c>
      <c r="E395" s="56" t="s">
        <v>7027</v>
      </c>
      <c r="F395" s="59">
        <v>1</v>
      </c>
      <c r="G395" s="7">
        <v>0</v>
      </c>
      <c r="H395" s="77">
        <v>0</v>
      </c>
      <c r="I395" s="78">
        <v>0</v>
      </c>
      <c r="J395" s="79">
        <v>0</v>
      </c>
      <c r="K395" s="6">
        <v>0</v>
      </c>
      <c r="L395" s="80">
        <v>0</v>
      </c>
      <c r="M395" s="64">
        <v>0</v>
      </c>
      <c r="N395" s="15">
        <v>0</v>
      </c>
      <c r="O395" s="160" t="s">
        <v>48</v>
      </c>
      <c r="P395" s="170" t="e">
        <f t="shared" ca="1" si="26"/>
        <v>#REF!</v>
      </c>
    </row>
    <row r="396" spans="1:16" ht="12.75">
      <c r="A396" s="85" t="s">
        <v>7029</v>
      </c>
      <c r="B396" s="159">
        <v>2</v>
      </c>
      <c r="C396" s="173" t="s">
        <v>7030</v>
      </c>
      <c r="D396" s="59" t="s">
        <v>7031</v>
      </c>
      <c r="E396" s="56" t="s">
        <v>7032</v>
      </c>
      <c r="F396" s="59">
        <v>1</v>
      </c>
      <c r="G396" s="7">
        <v>0</v>
      </c>
      <c r="H396" s="77">
        <v>0</v>
      </c>
      <c r="I396" s="78">
        <v>0</v>
      </c>
      <c r="J396" s="79">
        <v>0</v>
      </c>
      <c r="K396" s="6">
        <v>0</v>
      </c>
      <c r="L396" s="80">
        <v>0</v>
      </c>
      <c r="M396" s="64">
        <v>0</v>
      </c>
      <c r="N396" s="15">
        <v>0</v>
      </c>
      <c r="O396" s="160" t="s">
        <v>48</v>
      </c>
      <c r="P396" s="170" t="e">
        <f t="shared" ca="1" si="26"/>
        <v>#REF!</v>
      </c>
    </row>
    <row r="397" spans="1:16" ht="12.75">
      <c r="A397" s="85" t="s">
        <v>7034</v>
      </c>
      <c r="B397" s="159">
        <v>2</v>
      </c>
      <c r="C397" s="173" t="s">
        <v>7035</v>
      </c>
      <c r="D397" s="59" t="s">
        <v>7036</v>
      </c>
      <c r="E397" s="56" t="s">
        <v>7037</v>
      </c>
      <c r="F397" s="59">
        <v>1</v>
      </c>
      <c r="G397" s="7">
        <v>0</v>
      </c>
      <c r="H397" s="77">
        <v>0</v>
      </c>
      <c r="I397" s="78">
        <v>0</v>
      </c>
      <c r="J397" s="79">
        <v>0</v>
      </c>
      <c r="K397" s="6">
        <v>0</v>
      </c>
      <c r="L397" s="80">
        <v>0</v>
      </c>
      <c r="M397" s="64">
        <v>0</v>
      </c>
      <c r="N397" s="15">
        <v>0</v>
      </c>
      <c r="O397" s="160" t="s">
        <v>48</v>
      </c>
      <c r="P397" s="170" t="e">
        <f t="shared" ca="1" si="26"/>
        <v>#REF!</v>
      </c>
    </row>
    <row r="398" spans="1:16" ht="12.75">
      <c r="A398" s="85" t="s">
        <v>7039</v>
      </c>
      <c r="B398" s="159">
        <v>2</v>
      </c>
      <c r="C398" s="173" t="s">
        <v>7040</v>
      </c>
      <c r="D398" s="59" t="s">
        <v>7041</v>
      </c>
      <c r="E398" s="56" t="s">
        <v>7042</v>
      </c>
      <c r="F398" s="59">
        <v>1</v>
      </c>
      <c r="G398" s="7">
        <v>0</v>
      </c>
      <c r="H398" s="77">
        <v>0</v>
      </c>
      <c r="I398" s="78">
        <v>0</v>
      </c>
      <c r="J398" s="79">
        <v>0</v>
      </c>
      <c r="K398" s="6">
        <v>0</v>
      </c>
      <c r="L398" s="80">
        <v>0</v>
      </c>
      <c r="M398" s="64">
        <v>0</v>
      </c>
      <c r="N398" s="15">
        <v>0</v>
      </c>
      <c r="O398" s="160" t="s">
        <v>48</v>
      </c>
      <c r="P398" s="170" t="e">
        <f t="shared" ca="1" si="26"/>
        <v>#REF!</v>
      </c>
    </row>
    <row r="399" spans="1:16" ht="12.75">
      <c r="A399" s="85" t="s">
        <v>7044</v>
      </c>
      <c r="B399" s="159">
        <v>2</v>
      </c>
      <c r="C399" s="173" t="s">
        <v>7045</v>
      </c>
      <c r="D399" s="59" t="s">
        <v>7046</v>
      </c>
      <c r="E399" s="56" t="s">
        <v>7047</v>
      </c>
      <c r="F399" s="59">
        <v>1</v>
      </c>
      <c r="G399" s="7">
        <v>0</v>
      </c>
      <c r="H399" s="77">
        <v>0</v>
      </c>
      <c r="I399" s="78">
        <v>0</v>
      </c>
      <c r="J399" s="79">
        <v>0</v>
      </c>
      <c r="K399" s="6">
        <v>0</v>
      </c>
      <c r="L399" s="80">
        <v>0</v>
      </c>
      <c r="M399" s="64">
        <v>0</v>
      </c>
      <c r="N399" s="15">
        <v>0</v>
      </c>
      <c r="O399" s="160" t="s">
        <v>48</v>
      </c>
      <c r="P399" s="170" t="e">
        <f t="shared" ca="1" si="26"/>
        <v>#REF!</v>
      </c>
    </row>
    <row r="400" spans="1:16" ht="12.75">
      <c r="A400" s="85" t="s">
        <v>7049</v>
      </c>
      <c r="B400" s="159">
        <v>2</v>
      </c>
      <c r="C400" s="173" t="s">
        <v>7050</v>
      </c>
      <c r="D400" s="59" t="s">
        <v>7051</v>
      </c>
      <c r="E400" s="56" t="s">
        <v>7052</v>
      </c>
      <c r="F400" s="59">
        <v>1</v>
      </c>
      <c r="G400" s="7">
        <v>0</v>
      </c>
      <c r="H400" s="77">
        <v>0</v>
      </c>
      <c r="I400" s="78">
        <v>0</v>
      </c>
      <c r="J400" s="79">
        <v>0</v>
      </c>
      <c r="K400" s="6">
        <v>0</v>
      </c>
      <c r="L400" s="80">
        <v>0</v>
      </c>
      <c r="M400" s="64">
        <v>0</v>
      </c>
      <c r="N400" s="15">
        <v>0</v>
      </c>
      <c r="O400" s="160" t="s">
        <v>48</v>
      </c>
      <c r="P400" s="170" t="e">
        <f t="shared" ca="1" si="26"/>
        <v>#REF!</v>
      </c>
    </row>
    <row r="401" spans="1:16" ht="16.5">
      <c r="A401" s="1398" t="s">
        <v>13483</v>
      </c>
      <c r="B401" s="1359"/>
      <c r="C401" s="1359"/>
      <c r="D401" s="1359"/>
      <c r="E401" s="1359"/>
      <c r="F401" s="1359"/>
      <c r="G401" s="1359"/>
      <c r="H401" s="1359"/>
      <c r="I401" s="1359"/>
      <c r="J401" s="1359"/>
      <c r="K401" s="1359"/>
      <c r="L401" s="1359"/>
      <c r="M401" s="1359"/>
      <c r="N401" s="1359"/>
      <c r="O401" s="1359"/>
      <c r="P401" s="1357"/>
    </row>
    <row r="402" spans="1:16" ht="12.75">
      <c r="A402" s="85" t="s">
        <v>7054</v>
      </c>
      <c r="B402" s="159">
        <v>3</v>
      </c>
      <c r="C402" s="173" t="s">
        <v>7055</v>
      </c>
      <c r="D402" s="59" t="s">
        <v>7056</v>
      </c>
      <c r="E402" s="56" t="s">
        <v>7057</v>
      </c>
      <c r="F402" s="59">
        <v>1</v>
      </c>
      <c r="G402" s="7">
        <v>0</v>
      </c>
      <c r="H402" s="77">
        <v>0</v>
      </c>
      <c r="I402" s="78">
        <v>0</v>
      </c>
      <c r="J402" s="79">
        <v>0</v>
      </c>
      <c r="K402" s="6">
        <v>0</v>
      </c>
      <c r="L402" s="80">
        <v>0</v>
      </c>
      <c r="M402" s="64">
        <v>0</v>
      </c>
      <c r="N402" s="15">
        <v>0</v>
      </c>
      <c r="O402" s="160" t="s">
        <v>48</v>
      </c>
      <c r="P402" s="170" t="e">
        <f t="shared" ref="P402:P415" ca="1" si="27">VLOOKUP(A402, INDIRECT("'Krawiec'!$B$8:$D"), 3, FALSE())</f>
        <v>#REF!</v>
      </c>
    </row>
    <row r="403" spans="1:16" ht="12.75">
      <c r="A403" s="83" t="s">
        <v>7059</v>
      </c>
      <c r="B403" s="17">
        <v>3</v>
      </c>
      <c r="C403" s="173" t="s">
        <v>7060</v>
      </c>
      <c r="D403" s="5" t="s">
        <v>7061</v>
      </c>
      <c r="E403" s="56" t="s">
        <v>7062</v>
      </c>
      <c r="F403" s="5">
        <v>1</v>
      </c>
      <c r="G403" s="7">
        <v>0</v>
      </c>
      <c r="H403" s="77">
        <v>0</v>
      </c>
      <c r="I403" s="78">
        <v>0</v>
      </c>
      <c r="J403" s="79">
        <v>0</v>
      </c>
      <c r="K403" s="6">
        <v>0</v>
      </c>
      <c r="L403" s="80">
        <v>0</v>
      </c>
      <c r="M403" s="64">
        <v>0</v>
      </c>
      <c r="N403" s="15">
        <v>0</v>
      </c>
      <c r="O403" s="160" t="s">
        <v>48</v>
      </c>
      <c r="P403" s="170" t="e">
        <f t="shared" ca="1" si="27"/>
        <v>#REF!</v>
      </c>
    </row>
    <row r="404" spans="1:16" ht="12.75">
      <c r="A404" s="85" t="s">
        <v>7064</v>
      </c>
      <c r="B404" s="159">
        <v>3</v>
      </c>
      <c r="C404" s="173" t="s">
        <v>7065</v>
      </c>
      <c r="D404" s="59" t="s">
        <v>7066</v>
      </c>
      <c r="E404" s="56" t="s">
        <v>7067</v>
      </c>
      <c r="F404" s="59">
        <v>1</v>
      </c>
      <c r="G404" s="7">
        <v>0</v>
      </c>
      <c r="H404" s="77">
        <v>0</v>
      </c>
      <c r="I404" s="78">
        <v>0</v>
      </c>
      <c r="J404" s="79">
        <v>0</v>
      </c>
      <c r="K404" s="6">
        <v>0</v>
      </c>
      <c r="L404" s="80">
        <v>0</v>
      </c>
      <c r="M404" s="64">
        <v>0</v>
      </c>
      <c r="N404" s="15">
        <v>0</v>
      </c>
      <c r="O404" s="160" t="s">
        <v>48</v>
      </c>
      <c r="P404" s="170" t="e">
        <f t="shared" ca="1" si="27"/>
        <v>#REF!</v>
      </c>
    </row>
    <row r="405" spans="1:16" ht="12.75">
      <c r="A405" s="85" t="s">
        <v>7069</v>
      </c>
      <c r="B405" s="159">
        <v>3</v>
      </c>
      <c r="C405" s="173" t="s">
        <v>7070</v>
      </c>
      <c r="D405" s="59" t="s">
        <v>7071</v>
      </c>
      <c r="E405" s="56" t="s">
        <v>7072</v>
      </c>
      <c r="F405" s="59">
        <v>1</v>
      </c>
      <c r="G405" s="7">
        <v>0</v>
      </c>
      <c r="H405" s="77">
        <v>0</v>
      </c>
      <c r="I405" s="78">
        <v>0</v>
      </c>
      <c r="J405" s="79">
        <v>0</v>
      </c>
      <c r="K405" s="6">
        <v>0</v>
      </c>
      <c r="L405" s="80">
        <v>0</v>
      </c>
      <c r="M405" s="64">
        <v>0</v>
      </c>
      <c r="N405" s="15">
        <v>0</v>
      </c>
      <c r="O405" s="160" t="s">
        <v>48</v>
      </c>
      <c r="P405" s="170" t="e">
        <f t="shared" ca="1" si="27"/>
        <v>#REF!</v>
      </c>
    </row>
    <row r="406" spans="1:16" ht="12.75">
      <c r="A406" s="85" t="s">
        <v>7074</v>
      </c>
      <c r="B406" s="159">
        <v>3</v>
      </c>
      <c r="C406" s="173" t="s">
        <v>7075</v>
      </c>
      <c r="D406" s="59" t="s">
        <v>7076</v>
      </c>
      <c r="E406" s="56" t="s">
        <v>7077</v>
      </c>
      <c r="F406" s="59">
        <v>1</v>
      </c>
      <c r="G406" s="7">
        <v>0</v>
      </c>
      <c r="H406" s="77">
        <v>0</v>
      </c>
      <c r="I406" s="78">
        <v>0</v>
      </c>
      <c r="J406" s="79">
        <v>0</v>
      </c>
      <c r="K406" s="6">
        <v>0</v>
      </c>
      <c r="L406" s="80">
        <v>0</v>
      </c>
      <c r="M406" s="64">
        <v>0</v>
      </c>
      <c r="N406" s="15">
        <v>0</v>
      </c>
      <c r="O406" s="160" t="s">
        <v>48</v>
      </c>
      <c r="P406" s="170" t="e">
        <f t="shared" ca="1" si="27"/>
        <v>#REF!</v>
      </c>
    </row>
    <row r="407" spans="1:16" ht="12.75">
      <c r="A407" s="85" t="s">
        <v>7079</v>
      </c>
      <c r="B407" s="159">
        <v>3</v>
      </c>
      <c r="C407" s="173" t="s">
        <v>7080</v>
      </c>
      <c r="D407" s="59" t="s">
        <v>7081</v>
      </c>
      <c r="E407" s="56" t="s">
        <v>7082</v>
      </c>
      <c r="F407" s="59">
        <v>1</v>
      </c>
      <c r="G407" s="7">
        <v>0</v>
      </c>
      <c r="H407" s="77">
        <v>0</v>
      </c>
      <c r="I407" s="78">
        <v>0</v>
      </c>
      <c r="J407" s="79">
        <v>0</v>
      </c>
      <c r="K407" s="6">
        <v>0</v>
      </c>
      <c r="L407" s="80">
        <v>0</v>
      </c>
      <c r="M407" s="64">
        <v>0</v>
      </c>
      <c r="N407" s="15">
        <v>0</v>
      </c>
      <c r="O407" s="160" t="s">
        <v>48</v>
      </c>
      <c r="P407" s="170" t="e">
        <f t="shared" ca="1" si="27"/>
        <v>#REF!</v>
      </c>
    </row>
    <row r="408" spans="1:16" ht="12.75">
      <c r="A408" s="85" t="s">
        <v>7084</v>
      </c>
      <c r="B408" s="159">
        <v>3</v>
      </c>
      <c r="C408" s="586" t="s">
        <v>7085</v>
      </c>
      <c r="D408" s="59" t="s">
        <v>7086</v>
      </c>
      <c r="E408" s="56" t="s">
        <v>7087</v>
      </c>
      <c r="F408" s="59">
        <v>1</v>
      </c>
      <c r="G408" s="7">
        <v>0</v>
      </c>
      <c r="H408" s="77">
        <v>0</v>
      </c>
      <c r="I408" s="78">
        <v>0</v>
      </c>
      <c r="J408" s="79">
        <v>0</v>
      </c>
      <c r="K408" s="6">
        <v>0</v>
      </c>
      <c r="L408" s="80">
        <v>0</v>
      </c>
      <c r="M408" s="64">
        <v>0</v>
      </c>
      <c r="N408" s="15">
        <v>0</v>
      </c>
      <c r="O408" s="160" t="s">
        <v>48</v>
      </c>
      <c r="P408" s="170" t="e">
        <f t="shared" ca="1" si="27"/>
        <v>#REF!</v>
      </c>
    </row>
    <row r="409" spans="1:16" ht="12.75">
      <c r="A409" s="85" t="s">
        <v>7089</v>
      </c>
      <c r="B409" s="159">
        <v>3</v>
      </c>
      <c r="C409" s="568" t="s">
        <v>7090</v>
      </c>
      <c r="D409" s="59" t="s">
        <v>7091</v>
      </c>
      <c r="E409" s="56" t="s">
        <v>7092</v>
      </c>
      <c r="F409" s="59">
        <v>1</v>
      </c>
      <c r="G409" s="7">
        <v>0</v>
      </c>
      <c r="H409" s="77">
        <v>0</v>
      </c>
      <c r="I409" s="78">
        <v>0</v>
      </c>
      <c r="J409" s="79">
        <v>0</v>
      </c>
      <c r="K409" s="6">
        <v>0</v>
      </c>
      <c r="L409" s="80">
        <v>0</v>
      </c>
      <c r="M409" s="64">
        <v>0</v>
      </c>
      <c r="N409" s="15">
        <v>0</v>
      </c>
      <c r="O409" s="160" t="s">
        <v>48</v>
      </c>
      <c r="P409" s="170" t="e">
        <f t="shared" ca="1" si="27"/>
        <v>#REF!</v>
      </c>
    </row>
    <row r="410" spans="1:16" ht="12.75">
      <c r="A410" s="85" t="s">
        <v>7094</v>
      </c>
      <c r="B410" s="159">
        <v>3</v>
      </c>
      <c r="C410" s="568" t="s">
        <v>7095</v>
      </c>
      <c r="D410" s="59" t="s">
        <v>7096</v>
      </c>
      <c r="E410" s="56" t="s">
        <v>7097</v>
      </c>
      <c r="F410" s="59">
        <v>1</v>
      </c>
      <c r="G410" s="7">
        <v>0</v>
      </c>
      <c r="H410" s="77">
        <v>0</v>
      </c>
      <c r="I410" s="78">
        <v>0</v>
      </c>
      <c r="J410" s="79">
        <v>0</v>
      </c>
      <c r="K410" s="6">
        <v>0</v>
      </c>
      <c r="L410" s="80">
        <v>0</v>
      </c>
      <c r="M410" s="64">
        <v>0</v>
      </c>
      <c r="N410" s="15">
        <v>0</v>
      </c>
      <c r="O410" s="160" t="s">
        <v>48</v>
      </c>
      <c r="P410" s="170" t="e">
        <f t="shared" ca="1" si="27"/>
        <v>#REF!</v>
      </c>
    </row>
    <row r="411" spans="1:16" ht="12.75">
      <c r="A411" s="85" t="s">
        <v>7099</v>
      </c>
      <c r="B411" s="159">
        <v>3</v>
      </c>
      <c r="C411" s="586" t="s">
        <v>7100</v>
      </c>
      <c r="D411" s="59" t="s">
        <v>7101</v>
      </c>
      <c r="E411" s="56" t="s">
        <v>7102</v>
      </c>
      <c r="F411" s="59">
        <v>1</v>
      </c>
      <c r="G411" s="7">
        <v>0</v>
      </c>
      <c r="H411" s="77">
        <v>0</v>
      </c>
      <c r="I411" s="78">
        <v>0</v>
      </c>
      <c r="J411" s="79">
        <v>0</v>
      </c>
      <c r="K411" s="6">
        <v>0</v>
      </c>
      <c r="L411" s="80">
        <v>0</v>
      </c>
      <c r="M411" s="64">
        <v>0</v>
      </c>
      <c r="N411" s="15">
        <v>0</v>
      </c>
      <c r="O411" s="160" t="s">
        <v>48</v>
      </c>
      <c r="P411" s="170" t="e">
        <f t="shared" ca="1" si="27"/>
        <v>#REF!</v>
      </c>
    </row>
    <row r="412" spans="1:16" ht="12.75">
      <c r="A412" s="85" t="s">
        <v>7104</v>
      </c>
      <c r="B412" s="159">
        <v>3</v>
      </c>
      <c r="C412" s="586" t="s">
        <v>7105</v>
      </c>
      <c r="D412" s="59" t="s">
        <v>7106</v>
      </c>
      <c r="E412" s="56" t="s">
        <v>7107</v>
      </c>
      <c r="F412" s="59">
        <v>1</v>
      </c>
      <c r="G412" s="7">
        <v>0</v>
      </c>
      <c r="H412" s="77">
        <v>0</v>
      </c>
      <c r="I412" s="78">
        <v>0</v>
      </c>
      <c r="J412" s="79">
        <v>0</v>
      </c>
      <c r="K412" s="6">
        <v>0</v>
      </c>
      <c r="L412" s="80">
        <v>0</v>
      </c>
      <c r="M412" s="64">
        <v>0</v>
      </c>
      <c r="N412" s="15">
        <v>0</v>
      </c>
      <c r="O412" s="160" t="s">
        <v>48</v>
      </c>
      <c r="P412" s="170" t="e">
        <f t="shared" ca="1" si="27"/>
        <v>#REF!</v>
      </c>
    </row>
    <row r="413" spans="1:16" ht="12.75">
      <c r="A413" s="85" t="s">
        <v>7109</v>
      </c>
      <c r="B413" s="159">
        <v>3</v>
      </c>
      <c r="C413" s="568" t="s">
        <v>7110</v>
      </c>
      <c r="D413" s="59" t="s">
        <v>7111</v>
      </c>
      <c r="E413" s="56" t="s">
        <v>7112</v>
      </c>
      <c r="F413" s="59">
        <v>1</v>
      </c>
      <c r="G413" s="7">
        <v>0</v>
      </c>
      <c r="H413" s="77">
        <v>0</v>
      </c>
      <c r="I413" s="78">
        <v>0</v>
      </c>
      <c r="J413" s="79">
        <v>0</v>
      </c>
      <c r="K413" s="6">
        <v>0</v>
      </c>
      <c r="L413" s="80">
        <v>0</v>
      </c>
      <c r="M413" s="64">
        <v>0</v>
      </c>
      <c r="N413" s="15">
        <v>0</v>
      </c>
      <c r="O413" s="160" t="s">
        <v>48</v>
      </c>
      <c r="P413" s="170" t="e">
        <f t="shared" ca="1" si="27"/>
        <v>#REF!</v>
      </c>
    </row>
    <row r="414" spans="1:16" ht="12.75">
      <c r="A414" s="85" t="s">
        <v>7114</v>
      </c>
      <c r="B414" s="159">
        <v>3</v>
      </c>
      <c r="C414" s="586" t="s">
        <v>7115</v>
      </c>
      <c r="D414" s="59" t="s">
        <v>7116</v>
      </c>
      <c r="E414" s="56" t="s">
        <v>7117</v>
      </c>
      <c r="F414" s="59">
        <v>1</v>
      </c>
      <c r="G414" s="7">
        <v>0</v>
      </c>
      <c r="H414" s="77">
        <v>0</v>
      </c>
      <c r="I414" s="78">
        <v>0</v>
      </c>
      <c r="J414" s="79">
        <v>0</v>
      </c>
      <c r="K414" s="6">
        <v>0</v>
      </c>
      <c r="L414" s="80">
        <v>0</v>
      </c>
      <c r="M414" s="64">
        <v>0</v>
      </c>
      <c r="N414" s="15">
        <v>0</v>
      </c>
      <c r="O414" s="160" t="s">
        <v>48</v>
      </c>
      <c r="P414" s="170" t="e">
        <f t="shared" ca="1" si="27"/>
        <v>#REF!</v>
      </c>
    </row>
    <row r="415" spans="1:16" ht="12.75">
      <c r="A415" s="85" t="s">
        <v>7119</v>
      </c>
      <c r="B415" s="159">
        <v>3</v>
      </c>
      <c r="C415" s="568" t="s">
        <v>7120</v>
      </c>
      <c r="D415" s="59" t="s">
        <v>7121</v>
      </c>
      <c r="E415" s="56" t="s">
        <v>7122</v>
      </c>
      <c r="F415" s="59">
        <v>1</v>
      </c>
      <c r="G415" s="7">
        <v>0</v>
      </c>
      <c r="H415" s="77">
        <v>0</v>
      </c>
      <c r="I415" s="78">
        <v>0</v>
      </c>
      <c r="J415" s="79">
        <v>0</v>
      </c>
      <c r="K415" s="6">
        <v>0</v>
      </c>
      <c r="L415" s="80">
        <v>0</v>
      </c>
      <c r="M415" s="64">
        <v>0</v>
      </c>
      <c r="N415" s="15">
        <v>0</v>
      </c>
      <c r="O415" s="160" t="s">
        <v>48</v>
      </c>
      <c r="P415" s="170" t="e">
        <f t="shared" ca="1" si="27"/>
        <v>#REF!</v>
      </c>
    </row>
    <row r="416" spans="1:16" ht="12.75">
      <c r="A416" s="1399" t="s">
        <v>13493</v>
      </c>
      <c r="B416" s="1355"/>
      <c r="C416" s="1355"/>
      <c r="D416" s="1355"/>
      <c r="E416" s="1355"/>
      <c r="F416" s="1355"/>
      <c r="G416" s="1355"/>
      <c r="H416" s="1355"/>
      <c r="I416" s="1355"/>
      <c r="J416" s="1355"/>
      <c r="K416" s="1355"/>
      <c r="L416" s="1355"/>
      <c r="M416" s="1355"/>
      <c r="N416" s="1355"/>
      <c r="O416" s="1355"/>
      <c r="P416" s="1355"/>
    </row>
    <row r="417" spans="1:16" ht="15.75" customHeight="1">
      <c r="A417" s="1355"/>
      <c r="B417" s="1355"/>
      <c r="C417" s="1355"/>
      <c r="D417" s="1355"/>
      <c r="E417" s="1355"/>
      <c r="F417" s="1355"/>
      <c r="G417" s="1355"/>
      <c r="H417" s="1355"/>
      <c r="I417" s="1355"/>
      <c r="J417" s="1355"/>
      <c r="K417" s="1355"/>
      <c r="L417" s="1355"/>
      <c r="M417" s="1355"/>
      <c r="N417" s="1355"/>
      <c r="O417" s="1355"/>
      <c r="P417" s="1355"/>
    </row>
    <row r="418" spans="1:16" ht="16.5">
      <c r="A418" s="85" t="s">
        <v>7159</v>
      </c>
      <c r="B418" s="159">
        <v>1</v>
      </c>
      <c r="C418" s="568" t="s">
        <v>7160</v>
      </c>
      <c r="D418" s="59" t="s">
        <v>7161</v>
      </c>
      <c r="E418" s="56" t="s">
        <v>7162</v>
      </c>
      <c r="F418" s="59">
        <v>0.5</v>
      </c>
      <c r="G418" s="579"/>
      <c r="H418" s="580"/>
      <c r="I418" s="581"/>
      <c r="J418" s="582"/>
      <c r="K418" s="583"/>
      <c r="L418" s="584"/>
      <c r="M418" s="64">
        <v>0</v>
      </c>
      <c r="N418" s="15">
        <v>0</v>
      </c>
      <c r="O418" s="160" t="s">
        <v>48</v>
      </c>
      <c r="P418" s="170" t="e">
        <f t="shared" ref="P418:P441" ca="1" si="28">VLOOKUP(A418, INDIRECT("'Krawiec'!$B$8:$D"), 3, FALSE())</f>
        <v>#REF!</v>
      </c>
    </row>
    <row r="419" spans="1:16" ht="12.75">
      <c r="A419" s="85" t="s">
        <v>7164</v>
      </c>
      <c r="B419" s="159">
        <v>1</v>
      </c>
      <c r="C419" s="568" t="s">
        <v>7165</v>
      </c>
      <c r="D419" s="59" t="s">
        <v>7166</v>
      </c>
      <c r="E419" s="56" t="s">
        <v>7167</v>
      </c>
      <c r="F419" s="59">
        <v>0.5</v>
      </c>
      <c r="G419" s="7">
        <v>0</v>
      </c>
      <c r="H419" s="77">
        <v>0</v>
      </c>
      <c r="I419" s="78">
        <v>0</v>
      </c>
      <c r="J419" s="79">
        <v>0</v>
      </c>
      <c r="K419" s="6">
        <v>0</v>
      </c>
      <c r="L419" s="80">
        <v>0</v>
      </c>
      <c r="M419" s="64">
        <v>0</v>
      </c>
      <c r="N419" s="15">
        <v>0</v>
      </c>
      <c r="O419" s="160" t="s">
        <v>48</v>
      </c>
      <c r="P419" s="170" t="e">
        <f t="shared" ca="1" si="28"/>
        <v>#REF!</v>
      </c>
    </row>
    <row r="420" spans="1:16" ht="12.75">
      <c r="A420" s="85" t="s">
        <v>7169</v>
      </c>
      <c r="B420" s="159">
        <v>1</v>
      </c>
      <c r="C420" s="568" t="s">
        <v>7170</v>
      </c>
      <c r="D420" s="59" t="s">
        <v>7171</v>
      </c>
      <c r="E420" s="56" t="s">
        <v>7172</v>
      </c>
      <c r="F420" s="59">
        <v>0.5</v>
      </c>
      <c r="G420" s="7">
        <v>0</v>
      </c>
      <c r="H420" s="77">
        <v>0</v>
      </c>
      <c r="I420" s="78">
        <v>0</v>
      </c>
      <c r="J420" s="79">
        <v>0</v>
      </c>
      <c r="K420" s="6">
        <v>0</v>
      </c>
      <c r="L420" s="80">
        <v>0</v>
      </c>
      <c r="M420" s="64">
        <v>0</v>
      </c>
      <c r="N420" s="15">
        <v>0</v>
      </c>
      <c r="O420" s="160" t="s">
        <v>48</v>
      </c>
      <c r="P420" s="170" t="e">
        <f t="shared" ca="1" si="28"/>
        <v>#REF!</v>
      </c>
    </row>
    <row r="421" spans="1:16" ht="12.75">
      <c r="A421" s="85" t="s">
        <v>7174</v>
      </c>
      <c r="B421" s="159">
        <v>1</v>
      </c>
      <c r="C421" s="568" t="s">
        <v>7175</v>
      </c>
      <c r="D421" s="59" t="s">
        <v>7176</v>
      </c>
      <c r="E421" s="56" t="s">
        <v>7177</v>
      </c>
      <c r="F421" s="59">
        <v>0.5</v>
      </c>
      <c r="G421" s="7">
        <v>0</v>
      </c>
      <c r="H421" s="77">
        <v>0</v>
      </c>
      <c r="I421" s="78">
        <v>0</v>
      </c>
      <c r="J421" s="79">
        <v>0</v>
      </c>
      <c r="K421" s="6">
        <v>0</v>
      </c>
      <c r="L421" s="80">
        <v>0</v>
      </c>
      <c r="M421" s="64">
        <v>0</v>
      </c>
      <c r="N421" s="15">
        <v>0</v>
      </c>
      <c r="O421" s="160" t="s">
        <v>48</v>
      </c>
      <c r="P421" s="170" t="e">
        <f t="shared" ca="1" si="28"/>
        <v>#REF!</v>
      </c>
    </row>
    <row r="422" spans="1:16" ht="12.75">
      <c r="A422" s="85" t="s">
        <v>7179</v>
      </c>
      <c r="B422" s="159">
        <v>1</v>
      </c>
      <c r="C422" s="568" t="s">
        <v>7180</v>
      </c>
      <c r="D422" s="59" t="s">
        <v>7181</v>
      </c>
      <c r="E422" s="56" t="s">
        <v>7182</v>
      </c>
      <c r="F422" s="59">
        <v>0.5</v>
      </c>
      <c r="G422" s="7">
        <v>0</v>
      </c>
      <c r="H422" s="77">
        <v>0</v>
      </c>
      <c r="I422" s="78">
        <v>0</v>
      </c>
      <c r="J422" s="79">
        <v>0</v>
      </c>
      <c r="K422" s="6">
        <v>0</v>
      </c>
      <c r="L422" s="80">
        <v>0</v>
      </c>
      <c r="M422" s="64">
        <v>0</v>
      </c>
      <c r="N422" s="15">
        <v>0</v>
      </c>
      <c r="O422" s="160" t="s">
        <v>48</v>
      </c>
      <c r="P422" s="170" t="e">
        <f t="shared" ca="1" si="28"/>
        <v>#REF!</v>
      </c>
    </row>
    <row r="423" spans="1:16" ht="12.75">
      <c r="A423" s="85" t="s">
        <v>7184</v>
      </c>
      <c r="B423" s="159">
        <v>1</v>
      </c>
      <c r="C423" s="568" t="s">
        <v>6980</v>
      </c>
      <c r="D423" s="59" t="s">
        <v>7185</v>
      </c>
      <c r="E423" s="56" t="s">
        <v>7186</v>
      </c>
      <c r="F423" s="59">
        <v>0.5</v>
      </c>
      <c r="G423" s="7">
        <v>0</v>
      </c>
      <c r="H423" s="77">
        <v>0</v>
      </c>
      <c r="I423" s="78">
        <v>0</v>
      </c>
      <c r="J423" s="79">
        <v>0</v>
      </c>
      <c r="K423" s="6">
        <v>0</v>
      </c>
      <c r="L423" s="80">
        <v>0</v>
      </c>
      <c r="M423" s="64">
        <v>0</v>
      </c>
      <c r="N423" s="15">
        <v>0</v>
      </c>
      <c r="O423" s="160" t="s">
        <v>48</v>
      </c>
      <c r="P423" s="170" t="e">
        <f t="shared" ca="1" si="28"/>
        <v>#REF!</v>
      </c>
    </row>
    <row r="424" spans="1:16" ht="12.75">
      <c r="A424" s="85" t="s">
        <v>7188</v>
      </c>
      <c r="B424" s="159">
        <v>1</v>
      </c>
      <c r="C424" s="568" t="s">
        <v>7189</v>
      </c>
      <c r="D424" s="59" t="s">
        <v>7190</v>
      </c>
      <c r="E424" s="56" t="s">
        <v>7191</v>
      </c>
      <c r="F424" s="59">
        <v>0.5</v>
      </c>
      <c r="G424" s="7">
        <v>0</v>
      </c>
      <c r="H424" s="77">
        <v>0</v>
      </c>
      <c r="I424" s="78">
        <v>0</v>
      </c>
      <c r="J424" s="79">
        <v>0</v>
      </c>
      <c r="K424" s="6">
        <v>0</v>
      </c>
      <c r="L424" s="80">
        <v>0</v>
      </c>
      <c r="M424" s="64">
        <v>0</v>
      </c>
      <c r="N424" s="15">
        <v>0</v>
      </c>
      <c r="O424" s="160" t="s">
        <v>48</v>
      </c>
      <c r="P424" s="170" t="e">
        <f t="shared" ca="1" si="28"/>
        <v>#REF!</v>
      </c>
    </row>
    <row r="425" spans="1:16" ht="12.75">
      <c r="A425" s="85" t="s">
        <v>7193</v>
      </c>
      <c r="B425" s="159">
        <v>1</v>
      </c>
      <c r="C425" s="568" t="s">
        <v>7194</v>
      </c>
      <c r="D425" s="59" t="s">
        <v>7195</v>
      </c>
      <c r="E425" s="56" t="s">
        <v>7196</v>
      </c>
      <c r="F425" s="59">
        <v>0.5</v>
      </c>
      <c r="G425" s="7">
        <v>0</v>
      </c>
      <c r="H425" s="77">
        <v>0</v>
      </c>
      <c r="I425" s="78">
        <v>0</v>
      </c>
      <c r="J425" s="79">
        <v>0</v>
      </c>
      <c r="K425" s="6">
        <v>0</v>
      </c>
      <c r="L425" s="80">
        <v>0</v>
      </c>
      <c r="M425" s="64">
        <v>0</v>
      </c>
      <c r="N425" s="15">
        <v>0</v>
      </c>
      <c r="O425" s="160" t="s">
        <v>48</v>
      </c>
      <c r="P425" s="170" t="e">
        <f t="shared" ca="1" si="28"/>
        <v>#REF!</v>
      </c>
    </row>
    <row r="426" spans="1:16" ht="12.75">
      <c r="A426" s="85" t="s">
        <v>7198</v>
      </c>
      <c r="B426" s="159">
        <v>1</v>
      </c>
      <c r="C426" s="568" t="s">
        <v>7199</v>
      </c>
      <c r="D426" s="59" t="s">
        <v>7200</v>
      </c>
      <c r="E426" s="56" t="s">
        <v>7201</v>
      </c>
      <c r="F426" s="59">
        <v>0.5</v>
      </c>
      <c r="G426" s="7">
        <v>0</v>
      </c>
      <c r="H426" s="77">
        <v>0</v>
      </c>
      <c r="I426" s="78">
        <v>0</v>
      </c>
      <c r="J426" s="79">
        <v>0</v>
      </c>
      <c r="K426" s="6">
        <v>0</v>
      </c>
      <c r="L426" s="80">
        <v>0</v>
      </c>
      <c r="M426" s="64">
        <v>0</v>
      </c>
      <c r="N426" s="15">
        <v>0</v>
      </c>
      <c r="O426" s="160" t="s">
        <v>48</v>
      </c>
      <c r="P426" s="170" t="e">
        <f t="shared" ca="1" si="28"/>
        <v>#REF!</v>
      </c>
    </row>
    <row r="427" spans="1:16" ht="12.75">
      <c r="A427" s="85" t="s">
        <v>7203</v>
      </c>
      <c r="B427" s="159">
        <v>1</v>
      </c>
      <c r="C427" s="568" t="s">
        <v>7204</v>
      </c>
      <c r="D427" s="59" t="s">
        <v>7205</v>
      </c>
      <c r="E427" s="56" t="s">
        <v>7206</v>
      </c>
      <c r="F427" s="59">
        <v>0.5</v>
      </c>
      <c r="G427" s="7">
        <v>0</v>
      </c>
      <c r="H427" s="77">
        <v>0</v>
      </c>
      <c r="I427" s="78">
        <v>0</v>
      </c>
      <c r="J427" s="79">
        <v>0</v>
      </c>
      <c r="K427" s="6">
        <v>0</v>
      </c>
      <c r="L427" s="80">
        <v>0</v>
      </c>
      <c r="M427" s="64">
        <v>0</v>
      </c>
      <c r="N427" s="15">
        <v>0</v>
      </c>
      <c r="O427" s="160" t="s">
        <v>48</v>
      </c>
      <c r="P427" s="170" t="e">
        <f t="shared" ca="1" si="28"/>
        <v>#REF!</v>
      </c>
    </row>
    <row r="428" spans="1:16" ht="12.75">
      <c r="A428" s="85" t="s">
        <v>7208</v>
      </c>
      <c r="B428" s="159">
        <v>1</v>
      </c>
      <c r="C428" s="568" t="s">
        <v>7209</v>
      </c>
      <c r="D428" s="59" t="s">
        <v>7210</v>
      </c>
      <c r="E428" s="56" t="s">
        <v>7211</v>
      </c>
      <c r="F428" s="59">
        <v>0.5</v>
      </c>
      <c r="G428" s="7">
        <v>0</v>
      </c>
      <c r="H428" s="77">
        <v>0</v>
      </c>
      <c r="I428" s="78">
        <v>0</v>
      </c>
      <c r="J428" s="79">
        <v>0</v>
      </c>
      <c r="K428" s="6">
        <v>0</v>
      </c>
      <c r="L428" s="80">
        <v>0</v>
      </c>
      <c r="M428" s="64">
        <v>0</v>
      </c>
      <c r="N428" s="15">
        <v>0</v>
      </c>
      <c r="O428" s="160" t="s">
        <v>48</v>
      </c>
      <c r="P428" s="170" t="e">
        <f t="shared" ca="1" si="28"/>
        <v>#REF!</v>
      </c>
    </row>
    <row r="429" spans="1:16" ht="12.75">
      <c r="A429" s="85" t="s">
        <v>7213</v>
      </c>
      <c r="B429" s="159">
        <v>1</v>
      </c>
      <c r="C429" s="568" t="s">
        <v>7214</v>
      </c>
      <c r="D429" s="59" t="s">
        <v>7215</v>
      </c>
      <c r="E429" s="56" t="s">
        <v>7216</v>
      </c>
      <c r="F429" s="59">
        <v>0.5</v>
      </c>
      <c r="G429" s="7">
        <v>0</v>
      </c>
      <c r="H429" s="77">
        <v>0</v>
      </c>
      <c r="I429" s="78">
        <v>0</v>
      </c>
      <c r="J429" s="79">
        <v>0</v>
      </c>
      <c r="K429" s="6">
        <v>0</v>
      </c>
      <c r="L429" s="80">
        <v>0</v>
      </c>
      <c r="M429" s="64">
        <v>0</v>
      </c>
      <c r="N429" s="15">
        <v>0</v>
      </c>
      <c r="O429" s="160" t="s">
        <v>48</v>
      </c>
      <c r="P429" s="170" t="e">
        <f t="shared" ca="1" si="28"/>
        <v>#REF!</v>
      </c>
    </row>
    <row r="430" spans="1:16" ht="12.75">
      <c r="A430" s="85" t="s">
        <v>7218</v>
      </c>
      <c r="B430" s="159">
        <v>1</v>
      </c>
      <c r="C430" s="568" t="s">
        <v>7219</v>
      </c>
      <c r="D430" s="59" t="s">
        <v>7220</v>
      </c>
      <c r="E430" s="56" t="s">
        <v>7221</v>
      </c>
      <c r="F430" s="59">
        <v>0.5</v>
      </c>
      <c r="G430" s="7">
        <v>0</v>
      </c>
      <c r="H430" s="77">
        <v>0</v>
      </c>
      <c r="I430" s="78">
        <v>0</v>
      </c>
      <c r="J430" s="79">
        <v>0</v>
      </c>
      <c r="K430" s="6">
        <v>0</v>
      </c>
      <c r="L430" s="80">
        <v>0</v>
      </c>
      <c r="M430" s="64">
        <v>0</v>
      </c>
      <c r="N430" s="15">
        <v>0</v>
      </c>
      <c r="O430" s="160" t="s">
        <v>48</v>
      </c>
      <c r="P430" s="170" t="e">
        <f t="shared" ca="1" si="28"/>
        <v>#REF!</v>
      </c>
    </row>
    <row r="431" spans="1:16" ht="12.75">
      <c r="A431" s="85" t="s">
        <v>7223</v>
      </c>
      <c r="B431" s="159">
        <v>1</v>
      </c>
      <c r="C431" s="568" t="s">
        <v>7224</v>
      </c>
      <c r="D431" s="59" t="s">
        <v>7225</v>
      </c>
      <c r="E431" s="56" t="s">
        <v>7226</v>
      </c>
      <c r="F431" s="59">
        <v>0.5</v>
      </c>
      <c r="G431" s="7">
        <v>0</v>
      </c>
      <c r="H431" s="77">
        <v>0</v>
      </c>
      <c r="I431" s="78">
        <v>0</v>
      </c>
      <c r="J431" s="79">
        <v>0</v>
      </c>
      <c r="K431" s="6">
        <v>0</v>
      </c>
      <c r="L431" s="80">
        <v>0</v>
      </c>
      <c r="M431" s="64">
        <v>0</v>
      </c>
      <c r="N431" s="15">
        <v>0</v>
      </c>
      <c r="O431" s="160" t="s">
        <v>48</v>
      </c>
      <c r="P431" s="170" t="e">
        <f t="shared" ca="1" si="28"/>
        <v>#REF!</v>
      </c>
    </row>
    <row r="432" spans="1:16" ht="12.75">
      <c r="A432" s="85" t="s">
        <v>7248</v>
      </c>
      <c r="B432" s="159">
        <v>1</v>
      </c>
      <c r="C432" s="586" t="s">
        <v>7249</v>
      </c>
      <c r="D432" s="59" t="s">
        <v>7254</v>
      </c>
      <c r="E432" s="56" t="s">
        <v>7255</v>
      </c>
      <c r="F432" s="59">
        <v>0.2</v>
      </c>
      <c r="G432" s="7">
        <v>0</v>
      </c>
      <c r="H432" s="77">
        <v>0</v>
      </c>
      <c r="I432" s="78">
        <v>0</v>
      </c>
      <c r="J432" s="79">
        <v>0</v>
      </c>
      <c r="K432" s="6">
        <v>0</v>
      </c>
      <c r="L432" s="80">
        <v>0</v>
      </c>
      <c r="M432" s="64">
        <v>0</v>
      </c>
      <c r="N432" s="15">
        <v>0</v>
      </c>
      <c r="O432" s="160" t="s">
        <v>48</v>
      </c>
      <c r="P432" s="170" t="e">
        <f t="shared" ca="1" si="28"/>
        <v>#REF!</v>
      </c>
    </row>
    <row r="433" spans="1:16" ht="12.75">
      <c r="A433" s="85" t="s">
        <v>7257</v>
      </c>
      <c r="B433" s="159">
        <v>1</v>
      </c>
      <c r="C433" s="586" t="s">
        <v>7258</v>
      </c>
      <c r="D433" s="59" t="s">
        <v>7259</v>
      </c>
      <c r="E433" s="56" t="s">
        <v>7260</v>
      </c>
      <c r="F433" s="59">
        <v>0.2</v>
      </c>
      <c r="G433" s="7">
        <v>0</v>
      </c>
      <c r="H433" s="77">
        <v>0</v>
      </c>
      <c r="I433" s="78">
        <v>0</v>
      </c>
      <c r="J433" s="79">
        <v>0</v>
      </c>
      <c r="K433" s="6">
        <v>0</v>
      </c>
      <c r="L433" s="80">
        <v>0</v>
      </c>
      <c r="M433" s="64">
        <v>0</v>
      </c>
      <c r="N433" s="15">
        <v>0</v>
      </c>
      <c r="O433" s="160" t="s">
        <v>48</v>
      </c>
      <c r="P433" s="170" t="e">
        <f t="shared" ca="1" si="28"/>
        <v>#REF!</v>
      </c>
    </row>
    <row r="434" spans="1:16" ht="12.75">
      <c r="A434" s="85" t="s">
        <v>7262</v>
      </c>
      <c r="B434" s="159">
        <v>1</v>
      </c>
      <c r="C434" s="586" t="s">
        <v>7263</v>
      </c>
      <c r="D434" s="59" t="s">
        <v>7264</v>
      </c>
      <c r="E434" s="56" t="s">
        <v>7265</v>
      </c>
      <c r="F434" s="59">
        <v>0.2</v>
      </c>
      <c r="G434" s="7">
        <v>0</v>
      </c>
      <c r="H434" s="77">
        <v>0</v>
      </c>
      <c r="I434" s="78">
        <v>0</v>
      </c>
      <c r="J434" s="79">
        <v>0</v>
      </c>
      <c r="K434" s="6">
        <v>0</v>
      </c>
      <c r="L434" s="80">
        <v>0</v>
      </c>
      <c r="M434" s="64">
        <v>0</v>
      </c>
      <c r="N434" s="15">
        <v>0</v>
      </c>
      <c r="O434" s="160" t="s">
        <v>48</v>
      </c>
      <c r="P434" s="170" t="e">
        <f t="shared" ca="1" si="28"/>
        <v>#REF!</v>
      </c>
    </row>
    <row r="435" spans="1:16" ht="12.75">
      <c r="A435" s="85" t="s">
        <v>7267</v>
      </c>
      <c r="B435" s="159">
        <v>1</v>
      </c>
      <c r="C435" s="586" t="s">
        <v>7268</v>
      </c>
      <c r="D435" s="59" t="s">
        <v>7269</v>
      </c>
      <c r="E435" s="56" t="s">
        <v>7270</v>
      </c>
      <c r="F435" s="59">
        <v>0.2</v>
      </c>
      <c r="G435" s="7">
        <v>0</v>
      </c>
      <c r="H435" s="77">
        <v>0</v>
      </c>
      <c r="I435" s="78">
        <v>0</v>
      </c>
      <c r="J435" s="79">
        <v>0</v>
      </c>
      <c r="K435" s="6">
        <v>0</v>
      </c>
      <c r="L435" s="80">
        <v>0</v>
      </c>
      <c r="M435" s="64">
        <v>0</v>
      </c>
      <c r="N435" s="15">
        <v>0</v>
      </c>
      <c r="O435" s="160" t="s">
        <v>48</v>
      </c>
      <c r="P435" s="170" t="e">
        <f t="shared" ca="1" si="28"/>
        <v>#REF!</v>
      </c>
    </row>
    <row r="436" spans="1:16" ht="12.75">
      <c r="A436" s="85" t="s">
        <v>7272</v>
      </c>
      <c r="B436" s="159">
        <v>1</v>
      </c>
      <c r="C436" s="586" t="s">
        <v>7273</v>
      </c>
      <c r="D436" s="59" t="s">
        <v>7274</v>
      </c>
      <c r="E436" s="56" t="s">
        <v>7275</v>
      </c>
      <c r="F436" s="59">
        <v>0.2</v>
      </c>
      <c r="G436" s="7">
        <v>0</v>
      </c>
      <c r="H436" s="77">
        <v>0</v>
      </c>
      <c r="I436" s="78">
        <v>0</v>
      </c>
      <c r="J436" s="79">
        <v>0</v>
      </c>
      <c r="K436" s="6">
        <v>0</v>
      </c>
      <c r="L436" s="80">
        <v>0</v>
      </c>
      <c r="M436" s="64">
        <v>0</v>
      </c>
      <c r="N436" s="15">
        <v>0</v>
      </c>
      <c r="O436" s="160" t="s">
        <v>48</v>
      </c>
      <c r="P436" s="170" t="e">
        <f t="shared" ca="1" si="28"/>
        <v>#REF!</v>
      </c>
    </row>
    <row r="437" spans="1:16" ht="12.75">
      <c r="A437" s="85" t="s">
        <v>7277</v>
      </c>
      <c r="B437" s="159">
        <v>1</v>
      </c>
      <c r="C437" s="586" t="s">
        <v>7278</v>
      </c>
      <c r="D437" s="59" t="s">
        <v>7279</v>
      </c>
      <c r="E437" s="56" t="s">
        <v>7280</v>
      </c>
      <c r="F437" s="59">
        <v>0.2</v>
      </c>
      <c r="G437" s="7">
        <v>0</v>
      </c>
      <c r="H437" s="77">
        <v>0</v>
      </c>
      <c r="I437" s="78">
        <v>0</v>
      </c>
      <c r="J437" s="79">
        <v>0</v>
      </c>
      <c r="K437" s="6">
        <v>0</v>
      </c>
      <c r="L437" s="80">
        <v>0</v>
      </c>
      <c r="M437" s="64">
        <v>0</v>
      </c>
      <c r="N437" s="15">
        <v>0</v>
      </c>
      <c r="O437" s="160" t="s">
        <v>48</v>
      </c>
      <c r="P437" s="170" t="e">
        <f t="shared" ca="1" si="28"/>
        <v>#REF!</v>
      </c>
    </row>
    <row r="438" spans="1:16" ht="12.75">
      <c r="A438" s="85" t="s">
        <v>7282</v>
      </c>
      <c r="B438" s="159">
        <v>1</v>
      </c>
      <c r="C438" s="586" t="s">
        <v>7283</v>
      </c>
      <c r="D438" s="59" t="s">
        <v>7284</v>
      </c>
      <c r="E438" s="56" t="s">
        <v>7285</v>
      </c>
      <c r="F438" s="59">
        <v>0.2</v>
      </c>
      <c r="G438" s="7">
        <v>0</v>
      </c>
      <c r="H438" s="77">
        <v>0</v>
      </c>
      <c r="I438" s="78">
        <v>0</v>
      </c>
      <c r="J438" s="79">
        <v>0</v>
      </c>
      <c r="K438" s="6">
        <v>0</v>
      </c>
      <c r="L438" s="80">
        <v>0</v>
      </c>
      <c r="M438" s="64">
        <v>0</v>
      </c>
      <c r="N438" s="15">
        <v>0</v>
      </c>
      <c r="O438" s="160" t="s">
        <v>48</v>
      </c>
      <c r="P438" s="170" t="e">
        <f t="shared" ca="1" si="28"/>
        <v>#REF!</v>
      </c>
    </row>
    <row r="439" spans="1:16" ht="12.75">
      <c r="A439" s="85" t="s">
        <v>7287</v>
      </c>
      <c r="B439" s="159">
        <v>1</v>
      </c>
      <c r="C439" s="586" t="s">
        <v>7288</v>
      </c>
      <c r="D439" s="59" t="s">
        <v>7289</v>
      </c>
      <c r="E439" s="56" t="s">
        <v>7290</v>
      </c>
      <c r="F439" s="59">
        <v>0.2</v>
      </c>
      <c r="G439" s="7">
        <v>0</v>
      </c>
      <c r="H439" s="77">
        <v>0</v>
      </c>
      <c r="I439" s="78">
        <v>0</v>
      </c>
      <c r="J439" s="79">
        <v>0</v>
      </c>
      <c r="K439" s="6">
        <v>0</v>
      </c>
      <c r="L439" s="80">
        <v>0</v>
      </c>
      <c r="M439" s="64">
        <v>0</v>
      </c>
      <c r="N439" s="15">
        <v>0</v>
      </c>
      <c r="O439" s="160" t="s">
        <v>48</v>
      </c>
      <c r="P439" s="170" t="e">
        <f t="shared" ca="1" si="28"/>
        <v>#REF!</v>
      </c>
    </row>
    <row r="440" spans="1:16" ht="12.75">
      <c r="A440" s="85" t="s">
        <v>7292</v>
      </c>
      <c r="B440" s="159">
        <v>1</v>
      </c>
      <c r="C440" s="586" t="s">
        <v>7293</v>
      </c>
      <c r="D440" s="59" t="s">
        <v>7294</v>
      </c>
      <c r="E440" s="56" t="s">
        <v>7295</v>
      </c>
      <c r="F440" s="59">
        <v>0.2</v>
      </c>
      <c r="G440" s="7">
        <v>0</v>
      </c>
      <c r="H440" s="77">
        <v>0</v>
      </c>
      <c r="I440" s="78">
        <v>0</v>
      </c>
      <c r="J440" s="79">
        <v>0</v>
      </c>
      <c r="K440" s="6">
        <v>0</v>
      </c>
      <c r="L440" s="80">
        <v>0</v>
      </c>
      <c r="M440" s="64">
        <v>0</v>
      </c>
      <c r="N440" s="15">
        <v>0</v>
      </c>
      <c r="O440" s="160" t="s">
        <v>48</v>
      </c>
      <c r="P440" s="170" t="e">
        <f t="shared" ca="1" si="28"/>
        <v>#REF!</v>
      </c>
    </row>
    <row r="441" spans="1:16" ht="12.75">
      <c r="A441" s="85" t="s">
        <v>7297</v>
      </c>
      <c r="B441" s="159">
        <v>1</v>
      </c>
      <c r="C441" s="586" t="s">
        <v>7298</v>
      </c>
      <c r="D441" s="59" t="s">
        <v>7299</v>
      </c>
      <c r="E441" s="56" t="s">
        <v>7300</v>
      </c>
      <c r="F441" s="59">
        <v>0.2</v>
      </c>
      <c r="G441" s="7">
        <v>0</v>
      </c>
      <c r="H441" s="77">
        <v>0</v>
      </c>
      <c r="I441" s="78">
        <v>0</v>
      </c>
      <c r="J441" s="79">
        <v>0</v>
      </c>
      <c r="K441" s="6">
        <v>0</v>
      </c>
      <c r="L441" s="80">
        <v>0</v>
      </c>
      <c r="M441" s="64">
        <v>0</v>
      </c>
      <c r="N441" s="15">
        <v>0</v>
      </c>
      <c r="O441" s="160" t="s">
        <v>48</v>
      </c>
      <c r="P441" s="170" t="e">
        <f t="shared" ca="1" si="28"/>
        <v>#REF!</v>
      </c>
    </row>
    <row r="442" spans="1:16" ht="16.5">
      <c r="A442" s="1400" t="s">
        <v>13483</v>
      </c>
      <c r="B442" s="1359"/>
      <c r="C442" s="1359"/>
      <c r="D442" s="1359"/>
      <c r="E442" s="1359"/>
      <c r="F442" s="1359"/>
      <c r="G442" s="1359"/>
      <c r="H442" s="1359"/>
      <c r="I442" s="1359"/>
      <c r="J442" s="1359"/>
      <c r="K442" s="1359"/>
      <c r="L442" s="1359"/>
      <c r="M442" s="1359"/>
      <c r="N442" s="1359"/>
      <c r="O442" s="1359"/>
      <c r="P442" s="1357"/>
    </row>
    <row r="443" spans="1:16" ht="12.75">
      <c r="A443" s="562" t="s">
        <v>7228</v>
      </c>
      <c r="B443" s="17">
        <v>2</v>
      </c>
      <c r="C443" s="173" t="s">
        <v>7229</v>
      </c>
      <c r="D443" s="18" t="s">
        <v>7230</v>
      </c>
      <c r="E443" s="56" t="s">
        <v>7231</v>
      </c>
      <c r="F443" s="59">
        <v>0.5</v>
      </c>
      <c r="G443" s="7">
        <v>0</v>
      </c>
      <c r="H443" s="77">
        <v>0</v>
      </c>
      <c r="I443" s="78">
        <v>0</v>
      </c>
      <c r="J443" s="79">
        <v>0</v>
      </c>
      <c r="K443" s="6">
        <v>0</v>
      </c>
      <c r="L443" s="80">
        <v>0</v>
      </c>
      <c r="M443" s="64">
        <v>0</v>
      </c>
      <c r="N443" s="15">
        <v>0</v>
      </c>
      <c r="O443" s="160" t="s">
        <v>48</v>
      </c>
      <c r="P443" s="170" t="e">
        <f t="shared" ref="P443:P454" ca="1" si="29">VLOOKUP(A443, INDIRECT("'Krawiec'!$B$8:$D"), 3, FALSE())</f>
        <v>#REF!</v>
      </c>
    </row>
    <row r="444" spans="1:16" ht="12.75">
      <c r="A444" s="85" t="s">
        <v>7233</v>
      </c>
      <c r="B444" s="159">
        <v>2</v>
      </c>
      <c r="C444" s="173" t="s">
        <v>7234</v>
      </c>
      <c r="D444" s="160" t="s">
        <v>7235</v>
      </c>
      <c r="E444" s="56" t="s">
        <v>7236</v>
      </c>
      <c r="F444" s="59">
        <v>0.5</v>
      </c>
      <c r="G444" s="7">
        <v>0</v>
      </c>
      <c r="H444" s="77">
        <v>0</v>
      </c>
      <c r="I444" s="78">
        <v>0</v>
      </c>
      <c r="J444" s="79">
        <v>0</v>
      </c>
      <c r="K444" s="6">
        <v>0</v>
      </c>
      <c r="L444" s="80">
        <v>0</v>
      </c>
      <c r="M444" s="64">
        <v>0</v>
      </c>
      <c r="N444" s="15">
        <v>0</v>
      </c>
      <c r="O444" s="160" t="s">
        <v>48</v>
      </c>
      <c r="P444" s="170" t="e">
        <f t="shared" ca="1" si="29"/>
        <v>#REF!</v>
      </c>
    </row>
    <row r="445" spans="1:16" ht="12.75">
      <c r="A445" s="85" t="s">
        <v>7238</v>
      </c>
      <c r="B445" s="159">
        <v>2</v>
      </c>
      <c r="C445" s="173" t="s">
        <v>7239</v>
      </c>
      <c r="D445" s="160" t="s">
        <v>7240</v>
      </c>
      <c r="E445" s="56" t="s">
        <v>7241</v>
      </c>
      <c r="F445" s="59">
        <v>0.5</v>
      </c>
      <c r="G445" s="7">
        <v>0</v>
      </c>
      <c r="H445" s="77">
        <v>0</v>
      </c>
      <c r="I445" s="78">
        <v>0</v>
      </c>
      <c r="J445" s="79">
        <v>0</v>
      </c>
      <c r="K445" s="6">
        <v>0</v>
      </c>
      <c r="L445" s="80">
        <v>0</v>
      </c>
      <c r="M445" s="64">
        <v>0</v>
      </c>
      <c r="N445" s="15">
        <v>0</v>
      </c>
      <c r="O445" s="160" t="s">
        <v>48</v>
      </c>
      <c r="P445" s="170" t="e">
        <f t="shared" ca="1" si="29"/>
        <v>#REF!</v>
      </c>
    </row>
    <row r="446" spans="1:16" ht="12.75">
      <c r="A446" s="85" t="s">
        <v>7243</v>
      </c>
      <c r="B446" s="159">
        <v>2</v>
      </c>
      <c r="C446" s="173" t="s">
        <v>7244</v>
      </c>
      <c r="D446" s="160" t="s">
        <v>7245</v>
      </c>
      <c r="E446" s="56" t="s">
        <v>7246</v>
      </c>
      <c r="F446" s="59">
        <v>0.5</v>
      </c>
      <c r="G446" s="7">
        <v>0</v>
      </c>
      <c r="H446" s="77">
        <v>0</v>
      </c>
      <c r="I446" s="78">
        <v>0</v>
      </c>
      <c r="J446" s="79">
        <v>0</v>
      </c>
      <c r="K446" s="6">
        <v>0</v>
      </c>
      <c r="L446" s="80">
        <v>0</v>
      </c>
      <c r="M446" s="64">
        <v>0</v>
      </c>
      <c r="N446" s="15">
        <v>0</v>
      </c>
      <c r="O446" s="160" t="s">
        <v>48</v>
      </c>
      <c r="P446" s="170" t="e">
        <f t="shared" ca="1" si="29"/>
        <v>#REF!</v>
      </c>
    </row>
    <row r="447" spans="1:16" ht="12.75">
      <c r="A447" s="85" t="s">
        <v>7302</v>
      </c>
      <c r="B447" s="159">
        <v>2</v>
      </c>
      <c r="C447" s="173" t="s">
        <v>7303</v>
      </c>
      <c r="D447" s="160" t="s">
        <v>7304</v>
      </c>
      <c r="E447" s="56" t="s">
        <v>7305</v>
      </c>
      <c r="F447" s="59">
        <v>0.2</v>
      </c>
      <c r="G447" s="7">
        <v>0</v>
      </c>
      <c r="H447" s="77">
        <v>0</v>
      </c>
      <c r="I447" s="78">
        <v>0</v>
      </c>
      <c r="J447" s="79">
        <v>0</v>
      </c>
      <c r="K447" s="6">
        <v>0</v>
      </c>
      <c r="L447" s="80">
        <v>0</v>
      </c>
      <c r="M447" s="64">
        <v>0</v>
      </c>
      <c r="N447" s="15">
        <v>0</v>
      </c>
      <c r="O447" s="160" t="s">
        <v>48</v>
      </c>
      <c r="P447" s="170" t="e">
        <f t="shared" ca="1" si="29"/>
        <v>#REF!</v>
      </c>
    </row>
    <row r="448" spans="1:16" ht="12.75">
      <c r="A448" s="85" t="s">
        <v>7307</v>
      </c>
      <c r="B448" s="159">
        <v>2</v>
      </c>
      <c r="C448" s="173" t="s">
        <v>7308</v>
      </c>
      <c r="D448" s="160" t="s">
        <v>7309</v>
      </c>
      <c r="E448" s="56" t="s">
        <v>7310</v>
      </c>
      <c r="F448" s="59">
        <v>0.2</v>
      </c>
      <c r="G448" s="7">
        <v>0</v>
      </c>
      <c r="H448" s="77">
        <v>0</v>
      </c>
      <c r="I448" s="78">
        <v>0</v>
      </c>
      <c r="J448" s="79">
        <v>0</v>
      </c>
      <c r="K448" s="6">
        <v>0</v>
      </c>
      <c r="L448" s="80">
        <v>0</v>
      </c>
      <c r="M448" s="64">
        <v>0</v>
      </c>
      <c r="N448" s="15">
        <v>0</v>
      </c>
      <c r="O448" s="160" t="s">
        <v>48</v>
      </c>
      <c r="P448" s="170" t="e">
        <f t="shared" ca="1" si="29"/>
        <v>#REF!</v>
      </c>
    </row>
    <row r="449" spans="1:16" ht="12.75">
      <c r="A449" s="85" t="s">
        <v>7312</v>
      </c>
      <c r="B449" s="159">
        <v>2</v>
      </c>
      <c r="C449" s="173" t="s">
        <v>7313</v>
      </c>
      <c r="D449" s="160" t="s">
        <v>7314</v>
      </c>
      <c r="E449" s="56" t="s">
        <v>7315</v>
      </c>
      <c r="F449" s="59">
        <v>0.2</v>
      </c>
      <c r="G449" s="7">
        <v>0</v>
      </c>
      <c r="H449" s="77">
        <v>0</v>
      </c>
      <c r="I449" s="78">
        <v>0</v>
      </c>
      <c r="J449" s="79">
        <v>0</v>
      </c>
      <c r="K449" s="6">
        <v>0</v>
      </c>
      <c r="L449" s="80">
        <v>0</v>
      </c>
      <c r="M449" s="64">
        <v>0</v>
      </c>
      <c r="N449" s="15">
        <v>0</v>
      </c>
      <c r="O449" s="160" t="s">
        <v>48</v>
      </c>
      <c r="P449" s="170" t="e">
        <f t="shared" ca="1" si="29"/>
        <v>#REF!</v>
      </c>
    </row>
    <row r="450" spans="1:16" ht="12.75">
      <c r="A450" s="85" t="s">
        <v>7317</v>
      </c>
      <c r="B450" s="159">
        <v>2</v>
      </c>
      <c r="C450" s="173" t="s">
        <v>7318</v>
      </c>
      <c r="D450" s="160" t="s">
        <v>7319</v>
      </c>
      <c r="E450" s="56" t="s">
        <v>7320</v>
      </c>
      <c r="F450" s="59">
        <v>0.2</v>
      </c>
      <c r="G450" s="7">
        <v>0</v>
      </c>
      <c r="H450" s="77">
        <v>0</v>
      </c>
      <c r="I450" s="78">
        <v>0</v>
      </c>
      <c r="J450" s="79">
        <v>0</v>
      </c>
      <c r="K450" s="6">
        <v>0</v>
      </c>
      <c r="L450" s="80">
        <v>0</v>
      </c>
      <c r="M450" s="64">
        <v>0</v>
      </c>
      <c r="N450" s="15">
        <v>0</v>
      </c>
      <c r="O450" s="160" t="s">
        <v>48</v>
      </c>
      <c r="P450" s="170" t="e">
        <f t="shared" ca="1" si="29"/>
        <v>#REF!</v>
      </c>
    </row>
    <row r="451" spans="1:16" ht="12.75">
      <c r="A451" s="85" t="s">
        <v>7322</v>
      </c>
      <c r="B451" s="159">
        <v>2</v>
      </c>
      <c r="C451" s="173" t="s">
        <v>7323</v>
      </c>
      <c r="D451" s="160" t="s">
        <v>7324</v>
      </c>
      <c r="E451" s="56" t="s">
        <v>7325</v>
      </c>
      <c r="F451" s="59">
        <v>0.2</v>
      </c>
      <c r="G451" s="7">
        <v>0</v>
      </c>
      <c r="H451" s="77">
        <v>0</v>
      </c>
      <c r="I451" s="78">
        <v>0</v>
      </c>
      <c r="J451" s="79">
        <v>0</v>
      </c>
      <c r="K451" s="6">
        <v>0</v>
      </c>
      <c r="L451" s="80">
        <v>0</v>
      </c>
      <c r="M451" s="64">
        <v>0</v>
      </c>
      <c r="N451" s="15">
        <v>0</v>
      </c>
      <c r="O451" s="160" t="s">
        <v>48</v>
      </c>
      <c r="P451" s="170" t="e">
        <f t="shared" ca="1" si="29"/>
        <v>#REF!</v>
      </c>
    </row>
    <row r="452" spans="1:16" ht="12.75">
      <c r="A452" s="85" t="s">
        <v>7327</v>
      </c>
      <c r="B452" s="159">
        <v>2</v>
      </c>
      <c r="C452" s="173" t="s">
        <v>7328</v>
      </c>
      <c r="D452" s="160" t="s">
        <v>7329</v>
      </c>
      <c r="E452" s="56" t="s">
        <v>7330</v>
      </c>
      <c r="F452" s="59">
        <v>0.2</v>
      </c>
      <c r="G452" s="7">
        <v>0</v>
      </c>
      <c r="H452" s="77">
        <v>0</v>
      </c>
      <c r="I452" s="78">
        <v>0</v>
      </c>
      <c r="J452" s="79">
        <v>0</v>
      </c>
      <c r="K452" s="6">
        <v>0</v>
      </c>
      <c r="L452" s="80">
        <v>0</v>
      </c>
      <c r="M452" s="64">
        <v>0</v>
      </c>
      <c r="N452" s="15">
        <v>0</v>
      </c>
      <c r="O452" s="160" t="s">
        <v>48</v>
      </c>
      <c r="P452" s="170" t="e">
        <f t="shared" ca="1" si="29"/>
        <v>#REF!</v>
      </c>
    </row>
    <row r="453" spans="1:16" ht="12.75">
      <c r="A453" s="85" t="s">
        <v>7332</v>
      </c>
      <c r="B453" s="159">
        <v>2</v>
      </c>
      <c r="C453" s="173" t="s">
        <v>7333</v>
      </c>
      <c r="D453" s="160" t="s">
        <v>7334</v>
      </c>
      <c r="E453" s="56" t="s">
        <v>7335</v>
      </c>
      <c r="F453" s="59">
        <v>0.2</v>
      </c>
      <c r="G453" s="7">
        <v>0</v>
      </c>
      <c r="H453" s="77">
        <v>0</v>
      </c>
      <c r="I453" s="78">
        <v>0</v>
      </c>
      <c r="J453" s="79">
        <v>0</v>
      </c>
      <c r="K453" s="6">
        <v>0</v>
      </c>
      <c r="L453" s="80">
        <v>0</v>
      </c>
      <c r="M453" s="64">
        <v>0</v>
      </c>
      <c r="N453" s="15">
        <v>0</v>
      </c>
      <c r="O453" s="160" t="s">
        <v>48</v>
      </c>
      <c r="P453" s="170" t="e">
        <f t="shared" ca="1" si="29"/>
        <v>#REF!</v>
      </c>
    </row>
    <row r="454" spans="1:16" ht="12.75">
      <c r="A454" s="85" t="s">
        <v>7337</v>
      </c>
      <c r="B454" s="159">
        <v>2</v>
      </c>
      <c r="C454" s="173" t="s">
        <v>7338</v>
      </c>
      <c r="D454" s="160" t="s">
        <v>7339</v>
      </c>
      <c r="E454" s="56" t="s">
        <v>7340</v>
      </c>
      <c r="F454" s="59">
        <v>0.2</v>
      </c>
      <c r="G454" s="7">
        <v>0</v>
      </c>
      <c r="H454" s="77">
        <v>0</v>
      </c>
      <c r="I454" s="78">
        <v>0</v>
      </c>
      <c r="J454" s="79">
        <v>0</v>
      </c>
      <c r="K454" s="6">
        <v>0</v>
      </c>
      <c r="L454" s="80">
        <v>0</v>
      </c>
      <c r="M454" s="64">
        <v>0</v>
      </c>
      <c r="N454" s="15">
        <v>0</v>
      </c>
      <c r="O454" s="160" t="s">
        <v>48</v>
      </c>
      <c r="P454" s="170" t="e">
        <f t="shared" ca="1" si="29"/>
        <v>#REF!</v>
      </c>
    </row>
    <row r="455" spans="1:16" ht="12.75">
      <c r="A455" s="1399" t="s">
        <v>13494</v>
      </c>
      <c r="B455" s="1355"/>
      <c r="C455" s="1355"/>
      <c r="D455" s="1355"/>
      <c r="E455" s="1355"/>
      <c r="F455" s="1355"/>
      <c r="G455" s="1355"/>
      <c r="H455" s="1355"/>
      <c r="I455" s="1355"/>
      <c r="J455" s="1355"/>
      <c r="K455" s="1355"/>
      <c r="L455" s="1355"/>
      <c r="M455" s="1355"/>
      <c r="N455" s="1355"/>
      <c r="O455" s="1355"/>
      <c r="P455" s="1355"/>
    </row>
    <row r="456" spans="1:16" ht="15.75" customHeight="1">
      <c r="A456" s="1355"/>
      <c r="B456" s="1355"/>
      <c r="C456" s="1355"/>
      <c r="D456" s="1355"/>
      <c r="E456" s="1355"/>
      <c r="F456" s="1355"/>
      <c r="G456" s="1355"/>
      <c r="H456" s="1355"/>
      <c r="I456" s="1355"/>
      <c r="J456" s="1355"/>
      <c r="K456" s="1355"/>
      <c r="L456" s="1355"/>
      <c r="M456" s="1355"/>
      <c r="N456" s="1355"/>
      <c r="O456" s="1355"/>
      <c r="P456" s="1355"/>
    </row>
    <row r="457" spans="1:16" ht="12.75">
      <c r="A457" s="562" t="s">
        <v>7342</v>
      </c>
      <c r="B457" s="159">
        <v>1</v>
      </c>
      <c r="C457" s="173" t="s">
        <v>7343</v>
      </c>
      <c r="D457" s="18" t="s">
        <v>7347</v>
      </c>
      <c r="E457" s="56" t="s">
        <v>7348</v>
      </c>
      <c r="F457" s="5">
        <v>3</v>
      </c>
      <c r="G457" s="7">
        <v>0</v>
      </c>
      <c r="H457" s="77">
        <v>0</v>
      </c>
      <c r="I457" s="78">
        <v>0</v>
      </c>
      <c r="J457" s="79">
        <v>0</v>
      </c>
      <c r="K457" s="6">
        <v>0</v>
      </c>
      <c r="L457" s="80">
        <v>0</v>
      </c>
      <c r="M457" s="64">
        <v>0</v>
      </c>
      <c r="N457" s="15">
        <v>0</v>
      </c>
      <c r="O457" s="160" t="s">
        <v>48</v>
      </c>
      <c r="P457" s="170" t="e">
        <f t="shared" ref="P457:P468" ca="1" si="30">VLOOKUP(A457, INDIRECT("'Krawiec'!$B$8:$D"), 3, FALSE())</f>
        <v>#REF!</v>
      </c>
    </row>
    <row r="458" spans="1:16" ht="12.75">
      <c r="A458" s="562" t="s">
        <v>7350</v>
      </c>
      <c r="B458" s="159">
        <v>1</v>
      </c>
      <c r="C458" s="173" t="s">
        <v>7351</v>
      </c>
      <c r="D458" s="18" t="s">
        <v>7352</v>
      </c>
      <c r="E458" s="56" t="s">
        <v>7353</v>
      </c>
      <c r="F458" s="5">
        <v>3</v>
      </c>
      <c r="G458" s="7">
        <v>0</v>
      </c>
      <c r="H458" s="77">
        <v>0</v>
      </c>
      <c r="I458" s="78">
        <v>0</v>
      </c>
      <c r="J458" s="79">
        <v>0</v>
      </c>
      <c r="K458" s="6">
        <v>0</v>
      </c>
      <c r="L458" s="80">
        <v>0</v>
      </c>
      <c r="M458" s="64">
        <v>0</v>
      </c>
      <c r="N458" s="15">
        <v>0</v>
      </c>
      <c r="O458" s="160" t="s">
        <v>48</v>
      </c>
      <c r="P458" s="170" t="e">
        <f t="shared" ca="1" si="30"/>
        <v>#REF!</v>
      </c>
    </row>
    <row r="459" spans="1:16" ht="12.75">
      <c r="A459" s="562" t="s">
        <v>7355</v>
      </c>
      <c r="B459" s="159">
        <v>1</v>
      </c>
      <c r="C459" s="173" t="s">
        <v>7356</v>
      </c>
      <c r="D459" s="18" t="s">
        <v>7357</v>
      </c>
      <c r="E459" s="56" t="s">
        <v>7358</v>
      </c>
      <c r="F459" s="5">
        <v>3</v>
      </c>
      <c r="G459" s="7">
        <v>0</v>
      </c>
      <c r="H459" s="77">
        <v>0</v>
      </c>
      <c r="I459" s="78">
        <v>0</v>
      </c>
      <c r="J459" s="79">
        <v>0</v>
      </c>
      <c r="K459" s="6">
        <v>0</v>
      </c>
      <c r="L459" s="80">
        <v>0</v>
      </c>
      <c r="M459" s="64">
        <v>0</v>
      </c>
      <c r="N459" s="15">
        <v>0</v>
      </c>
      <c r="O459" s="160" t="s">
        <v>48</v>
      </c>
      <c r="P459" s="170" t="e">
        <f t="shared" ca="1" si="30"/>
        <v>#REF!</v>
      </c>
    </row>
    <row r="460" spans="1:16" ht="12.75">
      <c r="A460" s="562" t="s">
        <v>7360</v>
      </c>
      <c r="B460" s="159">
        <v>1</v>
      </c>
      <c r="C460" s="173" t="s">
        <v>7361</v>
      </c>
      <c r="D460" s="18" t="s">
        <v>7362</v>
      </c>
      <c r="E460" s="56" t="s">
        <v>7363</v>
      </c>
      <c r="F460" s="5">
        <v>3</v>
      </c>
      <c r="G460" s="7">
        <v>0</v>
      </c>
      <c r="H460" s="77">
        <v>0</v>
      </c>
      <c r="I460" s="78">
        <v>0</v>
      </c>
      <c r="J460" s="79">
        <v>0</v>
      </c>
      <c r="K460" s="6">
        <v>0</v>
      </c>
      <c r="L460" s="80">
        <v>0</v>
      </c>
      <c r="M460" s="64">
        <v>0</v>
      </c>
      <c r="N460" s="15">
        <v>0</v>
      </c>
      <c r="O460" s="160" t="s">
        <v>48</v>
      </c>
      <c r="P460" s="170" t="e">
        <f t="shared" ca="1" si="30"/>
        <v>#REF!</v>
      </c>
    </row>
    <row r="461" spans="1:16" ht="12.75">
      <c r="A461" s="562" t="s">
        <v>2939</v>
      </c>
      <c r="B461" s="17">
        <v>1</v>
      </c>
      <c r="C461" s="173" t="s">
        <v>7365</v>
      </c>
      <c r="D461" s="5" t="s">
        <v>7366</v>
      </c>
      <c r="E461" s="56" t="s">
        <v>7367</v>
      </c>
      <c r="F461" s="5">
        <v>3</v>
      </c>
      <c r="G461" s="7">
        <v>0</v>
      </c>
      <c r="H461" s="77">
        <v>0</v>
      </c>
      <c r="I461" s="78">
        <v>0</v>
      </c>
      <c r="J461" s="79">
        <v>0</v>
      </c>
      <c r="K461" s="6">
        <v>0</v>
      </c>
      <c r="L461" s="80">
        <v>0</v>
      </c>
      <c r="M461" s="64">
        <v>0</v>
      </c>
      <c r="N461" s="15">
        <v>0</v>
      </c>
      <c r="O461" s="160" t="s">
        <v>48</v>
      </c>
      <c r="P461" s="170" t="e">
        <f t="shared" ca="1" si="30"/>
        <v>#REF!</v>
      </c>
    </row>
    <row r="462" spans="1:16" ht="12.75">
      <c r="A462" s="562" t="s">
        <v>7386</v>
      </c>
      <c r="B462" s="159">
        <v>2</v>
      </c>
      <c r="C462" s="173" t="s">
        <v>7387</v>
      </c>
      <c r="D462" s="18" t="s">
        <v>7388</v>
      </c>
      <c r="E462" s="56" t="s">
        <v>7389</v>
      </c>
      <c r="F462" s="5">
        <v>3</v>
      </c>
      <c r="G462" s="7">
        <v>0</v>
      </c>
      <c r="H462" s="77">
        <v>0</v>
      </c>
      <c r="I462" s="78">
        <v>0</v>
      </c>
      <c r="J462" s="79">
        <v>0</v>
      </c>
      <c r="K462" s="6">
        <v>0</v>
      </c>
      <c r="L462" s="80">
        <v>0</v>
      </c>
      <c r="M462" s="64">
        <v>0</v>
      </c>
      <c r="N462" s="15">
        <v>0</v>
      </c>
      <c r="O462" s="160" t="s">
        <v>48</v>
      </c>
      <c r="P462" s="170" t="e">
        <f t="shared" ca="1" si="30"/>
        <v>#REF!</v>
      </c>
    </row>
    <row r="463" spans="1:16" ht="12.75">
      <c r="A463" s="562" t="s">
        <v>7391</v>
      </c>
      <c r="B463" s="159">
        <v>2</v>
      </c>
      <c r="C463" s="173" t="s">
        <v>7392</v>
      </c>
      <c r="D463" s="18" t="s">
        <v>7393</v>
      </c>
      <c r="E463" s="56" t="s">
        <v>7394</v>
      </c>
      <c r="F463" s="5">
        <v>3</v>
      </c>
      <c r="G463" s="7">
        <v>0</v>
      </c>
      <c r="H463" s="77">
        <v>0</v>
      </c>
      <c r="I463" s="78">
        <v>0</v>
      </c>
      <c r="J463" s="79">
        <v>0</v>
      </c>
      <c r="K463" s="6">
        <v>0</v>
      </c>
      <c r="L463" s="80">
        <v>0</v>
      </c>
      <c r="M463" s="64">
        <v>0</v>
      </c>
      <c r="N463" s="15">
        <v>0</v>
      </c>
      <c r="O463" s="160" t="s">
        <v>48</v>
      </c>
      <c r="P463" s="170" t="e">
        <f t="shared" ca="1" si="30"/>
        <v>#REF!</v>
      </c>
    </row>
    <row r="464" spans="1:16" ht="12.75">
      <c r="A464" s="562" t="s">
        <v>7396</v>
      </c>
      <c r="B464" s="159">
        <v>2</v>
      </c>
      <c r="C464" s="173" t="s">
        <v>7397</v>
      </c>
      <c r="D464" s="18" t="s">
        <v>7398</v>
      </c>
      <c r="E464" s="56" t="s">
        <v>7399</v>
      </c>
      <c r="F464" s="5">
        <v>3</v>
      </c>
      <c r="G464" s="7">
        <v>0</v>
      </c>
      <c r="H464" s="77">
        <v>0</v>
      </c>
      <c r="I464" s="78">
        <v>0</v>
      </c>
      <c r="J464" s="79">
        <v>0</v>
      </c>
      <c r="K464" s="6">
        <v>0</v>
      </c>
      <c r="L464" s="80">
        <v>0</v>
      </c>
      <c r="M464" s="64">
        <v>0</v>
      </c>
      <c r="N464" s="15">
        <v>0</v>
      </c>
      <c r="O464" s="160" t="s">
        <v>48</v>
      </c>
      <c r="P464" s="170" t="e">
        <f t="shared" ca="1" si="30"/>
        <v>#REF!</v>
      </c>
    </row>
    <row r="465" spans="1:16" ht="12.75">
      <c r="A465" s="562" t="s">
        <v>7401</v>
      </c>
      <c r="B465" s="159">
        <v>2</v>
      </c>
      <c r="C465" s="173" t="s">
        <v>7402</v>
      </c>
      <c r="D465" s="18" t="s">
        <v>7403</v>
      </c>
      <c r="E465" s="56" t="s">
        <v>7404</v>
      </c>
      <c r="F465" s="5">
        <v>3</v>
      </c>
      <c r="G465" s="7">
        <v>0</v>
      </c>
      <c r="H465" s="77">
        <v>0</v>
      </c>
      <c r="I465" s="78">
        <v>0</v>
      </c>
      <c r="J465" s="79">
        <v>0</v>
      </c>
      <c r="K465" s="6">
        <v>0</v>
      </c>
      <c r="L465" s="80">
        <v>0</v>
      </c>
      <c r="M465" s="64">
        <v>0</v>
      </c>
      <c r="N465" s="15">
        <v>0</v>
      </c>
      <c r="O465" s="160" t="s">
        <v>48</v>
      </c>
      <c r="P465" s="170" t="e">
        <f t="shared" ca="1" si="30"/>
        <v>#REF!</v>
      </c>
    </row>
    <row r="466" spans="1:16" ht="12.75">
      <c r="A466" s="562" t="s">
        <v>7406</v>
      </c>
      <c r="B466" s="159">
        <v>2</v>
      </c>
      <c r="C466" s="173" t="s">
        <v>7407</v>
      </c>
      <c r="D466" s="18" t="s">
        <v>7408</v>
      </c>
      <c r="E466" s="56" t="s">
        <v>7409</v>
      </c>
      <c r="F466" s="5">
        <v>3</v>
      </c>
      <c r="G466" s="7">
        <v>0</v>
      </c>
      <c r="H466" s="77">
        <v>0</v>
      </c>
      <c r="I466" s="78">
        <v>0</v>
      </c>
      <c r="J466" s="79">
        <v>0</v>
      </c>
      <c r="K466" s="6">
        <v>0</v>
      </c>
      <c r="L466" s="80">
        <v>0</v>
      </c>
      <c r="M466" s="64">
        <v>0</v>
      </c>
      <c r="N466" s="15">
        <v>0</v>
      </c>
      <c r="O466" s="160" t="s">
        <v>48</v>
      </c>
      <c r="P466" s="170" t="e">
        <f t="shared" ca="1" si="30"/>
        <v>#REF!</v>
      </c>
    </row>
    <row r="467" spans="1:16" ht="12.75">
      <c r="A467" s="562" t="s">
        <v>7411</v>
      </c>
      <c r="B467" s="159">
        <v>2</v>
      </c>
      <c r="C467" s="173" t="s">
        <v>7412</v>
      </c>
      <c r="D467" s="5" t="s">
        <v>7413</v>
      </c>
      <c r="E467" s="56" t="s">
        <v>7414</v>
      </c>
      <c r="F467" s="5">
        <v>3</v>
      </c>
      <c r="G467" s="7">
        <v>0</v>
      </c>
      <c r="H467" s="77">
        <v>0</v>
      </c>
      <c r="I467" s="78">
        <v>0</v>
      </c>
      <c r="J467" s="79">
        <v>0</v>
      </c>
      <c r="K467" s="6">
        <v>0</v>
      </c>
      <c r="L467" s="80">
        <v>0</v>
      </c>
      <c r="M467" s="64">
        <v>0</v>
      </c>
      <c r="N467" s="15">
        <v>0</v>
      </c>
      <c r="O467" s="160" t="s">
        <v>48</v>
      </c>
      <c r="P467" s="170" t="e">
        <f t="shared" ca="1" si="30"/>
        <v>#REF!</v>
      </c>
    </row>
    <row r="468" spans="1:16" ht="12.75">
      <c r="A468" s="562" t="s">
        <v>7416</v>
      </c>
      <c r="B468" s="159">
        <v>2</v>
      </c>
      <c r="C468" s="173" t="s">
        <v>7417</v>
      </c>
      <c r="D468" s="86" t="s">
        <v>295</v>
      </c>
      <c r="E468" s="56" t="s">
        <v>7418</v>
      </c>
      <c r="F468" s="5">
        <v>3</v>
      </c>
      <c r="G468" s="7">
        <v>0</v>
      </c>
      <c r="H468" s="77">
        <v>0</v>
      </c>
      <c r="I468" s="78">
        <v>0</v>
      </c>
      <c r="J468" s="79">
        <v>0</v>
      </c>
      <c r="K468" s="6">
        <v>0</v>
      </c>
      <c r="L468" s="80">
        <v>0</v>
      </c>
      <c r="M468" s="64">
        <v>0</v>
      </c>
      <c r="N468" s="15">
        <v>0</v>
      </c>
      <c r="O468" s="160" t="s">
        <v>48</v>
      </c>
      <c r="P468" s="170" t="e">
        <f t="shared" ca="1" si="30"/>
        <v>#REF!</v>
      </c>
    </row>
    <row r="469" spans="1:16" ht="12.75">
      <c r="A469" s="56"/>
      <c r="B469" s="17"/>
      <c r="C469" s="173"/>
      <c r="D469" s="18"/>
      <c r="E469" s="5"/>
      <c r="F469" s="5"/>
      <c r="G469" s="7"/>
      <c r="H469" s="77"/>
      <c r="I469" s="78"/>
      <c r="J469" s="79"/>
      <c r="K469" s="6"/>
      <c r="L469" s="80"/>
      <c r="M469" s="64"/>
      <c r="N469" s="15"/>
      <c r="O469" s="43"/>
      <c r="P469" s="170"/>
    </row>
    <row r="470" spans="1:16" ht="12.75">
      <c r="A470" s="1399" t="s">
        <v>13495</v>
      </c>
      <c r="B470" s="1355"/>
      <c r="C470" s="1355"/>
      <c r="D470" s="1355"/>
      <c r="E470" s="1355"/>
      <c r="F470" s="1355"/>
      <c r="G470" s="1355"/>
      <c r="H470" s="1355"/>
      <c r="I470" s="1355"/>
      <c r="J470" s="1355"/>
      <c r="K470" s="1355"/>
      <c r="L470" s="1355"/>
      <c r="M470" s="1355"/>
      <c r="N470" s="1355"/>
      <c r="O470" s="1355"/>
      <c r="P470" s="1355"/>
    </row>
    <row r="471" spans="1:16" ht="15.75" customHeight="1">
      <c r="A471" s="1355"/>
      <c r="B471" s="1355"/>
      <c r="C471" s="1355"/>
      <c r="D471" s="1355"/>
      <c r="E471" s="1355"/>
      <c r="F471" s="1355"/>
      <c r="G471" s="1355"/>
      <c r="H471" s="1355"/>
      <c r="I471" s="1355"/>
      <c r="J471" s="1355"/>
      <c r="K471" s="1355"/>
      <c r="L471" s="1355"/>
      <c r="M471" s="1355"/>
      <c r="N471" s="1355"/>
      <c r="O471" s="1355"/>
      <c r="P471" s="1355"/>
    </row>
    <row r="472" spans="1:16" ht="12.75">
      <c r="A472" s="56"/>
      <c r="B472" s="17"/>
      <c r="C472" s="173"/>
      <c r="D472" s="18"/>
      <c r="E472" s="5"/>
      <c r="F472" s="5"/>
      <c r="G472" s="40"/>
      <c r="H472" s="590"/>
      <c r="I472" s="591"/>
      <c r="J472" s="592"/>
      <c r="K472" s="39"/>
      <c r="L472" s="593"/>
      <c r="M472" s="64"/>
      <c r="N472" s="15"/>
      <c r="O472" s="43"/>
      <c r="P472" s="170"/>
    </row>
    <row r="473" spans="1:16" ht="12.75">
      <c r="A473" s="562" t="s">
        <v>7369</v>
      </c>
      <c r="B473" s="17">
        <v>1</v>
      </c>
      <c r="C473" s="173" t="s">
        <v>7370</v>
      </c>
      <c r="D473" s="18" t="s">
        <v>7375</v>
      </c>
      <c r="E473" s="56" t="s">
        <v>7376</v>
      </c>
      <c r="F473" s="5">
        <v>3</v>
      </c>
      <c r="G473" s="7">
        <v>0</v>
      </c>
      <c r="H473" s="77">
        <v>0</v>
      </c>
      <c r="I473" s="78">
        <v>0</v>
      </c>
      <c r="J473" s="79">
        <v>0</v>
      </c>
      <c r="K473" s="6">
        <v>0</v>
      </c>
      <c r="L473" s="80">
        <v>0</v>
      </c>
      <c r="M473" s="64">
        <v>0</v>
      </c>
      <c r="N473" s="15">
        <v>0</v>
      </c>
      <c r="O473" s="160" t="s">
        <v>48</v>
      </c>
      <c r="P473" s="170" t="e">
        <f t="shared" ref="P473:P474" ca="1" si="31">VLOOKUP(A473, INDIRECT("'Krawiec'!$B$8:$D"), 3, FALSE())</f>
        <v>#REF!</v>
      </c>
    </row>
    <row r="474" spans="1:16" ht="12.75">
      <c r="A474" s="83" t="s">
        <v>7378</v>
      </c>
      <c r="B474" s="17">
        <v>1</v>
      </c>
      <c r="C474" s="173" t="s">
        <v>7379</v>
      </c>
      <c r="D474" s="5" t="s">
        <v>7383</v>
      </c>
      <c r="E474" s="56" t="s">
        <v>7384</v>
      </c>
      <c r="F474" s="5">
        <v>3</v>
      </c>
      <c r="G474" s="7">
        <v>0</v>
      </c>
      <c r="H474" s="77">
        <v>0</v>
      </c>
      <c r="I474" s="78">
        <v>0</v>
      </c>
      <c r="J474" s="79">
        <v>0</v>
      </c>
      <c r="K474" s="6">
        <v>0</v>
      </c>
      <c r="L474" s="80">
        <v>0</v>
      </c>
      <c r="M474" s="64">
        <v>0</v>
      </c>
      <c r="N474" s="15">
        <v>0</v>
      </c>
      <c r="O474" s="160" t="s">
        <v>48</v>
      </c>
      <c r="P474" s="170" t="e">
        <f t="shared" ca="1" si="31"/>
        <v>#REF!</v>
      </c>
    </row>
    <row r="475" spans="1:16" ht="12.75">
      <c r="A475" s="562" t="s">
        <v>775</v>
      </c>
      <c r="B475" s="17">
        <v>1</v>
      </c>
      <c r="C475" s="173" t="s">
        <v>775</v>
      </c>
      <c r="D475" s="5" t="s">
        <v>779</v>
      </c>
      <c r="E475" s="56" t="s">
        <v>780</v>
      </c>
      <c r="F475" s="5">
        <v>3</v>
      </c>
      <c r="G475" s="7">
        <v>0</v>
      </c>
      <c r="H475" s="77">
        <v>0</v>
      </c>
      <c r="I475" s="78">
        <v>0</v>
      </c>
      <c r="J475" s="79">
        <v>0</v>
      </c>
      <c r="K475" s="6">
        <v>0</v>
      </c>
      <c r="L475" s="80">
        <v>0</v>
      </c>
      <c r="M475" s="64">
        <v>0</v>
      </c>
      <c r="N475" s="15">
        <v>0</v>
      </c>
      <c r="O475" s="160" t="s">
        <v>48</v>
      </c>
      <c r="P475" s="170" t="e">
        <f t="shared" ref="P475:P476" ca="1" si="32">VLOOKUP(A475, INDIRECT("'Alchemik'!$B$8:$O"), 14, FALSE())</f>
        <v>#REF!</v>
      </c>
    </row>
    <row r="476" spans="1:16" ht="12.75">
      <c r="A476" s="562" t="s">
        <v>782</v>
      </c>
      <c r="B476" s="17">
        <v>1</v>
      </c>
      <c r="C476" s="173" t="s">
        <v>782</v>
      </c>
      <c r="D476" s="5" t="s">
        <v>784</v>
      </c>
      <c r="E476" s="56" t="s">
        <v>785</v>
      </c>
      <c r="F476" s="5">
        <v>3</v>
      </c>
      <c r="G476" s="7">
        <v>0</v>
      </c>
      <c r="H476" s="77">
        <v>0</v>
      </c>
      <c r="I476" s="78">
        <v>0</v>
      </c>
      <c r="J476" s="79">
        <v>0</v>
      </c>
      <c r="K476" s="6">
        <v>0</v>
      </c>
      <c r="L476" s="80">
        <v>0</v>
      </c>
      <c r="M476" s="64">
        <v>0</v>
      </c>
      <c r="N476" s="15">
        <v>0</v>
      </c>
      <c r="O476" s="160" t="s">
        <v>48</v>
      </c>
      <c r="P476" s="170" t="e">
        <f t="shared" ca="1" si="32"/>
        <v>#REF!</v>
      </c>
    </row>
    <row r="477" spans="1:16" ht="12.75">
      <c r="A477" s="562" t="s">
        <v>7430</v>
      </c>
      <c r="B477" s="17">
        <v>2</v>
      </c>
      <c r="C477" s="173" t="s">
        <v>7431</v>
      </c>
      <c r="D477" s="18" t="s">
        <v>7432</v>
      </c>
      <c r="E477" s="56" t="s">
        <v>7433</v>
      </c>
      <c r="F477" s="5">
        <v>3</v>
      </c>
      <c r="G477" s="7">
        <v>0</v>
      </c>
      <c r="H477" s="77">
        <v>0</v>
      </c>
      <c r="I477" s="78">
        <v>0</v>
      </c>
      <c r="J477" s="79">
        <v>0</v>
      </c>
      <c r="K477" s="6">
        <v>0</v>
      </c>
      <c r="L477" s="80">
        <v>0</v>
      </c>
      <c r="M477" s="64">
        <v>0</v>
      </c>
      <c r="N477" s="15">
        <v>0</v>
      </c>
      <c r="O477" s="160" t="s">
        <v>48</v>
      </c>
      <c r="P477" s="170" t="e">
        <f t="shared" ref="P477:P485" ca="1" si="33">VLOOKUP(A477, INDIRECT("'Krawiec'!$B$8:$D"), 3, FALSE())</f>
        <v>#REF!</v>
      </c>
    </row>
    <row r="478" spans="1:16" ht="12.75">
      <c r="A478" s="562" t="s">
        <v>7435</v>
      </c>
      <c r="B478" s="17">
        <v>2</v>
      </c>
      <c r="C478" s="173" t="s">
        <v>7436</v>
      </c>
      <c r="D478" s="18" t="s">
        <v>7437</v>
      </c>
      <c r="E478" s="56" t="s">
        <v>7438</v>
      </c>
      <c r="F478" s="5">
        <v>3</v>
      </c>
      <c r="G478" s="7">
        <v>0</v>
      </c>
      <c r="H478" s="77">
        <v>0</v>
      </c>
      <c r="I478" s="78">
        <v>0</v>
      </c>
      <c r="J478" s="79">
        <v>0</v>
      </c>
      <c r="K478" s="6">
        <v>0</v>
      </c>
      <c r="L478" s="80">
        <v>0</v>
      </c>
      <c r="M478" s="64">
        <v>0</v>
      </c>
      <c r="N478" s="15">
        <v>0</v>
      </c>
      <c r="O478" s="160" t="s">
        <v>48</v>
      </c>
      <c r="P478" s="170" t="e">
        <f t="shared" ca="1" si="33"/>
        <v>#REF!</v>
      </c>
    </row>
    <row r="479" spans="1:16" ht="12.75">
      <c r="A479" s="562" t="s">
        <v>7440</v>
      </c>
      <c r="B479" s="17">
        <v>2</v>
      </c>
      <c r="C479" s="173" t="s">
        <v>7441</v>
      </c>
      <c r="D479" s="18" t="s">
        <v>7442</v>
      </c>
      <c r="E479" s="56" t="s">
        <v>7443</v>
      </c>
      <c r="F479" s="5">
        <v>3</v>
      </c>
      <c r="G479" s="7">
        <v>0</v>
      </c>
      <c r="H479" s="77">
        <v>0</v>
      </c>
      <c r="I479" s="78">
        <v>0</v>
      </c>
      <c r="J479" s="79">
        <v>0</v>
      </c>
      <c r="K479" s="6">
        <v>0</v>
      </c>
      <c r="L479" s="80">
        <v>0</v>
      </c>
      <c r="M479" s="64">
        <v>0</v>
      </c>
      <c r="N479" s="15">
        <v>0</v>
      </c>
      <c r="O479" s="160" t="s">
        <v>48</v>
      </c>
      <c r="P479" s="170" t="e">
        <f t="shared" ca="1" si="33"/>
        <v>#REF!</v>
      </c>
    </row>
    <row r="480" spans="1:16" ht="12.75">
      <c r="A480" s="562" t="s">
        <v>7445</v>
      </c>
      <c r="B480" s="17">
        <v>2</v>
      </c>
      <c r="C480" s="173" t="s">
        <v>7446</v>
      </c>
      <c r="D480" s="18" t="s">
        <v>7447</v>
      </c>
      <c r="E480" s="56" t="s">
        <v>7448</v>
      </c>
      <c r="F480" s="5">
        <v>3</v>
      </c>
      <c r="G480" s="7">
        <v>0</v>
      </c>
      <c r="H480" s="77">
        <v>0</v>
      </c>
      <c r="I480" s="78">
        <v>0</v>
      </c>
      <c r="J480" s="79">
        <v>0</v>
      </c>
      <c r="K480" s="6">
        <v>0</v>
      </c>
      <c r="L480" s="80">
        <v>0</v>
      </c>
      <c r="M480" s="64">
        <v>0</v>
      </c>
      <c r="N480" s="15">
        <v>0</v>
      </c>
      <c r="O480" s="160" t="s">
        <v>48</v>
      </c>
      <c r="P480" s="170" t="e">
        <f t="shared" ca="1" si="33"/>
        <v>#REF!</v>
      </c>
    </row>
    <row r="481" spans="1:16" ht="12.75">
      <c r="A481" s="562" t="s">
        <v>7450</v>
      </c>
      <c r="B481" s="17">
        <v>2</v>
      </c>
      <c r="C481" s="173" t="s">
        <v>7451</v>
      </c>
      <c r="D481" s="18" t="s">
        <v>7452</v>
      </c>
      <c r="E481" s="56" t="s">
        <v>7453</v>
      </c>
      <c r="F481" s="5">
        <v>3</v>
      </c>
      <c r="G481" s="7">
        <v>0</v>
      </c>
      <c r="H481" s="77">
        <v>0</v>
      </c>
      <c r="I481" s="78">
        <v>0</v>
      </c>
      <c r="J481" s="79">
        <v>0</v>
      </c>
      <c r="K481" s="6">
        <v>0</v>
      </c>
      <c r="L481" s="80">
        <v>0</v>
      </c>
      <c r="M481" s="64">
        <v>0</v>
      </c>
      <c r="N481" s="15">
        <v>0</v>
      </c>
      <c r="O481" s="160" t="s">
        <v>48</v>
      </c>
      <c r="P481" s="170" t="e">
        <f t="shared" ca="1" si="33"/>
        <v>#REF!</v>
      </c>
    </row>
    <row r="482" spans="1:16" ht="12.75">
      <c r="A482" s="562" t="s">
        <v>7455</v>
      </c>
      <c r="B482" s="17">
        <v>2</v>
      </c>
      <c r="C482" s="173" t="s">
        <v>7456</v>
      </c>
      <c r="D482" s="18" t="s">
        <v>7457</v>
      </c>
      <c r="E482" s="56" t="s">
        <v>7458</v>
      </c>
      <c r="F482" s="5">
        <v>3</v>
      </c>
      <c r="G482" s="7">
        <v>0</v>
      </c>
      <c r="H482" s="77">
        <v>0</v>
      </c>
      <c r="I482" s="78">
        <v>0</v>
      </c>
      <c r="J482" s="79">
        <v>0</v>
      </c>
      <c r="K482" s="6">
        <v>0</v>
      </c>
      <c r="L482" s="80">
        <v>0</v>
      </c>
      <c r="M482" s="64">
        <v>0</v>
      </c>
      <c r="N482" s="15">
        <v>0</v>
      </c>
      <c r="O482" s="160" t="s">
        <v>48</v>
      </c>
      <c r="P482" s="170" t="e">
        <f t="shared" ca="1" si="33"/>
        <v>#REF!</v>
      </c>
    </row>
    <row r="483" spans="1:16" ht="12.75">
      <c r="A483" s="562" t="s">
        <v>7460</v>
      </c>
      <c r="B483" s="17">
        <v>2</v>
      </c>
      <c r="C483" s="173" t="s">
        <v>7461</v>
      </c>
      <c r="D483" s="18" t="s">
        <v>7462</v>
      </c>
      <c r="E483" s="56" t="s">
        <v>7463</v>
      </c>
      <c r="F483" s="5">
        <v>3</v>
      </c>
      <c r="G483" s="7">
        <v>0</v>
      </c>
      <c r="H483" s="77">
        <v>0</v>
      </c>
      <c r="I483" s="78">
        <v>0</v>
      </c>
      <c r="J483" s="79">
        <v>0</v>
      </c>
      <c r="K483" s="6">
        <v>0</v>
      </c>
      <c r="L483" s="80">
        <v>0</v>
      </c>
      <c r="M483" s="64">
        <v>0</v>
      </c>
      <c r="N483" s="15">
        <v>0</v>
      </c>
      <c r="O483" s="160" t="s">
        <v>48</v>
      </c>
      <c r="P483" s="170" t="e">
        <f t="shared" ca="1" si="33"/>
        <v>#REF!</v>
      </c>
    </row>
    <row r="484" spans="1:16" ht="12.75">
      <c r="A484" s="562" t="s">
        <v>7465</v>
      </c>
      <c r="B484" s="17">
        <v>2</v>
      </c>
      <c r="C484" s="173" t="s">
        <v>7466</v>
      </c>
      <c r="D484" s="18" t="s">
        <v>7467</v>
      </c>
      <c r="E484" s="56" t="s">
        <v>7468</v>
      </c>
      <c r="F484" s="5">
        <v>3</v>
      </c>
      <c r="G484" s="7">
        <v>0</v>
      </c>
      <c r="H484" s="77">
        <v>0</v>
      </c>
      <c r="I484" s="78">
        <v>0</v>
      </c>
      <c r="J484" s="79">
        <v>0</v>
      </c>
      <c r="K484" s="6">
        <v>0</v>
      </c>
      <c r="L484" s="80">
        <v>0</v>
      </c>
      <c r="M484" s="64">
        <v>0</v>
      </c>
      <c r="N484" s="15">
        <v>0</v>
      </c>
      <c r="O484" s="160" t="s">
        <v>48</v>
      </c>
      <c r="P484" s="170" t="e">
        <f t="shared" ca="1" si="33"/>
        <v>#REF!</v>
      </c>
    </row>
    <row r="485" spans="1:16" ht="12.75">
      <c r="A485" s="562" t="s">
        <v>7420</v>
      </c>
      <c r="B485" s="17">
        <v>2</v>
      </c>
      <c r="C485" s="173" t="s">
        <v>7417</v>
      </c>
      <c r="D485" s="86" t="s">
        <v>295</v>
      </c>
      <c r="E485" s="56" t="s">
        <v>7425</v>
      </c>
      <c r="F485" s="5">
        <v>3</v>
      </c>
      <c r="G485" s="7">
        <v>0</v>
      </c>
      <c r="H485" s="77">
        <v>0</v>
      </c>
      <c r="I485" s="78">
        <v>0</v>
      </c>
      <c r="J485" s="79">
        <v>0</v>
      </c>
      <c r="K485" s="6">
        <v>0</v>
      </c>
      <c r="L485" s="80">
        <v>0</v>
      </c>
      <c r="M485" s="64">
        <v>0</v>
      </c>
      <c r="N485" s="15">
        <v>0</v>
      </c>
      <c r="O485" s="160" t="s">
        <v>48</v>
      </c>
      <c r="P485" s="170" t="e">
        <f t="shared" ca="1" si="33"/>
        <v>#REF!</v>
      </c>
    </row>
    <row r="486" spans="1:16" ht="12.75">
      <c r="A486" s="562" t="s">
        <v>7427</v>
      </c>
      <c r="B486" s="17">
        <v>2</v>
      </c>
      <c r="C486" s="173" t="s">
        <v>7428</v>
      </c>
      <c r="D486" s="43" t="s">
        <v>7429</v>
      </c>
      <c r="E486" s="5" t="s">
        <v>7500</v>
      </c>
      <c r="F486" s="5">
        <v>3</v>
      </c>
      <c r="G486" s="7">
        <v>0</v>
      </c>
      <c r="H486" s="77">
        <v>0</v>
      </c>
      <c r="I486" s="78">
        <v>0</v>
      </c>
      <c r="J486" s="79">
        <v>0</v>
      </c>
      <c r="K486" s="6">
        <v>0</v>
      </c>
      <c r="L486" s="80">
        <v>0</v>
      </c>
      <c r="M486" s="64">
        <v>0</v>
      </c>
      <c r="N486" s="15">
        <v>0</v>
      </c>
      <c r="O486" s="160" t="s">
        <v>48</v>
      </c>
      <c r="P486" s="170" t="s">
        <v>48</v>
      </c>
    </row>
    <row r="487" spans="1:16" ht="12.75">
      <c r="A487" s="56"/>
      <c r="B487" s="17"/>
      <c r="C487" s="173"/>
      <c r="D487" s="18"/>
      <c r="E487" s="5"/>
      <c r="F487" s="5"/>
      <c r="G487" s="40"/>
      <c r="H487" s="590"/>
      <c r="I487" s="591"/>
      <c r="J487" s="592"/>
      <c r="K487" s="39"/>
      <c r="L487" s="593"/>
      <c r="M487" s="64"/>
      <c r="N487" s="15"/>
      <c r="O487" s="43"/>
      <c r="P487" s="170"/>
    </row>
    <row r="488" spans="1:16" ht="12.75">
      <c r="A488" s="1399" t="s">
        <v>13496</v>
      </c>
      <c r="B488" s="1355"/>
      <c r="C488" s="1355"/>
      <c r="D488" s="1355"/>
      <c r="E488" s="1355"/>
      <c r="F488" s="1355"/>
      <c r="G488" s="1355"/>
      <c r="H488" s="1355"/>
      <c r="I488" s="1355"/>
      <c r="J488" s="1355"/>
      <c r="K488" s="1355"/>
      <c r="L488" s="1355"/>
      <c r="M488" s="1355"/>
      <c r="N488" s="1355"/>
      <c r="O488" s="1355"/>
      <c r="P488" s="1355"/>
    </row>
    <row r="489" spans="1:16" ht="15.75" customHeight="1">
      <c r="A489" s="1355"/>
      <c r="B489" s="1355"/>
      <c r="C489" s="1355"/>
      <c r="D489" s="1355"/>
      <c r="E489" s="1355"/>
      <c r="F489" s="1355"/>
      <c r="G489" s="1355"/>
      <c r="H489" s="1355"/>
      <c r="I489" s="1355"/>
      <c r="J489" s="1355"/>
      <c r="K489" s="1355"/>
      <c r="L489" s="1355"/>
      <c r="M489" s="1355"/>
      <c r="N489" s="1355"/>
      <c r="O489" s="1355"/>
      <c r="P489" s="1355"/>
    </row>
    <row r="490" spans="1:16" ht="12.75">
      <c r="A490" s="93" t="s">
        <v>6693</v>
      </c>
      <c r="B490" s="159">
        <v>1</v>
      </c>
      <c r="C490" s="173" t="s">
        <v>6694</v>
      </c>
      <c r="D490" s="178" t="s">
        <v>6695</v>
      </c>
      <c r="E490" s="56" t="s">
        <v>6696</v>
      </c>
      <c r="F490" s="88">
        <v>3</v>
      </c>
      <c r="G490" s="14">
        <v>10</v>
      </c>
      <c r="H490" s="65">
        <v>10</v>
      </c>
      <c r="I490" s="66">
        <v>10</v>
      </c>
      <c r="J490" s="67">
        <v>10</v>
      </c>
      <c r="K490" s="16">
        <v>10</v>
      </c>
      <c r="L490" s="17">
        <v>0</v>
      </c>
      <c r="M490" s="64">
        <v>0</v>
      </c>
      <c r="N490" s="15">
        <v>0</v>
      </c>
      <c r="O490" s="43">
        <v>300</v>
      </c>
      <c r="P490" s="594" t="e">
        <f t="shared" ref="P490:P499" ca="1" si="34">VLOOKUP(A490, INDIRECT("'Krawiec'!$B$8:$D"), 3, FALSE())</f>
        <v>#REF!</v>
      </c>
    </row>
    <row r="491" spans="1:16" ht="12.75">
      <c r="A491" s="93" t="s">
        <v>6698</v>
      </c>
      <c r="B491" s="159">
        <v>3</v>
      </c>
      <c r="C491" s="173" t="s">
        <v>6694</v>
      </c>
      <c r="D491" s="178" t="s">
        <v>6699</v>
      </c>
      <c r="E491" s="56" t="s">
        <v>6700</v>
      </c>
      <c r="F491" s="88">
        <v>4</v>
      </c>
      <c r="G491" s="14">
        <v>20</v>
      </c>
      <c r="H491" s="65">
        <v>20</v>
      </c>
      <c r="I491" s="66">
        <v>20</v>
      </c>
      <c r="J491" s="67">
        <v>30</v>
      </c>
      <c r="K491" s="16">
        <v>30</v>
      </c>
      <c r="L491" s="17">
        <v>0</v>
      </c>
      <c r="M491" s="64">
        <v>0</v>
      </c>
      <c r="N491" s="15">
        <v>0</v>
      </c>
      <c r="O491" s="43">
        <v>300</v>
      </c>
      <c r="P491" s="594" t="e">
        <f t="shared" ca="1" si="34"/>
        <v>#REF!</v>
      </c>
    </row>
    <row r="492" spans="1:16" ht="12.75">
      <c r="A492" s="562" t="s">
        <v>6702</v>
      </c>
      <c r="B492" s="159">
        <v>3</v>
      </c>
      <c r="C492" s="173" t="s">
        <v>6694</v>
      </c>
      <c r="D492" s="595" t="s">
        <v>6703</v>
      </c>
      <c r="E492" s="35" t="s">
        <v>6704</v>
      </c>
      <c r="F492" s="88">
        <v>4</v>
      </c>
      <c r="G492" s="14">
        <v>20</v>
      </c>
      <c r="H492" s="65">
        <v>20</v>
      </c>
      <c r="I492" s="66">
        <v>20</v>
      </c>
      <c r="J492" s="67">
        <v>30</v>
      </c>
      <c r="K492" s="16">
        <v>30</v>
      </c>
      <c r="L492" s="17">
        <v>0</v>
      </c>
      <c r="M492" s="64">
        <v>0</v>
      </c>
      <c r="N492" s="15">
        <v>0</v>
      </c>
      <c r="O492" s="43">
        <v>300</v>
      </c>
      <c r="P492" s="594" t="e">
        <f t="shared" ca="1" si="34"/>
        <v>#REF!</v>
      </c>
    </row>
    <row r="493" spans="1:16" ht="12.75">
      <c r="A493" s="562" t="s">
        <v>6706</v>
      </c>
      <c r="B493" s="159">
        <v>3</v>
      </c>
      <c r="C493" s="173" t="s">
        <v>6694</v>
      </c>
      <c r="D493" s="595" t="s">
        <v>6707</v>
      </c>
      <c r="E493" s="35" t="s">
        <v>6708</v>
      </c>
      <c r="F493" s="88">
        <v>4</v>
      </c>
      <c r="G493" s="14">
        <v>20</v>
      </c>
      <c r="H493" s="65">
        <v>20</v>
      </c>
      <c r="I493" s="66">
        <v>20</v>
      </c>
      <c r="J493" s="67">
        <v>30</v>
      </c>
      <c r="K493" s="16">
        <v>30</v>
      </c>
      <c r="L493" s="17">
        <v>0</v>
      </c>
      <c r="M493" s="64">
        <v>0</v>
      </c>
      <c r="N493" s="15">
        <v>0</v>
      </c>
      <c r="O493" s="43">
        <v>300</v>
      </c>
      <c r="P493" s="594" t="e">
        <f t="shared" ca="1" si="34"/>
        <v>#REF!</v>
      </c>
    </row>
    <row r="494" spans="1:16" ht="12.75">
      <c r="A494" s="562" t="s">
        <v>6710</v>
      </c>
      <c r="B494" s="159">
        <v>4</v>
      </c>
      <c r="C494" s="173" t="s">
        <v>6694</v>
      </c>
      <c r="D494" s="178" t="s">
        <v>6711</v>
      </c>
      <c r="E494" s="56" t="s">
        <v>6712</v>
      </c>
      <c r="F494" s="5">
        <v>4</v>
      </c>
      <c r="G494" s="14">
        <v>25</v>
      </c>
      <c r="H494" s="65">
        <v>25</v>
      </c>
      <c r="I494" s="66">
        <v>25</v>
      </c>
      <c r="J494" s="67">
        <v>40</v>
      </c>
      <c r="K494" s="16">
        <v>40</v>
      </c>
      <c r="L494" s="17">
        <v>0</v>
      </c>
      <c r="M494" s="64">
        <v>0</v>
      </c>
      <c r="N494" s="15">
        <v>0</v>
      </c>
      <c r="O494" s="43">
        <v>300</v>
      </c>
      <c r="P494" s="170" t="e">
        <f t="shared" ca="1" si="34"/>
        <v>#REF!</v>
      </c>
    </row>
    <row r="495" spans="1:16" ht="12.75">
      <c r="A495" s="562" t="s">
        <v>6714</v>
      </c>
      <c r="B495" s="159">
        <v>4</v>
      </c>
      <c r="C495" s="173" t="s">
        <v>6694</v>
      </c>
      <c r="D495" s="595" t="s">
        <v>6715</v>
      </c>
      <c r="E495" s="35" t="s">
        <v>6716</v>
      </c>
      <c r="F495" s="5">
        <v>4</v>
      </c>
      <c r="G495" s="14">
        <v>25</v>
      </c>
      <c r="H495" s="65">
        <v>25</v>
      </c>
      <c r="I495" s="66">
        <v>25</v>
      </c>
      <c r="J495" s="67">
        <v>40</v>
      </c>
      <c r="K495" s="16">
        <v>40</v>
      </c>
      <c r="L495" s="17">
        <v>0</v>
      </c>
      <c r="M495" s="64">
        <v>0</v>
      </c>
      <c r="N495" s="15">
        <v>0</v>
      </c>
      <c r="O495" s="43">
        <v>300</v>
      </c>
      <c r="P495" s="170" t="e">
        <f t="shared" ca="1" si="34"/>
        <v>#REF!</v>
      </c>
    </row>
    <row r="496" spans="1:16" ht="12.75">
      <c r="A496" s="562" t="s">
        <v>6718</v>
      </c>
      <c r="B496" s="159">
        <v>4</v>
      </c>
      <c r="C496" s="173" t="s">
        <v>6694</v>
      </c>
      <c r="D496" s="595" t="s">
        <v>6719</v>
      </c>
      <c r="E496" s="35" t="s">
        <v>6720</v>
      </c>
      <c r="F496" s="5">
        <v>4</v>
      </c>
      <c r="G496" s="14">
        <v>25</v>
      </c>
      <c r="H496" s="65">
        <v>25</v>
      </c>
      <c r="I496" s="66">
        <v>25</v>
      </c>
      <c r="J496" s="67">
        <v>40</v>
      </c>
      <c r="K496" s="16">
        <v>40</v>
      </c>
      <c r="L496" s="17">
        <v>0</v>
      </c>
      <c r="M496" s="64">
        <v>0</v>
      </c>
      <c r="N496" s="15">
        <v>0</v>
      </c>
      <c r="O496" s="43">
        <v>300</v>
      </c>
      <c r="P496" s="170" t="e">
        <f t="shared" ca="1" si="34"/>
        <v>#REF!</v>
      </c>
    </row>
    <row r="497" spans="1:16" ht="12.75">
      <c r="A497" s="562" t="s">
        <v>6722</v>
      </c>
      <c r="B497" s="17">
        <v>5</v>
      </c>
      <c r="C497" s="173" t="s">
        <v>6694</v>
      </c>
      <c r="D497" s="7" t="s">
        <v>6723</v>
      </c>
      <c r="E497" s="56" t="s">
        <v>6724</v>
      </c>
      <c r="F497" s="5">
        <v>5</v>
      </c>
      <c r="G497" s="14">
        <v>30</v>
      </c>
      <c r="H497" s="65">
        <v>30</v>
      </c>
      <c r="I497" s="66">
        <v>30</v>
      </c>
      <c r="J497" s="67">
        <v>50</v>
      </c>
      <c r="K497" s="16">
        <v>50</v>
      </c>
      <c r="L497" s="17">
        <v>0</v>
      </c>
      <c r="M497" s="64">
        <v>0</v>
      </c>
      <c r="N497" s="15">
        <v>0</v>
      </c>
      <c r="O497" s="5">
        <v>300</v>
      </c>
      <c r="P497" s="170" t="e">
        <f t="shared" ca="1" si="34"/>
        <v>#REF!</v>
      </c>
    </row>
    <row r="498" spans="1:16" ht="12.75">
      <c r="A498" s="562" t="s">
        <v>6726</v>
      </c>
      <c r="B498" s="17">
        <v>5</v>
      </c>
      <c r="C498" s="173" t="s">
        <v>6694</v>
      </c>
      <c r="D498" s="595" t="s">
        <v>6727</v>
      </c>
      <c r="E498" s="35" t="s">
        <v>6728</v>
      </c>
      <c r="F498" s="5">
        <v>5</v>
      </c>
      <c r="G498" s="14">
        <v>30</v>
      </c>
      <c r="H498" s="65">
        <v>30</v>
      </c>
      <c r="I498" s="66">
        <v>30</v>
      </c>
      <c r="J498" s="67">
        <v>50</v>
      </c>
      <c r="K498" s="16">
        <v>50</v>
      </c>
      <c r="L498" s="17">
        <v>0</v>
      </c>
      <c r="M498" s="64">
        <v>0</v>
      </c>
      <c r="N498" s="15">
        <v>0</v>
      </c>
      <c r="O498" s="5">
        <v>300</v>
      </c>
      <c r="P498" s="170" t="e">
        <f t="shared" ca="1" si="34"/>
        <v>#REF!</v>
      </c>
    </row>
    <row r="499" spans="1:16" ht="12.75">
      <c r="A499" s="562" t="s">
        <v>6730</v>
      </c>
      <c r="B499" s="17">
        <v>5</v>
      </c>
      <c r="C499" s="173" t="s">
        <v>6694</v>
      </c>
      <c r="D499" s="595" t="s">
        <v>6731</v>
      </c>
      <c r="E499" s="35" t="s">
        <v>6732</v>
      </c>
      <c r="F499" s="5">
        <v>5</v>
      </c>
      <c r="G499" s="14">
        <v>30</v>
      </c>
      <c r="H499" s="65">
        <v>30</v>
      </c>
      <c r="I499" s="66">
        <v>30</v>
      </c>
      <c r="J499" s="67">
        <v>50</v>
      </c>
      <c r="K499" s="16">
        <v>50</v>
      </c>
      <c r="L499" s="17">
        <v>0</v>
      </c>
      <c r="M499" s="64">
        <v>0</v>
      </c>
      <c r="N499" s="15">
        <v>0</v>
      </c>
      <c r="O499" s="5">
        <v>300</v>
      </c>
      <c r="P499" s="170" t="e">
        <f t="shared" ca="1" si="34"/>
        <v>#REF!</v>
      </c>
    </row>
    <row r="500" spans="1:16" ht="16.5">
      <c r="A500" s="1400" t="s">
        <v>13483</v>
      </c>
      <c r="B500" s="1359"/>
      <c r="C500" s="1359"/>
      <c r="D500" s="1359"/>
      <c r="E500" s="1359"/>
      <c r="F500" s="1359"/>
      <c r="G500" s="1359"/>
      <c r="H500" s="1359"/>
      <c r="I500" s="1359"/>
      <c r="J500" s="1359"/>
      <c r="K500" s="1359"/>
      <c r="L500" s="1359"/>
      <c r="M500" s="1359"/>
      <c r="N500" s="1359"/>
      <c r="O500" s="1359"/>
      <c r="P500" s="1357"/>
    </row>
    <row r="501" spans="1:16" ht="12.75">
      <c r="A501" s="562" t="s">
        <v>6596</v>
      </c>
      <c r="B501" s="159">
        <v>1</v>
      </c>
      <c r="C501" s="173" t="s">
        <v>6597</v>
      </c>
      <c r="D501" s="88" t="s">
        <v>6598</v>
      </c>
      <c r="E501" s="56" t="s">
        <v>6599</v>
      </c>
      <c r="F501" s="88">
        <v>3</v>
      </c>
      <c r="G501" s="14">
        <v>10</v>
      </c>
      <c r="H501" s="65">
        <v>10</v>
      </c>
      <c r="I501" s="66">
        <v>10</v>
      </c>
      <c r="J501" s="67">
        <v>10</v>
      </c>
      <c r="K501" s="16">
        <v>10</v>
      </c>
      <c r="L501" s="17">
        <v>0</v>
      </c>
      <c r="M501" s="64">
        <v>0</v>
      </c>
      <c r="N501" s="15">
        <v>0</v>
      </c>
      <c r="O501" s="43">
        <v>300</v>
      </c>
      <c r="P501" s="594" t="e">
        <f t="shared" ref="P501:P509" ca="1" si="35">VLOOKUP(A501, INDIRECT("'Krawiec'!$B$8:$D"), 3, FALSE())</f>
        <v>#REF!</v>
      </c>
    </row>
    <row r="502" spans="1:16" ht="12.75">
      <c r="A502" s="562" t="s">
        <v>6601</v>
      </c>
      <c r="B502" s="159">
        <v>2</v>
      </c>
      <c r="C502" s="173" t="s">
        <v>6597</v>
      </c>
      <c r="D502" s="88" t="s">
        <v>6602</v>
      </c>
      <c r="E502" s="56" t="s">
        <v>6603</v>
      </c>
      <c r="F502" s="88">
        <v>4</v>
      </c>
      <c r="G502" s="14">
        <v>15</v>
      </c>
      <c r="H502" s="65">
        <v>15</v>
      </c>
      <c r="I502" s="66">
        <v>15</v>
      </c>
      <c r="J502" s="67">
        <v>20</v>
      </c>
      <c r="K502" s="16">
        <v>20</v>
      </c>
      <c r="L502" s="17">
        <v>0</v>
      </c>
      <c r="M502" s="64">
        <v>0</v>
      </c>
      <c r="N502" s="15">
        <v>0</v>
      </c>
      <c r="O502" s="43">
        <v>300</v>
      </c>
      <c r="P502" s="594" t="e">
        <f t="shared" ca="1" si="35"/>
        <v>#REF!</v>
      </c>
    </row>
    <row r="503" spans="1:16" ht="12.75">
      <c r="A503" s="562" t="s">
        <v>6605</v>
      </c>
      <c r="B503" s="159">
        <v>3</v>
      </c>
      <c r="C503" s="173" t="s">
        <v>6597</v>
      </c>
      <c r="D503" s="88" t="s">
        <v>6606</v>
      </c>
      <c r="E503" s="56" t="s">
        <v>6607</v>
      </c>
      <c r="F503" s="88">
        <v>4</v>
      </c>
      <c r="G503" s="14">
        <v>20</v>
      </c>
      <c r="H503" s="65">
        <v>20</v>
      </c>
      <c r="I503" s="66">
        <v>20</v>
      </c>
      <c r="J503" s="67">
        <v>30</v>
      </c>
      <c r="K503" s="16">
        <v>30</v>
      </c>
      <c r="L503" s="17">
        <v>0</v>
      </c>
      <c r="M503" s="64">
        <v>0</v>
      </c>
      <c r="N503" s="15">
        <v>0</v>
      </c>
      <c r="O503" s="43">
        <v>300</v>
      </c>
      <c r="P503" s="594" t="e">
        <f t="shared" ca="1" si="35"/>
        <v>#REF!</v>
      </c>
    </row>
    <row r="504" spans="1:16" ht="12.75">
      <c r="A504" s="562" t="s">
        <v>6609</v>
      </c>
      <c r="B504" s="159">
        <v>3</v>
      </c>
      <c r="C504" s="173" t="s">
        <v>6597</v>
      </c>
      <c r="D504" s="595" t="s">
        <v>6610</v>
      </c>
      <c r="E504" s="35" t="s">
        <v>6611</v>
      </c>
      <c r="F504" s="88">
        <v>4</v>
      </c>
      <c r="G504" s="14">
        <v>20</v>
      </c>
      <c r="H504" s="65">
        <v>20</v>
      </c>
      <c r="I504" s="66">
        <v>20</v>
      </c>
      <c r="J504" s="67">
        <v>30</v>
      </c>
      <c r="K504" s="16">
        <v>30</v>
      </c>
      <c r="L504" s="17">
        <v>0</v>
      </c>
      <c r="M504" s="64">
        <v>0</v>
      </c>
      <c r="N504" s="15">
        <v>0</v>
      </c>
      <c r="O504" s="43">
        <v>300</v>
      </c>
      <c r="P504" s="594" t="e">
        <f t="shared" ca="1" si="35"/>
        <v>#REF!</v>
      </c>
    </row>
    <row r="505" spans="1:16" ht="12.75">
      <c r="A505" s="562" t="s">
        <v>6613</v>
      </c>
      <c r="B505" s="159">
        <v>3</v>
      </c>
      <c r="C505" s="173" t="s">
        <v>6597</v>
      </c>
      <c r="D505" s="595" t="s">
        <v>6614</v>
      </c>
      <c r="E505" s="35" t="s">
        <v>6615</v>
      </c>
      <c r="F505" s="88">
        <v>4</v>
      </c>
      <c r="G505" s="14">
        <v>20</v>
      </c>
      <c r="H505" s="65">
        <v>20</v>
      </c>
      <c r="I505" s="66">
        <v>20</v>
      </c>
      <c r="J505" s="67">
        <v>30</v>
      </c>
      <c r="K505" s="16">
        <v>30</v>
      </c>
      <c r="L505" s="17">
        <v>0</v>
      </c>
      <c r="M505" s="64">
        <v>0</v>
      </c>
      <c r="N505" s="15">
        <v>0</v>
      </c>
      <c r="O505" s="43">
        <v>300</v>
      </c>
      <c r="P505" s="594" t="e">
        <f t="shared" ca="1" si="35"/>
        <v>#REF!</v>
      </c>
    </row>
    <row r="506" spans="1:16" ht="12.75">
      <c r="A506" s="562" t="s">
        <v>6648</v>
      </c>
      <c r="B506" s="159">
        <v>4</v>
      </c>
      <c r="C506" s="173" t="s">
        <v>6597</v>
      </c>
      <c r="D506" s="88" t="s">
        <v>6649</v>
      </c>
      <c r="E506" s="56" t="s">
        <v>6650</v>
      </c>
      <c r="F506" s="5">
        <v>4</v>
      </c>
      <c r="G506" s="14">
        <v>25</v>
      </c>
      <c r="H506" s="65">
        <v>25</v>
      </c>
      <c r="I506" s="66">
        <v>25</v>
      </c>
      <c r="J506" s="67">
        <v>40</v>
      </c>
      <c r="K506" s="16">
        <v>40</v>
      </c>
      <c r="L506" s="17">
        <v>0</v>
      </c>
      <c r="M506" s="64">
        <v>0</v>
      </c>
      <c r="N506" s="15">
        <v>0</v>
      </c>
      <c r="O506" s="43">
        <v>300</v>
      </c>
      <c r="P506" s="170" t="e">
        <f t="shared" ca="1" si="35"/>
        <v>#REF!</v>
      </c>
    </row>
    <row r="507" spans="1:16" ht="12.75">
      <c r="A507" s="562" t="s">
        <v>6652</v>
      </c>
      <c r="B507" s="159">
        <v>4</v>
      </c>
      <c r="C507" s="173" t="s">
        <v>6597</v>
      </c>
      <c r="D507" s="595" t="s">
        <v>6653</v>
      </c>
      <c r="E507" s="35" t="s">
        <v>6654</v>
      </c>
      <c r="F507" s="5">
        <v>4</v>
      </c>
      <c r="G507" s="14">
        <v>25</v>
      </c>
      <c r="H507" s="65">
        <v>25</v>
      </c>
      <c r="I507" s="66">
        <v>25</v>
      </c>
      <c r="J507" s="67">
        <v>40</v>
      </c>
      <c r="K507" s="16">
        <v>40</v>
      </c>
      <c r="L507" s="17">
        <v>0</v>
      </c>
      <c r="M507" s="64">
        <v>0</v>
      </c>
      <c r="N507" s="15">
        <v>0</v>
      </c>
      <c r="O507" s="43">
        <v>300</v>
      </c>
      <c r="P507" s="170" t="e">
        <f t="shared" ca="1" si="35"/>
        <v>#REF!</v>
      </c>
    </row>
    <row r="508" spans="1:16" ht="12.75">
      <c r="A508" s="562" t="s">
        <v>6656</v>
      </c>
      <c r="B508" s="159">
        <v>4</v>
      </c>
      <c r="C508" s="173" t="s">
        <v>6597</v>
      </c>
      <c r="D508" s="595" t="s">
        <v>6657</v>
      </c>
      <c r="E508" s="35" t="s">
        <v>6658</v>
      </c>
      <c r="F508" s="5">
        <v>4</v>
      </c>
      <c r="G508" s="14">
        <v>25</v>
      </c>
      <c r="H508" s="65">
        <v>25</v>
      </c>
      <c r="I508" s="66">
        <v>25</v>
      </c>
      <c r="J508" s="67">
        <v>40</v>
      </c>
      <c r="K508" s="16">
        <v>40</v>
      </c>
      <c r="L508" s="17">
        <v>0</v>
      </c>
      <c r="M508" s="64">
        <v>0</v>
      </c>
      <c r="N508" s="15">
        <v>0</v>
      </c>
      <c r="O508" s="43">
        <v>300</v>
      </c>
      <c r="P508" s="170" t="e">
        <f t="shared" ca="1" si="35"/>
        <v>#REF!</v>
      </c>
    </row>
    <row r="509" spans="1:16" ht="12.75">
      <c r="A509" s="562" t="s">
        <v>6660</v>
      </c>
      <c r="B509" s="17">
        <v>5</v>
      </c>
      <c r="C509" s="173" t="s">
        <v>6597</v>
      </c>
      <c r="D509" s="7" t="s">
        <v>6661</v>
      </c>
      <c r="E509" s="56" t="s">
        <v>6662</v>
      </c>
      <c r="F509" s="5">
        <v>5</v>
      </c>
      <c r="G509" s="14">
        <v>30</v>
      </c>
      <c r="H509" s="65">
        <v>30</v>
      </c>
      <c r="I509" s="66">
        <v>30</v>
      </c>
      <c r="J509" s="67">
        <v>50</v>
      </c>
      <c r="K509" s="16">
        <v>50</v>
      </c>
      <c r="L509" s="17">
        <v>0</v>
      </c>
      <c r="M509" s="64">
        <v>0</v>
      </c>
      <c r="N509" s="15">
        <v>0</v>
      </c>
      <c r="O509" s="5">
        <v>300</v>
      </c>
      <c r="P509" s="170" t="e">
        <f t="shared" ca="1" si="35"/>
        <v>#REF!</v>
      </c>
    </row>
    <row r="510" spans="1:16" ht="12.75">
      <c r="A510" s="562" t="s">
        <v>6664</v>
      </c>
      <c r="B510" s="159">
        <v>5</v>
      </c>
      <c r="C510" s="173"/>
      <c r="D510" s="595" t="s">
        <v>6665</v>
      </c>
      <c r="E510" s="35" t="s">
        <v>6666</v>
      </c>
      <c r="F510" s="5">
        <v>5</v>
      </c>
      <c r="G510" s="14">
        <v>30</v>
      </c>
      <c r="H510" s="65">
        <v>30</v>
      </c>
      <c r="I510" s="66">
        <v>30</v>
      </c>
      <c r="J510" s="67">
        <v>50</v>
      </c>
      <c r="K510" s="16">
        <v>50</v>
      </c>
      <c r="L510" s="17">
        <v>0</v>
      </c>
      <c r="M510" s="64">
        <v>0</v>
      </c>
      <c r="N510" s="15">
        <v>0</v>
      </c>
      <c r="O510" s="5">
        <v>300</v>
      </c>
      <c r="P510" s="170"/>
    </row>
    <row r="511" spans="1:16" ht="12.75">
      <c r="A511" s="562" t="s">
        <v>6668</v>
      </c>
      <c r="B511" s="159">
        <v>5</v>
      </c>
      <c r="C511" s="173"/>
      <c r="D511" s="595" t="s">
        <v>6669</v>
      </c>
      <c r="E511" s="35" t="s">
        <v>6670</v>
      </c>
      <c r="F511" s="5">
        <v>5</v>
      </c>
      <c r="G511" s="14">
        <v>30</v>
      </c>
      <c r="H511" s="65">
        <v>30</v>
      </c>
      <c r="I511" s="66">
        <v>30</v>
      </c>
      <c r="J511" s="67">
        <v>50</v>
      </c>
      <c r="K511" s="16">
        <v>50</v>
      </c>
      <c r="L511" s="17">
        <v>0</v>
      </c>
      <c r="M511" s="64">
        <v>0</v>
      </c>
      <c r="N511" s="15">
        <v>0</v>
      </c>
      <c r="O511" s="5">
        <v>300</v>
      </c>
      <c r="P511" s="170"/>
    </row>
    <row r="512" spans="1:16" ht="16.5">
      <c r="A512" s="1400" t="s">
        <v>13483</v>
      </c>
      <c r="B512" s="1359"/>
      <c r="C512" s="1359"/>
      <c r="D512" s="1359"/>
      <c r="E512" s="1359"/>
      <c r="F512" s="1359"/>
      <c r="G512" s="1359"/>
      <c r="H512" s="1359"/>
      <c r="I512" s="1359"/>
      <c r="J512" s="1359"/>
      <c r="K512" s="1359"/>
      <c r="L512" s="1359"/>
      <c r="M512" s="1359"/>
      <c r="N512" s="1359"/>
      <c r="O512" s="1359"/>
      <c r="P512" s="1357"/>
    </row>
    <row r="513" spans="1:16" ht="12.75">
      <c r="A513" s="562" t="s">
        <v>6672</v>
      </c>
      <c r="B513" s="159">
        <v>1</v>
      </c>
      <c r="C513" s="173" t="s">
        <v>6673</v>
      </c>
      <c r="D513" s="575" t="s">
        <v>295</v>
      </c>
      <c r="E513" s="56" t="s">
        <v>6674</v>
      </c>
      <c r="F513" s="88">
        <v>3</v>
      </c>
      <c r="G513" s="14">
        <v>10</v>
      </c>
      <c r="H513" s="65">
        <v>10</v>
      </c>
      <c r="I513" s="66">
        <v>10</v>
      </c>
      <c r="J513" s="67">
        <v>10</v>
      </c>
      <c r="K513" s="16">
        <v>10</v>
      </c>
      <c r="L513" s="17">
        <v>0</v>
      </c>
      <c r="M513" s="64">
        <v>0</v>
      </c>
      <c r="N513" s="15">
        <v>0</v>
      </c>
      <c r="O513" s="43">
        <v>300</v>
      </c>
      <c r="P513" s="594" t="e">
        <f t="shared" ref="P513:P518" ca="1" si="36">VLOOKUP(A513, INDIRECT("'Krawiec'!$B$8:$D"), 3, FALSE())</f>
        <v>#REF!</v>
      </c>
    </row>
    <row r="514" spans="1:16" ht="12.75">
      <c r="A514" s="562" t="s">
        <v>6676</v>
      </c>
      <c r="B514" s="159">
        <v>2</v>
      </c>
      <c r="C514" s="173" t="s">
        <v>6673</v>
      </c>
      <c r="D514" s="575" t="s">
        <v>295</v>
      </c>
      <c r="E514" s="56" t="s">
        <v>6677</v>
      </c>
      <c r="F514" s="88">
        <v>4</v>
      </c>
      <c r="G514" s="14">
        <v>15</v>
      </c>
      <c r="H514" s="65">
        <v>15</v>
      </c>
      <c r="I514" s="66">
        <v>15</v>
      </c>
      <c r="J514" s="67">
        <v>20</v>
      </c>
      <c r="K514" s="16">
        <v>20</v>
      </c>
      <c r="L514" s="17">
        <v>0</v>
      </c>
      <c r="M514" s="64">
        <v>0</v>
      </c>
      <c r="N514" s="15">
        <v>0</v>
      </c>
      <c r="O514" s="43">
        <v>300</v>
      </c>
      <c r="P514" s="594" t="e">
        <f t="shared" ca="1" si="36"/>
        <v>#REF!</v>
      </c>
    </row>
    <row r="515" spans="1:16" ht="12.75">
      <c r="A515" s="562" t="s">
        <v>6679</v>
      </c>
      <c r="B515" s="159">
        <v>3</v>
      </c>
      <c r="C515" s="173" t="s">
        <v>6673</v>
      </c>
      <c r="D515" s="575" t="s">
        <v>295</v>
      </c>
      <c r="E515" s="56" t="s">
        <v>6680</v>
      </c>
      <c r="F515" s="88">
        <v>4</v>
      </c>
      <c r="G515" s="14">
        <v>20</v>
      </c>
      <c r="H515" s="65">
        <v>20</v>
      </c>
      <c r="I515" s="66">
        <v>20</v>
      </c>
      <c r="J515" s="67">
        <v>30</v>
      </c>
      <c r="K515" s="16">
        <v>30</v>
      </c>
      <c r="L515" s="17">
        <v>0</v>
      </c>
      <c r="M515" s="64">
        <v>0</v>
      </c>
      <c r="N515" s="15">
        <v>0</v>
      </c>
      <c r="O515" s="43">
        <v>300</v>
      </c>
      <c r="P515" s="594" t="e">
        <f t="shared" ca="1" si="36"/>
        <v>#REF!</v>
      </c>
    </row>
    <row r="516" spans="1:16" ht="12.75">
      <c r="A516" s="562" t="s">
        <v>6682</v>
      </c>
      <c r="B516" s="159">
        <v>3</v>
      </c>
      <c r="C516" s="173" t="s">
        <v>6673</v>
      </c>
      <c r="D516" s="596" t="s">
        <v>6683</v>
      </c>
      <c r="E516" s="35" t="s">
        <v>6684</v>
      </c>
      <c r="F516" s="88">
        <v>4</v>
      </c>
      <c r="G516" s="14">
        <v>20</v>
      </c>
      <c r="H516" s="65">
        <v>20</v>
      </c>
      <c r="I516" s="66">
        <v>20</v>
      </c>
      <c r="J516" s="67">
        <v>30</v>
      </c>
      <c r="K516" s="16">
        <v>30</v>
      </c>
      <c r="L516" s="17">
        <v>0</v>
      </c>
      <c r="M516" s="64">
        <v>0</v>
      </c>
      <c r="N516" s="15">
        <v>0</v>
      </c>
      <c r="O516" s="43">
        <v>300</v>
      </c>
      <c r="P516" s="594" t="e">
        <f t="shared" ca="1" si="36"/>
        <v>#REF!</v>
      </c>
    </row>
    <row r="517" spans="1:16" ht="12.75">
      <c r="A517" s="562" t="s">
        <v>6686</v>
      </c>
      <c r="B517" s="159">
        <v>4</v>
      </c>
      <c r="C517" s="173" t="s">
        <v>6673</v>
      </c>
      <c r="D517" s="597" t="s">
        <v>6687</v>
      </c>
      <c r="E517" s="35" t="s">
        <v>6688</v>
      </c>
      <c r="F517" s="5">
        <v>4</v>
      </c>
      <c r="G517" s="14">
        <v>25</v>
      </c>
      <c r="H517" s="65">
        <v>25</v>
      </c>
      <c r="I517" s="66">
        <v>25</v>
      </c>
      <c r="J517" s="67">
        <v>40</v>
      </c>
      <c r="K517" s="16">
        <v>40</v>
      </c>
      <c r="L517" s="17">
        <v>0</v>
      </c>
      <c r="M517" s="64">
        <v>0</v>
      </c>
      <c r="N517" s="15">
        <v>0</v>
      </c>
      <c r="O517" s="43">
        <v>300</v>
      </c>
      <c r="P517" s="170" t="e">
        <f t="shared" ca="1" si="36"/>
        <v>#REF!</v>
      </c>
    </row>
    <row r="518" spans="1:16" ht="12.75">
      <c r="A518" s="562" t="s">
        <v>6690</v>
      </c>
      <c r="B518" s="159">
        <v>5</v>
      </c>
      <c r="C518" s="173" t="s">
        <v>6673</v>
      </c>
      <c r="D518" s="575" t="s">
        <v>295</v>
      </c>
      <c r="E518" s="56" t="s">
        <v>6691</v>
      </c>
      <c r="F518" s="5">
        <v>5</v>
      </c>
      <c r="G518" s="14">
        <v>30</v>
      </c>
      <c r="H518" s="65">
        <v>30</v>
      </c>
      <c r="I518" s="66">
        <v>30</v>
      </c>
      <c r="J518" s="67">
        <v>50</v>
      </c>
      <c r="K518" s="16">
        <v>50</v>
      </c>
      <c r="L518" s="17">
        <v>0</v>
      </c>
      <c r="M518" s="64">
        <v>0</v>
      </c>
      <c r="N518" s="15">
        <v>0</v>
      </c>
      <c r="O518" s="5">
        <v>300</v>
      </c>
      <c r="P518" s="170" t="e">
        <f t="shared" ca="1" si="36"/>
        <v>#REF!</v>
      </c>
    </row>
    <row r="519" spans="1:16" ht="16.5">
      <c r="A519" s="1400" t="s">
        <v>13483</v>
      </c>
      <c r="B519" s="1359"/>
      <c r="C519" s="1359"/>
      <c r="D519" s="1359"/>
      <c r="E519" s="1359"/>
      <c r="F519" s="1359"/>
      <c r="G519" s="1359"/>
      <c r="H519" s="1359"/>
      <c r="I519" s="1359"/>
      <c r="J519" s="1359"/>
      <c r="K519" s="1359"/>
      <c r="L519" s="1359"/>
      <c r="M519" s="1359"/>
      <c r="N519" s="1359"/>
      <c r="O519" s="1359"/>
      <c r="P519" s="1357"/>
    </row>
    <row r="520" spans="1:16" ht="12.75">
      <c r="A520" s="562" t="s">
        <v>6539</v>
      </c>
      <c r="B520" s="159">
        <v>1</v>
      </c>
      <c r="C520" s="173" t="s">
        <v>6540</v>
      </c>
      <c r="D520" s="88" t="s">
        <v>6541</v>
      </c>
      <c r="E520" s="56" t="s">
        <v>6542</v>
      </c>
      <c r="F520" s="88">
        <v>3</v>
      </c>
      <c r="G520" s="14">
        <v>10</v>
      </c>
      <c r="H520" s="65">
        <v>10</v>
      </c>
      <c r="I520" s="66">
        <v>10</v>
      </c>
      <c r="J520" s="67">
        <v>10</v>
      </c>
      <c r="K520" s="16">
        <v>10</v>
      </c>
      <c r="L520" s="17">
        <v>0</v>
      </c>
      <c r="M520" s="64">
        <v>0</v>
      </c>
      <c r="N520" s="15">
        <v>0</v>
      </c>
      <c r="O520" s="43">
        <v>300</v>
      </c>
      <c r="P520" s="594" t="e">
        <f t="shared" ref="P520:P530" ca="1" si="37">VLOOKUP(A520, INDIRECT("'Krawiec'!$B$8:$D"), 3, FALSE())</f>
        <v>#REF!</v>
      </c>
    </row>
    <row r="521" spans="1:16" ht="12.75">
      <c r="A521" s="562" t="s">
        <v>6544</v>
      </c>
      <c r="B521" s="159">
        <v>2</v>
      </c>
      <c r="C521" s="173" t="s">
        <v>6540</v>
      </c>
      <c r="D521" s="88" t="s">
        <v>6545</v>
      </c>
      <c r="E521" s="56" t="s">
        <v>6546</v>
      </c>
      <c r="F521" s="88">
        <v>4</v>
      </c>
      <c r="G521" s="14">
        <v>15</v>
      </c>
      <c r="H521" s="65">
        <v>15</v>
      </c>
      <c r="I521" s="66">
        <v>15</v>
      </c>
      <c r="J521" s="67">
        <v>20</v>
      </c>
      <c r="K521" s="16">
        <v>20</v>
      </c>
      <c r="L521" s="17">
        <v>0</v>
      </c>
      <c r="M521" s="64">
        <v>0</v>
      </c>
      <c r="N521" s="15">
        <v>0</v>
      </c>
      <c r="O521" s="43">
        <v>300</v>
      </c>
      <c r="P521" s="594" t="e">
        <f t="shared" ca="1" si="37"/>
        <v>#REF!</v>
      </c>
    </row>
    <row r="522" spans="1:16" ht="12.75">
      <c r="A522" s="562" t="s">
        <v>6548</v>
      </c>
      <c r="B522" s="159">
        <v>3</v>
      </c>
      <c r="C522" s="173" t="s">
        <v>6540</v>
      </c>
      <c r="D522" s="88" t="s">
        <v>6549</v>
      </c>
      <c r="E522" s="56" t="s">
        <v>6550</v>
      </c>
      <c r="F522" s="88">
        <v>4</v>
      </c>
      <c r="G522" s="14">
        <v>20</v>
      </c>
      <c r="H522" s="65">
        <v>20</v>
      </c>
      <c r="I522" s="66">
        <v>20</v>
      </c>
      <c r="J522" s="67">
        <v>30</v>
      </c>
      <c r="K522" s="16">
        <v>30</v>
      </c>
      <c r="L522" s="17">
        <v>0</v>
      </c>
      <c r="M522" s="64">
        <v>0</v>
      </c>
      <c r="N522" s="15">
        <v>0</v>
      </c>
      <c r="O522" s="43">
        <v>300</v>
      </c>
      <c r="P522" s="594" t="e">
        <f t="shared" ca="1" si="37"/>
        <v>#REF!</v>
      </c>
    </row>
    <row r="523" spans="1:16" ht="12.75">
      <c r="A523" s="562" t="s">
        <v>6552</v>
      </c>
      <c r="B523" s="159">
        <v>3</v>
      </c>
      <c r="C523" s="173" t="s">
        <v>6540</v>
      </c>
      <c r="D523" s="595" t="s">
        <v>6553</v>
      </c>
      <c r="E523" s="35" t="s">
        <v>6554</v>
      </c>
      <c r="F523" s="88">
        <v>4</v>
      </c>
      <c r="G523" s="14">
        <v>20</v>
      </c>
      <c r="H523" s="65">
        <v>20</v>
      </c>
      <c r="I523" s="66">
        <v>20</v>
      </c>
      <c r="J523" s="67">
        <v>30</v>
      </c>
      <c r="K523" s="16">
        <v>30</v>
      </c>
      <c r="L523" s="17">
        <v>0</v>
      </c>
      <c r="M523" s="64">
        <v>0</v>
      </c>
      <c r="N523" s="15">
        <v>0</v>
      </c>
      <c r="O523" s="43">
        <v>300</v>
      </c>
      <c r="P523" s="594" t="e">
        <f t="shared" ca="1" si="37"/>
        <v>#REF!</v>
      </c>
    </row>
    <row r="524" spans="1:16" ht="12.75">
      <c r="A524" s="562" t="s">
        <v>6556</v>
      </c>
      <c r="B524" s="159">
        <v>3</v>
      </c>
      <c r="C524" s="173" t="s">
        <v>6540</v>
      </c>
      <c r="D524" s="595" t="s">
        <v>6557</v>
      </c>
      <c r="E524" s="35" t="s">
        <v>6558</v>
      </c>
      <c r="F524" s="88">
        <v>4</v>
      </c>
      <c r="G524" s="14">
        <v>20</v>
      </c>
      <c r="H524" s="65">
        <v>20</v>
      </c>
      <c r="I524" s="66">
        <v>20</v>
      </c>
      <c r="J524" s="67">
        <v>30</v>
      </c>
      <c r="K524" s="16">
        <v>30</v>
      </c>
      <c r="L524" s="17">
        <v>0</v>
      </c>
      <c r="M524" s="64">
        <v>0</v>
      </c>
      <c r="N524" s="15">
        <v>0</v>
      </c>
      <c r="O524" s="43">
        <v>300</v>
      </c>
      <c r="P524" s="594" t="e">
        <f t="shared" ca="1" si="37"/>
        <v>#REF!</v>
      </c>
    </row>
    <row r="525" spans="1:16" ht="12.75">
      <c r="A525" s="562" t="s">
        <v>6564</v>
      </c>
      <c r="B525" s="159">
        <v>4</v>
      </c>
      <c r="C525" s="173" t="s">
        <v>6540</v>
      </c>
      <c r="D525" s="88" t="s">
        <v>6565</v>
      </c>
      <c r="E525" s="56" t="s">
        <v>6566</v>
      </c>
      <c r="F525" s="5">
        <v>4</v>
      </c>
      <c r="G525" s="14">
        <v>25</v>
      </c>
      <c r="H525" s="65">
        <v>25</v>
      </c>
      <c r="I525" s="66">
        <v>25</v>
      </c>
      <c r="J525" s="67">
        <v>40</v>
      </c>
      <c r="K525" s="16">
        <v>40</v>
      </c>
      <c r="L525" s="17">
        <v>0</v>
      </c>
      <c r="M525" s="64">
        <v>0</v>
      </c>
      <c r="N525" s="15">
        <v>0</v>
      </c>
      <c r="O525" s="43">
        <v>300</v>
      </c>
      <c r="P525" s="170" t="e">
        <f t="shared" ca="1" si="37"/>
        <v>#REF!</v>
      </c>
    </row>
    <row r="526" spans="1:16" ht="12.75">
      <c r="A526" s="562" t="s">
        <v>6568</v>
      </c>
      <c r="B526" s="159">
        <v>4</v>
      </c>
      <c r="C526" s="173" t="s">
        <v>6540</v>
      </c>
      <c r="D526" s="595" t="s">
        <v>6569</v>
      </c>
      <c r="E526" s="35" t="s">
        <v>6570</v>
      </c>
      <c r="F526" s="5">
        <v>4</v>
      </c>
      <c r="G526" s="14">
        <v>25</v>
      </c>
      <c r="H526" s="65">
        <v>25</v>
      </c>
      <c r="I526" s="66">
        <v>25</v>
      </c>
      <c r="J526" s="67">
        <v>40</v>
      </c>
      <c r="K526" s="16">
        <v>40</v>
      </c>
      <c r="L526" s="17">
        <v>0</v>
      </c>
      <c r="M526" s="64">
        <v>0</v>
      </c>
      <c r="N526" s="15">
        <v>0</v>
      </c>
      <c r="O526" s="43">
        <v>300</v>
      </c>
      <c r="P526" s="170" t="e">
        <f t="shared" ca="1" si="37"/>
        <v>#REF!</v>
      </c>
    </row>
    <row r="527" spans="1:16" ht="12.75">
      <c r="A527" s="562" t="s">
        <v>6572</v>
      </c>
      <c r="B527" s="159">
        <v>4</v>
      </c>
      <c r="C527" s="173" t="s">
        <v>6540</v>
      </c>
      <c r="D527" s="595" t="s">
        <v>6573</v>
      </c>
      <c r="E527" s="35" t="s">
        <v>6574</v>
      </c>
      <c r="F527" s="5">
        <v>4</v>
      </c>
      <c r="G527" s="14">
        <v>25</v>
      </c>
      <c r="H527" s="65">
        <v>25</v>
      </c>
      <c r="I527" s="66">
        <v>25</v>
      </c>
      <c r="J527" s="67">
        <v>40</v>
      </c>
      <c r="K527" s="16">
        <v>40</v>
      </c>
      <c r="L527" s="17">
        <v>0</v>
      </c>
      <c r="M527" s="64">
        <v>0</v>
      </c>
      <c r="N527" s="15">
        <v>0</v>
      </c>
      <c r="O527" s="43">
        <v>300</v>
      </c>
      <c r="P527" s="170" t="e">
        <f t="shared" ca="1" si="37"/>
        <v>#REF!</v>
      </c>
    </row>
    <row r="528" spans="1:16" ht="12.75">
      <c r="A528" s="562" t="s">
        <v>6584</v>
      </c>
      <c r="B528" s="159">
        <v>5</v>
      </c>
      <c r="C528" s="173" t="s">
        <v>6540</v>
      </c>
      <c r="D528" s="178" t="s">
        <v>6585</v>
      </c>
      <c r="E528" s="56" t="s">
        <v>6586</v>
      </c>
      <c r="F528" s="5">
        <v>5</v>
      </c>
      <c r="G528" s="14">
        <v>30</v>
      </c>
      <c r="H528" s="65">
        <v>30</v>
      </c>
      <c r="I528" s="66">
        <v>30</v>
      </c>
      <c r="J528" s="67">
        <v>50</v>
      </c>
      <c r="K528" s="16">
        <v>50</v>
      </c>
      <c r="L528" s="17">
        <v>0</v>
      </c>
      <c r="M528" s="64">
        <v>0</v>
      </c>
      <c r="N528" s="15">
        <v>0</v>
      </c>
      <c r="O528" s="5">
        <v>300</v>
      </c>
      <c r="P528" s="170" t="e">
        <f t="shared" ca="1" si="37"/>
        <v>#REF!</v>
      </c>
    </row>
    <row r="529" spans="1:16" ht="12.75">
      <c r="A529" s="562" t="s">
        <v>6588</v>
      </c>
      <c r="B529" s="159">
        <v>5</v>
      </c>
      <c r="C529" s="173" t="s">
        <v>6540</v>
      </c>
      <c r="D529" s="595" t="s">
        <v>6589</v>
      </c>
      <c r="E529" s="35" t="s">
        <v>6590</v>
      </c>
      <c r="F529" s="5">
        <v>5</v>
      </c>
      <c r="G529" s="14">
        <v>30</v>
      </c>
      <c r="H529" s="65">
        <v>30</v>
      </c>
      <c r="I529" s="66">
        <v>30</v>
      </c>
      <c r="J529" s="67">
        <v>50</v>
      </c>
      <c r="K529" s="16">
        <v>50</v>
      </c>
      <c r="L529" s="17">
        <v>0</v>
      </c>
      <c r="M529" s="64">
        <v>0</v>
      </c>
      <c r="N529" s="15">
        <v>0</v>
      </c>
      <c r="O529" s="5">
        <v>300</v>
      </c>
      <c r="P529" s="170" t="e">
        <f t="shared" ca="1" si="37"/>
        <v>#REF!</v>
      </c>
    </row>
    <row r="530" spans="1:16" ht="12.75">
      <c r="A530" s="562" t="s">
        <v>6592</v>
      </c>
      <c r="B530" s="159">
        <v>5</v>
      </c>
      <c r="C530" s="173" t="s">
        <v>6540</v>
      </c>
      <c r="D530" s="595" t="s">
        <v>6593</v>
      </c>
      <c r="E530" s="35" t="s">
        <v>6594</v>
      </c>
      <c r="F530" s="5">
        <v>5</v>
      </c>
      <c r="G530" s="14">
        <v>30</v>
      </c>
      <c r="H530" s="65">
        <v>30</v>
      </c>
      <c r="I530" s="66">
        <v>30</v>
      </c>
      <c r="J530" s="67">
        <v>50</v>
      </c>
      <c r="K530" s="16">
        <v>50</v>
      </c>
      <c r="L530" s="17">
        <v>0</v>
      </c>
      <c r="M530" s="64">
        <v>0</v>
      </c>
      <c r="N530" s="15">
        <v>0</v>
      </c>
      <c r="O530" s="5">
        <v>300</v>
      </c>
      <c r="P530" s="170" t="e">
        <f t="shared" ca="1" si="37"/>
        <v>#REF!</v>
      </c>
    </row>
    <row r="531" spans="1:16" ht="12.75">
      <c r="A531" s="1399" t="s">
        <v>13497</v>
      </c>
      <c r="B531" s="1355"/>
      <c r="C531" s="1355"/>
      <c r="D531" s="1355"/>
      <c r="E531" s="1355"/>
      <c r="F531" s="1355"/>
      <c r="G531" s="1355"/>
      <c r="H531" s="1355"/>
      <c r="I531" s="1355"/>
      <c r="J531" s="1355"/>
      <c r="K531" s="1355"/>
      <c r="L531" s="1355"/>
      <c r="M531" s="1355"/>
      <c r="N531" s="1355"/>
      <c r="O531" s="1355"/>
      <c r="P531" s="1355"/>
    </row>
    <row r="532" spans="1:16" ht="15.75" customHeight="1">
      <c r="A532" s="1355"/>
      <c r="B532" s="1355"/>
      <c r="C532" s="1355"/>
      <c r="D532" s="1355"/>
      <c r="E532" s="1355"/>
      <c r="F532" s="1355"/>
      <c r="G532" s="1355"/>
      <c r="H532" s="1355"/>
      <c r="I532" s="1355"/>
      <c r="J532" s="1355"/>
      <c r="K532" s="1355"/>
      <c r="L532" s="1355"/>
      <c r="M532" s="1355"/>
      <c r="N532" s="1355"/>
      <c r="O532" s="1355"/>
      <c r="P532" s="1355"/>
    </row>
    <row r="533" spans="1:16" ht="12.75">
      <c r="A533" s="56"/>
      <c r="B533" s="159"/>
      <c r="C533" s="598"/>
      <c r="D533" s="88"/>
      <c r="E533" s="5"/>
      <c r="F533" s="5"/>
      <c r="G533" s="40"/>
      <c r="H533" s="590"/>
      <c r="I533" s="591"/>
      <c r="J533" s="592"/>
      <c r="K533" s="39"/>
      <c r="L533" s="593"/>
      <c r="M533" s="37"/>
      <c r="N533" s="37"/>
      <c r="O533" s="43"/>
      <c r="P533" s="37"/>
    </row>
    <row r="534" spans="1:16" ht="12.75">
      <c r="A534" s="56"/>
      <c r="B534" s="159"/>
      <c r="C534" s="598"/>
      <c r="D534" s="88"/>
      <c r="E534" s="5"/>
      <c r="F534" s="5"/>
      <c r="G534" s="40"/>
      <c r="H534" s="590"/>
      <c r="I534" s="591"/>
      <c r="J534" s="592"/>
      <c r="K534" s="39"/>
      <c r="L534" s="593"/>
      <c r="M534" s="37"/>
      <c r="N534" s="37"/>
      <c r="O534" s="43"/>
      <c r="P534" s="37"/>
    </row>
    <row r="535" spans="1:16" ht="12.75">
      <c r="A535" s="599" t="s">
        <v>4847</v>
      </c>
      <c r="B535" s="159">
        <v>1</v>
      </c>
      <c r="C535" s="598"/>
      <c r="D535" s="88" t="s">
        <v>4848</v>
      </c>
      <c r="E535" s="56" t="s">
        <v>4849</v>
      </c>
      <c r="F535" s="5">
        <v>12</v>
      </c>
      <c r="G535" s="14">
        <v>20</v>
      </c>
      <c r="H535" s="65">
        <v>15</v>
      </c>
      <c r="I535" s="66">
        <v>15</v>
      </c>
      <c r="J535" s="67">
        <v>0</v>
      </c>
      <c r="K535" s="16">
        <v>0</v>
      </c>
      <c r="L535" s="17">
        <v>25</v>
      </c>
      <c r="M535" s="64">
        <v>4</v>
      </c>
      <c r="N535" s="15">
        <v>16</v>
      </c>
      <c r="O535" s="43">
        <v>300</v>
      </c>
      <c r="P535" s="5" t="s">
        <v>48</v>
      </c>
    </row>
    <row r="536" spans="1:16" ht="12.75">
      <c r="A536" s="600" t="s">
        <v>4871</v>
      </c>
      <c r="B536" s="159">
        <v>1</v>
      </c>
      <c r="C536" s="598"/>
      <c r="D536" s="570" t="s">
        <v>4872</v>
      </c>
      <c r="E536" s="35" t="s">
        <v>4873</v>
      </c>
      <c r="F536" s="5">
        <v>12</v>
      </c>
      <c r="G536" s="14">
        <v>20</v>
      </c>
      <c r="H536" s="65">
        <v>15</v>
      </c>
      <c r="I536" s="66">
        <v>15</v>
      </c>
      <c r="J536" s="67">
        <v>0</v>
      </c>
      <c r="K536" s="16">
        <v>0</v>
      </c>
      <c r="L536" s="17">
        <v>25</v>
      </c>
      <c r="M536" s="64">
        <v>4</v>
      </c>
      <c r="N536" s="15">
        <v>16</v>
      </c>
      <c r="O536" s="43">
        <v>300</v>
      </c>
      <c r="P536" s="5" t="s">
        <v>48</v>
      </c>
    </row>
    <row r="537" spans="1:16" ht="12.75">
      <c r="A537" s="600" t="s">
        <v>4875</v>
      </c>
      <c r="B537" s="159">
        <v>1</v>
      </c>
      <c r="C537" s="598"/>
      <c r="D537" s="570" t="s">
        <v>4876</v>
      </c>
      <c r="E537" s="35" t="s">
        <v>4877</v>
      </c>
      <c r="F537" s="5">
        <v>12</v>
      </c>
      <c r="G537" s="14">
        <v>20</v>
      </c>
      <c r="H537" s="65">
        <v>15</v>
      </c>
      <c r="I537" s="66">
        <v>15</v>
      </c>
      <c r="J537" s="67">
        <v>0</v>
      </c>
      <c r="K537" s="16">
        <v>0</v>
      </c>
      <c r="L537" s="17">
        <v>25</v>
      </c>
      <c r="M537" s="64">
        <v>4</v>
      </c>
      <c r="N537" s="15">
        <v>16</v>
      </c>
      <c r="O537" s="43">
        <v>300</v>
      </c>
      <c r="P537" s="5" t="s">
        <v>48</v>
      </c>
    </row>
    <row r="538" spans="1:16" ht="12.75">
      <c r="A538" s="56"/>
      <c r="B538" s="159"/>
      <c r="C538" s="598"/>
      <c r="D538" s="88"/>
      <c r="E538" s="37"/>
      <c r="F538" s="5"/>
      <c r="G538" s="40"/>
      <c r="H538" s="590"/>
      <c r="I538" s="591"/>
      <c r="J538" s="592"/>
      <c r="K538" s="39"/>
      <c r="L538" s="593"/>
      <c r="M538" s="37"/>
      <c r="N538" s="37"/>
      <c r="O538" s="43"/>
      <c r="P538" s="37"/>
    </row>
    <row r="539" spans="1:16" ht="12.75">
      <c r="A539" s="601" t="s">
        <v>4916</v>
      </c>
      <c r="B539" s="17">
        <v>2</v>
      </c>
      <c r="C539" s="598"/>
      <c r="D539" s="74" t="s">
        <v>295</v>
      </c>
      <c r="E539" s="56" t="s">
        <v>4917</v>
      </c>
      <c r="F539" s="5">
        <v>15</v>
      </c>
      <c r="G539" s="14">
        <v>30</v>
      </c>
      <c r="H539" s="65">
        <v>25</v>
      </c>
      <c r="I539" s="66">
        <v>25</v>
      </c>
      <c r="J539" s="67">
        <v>0</v>
      </c>
      <c r="K539" s="16">
        <v>0</v>
      </c>
      <c r="L539" s="17">
        <v>20</v>
      </c>
      <c r="M539" s="64">
        <v>8</v>
      </c>
      <c r="N539" s="15">
        <v>32</v>
      </c>
      <c r="O539" s="43">
        <v>300</v>
      </c>
      <c r="P539" s="5" t="s">
        <v>48</v>
      </c>
    </row>
    <row r="540" spans="1:16" ht="12.75">
      <c r="A540" s="601" t="s">
        <v>4919</v>
      </c>
      <c r="B540" s="17">
        <v>2</v>
      </c>
      <c r="C540" s="598"/>
      <c r="D540" s="74" t="s">
        <v>295</v>
      </c>
      <c r="E540" s="56" t="s">
        <v>4920</v>
      </c>
      <c r="F540" s="5">
        <v>15</v>
      </c>
      <c r="G540" s="14">
        <v>30</v>
      </c>
      <c r="H540" s="65">
        <v>25</v>
      </c>
      <c r="I540" s="66">
        <v>25</v>
      </c>
      <c r="J540" s="67">
        <v>0</v>
      </c>
      <c r="K540" s="16">
        <v>0</v>
      </c>
      <c r="L540" s="17">
        <v>20</v>
      </c>
      <c r="M540" s="64">
        <v>8</v>
      </c>
      <c r="N540" s="15">
        <v>32</v>
      </c>
      <c r="O540" s="43">
        <v>300</v>
      </c>
      <c r="P540" s="5" t="s">
        <v>48</v>
      </c>
    </row>
    <row r="541" spans="1:16" ht="12.75">
      <c r="A541" s="602" t="s">
        <v>6734</v>
      </c>
      <c r="B541" s="159">
        <v>2</v>
      </c>
      <c r="C541" s="598"/>
      <c r="D541" s="60" t="s">
        <v>295</v>
      </c>
      <c r="E541" s="56" t="s">
        <v>6735</v>
      </c>
      <c r="F541" s="88">
        <v>3</v>
      </c>
      <c r="G541" s="14">
        <v>15</v>
      </c>
      <c r="H541" s="65">
        <v>15</v>
      </c>
      <c r="I541" s="66">
        <v>15</v>
      </c>
      <c r="J541" s="67">
        <v>20</v>
      </c>
      <c r="K541" s="16">
        <v>20</v>
      </c>
      <c r="L541" s="17">
        <v>0</v>
      </c>
      <c r="M541" s="64">
        <v>0</v>
      </c>
      <c r="N541" s="15">
        <v>0</v>
      </c>
      <c r="O541" s="43">
        <v>300</v>
      </c>
      <c r="P541" s="5" t="s">
        <v>48</v>
      </c>
    </row>
    <row r="542" spans="1:16" ht="12.75">
      <c r="A542" s="603" t="s">
        <v>6205</v>
      </c>
      <c r="B542" s="159">
        <v>2</v>
      </c>
      <c r="C542" s="598"/>
      <c r="D542" s="178" t="s">
        <v>6207</v>
      </c>
      <c r="E542" s="56" t="s">
        <v>6208</v>
      </c>
      <c r="F542" s="5">
        <v>4</v>
      </c>
      <c r="G542" s="7">
        <v>5</v>
      </c>
      <c r="H542" s="77">
        <v>5</v>
      </c>
      <c r="I542" s="78">
        <v>5</v>
      </c>
      <c r="J542" s="79">
        <v>5</v>
      </c>
      <c r="K542" s="6">
        <v>5</v>
      </c>
      <c r="L542" s="80">
        <v>5</v>
      </c>
      <c r="M542" s="64">
        <v>0</v>
      </c>
      <c r="N542" s="15">
        <v>0</v>
      </c>
      <c r="O542" s="43">
        <v>100</v>
      </c>
      <c r="P542" s="5" t="s">
        <v>48</v>
      </c>
    </row>
    <row r="543" spans="1:16" ht="12.75">
      <c r="A543" s="604" t="s">
        <v>4922</v>
      </c>
      <c r="B543" s="159">
        <v>2</v>
      </c>
      <c r="C543" s="173"/>
      <c r="D543" s="11" t="s">
        <v>4923</v>
      </c>
      <c r="E543" s="56" t="s">
        <v>4924</v>
      </c>
      <c r="F543" s="33">
        <v>15</v>
      </c>
      <c r="G543" s="14">
        <v>30</v>
      </c>
      <c r="H543" s="65">
        <v>25</v>
      </c>
      <c r="I543" s="66">
        <v>25</v>
      </c>
      <c r="J543" s="67">
        <v>0</v>
      </c>
      <c r="K543" s="16">
        <v>0</v>
      </c>
      <c r="L543" s="17">
        <v>20</v>
      </c>
      <c r="M543" s="64">
        <v>8</v>
      </c>
      <c r="N543" s="15">
        <v>32</v>
      </c>
      <c r="O543" s="43">
        <v>300</v>
      </c>
      <c r="P543" s="5" t="s">
        <v>48</v>
      </c>
    </row>
    <row r="544" spans="1:16" ht="12.75">
      <c r="A544" s="600" t="s">
        <v>4946</v>
      </c>
      <c r="B544" s="159">
        <v>2</v>
      </c>
      <c r="C544" s="598"/>
      <c r="D544" s="570" t="s">
        <v>4947</v>
      </c>
      <c r="E544" s="35" t="s">
        <v>4948</v>
      </c>
      <c r="F544" s="33">
        <v>15</v>
      </c>
      <c r="G544" s="14">
        <v>30</v>
      </c>
      <c r="H544" s="65">
        <v>25</v>
      </c>
      <c r="I544" s="66">
        <v>25</v>
      </c>
      <c r="J544" s="67">
        <v>0</v>
      </c>
      <c r="K544" s="16">
        <v>0</v>
      </c>
      <c r="L544" s="17">
        <v>20</v>
      </c>
      <c r="M544" s="64">
        <v>8</v>
      </c>
      <c r="N544" s="15">
        <v>32</v>
      </c>
      <c r="O544" s="43">
        <v>300</v>
      </c>
      <c r="P544" s="5" t="s">
        <v>48</v>
      </c>
    </row>
    <row r="545" spans="1:16" ht="12.75">
      <c r="A545" s="600" t="s">
        <v>4950</v>
      </c>
      <c r="B545" s="159">
        <v>2</v>
      </c>
      <c r="C545" s="598"/>
      <c r="D545" s="570" t="s">
        <v>4951</v>
      </c>
      <c r="E545" s="35" t="s">
        <v>4952</v>
      </c>
      <c r="F545" s="33">
        <v>15</v>
      </c>
      <c r="G545" s="14">
        <v>30</v>
      </c>
      <c r="H545" s="65">
        <v>25</v>
      </c>
      <c r="I545" s="66">
        <v>25</v>
      </c>
      <c r="J545" s="67">
        <v>0</v>
      </c>
      <c r="K545" s="16">
        <v>0</v>
      </c>
      <c r="L545" s="17">
        <v>20</v>
      </c>
      <c r="M545" s="64">
        <v>8</v>
      </c>
      <c r="N545" s="15">
        <v>32</v>
      </c>
      <c r="O545" s="43">
        <v>300</v>
      </c>
      <c r="P545" s="5" t="s">
        <v>48</v>
      </c>
    </row>
    <row r="546" spans="1:16" ht="12.75">
      <c r="A546" s="56"/>
      <c r="B546" s="159"/>
      <c r="C546" s="598"/>
      <c r="D546" s="88"/>
      <c r="E546" s="37"/>
      <c r="F546" s="5"/>
      <c r="G546" s="40"/>
      <c r="H546" s="590"/>
      <c r="I546" s="591"/>
      <c r="J546" s="592"/>
      <c r="K546" s="39"/>
      <c r="L546" s="593"/>
      <c r="M546" s="37"/>
      <c r="N546" s="37"/>
      <c r="O546" s="43"/>
      <c r="P546" s="37"/>
    </row>
    <row r="547" spans="1:16" ht="12.75">
      <c r="A547" s="602" t="s">
        <v>6737</v>
      </c>
      <c r="B547" s="159">
        <v>3</v>
      </c>
      <c r="C547" s="598"/>
      <c r="D547" s="60" t="s">
        <v>295</v>
      </c>
      <c r="E547" s="56" t="s">
        <v>6738</v>
      </c>
      <c r="F547" s="88">
        <v>4</v>
      </c>
      <c r="G547" s="14">
        <v>20</v>
      </c>
      <c r="H547" s="65">
        <v>20</v>
      </c>
      <c r="I547" s="66">
        <v>20</v>
      </c>
      <c r="J547" s="67">
        <v>30</v>
      </c>
      <c r="K547" s="16">
        <v>30</v>
      </c>
      <c r="L547" s="17">
        <v>0</v>
      </c>
      <c r="M547" s="64">
        <v>0</v>
      </c>
      <c r="N547" s="15">
        <v>0</v>
      </c>
      <c r="O547" s="43">
        <v>300</v>
      </c>
      <c r="P547" s="5" t="s">
        <v>48</v>
      </c>
    </row>
    <row r="548" spans="1:16" ht="12.75">
      <c r="A548" s="599" t="s">
        <v>5016</v>
      </c>
      <c r="B548" s="159">
        <v>3</v>
      </c>
      <c r="C548" s="598"/>
      <c r="D548" s="178" t="s">
        <v>5017</v>
      </c>
      <c r="E548" s="56" t="s">
        <v>5018</v>
      </c>
      <c r="F548" s="5">
        <v>18</v>
      </c>
      <c r="G548" s="14">
        <v>40</v>
      </c>
      <c r="H548" s="65">
        <v>35</v>
      </c>
      <c r="I548" s="66">
        <v>35</v>
      </c>
      <c r="J548" s="67">
        <v>0</v>
      </c>
      <c r="K548" s="16">
        <v>0</v>
      </c>
      <c r="L548" s="17">
        <v>15</v>
      </c>
      <c r="M548" s="64">
        <v>16</v>
      </c>
      <c r="N548" s="15">
        <v>54</v>
      </c>
      <c r="O548" s="43">
        <v>350</v>
      </c>
      <c r="P548" s="5" t="s">
        <v>48</v>
      </c>
    </row>
    <row r="549" spans="1:16" ht="12.75">
      <c r="A549" s="599" t="s">
        <v>5020</v>
      </c>
      <c r="B549" s="159">
        <v>3</v>
      </c>
      <c r="C549" s="598"/>
      <c r="D549" s="178" t="s">
        <v>5021</v>
      </c>
      <c r="E549" s="56" t="s">
        <v>5022</v>
      </c>
      <c r="F549" s="5">
        <v>18</v>
      </c>
      <c r="G549" s="14">
        <v>40</v>
      </c>
      <c r="H549" s="65">
        <v>35</v>
      </c>
      <c r="I549" s="66">
        <v>35</v>
      </c>
      <c r="J549" s="67">
        <v>0</v>
      </c>
      <c r="K549" s="16">
        <v>0</v>
      </c>
      <c r="L549" s="17">
        <v>15</v>
      </c>
      <c r="M549" s="64">
        <v>16</v>
      </c>
      <c r="N549" s="15">
        <v>54</v>
      </c>
      <c r="O549" s="43">
        <v>350</v>
      </c>
      <c r="P549" s="5" t="s">
        <v>48</v>
      </c>
    </row>
    <row r="550" spans="1:16" ht="12.75">
      <c r="A550" s="602" t="s">
        <v>6617</v>
      </c>
      <c r="B550" s="159">
        <v>3</v>
      </c>
      <c r="C550" s="598"/>
      <c r="D550" s="178" t="s">
        <v>6618</v>
      </c>
      <c r="E550" s="56" t="s">
        <v>6619</v>
      </c>
      <c r="F550" s="88">
        <v>4</v>
      </c>
      <c r="G550" s="14">
        <v>20</v>
      </c>
      <c r="H550" s="65">
        <v>20</v>
      </c>
      <c r="I550" s="66">
        <v>20</v>
      </c>
      <c r="J550" s="67">
        <v>30</v>
      </c>
      <c r="K550" s="16">
        <v>30</v>
      </c>
      <c r="L550" s="17">
        <v>0</v>
      </c>
      <c r="M550" s="64">
        <v>4</v>
      </c>
      <c r="N550" s="15">
        <v>16</v>
      </c>
      <c r="O550" s="43">
        <v>300</v>
      </c>
      <c r="P550" s="5" t="s">
        <v>48</v>
      </c>
    </row>
    <row r="551" spans="1:16" ht="12.75">
      <c r="A551" s="602" t="s">
        <v>6621</v>
      </c>
      <c r="B551" s="159">
        <v>3</v>
      </c>
      <c r="C551" s="598"/>
      <c r="D551" s="595" t="s">
        <v>6622</v>
      </c>
      <c r="E551" s="35" t="s">
        <v>6623</v>
      </c>
      <c r="F551" s="88">
        <v>4</v>
      </c>
      <c r="G551" s="14">
        <v>20</v>
      </c>
      <c r="H551" s="65">
        <v>20</v>
      </c>
      <c r="I551" s="66">
        <v>20</v>
      </c>
      <c r="J551" s="67">
        <v>30</v>
      </c>
      <c r="K551" s="16">
        <v>30</v>
      </c>
      <c r="L551" s="17">
        <v>0</v>
      </c>
      <c r="M551" s="64">
        <v>4</v>
      </c>
      <c r="N551" s="15">
        <v>16</v>
      </c>
      <c r="O551" s="43">
        <v>300</v>
      </c>
      <c r="P551" s="5" t="s">
        <v>48</v>
      </c>
    </row>
    <row r="552" spans="1:16" ht="12.75">
      <c r="A552" s="602" t="s">
        <v>6560</v>
      </c>
      <c r="B552" s="159">
        <v>3</v>
      </c>
      <c r="C552" s="598"/>
      <c r="D552" s="178" t="s">
        <v>6561</v>
      </c>
      <c r="E552" s="56" t="s">
        <v>6562</v>
      </c>
      <c r="F552" s="88">
        <v>4</v>
      </c>
      <c r="G552" s="14">
        <v>20</v>
      </c>
      <c r="H552" s="65">
        <v>20</v>
      </c>
      <c r="I552" s="66">
        <v>20</v>
      </c>
      <c r="J552" s="67">
        <v>30</v>
      </c>
      <c r="K552" s="16">
        <v>30</v>
      </c>
      <c r="L552" s="17">
        <v>0</v>
      </c>
      <c r="M552" s="64">
        <v>4</v>
      </c>
      <c r="N552" s="15">
        <v>16</v>
      </c>
      <c r="O552" s="43">
        <v>300</v>
      </c>
      <c r="P552" s="5" t="s">
        <v>48</v>
      </c>
    </row>
    <row r="553" spans="1:16" ht="12.75">
      <c r="A553" s="602" t="s">
        <v>6625</v>
      </c>
      <c r="B553" s="159">
        <v>3</v>
      </c>
      <c r="C553" s="598"/>
      <c r="D553" s="595" t="s">
        <v>6626</v>
      </c>
      <c r="E553" s="35" t="s">
        <v>6627</v>
      </c>
      <c r="F553" s="88">
        <v>4</v>
      </c>
      <c r="G553" s="14">
        <v>20</v>
      </c>
      <c r="H553" s="65">
        <v>20</v>
      </c>
      <c r="I553" s="66">
        <v>20</v>
      </c>
      <c r="J553" s="67">
        <v>30</v>
      </c>
      <c r="K553" s="16">
        <v>30</v>
      </c>
      <c r="L553" s="17">
        <v>0</v>
      </c>
      <c r="M553" s="64">
        <v>4</v>
      </c>
      <c r="N553" s="15">
        <v>16</v>
      </c>
      <c r="O553" s="43">
        <v>300</v>
      </c>
      <c r="P553" s="5" t="s">
        <v>48</v>
      </c>
    </row>
    <row r="554" spans="1:16" ht="12.75">
      <c r="A554" s="602" t="s">
        <v>6629</v>
      </c>
      <c r="B554" s="159">
        <v>3</v>
      </c>
      <c r="C554" s="598"/>
      <c r="D554" s="605" t="s">
        <v>13498</v>
      </c>
      <c r="E554" s="35" t="s">
        <v>6630</v>
      </c>
      <c r="F554" s="88">
        <v>4</v>
      </c>
      <c r="G554" s="14">
        <v>20</v>
      </c>
      <c r="H554" s="65">
        <v>20</v>
      </c>
      <c r="I554" s="66">
        <v>20</v>
      </c>
      <c r="J554" s="67">
        <v>30</v>
      </c>
      <c r="K554" s="16">
        <v>30</v>
      </c>
      <c r="L554" s="17">
        <v>0</v>
      </c>
      <c r="M554" s="64">
        <v>4</v>
      </c>
      <c r="N554" s="15">
        <v>16</v>
      </c>
      <c r="O554" s="43">
        <v>300</v>
      </c>
      <c r="P554" s="5" t="s">
        <v>48</v>
      </c>
    </row>
    <row r="555" spans="1:16" ht="12.75">
      <c r="A555" s="600" t="s">
        <v>5048</v>
      </c>
      <c r="B555" s="159">
        <v>3</v>
      </c>
      <c r="C555" s="598"/>
      <c r="D555" s="570" t="s">
        <v>5049</v>
      </c>
      <c r="E555" s="35" t="s">
        <v>5050</v>
      </c>
      <c r="F555" s="5">
        <v>18</v>
      </c>
      <c r="G555" s="14">
        <v>40</v>
      </c>
      <c r="H555" s="65">
        <v>35</v>
      </c>
      <c r="I555" s="66">
        <v>35</v>
      </c>
      <c r="J555" s="67">
        <v>0</v>
      </c>
      <c r="K555" s="16">
        <v>0</v>
      </c>
      <c r="L555" s="17">
        <v>15</v>
      </c>
      <c r="M555" s="64">
        <v>16</v>
      </c>
      <c r="N555" s="15">
        <v>54</v>
      </c>
      <c r="O555" s="43">
        <v>350</v>
      </c>
      <c r="P555" s="5" t="s">
        <v>48</v>
      </c>
    </row>
    <row r="556" spans="1:16" ht="12.75">
      <c r="A556" s="600" t="s">
        <v>5052</v>
      </c>
      <c r="B556" s="159">
        <v>3</v>
      </c>
      <c r="C556" s="598"/>
      <c r="D556" s="570" t="s">
        <v>5053</v>
      </c>
      <c r="E556" s="35" t="s">
        <v>5054</v>
      </c>
      <c r="F556" s="5">
        <v>18</v>
      </c>
      <c r="G556" s="14">
        <v>40</v>
      </c>
      <c r="H556" s="65">
        <v>35</v>
      </c>
      <c r="I556" s="66">
        <v>35</v>
      </c>
      <c r="J556" s="67">
        <v>0</v>
      </c>
      <c r="K556" s="16">
        <v>0</v>
      </c>
      <c r="L556" s="17">
        <v>15</v>
      </c>
      <c r="M556" s="64">
        <v>16</v>
      </c>
      <c r="N556" s="15">
        <v>54</v>
      </c>
      <c r="O556" s="43">
        <v>350</v>
      </c>
      <c r="P556" s="5" t="s">
        <v>48</v>
      </c>
    </row>
    <row r="557" spans="1:16" ht="12.75">
      <c r="A557" s="600" t="s">
        <v>5056</v>
      </c>
      <c r="B557" s="159">
        <v>3</v>
      </c>
      <c r="C557" s="598"/>
      <c r="D557" s="570" t="s">
        <v>5057</v>
      </c>
      <c r="E557" s="35" t="s">
        <v>5058</v>
      </c>
      <c r="F557" s="5">
        <v>18</v>
      </c>
      <c r="G557" s="14">
        <v>40</v>
      </c>
      <c r="H557" s="65">
        <v>35</v>
      </c>
      <c r="I557" s="66">
        <v>35</v>
      </c>
      <c r="J557" s="67">
        <v>0</v>
      </c>
      <c r="K557" s="16">
        <v>0</v>
      </c>
      <c r="L557" s="17">
        <v>15</v>
      </c>
      <c r="M557" s="64">
        <v>16</v>
      </c>
      <c r="N557" s="15">
        <v>54</v>
      </c>
      <c r="O557" s="43">
        <v>350</v>
      </c>
      <c r="P557" s="5" t="s">
        <v>48</v>
      </c>
    </row>
    <row r="558" spans="1:16" ht="12.75">
      <c r="A558" s="600" t="s">
        <v>5060</v>
      </c>
      <c r="B558" s="159">
        <v>3</v>
      </c>
      <c r="C558" s="598"/>
      <c r="D558" s="570" t="s">
        <v>5061</v>
      </c>
      <c r="E558" s="35" t="s">
        <v>5062</v>
      </c>
      <c r="F558" s="5">
        <v>18</v>
      </c>
      <c r="G558" s="14">
        <v>40</v>
      </c>
      <c r="H558" s="65">
        <v>35</v>
      </c>
      <c r="I558" s="66">
        <v>35</v>
      </c>
      <c r="J558" s="67">
        <v>0</v>
      </c>
      <c r="K558" s="16">
        <v>0</v>
      </c>
      <c r="L558" s="17">
        <v>15</v>
      </c>
      <c r="M558" s="64">
        <v>16</v>
      </c>
      <c r="N558" s="15">
        <v>54</v>
      </c>
      <c r="O558" s="43">
        <v>350</v>
      </c>
      <c r="P558" s="5" t="s">
        <v>48</v>
      </c>
    </row>
    <row r="559" spans="1:16" ht="12.75">
      <c r="A559" s="56"/>
      <c r="B559" s="159"/>
      <c r="C559" s="598"/>
      <c r="D559" s="88"/>
      <c r="E559" s="37"/>
      <c r="F559" s="5"/>
      <c r="G559" s="40"/>
      <c r="H559" s="590"/>
      <c r="I559" s="591"/>
      <c r="J559" s="592"/>
      <c r="K559" s="39"/>
      <c r="L559" s="593"/>
      <c r="M559" s="37"/>
      <c r="N559" s="37"/>
      <c r="O559" s="43"/>
      <c r="P559" s="37"/>
    </row>
    <row r="560" spans="1:16" ht="12.75">
      <c r="A560" s="606" t="s">
        <v>5080</v>
      </c>
      <c r="B560" s="159">
        <v>4</v>
      </c>
      <c r="C560" s="598"/>
      <c r="D560" s="88" t="s">
        <v>5081</v>
      </c>
      <c r="E560" s="56" t="s">
        <v>5082</v>
      </c>
      <c r="F560" s="5">
        <v>25</v>
      </c>
      <c r="G560" s="14">
        <v>45</v>
      </c>
      <c r="H560" s="65">
        <v>50</v>
      </c>
      <c r="I560" s="66">
        <v>50</v>
      </c>
      <c r="J560" s="67">
        <v>0</v>
      </c>
      <c r="K560" s="16">
        <v>0</v>
      </c>
      <c r="L560" s="17">
        <v>0</v>
      </c>
      <c r="M560" s="64">
        <v>75</v>
      </c>
      <c r="N560" s="15">
        <v>25</v>
      </c>
      <c r="O560" s="43">
        <v>350</v>
      </c>
      <c r="P560" s="5" t="s">
        <v>48</v>
      </c>
    </row>
    <row r="561" spans="1:16" ht="12.75">
      <c r="A561" s="606" t="s">
        <v>5084</v>
      </c>
      <c r="B561" s="159">
        <v>4</v>
      </c>
      <c r="C561" s="598"/>
      <c r="D561" s="88" t="s">
        <v>5085</v>
      </c>
      <c r="E561" s="56" t="s">
        <v>5086</v>
      </c>
      <c r="F561" s="5">
        <v>20</v>
      </c>
      <c r="G561" s="14">
        <v>50</v>
      </c>
      <c r="H561" s="65">
        <v>45</v>
      </c>
      <c r="I561" s="66">
        <v>45</v>
      </c>
      <c r="J561" s="67">
        <v>0</v>
      </c>
      <c r="K561" s="16">
        <v>0</v>
      </c>
      <c r="L561" s="17">
        <v>10</v>
      </c>
      <c r="M561" s="64">
        <v>50</v>
      </c>
      <c r="N561" s="15">
        <v>50</v>
      </c>
      <c r="O561" s="43">
        <v>350</v>
      </c>
      <c r="P561" s="5" t="s">
        <v>48</v>
      </c>
    </row>
    <row r="562" spans="1:16" ht="12.75">
      <c r="A562" s="602" t="s">
        <v>6740</v>
      </c>
      <c r="B562" s="159">
        <v>4</v>
      </c>
      <c r="C562" s="598"/>
      <c r="D562" s="595" t="s">
        <v>6741</v>
      </c>
      <c r="E562" s="35" t="s">
        <v>6742</v>
      </c>
      <c r="F562" s="5">
        <v>4</v>
      </c>
      <c r="G562" s="14">
        <v>25</v>
      </c>
      <c r="H562" s="65">
        <v>25</v>
      </c>
      <c r="I562" s="66">
        <v>25</v>
      </c>
      <c r="J562" s="67">
        <v>40</v>
      </c>
      <c r="K562" s="16">
        <v>40</v>
      </c>
      <c r="L562" s="17">
        <v>0</v>
      </c>
      <c r="M562" s="64">
        <v>0</v>
      </c>
      <c r="N562" s="15">
        <v>0</v>
      </c>
      <c r="O562" s="43">
        <v>300</v>
      </c>
      <c r="P562" s="5" t="s">
        <v>48</v>
      </c>
    </row>
    <row r="563" spans="1:16" ht="12.75">
      <c r="A563" s="602" t="s">
        <v>6744</v>
      </c>
      <c r="B563" s="159">
        <v>4</v>
      </c>
      <c r="C563" s="598"/>
      <c r="D563" s="595" t="s">
        <v>6745</v>
      </c>
      <c r="E563" s="35" t="s">
        <v>6746</v>
      </c>
      <c r="F563" s="5">
        <v>4</v>
      </c>
      <c r="G563" s="14">
        <v>25</v>
      </c>
      <c r="H563" s="65">
        <v>25</v>
      </c>
      <c r="I563" s="66">
        <v>25</v>
      </c>
      <c r="J563" s="67">
        <v>40</v>
      </c>
      <c r="K563" s="16">
        <v>40</v>
      </c>
      <c r="L563" s="17">
        <v>0</v>
      </c>
      <c r="M563" s="64">
        <v>4</v>
      </c>
      <c r="N563" s="15">
        <v>16</v>
      </c>
      <c r="O563" s="43">
        <v>300</v>
      </c>
      <c r="P563" s="5" t="s">
        <v>48</v>
      </c>
    </row>
    <row r="564" spans="1:16" ht="12.75">
      <c r="A564" s="602" t="s">
        <v>6748</v>
      </c>
      <c r="B564" s="159">
        <v>4</v>
      </c>
      <c r="C564" s="598"/>
      <c r="D564" s="595" t="s">
        <v>6749</v>
      </c>
      <c r="E564" s="35" t="s">
        <v>6750</v>
      </c>
      <c r="F564" s="5">
        <v>4</v>
      </c>
      <c r="G564" s="14">
        <v>25</v>
      </c>
      <c r="H564" s="65">
        <v>25</v>
      </c>
      <c r="I564" s="66">
        <v>25</v>
      </c>
      <c r="J564" s="67">
        <v>40</v>
      </c>
      <c r="K564" s="16">
        <v>40</v>
      </c>
      <c r="L564" s="17">
        <v>0</v>
      </c>
      <c r="M564" s="64">
        <v>4</v>
      </c>
      <c r="N564" s="15">
        <v>16</v>
      </c>
      <c r="O564" s="43">
        <v>300</v>
      </c>
      <c r="P564" s="5" t="s">
        <v>48</v>
      </c>
    </row>
    <row r="565" spans="1:16" ht="12.75">
      <c r="A565" s="602" t="s">
        <v>6752</v>
      </c>
      <c r="B565" s="159">
        <v>4</v>
      </c>
      <c r="C565" s="598"/>
      <c r="D565" s="595" t="s">
        <v>6753</v>
      </c>
      <c r="E565" s="35" t="s">
        <v>6754</v>
      </c>
      <c r="F565" s="5">
        <v>4</v>
      </c>
      <c r="G565" s="14">
        <v>25</v>
      </c>
      <c r="H565" s="65">
        <v>25</v>
      </c>
      <c r="I565" s="66">
        <v>25</v>
      </c>
      <c r="J565" s="67">
        <v>40</v>
      </c>
      <c r="K565" s="16">
        <v>40</v>
      </c>
      <c r="L565" s="17">
        <v>0</v>
      </c>
      <c r="M565" s="64">
        <v>4</v>
      </c>
      <c r="N565" s="15">
        <v>16</v>
      </c>
      <c r="O565" s="43">
        <v>300</v>
      </c>
      <c r="P565" s="5" t="s">
        <v>48</v>
      </c>
    </row>
    <row r="566" spans="1:16" ht="12.75">
      <c r="A566" s="602" t="s">
        <v>6632</v>
      </c>
      <c r="B566" s="159">
        <v>4</v>
      </c>
      <c r="C566" s="598"/>
      <c r="D566" s="595" t="s">
        <v>6633</v>
      </c>
      <c r="E566" s="35" t="s">
        <v>6634</v>
      </c>
      <c r="F566" s="5">
        <v>4</v>
      </c>
      <c r="G566" s="14">
        <v>25</v>
      </c>
      <c r="H566" s="65">
        <v>25</v>
      </c>
      <c r="I566" s="66">
        <v>25</v>
      </c>
      <c r="J566" s="67">
        <v>40</v>
      </c>
      <c r="K566" s="16">
        <v>40</v>
      </c>
      <c r="L566" s="17">
        <v>0</v>
      </c>
      <c r="M566" s="64">
        <v>0</v>
      </c>
      <c r="N566" s="15">
        <v>0</v>
      </c>
      <c r="O566" s="43">
        <v>300</v>
      </c>
      <c r="P566" s="5" t="s">
        <v>48</v>
      </c>
    </row>
    <row r="567" spans="1:16" ht="12.75">
      <c r="A567" s="602" t="s">
        <v>6636</v>
      </c>
      <c r="B567" s="159">
        <v>4</v>
      </c>
      <c r="C567" s="598"/>
      <c r="D567" s="595" t="s">
        <v>6637</v>
      </c>
      <c r="E567" s="35" t="s">
        <v>6638</v>
      </c>
      <c r="F567" s="5">
        <v>4</v>
      </c>
      <c r="G567" s="14">
        <v>25</v>
      </c>
      <c r="H567" s="65">
        <v>25</v>
      </c>
      <c r="I567" s="66">
        <v>25</v>
      </c>
      <c r="J567" s="67">
        <v>40</v>
      </c>
      <c r="K567" s="16">
        <v>40</v>
      </c>
      <c r="L567" s="17">
        <v>0</v>
      </c>
      <c r="M567" s="64">
        <v>0</v>
      </c>
      <c r="N567" s="15">
        <v>0</v>
      </c>
      <c r="O567" s="43">
        <v>300</v>
      </c>
      <c r="P567" s="5" t="s">
        <v>48</v>
      </c>
    </row>
    <row r="568" spans="1:16" ht="12.75">
      <c r="A568" s="602" t="s">
        <v>6640</v>
      </c>
      <c r="B568" s="159">
        <v>4</v>
      </c>
      <c r="C568" s="598"/>
      <c r="D568" s="605" t="s">
        <v>6641</v>
      </c>
      <c r="E568" s="35" t="s">
        <v>6642</v>
      </c>
      <c r="F568" s="5">
        <v>4</v>
      </c>
      <c r="G568" s="14">
        <v>25</v>
      </c>
      <c r="H568" s="65">
        <v>25</v>
      </c>
      <c r="I568" s="66">
        <v>25</v>
      </c>
      <c r="J568" s="67">
        <v>40</v>
      </c>
      <c r="K568" s="16">
        <v>40</v>
      </c>
      <c r="L568" s="17">
        <v>0</v>
      </c>
      <c r="M568" s="64">
        <v>0</v>
      </c>
      <c r="N568" s="15">
        <v>0</v>
      </c>
      <c r="O568" s="43">
        <v>300</v>
      </c>
      <c r="P568" s="5" t="s">
        <v>48</v>
      </c>
    </row>
    <row r="569" spans="1:16" ht="12.75">
      <c r="A569" s="602" t="s">
        <v>6644</v>
      </c>
      <c r="B569" s="159">
        <v>4</v>
      </c>
      <c r="C569" s="598"/>
      <c r="D569" s="605" t="s">
        <v>6645</v>
      </c>
      <c r="E569" s="35" t="s">
        <v>6646</v>
      </c>
      <c r="F569" s="5">
        <v>4</v>
      </c>
      <c r="G569" s="14">
        <v>25</v>
      </c>
      <c r="H569" s="65">
        <v>25</v>
      </c>
      <c r="I569" s="66">
        <v>25</v>
      </c>
      <c r="J569" s="67">
        <v>40</v>
      </c>
      <c r="K569" s="16">
        <v>40</v>
      </c>
      <c r="L569" s="17">
        <v>0</v>
      </c>
      <c r="M569" s="64">
        <v>0</v>
      </c>
      <c r="N569" s="15">
        <v>0</v>
      </c>
      <c r="O569" s="43">
        <v>300</v>
      </c>
      <c r="P569" s="5" t="s">
        <v>48</v>
      </c>
    </row>
    <row r="570" spans="1:16" ht="12.75">
      <c r="A570" s="602" t="s">
        <v>6576</v>
      </c>
      <c r="B570" s="159">
        <v>4</v>
      </c>
      <c r="C570" s="598"/>
      <c r="D570" s="595" t="s">
        <v>6577</v>
      </c>
      <c r="E570" s="35" t="s">
        <v>6578</v>
      </c>
      <c r="F570" s="5">
        <v>4</v>
      </c>
      <c r="G570" s="14">
        <v>25</v>
      </c>
      <c r="H570" s="65">
        <v>25</v>
      </c>
      <c r="I570" s="66">
        <v>25</v>
      </c>
      <c r="J570" s="67">
        <v>40</v>
      </c>
      <c r="K570" s="16">
        <v>40</v>
      </c>
      <c r="L570" s="17">
        <v>0</v>
      </c>
      <c r="M570" s="64">
        <v>0</v>
      </c>
      <c r="N570" s="15">
        <v>0</v>
      </c>
      <c r="O570" s="43">
        <v>300</v>
      </c>
      <c r="P570" s="5" t="s">
        <v>48</v>
      </c>
    </row>
    <row r="571" spans="1:16" ht="12.75">
      <c r="A571" s="600" t="s">
        <v>5156</v>
      </c>
      <c r="B571" s="159">
        <v>4</v>
      </c>
      <c r="C571" s="598"/>
      <c r="D571" s="570" t="s">
        <v>5157</v>
      </c>
      <c r="E571" s="35" t="s">
        <v>5158</v>
      </c>
      <c r="F571" s="5">
        <v>20</v>
      </c>
      <c r="G571" s="14">
        <v>50</v>
      </c>
      <c r="H571" s="65">
        <v>45</v>
      </c>
      <c r="I571" s="66">
        <v>45</v>
      </c>
      <c r="J571" s="67">
        <v>0</v>
      </c>
      <c r="K571" s="16">
        <v>0</v>
      </c>
      <c r="L571" s="17">
        <v>0</v>
      </c>
      <c r="M571" s="64">
        <v>25</v>
      </c>
      <c r="N571" s="15">
        <v>75</v>
      </c>
      <c r="O571" s="43">
        <v>350</v>
      </c>
      <c r="P571" s="5" t="s">
        <v>48</v>
      </c>
    </row>
    <row r="572" spans="1:16" ht="12.75">
      <c r="A572" s="600" t="s">
        <v>5160</v>
      </c>
      <c r="B572" s="159">
        <v>4</v>
      </c>
      <c r="C572" s="598"/>
      <c r="D572" s="570" t="s">
        <v>5161</v>
      </c>
      <c r="E572" s="35" t="s">
        <v>5162</v>
      </c>
      <c r="F572" s="5">
        <v>20</v>
      </c>
      <c r="G572" s="14">
        <v>50</v>
      </c>
      <c r="H572" s="65">
        <v>45</v>
      </c>
      <c r="I572" s="66">
        <v>45</v>
      </c>
      <c r="J572" s="67">
        <v>0</v>
      </c>
      <c r="K572" s="16">
        <v>0</v>
      </c>
      <c r="L572" s="17">
        <v>0</v>
      </c>
      <c r="M572" s="64">
        <v>25</v>
      </c>
      <c r="N572" s="15">
        <v>75</v>
      </c>
      <c r="O572" s="43">
        <v>350</v>
      </c>
      <c r="P572" s="5" t="s">
        <v>48</v>
      </c>
    </row>
    <row r="573" spans="1:16" ht="12.75">
      <c r="A573" s="600" t="s">
        <v>5164</v>
      </c>
      <c r="B573" s="159">
        <v>4</v>
      </c>
      <c r="C573" s="598"/>
      <c r="D573" s="570" t="s">
        <v>5165</v>
      </c>
      <c r="E573" s="35" t="s">
        <v>5166</v>
      </c>
      <c r="F573" s="5">
        <v>20</v>
      </c>
      <c r="G573" s="14">
        <v>50</v>
      </c>
      <c r="H573" s="65">
        <v>45</v>
      </c>
      <c r="I573" s="66">
        <v>45</v>
      </c>
      <c r="J573" s="67">
        <v>0</v>
      </c>
      <c r="K573" s="16">
        <v>0</v>
      </c>
      <c r="L573" s="17">
        <v>0</v>
      </c>
      <c r="M573" s="64">
        <v>25</v>
      </c>
      <c r="N573" s="15">
        <v>75</v>
      </c>
      <c r="O573" s="43">
        <v>350</v>
      </c>
      <c r="P573" s="5" t="s">
        <v>48</v>
      </c>
    </row>
    <row r="574" spans="1:16" ht="12.75">
      <c r="A574" s="600" t="s">
        <v>5168</v>
      </c>
      <c r="B574" s="159">
        <v>4</v>
      </c>
      <c r="C574" s="598"/>
      <c r="D574" s="570" t="s">
        <v>5169</v>
      </c>
      <c r="E574" s="35" t="s">
        <v>5170</v>
      </c>
      <c r="F574" s="5">
        <v>20</v>
      </c>
      <c r="G574" s="14">
        <v>50</v>
      </c>
      <c r="H574" s="65">
        <v>45</v>
      </c>
      <c r="I574" s="66">
        <v>45</v>
      </c>
      <c r="J574" s="67">
        <v>0</v>
      </c>
      <c r="K574" s="16">
        <v>0</v>
      </c>
      <c r="L574" s="17">
        <v>0</v>
      </c>
      <c r="M574" s="64">
        <v>25</v>
      </c>
      <c r="N574" s="15">
        <v>75</v>
      </c>
      <c r="O574" s="43">
        <v>350</v>
      </c>
      <c r="P574" s="5" t="s">
        <v>48</v>
      </c>
    </row>
    <row r="575" spans="1:16" ht="12.75">
      <c r="A575" s="600" t="s">
        <v>5172</v>
      </c>
      <c r="B575" s="159">
        <v>4</v>
      </c>
      <c r="C575" s="598"/>
      <c r="D575" s="570" t="s">
        <v>5173</v>
      </c>
      <c r="E575" s="35" t="s">
        <v>5174</v>
      </c>
      <c r="F575" s="5">
        <v>20</v>
      </c>
      <c r="G575" s="14">
        <v>50</v>
      </c>
      <c r="H575" s="65">
        <v>45</v>
      </c>
      <c r="I575" s="66">
        <v>45</v>
      </c>
      <c r="J575" s="67">
        <v>0</v>
      </c>
      <c r="K575" s="16">
        <v>0</v>
      </c>
      <c r="L575" s="17">
        <v>0</v>
      </c>
      <c r="M575" s="64">
        <v>25</v>
      </c>
      <c r="N575" s="15">
        <v>75</v>
      </c>
      <c r="O575" s="43">
        <v>350</v>
      </c>
      <c r="P575" s="5" t="s">
        <v>48</v>
      </c>
    </row>
    <row r="576" spans="1:16" ht="12.75">
      <c r="A576" s="56"/>
      <c r="B576" s="159"/>
      <c r="C576" s="598"/>
      <c r="D576" s="88"/>
      <c r="E576" s="5"/>
      <c r="F576" s="5"/>
      <c r="G576" s="40"/>
      <c r="H576" s="590"/>
      <c r="I576" s="591"/>
      <c r="J576" s="592"/>
      <c r="K576" s="39"/>
      <c r="L576" s="593"/>
      <c r="M576" s="37"/>
      <c r="N576" s="37"/>
      <c r="O576" s="43"/>
      <c r="P576" s="37"/>
    </row>
    <row r="577" spans="1:16" ht="12.75">
      <c r="A577" s="602" t="s">
        <v>6580</v>
      </c>
      <c r="B577" s="159">
        <v>5</v>
      </c>
      <c r="C577" s="598"/>
      <c r="D577" s="595" t="s">
        <v>6581</v>
      </c>
      <c r="E577" s="35" t="s">
        <v>6582</v>
      </c>
      <c r="F577" s="5">
        <v>5</v>
      </c>
      <c r="G577" s="14">
        <v>30</v>
      </c>
      <c r="H577" s="65">
        <v>30</v>
      </c>
      <c r="I577" s="66">
        <v>30</v>
      </c>
      <c r="J577" s="67">
        <v>50</v>
      </c>
      <c r="K577" s="16">
        <v>50</v>
      </c>
      <c r="L577" s="17">
        <v>0</v>
      </c>
      <c r="M577" s="64">
        <v>0</v>
      </c>
      <c r="N577" s="15">
        <v>0</v>
      </c>
      <c r="O577" s="5">
        <v>300</v>
      </c>
      <c r="P577" s="5" t="s">
        <v>48</v>
      </c>
    </row>
    <row r="578" spans="1:16" ht="12.75">
      <c r="A578" s="56"/>
      <c r="B578" s="159"/>
      <c r="C578" s="598"/>
      <c r="D578" s="88"/>
      <c r="E578" s="5"/>
      <c r="F578" s="5"/>
      <c r="G578" s="40"/>
      <c r="H578" s="590"/>
      <c r="I578" s="591"/>
      <c r="J578" s="592"/>
      <c r="K578" s="39"/>
      <c r="L578" s="593"/>
      <c r="M578" s="37"/>
      <c r="N578" s="37"/>
      <c r="O578" s="43"/>
      <c r="P578" s="37"/>
    </row>
    <row r="579" spans="1:16" ht="16.5">
      <c r="A579" s="1400" t="s">
        <v>13483</v>
      </c>
      <c r="B579" s="1359"/>
      <c r="C579" s="1359"/>
      <c r="D579" s="1359"/>
      <c r="E579" s="1359"/>
      <c r="F579" s="1359"/>
      <c r="G579" s="1359"/>
      <c r="H579" s="1359"/>
      <c r="I579" s="1359"/>
      <c r="J579" s="1359"/>
      <c r="K579" s="1359"/>
      <c r="L579" s="1359"/>
      <c r="M579" s="1359"/>
      <c r="N579" s="1359"/>
      <c r="O579" s="1359"/>
      <c r="P579" s="1357"/>
    </row>
    <row r="580" spans="1:16" ht="12.75">
      <c r="A580" s="56"/>
      <c r="B580" s="159"/>
      <c r="C580" s="598"/>
      <c r="D580" s="88"/>
      <c r="E580" s="5"/>
      <c r="F580" s="5"/>
      <c r="G580" s="40"/>
      <c r="H580" s="590"/>
      <c r="I580" s="591"/>
      <c r="J580" s="592"/>
      <c r="K580" s="39"/>
      <c r="L580" s="593"/>
      <c r="M580" s="37"/>
      <c r="N580" s="37"/>
      <c r="O580" s="43"/>
      <c r="P580" s="37"/>
    </row>
    <row r="581" spans="1:16" ht="12.75">
      <c r="A581" s="562" t="s">
        <v>5299</v>
      </c>
      <c r="B581" s="159">
        <v>0</v>
      </c>
      <c r="C581" s="173" t="s">
        <v>5299</v>
      </c>
      <c r="D581" s="50" t="s">
        <v>5304</v>
      </c>
      <c r="E581" s="56" t="s">
        <v>5305</v>
      </c>
      <c r="F581" s="5">
        <v>1</v>
      </c>
      <c r="G581" s="7">
        <v>2</v>
      </c>
      <c r="H581" s="77">
        <v>2</v>
      </c>
      <c r="I581" s="78">
        <v>2</v>
      </c>
      <c r="J581" s="79">
        <v>0</v>
      </c>
      <c r="K581" s="6">
        <v>0</v>
      </c>
      <c r="L581" s="80">
        <v>0</v>
      </c>
      <c r="M581" s="64">
        <v>0</v>
      </c>
      <c r="N581" s="15">
        <v>0</v>
      </c>
      <c r="O581" s="43">
        <v>100</v>
      </c>
      <c r="P581" s="5" t="s">
        <v>48</v>
      </c>
    </row>
    <row r="582" spans="1:16" ht="12.75">
      <c r="A582" s="56"/>
      <c r="B582" s="159"/>
      <c r="C582" s="173"/>
      <c r="D582" s="88"/>
      <c r="E582" s="56"/>
      <c r="F582" s="5"/>
      <c r="G582" s="7"/>
      <c r="H582" s="77"/>
      <c r="I582" s="78"/>
      <c r="J582" s="79"/>
      <c r="K582" s="6"/>
      <c r="L582" s="80"/>
      <c r="M582" s="64"/>
      <c r="N582" s="15"/>
      <c r="O582" s="43"/>
      <c r="P582" s="5"/>
    </row>
    <row r="583" spans="1:16" ht="12.75">
      <c r="A583" s="562" t="s">
        <v>5307</v>
      </c>
      <c r="B583" s="159">
        <v>1</v>
      </c>
      <c r="C583" s="173" t="s">
        <v>5308</v>
      </c>
      <c r="D583" s="81" t="s">
        <v>5309</v>
      </c>
      <c r="E583" s="35" t="s">
        <v>5310</v>
      </c>
      <c r="F583" s="5">
        <v>1.5</v>
      </c>
      <c r="G583" s="7">
        <v>2</v>
      </c>
      <c r="H583" s="77">
        <v>2</v>
      </c>
      <c r="I583" s="78">
        <v>2</v>
      </c>
      <c r="J583" s="79">
        <v>0</v>
      </c>
      <c r="K583" s="6">
        <v>0</v>
      </c>
      <c r="L583" s="80">
        <v>0</v>
      </c>
      <c r="M583" s="64">
        <v>10</v>
      </c>
      <c r="N583" s="15">
        <v>10</v>
      </c>
      <c r="O583" s="43">
        <v>150</v>
      </c>
      <c r="P583" s="5" t="s">
        <v>48</v>
      </c>
    </row>
    <row r="584" spans="1:16" ht="12.75">
      <c r="A584" s="562" t="s">
        <v>5312</v>
      </c>
      <c r="B584" s="159">
        <v>1</v>
      </c>
      <c r="C584" s="173" t="s">
        <v>5313</v>
      </c>
      <c r="D584" s="81" t="s">
        <v>5314</v>
      </c>
      <c r="E584" s="35" t="s">
        <v>5315</v>
      </c>
      <c r="F584" s="5">
        <v>1.5</v>
      </c>
      <c r="G584" s="7">
        <v>2</v>
      </c>
      <c r="H584" s="77">
        <v>2</v>
      </c>
      <c r="I584" s="78">
        <v>2</v>
      </c>
      <c r="J584" s="79">
        <v>0</v>
      </c>
      <c r="K584" s="6">
        <v>0</v>
      </c>
      <c r="L584" s="80">
        <v>0</v>
      </c>
      <c r="M584" s="64">
        <v>10</v>
      </c>
      <c r="N584" s="15">
        <v>10</v>
      </c>
      <c r="O584" s="43">
        <v>150</v>
      </c>
      <c r="P584" s="5" t="s">
        <v>48</v>
      </c>
    </row>
    <row r="585" spans="1:16" ht="12.75">
      <c r="A585" s="562" t="s">
        <v>5317</v>
      </c>
      <c r="B585" s="159">
        <v>1</v>
      </c>
      <c r="C585" s="173" t="s">
        <v>5318</v>
      </c>
      <c r="D585" s="60" t="s">
        <v>295</v>
      </c>
      <c r="E585" s="56" t="s">
        <v>5319</v>
      </c>
      <c r="F585" s="5">
        <v>1.5</v>
      </c>
      <c r="G585" s="7">
        <v>2</v>
      </c>
      <c r="H585" s="77">
        <v>2</v>
      </c>
      <c r="I585" s="78">
        <v>2</v>
      </c>
      <c r="J585" s="79">
        <v>0</v>
      </c>
      <c r="K585" s="6">
        <v>0</v>
      </c>
      <c r="L585" s="80">
        <v>0</v>
      </c>
      <c r="M585" s="64">
        <v>10</v>
      </c>
      <c r="N585" s="15">
        <v>10</v>
      </c>
      <c r="O585" s="43">
        <v>150</v>
      </c>
      <c r="P585" s="5" t="s">
        <v>48</v>
      </c>
    </row>
    <row r="586" spans="1:16" ht="12.75">
      <c r="A586" s="562" t="s">
        <v>5321</v>
      </c>
      <c r="B586" s="159">
        <v>1</v>
      </c>
      <c r="C586" s="173" t="s">
        <v>5322</v>
      </c>
      <c r="D586" s="60" t="s">
        <v>5323</v>
      </c>
      <c r="E586" s="56" t="s">
        <v>7500</v>
      </c>
      <c r="F586" s="5">
        <v>1.5</v>
      </c>
      <c r="G586" s="7">
        <v>2</v>
      </c>
      <c r="H586" s="77">
        <v>2</v>
      </c>
      <c r="I586" s="78">
        <v>2</v>
      </c>
      <c r="J586" s="79">
        <v>0</v>
      </c>
      <c r="K586" s="6">
        <v>0</v>
      </c>
      <c r="L586" s="80">
        <v>0</v>
      </c>
      <c r="M586" s="64">
        <v>10</v>
      </c>
      <c r="N586" s="15">
        <v>10</v>
      </c>
      <c r="O586" s="43">
        <v>150</v>
      </c>
      <c r="P586" s="5" t="s">
        <v>48</v>
      </c>
    </row>
    <row r="587" spans="1:16" ht="12.75">
      <c r="A587" s="562" t="s">
        <v>5325</v>
      </c>
      <c r="B587" s="159">
        <v>1</v>
      </c>
      <c r="C587" s="173" t="s">
        <v>5326</v>
      </c>
      <c r="D587" s="60" t="s">
        <v>5327</v>
      </c>
      <c r="E587" s="56" t="s">
        <v>7500</v>
      </c>
      <c r="F587" s="5">
        <v>1.5</v>
      </c>
      <c r="G587" s="7">
        <v>2</v>
      </c>
      <c r="H587" s="77">
        <v>2</v>
      </c>
      <c r="I587" s="78">
        <v>2</v>
      </c>
      <c r="J587" s="79">
        <v>0</v>
      </c>
      <c r="K587" s="6">
        <v>0</v>
      </c>
      <c r="L587" s="80">
        <v>0</v>
      </c>
      <c r="M587" s="64">
        <v>10</v>
      </c>
      <c r="N587" s="15">
        <v>10</v>
      </c>
      <c r="O587" s="43">
        <v>150</v>
      </c>
      <c r="P587" s="5" t="s">
        <v>48</v>
      </c>
    </row>
    <row r="588" spans="1:16" ht="12.75">
      <c r="A588" s="562" t="s">
        <v>5329</v>
      </c>
      <c r="B588" s="159">
        <v>1</v>
      </c>
      <c r="C588" s="173" t="s">
        <v>5330</v>
      </c>
      <c r="D588" s="60" t="s">
        <v>295</v>
      </c>
      <c r="E588" s="56" t="s">
        <v>5331</v>
      </c>
      <c r="F588" s="5">
        <v>1.5</v>
      </c>
      <c r="G588" s="7">
        <v>2</v>
      </c>
      <c r="H588" s="77">
        <v>2</v>
      </c>
      <c r="I588" s="78">
        <v>2</v>
      </c>
      <c r="J588" s="79">
        <v>0</v>
      </c>
      <c r="K588" s="6">
        <v>0</v>
      </c>
      <c r="L588" s="80">
        <v>0</v>
      </c>
      <c r="M588" s="64">
        <v>10</v>
      </c>
      <c r="N588" s="15">
        <v>10</v>
      </c>
      <c r="O588" s="43">
        <v>150</v>
      </c>
      <c r="P588" s="5" t="s">
        <v>48</v>
      </c>
    </row>
    <row r="589" spans="1:16" ht="12.75">
      <c r="A589" s="562" t="s">
        <v>5333</v>
      </c>
      <c r="B589" s="159">
        <v>1</v>
      </c>
      <c r="C589" s="173" t="s">
        <v>5334</v>
      </c>
      <c r="D589" s="60" t="s">
        <v>5335</v>
      </c>
      <c r="E589" s="56" t="s">
        <v>7500</v>
      </c>
      <c r="F589" s="5">
        <v>1.5</v>
      </c>
      <c r="G589" s="7">
        <v>2</v>
      </c>
      <c r="H589" s="77">
        <v>2</v>
      </c>
      <c r="I589" s="78">
        <v>2</v>
      </c>
      <c r="J589" s="79">
        <v>0</v>
      </c>
      <c r="K589" s="6">
        <v>0</v>
      </c>
      <c r="L589" s="80">
        <v>0</v>
      </c>
      <c r="M589" s="64">
        <v>10</v>
      </c>
      <c r="N589" s="15">
        <v>10</v>
      </c>
      <c r="O589" s="43">
        <v>150</v>
      </c>
      <c r="P589" s="5" t="s">
        <v>48</v>
      </c>
    </row>
    <row r="590" spans="1:16" ht="12.75">
      <c r="A590" s="562" t="s">
        <v>5337</v>
      </c>
      <c r="B590" s="159">
        <v>1</v>
      </c>
      <c r="C590" s="173" t="s">
        <v>5338</v>
      </c>
      <c r="D590" s="60" t="s">
        <v>5339</v>
      </c>
      <c r="E590" s="56" t="s">
        <v>7500</v>
      </c>
      <c r="F590" s="5">
        <v>1.5</v>
      </c>
      <c r="G590" s="7">
        <v>2</v>
      </c>
      <c r="H590" s="77">
        <v>2</v>
      </c>
      <c r="I590" s="78">
        <v>2</v>
      </c>
      <c r="J590" s="79">
        <v>0</v>
      </c>
      <c r="K590" s="6">
        <v>0</v>
      </c>
      <c r="L590" s="80">
        <v>0</v>
      </c>
      <c r="M590" s="64">
        <v>10</v>
      </c>
      <c r="N590" s="15">
        <v>10</v>
      </c>
      <c r="O590" s="43">
        <v>150</v>
      </c>
      <c r="P590" s="5" t="s">
        <v>48</v>
      </c>
    </row>
    <row r="591" spans="1:16" ht="12.75">
      <c r="A591" s="562" t="s">
        <v>5341</v>
      </c>
      <c r="B591" s="159">
        <v>1</v>
      </c>
      <c r="C591" s="173" t="s">
        <v>5342</v>
      </c>
      <c r="D591" s="60" t="s">
        <v>295</v>
      </c>
      <c r="E591" s="56" t="s">
        <v>5343</v>
      </c>
      <c r="F591" s="5">
        <v>1.5</v>
      </c>
      <c r="G591" s="7">
        <v>2</v>
      </c>
      <c r="H591" s="77">
        <v>2</v>
      </c>
      <c r="I591" s="78">
        <v>2</v>
      </c>
      <c r="J591" s="79">
        <v>0</v>
      </c>
      <c r="K591" s="6">
        <v>0</v>
      </c>
      <c r="L591" s="80">
        <v>0</v>
      </c>
      <c r="M591" s="64">
        <v>10</v>
      </c>
      <c r="N591" s="15">
        <v>10</v>
      </c>
      <c r="O591" s="43">
        <v>150</v>
      </c>
      <c r="P591" s="5" t="s">
        <v>48</v>
      </c>
    </row>
    <row r="592" spans="1:16" ht="12.75">
      <c r="A592" s="562" t="s">
        <v>5345</v>
      </c>
      <c r="B592" s="159">
        <v>1</v>
      </c>
      <c r="C592" s="173" t="s">
        <v>5346</v>
      </c>
      <c r="D592" s="60" t="s">
        <v>5347</v>
      </c>
      <c r="E592" s="56" t="s">
        <v>7500</v>
      </c>
      <c r="F592" s="5">
        <v>1.5</v>
      </c>
      <c r="G592" s="7">
        <v>2</v>
      </c>
      <c r="H592" s="77">
        <v>2</v>
      </c>
      <c r="I592" s="78">
        <v>2</v>
      </c>
      <c r="J592" s="79">
        <v>0</v>
      </c>
      <c r="K592" s="6">
        <v>0</v>
      </c>
      <c r="L592" s="80">
        <v>0</v>
      </c>
      <c r="M592" s="64">
        <v>10</v>
      </c>
      <c r="N592" s="15">
        <v>10</v>
      </c>
      <c r="O592" s="43">
        <v>150</v>
      </c>
      <c r="P592" s="5" t="s">
        <v>48</v>
      </c>
    </row>
    <row r="593" spans="1:16" ht="12.75">
      <c r="A593" s="562" t="s">
        <v>5349</v>
      </c>
      <c r="B593" s="159">
        <v>1</v>
      </c>
      <c r="C593" s="173" t="s">
        <v>5350</v>
      </c>
      <c r="D593" s="60" t="s">
        <v>5351</v>
      </c>
      <c r="E593" s="56" t="s">
        <v>7500</v>
      </c>
      <c r="F593" s="5">
        <v>1.5</v>
      </c>
      <c r="G593" s="7">
        <v>2</v>
      </c>
      <c r="H593" s="77">
        <v>2</v>
      </c>
      <c r="I593" s="78">
        <v>2</v>
      </c>
      <c r="J593" s="79">
        <v>0</v>
      </c>
      <c r="K593" s="6">
        <v>0</v>
      </c>
      <c r="L593" s="80">
        <v>0</v>
      </c>
      <c r="M593" s="64">
        <v>10</v>
      </c>
      <c r="N593" s="15">
        <v>10</v>
      </c>
      <c r="O593" s="43">
        <v>150</v>
      </c>
      <c r="P593" s="5" t="s">
        <v>48</v>
      </c>
    </row>
    <row r="594" spans="1:16" ht="12.75">
      <c r="A594" s="562" t="s">
        <v>5353</v>
      </c>
      <c r="B594" s="159">
        <v>1</v>
      </c>
      <c r="C594" s="173" t="s">
        <v>5354</v>
      </c>
      <c r="D594" s="60" t="s">
        <v>295</v>
      </c>
      <c r="E594" s="56" t="s">
        <v>5355</v>
      </c>
      <c r="F594" s="5">
        <v>1.5</v>
      </c>
      <c r="G594" s="7">
        <v>2</v>
      </c>
      <c r="H594" s="77">
        <v>2</v>
      </c>
      <c r="I594" s="78">
        <v>2</v>
      </c>
      <c r="J594" s="79">
        <v>0</v>
      </c>
      <c r="K594" s="6">
        <v>0</v>
      </c>
      <c r="L594" s="80">
        <v>0</v>
      </c>
      <c r="M594" s="64">
        <v>10</v>
      </c>
      <c r="N594" s="15">
        <v>10</v>
      </c>
      <c r="O594" s="43">
        <v>150</v>
      </c>
      <c r="P594" s="5" t="s">
        <v>48</v>
      </c>
    </row>
    <row r="595" spans="1:16" ht="12.75">
      <c r="A595" s="562" t="s">
        <v>5357</v>
      </c>
      <c r="B595" s="159">
        <v>1</v>
      </c>
      <c r="C595" s="173" t="s">
        <v>5358</v>
      </c>
      <c r="D595" s="60" t="s">
        <v>5359</v>
      </c>
      <c r="E595" s="56" t="s">
        <v>7500</v>
      </c>
      <c r="F595" s="5">
        <v>1.5</v>
      </c>
      <c r="G595" s="7">
        <v>2</v>
      </c>
      <c r="H595" s="77">
        <v>2</v>
      </c>
      <c r="I595" s="78">
        <v>2</v>
      </c>
      <c r="J595" s="79">
        <v>0</v>
      </c>
      <c r="K595" s="6">
        <v>0</v>
      </c>
      <c r="L595" s="80">
        <v>0</v>
      </c>
      <c r="M595" s="64">
        <v>10</v>
      </c>
      <c r="N595" s="15">
        <v>10</v>
      </c>
      <c r="O595" s="43">
        <v>150</v>
      </c>
      <c r="P595" s="5" t="s">
        <v>48</v>
      </c>
    </row>
    <row r="596" spans="1:16" ht="12.75">
      <c r="A596" s="562" t="s">
        <v>5361</v>
      </c>
      <c r="B596" s="159">
        <v>1</v>
      </c>
      <c r="C596" s="173" t="s">
        <v>5362</v>
      </c>
      <c r="D596" s="60" t="s">
        <v>5363</v>
      </c>
      <c r="E596" s="56" t="s">
        <v>7500</v>
      </c>
      <c r="F596" s="5">
        <v>1.5</v>
      </c>
      <c r="G596" s="7">
        <v>2</v>
      </c>
      <c r="H596" s="77">
        <v>2</v>
      </c>
      <c r="I596" s="78">
        <v>2</v>
      </c>
      <c r="J596" s="79">
        <v>0</v>
      </c>
      <c r="K596" s="6">
        <v>0</v>
      </c>
      <c r="L596" s="80">
        <v>0</v>
      </c>
      <c r="M596" s="64">
        <v>10</v>
      </c>
      <c r="N596" s="15">
        <v>10</v>
      </c>
      <c r="O596" s="43">
        <v>150</v>
      </c>
      <c r="P596" s="5" t="s">
        <v>48</v>
      </c>
    </row>
    <row r="597" spans="1:16" ht="12.75">
      <c r="A597" s="562" t="s">
        <v>5365</v>
      </c>
      <c r="B597" s="159">
        <v>1</v>
      </c>
      <c r="C597" s="173" t="s">
        <v>5366</v>
      </c>
      <c r="D597" s="60" t="s">
        <v>295</v>
      </c>
      <c r="E597" s="56" t="s">
        <v>5367</v>
      </c>
      <c r="F597" s="5">
        <v>1.5</v>
      </c>
      <c r="G597" s="7">
        <v>2</v>
      </c>
      <c r="H597" s="77">
        <v>2</v>
      </c>
      <c r="I597" s="78">
        <v>2</v>
      </c>
      <c r="J597" s="79">
        <v>0</v>
      </c>
      <c r="K597" s="6">
        <v>0</v>
      </c>
      <c r="L597" s="80">
        <v>0</v>
      </c>
      <c r="M597" s="64">
        <v>10</v>
      </c>
      <c r="N597" s="15">
        <v>10</v>
      </c>
      <c r="O597" s="43">
        <v>150</v>
      </c>
      <c r="P597" s="5" t="s">
        <v>48</v>
      </c>
    </row>
    <row r="598" spans="1:16" ht="12.75">
      <c r="A598" s="562" t="s">
        <v>5369</v>
      </c>
      <c r="B598" s="159">
        <v>1</v>
      </c>
      <c r="C598" s="173" t="s">
        <v>5370</v>
      </c>
      <c r="D598" s="60" t="s">
        <v>5371</v>
      </c>
      <c r="E598" s="56" t="s">
        <v>7500</v>
      </c>
      <c r="F598" s="5">
        <v>1.5</v>
      </c>
      <c r="G598" s="7">
        <v>2</v>
      </c>
      <c r="H598" s="77">
        <v>2</v>
      </c>
      <c r="I598" s="78">
        <v>2</v>
      </c>
      <c r="J598" s="79">
        <v>0</v>
      </c>
      <c r="K598" s="6">
        <v>0</v>
      </c>
      <c r="L598" s="80">
        <v>0</v>
      </c>
      <c r="M598" s="64">
        <v>10</v>
      </c>
      <c r="N598" s="15">
        <v>10</v>
      </c>
      <c r="O598" s="43">
        <v>150</v>
      </c>
      <c r="P598" s="5" t="s">
        <v>48</v>
      </c>
    </row>
    <row r="599" spans="1:16" ht="12.75">
      <c r="A599" s="562" t="s">
        <v>5373</v>
      </c>
      <c r="B599" s="159">
        <v>1</v>
      </c>
      <c r="C599" s="173" t="s">
        <v>5374</v>
      </c>
      <c r="D599" s="60" t="s">
        <v>5375</v>
      </c>
      <c r="E599" s="56" t="s">
        <v>7500</v>
      </c>
      <c r="F599" s="5">
        <v>1.5</v>
      </c>
      <c r="G599" s="7">
        <v>2</v>
      </c>
      <c r="H599" s="77">
        <v>2</v>
      </c>
      <c r="I599" s="78">
        <v>2</v>
      </c>
      <c r="J599" s="79">
        <v>0</v>
      </c>
      <c r="K599" s="6">
        <v>0</v>
      </c>
      <c r="L599" s="80">
        <v>0</v>
      </c>
      <c r="M599" s="64">
        <v>10</v>
      </c>
      <c r="N599" s="15">
        <v>10</v>
      </c>
      <c r="O599" s="43">
        <v>150</v>
      </c>
      <c r="P599" s="5" t="s">
        <v>48</v>
      </c>
    </row>
    <row r="600" spans="1:16" ht="12.75">
      <c r="A600" s="562" t="s">
        <v>5377</v>
      </c>
      <c r="B600" s="159">
        <v>1</v>
      </c>
      <c r="C600" s="173" t="s">
        <v>5378</v>
      </c>
      <c r="D600" s="60" t="s">
        <v>295</v>
      </c>
      <c r="E600" s="56" t="s">
        <v>5379</v>
      </c>
      <c r="F600" s="5">
        <v>1.5</v>
      </c>
      <c r="G600" s="7">
        <v>2</v>
      </c>
      <c r="H600" s="77">
        <v>2</v>
      </c>
      <c r="I600" s="78">
        <v>2</v>
      </c>
      <c r="J600" s="79">
        <v>0</v>
      </c>
      <c r="K600" s="6">
        <v>0</v>
      </c>
      <c r="L600" s="80">
        <v>0</v>
      </c>
      <c r="M600" s="64">
        <v>10</v>
      </c>
      <c r="N600" s="15">
        <v>10</v>
      </c>
      <c r="O600" s="43">
        <v>150</v>
      </c>
      <c r="P600" s="5" t="s">
        <v>48</v>
      </c>
    </row>
    <row r="601" spans="1:16" ht="12.75">
      <c r="A601" s="562" t="s">
        <v>5381</v>
      </c>
      <c r="B601" s="159">
        <v>1</v>
      </c>
      <c r="C601" s="173" t="s">
        <v>5382</v>
      </c>
      <c r="D601" s="60" t="s">
        <v>5383</v>
      </c>
      <c r="E601" s="56" t="s">
        <v>7500</v>
      </c>
      <c r="F601" s="5">
        <v>1.5</v>
      </c>
      <c r="G601" s="7">
        <v>2</v>
      </c>
      <c r="H601" s="77">
        <v>2</v>
      </c>
      <c r="I601" s="78">
        <v>2</v>
      </c>
      <c r="J601" s="79">
        <v>0</v>
      </c>
      <c r="K601" s="6">
        <v>0</v>
      </c>
      <c r="L601" s="80">
        <v>0</v>
      </c>
      <c r="M601" s="64">
        <v>10</v>
      </c>
      <c r="N601" s="15">
        <v>10</v>
      </c>
      <c r="O601" s="43">
        <v>150</v>
      </c>
      <c r="P601" s="5" t="s">
        <v>48</v>
      </c>
    </row>
    <row r="602" spans="1:16" ht="12.75">
      <c r="A602" s="562" t="s">
        <v>5385</v>
      </c>
      <c r="B602" s="159">
        <v>1</v>
      </c>
      <c r="C602" s="173" t="s">
        <v>5386</v>
      </c>
      <c r="D602" s="60" t="s">
        <v>5387</v>
      </c>
      <c r="E602" s="56" t="s">
        <v>7500</v>
      </c>
      <c r="F602" s="5">
        <v>1.5</v>
      </c>
      <c r="G602" s="7">
        <v>2</v>
      </c>
      <c r="H602" s="77">
        <v>2</v>
      </c>
      <c r="I602" s="78">
        <v>2</v>
      </c>
      <c r="J602" s="79">
        <v>0</v>
      </c>
      <c r="K602" s="6">
        <v>0</v>
      </c>
      <c r="L602" s="80">
        <v>0</v>
      </c>
      <c r="M602" s="64">
        <v>10</v>
      </c>
      <c r="N602" s="15">
        <v>10</v>
      </c>
      <c r="O602" s="43">
        <v>150</v>
      </c>
      <c r="P602" s="5" t="s">
        <v>48</v>
      </c>
    </row>
    <row r="603" spans="1:16" ht="12.75">
      <c r="A603" s="562" t="s">
        <v>5389</v>
      </c>
      <c r="B603" s="159">
        <v>1</v>
      </c>
      <c r="C603" s="173" t="s">
        <v>5390</v>
      </c>
      <c r="D603" s="60" t="s">
        <v>295</v>
      </c>
      <c r="E603" s="56" t="s">
        <v>5391</v>
      </c>
      <c r="F603" s="5">
        <v>1.5</v>
      </c>
      <c r="G603" s="7">
        <v>2</v>
      </c>
      <c r="H603" s="77">
        <v>2</v>
      </c>
      <c r="I603" s="78">
        <v>2</v>
      </c>
      <c r="J603" s="79">
        <v>0</v>
      </c>
      <c r="K603" s="6">
        <v>0</v>
      </c>
      <c r="L603" s="80">
        <v>0</v>
      </c>
      <c r="M603" s="64">
        <v>10</v>
      </c>
      <c r="N603" s="15">
        <v>10</v>
      </c>
      <c r="O603" s="43">
        <v>150</v>
      </c>
      <c r="P603" s="5" t="s">
        <v>48</v>
      </c>
    </row>
    <row r="604" spans="1:16" ht="12.75">
      <c r="A604" s="562" t="s">
        <v>5393</v>
      </c>
      <c r="B604" s="159">
        <v>1</v>
      </c>
      <c r="C604" s="173" t="s">
        <v>5394</v>
      </c>
      <c r="D604" s="60" t="s">
        <v>5395</v>
      </c>
      <c r="E604" s="56" t="s">
        <v>7500</v>
      </c>
      <c r="F604" s="5">
        <v>1.5</v>
      </c>
      <c r="G604" s="7">
        <v>2</v>
      </c>
      <c r="H604" s="77">
        <v>2</v>
      </c>
      <c r="I604" s="78">
        <v>2</v>
      </c>
      <c r="J604" s="79">
        <v>0</v>
      </c>
      <c r="K604" s="6">
        <v>0</v>
      </c>
      <c r="L604" s="80">
        <v>0</v>
      </c>
      <c r="M604" s="64">
        <v>10</v>
      </c>
      <c r="N604" s="15">
        <v>10</v>
      </c>
      <c r="O604" s="43">
        <v>150</v>
      </c>
      <c r="P604" s="5" t="s">
        <v>48</v>
      </c>
    </row>
    <row r="605" spans="1:16" ht="12.75">
      <c r="A605" s="562" t="s">
        <v>5397</v>
      </c>
      <c r="B605" s="159">
        <v>1</v>
      </c>
      <c r="C605" s="173" t="s">
        <v>5398</v>
      </c>
      <c r="D605" s="60" t="s">
        <v>5399</v>
      </c>
      <c r="E605" s="56" t="s">
        <v>7500</v>
      </c>
      <c r="F605" s="5">
        <v>1.5</v>
      </c>
      <c r="G605" s="7">
        <v>2</v>
      </c>
      <c r="H605" s="77">
        <v>2</v>
      </c>
      <c r="I605" s="78">
        <v>2</v>
      </c>
      <c r="J605" s="79">
        <v>0</v>
      </c>
      <c r="K605" s="6">
        <v>0</v>
      </c>
      <c r="L605" s="80">
        <v>0</v>
      </c>
      <c r="M605" s="64">
        <v>10</v>
      </c>
      <c r="N605" s="15">
        <v>10</v>
      </c>
      <c r="O605" s="43">
        <v>150</v>
      </c>
      <c r="P605" s="5" t="s">
        <v>48</v>
      </c>
    </row>
    <row r="606" spans="1:16" ht="12.75">
      <c r="A606" s="562" t="s">
        <v>5401</v>
      </c>
      <c r="B606" s="159">
        <v>1</v>
      </c>
      <c r="C606" s="173" t="s">
        <v>5402</v>
      </c>
      <c r="D606" s="60" t="s">
        <v>5403</v>
      </c>
      <c r="E606" s="56" t="s">
        <v>7500</v>
      </c>
      <c r="F606" s="5">
        <v>1.5</v>
      </c>
      <c r="G606" s="7">
        <v>2</v>
      </c>
      <c r="H606" s="77">
        <v>2</v>
      </c>
      <c r="I606" s="78">
        <v>2</v>
      </c>
      <c r="J606" s="79">
        <v>0</v>
      </c>
      <c r="K606" s="6">
        <v>0</v>
      </c>
      <c r="L606" s="80">
        <v>0</v>
      </c>
      <c r="M606" s="64">
        <v>10</v>
      </c>
      <c r="N606" s="15">
        <v>10</v>
      </c>
      <c r="O606" s="43">
        <v>150</v>
      </c>
      <c r="P606" s="5" t="s">
        <v>48</v>
      </c>
    </row>
    <row r="607" spans="1:16" ht="12.75">
      <c r="A607" s="562" t="s">
        <v>5405</v>
      </c>
      <c r="B607" s="159">
        <v>2</v>
      </c>
      <c r="C607" s="173" t="s">
        <v>5405</v>
      </c>
      <c r="D607" s="50" t="s">
        <v>5406</v>
      </c>
      <c r="E607" s="56" t="s">
        <v>5407</v>
      </c>
      <c r="F607" s="5">
        <v>2</v>
      </c>
      <c r="G607" s="7">
        <v>4</v>
      </c>
      <c r="H607" s="77">
        <v>4</v>
      </c>
      <c r="I607" s="78">
        <v>4</v>
      </c>
      <c r="J607" s="79">
        <v>0</v>
      </c>
      <c r="K607" s="6">
        <v>0</v>
      </c>
      <c r="L607" s="80">
        <v>0</v>
      </c>
      <c r="M607" s="64">
        <v>20</v>
      </c>
      <c r="N607" s="15">
        <v>20</v>
      </c>
      <c r="O607" s="43">
        <v>150</v>
      </c>
      <c r="P607" s="5" t="s">
        <v>48</v>
      </c>
    </row>
    <row r="608" spans="1:16" ht="12.75">
      <c r="A608" s="562" t="s">
        <v>5409</v>
      </c>
      <c r="B608" s="159">
        <v>2</v>
      </c>
      <c r="C608" s="173" t="s">
        <v>5409</v>
      </c>
      <c r="D608" s="50" t="s">
        <v>5410</v>
      </c>
      <c r="E608" s="56" t="s">
        <v>5411</v>
      </c>
      <c r="F608" s="5">
        <v>2</v>
      </c>
      <c r="G608" s="7">
        <v>4</v>
      </c>
      <c r="H608" s="77">
        <v>4</v>
      </c>
      <c r="I608" s="78">
        <v>4</v>
      </c>
      <c r="J608" s="79">
        <v>0</v>
      </c>
      <c r="K608" s="6">
        <v>0</v>
      </c>
      <c r="L608" s="80">
        <v>0</v>
      </c>
      <c r="M608" s="64">
        <v>20</v>
      </c>
      <c r="N608" s="15">
        <v>20</v>
      </c>
      <c r="O608" s="43">
        <v>150</v>
      </c>
      <c r="P608" s="5" t="s">
        <v>48</v>
      </c>
    </row>
    <row r="609" spans="1:16" ht="12.75">
      <c r="A609" s="562" t="s">
        <v>5413</v>
      </c>
      <c r="B609" s="159">
        <v>4</v>
      </c>
      <c r="C609" s="173" t="s">
        <v>5413</v>
      </c>
      <c r="D609" s="50" t="s">
        <v>5414</v>
      </c>
      <c r="E609" s="56" t="s">
        <v>5415</v>
      </c>
      <c r="F609" s="5">
        <v>3</v>
      </c>
      <c r="G609" s="7">
        <v>6</v>
      </c>
      <c r="H609" s="77">
        <v>6</v>
      </c>
      <c r="I609" s="78">
        <v>6</v>
      </c>
      <c r="J609" s="79">
        <v>0</v>
      </c>
      <c r="K609" s="6">
        <v>0</v>
      </c>
      <c r="L609" s="80">
        <v>0</v>
      </c>
      <c r="M609" s="64">
        <v>35</v>
      </c>
      <c r="N609" s="15">
        <v>35</v>
      </c>
      <c r="O609" s="43">
        <v>200</v>
      </c>
      <c r="P609" s="5" t="s">
        <v>48</v>
      </c>
    </row>
    <row r="610" spans="1:16" ht="12.75">
      <c r="A610" s="56"/>
      <c r="B610" s="159"/>
      <c r="C610" s="598"/>
      <c r="D610" s="88"/>
      <c r="E610" s="5"/>
      <c r="F610" s="5"/>
      <c r="G610" s="40"/>
      <c r="H610" s="590"/>
      <c r="I610" s="591"/>
      <c r="J610" s="592"/>
      <c r="K610" s="39"/>
      <c r="L610" s="593"/>
      <c r="M610" s="37"/>
      <c r="N610" s="37"/>
      <c r="O610" s="43"/>
      <c r="P610" s="37"/>
    </row>
    <row r="611" spans="1:16" ht="12.75">
      <c r="A611" s="562" t="s">
        <v>5417</v>
      </c>
      <c r="B611" s="159">
        <v>3</v>
      </c>
      <c r="C611" s="173" t="s">
        <v>5417</v>
      </c>
      <c r="D611" s="81" t="s">
        <v>5418</v>
      </c>
      <c r="E611" s="35" t="s">
        <v>5419</v>
      </c>
      <c r="F611" s="5">
        <v>2.5</v>
      </c>
      <c r="G611" s="7">
        <v>6</v>
      </c>
      <c r="H611" s="77">
        <v>6</v>
      </c>
      <c r="I611" s="78">
        <v>6</v>
      </c>
      <c r="J611" s="79">
        <v>0</v>
      </c>
      <c r="K611" s="6">
        <v>0</v>
      </c>
      <c r="L611" s="80">
        <v>0</v>
      </c>
      <c r="M611" s="64">
        <v>20</v>
      </c>
      <c r="N611" s="15">
        <v>20</v>
      </c>
      <c r="O611" s="43">
        <v>200</v>
      </c>
      <c r="P611" s="5" t="s">
        <v>48</v>
      </c>
    </row>
    <row r="612" spans="1:16" ht="12.75">
      <c r="A612" s="562" t="s">
        <v>5421</v>
      </c>
      <c r="B612" s="159">
        <v>3</v>
      </c>
      <c r="C612" s="173" t="s">
        <v>5421</v>
      </c>
      <c r="D612" s="81" t="s">
        <v>5422</v>
      </c>
      <c r="E612" s="35" t="s">
        <v>5423</v>
      </c>
      <c r="F612" s="5">
        <v>2.5</v>
      </c>
      <c r="G612" s="7">
        <v>6</v>
      </c>
      <c r="H612" s="77">
        <v>6</v>
      </c>
      <c r="I612" s="78">
        <v>6</v>
      </c>
      <c r="J612" s="79">
        <v>0</v>
      </c>
      <c r="K612" s="6">
        <v>0</v>
      </c>
      <c r="L612" s="80">
        <v>0</v>
      </c>
      <c r="M612" s="64">
        <v>20</v>
      </c>
      <c r="N612" s="15">
        <v>20</v>
      </c>
      <c r="O612" s="43">
        <v>200</v>
      </c>
      <c r="P612" s="5" t="s">
        <v>48</v>
      </c>
    </row>
    <row r="613" spans="1:16" ht="12.75">
      <c r="A613" s="562" t="s">
        <v>5425</v>
      </c>
      <c r="B613" s="159">
        <v>3</v>
      </c>
      <c r="C613" s="173" t="s">
        <v>5425</v>
      </c>
      <c r="D613" s="81" t="s">
        <v>5426</v>
      </c>
      <c r="E613" s="35" t="s">
        <v>5427</v>
      </c>
      <c r="F613" s="5">
        <v>2.5</v>
      </c>
      <c r="G613" s="7">
        <v>6</v>
      </c>
      <c r="H613" s="77">
        <v>6</v>
      </c>
      <c r="I613" s="78">
        <v>6</v>
      </c>
      <c r="J613" s="79">
        <v>0</v>
      </c>
      <c r="K613" s="6">
        <v>0</v>
      </c>
      <c r="L613" s="80">
        <v>0</v>
      </c>
      <c r="M613" s="64">
        <v>20</v>
      </c>
      <c r="N613" s="15">
        <v>20</v>
      </c>
      <c r="O613" s="43">
        <v>200</v>
      </c>
      <c r="P613" s="5" t="s">
        <v>48</v>
      </c>
    </row>
    <row r="614" spans="1:16" ht="12.75">
      <c r="A614" s="562" t="s">
        <v>5429</v>
      </c>
      <c r="B614" s="159">
        <v>3</v>
      </c>
      <c r="C614" s="173" t="s">
        <v>5429</v>
      </c>
      <c r="D614" s="81" t="s">
        <v>5430</v>
      </c>
      <c r="E614" s="35" t="s">
        <v>5431</v>
      </c>
      <c r="F614" s="5">
        <v>2.5</v>
      </c>
      <c r="G614" s="7">
        <v>6</v>
      </c>
      <c r="H614" s="77">
        <v>6</v>
      </c>
      <c r="I614" s="78">
        <v>6</v>
      </c>
      <c r="J614" s="79">
        <v>0</v>
      </c>
      <c r="K614" s="6">
        <v>0</v>
      </c>
      <c r="L614" s="80">
        <v>0</v>
      </c>
      <c r="M614" s="64">
        <v>20</v>
      </c>
      <c r="N614" s="15">
        <v>20</v>
      </c>
      <c r="O614" s="43">
        <v>200</v>
      </c>
      <c r="P614" s="5" t="s">
        <v>48</v>
      </c>
    </row>
    <row r="615" spans="1:16" ht="12.75">
      <c r="A615" s="562" t="s">
        <v>5433</v>
      </c>
      <c r="B615" s="159">
        <v>3</v>
      </c>
      <c r="C615" s="173" t="s">
        <v>5433</v>
      </c>
      <c r="D615" s="81" t="s">
        <v>5434</v>
      </c>
      <c r="E615" s="35" t="s">
        <v>5435</v>
      </c>
      <c r="F615" s="5">
        <v>2.5</v>
      </c>
      <c r="G615" s="7">
        <v>6</v>
      </c>
      <c r="H615" s="77">
        <v>6</v>
      </c>
      <c r="I615" s="78">
        <v>6</v>
      </c>
      <c r="J615" s="79">
        <v>0</v>
      </c>
      <c r="K615" s="6">
        <v>0</v>
      </c>
      <c r="L615" s="80">
        <v>0</v>
      </c>
      <c r="M615" s="64">
        <v>20</v>
      </c>
      <c r="N615" s="15">
        <v>20</v>
      </c>
      <c r="O615" s="43">
        <v>200</v>
      </c>
      <c r="P615" s="5" t="s">
        <v>48</v>
      </c>
    </row>
    <row r="616" spans="1:16" ht="12.75">
      <c r="A616" s="562" t="s">
        <v>5437</v>
      </c>
      <c r="B616" s="159">
        <v>3</v>
      </c>
      <c r="C616" s="173" t="s">
        <v>5437</v>
      </c>
      <c r="D616" s="81" t="s">
        <v>5438</v>
      </c>
      <c r="E616" s="35" t="s">
        <v>5439</v>
      </c>
      <c r="F616" s="5">
        <v>2.5</v>
      </c>
      <c r="G616" s="7">
        <v>6</v>
      </c>
      <c r="H616" s="77">
        <v>6</v>
      </c>
      <c r="I616" s="78">
        <v>6</v>
      </c>
      <c r="J616" s="79">
        <v>0</v>
      </c>
      <c r="K616" s="6">
        <v>0</v>
      </c>
      <c r="L616" s="80">
        <v>0</v>
      </c>
      <c r="M616" s="64">
        <v>20</v>
      </c>
      <c r="N616" s="15">
        <v>20</v>
      </c>
      <c r="O616" s="43">
        <v>200</v>
      </c>
      <c r="P616" s="5" t="s">
        <v>48</v>
      </c>
    </row>
    <row r="617" spans="1:16" ht="12.75">
      <c r="A617" s="562" t="s">
        <v>5441</v>
      </c>
      <c r="B617" s="159">
        <v>3</v>
      </c>
      <c r="C617" s="173" t="s">
        <v>5441</v>
      </c>
      <c r="D617" s="81" t="s">
        <v>5442</v>
      </c>
      <c r="E617" s="35" t="s">
        <v>5443</v>
      </c>
      <c r="F617" s="5">
        <v>2.5</v>
      </c>
      <c r="G617" s="7">
        <v>6</v>
      </c>
      <c r="H617" s="77">
        <v>6</v>
      </c>
      <c r="I617" s="78">
        <v>6</v>
      </c>
      <c r="J617" s="79">
        <v>0</v>
      </c>
      <c r="K617" s="6">
        <v>0</v>
      </c>
      <c r="L617" s="80">
        <v>0</v>
      </c>
      <c r="M617" s="64">
        <v>20</v>
      </c>
      <c r="N617" s="15">
        <v>20</v>
      </c>
      <c r="O617" s="43">
        <v>200</v>
      </c>
      <c r="P617" s="5" t="s">
        <v>48</v>
      </c>
    </row>
    <row r="618" spans="1:16" ht="12.75">
      <c r="A618" s="562" t="s">
        <v>5445</v>
      </c>
      <c r="B618" s="159">
        <v>3</v>
      </c>
      <c r="C618" s="173" t="s">
        <v>5445</v>
      </c>
      <c r="D618" s="81" t="s">
        <v>5446</v>
      </c>
      <c r="E618" s="35" t="s">
        <v>5447</v>
      </c>
      <c r="F618" s="5">
        <v>2.5</v>
      </c>
      <c r="G618" s="7">
        <v>6</v>
      </c>
      <c r="H618" s="77">
        <v>6</v>
      </c>
      <c r="I618" s="78">
        <v>6</v>
      </c>
      <c r="J618" s="79">
        <v>0</v>
      </c>
      <c r="K618" s="6">
        <v>0</v>
      </c>
      <c r="L618" s="80">
        <v>0</v>
      </c>
      <c r="M618" s="64">
        <v>20</v>
      </c>
      <c r="N618" s="15">
        <v>20</v>
      </c>
      <c r="O618" s="43">
        <v>200</v>
      </c>
      <c r="P618" s="5" t="s">
        <v>48</v>
      </c>
    </row>
    <row r="619" spans="1:16" ht="12.75">
      <c r="A619" s="562" t="s">
        <v>5449</v>
      </c>
      <c r="B619" s="159">
        <v>3</v>
      </c>
      <c r="C619" s="173" t="s">
        <v>5449</v>
      </c>
      <c r="D619" s="60" t="s">
        <v>3166</v>
      </c>
      <c r="E619" s="56" t="s">
        <v>7500</v>
      </c>
      <c r="F619" s="5">
        <v>2.5</v>
      </c>
      <c r="G619" s="7">
        <v>6</v>
      </c>
      <c r="H619" s="77">
        <v>6</v>
      </c>
      <c r="I619" s="78">
        <v>6</v>
      </c>
      <c r="J619" s="79">
        <v>0</v>
      </c>
      <c r="K619" s="6">
        <v>0</v>
      </c>
      <c r="L619" s="80">
        <v>0</v>
      </c>
      <c r="M619" s="64">
        <v>20</v>
      </c>
      <c r="N619" s="15">
        <v>20</v>
      </c>
      <c r="O619" s="43">
        <v>200</v>
      </c>
      <c r="P619" s="5" t="s">
        <v>48</v>
      </c>
    </row>
    <row r="620" spans="1:16" ht="12.75">
      <c r="A620" s="562" t="s">
        <v>5450</v>
      </c>
      <c r="B620" s="159">
        <v>3</v>
      </c>
      <c r="C620" s="173" t="s">
        <v>5450</v>
      </c>
      <c r="D620" s="60" t="s">
        <v>3169</v>
      </c>
      <c r="E620" s="56" t="s">
        <v>7500</v>
      </c>
      <c r="F620" s="5">
        <v>2.5</v>
      </c>
      <c r="G620" s="7">
        <v>6</v>
      </c>
      <c r="H620" s="77">
        <v>6</v>
      </c>
      <c r="I620" s="78">
        <v>6</v>
      </c>
      <c r="J620" s="79">
        <v>0</v>
      </c>
      <c r="K620" s="6">
        <v>0</v>
      </c>
      <c r="L620" s="80">
        <v>0</v>
      </c>
      <c r="M620" s="64">
        <v>20</v>
      </c>
      <c r="N620" s="15">
        <v>20</v>
      </c>
      <c r="O620" s="43">
        <v>200</v>
      </c>
      <c r="P620" s="5" t="s">
        <v>48</v>
      </c>
    </row>
    <row r="621" spans="1:16" ht="12.75">
      <c r="A621" s="562" t="s">
        <v>5451</v>
      </c>
      <c r="B621" s="159">
        <v>3</v>
      </c>
      <c r="C621" s="173" t="s">
        <v>5451</v>
      </c>
      <c r="D621" s="60" t="s">
        <v>3172</v>
      </c>
      <c r="E621" s="56" t="s">
        <v>7500</v>
      </c>
      <c r="F621" s="5">
        <v>2.5</v>
      </c>
      <c r="G621" s="7">
        <v>6</v>
      </c>
      <c r="H621" s="77">
        <v>6</v>
      </c>
      <c r="I621" s="78">
        <v>6</v>
      </c>
      <c r="J621" s="79">
        <v>0</v>
      </c>
      <c r="K621" s="6">
        <v>0</v>
      </c>
      <c r="L621" s="80">
        <v>0</v>
      </c>
      <c r="M621" s="64">
        <v>20</v>
      </c>
      <c r="N621" s="15">
        <v>20</v>
      </c>
      <c r="O621" s="43">
        <v>200</v>
      </c>
      <c r="P621" s="5" t="s">
        <v>48</v>
      </c>
    </row>
    <row r="622" spans="1:16" ht="12.75">
      <c r="A622" s="562" t="s">
        <v>5452</v>
      </c>
      <c r="B622" s="159">
        <v>3</v>
      </c>
      <c r="C622" s="173" t="s">
        <v>5452</v>
      </c>
      <c r="D622" s="60" t="s">
        <v>3175</v>
      </c>
      <c r="E622" s="56" t="s">
        <v>7500</v>
      </c>
      <c r="F622" s="5">
        <v>2.5</v>
      </c>
      <c r="G622" s="7">
        <v>6</v>
      </c>
      <c r="H622" s="77">
        <v>6</v>
      </c>
      <c r="I622" s="78">
        <v>6</v>
      </c>
      <c r="J622" s="79">
        <v>0</v>
      </c>
      <c r="K622" s="6">
        <v>0</v>
      </c>
      <c r="L622" s="80">
        <v>0</v>
      </c>
      <c r="M622" s="64">
        <v>20</v>
      </c>
      <c r="N622" s="15">
        <v>20</v>
      </c>
      <c r="O622" s="43">
        <v>200</v>
      </c>
      <c r="P622" s="5" t="s">
        <v>48</v>
      </c>
    </row>
    <row r="623" spans="1:16" ht="12.75">
      <c r="A623" s="562" t="s">
        <v>5453</v>
      </c>
      <c r="B623" s="159">
        <v>3</v>
      </c>
      <c r="C623" s="173" t="s">
        <v>5453</v>
      </c>
      <c r="D623" s="60" t="s">
        <v>3178</v>
      </c>
      <c r="E623" s="56" t="s">
        <v>7500</v>
      </c>
      <c r="F623" s="5">
        <v>2.5</v>
      </c>
      <c r="G623" s="7">
        <v>6</v>
      </c>
      <c r="H623" s="77">
        <v>6</v>
      </c>
      <c r="I623" s="78">
        <v>6</v>
      </c>
      <c r="J623" s="79">
        <v>0</v>
      </c>
      <c r="K623" s="6">
        <v>0</v>
      </c>
      <c r="L623" s="80">
        <v>0</v>
      </c>
      <c r="M623" s="64">
        <v>20</v>
      </c>
      <c r="N623" s="15">
        <v>20</v>
      </c>
      <c r="O623" s="43">
        <v>200</v>
      </c>
      <c r="P623" s="5" t="s">
        <v>48</v>
      </c>
    </row>
    <row r="624" spans="1:16" ht="12.75">
      <c r="A624" s="562" t="s">
        <v>5454</v>
      </c>
      <c r="B624" s="159">
        <v>3</v>
      </c>
      <c r="C624" s="173" t="s">
        <v>5454</v>
      </c>
      <c r="D624" s="60" t="s">
        <v>3181</v>
      </c>
      <c r="E624" s="56" t="s">
        <v>7500</v>
      </c>
      <c r="F624" s="5">
        <v>2.5</v>
      </c>
      <c r="G624" s="7">
        <v>6</v>
      </c>
      <c r="H624" s="77">
        <v>6</v>
      </c>
      <c r="I624" s="78">
        <v>6</v>
      </c>
      <c r="J624" s="79">
        <v>0</v>
      </c>
      <c r="K624" s="6">
        <v>0</v>
      </c>
      <c r="L624" s="80">
        <v>0</v>
      </c>
      <c r="M624" s="64">
        <v>20</v>
      </c>
      <c r="N624" s="15">
        <v>20</v>
      </c>
      <c r="O624" s="43">
        <v>200</v>
      </c>
      <c r="P624" s="5" t="s">
        <v>48</v>
      </c>
    </row>
    <row r="625" spans="1:16" ht="12.75">
      <c r="A625" s="562" t="s">
        <v>5455</v>
      </c>
      <c r="B625" s="159">
        <v>3</v>
      </c>
      <c r="C625" s="173" t="s">
        <v>5455</v>
      </c>
      <c r="D625" s="60" t="s">
        <v>3184</v>
      </c>
      <c r="E625" s="56" t="s">
        <v>7500</v>
      </c>
      <c r="F625" s="5">
        <v>2.5</v>
      </c>
      <c r="G625" s="7">
        <v>6</v>
      </c>
      <c r="H625" s="77">
        <v>6</v>
      </c>
      <c r="I625" s="78">
        <v>6</v>
      </c>
      <c r="J625" s="79">
        <v>0</v>
      </c>
      <c r="K625" s="6">
        <v>0</v>
      </c>
      <c r="L625" s="80">
        <v>0</v>
      </c>
      <c r="M625" s="64">
        <v>20</v>
      </c>
      <c r="N625" s="15">
        <v>20</v>
      </c>
      <c r="O625" s="43">
        <v>200</v>
      </c>
      <c r="P625" s="5" t="s">
        <v>48</v>
      </c>
    </row>
    <row r="626" spans="1:16" ht="12.75">
      <c r="A626" s="562" t="s">
        <v>5456</v>
      </c>
      <c r="B626" s="159">
        <v>3</v>
      </c>
      <c r="C626" s="173" t="s">
        <v>5456</v>
      </c>
      <c r="D626" s="60" t="s">
        <v>3187</v>
      </c>
      <c r="E626" s="56" t="s">
        <v>7500</v>
      </c>
      <c r="F626" s="5">
        <v>2.5</v>
      </c>
      <c r="G626" s="7">
        <v>6</v>
      </c>
      <c r="H626" s="77">
        <v>6</v>
      </c>
      <c r="I626" s="78">
        <v>6</v>
      </c>
      <c r="J626" s="79">
        <v>0</v>
      </c>
      <c r="K626" s="6">
        <v>0</v>
      </c>
      <c r="L626" s="80">
        <v>0</v>
      </c>
      <c r="M626" s="64">
        <v>20</v>
      </c>
      <c r="N626" s="15">
        <v>20</v>
      </c>
      <c r="O626" s="43">
        <v>200</v>
      </c>
      <c r="P626" s="5" t="s">
        <v>48</v>
      </c>
    </row>
    <row r="627" spans="1:16" ht="12.75">
      <c r="A627" s="562" t="s">
        <v>5457</v>
      </c>
      <c r="B627" s="159">
        <v>3</v>
      </c>
      <c r="C627" s="173" t="s">
        <v>5457</v>
      </c>
      <c r="D627" s="60" t="s">
        <v>3190</v>
      </c>
      <c r="E627" s="56" t="s">
        <v>7500</v>
      </c>
      <c r="F627" s="5">
        <v>2.5</v>
      </c>
      <c r="G627" s="7">
        <v>6</v>
      </c>
      <c r="H627" s="77">
        <v>6</v>
      </c>
      <c r="I627" s="78">
        <v>6</v>
      </c>
      <c r="J627" s="79">
        <v>0</v>
      </c>
      <c r="K627" s="6">
        <v>0</v>
      </c>
      <c r="L627" s="80">
        <v>0</v>
      </c>
      <c r="M627" s="64">
        <v>20</v>
      </c>
      <c r="N627" s="15">
        <v>20</v>
      </c>
      <c r="O627" s="43">
        <v>200</v>
      </c>
      <c r="P627" s="5" t="s">
        <v>48</v>
      </c>
    </row>
    <row r="628" spans="1:16" ht="12.75">
      <c r="A628" s="562" t="s">
        <v>5458</v>
      </c>
      <c r="B628" s="159">
        <v>3</v>
      </c>
      <c r="C628" s="173" t="s">
        <v>5458</v>
      </c>
      <c r="D628" s="60" t="s">
        <v>3193</v>
      </c>
      <c r="E628" s="56" t="s">
        <v>7500</v>
      </c>
      <c r="F628" s="5">
        <v>2.5</v>
      </c>
      <c r="G628" s="7">
        <v>6</v>
      </c>
      <c r="H628" s="77">
        <v>6</v>
      </c>
      <c r="I628" s="78">
        <v>6</v>
      </c>
      <c r="J628" s="79">
        <v>0</v>
      </c>
      <c r="K628" s="6">
        <v>0</v>
      </c>
      <c r="L628" s="80">
        <v>0</v>
      </c>
      <c r="M628" s="64">
        <v>20</v>
      </c>
      <c r="N628" s="15">
        <v>20</v>
      </c>
      <c r="O628" s="43">
        <v>200</v>
      </c>
      <c r="P628" s="5" t="s">
        <v>48</v>
      </c>
    </row>
    <row r="629" spans="1:16" ht="12.75">
      <c r="A629" s="562" t="s">
        <v>5459</v>
      </c>
      <c r="B629" s="159">
        <v>3</v>
      </c>
      <c r="C629" s="173" t="s">
        <v>5459</v>
      </c>
      <c r="D629" s="60" t="s">
        <v>3196</v>
      </c>
      <c r="E629" s="56" t="s">
        <v>7500</v>
      </c>
      <c r="F629" s="5">
        <v>2.5</v>
      </c>
      <c r="G629" s="7">
        <v>6</v>
      </c>
      <c r="H629" s="77">
        <v>6</v>
      </c>
      <c r="I629" s="78">
        <v>6</v>
      </c>
      <c r="J629" s="79">
        <v>0</v>
      </c>
      <c r="K629" s="6">
        <v>0</v>
      </c>
      <c r="L629" s="80">
        <v>0</v>
      </c>
      <c r="M629" s="64">
        <v>20</v>
      </c>
      <c r="N629" s="15">
        <v>20</v>
      </c>
      <c r="O629" s="43">
        <v>200</v>
      </c>
      <c r="P629" s="5" t="s">
        <v>48</v>
      </c>
    </row>
    <row r="630" spans="1:16" ht="12.75">
      <c r="A630" s="562" t="s">
        <v>5460</v>
      </c>
      <c r="B630" s="159">
        <v>3</v>
      </c>
      <c r="C630" s="173" t="s">
        <v>5460</v>
      </c>
      <c r="D630" s="60" t="s">
        <v>3199</v>
      </c>
      <c r="E630" s="56" t="s">
        <v>7500</v>
      </c>
      <c r="F630" s="5">
        <v>2.5</v>
      </c>
      <c r="G630" s="7">
        <v>6</v>
      </c>
      <c r="H630" s="77">
        <v>6</v>
      </c>
      <c r="I630" s="78">
        <v>6</v>
      </c>
      <c r="J630" s="79">
        <v>0</v>
      </c>
      <c r="K630" s="6">
        <v>0</v>
      </c>
      <c r="L630" s="80">
        <v>0</v>
      </c>
      <c r="M630" s="64">
        <v>20</v>
      </c>
      <c r="N630" s="15">
        <v>20</v>
      </c>
      <c r="O630" s="43">
        <v>200</v>
      </c>
      <c r="P630" s="5" t="s">
        <v>48</v>
      </c>
    </row>
    <row r="631" spans="1:16" ht="12.75">
      <c r="A631" s="562" t="s">
        <v>5461</v>
      </c>
      <c r="B631" s="159">
        <v>3</v>
      </c>
      <c r="C631" s="173" t="s">
        <v>5461</v>
      </c>
      <c r="D631" s="60" t="s">
        <v>3202</v>
      </c>
      <c r="E631" s="56" t="s">
        <v>7500</v>
      </c>
      <c r="F631" s="5">
        <v>2.5</v>
      </c>
      <c r="G631" s="7">
        <v>6</v>
      </c>
      <c r="H631" s="77">
        <v>6</v>
      </c>
      <c r="I631" s="78">
        <v>6</v>
      </c>
      <c r="J631" s="79">
        <v>0</v>
      </c>
      <c r="K631" s="6">
        <v>0</v>
      </c>
      <c r="L631" s="80">
        <v>0</v>
      </c>
      <c r="M631" s="64">
        <v>20</v>
      </c>
      <c r="N631" s="15">
        <v>20</v>
      </c>
      <c r="O631" s="43">
        <v>200</v>
      </c>
      <c r="P631" s="5" t="s">
        <v>48</v>
      </c>
    </row>
    <row r="632" spans="1:16" ht="12.75">
      <c r="A632" s="562" t="s">
        <v>5462</v>
      </c>
      <c r="B632" s="159">
        <v>3</v>
      </c>
      <c r="C632" s="173" t="s">
        <v>5462</v>
      </c>
      <c r="D632" s="60" t="s">
        <v>3205</v>
      </c>
      <c r="E632" s="56" t="s">
        <v>7500</v>
      </c>
      <c r="F632" s="5">
        <v>2.5</v>
      </c>
      <c r="G632" s="7">
        <v>6</v>
      </c>
      <c r="H632" s="77">
        <v>6</v>
      </c>
      <c r="I632" s="78">
        <v>6</v>
      </c>
      <c r="J632" s="79">
        <v>0</v>
      </c>
      <c r="K632" s="6">
        <v>0</v>
      </c>
      <c r="L632" s="80">
        <v>0</v>
      </c>
      <c r="M632" s="64">
        <v>20</v>
      </c>
      <c r="N632" s="15">
        <v>20</v>
      </c>
      <c r="O632" s="43">
        <v>200</v>
      </c>
      <c r="P632" s="5" t="s">
        <v>48</v>
      </c>
    </row>
    <row r="633" spans="1:16" ht="12.75">
      <c r="A633" s="562" t="s">
        <v>5463</v>
      </c>
      <c r="B633" s="159">
        <v>3</v>
      </c>
      <c r="C633" s="173" t="s">
        <v>5463</v>
      </c>
      <c r="D633" s="60" t="s">
        <v>3208</v>
      </c>
      <c r="E633" s="56" t="s">
        <v>7500</v>
      </c>
      <c r="F633" s="5">
        <v>2.5</v>
      </c>
      <c r="G633" s="7">
        <v>6</v>
      </c>
      <c r="H633" s="77">
        <v>6</v>
      </c>
      <c r="I633" s="78">
        <v>6</v>
      </c>
      <c r="J633" s="79">
        <v>0</v>
      </c>
      <c r="K633" s="6">
        <v>0</v>
      </c>
      <c r="L633" s="80">
        <v>0</v>
      </c>
      <c r="M633" s="64">
        <v>20</v>
      </c>
      <c r="N633" s="15">
        <v>20</v>
      </c>
      <c r="O633" s="43">
        <v>200</v>
      </c>
      <c r="P633" s="5" t="s">
        <v>48</v>
      </c>
    </row>
    <row r="634" spans="1:16" ht="12.75">
      <c r="A634" s="56"/>
      <c r="B634" s="159"/>
      <c r="C634" s="598"/>
      <c r="D634" s="88"/>
      <c r="E634" s="5"/>
      <c r="F634" s="5"/>
      <c r="G634" s="40"/>
      <c r="H634" s="590"/>
      <c r="I634" s="591"/>
      <c r="J634" s="592"/>
      <c r="K634" s="39"/>
      <c r="L634" s="593"/>
      <c r="M634" s="37"/>
      <c r="N634" s="37"/>
      <c r="O634" s="43"/>
      <c r="P634" s="37"/>
    </row>
    <row r="635" spans="1:16" ht="12.75">
      <c r="A635" s="56"/>
      <c r="B635" s="159"/>
      <c r="C635" s="598"/>
      <c r="D635" s="88"/>
      <c r="E635" s="5"/>
      <c r="F635" s="5"/>
      <c r="G635" s="40"/>
      <c r="H635" s="590"/>
      <c r="I635" s="591"/>
      <c r="J635" s="592"/>
      <c r="K635" s="39"/>
      <c r="L635" s="593"/>
      <c r="M635" s="37"/>
      <c r="N635" s="37"/>
      <c r="O635" s="43"/>
      <c r="P635" s="37"/>
    </row>
    <row r="636" spans="1:16" ht="16.5">
      <c r="A636" s="1400" t="s">
        <v>13483</v>
      </c>
      <c r="B636" s="1359"/>
      <c r="C636" s="1359"/>
      <c r="D636" s="1359"/>
      <c r="E636" s="1359"/>
      <c r="F636" s="1359"/>
      <c r="G636" s="1359"/>
      <c r="H636" s="1359"/>
      <c r="I636" s="1359"/>
      <c r="J636" s="1359"/>
      <c r="K636" s="1359"/>
      <c r="L636" s="1359"/>
      <c r="M636" s="1359"/>
      <c r="N636" s="1359"/>
      <c r="O636" s="1359"/>
      <c r="P636" s="1357"/>
    </row>
    <row r="637" spans="1:16" ht="12.75">
      <c r="A637" s="56"/>
      <c r="B637" s="159"/>
      <c r="C637" s="598"/>
      <c r="D637" s="88"/>
      <c r="E637" s="5"/>
      <c r="F637" s="5"/>
      <c r="G637" s="40"/>
      <c r="H637" s="590"/>
      <c r="I637" s="591"/>
      <c r="J637" s="592"/>
      <c r="K637" s="39"/>
      <c r="L637" s="593"/>
      <c r="M637" s="37"/>
      <c r="N637" s="37"/>
      <c r="O637" s="43"/>
      <c r="P637" s="37"/>
    </row>
    <row r="638" spans="1:16" ht="12.75">
      <c r="A638" s="562" t="s">
        <v>7124</v>
      </c>
      <c r="B638" s="17">
        <v>0</v>
      </c>
      <c r="C638" s="173" t="s">
        <v>7125</v>
      </c>
      <c r="D638" s="607" t="s">
        <v>7126</v>
      </c>
      <c r="E638" s="35" t="s">
        <v>7127</v>
      </c>
      <c r="F638" s="5">
        <v>0.5</v>
      </c>
      <c r="G638" s="7">
        <v>0</v>
      </c>
      <c r="H638" s="77">
        <v>0</v>
      </c>
      <c r="I638" s="78">
        <v>0</v>
      </c>
      <c r="J638" s="79">
        <v>0</v>
      </c>
      <c r="K638" s="6">
        <v>0</v>
      </c>
      <c r="L638" s="80">
        <v>0</v>
      </c>
      <c r="M638" s="64">
        <v>0</v>
      </c>
      <c r="N638" s="15">
        <v>0</v>
      </c>
      <c r="O638" s="5" t="s">
        <v>48</v>
      </c>
      <c r="P638" s="5" t="s">
        <v>48</v>
      </c>
    </row>
    <row r="639" spans="1:16" ht="12.75">
      <c r="A639" s="562" t="s">
        <v>7129</v>
      </c>
      <c r="B639" s="17">
        <v>0</v>
      </c>
      <c r="C639" s="173" t="s">
        <v>7130</v>
      </c>
      <c r="D639" s="607" t="s">
        <v>7131</v>
      </c>
      <c r="E639" s="35" t="s">
        <v>7132</v>
      </c>
      <c r="F639" s="5">
        <v>0.5</v>
      </c>
      <c r="G639" s="7">
        <v>0</v>
      </c>
      <c r="H639" s="77">
        <v>0</v>
      </c>
      <c r="I639" s="78">
        <v>0</v>
      </c>
      <c r="J639" s="79">
        <v>0</v>
      </c>
      <c r="K639" s="6">
        <v>0</v>
      </c>
      <c r="L639" s="80">
        <v>0</v>
      </c>
      <c r="M639" s="64">
        <v>0</v>
      </c>
      <c r="N639" s="15">
        <v>0</v>
      </c>
      <c r="O639" s="5" t="s">
        <v>48</v>
      </c>
      <c r="P639" s="5" t="s">
        <v>48</v>
      </c>
    </row>
    <row r="640" spans="1:16" ht="12.75">
      <c r="A640" s="562" t="s">
        <v>7134</v>
      </c>
      <c r="B640" s="17">
        <v>0</v>
      </c>
      <c r="C640" s="173" t="s">
        <v>7135</v>
      </c>
      <c r="D640" s="607" t="s">
        <v>7136</v>
      </c>
      <c r="E640" s="35" t="s">
        <v>7137</v>
      </c>
      <c r="F640" s="5">
        <v>0.5</v>
      </c>
      <c r="G640" s="7">
        <v>0</v>
      </c>
      <c r="H640" s="77">
        <v>0</v>
      </c>
      <c r="I640" s="78">
        <v>0</v>
      </c>
      <c r="J640" s="79">
        <v>0</v>
      </c>
      <c r="K640" s="6">
        <v>0</v>
      </c>
      <c r="L640" s="80">
        <v>0</v>
      </c>
      <c r="M640" s="64">
        <v>0</v>
      </c>
      <c r="N640" s="15">
        <v>0</v>
      </c>
      <c r="O640" s="5" t="s">
        <v>48</v>
      </c>
      <c r="P640" s="5" t="s">
        <v>48</v>
      </c>
    </row>
    <row r="641" spans="1:16" ht="12.75">
      <c r="A641" s="562" t="s">
        <v>7139</v>
      </c>
      <c r="B641" s="17">
        <v>0</v>
      </c>
      <c r="C641" s="173" t="s">
        <v>7140</v>
      </c>
      <c r="D641" s="607" t="s">
        <v>7141</v>
      </c>
      <c r="E641" s="35" t="s">
        <v>7142</v>
      </c>
      <c r="F641" s="5">
        <v>0.5</v>
      </c>
      <c r="G641" s="7">
        <v>0</v>
      </c>
      <c r="H641" s="77">
        <v>0</v>
      </c>
      <c r="I641" s="78">
        <v>0</v>
      </c>
      <c r="J641" s="79">
        <v>0</v>
      </c>
      <c r="K641" s="6">
        <v>0</v>
      </c>
      <c r="L641" s="80">
        <v>0</v>
      </c>
      <c r="M641" s="64">
        <v>0</v>
      </c>
      <c r="N641" s="15">
        <v>0</v>
      </c>
      <c r="O641" s="5" t="s">
        <v>48</v>
      </c>
      <c r="P641" s="5" t="s">
        <v>48</v>
      </c>
    </row>
    <row r="642" spans="1:16" ht="12.75">
      <c r="A642" s="562" t="s">
        <v>7144</v>
      </c>
      <c r="B642" s="17">
        <v>0</v>
      </c>
      <c r="C642" s="173" t="s">
        <v>7145</v>
      </c>
      <c r="D642" s="607" t="s">
        <v>7146</v>
      </c>
      <c r="E642" s="35" t="s">
        <v>7147</v>
      </c>
      <c r="F642" s="5">
        <v>0.5</v>
      </c>
      <c r="G642" s="7">
        <v>0</v>
      </c>
      <c r="H642" s="77">
        <v>0</v>
      </c>
      <c r="I642" s="78">
        <v>0</v>
      </c>
      <c r="J642" s="79">
        <v>0</v>
      </c>
      <c r="K642" s="6">
        <v>0</v>
      </c>
      <c r="L642" s="80">
        <v>0</v>
      </c>
      <c r="M642" s="64">
        <v>0</v>
      </c>
      <c r="N642" s="15">
        <v>0</v>
      </c>
      <c r="O642" s="5" t="s">
        <v>48</v>
      </c>
      <c r="P642" s="5" t="s">
        <v>48</v>
      </c>
    </row>
    <row r="643" spans="1:16" ht="12.75">
      <c r="A643" s="562" t="s">
        <v>7149</v>
      </c>
      <c r="B643" s="17">
        <v>0</v>
      </c>
      <c r="C643" s="173" t="s">
        <v>7150</v>
      </c>
      <c r="D643" s="607" t="s">
        <v>7151</v>
      </c>
      <c r="E643" s="35" t="s">
        <v>7152</v>
      </c>
      <c r="F643" s="5">
        <v>0.5</v>
      </c>
      <c r="G643" s="7">
        <v>0</v>
      </c>
      <c r="H643" s="77">
        <v>0</v>
      </c>
      <c r="I643" s="78">
        <v>0</v>
      </c>
      <c r="J643" s="79">
        <v>0</v>
      </c>
      <c r="K643" s="6">
        <v>0</v>
      </c>
      <c r="L643" s="80">
        <v>0</v>
      </c>
      <c r="M643" s="64">
        <v>0</v>
      </c>
      <c r="N643" s="15">
        <v>0</v>
      </c>
      <c r="O643" s="5" t="s">
        <v>48</v>
      </c>
      <c r="P643" s="5" t="s">
        <v>48</v>
      </c>
    </row>
    <row r="644" spans="1:16" ht="12.75">
      <c r="A644" s="562" t="s">
        <v>7154</v>
      </c>
      <c r="B644" s="17">
        <v>0</v>
      </c>
      <c r="C644" s="173" t="s">
        <v>7155</v>
      </c>
      <c r="D644" s="608" t="s">
        <v>7156</v>
      </c>
      <c r="E644" s="35" t="s">
        <v>7157</v>
      </c>
      <c r="F644" s="5">
        <v>0.5</v>
      </c>
      <c r="G644" s="7">
        <v>0</v>
      </c>
      <c r="H644" s="77">
        <v>0</v>
      </c>
      <c r="I644" s="78">
        <v>0</v>
      </c>
      <c r="J644" s="79">
        <v>0</v>
      </c>
      <c r="K644" s="6">
        <v>0</v>
      </c>
      <c r="L644" s="80">
        <v>0</v>
      </c>
      <c r="M644" s="64">
        <v>0</v>
      </c>
      <c r="N644" s="15">
        <v>0</v>
      </c>
      <c r="O644" s="5" t="s">
        <v>48</v>
      </c>
      <c r="P644" s="5" t="s">
        <v>48</v>
      </c>
    </row>
    <row r="645" spans="1:16" ht="12.75">
      <c r="A645" s="56"/>
      <c r="B645" s="159"/>
      <c r="C645" s="598"/>
      <c r="D645" s="88"/>
      <c r="E645" s="5"/>
      <c r="F645" s="5"/>
      <c r="G645" s="40"/>
      <c r="H645" s="590"/>
      <c r="I645" s="591"/>
      <c r="J645" s="592"/>
      <c r="K645" s="39"/>
      <c r="L645" s="593"/>
      <c r="M645" s="37"/>
      <c r="N645" s="37"/>
      <c r="O645" s="43"/>
      <c r="P645" s="37"/>
    </row>
    <row r="646" spans="1:16" ht="12.75">
      <c r="A646" s="562" t="s">
        <v>6864</v>
      </c>
      <c r="B646" s="159">
        <v>0</v>
      </c>
      <c r="C646" s="173" t="s">
        <v>6865</v>
      </c>
      <c r="D646" s="607" t="s">
        <v>6867</v>
      </c>
      <c r="E646" s="35" t="s">
        <v>6868</v>
      </c>
      <c r="F646" s="59">
        <v>1</v>
      </c>
      <c r="G646" s="7">
        <v>0</v>
      </c>
      <c r="H646" s="77">
        <v>0</v>
      </c>
      <c r="I646" s="78">
        <v>0</v>
      </c>
      <c r="J646" s="79">
        <v>0</v>
      </c>
      <c r="K646" s="6">
        <v>0</v>
      </c>
      <c r="L646" s="80">
        <v>0</v>
      </c>
      <c r="M646" s="64">
        <v>0</v>
      </c>
      <c r="N646" s="15">
        <v>0</v>
      </c>
      <c r="O646" s="160" t="s">
        <v>48</v>
      </c>
      <c r="P646" s="5" t="s">
        <v>48</v>
      </c>
    </row>
    <row r="647" spans="1:16" ht="12.75">
      <c r="A647" s="562" t="s">
        <v>6870</v>
      </c>
      <c r="B647" s="159">
        <v>0</v>
      </c>
      <c r="C647" s="173" t="s">
        <v>6865</v>
      </c>
      <c r="D647" s="607" t="s">
        <v>6871</v>
      </c>
      <c r="E647" s="35" t="s">
        <v>6872</v>
      </c>
      <c r="F647" s="59">
        <v>1</v>
      </c>
      <c r="G647" s="7">
        <v>0</v>
      </c>
      <c r="H647" s="77">
        <v>0</v>
      </c>
      <c r="I647" s="78">
        <v>0</v>
      </c>
      <c r="J647" s="79">
        <v>0</v>
      </c>
      <c r="K647" s="6">
        <v>0</v>
      </c>
      <c r="L647" s="80">
        <v>0</v>
      </c>
      <c r="M647" s="64">
        <v>0</v>
      </c>
      <c r="N647" s="15">
        <v>0</v>
      </c>
      <c r="O647" s="160" t="s">
        <v>48</v>
      </c>
      <c r="P647" s="5" t="s">
        <v>48</v>
      </c>
    </row>
    <row r="648" spans="1:16" ht="12.75">
      <c r="A648" s="562" t="s">
        <v>6874</v>
      </c>
      <c r="B648" s="159">
        <v>0</v>
      </c>
      <c r="C648" s="173" t="s">
        <v>6875</v>
      </c>
      <c r="D648" s="607" t="s">
        <v>6876</v>
      </c>
      <c r="E648" s="35" t="s">
        <v>6877</v>
      </c>
      <c r="F648" s="59">
        <v>1</v>
      </c>
      <c r="G648" s="7">
        <v>0</v>
      </c>
      <c r="H648" s="77">
        <v>0</v>
      </c>
      <c r="I648" s="78">
        <v>0</v>
      </c>
      <c r="J648" s="79">
        <v>0</v>
      </c>
      <c r="K648" s="6">
        <v>0</v>
      </c>
      <c r="L648" s="80">
        <v>0</v>
      </c>
      <c r="M648" s="64">
        <v>0</v>
      </c>
      <c r="N648" s="15">
        <v>0</v>
      </c>
      <c r="O648" s="160" t="s">
        <v>48</v>
      </c>
      <c r="P648" s="5" t="s">
        <v>48</v>
      </c>
    </row>
    <row r="649" spans="1:16" ht="12.75">
      <c r="A649" s="562" t="s">
        <v>6879</v>
      </c>
      <c r="B649" s="159">
        <v>0</v>
      </c>
      <c r="C649" s="173" t="s">
        <v>6880</v>
      </c>
      <c r="D649" s="607" t="s">
        <v>6881</v>
      </c>
      <c r="E649" s="35" t="s">
        <v>6882</v>
      </c>
      <c r="F649" s="59">
        <v>1</v>
      </c>
      <c r="G649" s="7">
        <v>0</v>
      </c>
      <c r="H649" s="77">
        <v>0</v>
      </c>
      <c r="I649" s="78">
        <v>0</v>
      </c>
      <c r="J649" s="79">
        <v>0</v>
      </c>
      <c r="K649" s="6">
        <v>0</v>
      </c>
      <c r="L649" s="80">
        <v>0</v>
      </c>
      <c r="M649" s="64">
        <v>0</v>
      </c>
      <c r="N649" s="15">
        <v>0</v>
      </c>
      <c r="O649" s="160" t="s">
        <v>48</v>
      </c>
      <c r="P649" s="5" t="s">
        <v>48</v>
      </c>
    </row>
    <row r="650" spans="1:16" ht="12.75">
      <c r="A650" s="562" t="s">
        <v>6884</v>
      </c>
      <c r="B650" s="159">
        <v>0</v>
      </c>
      <c r="C650" s="173" t="s">
        <v>6885</v>
      </c>
      <c r="D650" s="607" t="s">
        <v>6886</v>
      </c>
      <c r="E650" s="35" t="s">
        <v>6887</v>
      </c>
      <c r="F650" s="59">
        <v>1</v>
      </c>
      <c r="G650" s="7">
        <v>0</v>
      </c>
      <c r="H650" s="77">
        <v>0</v>
      </c>
      <c r="I650" s="78">
        <v>0</v>
      </c>
      <c r="J650" s="79">
        <v>0</v>
      </c>
      <c r="K650" s="6">
        <v>0</v>
      </c>
      <c r="L650" s="80">
        <v>0</v>
      </c>
      <c r="M650" s="64">
        <v>0</v>
      </c>
      <c r="N650" s="15">
        <v>0</v>
      </c>
      <c r="O650" s="160" t="s">
        <v>48</v>
      </c>
      <c r="P650" s="5" t="s">
        <v>48</v>
      </c>
    </row>
    <row r="651" spans="1:16" ht="12.75">
      <c r="A651" s="56"/>
      <c r="B651" s="159"/>
      <c r="C651" s="598"/>
      <c r="D651" s="88"/>
      <c r="E651" s="5"/>
      <c r="F651" s="5"/>
      <c r="G651" s="40"/>
      <c r="H651" s="590"/>
      <c r="I651" s="591"/>
      <c r="J651" s="592"/>
      <c r="K651" s="39"/>
      <c r="L651" s="593"/>
      <c r="M651" s="37"/>
      <c r="N651" s="37"/>
      <c r="O651" s="43"/>
      <c r="P651" s="37"/>
    </row>
    <row r="652" spans="1:16" ht="12.75">
      <c r="A652" s="562" t="s">
        <v>8118</v>
      </c>
      <c r="B652" s="159">
        <v>0</v>
      </c>
      <c r="C652" s="173" t="s">
        <v>8118</v>
      </c>
      <c r="D652" s="607" t="s">
        <v>8120</v>
      </c>
      <c r="E652" s="35" t="s">
        <v>8121</v>
      </c>
      <c r="F652" s="59">
        <v>0.1</v>
      </c>
      <c r="G652" s="7">
        <v>0</v>
      </c>
      <c r="H652" s="77">
        <v>0</v>
      </c>
      <c r="I652" s="78">
        <v>0</v>
      </c>
      <c r="J652" s="79">
        <v>0</v>
      </c>
      <c r="K652" s="6">
        <v>0</v>
      </c>
      <c r="L652" s="80">
        <v>0</v>
      </c>
      <c r="M652" s="64">
        <v>0</v>
      </c>
      <c r="N652" s="15">
        <v>0</v>
      </c>
      <c r="O652" s="5" t="s">
        <v>48</v>
      </c>
      <c r="P652" s="5" t="s">
        <v>48</v>
      </c>
    </row>
    <row r="653" spans="1:16" ht="12.75">
      <c r="A653" s="562" t="s">
        <v>289</v>
      </c>
      <c r="B653" s="17">
        <v>0</v>
      </c>
      <c r="C653" s="173" t="s">
        <v>289</v>
      </c>
      <c r="D653" s="609" t="s">
        <v>295</v>
      </c>
      <c r="E653" s="56" t="s">
        <v>296</v>
      </c>
      <c r="F653" s="59">
        <v>0.1</v>
      </c>
      <c r="G653" s="7">
        <v>0</v>
      </c>
      <c r="H653" s="77">
        <v>0</v>
      </c>
      <c r="I653" s="78">
        <v>0</v>
      </c>
      <c r="J653" s="79">
        <v>0</v>
      </c>
      <c r="K653" s="6">
        <v>0</v>
      </c>
      <c r="L653" s="80">
        <v>0</v>
      </c>
      <c r="M653" s="64">
        <v>0</v>
      </c>
      <c r="N653" s="15">
        <v>0</v>
      </c>
      <c r="O653" s="5" t="s">
        <v>48</v>
      </c>
      <c r="P653" s="5" t="s">
        <v>48</v>
      </c>
    </row>
    <row r="654" spans="1:16" ht="12.75">
      <c r="A654" s="562" t="s">
        <v>8119</v>
      </c>
      <c r="B654" s="17">
        <v>0</v>
      </c>
      <c r="C654" s="173" t="s">
        <v>8119</v>
      </c>
      <c r="D654" s="5" t="s">
        <v>8143</v>
      </c>
      <c r="E654" s="56" t="s">
        <v>8144</v>
      </c>
      <c r="F654" s="59">
        <v>0.1</v>
      </c>
      <c r="G654" s="7">
        <v>0</v>
      </c>
      <c r="H654" s="77">
        <v>0</v>
      </c>
      <c r="I654" s="78">
        <v>0</v>
      </c>
      <c r="J654" s="79">
        <v>0</v>
      </c>
      <c r="K654" s="6">
        <v>0</v>
      </c>
      <c r="L654" s="80">
        <v>0</v>
      </c>
      <c r="M654" s="64">
        <v>0</v>
      </c>
      <c r="N654" s="15">
        <v>0</v>
      </c>
      <c r="O654" s="5" t="s">
        <v>48</v>
      </c>
      <c r="P654" s="5" t="s">
        <v>48</v>
      </c>
    </row>
    <row r="655" spans="1:16" ht="12.75">
      <c r="A655" s="83" t="s">
        <v>8146</v>
      </c>
      <c r="B655" s="17">
        <v>0</v>
      </c>
      <c r="C655" s="173" t="s">
        <v>8146</v>
      </c>
      <c r="D655" s="5" t="s">
        <v>8150</v>
      </c>
      <c r="E655" s="56" t="s">
        <v>8151</v>
      </c>
      <c r="F655" s="59">
        <v>0.1</v>
      </c>
      <c r="G655" s="7">
        <v>0</v>
      </c>
      <c r="H655" s="77">
        <v>0</v>
      </c>
      <c r="I655" s="78">
        <v>0</v>
      </c>
      <c r="J655" s="79">
        <v>0</v>
      </c>
      <c r="K655" s="6">
        <v>0</v>
      </c>
      <c r="L655" s="80">
        <v>0</v>
      </c>
      <c r="M655" s="64">
        <v>0</v>
      </c>
      <c r="N655" s="15">
        <v>0</v>
      </c>
      <c r="O655" s="5" t="s">
        <v>48</v>
      </c>
      <c r="P655" s="5" t="s">
        <v>48</v>
      </c>
    </row>
    <row r="656" spans="1:16" ht="12.75">
      <c r="A656" s="83" t="s">
        <v>8153</v>
      </c>
      <c r="B656" s="17">
        <v>0</v>
      </c>
      <c r="C656" s="173" t="s">
        <v>8153</v>
      </c>
      <c r="D656" s="5" t="s">
        <v>8154</v>
      </c>
      <c r="E656" s="56" t="s">
        <v>8155</v>
      </c>
      <c r="F656" s="59">
        <v>0.1</v>
      </c>
      <c r="G656" s="7">
        <v>0</v>
      </c>
      <c r="H656" s="77">
        <v>0</v>
      </c>
      <c r="I656" s="78">
        <v>0</v>
      </c>
      <c r="J656" s="79">
        <v>0</v>
      </c>
      <c r="K656" s="6">
        <v>0</v>
      </c>
      <c r="L656" s="80">
        <v>0</v>
      </c>
      <c r="M656" s="64">
        <v>0</v>
      </c>
      <c r="N656" s="15">
        <v>0</v>
      </c>
      <c r="O656" s="5" t="s">
        <v>48</v>
      </c>
      <c r="P656" s="5" t="s">
        <v>48</v>
      </c>
    </row>
    <row r="657" spans="1:16" ht="12.75">
      <c r="A657" s="83" t="s">
        <v>8157</v>
      </c>
      <c r="B657" s="17">
        <v>0</v>
      </c>
      <c r="C657" s="173" t="s">
        <v>8157</v>
      </c>
      <c r="D657" s="5" t="s">
        <v>8158</v>
      </c>
      <c r="E657" s="56" t="s">
        <v>8159</v>
      </c>
      <c r="F657" s="59">
        <v>0.1</v>
      </c>
      <c r="G657" s="7">
        <v>0</v>
      </c>
      <c r="H657" s="77">
        <v>0</v>
      </c>
      <c r="I657" s="78">
        <v>0</v>
      </c>
      <c r="J657" s="79">
        <v>0</v>
      </c>
      <c r="K657" s="6">
        <v>0</v>
      </c>
      <c r="L657" s="80">
        <v>0</v>
      </c>
      <c r="M657" s="64">
        <v>0</v>
      </c>
      <c r="N657" s="15">
        <v>0</v>
      </c>
      <c r="O657" s="5" t="s">
        <v>48</v>
      </c>
      <c r="P657" s="5" t="s">
        <v>48</v>
      </c>
    </row>
    <row r="658" spans="1:16" ht="27.75">
      <c r="A658" s="610"/>
      <c r="B658" s="159"/>
      <c r="C658" s="611"/>
      <c r="D658" s="610"/>
      <c r="E658" s="610"/>
      <c r="F658" s="610"/>
      <c r="G658" s="612"/>
      <c r="H658" s="613"/>
      <c r="I658" s="614"/>
      <c r="J658" s="615"/>
      <c r="K658" s="616"/>
      <c r="L658" s="617"/>
      <c r="M658" s="610"/>
      <c r="N658" s="610"/>
      <c r="O658" s="618"/>
      <c r="P658" s="610"/>
    </row>
    <row r="659" spans="1:16" ht="12.75">
      <c r="A659" s="93" t="s">
        <v>8057</v>
      </c>
      <c r="B659" s="159">
        <v>0</v>
      </c>
      <c r="C659" s="586" t="s">
        <v>8057</v>
      </c>
      <c r="D659" s="88" t="s">
        <v>8058</v>
      </c>
      <c r="E659" s="56" t="s">
        <v>8059</v>
      </c>
      <c r="F659" s="88">
        <v>3</v>
      </c>
      <c r="G659" s="7">
        <v>0</v>
      </c>
      <c r="H659" s="77">
        <v>0</v>
      </c>
      <c r="I659" s="78">
        <v>0</v>
      </c>
      <c r="J659" s="79">
        <v>0</v>
      </c>
      <c r="K659" s="6">
        <v>0</v>
      </c>
      <c r="L659" s="80">
        <v>0</v>
      </c>
      <c r="M659" s="64">
        <v>0</v>
      </c>
      <c r="N659" s="15">
        <v>0</v>
      </c>
      <c r="O659" s="5" t="s">
        <v>48</v>
      </c>
      <c r="P659" s="5" t="s">
        <v>48</v>
      </c>
    </row>
    <row r="660" spans="1:16" ht="12.75">
      <c r="A660" s="93" t="s">
        <v>8061</v>
      </c>
      <c r="B660" s="159">
        <v>0</v>
      </c>
      <c r="C660" s="586" t="s">
        <v>8061</v>
      </c>
      <c r="D660" s="88" t="s">
        <v>8062</v>
      </c>
      <c r="E660" s="56" t="s">
        <v>8063</v>
      </c>
      <c r="F660" s="88">
        <v>3</v>
      </c>
      <c r="G660" s="7">
        <v>0</v>
      </c>
      <c r="H660" s="77">
        <v>0</v>
      </c>
      <c r="I660" s="78">
        <v>0</v>
      </c>
      <c r="J660" s="79">
        <v>0</v>
      </c>
      <c r="K660" s="6">
        <v>0</v>
      </c>
      <c r="L660" s="80">
        <v>0</v>
      </c>
      <c r="M660" s="64">
        <v>0</v>
      </c>
      <c r="N660" s="15">
        <v>0</v>
      </c>
      <c r="O660" s="5" t="s">
        <v>48</v>
      </c>
      <c r="P660" s="5" t="s">
        <v>48</v>
      </c>
    </row>
    <row r="661" spans="1:16" ht="12.75">
      <c r="A661" s="93" t="s">
        <v>8065</v>
      </c>
      <c r="B661" s="159">
        <v>0</v>
      </c>
      <c r="C661" s="586" t="s">
        <v>8065</v>
      </c>
      <c r="D661" s="88" t="s">
        <v>8066</v>
      </c>
      <c r="E661" s="56" t="s">
        <v>8067</v>
      </c>
      <c r="F661" s="88">
        <v>3</v>
      </c>
      <c r="G661" s="7">
        <v>0</v>
      </c>
      <c r="H661" s="77">
        <v>0</v>
      </c>
      <c r="I661" s="78">
        <v>0</v>
      </c>
      <c r="J661" s="79">
        <v>0</v>
      </c>
      <c r="K661" s="6">
        <v>0</v>
      </c>
      <c r="L661" s="80">
        <v>0</v>
      </c>
      <c r="M661" s="64">
        <v>0</v>
      </c>
      <c r="N661" s="15">
        <v>0</v>
      </c>
      <c r="O661" s="5" t="s">
        <v>48</v>
      </c>
      <c r="P661" s="5" t="s">
        <v>48</v>
      </c>
    </row>
    <row r="662" spans="1:16" ht="12.75">
      <c r="A662" s="93" t="s">
        <v>8069</v>
      </c>
      <c r="B662" s="159">
        <v>0</v>
      </c>
      <c r="C662" s="586" t="s">
        <v>8069</v>
      </c>
      <c r="D662" s="88" t="s">
        <v>8070</v>
      </c>
      <c r="E662" s="56" t="s">
        <v>8071</v>
      </c>
      <c r="F662" s="88">
        <v>3</v>
      </c>
      <c r="G662" s="7">
        <v>0</v>
      </c>
      <c r="H662" s="77">
        <v>0</v>
      </c>
      <c r="I662" s="78">
        <v>0</v>
      </c>
      <c r="J662" s="79">
        <v>0</v>
      </c>
      <c r="K662" s="6">
        <v>0</v>
      </c>
      <c r="L662" s="80">
        <v>0</v>
      </c>
      <c r="M662" s="64">
        <v>0</v>
      </c>
      <c r="N662" s="15">
        <v>0</v>
      </c>
      <c r="O662" s="5" t="s">
        <v>48</v>
      </c>
      <c r="P662" s="5" t="s">
        <v>48</v>
      </c>
    </row>
    <row r="663" spans="1:16" ht="12.75">
      <c r="A663" s="93" t="s">
        <v>8073</v>
      </c>
      <c r="B663" s="159">
        <v>0</v>
      </c>
      <c r="C663" s="586" t="s">
        <v>8073</v>
      </c>
      <c r="D663" s="88" t="s">
        <v>8074</v>
      </c>
      <c r="E663" s="56" t="s">
        <v>8075</v>
      </c>
      <c r="F663" s="88">
        <v>3</v>
      </c>
      <c r="G663" s="7">
        <v>0</v>
      </c>
      <c r="H663" s="77">
        <v>0</v>
      </c>
      <c r="I663" s="78">
        <v>0</v>
      </c>
      <c r="J663" s="79">
        <v>0</v>
      </c>
      <c r="K663" s="6">
        <v>0</v>
      </c>
      <c r="L663" s="80">
        <v>0</v>
      </c>
      <c r="M663" s="64">
        <v>0</v>
      </c>
      <c r="N663" s="15">
        <v>0</v>
      </c>
      <c r="O663" s="5" t="s">
        <v>48</v>
      </c>
      <c r="P663" s="5" t="s">
        <v>48</v>
      </c>
    </row>
    <row r="664" spans="1:16" ht="12.75">
      <c r="A664" s="93" t="s">
        <v>8077</v>
      </c>
      <c r="B664" s="159">
        <v>0</v>
      </c>
      <c r="C664" s="586" t="s">
        <v>8077</v>
      </c>
      <c r="D664" s="88" t="s">
        <v>8078</v>
      </c>
      <c r="E664" s="56" t="s">
        <v>8079</v>
      </c>
      <c r="F664" s="88">
        <v>3</v>
      </c>
      <c r="G664" s="7">
        <v>0</v>
      </c>
      <c r="H664" s="77">
        <v>0</v>
      </c>
      <c r="I664" s="78">
        <v>0</v>
      </c>
      <c r="J664" s="79">
        <v>0</v>
      </c>
      <c r="K664" s="6">
        <v>0</v>
      </c>
      <c r="L664" s="80">
        <v>0</v>
      </c>
      <c r="M664" s="64">
        <v>0</v>
      </c>
      <c r="N664" s="15">
        <v>0</v>
      </c>
      <c r="O664" s="5" t="s">
        <v>48</v>
      </c>
      <c r="P664" s="5" t="s">
        <v>48</v>
      </c>
    </row>
    <row r="665" spans="1:16" ht="12.75">
      <c r="A665" s="93" t="s">
        <v>8081</v>
      </c>
      <c r="B665" s="159">
        <v>0</v>
      </c>
      <c r="C665" s="586" t="s">
        <v>8081</v>
      </c>
      <c r="D665" s="88" t="s">
        <v>8082</v>
      </c>
      <c r="E665" s="56" t="s">
        <v>8083</v>
      </c>
      <c r="F665" s="88">
        <v>3</v>
      </c>
      <c r="G665" s="7">
        <v>0</v>
      </c>
      <c r="H665" s="77">
        <v>0</v>
      </c>
      <c r="I665" s="78">
        <v>0</v>
      </c>
      <c r="J665" s="79">
        <v>0</v>
      </c>
      <c r="K665" s="6">
        <v>0</v>
      </c>
      <c r="L665" s="80">
        <v>0</v>
      </c>
      <c r="M665" s="64">
        <v>0</v>
      </c>
      <c r="N665" s="15">
        <v>0</v>
      </c>
      <c r="O665" s="5" t="s">
        <v>48</v>
      </c>
      <c r="P665" s="5" t="s">
        <v>48</v>
      </c>
    </row>
    <row r="666" spans="1:16" ht="12.75">
      <c r="A666" s="93" t="s">
        <v>8085</v>
      </c>
      <c r="B666" s="159">
        <v>0</v>
      </c>
      <c r="C666" s="586" t="s">
        <v>8085</v>
      </c>
      <c r="D666" s="88" t="s">
        <v>8086</v>
      </c>
      <c r="E666" s="56" t="s">
        <v>8087</v>
      </c>
      <c r="F666" s="88">
        <v>3</v>
      </c>
      <c r="G666" s="7">
        <v>0</v>
      </c>
      <c r="H666" s="77">
        <v>0</v>
      </c>
      <c r="I666" s="78">
        <v>0</v>
      </c>
      <c r="J666" s="79">
        <v>0</v>
      </c>
      <c r="K666" s="6">
        <v>0</v>
      </c>
      <c r="L666" s="80">
        <v>0</v>
      </c>
      <c r="M666" s="64">
        <v>0</v>
      </c>
      <c r="N666" s="15">
        <v>0</v>
      </c>
      <c r="O666" s="5" t="s">
        <v>48</v>
      </c>
      <c r="P666" s="5" t="s">
        <v>48</v>
      </c>
    </row>
    <row r="667" spans="1:16" ht="12.75">
      <c r="A667" s="93" t="s">
        <v>8089</v>
      </c>
      <c r="B667" s="159">
        <v>0</v>
      </c>
      <c r="C667" s="586" t="s">
        <v>8089</v>
      </c>
      <c r="D667" s="88" t="s">
        <v>8090</v>
      </c>
      <c r="E667" s="56" t="s">
        <v>8091</v>
      </c>
      <c r="F667" s="88">
        <v>3</v>
      </c>
      <c r="G667" s="7">
        <v>0</v>
      </c>
      <c r="H667" s="77">
        <v>0</v>
      </c>
      <c r="I667" s="78">
        <v>0</v>
      </c>
      <c r="J667" s="79">
        <v>0</v>
      </c>
      <c r="K667" s="6">
        <v>0</v>
      </c>
      <c r="L667" s="80">
        <v>0</v>
      </c>
      <c r="M667" s="64">
        <v>0</v>
      </c>
      <c r="N667" s="15">
        <v>0</v>
      </c>
      <c r="O667" s="5" t="s">
        <v>48</v>
      </c>
      <c r="P667" s="5" t="s">
        <v>48</v>
      </c>
    </row>
    <row r="668" spans="1:16" ht="12.75">
      <c r="A668" s="93" t="s">
        <v>8093</v>
      </c>
      <c r="B668" s="159">
        <v>0</v>
      </c>
      <c r="C668" s="586" t="s">
        <v>8093</v>
      </c>
      <c r="D668" s="88" t="s">
        <v>8094</v>
      </c>
      <c r="E668" s="56" t="s">
        <v>8095</v>
      </c>
      <c r="F668" s="88">
        <v>3</v>
      </c>
      <c r="G668" s="7">
        <v>0</v>
      </c>
      <c r="H668" s="77">
        <v>0</v>
      </c>
      <c r="I668" s="78">
        <v>0</v>
      </c>
      <c r="J668" s="79">
        <v>0</v>
      </c>
      <c r="K668" s="6">
        <v>0</v>
      </c>
      <c r="L668" s="80">
        <v>0</v>
      </c>
      <c r="M668" s="64">
        <v>0</v>
      </c>
      <c r="N668" s="15">
        <v>0</v>
      </c>
      <c r="O668" s="5" t="s">
        <v>48</v>
      </c>
      <c r="P668" s="5" t="s">
        <v>48</v>
      </c>
    </row>
    <row r="669" spans="1:16" ht="12.75">
      <c r="A669" s="93" t="s">
        <v>8097</v>
      </c>
      <c r="B669" s="159">
        <v>0</v>
      </c>
      <c r="C669" s="586" t="s">
        <v>8097</v>
      </c>
      <c r="D669" s="88" t="s">
        <v>8101</v>
      </c>
      <c r="E669" s="56" t="s">
        <v>8102</v>
      </c>
      <c r="F669" s="88">
        <v>1</v>
      </c>
      <c r="G669" s="7">
        <v>0</v>
      </c>
      <c r="H669" s="77">
        <v>0</v>
      </c>
      <c r="I669" s="78">
        <v>0</v>
      </c>
      <c r="J669" s="79">
        <v>0</v>
      </c>
      <c r="K669" s="6">
        <v>0</v>
      </c>
      <c r="L669" s="80">
        <v>0</v>
      </c>
      <c r="M669" s="64">
        <v>0</v>
      </c>
      <c r="N669" s="15">
        <v>0</v>
      </c>
      <c r="O669" s="5" t="s">
        <v>48</v>
      </c>
      <c r="P669" s="5" t="s">
        <v>48</v>
      </c>
    </row>
    <row r="670" spans="1:16" ht="12.75">
      <c r="A670" s="93" t="s">
        <v>8104</v>
      </c>
      <c r="B670" s="159">
        <v>0</v>
      </c>
      <c r="C670" s="586" t="s">
        <v>8104</v>
      </c>
      <c r="D670" s="88" t="s">
        <v>8105</v>
      </c>
      <c r="E670" s="56" t="s">
        <v>8106</v>
      </c>
      <c r="F670" s="88">
        <v>1</v>
      </c>
      <c r="G670" s="7">
        <v>0</v>
      </c>
      <c r="H670" s="77">
        <v>0</v>
      </c>
      <c r="I670" s="78">
        <v>0</v>
      </c>
      <c r="J670" s="79">
        <v>0</v>
      </c>
      <c r="K670" s="6">
        <v>0</v>
      </c>
      <c r="L670" s="80">
        <v>0</v>
      </c>
      <c r="M670" s="64">
        <v>0</v>
      </c>
      <c r="N670" s="15">
        <v>0</v>
      </c>
      <c r="O670" s="5" t="s">
        <v>48</v>
      </c>
      <c r="P670" s="5" t="s">
        <v>48</v>
      </c>
    </row>
    <row r="671" spans="1:16" ht="12.75">
      <c r="A671" s="93" t="s">
        <v>8108</v>
      </c>
      <c r="B671" s="159">
        <v>0</v>
      </c>
      <c r="C671" s="586" t="s">
        <v>8108</v>
      </c>
      <c r="D671" s="88" t="s">
        <v>8109</v>
      </c>
      <c r="E671" s="56" t="s">
        <v>8110</v>
      </c>
      <c r="F671" s="59">
        <v>0.1</v>
      </c>
      <c r="G671" s="7">
        <v>0</v>
      </c>
      <c r="H671" s="77">
        <v>0</v>
      </c>
      <c r="I671" s="78">
        <v>0</v>
      </c>
      <c r="J671" s="79">
        <v>0</v>
      </c>
      <c r="K671" s="6">
        <v>0</v>
      </c>
      <c r="L671" s="80">
        <v>0</v>
      </c>
      <c r="M671" s="64">
        <v>0</v>
      </c>
      <c r="N671" s="15">
        <v>0</v>
      </c>
      <c r="O671" s="5" t="s">
        <v>48</v>
      </c>
      <c r="P671" s="5" t="s">
        <v>48</v>
      </c>
    </row>
    <row r="672" spans="1:16" ht="12.75">
      <c r="A672" s="93" t="s">
        <v>8112</v>
      </c>
      <c r="B672" s="159">
        <v>0</v>
      </c>
      <c r="C672" s="586" t="s">
        <v>8112</v>
      </c>
      <c r="D672" s="574" t="s">
        <v>295</v>
      </c>
      <c r="E672" s="56" t="s">
        <v>8113</v>
      </c>
      <c r="F672" s="59">
        <v>0.1</v>
      </c>
      <c r="G672" s="7">
        <v>0</v>
      </c>
      <c r="H672" s="77">
        <v>0</v>
      </c>
      <c r="I672" s="78">
        <v>0</v>
      </c>
      <c r="J672" s="79">
        <v>0</v>
      </c>
      <c r="K672" s="6">
        <v>0</v>
      </c>
      <c r="L672" s="80">
        <v>0</v>
      </c>
      <c r="M672" s="64">
        <v>0</v>
      </c>
      <c r="N672" s="15">
        <v>0</v>
      </c>
      <c r="O672" s="5" t="s">
        <v>48</v>
      </c>
      <c r="P672" s="5" t="s">
        <v>48</v>
      </c>
    </row>
    <row r="673" spans="1:16" ht="12.75">
      <c r="A673" s="93" t="s">
        <v>8115</v>
      </c>
      <c r="B673" s="159">
        <v>0</v>
      </c>
      <c r="C673" s="586" t="s">
        <v>8115</v>
      </c>
      <c r="D673" s="574" t="s">
        <v>295</v>
      </c>
      <c r="E673" s="56" t="s">
        <v>8116</v>
      </c>
      <c r="F673" s="59">
        <v>0.1</v>
      </c>
      <c r="G673" s="7">
        <v>0</v>
      </c>
      <c r="H673" s="77">
        <v>0</v>
      </c>
      <c r="I673" s="78">
        <v>0</v>
      </c>
      <c r="J673" s="79">
        <v>0</v>
      </c>
      <c r="K673" s="6">
        <v>0</v>
      </c>
      <c r="L673" s="80">
        <v>0</v>
      </c>
      <c r="M673" s="64">
        <v>0</v>
      </c>
      <c r="N673" s="15">
        <v>0</v>
      </c>
      <c r="O673" s="5" t="s">
        <v>48</v>
      </c>
      <c r="P673" s="5" t="s">
        <v>48</v>
      </c>
    </row>
    <row r="674" spans="1:16" ht="27.75">
      <c r="A674" s="610"/>
      <c r="B674" s="159"/>
      <c r="C674" s="611"/>
      <c r="D674" s="610"/>
      <c r="E674" s="610"/>
      <c r="F674" s="610"/>
      <c r="G674" s="612"/>
      <c r="H674" s="613"/>
      <c r="I674" s="614"/>
      <c r="J674" s="615"/>
      <c r="K674" s="616"/>
      <c r="L674" s="617"/>
      <c r="M674" s="610"/>
      <c r="N674" s="610"/>
      <c r="O674" s="618"/>
      <c r="P674" s="610"/>
    </row>
    <row r="675" spans="1:16" ht="12.75">
      <c r="A675" s="85" t="s">
        <v>5611</v>
      </c>
      <c r="B675" s="159">
        <v>3</v>
      </c>
      <c r="C675" s="586" t="s">
        <v>5611</v>
      </c>
      <c r="D675" s="88" t="s">
        <v>5616</v>
      </c>
      <c r="E675" s="56" t="s">
        <v>5617</v>
      </c>
      <c r="F675" s="88">
        <v>3</v>
      </c>
      <c r="G675" s="7">
        <v>5</v>
      </c>
      <c r="H675" s="77">
        <v>5</v>
      </c>
      <c r="I675" s="78">
        <v>5</v>
      </c>
      <c r="J675" s="79">
        <v>0</v>
      </c>
      <c r="K675" s="6">
        <v>0</v>
      </c>
      <c r="L675" s="80">
        <v>0</v>
      </c>
      <c r="M675" s="64">
        <v>20</v>
      </c>
      <c r="N675" s="15">
        <v>20</v>
      </c>
      <c r="O675" s="43">
        <v>250</v>
      </c>
      <c r="P675" s="5" t="s">
        <v>48</v>
      </c>
    </row>
    <row r="676" spans="1:16" ht="12.75">
      <c r="A676" s="93" t="s">
        <v>5619</v>
      </c>
      <c r="B676" s="159">
        <v>4</v>
      </c>
      <c r="C676" s="586" t="s">
        <v>5619</v>
      </c>
      <c r="D676" s="88" t="s">
        <v>5620</v>
      </c>
      <c r="E676" s="56" t="s">
        <v>5621</v>
      </c>
      <c r="F676" s="88">
        <v>2</v>
      </c>
      <c r="G676" s="7">
        <v>5</v>
      </c>
      <c r="H676" s="77">
        <v>5</v>
      </c>
      <c r="I676" s="78">
        <v>5</v>
      </c>
      <c r="J676" s="79">
        <v>0</v>
      </c>
      <c r="K676" s="6">
        <v>0</v>
      </c>
      <c r="L676" s="80">
        <v>0</v>
      </c>
      <c r="M676" s="64">
        <v>0</v>
      </c>
      <c r="N676" s="15">
        <v>0</v>
      </c>
      <c r="O676" s="43">
        <v>250</v>
      </c>
      <c r="P676" s="5" t="s">
        <v>48</v>
      </c>
    </row>
    <row r="677" spans="1:16" ht="12.75">
      <c r="A677" s="93" t="s">
        <v>5623</v>
      </c>
      <c r="B677" s="159">
        <v>5</v>
      </c>
      <c r="C677" s="586" t="s">
        <v>5623</v>
      </c>
      <c r="D677" s="88" t="s">
        <v>5624</v>
      </c>
      <c r="E677" s="56" t="s">
        <v>5625</v>
      </c>
      <c r="F677" s="88">
        <v>4</v>
      </c>
      <c r="G677" s="7">
        <v>5</v>
      </c>
      <c r="H677" s="77">
        <v>5</v>
      </c>
      <c r="I677" s="78">
        <v>5</v>
      </c>
      <c r="J677" s="79">
        <v>0</v>
      </c>
      <c r="K677" s="6">
        <v>0</v>
      </c>
      <c r="L677" s="80">
        <v>0</v>
      </c>
      <c r="M677" s="64">
        <v>50</v>
      </c>
      <c r="N677" s="15">
        <v>50</v>
      </c>
      <c r="O677" s="43">
        <v>250</v>
      </c>
      <c r="P677" s="5" t="s">
        <v>48</v>
      </c>
    </row>
    <row r="678" spans="1:16" ht="12.75">
      <c r="A678" s="93" t="s">
        <v>5627</v>
      </c>
      <c r="B678" s="159">
        <v>5</v>
      </c>
      <c r="C678" s="586" t="s">
        <v>5627</v>
      </c>
      <c r="D678" s="88" t="s">
        <v>5628</v>
      </c>
      <c r="E678" s="56" t="s">
        <v>5629</v>
      </c>
      <c r="F678" s="88">
        <v>4</v>
      </c>
      <c r="G678" s="7">
        <v>5</v>
      </c>
      <c r="H678" s="77">
        <v>5</v>
      </c>
      <c r="I678" s="78">
        <v>5</v>
      </c>
      <c r="J678" s="79">
        <v>0</v>
      </c>
      <c r="K678" s="6">
        <v>0</v>
      </c>
      <c r="L678" s="80">
        <v>0</v>
      </c>
      <c r="M678" s="64">
        <v>50</v>
      </c>
      <c r="N678" s="15">
        <v>50</v>
      </c>
      <c r="O678" s="43">
        <v>250</v>
      </c>
      <c r="P678" s="5" t="s">
        <v>48</v>
      </c>
    </row>
    <row r="679" spans="1:16" ht="12.75">
      <c r="A679" s="93" t="s">
        <v>5631</v>
      </c>
      <c r="B679" s="159">
        <v>4</v>
      </c>
      <c r="C679" s="586" t="s">
        <v>5631</v>
      </c>
      <c r="D679" s="88" t="s">
        <v>5632</v>
      </c>
      <c r="E679" s="56" t="s">
        <v>5633</v>
      </c>
      <c r="F679" s="88">
        <v>3</v>
      </c>
      <c r="G679" s="7">
        <v>5</v>
      </c>
      <c r="H679" s="77">
        <v>5</v>
      </c>
      <c r="I679" s="78">
        <v>5</v>
      </c>
      <c r="J679" s="79">
        <v>0</v>
      </c>
      <c r="K679" s="6">
        <v>0</v>
      </c>
      <c r="L679" s="80">
        <v>0</v>
      </c>
      <c r="M679" s="64">
        <v>35</v>
      </c>
      <c r="N679" s="15">
        <v>35</v>
      </c>
      <c r="O679" s="43">
        <v>250</v>
      </c>
      <c r="P679" s="5" t="s">
        <v>48</v>
      </c>
    </row>
    <row r="680" spans="1:16" ht="12.75">
      <c r="A680" s="93" t="s">
        <v>5635</v>
      </c>
      <c r="B680" s="159">
        <v>2</v>
      </c>
      <c r="C680" s="586" t="s">
        <v>5635</v>
      </c>
      <c r="D680" s="88" t="s">
        <v>5636</v>
      </c>
      <c r="E680" s="56" t="s">
        <v>5637</v>
      </c>
      <c r="F680" s="88">
        <v>1</v>
      </c>
      <c r="G680" s="7">
        <v>0</v>
      </c>
      <c r="H680" s="77">
        <v>0</v>
      </c>
      <c r="I680" s="78">
        <v>0</v>
      </c>
      <c r="J680" s="79">
        <v>0</v>
      </c>
      <c r="K680" s="6">
        <v>0</v>
      </c>
      <c r="L680" s="80">
        <v>0</v>
      </c>
      <c r="M680" s="64">
        <v>0</v>
      </c>
      <c r="N680" s="15">
        <v>0</v>
      </c>
      <c r="O680" s="43">
        <v>100</v>
      </c>
      <c r="P680" s="5" t="s">
        <v>48</v>
      </c>
    </row>
    <row r="681" spans="1:16" ht="12.75">
      <c r="A681" s="93" t="s">
        <v>5639</v>
      </c>
      <c r="B681" s="159">
        <v>0</v>
      </c>
      <c r="C681" s="586" t="s">
        <v>5639</v>
      </c>
      <c r="D681" s="88" t="s">
        <v>5640</v>
      </c>
      <c r="E681" s="56" t="s">
        <v>5641</v>
      </c>
      <c r="F681" s="88">
        <v>1</v>
      </c>
      <c r="G681" s="7">
        <v>0</v>
      </c>
      <c r="H681" s="77">
        <v>0</v>
      </c>
      <c r="I681" s="78">
        <v>0</v>
      </c>
      <c r="J681" s="79">
        <v>0</v>
      </c>
      <c r="K681" s="6">
        <v>0</v>
      </c>
      <c r="L681" s="80">
        <v>0</v>
      </c>
      <c r="M681" s="64">
        <v>0</v>
      </c>
      <c r="N681" s="15">
        <v>0</v>
      </c>
      <c r="O681" s="43">
        <v>100</v>
      </c>
      <c r="P681" s="5" t="s">
        <v>48</v>
      </c>
    </row>
    <row r="682" spans="1:16" ht="12.75">
      <c r="A682" s="93" t="s">
        <v>5643</v>
      </c>
      <c r="B682" s="159">
        <v>0</v>
      </c>
      <c r="C682" s="586" t="s">
        <v>5643</v>
      </c>
      <c r="D682" s="88" t="s">
        <v>5644</v>
      </c>
      <c r="E682" s="56" t="s">
        <v>5645</v>
      </c>
      <c r="F682" s="88">
        <v>1</v>
      </c>
      <c r="G682" s="7">
        <v>0</v>
      </c>
      <c r="H682" s="77">
        <v>0</v>
      </c>
      <c r="I682" s="78">
        <v>0</v>
      </c>
      <c r="J682" s="79">
        <v>0</v>
      </c>
      <c r="K682" s="6">
        <v>0</v>
      </c>
      <c r="L682" s="80">
        <v>0</v>
      </c>
      <c r="M682" s="64">
        <v>0</v>
      </c>
      <c r="N682" s="15">
        <v>0</v>
      </c>
      <c r="O682" s="43">
        <v>100</v>
      </c>
      <c r="P682" s="5" t="s">
        <v>48</v>
      </c>
    </row>
    <row r="683" spans="1:16" ht="12.75">
      <c r="A683" s="93" t="s">
        <v>5647</v>
      </c>
      <c r="B683" s="159">
        <v>0</v>
      </c>
      <c r="C683" s="586" t="s">
        <v>5647</v>
      </c>
      <c r="D683" s="88" t="s">
        <v>5648</v>
      </c>
      <c r="E683" s="56" t="s">
        <v>5649</v>
      </c>
      <c r="F683" s="88">
        <v>1</v>
      </c>
      <c r="G683" s="7">
        <v>0</v>
      </c>
      <c r="H683" s="77">
        <v>0</v>
      </c>
      <c r="I683" s="78">
        <v>0</v>
      </c>
      <c r="J683" s="79">
        <v>0</v>
      </c>
      <c r="K683" s="6">
        <v>0</v>
      </c>
      <c r="L683" s="80">
        <v>0</v>
      </c>
      <c r="M683" s="64">
        <v>0</v>
      </c>
      <c r="N683" s="15">
        <v>0</v>
      </c>
      <c r="O683" s="43">
        <v>100</v>
      </c>
      <c r="P683" s="5" t="s">
        <v>48</v>
      </c>
    </row>
    <row r="684" spans="1:16" ht="12.75">
      <c r="A684" s="93" t="s">
        <v>5651</v>
      </c>
      <c r="B684" s="159">
        <v>3</v>
      </c>
      <c r="C684" s="586" t="s">
        <v>5651</v>
      </c>
      <c r="D684" s="88" t="s">
        <v>5652</v>
      </c>
      <c r="E684" s="56" t="s">
        <v>5653</v>
      </c>
      <c r="F684" s="88">
        <v>3</v>
      </c>
      <c r="G684" s="7">
        <v>5</v>
      </c>
      <c r="H684" s="77">
        <v>5</v>
      </c>
      <c r="I684" s="78">
        <v>5</v>
      </c>
      <c r="J684" s="79">
        <v>0</v>
      </c>
      <c r="K684" s="6">
        <v>0</v>
      </c>
      <c r="L684" s="80">
        <v>0</v>
      </c>
      <c r="M684" s="64">
        <v>20</v>
      </c>
      <c r="N684" s="15">
        <v>20</v>
      </c>
      <c r="O684" s="43">
        <v>250</v>
      </c>
      <c r="P684" s="5" t="s">
        <v>48</v>
      </c>
    </row>
    <row r="685" spans="1:16" ht="12.75">
      <c r="A685" s="93" t="s">
        <v>5655</v>
      </c>
      <c r="B685" s="159">
        <v>5</v>
      </c>
      <c r="C685" s="586" t="s">
        <v>5655</v>
      </c>
      <c r="D685" s="88" t="s">
        <v>5656</v>
      </c>
      <c r="E685" s="56" t="s">
        <v>5657</v>
      </c>
      <c r="F685" s="88">
        <v>3</v>
      </c>
      <c r="G685" s="7">
        <v>5</v>
      </c>
      <c r="H685" s="77">
        <v>5</v>
      </c>
      <c r="I685" s="78">
        <v>5</v>
      </c>
      <c r="J685" s="79">
        <v>0</v>
      </c>
      <c r="K685" s="6">
        <v>0</v>
      </c>
      <c r="L685" s="80">
        <v>0</v>
      </c>
      <c r="M685" s="64">
        <v>50</v>
      </c>
      <c r="N685" s="15">
        <v>50</v>
      </c>
      <c r="O685" s="43">
        <v>250</v>
      </c>
      <c r="P685" s="5" t="s">
        <v>48</v>
      </c>
    </row>
    <row r="686" spans="1:16" ht="12.75">
      <c r="A686" s="93" t="s">
        <v>5659</v>
      </c>
      <c r="B686" s="159">
        <v>0</v>
      </c>
      <c r="C686" s="586" t="s">
        <v>5659</v>
      </c>
      <c r="D686" s="88" t="s">
        <v>5660</v>
      </c>
      <c r="E686" s="56" t="s">
        <v>5661</v>
      </c>
      <c r="F686" s="88">
        <v>3</v>
      </c>
      <c r="G686" s="7">
        <v>5</v>
      </c>
      <c r="H686" s="77">
        <v>5</v>
      </c>
      <c r="I686" s="78">
        <v>5</v>
      </c>
      <c r="J686" s="79">
        <v>0</v>
      </c>
      <c r="K686" s="6">
        <v>0</v>
      </c>
      <c r="L686" s="80">
        <v>0</v>
      </c>
      <c r="M686" s="64">
        <v>5</v>
      </c>
      <c r="N686" s="15">
        <v>5</v>
      </c>
      <c r="O686" s="43">
        <v>250</v>
      </c>
      <c r="P686" s="5" t="s">
        <v>48</v>
      </c>
    </row>
    <row r="687" spans="1:16" ht="12.75">
      <c r="A687" s="93" t="s">
        <v>5663</v>
      </c>
      <c r="B687" s="159">
        <v>2</v>
      </c>
      <c r="C687" s="586" t="s">
        <v>5663</v>
      </c>
      <c r="D687" s="574" t="s">
        <v>295</v>
      </c>
      <c r="E687" s="56" t="s">
        <v>5664</v>
      </c>
      <c r="F687" s="88">
        <v>1</v>
      </c>
      <c r="G687" s="7">
        <v>0</v>
      </c>
      <c r="H687" s="77">
        <v>0</v>
      </c>
      <c r="I687" s="78">
        <v>0</v>
      </c>
      <c r="J687" s="79">
        <v>0</v>
      </c>
      <c r="K687" s="6">
        <v>0</v>
      </c>
      <c r="L687" s="80">
        <v>0</v>
      </c>
      <c r="M687" s="64">
        <v>0</v>
      </c>
      <c r="N687" s="15">
        <v>0</v>
      </c>
      <c r="O687" s="43">
        <v>100</v>
      </c>
      <c r="P687" s="5" t="s">
        <v>48</v>
      </c>
    </row>
    <row r="688" spans="1:16" ht="27.75">
      <c r="A688" s="610"/>
      <c r="B688" s="610"/>
      <c r="C688" s="611"/>
      <c r="D688" s="610"/>
      <c r="E688" s="610"/>
      <c r="F688" s="610"/>
      <c r="G688" s="612"/>
      <c r="H688" s="613"/>
      <c r="I688" s="614"/>
      <c r="J688" s="615"/>
      <c r="K688" s="616"/>
      <c r="L688" s="617"/>
      <c r="M688" s="610"/>
      <c r="N688" s="610"/>
      <c r="O688" s="618"/>
      <c r="P688" s="610"/>
    </row>
    <row r="689" spans="1:16" ht="12.75">
      <c r="A689" s="1391" t="s">
        <v>13499</v>
      </c>
      <c r="B689" s="1392"/>
      <c r="C689" s="1392"/>
      <c r="D689" s="1392"/>
      <c r="E689" s="1392"/>
      <c r="F689" s="1392"/>
      <c r="G689" s="1392"/>
      <c r="H689" s="1392"/>
      <c r="I689" s="1392"/>
      <c r="J689" s="1392"/>
      <c r="K689" s="1392"/>
      <c r="L689" s="1392"/>
      <c r="M689" s="1392"/>
      <c r="N689" s="1392"/>
      <c r="O689" s="1392"/>
      <c r="P689" s="1393"/>
    </row>
    <row r="690" spans="1:16" ht="12.75">
      <c r="A690" s="1394"/>
      <c r="B690" s="1395"/>
      <c r="C690" s="1395"/>
      <c r="D690" s="1395"/>
      <c r="E690" s="1395"/>
      <c r="F690" s="1395"/>
      <c r="G690" s="1395"/>
      <c r="H690" s="1395"/>
      <c r="I690" s="1395"/>
      <c r="J690" s="1395"/>
      <c r="K690" s="1395"/>
      <c r="L690" s="1395"/>
      <c r="M690" s="1395"/>
      <c r="N690" s="1395"/>
      <c r="O690" s="1395"/>
      <c r="P690" s="1396"/>
    </row>
    <row r="691" spans="1:16" ht="12.75">
      <c r="A691" s="1397" t="s">
        <v>13500</v>
      </c>
      <c r="B691" s="1355"/>
      <c r="C691" s="1355"/>
      <c r="D691" s="1355"/>
      <c r="E691" s="1355"/>
      <c r="F691" s="1355"/>
      <c r="G691" s="1355"/>
      <c r="H691" s="1355"/>
      <c r="I691" s="1355"/>
      <c r="J691" s="1355"/>
      <c r="K691" s="1355"/>
      <c r="L691" s="1355"/>
      <c r="M691" s="1355"/>
      <c r="N691" s="1355"/>
      <c r="O691" s="1355"/>
      <c r="P691" s="1355"/>
    </row>
    <row r="692" spans="1:16" ht="70.5" customHeight="1">
      <c r="A692" s="1355"/>
      <c r="B692" s="1355"/>
      <c r="C692" s="1355"/>
      <c r="D692" s="1355"/>
      <c r="E692" s="1355"/>
      <c r="F692" s="1355"/>
      <c r="G692" s="1355"/>
      <c r="H692" s="1355"/>
      <c r="I692" s="1355"/>
      <c r="J692" s="1355"/>
      <c r="K692" s="1355"/>
      <c r="L692" s="1355"/>
      <c r="M692" s="1355"/>
      <c r="N692" s="1355"/>
      <c r="O692" s="1355"/>
      <c r="P692" s="1355"/>
    </row>
  </sheetData>
  <mergeCells count="60">
    <mergeCell ref="A321:P321"/>
    <mergeCell ref="A322:P323"/>
    <mergeCell ref="A348:P349"/>
    <mergeCell ref="A364:P365"/>
    <mergeCell ref="A382:P382"/>
    <mergeCell ref="A231:P231"/>
    <mergeCell ref="A251:P251"/>
    <mergeCell ref="A281:P281"/>
    <mergeCell ref="D282:D287"/>
    <mergeCell ref="A307:P307"/>
    <mergeCell ref="A150:P150"/>
    <mergeCell ref="A156:P156"/>
    <mergeCell ref="A160:P160"/>
    <mergeCell ref="A165:P166"/>
    <mergeCell ref="A181:P181"/>
    <mergeCell ref="A116:P116"/>
    <mergeCell ref="A119:P119"/>
    <mergeCell ref="A122:P123"/>
    <mergeCell ref="A136:P137"/>
    <mergeCell ref="A143:P143"/>
    <mergeCell ref="A98:P98"/>
    <mergeCell ref="A99:P100"/>
    <mergeCell ref="A103:P103"/>
    <mergeCell ref="A106:P106"/>
    <mergeCell ref="A109:P109"/>
    <mergeCell ref="A51:P52"/>
    <mergeCell ref="A61:P61"/>
    <mergeCell ref="A73:P73"/>
    <mergeCell ref="A84:P84"/>
    <mergeCell ref="A92:P92"/>
    <mergeCell ref="A13:P13"/>
    <mergeCell ref="A20:P20"/>
    <mergeCell ref="A30:P30"/>
    <mergeCell ref="A44:P44"/>
    <mergeCell ref="A50:P50"/>
    <mergeCell ref="G3:O3"/>
    <mergeCell ref="P3:P5"/>
    <mergeCell ref="G4:L4"/>
    <mergeCell ref="M4:N4"/>
    <mergeCell ref="A1:P2"/>
    <mergeCell ref="A3:A5"/>
    <mergeCell ref="B3:B5"/>
    <mergeCell ref="C3:C5"/>
    <mergeCell ref="D3:D5"/>
    <mergeCell ref="E3:E5"/>
    <mergeCell ref="F3:F5"/>
    <mergeCell ref="A689:P690"/>
    <mergeCell ref="A691:P692"/>
    <mergeCell ref="A401:P401"/>
    <mergeCell ref="A416:P417"/>
    <mergeCell ref="A442:P442"/>
    <mergeCell ref="A455:P456"/>
    <mergeCell ref="A470:P471"/>
    <mergeCell ref="A488:P489"/>
    <mergeCell ref="A500:P500"/>
    <mergeCell ref="A512:P512"/>
    <mergeCell ref="A519:P519"/>
    <mergeCell ref="A531:P532"/>
    <mergeCell ref="A579:P579"/>
    <mergeCell ref="A636:P636"/>
  </mergeCells>
  <hyperlinks>
    <hyperlink ref="A6" r:id="rId1" xr:uid="{00000000-0004-0000-0900-000000000000}"/>
    <hyperlink ref="A7" r:id="rId2" xr:uid="{00000000-0004-0000-0900-000001000000}"/>
    <hyperlink ref="A8" r:id="rId3" xr:uid="{00000000-0004-0000-0900-000002000000}"/>
    <hyperlink ref="A9" r:id="rId4" xr:uid="{00000000-0004-0000-0900-000003000000}"/>
    <hyperlink ref="A10" r:id="rId5" xr:uid="{00000000-0004-0000-0900-000004000000}"/>
    <hyperlink ref="A11" r:id="rId6" xr:uid="{00000000-0004-0000-0900-000005000000}"/>
    <hyperlink ref="A12" r:id="rId7" xr:uid="{00000000-0004-0000-0900-000006000000}"/>
    <hyperlink ref="A14" r:id="rId8" xr:uid="{00000000-0004-0000-0900-000007000000}"/>
    <hyperlink ref="A15" r:id="rId9" xr:uid="{00000000-0004-0000-0900-000008000000}"/>
    <hyperlink ref="A16" r:id="rId10" xr:uid="{00000000-0004-0000-0900-000009000000}"/>
    <hyperlink ref="A17" r:id="rId11" xr:uid="{00000000-0004-0000-0900-00000A000000}"/>
    <hyperlink ref="A18" r:id="rId12" xr:uid="{00000000-0004-0000-0900-00000B000000}"/>
    <hyperlink ref="A19" r:id="rId13" xr:uid="{00000000-0004-0000-0900-00000C000000}"/>
    <hyperlink ref="A21" r:id="rId14" xr:uid="{00000000-0004-0000-0900-00000D000000}"/>
    <hyperlink ref="A22" r:id="rId15" xr:uid="{00000000-0004-0000-0900-00000E000000}"/>
    <hyperlink ref="A23" r:id="rId16" xr:uid="{00000000-0004-0000-0900-00000F000000}"/>
    <hyperlink ref="A24" r:id="rId17" xr:uid="{00000000-0004-0000-0900-000010000000}"/>
    <hyperlink ref="A25" r:id="rId18" xr:uid="{00000000-0004-0000-0900-000011000000}"/>
    <hyperlink ref="A26" r:id="rId19" xr:uid="{00000000-0004-0000-0900-000012000000}"/>
    <hyperlink ref="A27" r:id="rId20" xr:uid="{00000000-0004-0000-0900-000013000000}"/>
    <hyperlink ref="A28" r:id="rId21" xr:uid="{00000000-0004-0000-0900-000014000000}"/>
    <hyperlink ref="A29" r:id="rId22" xr:uid="{00000000-0004-0000-0900-000015000000}"/>
    <hyperlink ref="A31" r:id="rId23" xr:uid="{00000000-0004-0000-0900-000016000000}"/>
    <hyperlink ref="A32" r:id="rId24" xr:uid="{00000000-0004-0000-0900-000017000000}"/>
    <hyperlink ref="A33" r:id="rId25" xr:uid="{00000000-0004-0000-0900-000018000000}"/>
    <hyperlink ref="A34" r:id="rId26" xr:uid="{00000000-0004-0000-0900-000019000000}"/>
    <hyperlink ref="A35" r:id="rId27" xr:uid="{00000000-0004-0000-0900-00001A000000}"/>
    <hyperlink ref="A36" r:id="rId28" xr:uid="{00000000-0004-0000-0900-00001B000000}"/>
    <hyperlink ref="A37" r:id="rId29" xr:uid="{00000000-0004-0000-0900-00001C000000}"/>
    <hyperlink ref="A38" r:id="rId30" xr:uid="{00000000-0004-0000-0900-00001D000000}"/>
    <hyperlink ref="A39" r:id="rId31" xr:uid="{00000000-0004-0000-0900-00001E000000}"/>
    <hyperlink ref="A40" r:id="rId32" xr:uid="{00000000-0004-0000-0900-00001F000000}"/>
    <hyperlink ref="A41" r:id="rId33" xr:uid="{00000000-0004-0000-0900-000020000000}"/>
    <hyperlink ref="A42" r:id="rId34" xr:uid="{00000000-0004-0000-0900-000021000000}"/>
    <hyperlink ref="A43" r:id="rId35" xr:uid="{00000000-0004-0000-0900-000022000000}"/>
    <hyperlink ref="A45" r:id="rId36" xr:uid="{00000000-0004-0000-0900-000023000000}"/>
    <hyperlink ref="A46" r:id="rId37" xr:uid="{00000000-0004-0000-0900-000024000000}"/>
    <hyperlink ref="A47" r:id="rId38" xr:uid="{00000000-0004-0000-0900-000025000000}"/>
    <hyperlink ref="A48" r:id="rId39" xr:uid="{00000000-0004-0000-0900-000026000000}"/>
    <hyperlink ref="A49" r:id="rId40" xr:uid="{00000000-0004-0000-0900-000027000000}"/>
    <hyperlink ref="A53" r:id="rId41" xr:uid="{00000000-0004-0000-0900-000028000000}"/>
    <hyperlink ref="A54" r:id="rId42" xr:uid="{00000000-0004-0000-0900-000029000000}"/>
    <hyperlink ref="A55" r:id="rId43" xr:uid="{00000000-0004-0000-0900-00002A000000}"/>
    <hyperlink ref="A56" r:id="rId44" xr:uid="{00000000-0004-0000-0900-00002B000000}"/>
    <hyperlink ref="A57" r:id="rId45" xr:uid="{00000000-0004-0000-0900-00002C000000}"/>
    <hyperlink ref="A58" r:id="rId46" xr:uid="{00000000-0004-0000-0900-00002D000000}"/>
    <hyperlink ref="A59" r:id="rId47" xr:uid="{00000000-0004-0000-0900-00002E000000}"/>
    <hyperlink ref="A60" r:id="rId48" xr:uid="{00000000-0004-0000-0900-00002F000000}"/>
    <hyperlink ref="A62" r:id="rId49" xr:uid="{00000000-0004-0000-0900-000030000000}"/>
    <hyperlink ref="A63" r:id="rId50" xr:uid="{00000000-0004-0000-0900-000031000000}"/>
    <hyperlink ref="A64" r:id="rId51" xr:uid="{00000000-0004-0000-0900-000032000000}"/>
    <hyperlink ref="A65" r:id="rId52" xr:uid="{00000000-0004-0000-0900-000033000000}"/>
    <hyperlink ref="A66" r:id="rId53" xr:uid="{00000000-0004-0000-0900-000034000000}"/>
    <hyperlink ref="A67" r:id="rId54" xr:uid="{00000000-0004-0000-0900-000035000000}"/>
    <hyperlink ref="A68" r:id="rId55" xr:uid="{00000000-0004-0000-0900-000036000000}"/>
    <hyperlink ref="A69" r:id="rId56" xr:uid="{00000000-0004-0000-0900-000037000000}"/>
    <hyperlink ref="A70" r:id="rId57" xr:uid="{00000000-0004-0000-0900-000038000000}"/>
    <hyperlink ref="A71" r:id="rId58" xr:uid="{00000000-0004-0000-0900-000039000000}"/>
    <hyperlink ref="A72" r:id="rId59" xr:uid="{00000000-0004-0000-0900-00003A000000}"/>
    <hyperlink ref="A74" r:id="rId60" xr:uid="{00000000-0004-0000-0900-00003B000000}"/>
    <hyperlink ref="A75" r:id="rId61" xr:uid="{00000000-0004-0000-0900-00003C000000}"/>
    <hyperlink ref="A76" r:id="rId62" xr:uid="{00000000-0004-0000-0900-00003D000000}"/>
    <hyperlink ref="A77" r:id="rId63" xr:uid="{00000000-0004-0000-0900-00003E000000}"/>
    <hyperlink ref="A78" r:id="rId64" xr:uid="{00000000-0004-0000-0900-00003F000000}"/>
    <hyperlink ref="A79" r:id="rId65" xr:uid="{00000000-0004-0000-0900-000040000000}"/>
    <hyperlink ref="A80" r:id="rId66" xr:uid="{00000000-0004-0000-0900-000041000000}"/>
    <hyperlink ref="A81" r:id="rId67" xr:uid="{00000000-0004-0000-0900-000042000000}"/>
    <hyperlink ref="A82" r:id="rId68" xr:uid="{00000000-0004-0000-0900-000043000000}"/>
    <hyperlink ref="A83" r:id="rId69" xr:uid="{00000000-0004-0000-0900-000044000000}"/>
    <hyperlink ref="A85" r:id="rId70" xr:uid="{00000000-0004-0000-0900-000045000000}"/>
    <hyperlink ref="A86" r:id="rId71" xr:uid="{00000000-0004-0000-0900-000046000000}"/>
    <hyperlink ref="A87" r:id="rId72" xr:uid="{00000000-0004-0000-0900-000047000000}"/>
    <hyperlink ref="A88" r:id="rId73" xr:uid="{00000000-0004-0000-0900-000048000000}"/>
    <hyperlink ref="A89" r:id="rId74" xr:uid="{00000000-0004-0000-0900-000049000000}"/>
    <hyperlink ref="A90" r:id="rId75" xr:uid="{00000000-0004-0000-0900-00004A000000}"/>
    <hyperlink ref="A91" r:id="rId76" xr:uid="{00000000-0004-0000-0900-00004B000000}"/>
    <hyperlink ref="A93" r:id="rId77" xr:uid="{00000000-0004-0000-0900-00004C000000}"/>
    <hyperlink ref="A94" r:id="rId78" xr:uid="{00000000-0004-0000-0900-00004D000000}"/>
    <hyperlink ref="A95" r:id="rId79" xr:uid="{00000000-0004-0000-0900-00004E000000}"/>
    <hyperlink ref="A96" r:id="rId80" xr:uid="{00000000-0004-0000-0900-00004F000000}"/>
    <hyperlink ref="A97" r:id="rId81" xr:uid="{00000000-0004-0000-0900-000050000000}"/>
    <hyperlink ref="A101" r:id="rId82" xr:uid="{00000000-0004-0000-0900-000051000000}"/>
    <hyperlink ref="D101" r:id="rId83" xr:uid="{00000000-0004-0000-0900-000052000000}"/>
    <hyperlink ref="A102" r:id="rId84" xr:uid="{00000000-0004-0000-0900-000053000000}"/>
    <hyperlink ref="D102" r:id="rId85" xr:uid="{00000000-0004-0000-0900-000054000000}"/>
    <hyperlink ref="A104" r:id="rId86" xr:uid="{00000000-0004-0000-0900-000055000000}"/>
    <hyperlink ref="D104" r:id="rId87" xr:uid="{00000000-0004-0000-0900-000056000000}"/>
    <hyperlink ref="A105" r:id="rId88" xr:uid="{00000000-0004-0000-0900-000057000000}"/>
    <hyperlink ref="D105" r:id="rId89" xr:uid="{00000000-0004-0000-0900-000058000000}"/>
    <hyperlink ref="A107" r:id="rId90" xr:uid="{00000000-0004-0000-0900-000059000000}"/>
    <hyperlink ref="D107" r:id="rId91" xr:uid="{00000000-0004-0000-0900-00005A000000}"/>
    <hyperlink ref="A108" r:id="rId92" xr:uid="{00000000-0004-0000-0900-00005B000000}"/>
    <hyperlink ref="D108" r:id="rId93" xr:uid="{00000000-0004-0000-0900-00005C000000}"/>
    <hyperlink ref="A110" r:id="rId94" xr:uid="{00000000-0004-0000-0900-00005D000000}"/>
    <hyperlink ref="D110" r:id="rId95" xr:uid="{00000000-0004-0000-0900-00005E000000}"/>
    <hyperlink ref="A111" r:id="rId96" xr:uid="{00000000-0004-0000-0900-00005F000000}"/>
    <hyperlink ref="D111" r:id="rId97" xr:uid="{00000000-0004-0000-0900-000060000000}"/>
    <hyperlink ref="A112" r:id="rId98" xr:uid="{00000000-0004-0000-0900-000061000000}"/>
    <hyperlink ref="D112" r:id="rId99" xr:uid="{00000000-0004-0000-0900-000062000000}"/>
    <hyperlink ref="A113" r:id="rId100" xr:uid="{00000000-0004-0000-0900-000063000000}"/>
    <hyperlink ref="D113" r:id="rId101" xr:uid="{00000000-0004-0000-0900-000064000000}"/>
    <hyperlink ref="A114" r:id="rId102" xr:uid="{00000000-0004-0000-0900-000065000000}"/>
    <hyperlink ref="D114" r:id="rId103" xr:uid="{00000000-0004-0000-0900-000066000000}"/>
    <hyperlink ref="A115" r:id="rId104" xr:uid="{00000000-0004-0000-0900-000067000000}"/>
    <hyperlink ref="D115" r:id="rId105" xr:uid="{00000000-0004-0000-0900-000068000000}"/>
    <hyperlink ref="A117" r:id="rId106" xr:uid="{00000000-0004-0000-0900-000069000000}"/>
    <hyperlink ref="D117" r:id="rId107" xr:uid="{00000000-0004-0000-0900-00006A000000}"/>
    <hyperlink ref="A118" r:id="rId108" xr:uid="{00000000-0004-0000-0900-00006B000000}"/>
    <hyperlink ref="D118" r:id="rId109" xr:uid="{00000000-0004-0000-0900-00006C000000}"/>
    <hyperlink ref="A120" r:id="rId110" xr:uid="{00000000-0004-0000-0900-00006D000000}"/>
    <hyperlink ref="D120" r:id="rId111" xr:uid="{00000000-0004-0000-0900-00006E000000}"/>
    <hyperlink ref="A121" r:id="rId112" xr:uid="{00000000-0004-0000-0900-00006F000000}"/>
    <hyperlink ref="D121" r:id="rId113" xr:uid="{00000000-0004-0000-0900-000070000000}"/>
    <hyperlink ref="A124" r:id="rId114" xr:uid="{00000000-0004-0000-0900-000071000000}"/>
    <hyperlink ref="D124" r:id="rId115" xr:uid="{00000000-0004-0000-0900-000072000000}"/>
    <hyperlink ref="A126" r:id="rId116" xr:uid="{00000000-0004-0000-0900-000073000000}"/>
    <hyperlink ref="D126" r:id="rId117" xr:uid="{00000000-0004-0000-0900-000074000000}"/>
    <hyperlink ref="A128" r:id="rId118" xr:uid="{00000000-0004-0000-0900-000075000000}"/>
    <hyperlink ref="D128" r:id="rId119" xr:uid="{00000000-0004-0000-0900-000076000000}"/>
    <hyperlink ref="A129" r:id="rId120" xr:uid="{00000000-0004-0000-0900-000077000000}"/>
    <hyperlink ref="D129" r:id="rId121" xr:uid="{00000000-0004-0000-0900-000078000000}"/>
    <hyperlink ref="A131" r:id="rId122" xr:uid="{00000000-0004-0000-0900-000079000000}"/>
    <hyperlink ref="D131" r:id="rId123" xr:uid="{00000000-0004-0000-0900-00007A000000}"/>
    <hyperlink ref="A132" r:id="rId124" xr:uid="{00000000-0004-0000-0900-00007B000000}"/>
    <hyperlink ref="D132" r:id="rId125" xr:uid="{00000000-0004-0000-0900-00007C000000}"/>
    <hyperlink ref="A134" r:id="rId126" xr:uid="{00000000-0004-0000-0900-00007D000000}"/>
    <hyperlink ref="D134" r:id="rId127" xr:uid="{00000000-0004-0000-0900-00007E000000}"/>
    <hyperlink ref="A135" r:id="rId128" xr:uid="{00000000-0004-0000-0900-00007F000000}"/>
    <hyperlink ref="D135" r:id="rId129" xr:uid="{00000000-0004-0000-0900-000080000000}"/>
    <hyperlink ref="A138" r:id="rId130" xr:uid="{00000000-0004-0000-0900-000081000000}"/>
    <hyperlink ref="A139" r:id="rId131" xr:uid="{00000000-0004-0000-0900-000082000000}"/>
    <hyperlink ref="A140" r:id="rId132" xr:uid="{00000000-0004-0000-0900-000083000000}"/>
    <hyperlink ref="A141" r:id="rId133" xr:uid="{00000000-0004-0000-0900-000084000000}"/>
    <hyperlink ref="A142" r:id="rId134" xr:uid="{00000000-0004-0000-0900-000085000000}"/>
    <hyperlink ref="A144" r:id="rId135" xr:uid="{00000000-0004-0000-0900-000086000000}"/>
    <hyperlink ref="A145" r:id="rId136" xr:uid="{00000000-0004-0000-0900-000087000000}"/>
    <hyperlink ref="A146" r:id="rId137" xr:uid="{00000000-0004-0000-0900-000088000000}"/>
    <hyperlink ref="A147" r:id="rId138" xr:uid="{00000000-0004-0000-0900-000089000000}"/>
    <hyperlink ref="A148" r:id="rId139" xr:uid="{00000000-0004-0000-0900-00008A000000}"/>
    <hyperlink ref="A149" r:id="rId140" xr:uid="{00000000-0004-0000-0900-00008B000000}"/>
    <hyperlink ref="A151" r:id="rId141" xr:uid="{00000000-0004-0000-0900-00008C000000}"/>
    <hyperlink ref="A152" r:id="rId142" xr:uid="{00000000-0004-0000-0900-00008D000000}"/>
    <hyperlink ref="A153" r:id="rId143" xr:uid="{00000000-0004-0000-0900-00008E000000}"/>
    <hyperlink ref="A154" r:id="rId144" xr:uid="{00000000-0004-0000-0900-00008F000000}"/>
    <hyperlink ref="A155" r:id="rId145" xr:uid="{00000000-0004-0000-0900-000090000000}"/>
    <hyperlink ref="A157" r:id="rId146" xr:uid="{00000000-0004-0000-0900-000091000000}"/>
    <hyperlink ref="A158" r:id="rId147" xr:uid="{00000000-0004-0000-0900-000092000000}"/>
    <hyperlink ref="A159" r:id="rId148" xr:uid="{00000000-0004-0000-0900-000093000000}"/>
    <hyperlink ref="A161" r:id="rId149" xr:uid="{00000000-0004-0000-0900-000094000000}"/>
    <hyperlink ref="A162" r:id="rId150" xr:uid="{00000000-0004-0000-0900-000095000000}"/>
    <hyperlink ref="A163" r:id="rId151" xr:uid="{00000000-0004-0000-0900-000096000000}"/>
    <hyperlink ref="A164" r:id="rId152" xr:uid="{00000000-0004-0000-0900-000097000000}"/>
    <hyperlink ref="A167" r:id="rId153" xr:uid="{00000000-0004-0000-0900-000098000000}"/>
    <hyperlink ref="A168" r:id="rId154" xr:uid="{00000000-0004-0000-0900-000099000000}"/>
    <hyperlink ref="D168" r:id="rId155" xr:uid="{00000000-0004-0000-0900-00009A000000}"/>
    <hyperlink ref="A169" r:id="rId156" xr:uid="{00000000-0004-0000-0900-00009B000000}"/>
    <hyperlink ref="A170" r:id="rId157" xr:uid="{00000000-0004-0000-0900-00009C000000}"/>
    <hyperlink ref="A171" r:id="rId158" xr:uid="{00000000-0004-0000-0900-00009D000000}"/>
    <hyperlink ref="A172" r:id="rId159" xr:uid="{00000000-0004-0000-0900-00009E000000}"/>
    <hyperlink ref="A173" r:id="rId160" xr:uid="{00000000-0004-0000-0900-00009F000000}"/>
    <hyperlink ref="A175" r:id="rId161" xr:uid="{00000000-0004-0000-0900-0000A0000000}"/>
    <hyperlink ref="A176" r:id="rId162" xr:uid="{00000000-0004-0000-0900-0000A1000000}"/>
    <hyperlink ref="A177" r:id="rId163" xr:uid="{00000000-0004-0000-0900-0000A2000000}"/>
    <hyperlink ref="A178" r:id="rId164" xr:uid="{00000000-0004-0000-0900-0000A3000000}"/>
    <hyperlink ref="A179" r:id="rId165" xr:uid="{00000000-0004-0000-0900-0000A4000000}"/>
    <hyperlink ref="A180" r:id="rId166" xr:uid="{00000000-0004-0000-0900-0000A5000000}"/>
    <hyperlink ref="A182" r:id="rId167" xr:uid="{00000000-0004-0000-0900-0000A6000000}"/>
    <hyperlink ref="D182" r:id="rId168" xr:uid="{00000000-0004-0000-0900-0000A7000000}"/>
    <hyperlink ref="A183" r:id="rId169" xr:uid="{00000000-0004-0000-0900-0000A8000000}"/>
    <hyperlink ref="A184" r:id="rId170" xr:uid="{00000000-0004-0000-0900-0000A9000000}"/>
    <hyperlink ref="A185" r:id="rId171" xr:uid="{00000000-0004-0000-0900-0000AA000000}"/>
    <hyperlink ref="A186" r:id="rId172" xr:uid="{00000000-0004-0000-0900-0000AB000000}"/>
    <hyperlink ref="A187" r:id="rId173" xr:uid="{00000000-0004-0000-0900-0000AC000000}"/>
    <hyperlink ref="A188" r:id="rId174" xr:uid="{00000000-0004-0000-0900-0000AD000000}"/>
    <hyperlink ref="A189" r:id="rId175" xr:uid="{00000000-0004-0000-0900-0000AE000000}"/>
    <hyperlink ref="A190" r:id="rId176" xr:uid="{00000000-0004-0000-0900-0000AF000000}"/>
    <hyperlink ref="A191" r:id="rId177" xr:uid="{00000000-0004-0000-0900-0000B0000000}"/>
    <hyperlink ref="A192" r:id="rId178" xr:uid="{00000000-0004-0000-0900-0000B1000000}"/>
    <hyperlink ref="A193" r:id="rId179" xr:uid="{00000000-0004-0000-0900-0000B2000000}"/>
    <hyperlink ref="A194" r:id="rId180" xr:uid="{00000000-0004-0000-0900-0000B3000000}"/>
    <hyperlink ref="A195" r:id="rId181" xr:uid="{00000000-0004-0000-0900-0000B4000000}"/>
    <hyperlink ref="A196" r:id="rId182" xr:uid="{00000000-0004-0000-0900-0000B5000000}"/>
    <hyperlink ref="A197" r:id="rId183" xr:uid="{00000000-0004-0000-0900-0000B6000000}"/>
    <hyperlink ref="A198" r:id="rId184" xr:uid="{00000000-0004-0000-0900-0000B7000000}"/>
    <hyperlink ref="A199" r:id="rId185" xr:uid="{00000000-0004-0000-0900-0000B8000000}"/>
    <hyperlink ref="A200" r:id="rId186" xr:uid="{00000000-0004-0000-0900-0000B9000000}"/>
    <hyperlink ref="A201" r:id="rId187" xr:uid="{00000000-0004-0000-0900-0000BA000000}"/>
    <hyperlink ref="A202" r:id="rId188" xr:uid="{00000000-0004-0000-0900-0000BB000000}"/>
    <hyperlink ref="A203" r:id="rId189" xr:uid="{00000000-0004-0000-0900-0000BC000000}"/>
    <hyperlink ref="A205" r:id="rId190" xr:uid="{00000000-0004-0000-0900-0000BD000000}"/>
    <hyperlink ref="A206" r:id="rId191" xr:uid="{00000000-0004-0000-0900-0000BE000000}"/>
    <hyperlink ref="A207" r:id="rId192" xr:uid="{00000000-0004-0000-0900-0000BF000000}"/>
    <hyperlink ref="A208" r:id="rId193" xr:uid="{00000000-0004-0000-0900-0000C0000000}"/>
    <hyperlink ref="A209" r:id="rId194" xr:uid="{00000000-0004-0000-0900-0000C1000000}"/>
    <hyperlink ref="A210" r:id="rId195" xr:uid="{00000000-0004-0000-0900-0000C2000000}"/>
    <hyperlink ref="A211" r:id="rId196" xr:uid="{00000000-0004-0000-0900-0000C3000000}"/>
    <hyperlink ref="D211" r:id="rId197" xr:uid="{00000000-0004-0000-0900-0000C4000000}"/>
    <hyperlink ref="A212" r:id="rId198" xr:uid="{00000000-0004-0000-0900-0000C5000000}"/>
    <hyperlink ref="D212" r:id="rId199" xr:uid="{00000000-0004-0000-0900-0000C6000000}"/>
    <hyperlink ref="A213" r:id="rId200" xr:uid="{00000000-0004-0000-0900-0000C7000000}"/>
    <hyperlink ref="D213" r:id="rId201" xr:uid="{00000000-0004-0000-0900-0000C8000000}"/>
    <hyperlink ref="A214" r:id="rId202" xr:uid="{00000000-0004-0000-0900-0000C9000000}"/>
    <hyperlink ref="D214" r:id="rId203" xr:uid="{00000000-0004-0000-0900-0000CA000000}"/>
    <hyperlink ref="A215" r:id="rId204" xr:uid="{00000000-0004-0000-0900-0000CB000000}"/>
    <hyperlink ref="D215" r:id="rId205" xr:uid="{00000000-0004-0000-0900-0000CC000000}"/>
    <hyperlink ref="A216" r:id="rId206" xr:uid="{00000000-0004-0000-0900-0000CD000000}"/>
    <hyperlink ref="D216" r:id="rId207" xr:uid="{00000000-0004-0000-0900-0000CE000000}"/>
    <hyperlink ref="A217" r:id="rId208" xr:uid="{00000000-0004-0000-0900-0000CF000000}"/>
    <hyperlink ref="D217" r:id="rId209" xr:uid="{00000000-0004-0000-0900-0000D0000000}"/>
    <hyperlink ref="D218" r:id="rId210" xr:uid="{00000000-0004-0000-0900-0000D1000000}"/>
    <hyperlink ref="E218" r:id="rId211" xr:uid="{00000000-0004-0000-0900-0000D2000000}"/>
    <hyperlink ref="A219" r:id="rId212" xr:uid="{00000000-0004-0000-0900-0000D3000000}"/>
    <hyperlink ref="D219" r:id="rId213" xr:uid="{00000000-0004-0000-0900-0000D4000000}"/>
    <hyperlink ref="A220" r:id="rId214" xr:uid="{00000000-0004-0000-0900-0000D5000000}"/>
    <hyperlink ref="D220" r:id="rId215" xr:uid="{00000000-0004-0000-0900-0000D6000000}"/>
    <hyperlink ref="A221" r:id="rId216" xr:uid="{00000000-0004-0000-0900-0000D7000000}"/>
    <hyperlink ref="A222" r:id="rId217" xr:uid="{00000000-0004-0000-0900-0000D8000000}"/>
    <hyperlink ref="A223" r:id="rId218" xr:uid="{00000000-0004-0000-0900-0000D9000000}"/>
    <hyperlink ref="A224" r:id="rId219" xr:uid="{00000000-0004-0000-0900-0000DA000000}"/>
    <hyperlink ref="A225" r:id="rId220" xr:uid="{00000000-0004-0000-0900-0000DB000000}"/>
    <hyperlink ref="A226" r:id="rId221" xr:uid="{00000000-0004-0000-0900-0000DC000000}"/>
    <hyperlink ref="A227" r:id="rId222" xr:uid="{00000000-0004-0000-0900-0000DD000000}"/>
    <hyperlink ref="A228" r:id="rId223" xr:uid="{00000000-0004-0000-0900-0000DE000000}"/>
    <hyperlink ref="A229" r:id="rId224" xr:uid="{00000000-0004-0000-0900-0000DF000000}"/>
    <hyperlink ref="A230" r:id="rId225" xr:uid="{00000000-0004-0000-0900-0000E0000000}"/>
    <hyperlink ref="A232" r:id="rId226" xr:uid="{00000000-0004-0000-0900-0000E1000000}"/>
    <hyperlink ref="D232" r:id="rId227" xr:uid="{00000000-0004-0000-0900-0000E2000000}"/>
    <hyperlink ref="A233" r:id="rId228" xr:uid="{00000000-0004-0000-0900-0000E3000000}"/>
    <hyperlink ref="D233" r:id="rId229" xr:uid="{00000000-0004-0000-0900-0000E4000000}"/>
    <hyperlink ref="A234" r:id="rId230" xr:uid="{00000000-0004-0000-0900-0000E5000000}"/>
    <hyperlink ref="D234" r:id="rId231" xr:uid="{00000000-0004-0000-0900-0000E6000000}"/>
    <hyperlink ref="A235" r:id="rId232" xr:uid="{00000000-0004-0000-0900-0000E7000000}"/>
    <hyperlink ref="D235" r:id="rId233" xr:uid="{00000000-0004-0000-0900-0000E8000000}"/>
    <hyperlink ref="A236" r:id="rId234" xr:uid="{00000000-0004-0000-0900-0000E9000000}"/>
    <hyperlink ref="A237" r:id="rId235" xr:uid="{00000000-0004-0000-0900-0000EA000000}"/>
    <hyperlink ref="A238" r:id="rId236" xr:uid="{00000000-0004-0000-0900-0000EB000000}"/>
    <hyperlink ref="A239" r:id="rId237" xr:uid="{00000000-0004-0000-0900-0000EC000000}"/>
    <hyperlink ref="A240" r:id="rId238" xr:uid="{00000000-0004-0000-0900-0000ED000000}"/>
    <hyperlink ref="A241" r:id="rId239" xr:uid="{00000000-0004-0000-0900-0000EE000000}"/>
    <hyperlink ref="A242" r:id="rId240" xr:uid="{00000000-0004-0000-0900-0000EF000000}"/>
    <hyperlink ref="A243" r:id="rId241" xr:uid="{00000000-0004-0000-0900-0000F0000000}"/>
    <hyperlink ref="A244" r:id="rId242" xr:uid="{00000000-0004-0000-0900-0000F1000000}"/>
    <hyperlink ref="A245" r:id="rId243" xr:uid="{00000000-0004-0000-0900-0000F2000000}"/>
    <hyperlink ref="A246" r:id="rId244" xr:uid="{00000000-0004-0000-0900-0000F3000000}"/>
    <hyperlink ref="A247" r:id="rId245" xr:uid="{00000000-0004-0000-0900-0000F4000000}"/>
    <hyperlink ref="A248" r:id="rId246" xr:uid="{00000000-0004-0000-0900-0000F5000000}"/>
    <hyperlink ref="A249" r:id="rId247" xr:uid="{00000000-0004-0000-0900-0000F6000000}"/>
    <hyperlink ref="A250" r:id="rId248" xr:uid="{00000000-0004-0000-0900-0000F7000000}"/>
    <hyperlink ref="A252" r:id="rId249" xr:uid="{00000000-0004-0000-0900-0000F8000000}"/>
    <hyperlink ref="A253" r:id="rId250" xr:uid="{00000000-0004-0000-0900-0000F9000000}"/>
    <hyperlink ref="A254" r:id="rId251" xr:uid="{00000000-0004-0000-0900-0000FA000000}"/>
    <hyperlink ref="A255" r:id="rId252" xr:uid="{00000000-0004-0000-0900-0000FB000000}"/>
    <hyperlink ref="A256" r:id="rId253" xr:uid="{00000000-0004-0000-0900-0000FC000000}"/>
    <hyperlink ref="A257" r:id="rId254" xr:uid="{00000000-0004-0000-0900-0000FD000000}"/>
    <hyperlink ref="A258" r:id="rId255" xr:uid="{00000000-0004-0000-0900-0000FE000000}"/>
    <hyperlink ref="A259" r:id="rId256" xr:uid="{00000000-0004-0000-0900-0000FF000000}"/>
    <hyperlink ref="A260" r:id="rId257" xr:uid="{00000000-0004-0000-0900-000000010000}"/>
    <hyperlink ref="A261" r:id="rId258" xr:uid="{00000000-0004-0000-0900-000001010000}"/>
    <hyperlink ref="A262" r:id="rId259" xr:uid="{00000000-0004-0000-0900-000002010000}"/>
    <hyperlink ref="A263" r:id="rId260" xr:uid="{00000000-0004-0000-0900-000003010000}"/>
    <hyperlink ref="A264" r:id="rId261" xr:uid="{00000000-0004-0000-0900-000004010000}"/>
    <hyperlink ref="A265" r:id="rId262" xr:uid="{00000000-0004-0000-0900-000005010000}"/>
    <hyperlink ref="A266" r:id="rId263" xr:uid="{00000000-0004-0000-0900-000006010000}"/>
    <hyperlink ref="A267" r:id="rId264" xr:uid="{00000000-0004-0000-0900-000007010000}"/>
    <hyperlink ref="A268" r:id="rId265" xr:uid="{00000000-0004-0000-0900-000008010000}"/>
    <hyperlink ref="A269" r:id="rId266" xr:uid="{00000000-0004-0000-0900-000009010000}"/>
    <hyperlink ref="A270" r:id="rId267" xr:uid="{00000000-0004-0000-0900-00000A010000}"/>
    <hyperlink ref="A271" r:id="rId268" xr:uid="{00000000-0004-0000-0900-00000B010000}"/>
    <hyperlink ref="A272" r:id="rId269" xr:uid="{00000000-0004-0000-0900-00000C010000}"/>
    <hyperlink ref="A273" r:id="rId270" xr:uid="{00000000-0004-0000-0900-00000D010000}"/>
    <hyperlink ref="A274" r:id="rId271" xr:uid="{00000000-0004-0000-0900-00000E010000}"/>
    <hyperlink ref="D274" r:id="rId272" xr:uid="{00000000-0004-0000-0900-00000F010000}"/>
    <hyperlink ref="A275" r:id="rId273" xr:uid="{00000000-0004-0000-0900-000010010000}"/>
    <hyperlink ref="A276" r:id="rId274" xr:uid="{00000000-0004-0000-0900-000011010000}"/>
    <hyperlink ref="D276" r:id="rId275" xr:uid="{00000000-0004-0000-0900-000012010000}"/>
    <hyperlink ref="A277" r:id="rId276" xr:uid="{00000000-0004-0000-0900-000013010000}"/>
    <hyperlink ref="D277" r:id="rId277" xr:uid="{00000000-0004-0000-0900-000014010000}"/>
    <hyperlink ref="A278" r:id="rId278" xr:uid="{00000000-0004-0000-0900-000015010000}"/>
    <hyperlink ref="D278" r:id="rId279" xr:uid="{00000000-0004-0000-0900-000016010000}"/>
    <hyperlink ref="A279" r:id="rId280" xr:uid="{00000000-0004-0000-0900-000017010000}"/>
    <hyperlink ref="D279" r:id="rId281" xr:uid="{00000000-0004-0000-0900-000018010000}"/>
    <hyperlink ref="A280" r:id="rId282" xr:uid="{00000000-0004-0000-0900-000019010000}"/>
    <hyperlink ref="D280" r:id="rId283" xr:uid="{00000000-0004-0000-0900-00001A010000}"/>
    <hyperlink ref="A282" r:id="rId284" xr:uid="{00000000-0004-0000-0900-00001B010000}"/>
    <hyperlink ref="D282" r:id="rId285" xr:uid="{00000000-0004-0000-0900-00001C010000}"/>
    <hyperlink ref="A283" r:id="rId286" xr:uid="{00000000-0004-0000-0900-00001D010000}"/>
    <hyperlink ref="A284" r:id="rId287" xr:uid="{00000000-0004-0000-0900-00001E010000}"/>
    <hyperlink ref="A285" r:id="rId288" xr:uid="{00000000-0004-0000-0900-00001F010000}"/>
    <hyperlink ref="A286" r:id="rId289" xr:uid="{00000000-0004-0000-0900-000020010000}"/>
    <hyperlink ref="A287" r:id="rId290" xr:uid="{00000000-0004-0000-0900-000021010000}"/>
    <hyperlink ref="A288" r:id="rId291" xr:uid="{00000000-0004-0000-0900-000022010000}"/>
    <hyperlink ref="A289" r:id="rId292" xr:uid="{00000000-0004-0000-0900-000023010000}"/>
    <hyperlink ref="A290" r:id="rId293" xr:uid="{00000000-0004-0000-0900-000024010000}"/>
    <hyperlink ref="A291" r:id="rId294" xr:uid="{00000000-0004-0000-0900-000025010000}"/>
    <hyperlink ref="A292" r:id="rId295" xr:uid="{00000000-0004-0000-0900-000026010000}"/>
    <hyperlink ref="A293" r:id="rId296" xr:uid="{00000000-0004-0000-0900-000027010000}"/>
    <hyperlink ref="A294" r:id="rId297" xr:uid="{00000000-0004-0000-0900-000028010000}"/>
    <hyperlink ref="A295" r:id="rId298" xr:uid="{00000000-0004-0000-0900-000029010000}"/>
    <hyperlink ref="A296" r:id="rId299" xr:uid="{00000000-0004-0000-0900-00002A010000}"/>
    <hyperlink ref="A297" r:id="rId300" xr:uid="{00000000-0004-0000-0900-00002B010000}"/>
    <hyperlink ref="A298" r:id="rId301" xr:uid="{00000000-0004-0000-0900-00002C010000}"/>
    <hyperlink ref="A299" r:id="rId302" xr:uid="{00000000-0004-0000-0900-00002D010000}"/>
    <hyperlink ref="A300" r:id="rId303" xr:uid="{00000000-0004-0000-0900-00002E010000}"/>
    <hyperlink ref="A301" r:id="rId304" xr:uid="{00000000-0004-0000-0900-00002F010000}"/>
    <hyperlink ref="A302" r:id="rId305" xr:uid="{00000000-0004-0000-0900-000030010000}"/>
    <hyperlink ref="A303" r:id="rId306" xr:uid="{00000000-0004-0000-0900-000031010000}"/>
    <hyperlink ref="A304" r:id="rId307" xr:uid="{00000000-0004-0000-0900-000032010000}"/>
    <hyperlink ref="A305" r:id="rId308" xr:uid="{00000000-0004-0000-0900-000033010000}"/>
    <hyperlink ref="A306" r:id="rId309" xr:uid="{00000000-0004-0000-0900-000034010000}"/>
    <hyperlink ref="A308" r:id="rId310" xr:uid="{00000000-0004-0000-0900-000035010000}"/>
    <hyperlink ref="A309" r:id="rId311" xr:uid="{00000000-0004-0000-0900-000036010000}"/>
    <hyperlink ref="A310" r:id="rId312" xr:uid="{00000000-0004-0000-0900-000037010000}"/>
    <hyperlink ref="A311" r:id="rId313" xr:uid="{00000000-0004-0000-0900-000038010000}"/>
    <hyperlink ref="A312" r:id="rId314" xr:uid="{00000000-0004-0000-0900-000039010000}"/>
    <hyperlink ref="A313" r:id="rId315" xr:uid="{00000000-0004-0000-0900-00003A010000}"/>
    <hyperlink ref="A314" r:id="rId316" xr:uid="{00000000-0004-0000-0900-00003B010000}"/>
    <hyperlink ref="A315" r:id="rId317" xr:uid="{00000000-0004-0000-0900-00003C010000}"/>
    <hyperlink ref="A316" r:id="rId318" xr:uid="{00000000-0004-0000-0900-00003D010000}"/>
    <hyperlink ref="A317" r:id="rId319" xr:uid="{00000000-0004-0000-0900-00003E010000}"/>
    <hyperlink ref="A318" r:id="rId320" xr:uid="{00000000-0004-0000-0900-00003F010000}"/>
    <hyperlink ref="A319" r:id="rId321" xr:uid="{00000000-0004-0000-0900-000040010000}"/>
    <hyperlink ref="A320" r:id="rId322" xr:uid="{00000000-0004-0000-0900-000041010000}"/>
    <hyperlink ref="A325" r:id="rId323" xr:uid="{00000000-0004-0000-0900-000042010000}"/>
    <hyperlink ref="A326" r:id="rId324" xr:uid="{00000000-0004-0000-0900-000043010000}"/>
    <hyperlink ref="A327" r:id="rId325" xr:uid="{00000000-0004-0000-0900-000044010000}"/>
    <hyperlink ref="A328" r:id="rId326" xr:uid="{00000000-0004-0000-0900-000045010000}"/>
    <hyperlink ref="A329" r:id="rId327" xr:uid="{00000000-0004-0000-0900-000046010000}"/>
    <hyperlink ref="A330" r:id="rId328" xr:uid="{00000000-0004-0000-0900-000047010000}"/>
    <hyperlink ref="A331" r:id="rId329" xr:uid="{00000000-0004-0000-0900-000048010000}"/>
    <hyperlink ref="A332" r:id="rId330" xr:uid="{00000000-0004-0000-0900-000049010000}"/>
    <hyperlink ref="A333" r:id="rId331" xr:uid="{00000000-0004-0000-0900-00004A010000}"/>
    <hyperlink ref="A334" r:id="rId332" xr:uid="{00000000-0004-0000-0900-00004B010000}"/>
    <hyperlink ref="A335" r:id="rId333" xr:uid="{00000000-0004-0000-0900-00004C010000}"/>
    <hyperlink ref="A336" r:id="rId334" xr:uid="{00000000-0004-0000-0900-00004D010000}"/>
    <hyperlink ref="A337" r:id="rId335" xr:uid="{00000000-0004-0000-0900-00004E010000}"/>
    <hyperlink ref="A338" r:id="rId336" xr:uid="{00000000-0004-0000-0900-00004F010000}"/>
    <hyperlink ref="A339" r:id="rId337" xr:uid="{00000000-0004-0000-0900-000050010000}"/>
    <hyperlink ref="A340" r:id="rId338" xr:uid="{00000000-0004-0000-0900-000051010000}"/>
    <hyperlink ref="A341" r:id="rId339" xr:uid="{00000000-0004-0000-0900-000052010000}"/>
    <hyperlink ref="A342" r:id="rId340" xr:uid="{00000000-0004-0000-0900-000053010000}"/>
    <hyperlink ref="A343" r:id="rId341" xr:uid="{00000000-0004-0000-0900-000054010000}"/>
    <hyperlink ref="A344" r:id="rId342" xr:uid="{00000000-0004-0000-0900-000055010000}"/>
    <hyperlink ref="A345" r:id="rId343" xr:uid="{00000000-0004-0000-0900-000056010000}"/>
    <hyperlink ref="A346" r:id="rId344" xr:uid="{00000000-0004-0000-0900-000057010000}"/>
    <hyperlink ref="A351" r:id="rId345" xr:uid="{00000000-0004-0000-0900-000058010000}"/>
    <hyperlink ref="A352" r:id="rId346" xr:uid="{00000000-0004-0000-0900-000059010000}"/>
    <hyperlink ref="A353" r:id="rId347" xr:uid="{00000000-0004-0000-0900-00005A010000}"/>
    <hyperlink ref="A355" r:id="rId348" xr:uid="{00000000-0004-0000-0900-00005B010000}"/>
    <hyperlink ref="A356" r:id="rId349" xr:uid="{00000000-0004-0000-0900-00005C010000}"/>
    <hyperlink ref="A357" r:id="rId350" xr:uid="{00000000-0004-0000-0900-00005D010000}"/>
    <hyperlink ref="A359" r:id="rId351" xr:uid="{00000000-0004-0000-0900-00005E010000}"/>
    <hyperlink ref="A360" r:id="rId352" xr:uid="{00000000-0004-0000-0900-00005F010000}"/>
    <hyperlink ref="A361" r:id="rId353" xr:uid="{00000000-0004-0000-0900-000060010000}"/>
    <hyperlink ref="A362" r:id="rId354" xr:uid="{00000000-0004-0000-0900-000061010000}"/>
    <hyperlink ref="A366" r:id="rId355" xr:uid="{00000000-0004-0000-0900-000062010000}"/>
    <hyperlink ref="A367" r:id="rId356" xr:uid="{00000000-0004-0000-0900-000063010000}"/>
    <hyperlink ref="A368" r:id="rId357" xr:uid="{00000000-0004-0000-0900-000064010000}"/>
    <hyperlink ref="A369" r:id="rId358" xr:uid="{00000000-0004-0000-0900-000065010000}"/>
    <hyperlink ref="A370" r:id="rId359" xr:uid="{00000000-0004-0000-0900-000066010000}"/>
    <hyperlink ref="A371" r:id="rId360" xr:uid="{00000000-0004-0000-0900-000067010000}"/>
    <hyperlink ref="A372" r:id="rId361" xr:uid="{00000000-0004-0000-0900-000068010000}"/>
    <hyperlink ref="A373" r:id="rId362" xr:uid="{00000000-0004-0000-0900-000069010000}"/>
    <hyperlink ref="A374" r:id="rId363" xr:uid="{00000000-0004-0000-0900-00006A010000}"/>
    <hyperlink ref="A375" r:id="rId364" xr:uid="{00000000-0004-0000-0900-00006B010000}"/>
    <hyperlink ref="A376" r:id="rId365" xr:uid="{00000000-0004-0000-0900-00006C010000}"/>
    <hyperlink ref="A377" r:id="rId366" xr:uid="{00000000-0004-0000-0900-00006D010000}"/>
    <hyperlink ref="A378" r:id="rId367" xr:uid="{00000000-0004-0000-0900-00006E010000}"/>
    <hyperlink ref="A379" r:id="rId368" xr:uid="{00000000-0004-0000-0900-00006F010000}"/>
    <hyperlink ref="A380" r:id="rId369" xr:uid="{00000000-0004-0000-0900-000070010000}"/>
    <hyperlink ref="A381" r:id="rId370" xr:uid="{00000000-0004-0000-0900-000071010000}"/>
    <hyperlink ref="A383" r:id="rId371" xr:uid="{00000000-0004-0000-0900-000072010000}"/>
    <hyperlink ref="A384" r:id="rId372" xr:uid="{00000000-0004-0000-0900-000073010000}"/>
    <hyperlink ref="A385" r:id="rId373" xr:uid="{00000000-0004-0000-0900-000074010000}"/>
    <hyperlink ref="A386" r:id="rId374" xr:uid="{00000000-0004-0000-0900-000075010000}"/>
    <hyperlink ref="A387" r:id="rId375" xr:uid="{00000000-0004-0000-0900-000076010000}"/>
    <hyperlink ref="A388" r:id="rId376" xr:uid="{00000000-0004-0000-0900-000077010000}"/>
    <hyperlink ref="A389" r:id="rId377" xr:uid="{00000000-0004-0000-0900-000078010000}"/>
    <hyperlink ref="A390" r:id="rId378" xr:uid="{00000000-0004-0000-0900-000079010000}"/>
    <hyperlink ref="A391" r:id="rId379" xr:uid="{00000000-0004-0000-0900-00007A010000}"/>
    <hyperlink ref="A392" r:id="rId380" xr:uid="{00000000-0004-0000-0900-00007B010000}"/>
    <hyperlink ref="A393" r:id="rId381" xr:uid="{00000000-0004-0000-0900-00007C010000}"/>
    <hyperlink ref="A394" r:id="rId382" xr:uid="{00000000-0004-0000-0900-00007D010000}"/>
    <hyperlink ref="A395" r:id="rId383" xr:uid="{00000000-0004-0000-0900-00007E010000}"/>
    <hyperlink ref="A396" r:id="rId384" xr:uid="{00000000-0004-0000-0900-00007F010000}"/>
    <hyperlink ref="A397" r:id="rId385" xr:uid="{00000000-0004-0000-0900-000080010000}"/>
    <hyperlink ref="A398" r:id="rId386" xr:uid="{00000000-0004-0000-0900-000081010000}"/>
    <hyperlink ref="A399" r:id="rId387" xr:uid="{00000000-0004-0000-0900-000082010000}"/>
    <hyperlink ref="A400" r:id="rId388" xr:uid="{00000000-0004-0000-0900-000083010000}"/>
    <hyperlink ref="A402" r:id="rId389" xr:uid="{00000000-0004-0000-0900-000084010000}"/>
    <hyperlink ref="A403" r:id="rId390" xr:uid="{00000000-0004-0000-0900-000085010000}"/>
    <hyperlink ref="A404" r:id="rId391" xr:uid="{00000000-0004-0000-0900-000086010000}"/>
    <hyperlink ref="A405" r:id="rId392" xr:uid="{00000000-0004-0000-0900-000087010000}"/>
    <hyperlink ref="A406" r:id="rId393" xr:uid="{00000000-0004-0000-0900-000088010000}"/>
    <hyperlink ref="A407" r:id="rId394" xr:uid="{00000000-0004-0000-0900-000089010000}"/>
    <hyperlink ref="A408" r:id="rId395" xr:uid="{00000000-0004-0000-0900-00008A010000}"/>
    <hyperlink ref="A409" r:id="rId396" xr:uid="{00000000-0004-0000-0900-00008B010000}"/>
    <hyperlink ref="A410" r:id="rId397" xr:uid="{00000000-0004-0000-0900-00008C010000}"/>
    <hyperlink ref="A411" r:id="rId398" xr:uid="{00000000-0004-0000-0900-00008D010000}"/>
    <hyperlink ref="A412" r:id="rId399" xr:uid="{00000000-0004-0000-0900-00008E010000}"/>
    <hyperlink ref="A413" r:id="rId400" xr:uid="{00000000-0004-0000-0900-00008F010000}"/>
    <hyperlink ref="A414" r:id="rId401" xr:uid="{00000000-0004-0000-0900-000090010000}"/>
    <hyperlink ref="A415" r:id="rId402" xr:uid="{00000000-0004-0000-0900-000091010000}"/>
    <hyperlink ref="A418" r:id="rId403" xr:uid="{00000000-0004-0000-0900-000092010000}"/>
    <hyperlink ref="A419" r:id="rId404" xr:uid="{00000000-0004-0000-0900-000093010000}"/>
    <hyperlink ref="A420" r:id="rId405" xr:uid="{00000000-0004-0000-0900-000094010000}"/>
    <hyperlink ref="A421" r:id="rId406" xr:uid="{00000000-0004-0000-0900-000095010000}"/>
    <hyperlink ref="A422" r:id="rId407" xr:uid="{00000000-0004-0000-0900-000096010000}"/>
    <hyperlink ref="A423" r:id="rId408" xr:uid="{00000000-0004-0000-0900-000097010000}"/>
    <hyperlink ref="A424" r:id="rId409" xr:uid="{00000000-0004-0000-0900-000098010000}"/>
    <hyperlink ref="A425" r:id="rId410" xr:uid="{00000000-0004-0000-0900-000099010000}"/>
    <hyperlink ref="A426" r:id="rId411" xr:uid="{00000000-0004-0000-0900-00009A010000}"/>
    <hyperlink ref="A427" r:id="rId412" xr:uid="{00000000-0004-0000-0900-00009B010000}"/>
    <hyperlink ref="A428" r:id="rId413" xr:uid="{00000000-0004-0000-0900-00009C010000}"/>
    <hyperlink ref="A429" r:id="rId414" xr:uid="{00000000-0004-0000-0900-00009D010000}"/>
    <hyperlink ref="A430" r:id="rId415" xr:uid="{00000000-0004-0000-0900-00009E010000}"/>
    <hyperlink ref="A431" r:id="rId416" xr:uid="{00000000-0004-0000-0900-00009F010000}"/>
    <hyperlink ref="A432" r:id="rId417" xr:uid="{00000000-0004-0000-0900-0000A0010000}"/>
    <hyperlink ref="A433" r:id="rId418" xr:uid="{00000000-0004-0000-0900-0000A1010000}"/>
    <hyperlink ref="A434" r:id="rId419" xr:uid="{00000000-0004-0000-0900-0000A2010000}"/>
    <hyperlink ref="A435" r:id="rId420" xr:uid="{00000000-0004-0000-0900-0000A3010000}"/>
    <hyperlink ref="A436" r:id="rId421" xr:uid="{00000000-0004-0000-0900-0000A4010000}"/>
    <hyperlink ref="A437" r:id="rId422" xr:uid="{00000000-0004-0000-0900-0000A5010000}"/>
    <hyperlink ref="A438" r:id="rId423" xr:uid="{00000000-0004-0000-0900-0000A6010000}"/>
    <hyperlink ref="A439" r:id="rId424" xr:uid="{00000000-0004-0000-0900-0000A7010000}"/>
    <hyperlink ref="A440" r:id="rId425" xr:uid="{00000000-0004-0000-0900-0000A8010000}"/>
    <hyperlink ref="A441" r:id="rId426" xr:uid="{00000000-0004-0000-0900-0000A9010000}"/>
    <hyperlink ref="A443" r:id="rId427" xr:uid="{00000000-0004-0000-0900-0000AA010000}"/>
    <hyperlink ref="A444" r:id="rId428" xr:uid="{00000000-0004-0000-0900-0000AB010000}"/>
    <hyperlink ref="A445" r:id="rId429" xr:uid="{00000000-0004-0000-0900-0000AC010000}"/>
    <hyperlink ref="A446" r:id="rId430" xr:uid="{00000000-0004-0000-0900-0000AD010000}"/>
    <hyperlink ref="A447" r:id="rId431" xr:uid="{00000000-0004-0000-0900-0000AE010000}"/>
    <hyperlink ref="A448" r:id="rId432" xr:uid="{00000000-0004-0000-0900-0000AF010000}"/>
    <hyperlink ref="A449" r:id="rId433" xr:uid="{00000000-0004-0000-0900-0000B0010000}"/>
    <hyperlink ref="A450" r:id="rId434" xr:uid="{00000000-0004-0000-0900-0000B1010000}"/>
    <hyperlink ref="A451" r:id="rId435" xr:uid="{00000000-0004-0000-0900-0000B2010000}"/>
    <hyperlink ref="A452" r:id="rId436" xr:uid="{00000000-0004-0000-0900-0000B3010000}"/>
    <hyperlink ref="A453" r:id="rId437" xr:uid="{00000000-0004-0000-0900-0000B4010000}"/>
    <hyperlink ref="A454" r:id="rId438" xr:uid="{00000000-0004-0000-0900-0000B5010000}"/>
    <hyperlink ref="A457" r:id="rId439" xr:uid="{00000000-0004-0000-0900-0000B6010000}"/>
    <hyperlink ref="A458" r:id="rId440" xr:uid="{00000000-0004-0000-0900-0000B7010000}"/>
    <hyperlink ref="A459" r:id="rId441" xr:uid="{00000000-0004-0000-0900-0000B8010000}"/>
    <hyperlink ref="A460" r:id="rId442" xr:uid="{00000000-0004-0000-0900-0000B9010000}"/>
    <hyperlink ref="A461" r:id="rId443" xr:uid="{00000000-0004-0000-0900-0000BA010000}"/>
    <hyperlink ref="A462" r:id="rId444" xr:uid="{00000000-0004-0000-0900-0000BB010000}"/>
    <hyperlink ref="A463" r:id="rId445" xr:uid="{00000000-0004-0000-0900-0000BC010000}"/>
    <hyperlink ref="A464" r:id="rId446" xr:uid="{00000000-0004-0000-0900-0000BD010000}"/>
    <hyperlink ref="A465" r:id="rId447" xr:uid="{00000000-0004-0000-0900-0000BE010000}"/>
    <hyperlink ref="A466" r:id="rId448" xr:uid="{00000000-0004-0000-0900-0000BF010000}"/>
    <hyperlink ref="A467" r:id="rId449" xr:uid="{00000000-0004-0000-0900-0000C0010000}"/>
    <hyperlink ref="A468" r:id="rId450" xr:uid="{00000000-0004-0000-0900-0000C1010000}"/>
    <hyperlink ref="D468" r:id="rId451" xr:uid="{00000000-0004-0000-0900-0000C2010000}"/>
    <hyperlink ref="A473" r:id="rId452" xr:uid="{00000000-0004-0000-0900-0000C3010000}"/>
    <hyperlink ref="A474" r:id="rId453" xr:uid="{00000000-0004-0000-0900-0000C4010000}"/>
    <hyperlink ref="A475" r:id="rId454" xr:uid="{00000000-0004-0000-0900-0000C5010000}"/>
    <hyperlink ref="A476" r:id="rId455" xr:uid="{00000000-0004-0000-0900-0000C6010000}"/>
    <hyperlink ref="A477" r:id="rId456" xr:uid="{00000000-0004-0000-0900-0000C7010000}"/>
    <hyperlink ref="A478" r:id="rId457" xr:uid="{00000000-0004-0000-0900-0000C8010000}"/>
    <hyperlink ref="A479" r:id="rId458" xr:uid="{00000000-0004-0000-0900-0000C9010000}"/>
    <hyperlink ref="A480" r:id="rId459" xr:uid="{00000000-0004-0000-0900-0000CA010000}"/>
    <hyperlink ref="A481" r:id="rId460" xr:uid="{00000000-0004-0000-0900-0000CB010000}"/>
    <hyperlink ref="A482" r:id="rId461" xr:uid="{00000000-0004-0000-0900-0000CC010000}"/>
    <hyperlink ref="A483" r:id="rId462" xr:uid="{00000000-0004-0000-0900-0000CD010000}"/>
    <hyperlink ref="A484" r:id="rId463" xr:uid="{00000000-0004-0000-0900-0000CE010000}"/>
    <hyperlink ref="A485" r:id="rId464" xr:uid="{00000000-0004-0000-0900-0000CF010000}"/>
    <hyperlink ref="D485" r:id="rId465" xr:uid="{00000000-0004-0000-0900-0000D0010000}"/>
    <hyperlink ref="A486" r:id="rId466" xr:uid="{00000000-0004-0000-0900-0000D1010000}"/>
    <hyperlink ref="A490" r:id="rId467" xr:uid="{00000000-0004-0000-0900-0000D2010000}"/>
    <hyperlink ref="A491" r:id="rId468" xr:uid="{00000000-0004-0000-0900-0000D3010000}"/>
    <hyperlink ref="A492" r:id="rId469" xr:uid="{00000000-0004-0000-0900-0000D4010000}"/>
    <hyperlink ref="A493" r:id="rId470" xr:uid="{00000000-0004-0000-0900-0000D5010000}"/>
    <hyperlink ref="A494" r:id="rId471" xr:uid="{00000000-0004-0000-0900-0000D6010000}"/>
    <hyperlink ref="A495" r:id="rId472" xr:uid="{00000000-0004-0000-0900-0000D7010000}"/>
    <hyperlink ref="A496" r:id="rId473" xr:uid="{00000000-0004-0000-0900-0000D8010000}"/>
    <hyperlink ref="A497" r:id="rId474" xr:uid="{00000000-0004-0000-0900-0000D9010000}"/>
    <hyperlink ref="A498" r:id="rId475" xr:uid="{00000000-0004-0000-0900-0000DA010000}"/>
    <hyperlink ref="A499" r:id="rId476" xr:uid="{00000000-0004-0000-0900-0000DB010000}"/>
    <hyperlink ref="A501" r:id="rId477" xr:uid="{00000000-0004-0000-0900-0000DC010000}"/>
    <hyperlink ref="A502" r:id="rId478" xr:uid="{00000000-0004-0000-0900-0000DD010000}"/>
    <hyperlink ref="A503" r:id="rId479" xr:uid="{00000000-0004-0000-0900-0000DE010000}"/>
    <hyperlink ref="A504" r:id="rId480" xr:uid="{00000000-0004-0000-0900-0000DF010000}"/>
    <hyperlink ref="A505" r:id="rId481" xr:uid="{00000000-0004-0000-0900-0000E0010000}"/>
    <hyperlink ref="A506" r:id="rId482" xr:uid="{00000000-0004-0000-0900-0000E1010000}"/>
    <hyperlink ref="A507" r:id="rId483" xr:uid="{00000000-0004-0000-0900-0000E2010000}"/>
    <hyperlink ref="A508" r:id="rId484" xr:uid="{00000000-0004-0000-0900-0000E3010000}"/>
    <hyperlink ref="A509" r:id="rId485" xr:uid="{00000000-0004-0000-0900-0000E4010000}"/>
    <hyperlink ref="A510" r:id="rId486" xr:uid="{00000000-0004-0000-0900-0000E5010000}"/>
    <hyperlink ref="A511" r:id="rId487" xr:uid="{00000000-0004-0000-0900-0000E6010000}"/>
    <hyperlink ref="A513" r:id="rId488" xr:uid="{00000000-0004-0000-0900-0000E7010000}"/>
    <hyperlink ref="D513" r:id="rId489" xr:uid="{00000000-0004-0000-0900-0000E8010000}"/>
    <hyperlink ref="A514" r:id="rId490" xr:uid="{00000000-0004-0000-0900-0000E9010000}"/>
    <hyperlink ref="D514" r:id="rId491" xr:uid="{00000000-0004-0000-0900-0000EA010000}"/>
    <hyperlink ref="A515" r:id="rId492" xr:uid="{00000000-0004-0000-0900-0000EB010000}"/>
    <hyperlink ref="D515" r:id="rId493" xr:uid="{00000000-0004-0000-0900-0000EC010000}"/>
    <hyperlink ref="A516" r:id="rId494" xr:uid="{00000000-0004-0000-0900-0000ED010000}"/>
    <hyperlink ref="A517" r:id="rId495" xr:uid="{00000000-0004-0000-0900-0000EE010000}"/>
    <hyperlink ref="A518" r:id="rId496" xr:uid="{00000000-0004-0000-0900-0000EF010000}"/>
    <hyperlink ref="D518" r:id="rId497" xr:uid="{00000000-0004-0000-0900-0000F0010000}"/>
    <hyperlink ref="A520" r:id="rId498" xr:uid="{00000000-0004-0000-0900-0000F1010000}"/>
    <hyperlink ref="A521" r:id="rId499" xr:uid="{00000000-0004-0000-0900-0000F2010000}"/>
    <hyperlink ref="A522" r:id="rId500" xr:uid="{00000000-0004-0000-0900-0000F3010000}"/>
    <hyperlink ref="A523" r:id="rId501" xr:uid="{00000000-0004-0000-0900-0000F4010000}"/>
    <hyperlink ref="A524" r:id="rId502" xr:uid="{00000000-0004-0000-0900-0000F5010000}"/>
    <hyperlink ref="A525" r:id="rId503" xr:uid="{00000000-0004-0000-0900-0000F6010000}"/>
    <hyperlink ref="A526" r:id="rId504" xr:uid="{00000000-0004-0000-0900-0000F7010000}"/>
    <hyperlink ref="A527" r:id="rId505" xr:uid="{00000000-0004-0000-0900-0000F8010000}"/>
    <hyperlink ref="A528" r:id="rId506" xr:uid="{00000000-0004-0000-0900-0000F9010000}"/>
    <hyperlink ref="A529" r:id="rId507" xr:uid="{00000000-0004-0000-0900-0000FA010000}"/>
    <hyperlink ref="A530" r:id="rId508" xr:uid="{00000000-0004-0000-0900-0000FB010000}"/>
    <hyperlink ref="A535" r:id="rId509" xr:uid="{00000000-0004-0000-0900-0000FC010000}"/>
    <hyperlink ref="A536" r:id="rId510" xr:uid="{00000000-0004-0000-0900-0000FD010000}"/>
    <hyperlink ref="D536" r:id="rId511" xr:uid="{00000000-0004-0000-0900-0000FE010000}"/>
    <hyperlink ref="A537" r:id="rId512" xr:uid="{00000000-0004-0000-0900-0000FF010000}"/>
    <hyperlink ref="D537" r:id="rId513" xr:uid="{00000000-0004-0000-0900-000000020000}"/>
    <hyperlink ref="A539" r:id="rId514" xr:uid="{00000000-0004-0000-0900-000001020000}"/>
    <hyperlink ref="D539" r:id="rId515" xr:uid="{00000000-0004-0000-0900-000002020000}"/>
    <hyperlink ref="A540" r:id="rId516" xr:uid="{00000000-0004-0000-0900-000003020000}"/>
    <hyperlink ref="D540" r:id="rId517" xr:uid="{00000000-0004-0000-0900-000004020000}"/>
    <hyperlink ref="A541" r:id="rId518" xr:uid="{00000000-0004-0000-0900-000005020000}"/>
    <hyperlink ref="D541" r:id="rId519" xr:uid="{00000000-0004-0000-0900-000006020000}"/>
    <hyperlink ref="A542" r:id="rId520" xr:uid="{00000000-0004-0000-0900-000007020000}"/>
    <hyperlink ref="A543" r:id="rId521" xr:uid="{00000000-0004-0000-0900-000008020000}"/>
    <hyperlink ref="A544" r:id="rId522" xr:uid="{00000000-0004-0000-0900-000009020000}"/>
    <hyperlink ref="D544" r:id="rId523" xr:uid="{00000000-0004-0000-0900-00000A020000}"/>
    <hyperlink ref="A545" r:id="rId524" xr:uid="{00000000-0004-0000-0900-00000B020000}"/>
    <hyperlink ref="D545" r:id="rId525" xr:uid="{00000000-0004-0000-0900-00000C020000}"/>
    <hyperlink ref="A547" r:id="rId526" xr:uid="{00000000-0004-0000-0900-00000D020000}"/>
    <hyperlink ref="D547" r:id="rId527" xr:uid="{00000000-0004-0000-0900-00000E020000}"/>
    <hyperlink ref="A548" r:id="rId528" xr:uid="{00000000-0004-0000-0900-00000F020000}"/>
    <hyperlink ref="A549" r:id="rId529" xr:uid="{00000000-0004-0000-0900-000010020000}"/>
    <hyperlink ref="A550" r:id="rId530" xr:uid="{00000000-0004-0000-0900-000011020000}"/>
    <hyperlink ref="A551" r:id="rId531" xr:uid="{00000000-0004-0000-0900-000012020000}"/>
    <hyperlink ref="A552" r:id="rId532" xr:uid="{00000000-0004-0000-0900-000013020000}"/>
    <hyperlink ref="A553" r:id="rId533" xr:uid="{00000000-0004-0000-0900-000014020000}"/>
    <hyperlink ref="A554" r:id="rId534" xr:uid="{00000000-0004-0000-0900-000015020000}"/>
    <hyperlink ref="D554" r:id="rId535" xr:uid="{00000000-0004-0000-0900-000016020000}"/>
    <hyperlink ref="A555" r:id="rId536" xr:uid="{00000000-0004-0000-0900-000017020000}"/>
    <hyperlink ref="D555" r:id="rId537" xr:uid="{00000000-0004-0000-0900-000018020000}"/>
    <hyperlink ref="A556" r:id="rId538" xr:uid="{00000000-0004-0000-0900-000019020000}"/>
    <hyperlink ref="D556" r:id="rId539" xr:uid="{00000000-0004-0000-0900-00001A020000}"/>
    <hyperlink ref="A557" r:id="rId540" xr:uid="{00000000-0004-0000-0900-00001B020000}"/>
    <hyperlink ref="D557" r:id="rId541" xr:uid="{00000000-0004-0000-0900-00001C020000}"/>
    <hyperlink ref="A558" r:id="rId542" xr:uid="{00000000-0004-0000-0900-00001D020000}"/>
    <hyperlink ref="D558" r:id="rId543" xr:uid="{00000000-0004-0000-0900-00001E020000}"/>
    <hyperlink ref="A560" r:id="rId544" xr:uid="{00000000-0004-0000-0900-00001F020000}"/>
    <hyperlink ref="A561" r:id="rId545" xr:uid="{00000000-0004-0000-0900-000020020000}"/>
    <hyperlink ref="A562" r:id="rId546" xr:uid="{00000000-0004-0000-0900-000021020000}"/>
    <hyperlink ref="A563" r:id="rId547" xr:uid="{00000000-0004-0000-0900-000022020000}"/>
    <hyperlink ref="A564" r:id="rId548" xr:uid="{00000000-0004-0000-0900-000023020000}"/>
    <hyperlink ref="A565" r:id="rId549" xr:uid="{00000000-0004-0000-0900-000024020000}"/>
    <hyperlink ref="A566" r:id="rId550" xr:uid="{00000000-0004-0000-0900-000025020000}"/>
    <hyperlink ref="A567" r:id="rId551" xr:uid="{00000000-0004-0000-0900-000026020000}"/>
    <hyperlink ref="A568" r:id="rId552" xr:uid="{00000000-0004-0000-0900-000027020000}"/>
    <hyperlink ref="D568" r:id="rId553" xr:uid="{00000000-0004-0000-0900-000028020000}"/>
    <hyperlink ref="A569" r:id="rId554" xr:uid="{00000000-0004-0000-0900-000029020000}"/>
    <hyperlink ref="D569" r:id="rId555" xr:uid="{00000000-0004-0000-0900-00002A020000}"/>
    <hyperlink ref="A570" r:id="rId556" xr:uid="{00000000-0004-0000-0900-00002B020000}"/>
    <hyperlink ref="A571" r:id="rId557" xr:uid="{00000000-0004-0000-0900-00002C020000}"/>
    <hyperlink ref="D571" r:id="rId558" xr:uid="{00000000-0004-0000-0900-00002D020000}"/>
    <hyperlink ref="A572" r:id="rId559" xr:uid="{00000000-0004-0000-0900-00002E020000}"/>
    <hyperlink ref="D572" r:id="rId560" xr:uid="{00000000-0004-0000-0900-00002F020000}"/>
    <hyperlink ref="A573" r:id="rId561" xr:uid="{00000000-0004-0000-0900-000030020000}"/>
    <hyperlink ref="D573" r:id="rId562" xr:uid="{00000000-0004-0000-0900-000031020000}"/>
    <hyperlink ref="A574" r:id="rId563" xr:uid="{00000000-0004-0000-0900-000032020000}"/>
    <hyperlink ref="D574" r:id="rId564" xr:uid="{00000000-0004-0000-0900-000033020000}"/>
    <hyperlink ref="A575" r:id="rId565" xr:uid="{00000000-0004-0000-0900-000034020000}"/>
    <hyperlink ref="D575" r:id="rId566" xr:uid="{00000000-0004-0000-0900-000035020000}"/>
    <hyperlink ref="A577" r:id="rId567" xr:uid="{00000000-0004-0000-0900-000036020000}"/>
    <hyperlink ref="A581" r:id="rId568" xr:uid="{00000000-0004-0000-0900-000037020000}"/>
    <hyperlink ref="A583" r:id="rId569" xr:uid="{00000000-0004-0000-0900-000038020000}"/>
    <hyperlink ref="A584" r:id="rId570" xr:uid="{00000000-0004-0000-0900-000039020000}"/>
    <hyperlink ref="A585" r:id="rId571" xr:uid="{00000000-0004-0000-0900-00003A020000}"/>
    <hyperlink ref="D585" r:id="rId572" xr:uid="{00000000-0004-0000-0900-00003B020000}"/>
    <hyperlink ref="A586" r:id="rId573" xr:uid="{00000000-0004-0000-0900-00003C020000}"/>
    <hyperlink ref="D586" r:id="rId574" xr:uid="{00000000-0004-0000-0900-00003D020000}"/>
    <hyperlink ref="A587" r:id="rId575" xr:uid="{00000000-0004-0000-0900-00003E020000}"/>
    <hyperlink ref="D587" r:id="rId576" xr:uid="{00000000-0004-0000-0900-00003F020000}"/>
    <hyperlink ref="A588" r:id="rId577" xr:uid="{00000000-0004-0000-0900-000040020000}"/>
    <hyperlink ref="D588" r:id="rId578" xr:uid="{00000000-0004-0000-0900-000041020000}"/>
    <hyperlink ref="A589" r:id="rId579" xr:uid="{00000000-0004-0000-0900-000042020000}"/>
    <hyperlink ref="D589" r:id="rId580" xr:uid="{00000000-0004-0000-0900-000043020000}"/>
    <hyperlink ref="A590" r:id="rId581" xr:uid="{00000000-0004-0000-0900-000044020000}"/>
    <hyperlink ref="D590" r:id="rId582" xr:uid="{00000000-0004-0000-0900-000045020000}"/>
    <hyperlink ref="A591" r:id="rId583" xr:uid="{00000000-0004-0000-0900-000046020000}"/>
    <hyperlink ref="D591" r:id="rId584" xr:uid="{00000000-0004-0000-0900-000047020000}"/>
    <hyperlink ref="A592" r:id="rId585" xr:uid="{00000000-0004-0000-0900-000048020000}"/>
    <hyperlink ref="D592" r:id="rId586" xr:uid="{00000000-0004-0000-0900-000049020000}"/>
    <hyperlink ref="A593" r:id="rId587" xr:uid="{00000000-0004-0000-0900-00004A020000}"/>
    <hyperlink ref="D593" r:id="rId588" xr:uid="{00000000-0004-0000-0900-00004B020000}"/>
    <hyperlink ref="A594" r:id="rId589" xr:uid="{00000000-0004-0000-0900-00004C020000}"/>
    <hyperlink ref="D594" r:id="rId590" xr:uid="{00000000-0004-0000-0900-00004D020000}"/>
    <hyperlink ref="A595" r:id="rId591" xr:uid="{00000000-0004-0000-0900-00004E020000}"/>
    <hyperlink ref="D595" r:id="rId592" xr:uid="{00000000-0004-0000-0900-00004F020000}"/>
    <hyperlink ref="A596" r:id="rId593" xr:uid="{00000000-0004-0000-0900-000050020000}"/>
    <hyperlink ref="D596" r:id="rId594" xr:uid="{00000000-0004-0000-0900-000051020000}"/>
    <hyperlink ref="A597" r:id="rId595" xr:uid="{00000000-0004-0000-0900-000052020000}"/>
    <hyperlink ref="D597" r:id="rId596" xr:uid="{00000000-0004-0000-0900-000053020000}"/>
    <hyperlink ref="A598" r:id="rId597" xr:uid="{00000000-0004-0000-0900-000054020000}"/>
    <hyperlink ref="D598" r:id="rId598" xr:uid="{00000000-0004-0000-0900-000055020000}"/>
    <hyperlink ref="A599" r:id="rId599" xr:uid="{00000000-0004-0000-0900-000056020000}"/>
    <hyperlink ref="D599" r:id="rId600" xr:uid="{00000000-0004-0000-0900-000057020000}"/>
    <hyperlink ref="A600" r:id="rId601" xr:uid="{00000000-0004-0000-0900-000058020000}"/>
    <hyperlink ref="D600" r:id="rId602" xr:uid="{00000000-0004-0000-0900-000059020000}"/>
    <hyperlink ref="A601" r:id="rId603" xr:uid="{00000000-0004-0000-0900-00005A020000}"/>
    <hyperlink ref="D601" r:id="rId604" xr:uid="{00000000-0004-0000-0900-00005B020000}"/>
    <hyperlink ref="A602" r:id="rId605" xr:uid="{00000000-0004-0000-0900-00005C020000}"/>
    <hyperlink ref="D602" r:id="rId606" xr:uid="{00000000-0004-0000-0900-00005D020000}"/>
    <hyperlink ref="A603" r:id="rId607" xr:uid="{00000000-0004-0000-0900-00005E020000}"/>
    <hyperlink ref="D603" r:id="rId608" xr:uid="{00000000-0004-0000-0900-00005F020000}"/>
    <hyperlink ref="A604" r:id="rId609" xr:uid="{00000000-0004-0000-0900-000060020000}"/>
    <hyperlink ref="D604" r:id="rId610" xr:uid="{00000000-0004-0000-0900-000061020000}"/>
    <hyperlink ref="A605" r:id="rId611" xr:uid="{00000000-0004-0000-0900-000062020000}"/>
    <hyperlink ref="D605" r:id="rId612" xr:uid="{00000000-0004-0000-0900-000063020000}"/>
    <hyperlink ref="A606" r:id="rId613" xr:uid="{00000000-0004-0000-0900-000064020000}"/>
    <hyperlink ref="D606" r:id="rId614" xr:uid="{00000000-0004-0000-0900-000065020000}"/>
    <hyperlink ref="A607" r:id="rId615" xr:uid="{00000000-0004-0000-0900-000066020000}"/>
    <hyperlink ref="A608" r:id="rId616" xr:uid="{00000000-0004-0000-0900-000067020000}"/>
    <hyperlink ref="A609" r:id="rId617" xr:uid="{00000000-0004-0000-0900-000068020000}"/>
    <hyperlink ref="A611" r:id="rId618" xr:uid="{00000000-0004-0000-0900-000069020000}"/>
    <hyperlink ref="A612" r:id="rId619" xr:uid="{00000000-0004-0000-0900-00006A020000}"/>
    <hyperlink ref="A613" r:id="rId620" xr:uid="{00000000-0004-0000-0900-00006B020000}"/>
    <hyperlink ref="A614" r:id="rId621" xr:uid="{00000000-0004-0000-0900-00006C020000}"/>
    <hyperlink ref="A615" r:id="rId622" xr:uid="{00000000-0004-0000-0900-00006D020000}"/>
    <hyperlink ref="A616" r:id="rId623" xr:uid="{00000000-0004-0000-0900-00006E020000}"/>
    <hyperlink ref="A617" r:id="rId624" xr:uid="{00000000-0004-0000-0900-00006F020000}"/>
    <hyperlink ref="A618" r:id="rId625" xr:uid="{00000000-0004-0000-0900-000070020000}"/>
    <hyperlink ref="A619" r:id="rId626" xr:uid="{00000000-0004-0000-0900-000071020000}"/>
    <hyperlink ref="D619" r:id="rId627" xr:uid="{00000000-0004-0000-0900-000072020000}"/>
    <hyperlink ref="A620" r:id="rId628" xr:uid="{00000000-0004-0000-0900-000073020000}"/>
    <hyperlink ref="D620" r:id="rId629" xr:uid="{00000000-0004-0000-0900-000074020000}"/>
    <hyperlink ref="A621" r:id="rId630" xr:uid="{00000000-0004-0000-0900-000075020000}"/>
    <hyperlink ref="D621" r:id="rId631" xr:uid="{00000000-0004-0000-0900-000076020000}"/>
    <hyperlink ref="A622" r:id="rId632" xr:uid="{00000000-0004-0000-0900-000077020000}"/>
    <hyperlink ref="D622" r:id="rId633" xr:uid="{00000000-0004-0000-0900-000078020000}"/>
    <hyperlink ref="A623" r:id="rId634" xr:uid="{00000000-0004-0000-0900-000079020000}"/>
    <hyperlink ref="D623" r:id="rId635" xr:uid="{00000000-0004-0000-0900-00007A020000}"/>
    <hyperlink ref="A624" r:id="rId636" xr:uid="{00000000-0004-0000-0900-00007B020000}"/>
    <hyperlink ref="D624" r:id="rId637" xr:uid="{00000000-0004-0000-0900-00007C020000}"/>
    <hyperlink ref="A625" r:id="rId638" xr:uid="{00000000-0004-0000-0900-00007D020000}"/>
    <hyperlink ref="D625" r:id="rId639" xr:uid="{00000000-0004-0000-0900-00007E020000}"/>
    <hyperlink ref="A626" r:id="rId640" xr:uid="{00000000-0004-0000-0900-00007F020000}"/>
    <hyperlink ref="D626" r:id="rId641" xr:uid="{00000000-0004-0000-0900-000080020000}"/>
    <hyperlink ref="A627" r:id="rId642" xr:uid="{00000000-0004-0000-0900-000081020000}"/>
    <hyperlink ref="D627" r:id="rId643" xr:uid="{00000000-0004-0000-0900-000082020000}"/>
    <hyperlink ref="A628" r:id="rId644" xr:uid="{00000000-0004-0000-0900-000083020000}"/>
    <hyperlink ref="D628" r:id="rId645" xr:uid="{00000000-0004-0000-0900-000084020000}"/>
    <hyperlink ref="A629" r:id="rId646" xr:uid="{00000000-0004-0000-0900-000085020000}"/>
    <hyperlink ref="D629" r:id="rId647" xr:uid="{00000000-0004-0000-0900-000086020000}"/>
    <hyperlink ref="A630" r:id="rId648" xr:uid="{00000000-0004-0000-0900-000087020000}"/>
    <hyperlink ref="D630" r:id="rId649" xr:uid="{00000000-0004-0000-0900-000088020000}"/>
    <hyperlink ref="A631" r:id="rId650" xr:uid="{00000000-0004-0000-0900-000089020000}"/>
    <hyperlink ref="D631" r:id="rId651" xr:uid="{00000000-0004-0000-0900-00008A020000}"/>
    <hyperlink ref="A632" r:id="rId652" xr:uid="{00000000-0004-0000-0900-00008B020000}"/>
    <hyperlink ref="D632" r:id="rId653" xr:uid="{00000000-0004-0000-0900-00008C020000}"/>
    <hyperlink ref="A633" r:id="rId654" xr:uid="{00000000-0004-0000-0900-00008D020000}"/>
    <hyperlink ref="D633" r:id="rId655" xr:uid="{00000000-0004-0000-0900-00008E020000}"/>
    <hyperlink ref="A638" r:id="rId656" xr:uid="{00000000-0004-0000-0900-00008F020000}"/>
    <hyperlink ref="D638" r:id="rId657" xr:uid="{00000000-0004-0000-0900-000090020000}"/>
    <hyperlink ref="A639" r:id="rId658" xr:uid="{00000000-0004-0000-0900-000091020000}"/>
    <hyperlink ref="D639" r:id="rId659" xr:uid="{00000000-0004-0000-0900-000092020000}"/>
    <hyperlink ref="A640" r:id="rId660" xr:uid="{00000000-0004-0000-0900-000093020000}"/>
    <hyperlink ref="D640" r:id="rId661" xr:uid="{00000000-0004-0000-0900-000094020000}"/>
    <hyperlink ref="A641" r:id="rId662" xr:uid="{00000000-0004-0000-0900-000095020000}"/>
    <hyperlink ref="D641" r:id="rId663" xr:uid="{00000000-0004-0000-0900-000096020000}"/>
    <hyperlink ref="A642" r:id="rId664" xr:uid="{00000000-0004-0000-0900-000097020000}"/>
    <hyperlink ref="D642" r:id="rId665" xr:uid="{00000000-0004-0000-0900-000098020000}"/>
    <hyperlink ref="A643" r:id="rId666" xr:uid="{00000000-0004-0000-0900-000099020000}"/>
    <hyperlink ref="D643" r:id="rId667" xr:uid="{00000000-0004-0000-0900-00009A020000}"/>
    <hyperlink ref="A644" r:id="rId668" xr:uid="{00000000-0004-0000-0900-00009B020000}"/>
    <hyperlink ref="D644" r:id="rId669" xr:uid="{00000000-0004-0000-0900-00009C020000}"/>
    <hyperlink ref="A646" r:id="rId670" xr:uid="{00000000-0004-0000-0900-00009D020000}"/>
    <hyperlink ref="D646" r:id="rId671" xr:uid="{00000000-0004-0000-0900-00009E020000}"/>
    <hyperlink ref="A647" r:id="rId672" xr:uid="{00000000-0004-0000-0900-00009F020000}"/>
    <hyperlink ref="D647" r:id="rId673" xr:uid="{00000000-0004-0000-0900-0000A0020000}"/>
    <hyperlink ref="A648" r:id="rId674" xr:uid="{00000000-0004-0000-0900-0000A1020000}"/>
    <hyperlink ref="D648" r:id="rId675" xr:uid="{00000000-0004-0000-0900-0000A2020000}"/>
    <hyperlink ref="A649" r:id="rId676" xr:uid="{00000000-0004-0000-0900-0000A3020000}"/>
    <hyperlink ref="D649" r:id="rId677" xr:uid="{00000000-0004-0000-0900-0000A4020000}"/>
    <hyperlink ref="A650" r:id="rId678" xr:uid="{00000000-0004-0000-0900-0000A5020000}"/>
    <hyperlink ref="D650" r:id="rId679" xr:uid="{00000000-0004-0000-0900-0000A6020000}"/>
    <hyperlink ref="A652" r:id="rId680" xr:uid="{00000000-0004-0000-0900-0000A7020000}"/>
    <hyperlink ref="D652" r:id="rId681" xr:uid="{00000000-0004-0000-0900-0000A8020000}"/>
    <hyperlink ref="A653" r:id="rId682" xr:uid="{00000000-0004-0000-0900-0000A9020000}"/>
    <hyperlink ref="D653" r:id="rId683" xr:uid="{00000000-0004-0000-0900-0000AA020000}"/>
    <hyperlink ref="A654" r:id="rId684" xr:uid="{00000000-0004-0000-0900-0000AB020000}"/>
    <hyperlink ref="A655" r:id="rId685" xr:uid="{00000000-0004-0000-0900-0000AC020000}"/>
    <hyperlink ref="A656" r:id="rId686" xr:uid="{00000000-0004-0000-0900-0000AD020000}"/>
    <hyperlink ref="A657" r:id="rId687" xr:uid="{00000000-0004-0000-0900-0000AE020000}"/>
    <hyperlink ref="A659" r:id="rId688" xr:uid="{00000000-0004-0000-0900-0000AF020000}"/>
    <hyperlink ref="A660" r:id="rId689" xr:uid="{00000000-0004-0000-0900-0000B0020000}"/>
    <hyperlink ref="A661" r:id="rId690" xr:uid="{00000000-0004-0000-0900-0000B1020000}"/>
    <hyperlink ref="A662" r:id="rId691" xr:uid="{00000000-0004-0000-0900-0000B2020000}"/>
    <hyperlink ref="A663" r:id="rId692" xr:uid="{00000000-0004-0000-0900-0000B3020000}"/>
    <hyperlink ref="A664" r:id="rId693" xr:uid="{00000000-0004-0000-0900-0000B4020000}"/>
    <hyperlink ref="A665" r:id="rId694" xr:uid="{00000000-0004-0000-0900-0000B5020000}"/>
    <hyperlink ref="A666" r:id="rId695" xr:uid="{00000000-0004-0000-0900-0000B6020000}"/>
    <hyperlink ref="A667" r:id="rId696" xr:uid="{00000000-0004-0000-0900-0000B7020000}"/>
    <hyperlink ref="A668" r:id="rId697" xr:uid="{00000000-0004-0000-0900-0000B8020000}"/>
    <hyperlink ref="A669" r:id="rId698" xr:uid="{00000000-0004-0000-0900-0000B9020000}"/>
    <hyperlink ref="A670" r:id="rId699" xr:uid="{00000000-0004-0000-0900-0000BA020000}"/>
    <hyperlink ref="A671" r:id="rId700" xr:uid="{00000000-0004-0000-0900-0000BB020000}"/>
    <hyperlink ref="A672" r:id="rId701" xr:uid="{00000000-0004-0000-0900-0000BC020000}"/>
    <hyperlink ref="D672" r:id="rId702" xr:uid="{00000000-0004-0000-0900-0000BD020000}"/>
    <hyperlink ref="A673" r:id="rId703" xr:uid="{00000000-0004-0000-0900-0000BE020000}"/>
    <hyperlink ref="D673" r:id="rId704" xr:uid="{00000000-0004-0000-0900-0000BF020000}"/>
    <hyperlink ref="A675" r:id="rId705" xr:uid="{00000000-0004-0000-0900-0000C0020000}"/>
    <hyperlink ref="A676" r:id="rId706" xr:uid="{00000000-0004-0000-0900-0000C1020000}"/>
    <hyperlink ref="A677" r:id="rId707" xr:uid="{00000000-0004-0000-0900-0000C2020000}"/>
    <hyperlink ref="A678" r:id="rId708" xr:uid="{00000000-0004-0000-0900-0000C3020000}"/>
    <hyperlink ref="A679" r:id="rId709" xr:uid="{00000000-0004-0000-0900-0000C4020000}"/>
    <hyperlink ref="A680" r:id="rId710" xr:uid="{00000000-0004-0000-0900-0000C5020000}"/>
    <hyperlink ref="A681" r:id="rId711" xr:uid="{00000000-0004-0000-0900-0000C6020000}"/>
    <hyperlink ref="A682" r:id="rId712" xr:uid="{00000000-0004-0000-0900-0000C7020000}"/>
    <hyperlink ref="A683" r:id="rId713" xr:uid="{00000000-0004-0000-0900-0000C8020000}"/>
    <hyperlink ref="A684" r:id="rId714" xr:uid="{00000000-0004-0000-0900-0000C9020000}"/>
    <hyperlink ref="A685" r:id="rId715" xr:uid="{00000000-0004-0000-0900-0000CA020000}"/>
    <hyperlink ref="A686" r:id="rId716" xr:uid="{00000000-0004-0000-0900-0000CB020000}"/>
    <hyperlink ref="A687" r:id="rId717" xr:uid="{00000000-0004-0000-0900-0000CC020000}"/>
    <hyperlink ref="D687" r:id="rId718" xr:uid="{00000000-0004-0000-0900-0000CD020000}"/>
    <hyperlink ref="A691" r:id="rId719" xr:uid="{00000000-0004-0000-0900-0000CE020000}"/>
  </hyperlinks>
  <pageMargins left="0.7" right="0.7" top="0.75" bottom="0.75" header="0.3" footer="0.3"/>
  <legacyDrawing r:id="rId72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Q364"/>
  <sheetViews>
    <sheetView workbookViewId="0">
      <pane ySplit="2" topLeftCell="A6" activePane="bottomLeft" state="frozen"/>
      <selection pane="bottomLeft" activeCell="A3" sqref="A3:Q4"/>
    </sheetView>
  </sheetViews>
  <sheetFormatPr defaultColWidth="12.5703125" defaultRowHeight="15.75" customHeight="1"/>
  <cols>
    <col min="1" max="1" width="28" customWidth="1"/>
    <col min="2" max="2" width="12.140625" customWidth="1"/>
    <col min="3" max="3" width="106.42578125" customWidth="1"/>
    <col min="4" max="4" width="42.42578125" customWidth="1"/>
    <col min="5" max="5" width="25.42578125" customWidth="1"/>
    <col min="7" max="7" width="24.140625" customWidth="1"/>
  </cols>
  <sheetData>
    <row r="1" spans="1:17" ht="12.75">
      <c r="A1" s="1414" t="s">
        <v>0</v>
      </c>
      <c r="B1" s="1410" t="s">
        <v>12519</v>
      </c>
      <c r="C1" s="1410" t="s">
        <v>1</v>
      </c>
      <c r="D1" s="1410" t="s">
        <v>13501</v>
      </c>
      <c r="E1" s="1409" t="s">
        <v>13502</v>
      </c>
      <c r="F1" s="1409" t="s">
        <v>12</v>
      </c>
      <c r="G1" s="1410" t="s">
        <v>13503</v>
      </c>
      <c r="H1" s="1410" t="s">
        <v>14</v>
      </c>
      <c r="I1" s="1415" t="s">
        <v>13504</v>
      </c>
      <c r="J1" s="1359"/>
      <c r="K1" s="1359"/>
      <c r="L1" s="1359"/>
      <c r="M1" s="1359"/>
      <c r="N1" s="1359"/>
      <c r="O1" s="1357"/>
      <c r="P1" s="1410" t="s">
        <v>13505</v>
      </c>
      <c r="Q1" s="1410" t="s">
        <v>12537</v>
      </c>
    </row>
    <row r="2" spans="1:17" ht="25.5">
      <c r="A2" s="1377"/>
      <c r="B2" s="1377"/>
      <c r="C2" s="1377"/>
      <c r="D2" s="1377"/>
      <c r="E2" s="1377"/>
      <c r="F2" s="1377"/>
      <c r="G2" s="1377"/>
      <c r="H2" s="1377"/>
      <c r="I2" s="561" t="s">
        <v>22</v>
      </c>
      <c r="J2" s="561" t="s">
        <v>23</v>
      </c>
      <c r="K2" s="561" t="s">
        <v>24</v>
      </c>
      <c r="L2" s="561" t="s">
        <v>25</v>
      </c>
      <c r="M2" s="561" t="s">
        <v>27</v>
      </c>
      <c r="N2" s="561" t="s">
        <v>13506</v>
      </c>
      <c r="O2" s="561" t="s">
        <v>29</v>
      </c>
      <c r="P2" s="1377"/>
      <c r="Q2" s="1377"/>
    </row>
    <row r="3" spans="1:17" ht="12.75">
      <c r="A3" s="1399" t="s">
        <v>13507</v>
      </c>
      <c r="B3" s="1355"/>
      <c r="C3" s="1355"/>
      <c r="D3" s="1355"/>
      <c r="E3" s="1355"/>
      <c r="F3" s="1355"/>
      <c r="G3" s="1355"/>
      <c r="H3" s="1355"/>
      <c r="I3" s="1355"/>
      <c r="J3" s="1355"/>
      <c r="K3" s="1355"/>
      <c r="L3" s="1355"/>
      <c r="M3" s="1355"/>
      <c r="N3" s="1355"/>
      <c r="O3" s="1355"/>
      <c r="P3" s="1355"/>
      <c r="Q3" s="1355"/>
    </row>
    <row r="4" spans="1:17" ht="15.75" customHeight="1">
      <c r="A4" s="1355"/>
      <c r="B4" s="1355"/>
      <c r="C4" s="1355"/>
      <c r="D4" s="1355"/>
      <c r="E4" s="1355"/>
      <c r="F4" s="1355"/>
      <c r="G4" s="1355"/>
      <c r="H4" s="1355"/>
      <c r="I4" s="1355"/>
      <c r="J4" s="1355"/>
      <c r="K4" s="1355"/>
      <c r="L4" s="1355"/>
      <c r="M4" s="1355"/>
      <c r="N4" s="1355"/>
      <c r="O4" s="1355"/>
      <c r="P4" s="1355"/>
      <c r="Q4" s="1355"/>
    </row>
    <row r="5" spans="1:17" ht="12.75">
      <c r="A5" s="86" t="s">
        <v>3623</v>
      </c>
      <c r="B5" s="17">
        <v>1</v>
      </c>
      <c r="C5" s="173" t="s">
        <v>3624</v>
      </c>
      <c r="D5" s="6" t="s">
        <v>3630</v>
      </c>
      <c r="E5" s="33" t="s">
        <v>3631</v>
      </c>
      <c r="F5" s="35">
        <v>1.5</v>
      </c>
      <c r="G5" s="17" t="s">
        <v>3626</v>
      </c>
      <c r="H5" s="619" t="s">
        <v>3633</v>
      </c>
      <c r="I5" s="14">
        <v>200</v>
      </c>
      <c r="J5" s="80">
        <v>50</v>
      </c>
      <c r="K5" s="64">
        <v>0</v>
      </c>
      <c r="L5" s="15">
        <v>0</v>
      </c>
      <c r="M5" s="35" t="s">
        <v>48</v>
      </c>
      <c r="N5" s="35" t="s">
        <v>48</v>
      </c>
      <c r="O5" s="35">
        <v>250</v>
      </c>
      <c r="P5" s="17" t="b">
        <v>1</v>
      </c>
      <c r="Q5" s="170" t="s">
        <v>48</v>
      </c>
    </row>
    <row r="6" spans="1:17" ht="12.75">
      <c r="A6" s="86" t="s">
        <v>3634</v>
      </c>
      <c r="B6" s="17">
        <v>1</v>
      </c>
      <c r="C6" s="173" t="s">
        <v>13508</v>
      </c>
      <c r="D6" s="6" t="s">
        <v>3636</v>
      </c>
      <c r="E6" s="33" t="s">
        <v>3637</v>
      </c>
      <c r="F6" s="35">
        <v>1.5</v>
      </c>
      <c r="G6" s="17" t="s">
        <v>3626</v>
      </c>
      <c r="H6" s="619" t="s">
        <v>3633</v>
      </c>
      <c r="I6" s="14">
        <v>0</v>
      </c>
      <c r="J6" s="80">
        <v>50</v>
      </c>
      <c r="K6" s="64">
        <v>0</v>
      </c>
      <c r="L6" s="15">
        <v>0</v>
      </c>
      <c r="M6" s="35" t="s">
        <v>48</v>
      </c>
      <c r="N6" s="35" t="s">
        <v>48</v>
      </c>
      <c r="O6" s="35">
        <v>250</v>
      </c>
      <c r="P6" s="17" t="b">
        <v>1</v>
      </c>
      <c r="Q6" s="170" t="e">
        <f t="shared" ref="Q6:Q12" ca="1" si="0">VLOOKUP(A6, INDIRECT("'Zbrojmistrz/Płatnerz/Kowal'!$B$8:$D"), 3, FALSE())</f>
        <v>#REF!</v>
      </c>
    </row>
    <row r="7" spans="1:17" ht="12.75">
      <c r="A7" s="86" t="s">
        <v>3646</v>
      </c>
      <c r="B7" s="17">
        <v>1</v>
      </c>
      <c r="C7" s="173" t="s">
        <v>13509</v>
      </c>
      <c r="D7" s="6" t="s">
        <v>3647</v>
      </c>
      <c r="E7" s="33" t="s">
        <v>3648</v>
      </c>
      <c r="F7" s="35">
        <v>1.5</v>
      </c>
      <c r="G7" s="17" t="s">
        <v>3626</v>
      </c>
      <c r="H7" s="619" t="s">
        <v>3650</v>
      </c>
      <c r="I7" s="14">
        <v>10</v>
      </c>
      <c r="J7" s="80">
        <v>50</v>
      </c>
      <c r="K7" s="64">
        <v>3</v>
      </c>
      <c r="L7" s="15">
        <v>3</v>
      </c>
      <c r="M7" s="35" t="s">
        <v>48</v>
      </c>
      <c r="N7" s="35" t="s">
        <v>48</v>
      </c>
      <c r="O7" s="35">
        <v>225</v>
      </c>
      <c r="P7" s="17" t="b">
        <v>1</v>
      </c>
      <c r="Q7" s="170" t="e">
        <f t="shared" ca="1" si="0"/>
        <v>#REF!</v>
      </c>
    </row>
    <row r="8" spans="1:17" ht="12.75">
      <c r="A8" s="86" t="s">
        <v>3651</v>
      </c>
      <c r="B8" s="17">
        <v>1</v>
      </c>
      <c r="C8" s="173" t="s">
        <v>3652</v>
      </c>
      <c r="D8" s="6" t="s">
        <v>3653</v>
      </c>
      <c r="E8" s="33" t="s">
        <v>3654</v>
      </c>
      <c r="F8" s="35">
        <v>1.5</v>
      </c>
      <c r="G8" s="17" t="s">
        <v>3626</v>
      </c>
      <c r="H8" s="619" t="s">
        <v>3650</v>
      </c>
      <c r="I8" s="14">
        <v>10</v>
      </c>
      <c r="J8" s="80">
        <v>50</v>
      </c>
      <c r="K8" s="64">
        <v>5</v>
      </c>
      <c r="L8" s="15">
        <v>5</v>
      </c>
      <c r="M8" s="35" t="s">
        <v>48</v>
      </c>
      <c r="N8" s="35" t="s">
        <v>48</v>
      </c>
      <c r="O8" s="35">
        <v>250</v>
      </c>
      <c r="P8" s="17" t="b">
        <v>1</v>
      </c>
      <c r="Q8" s="170" t="e">
        <f t="shared" ca="1" si="0"/>
        <v>#REF!</v>
      </c>
    </row>
    <row r="9" spans="1:17" ht="12.75">
      <c r="A9" s="86" t="s">
        <v>3656</v>
      </c>
      <c r="B9" s="17">
        <v>1</v>
      </c>
      <c r="C9" s="173" t="s">
        <v>3657</v>
      </c>
      <c r="D9" s="6" t="s">
        <v>3658</v>
      </c>
      <c r="E9" s="33" t="s">
        <v>3659</v>
      </c>
      <c r="F9" s="35">
        <v>1.5</v>
      </c>
      <c r="G9" s="17" t="s">
        <v>3626</v>
      </c>
      <c r="H9" s="619" t="s">
        <v>3650</v>
      </c>
      <c r="I9" s="14">
        <v>15</v>
      </c>
      <c r="J9" s="80">
        <v>50</v>
      </c>
      <c r="K9" s="64">
        <v>7</v>
      </c>
      <c r="L9" s="15">
        <v>7</v>
      </c>
      <c r="M9" s="35" t="s">
        <v>48</v>
      </c>
      <c r="N9" s="35" t="s">
        <v>48</v>
      </c>
      <c r="O9" s="35">
        <v>250</v>
      </c>
      <c r="P9" s="17" t="b">
        <v>1</v>
      </c>
      <c r="Q9" s="170" t="e">
        <f t="shared" ca="1" si="0"/>
        <v>#REF!</v>
      </c>
    </row>
    <row r="10" spans="1:17" ht="12.75">
      <c r="A10" s="86" t="s">
        <v>3661</v>
      </c>
      <c r="B10" s="17">
        <v>1</v>
      </c>
      <c r="C10" s="173" t="s">
        <v>3662</v>
      </c>
      <c r="D10" s="6" t="s">
        <v>3663</v>
      </c>
      <c r="E10" s="33" t="s">
        <v>3664</v>
      </c>
      <c r="F10" s="35">
        <v>1.5</v>
      </c>
      <c r="G10" s="17" t="s">
        <v>3626</v>
      </c>
      <c r="H10" s="619" t="s">
        <v>3650</v>
      </c>
      <c r="I10" s="14">
        <v>15</v>
      </c>
      <c r="J10" s="80">
        <v>50</v>
      </c>
      <c r="K10" s="64">
        <v>8</v>
      </c>
      <c r="L10" s="15">
        <v>8</v>
      </c>
      <c r="M10" s="35" t="s">
        <v>48</v>
      </c>
      <c r="N10" s="35" t="s">
        <v>48</v>
      </c>
      <c r="O10" s="35">
        <v>275</v>
      </c>
      <c r="P10" s="17" t="b">
        <v>1</v>
      </c>
      <c r="Q10" s="170" t="e">
        <f t="shared" ca="1" si="0"/>
        <v>#REF!</v>
      </c>
    </row>
    <row r="11" spans="1:17" ht="12.75">
      <c r="A11" s="86" t="s">
        <v>3666</v>
      </c>
      <c r="B11" s="17">
        <v>1</v>
      </c>
      <c r="C11" s="173" t="s">
        <v>3667</v>
      </c>
      <c r="D11" s="6" t="s">
        <v>3668</v>
      </c>
      <c r="E11" s="33" t="s">
        <v>3669</v>
      </c>
      <c r="F11" s="35">
        <v>1.5</v>
      </c>
      <c r="G11" s="17" t="s">
        <v>3626</v>
      </c>
      <c r="H11" s="619" t="s">
        <v>3650</v>
      </c>
      <c r="I11" s="14">
        <v>20</v>
      </c>
      <c r="J11" s="80">
        <v>50</v>
      </c>
      <c r="K11" s="64">
        <v>10</v>
      </c>
      <c r="L11" s="15">
        <v>10</v>
      </c>
      <c r="M11" s="35" t="s">
        <v>48</v>
      </c>
      <c r="N11" s="35" t="s">
        <v>48</v>
      </c>
      <c r="O11" s="35">
        <v>275</v>
      </c>
      <c r="P11" s="17" t="b">
        <v>1</v>
      </c>
      <c r="Q11" s="170" t="e">
        <f t="shared" ca="1" si="0"/>
        <v>#REF!</v>
      </c>
    </row>
    <row r="12" spans="1:17" ht="12.75">
      <c r="A12" s="566" t="s">
        <v>3671</v>
      </c>
      <c r="B12" s="620">
        <v>1</v>
      </c>
      <c r="C12" s="621" t="s">
        <v>3672</v>
      </c>
      <c r="D12" s="622" t="s">
        <v>3673</v>
      </c>
      <c r="E12" s="33" t="s">
        <v>3674</v>
      </c>
      <c r="F12" s="623">
        <v>1.5</v>
      </c>
      <c r="G12" s="17" t="s">
        <v>3626</v>
      </c>
      <c r="H12" s="619" t="s">
        <v>3650</v>
      </c>
      <c r="I12" s="624">
        <v>25</v>
      </c>
      <c r="J12" s="625">
        <v>50</v>
      </c>
      <c r="K12" s="626">
        <v>15</v>
      </c>
      <c r="L12" s="627">
        <v>15</v>
      </c>
      <c r="M12" s="35" t="s">
        <v>48</v>
      </c>
      <c r="N12" s="35" t="s">
        <v>48</v>
      </c>
      <c r="O12" s="623">
        <v>275</v>
      </c>
      <c r="P12" s="17" t="b">
        <v>1</v>
      </c>
      <c r="Q12" s="170" t="e">
        <f t="shared" ca="1" si="0"/>
        <v>#REF!</v>
      </c>
    </row>
    <row r="13" spans="1:17" ht="15.75" customHeight="1">
      <c r="A13" s="1400" t="s">
        <v>13483</v>
      </c>
      <c r="B13" s="1359"/>
      <c r="C13" s="1359"/>
      <c r="D13" s="1359"/>
      <c r="E13" s="1359"/>
      <c r="F13" s="1359"/>
      <c r="G13" s="1359"/>
      <c r="H13" s="1359"/>
      <c r="I13" s="1359"/>
      <c r="J13" s="1359"/>
      <c r="K13" s="1359"/>
      <c r="L13" s="1359"/>
      <c r="M13" s="1359"/>
      <c r="N13" s="1359"/>
      <c r="O13" s="1359"/>
      <c r="P13" s="1359"/>
      <c r="Q13" s="1357"/>
    </row>
    <row r="14" spans="1:17" ht="12.75">
      <c r="A14" s="86" t="s">
        <v>3676</v>
      </c>
      <c r="B14" s="17">
        <v>2</v>
      </c>
      <c r="C14" s="173" t="s">
        <v>3677</v>
      </c>
      <c r="D14" s="6" t="s">
        <v>3678</v>
      </c>
      <c r="E14" s="33" t="s">
        <v>3679</v>
      </c>
      <c r="F14" s="35">
        <v>2</v>
      </c>
      <c r="G14" s="17" t="s">
        <v>3626</v>
      </c>
      <c r="H14" s="619" t="s">
        <v>3650</v>
      </c>
      <c r="I14" s="14">
        <v>30</v>
      </c>
      <c r="J14" s="80">
        <v>70</v>
      </c>
      <c r="K14" s="64">
        <v>20</v>
      </c>
      <c r="L14" s="15">
        <v>20</v>
      </c>
      <c r="M14" s="35" t="s">
        <v>48</v>
      </c>
      <c r="N14" s="35" t="s">
        <v>48</v>
      </c>
      <c r="O14" s="35">
        <v>300</v>
      </c>
      <c r="P14" s="17" t="b">
        <v>1</v>
      </c>
      <c r="Q14" s="170" t="e">
        <f t="shared" ref="Q14:Q22" ca="1" si="1">VLOOKUP(A14, INDIRECT("'Zbrojmistrz/Płatnerz/Kowal'!$B$8:$D"), 3, FALSE())</f>
        <v>#REF!</v>
      </c>
    </row>
    <row r="15" spans="1:17" ht="15.75" customHeight="1">
      <c r="A15" s="628" t="s">
        <v>3681</v>
      </c>
      <c r="B15" s="620">
        <v>2</v>
      </c>
      <c r="C15" s="621" t="s">
        <v>3682</v>
      </c>
      <c r="D15" s="622" t="s">
        <v>3683</v>
      </c>
      <c r="E15" s="33" t="s">
        <v>3684</v>
      </c>
      <c r="F15" s="623">
        <v>2</v>
      </c>
      <c r="G15" s="17" t="s">
        <v>3626</v>
      </c>
      <c r="H15" s="629" t="s">
        <v>3650</v>
      </c>
      <c r="I15" s="624">
        <v>30</v>
      </c>
      <c r="J15" s="625">
        <v>70</v>
      </c>
      <c r="K15" s="626">
        <v>20</v>
      </c>
      <c r="L15" s="627">
        <v>20</v>
      </c>
      <c r="M15" s="35" t="s">
        <v>48</v>
      </c>
      <c r="N15" s="35" t="s">
        <v>48</v>
      </c>
      <c r="O15" s="623">
        <v>300</v>
      </c>
      <c r="P15" s="17" t="b">
        <v>1</v>
      </c>
      <c r="Q15" s="170" t="e">
        <f t="shared" ca="1" si="1"/>
        <v>#REF!</v>
      </c>
    </row>
    <row r="16" spans="1:17" ht="12.75">
      <c r="A16" s="86" t="s">
        <v>3685</v>
      </c>
      <c r="B16" s="17">
        <v>2</v>
      </c>
      <c r="C16" s="173" t="s">
        <v>3686</v>
      </c>
      <c r="D16" s="6" t="s">
        <v>3687</v>
      </c>
      <c r="E16" s="33" t="s">
        <v>3688</v>
      </c>
      <c r="F16" s="35">
        <v>2</v>
      </c>
      <c r="G16" s="17" t="s">
        <v>3626</v>
      </c>
      <c r="H16" s="619" t="s">
        <v>3650</v>
      </c>
      <c r="I16" s="14">
        <v>35</v>
      </c>
      <c r="J16" s="80">
        <v>70</v>
      </c>
      <c r="K16" s="64">
        <v>24</v>
      </c>
      <c r="L16" s="15">
        <v>22</v>
      </c>
      <c r="M16" s="35" t="s">
        <v>48</v>
      </c>
      <c r="N16" s="35" t="s">
        <v>48</v>
      </c>
      <c r="O16" s="35">
        <v>300</v>
      </c>
      <c r="P16" s="17" t="b">
        <v>1</v>
      </c>
      <c r="Q16" s="170" t="e">
        <f t="shared" ca="1" si="1"/>
        <v>#REF!</v>
      </c>
    </row>
    <row r="17" spans="1:17" ht="12.75">
      <c r="A17" s="86" t="s">
        <v>3690</v>
      </c>
      <c r="B17" s="17">
        <v>2</v>
      </c>
      <c r="C17" s="173" t="s">
        <v>3691</v>
      </c>
      <c r="D17" s="6" t="s">
        <v>3692</v>
      </c>
      <c r="E17" s="33" t="s">
        <v>3693</v>
      </c>
      <c r="F17" s="35">
        <v>2</v>
      </c>
      <c r="G17" s="17" t="s">
        <v>3626</v>
      </c>
      <c r="H17" s="619" t="s">
        <v>3650</v>
      </c>
      <c r="I17" s="14">
        <v>35</v>
      </c>
      <c r="J17" s="80">
        <v>70</v>
      </c>
      <c r="K17" s="64">
        <v>24</v>
      </c>
      <c r="L17" s="15">
        <v>24</v>
      </c>
      <c r="M17" s="35" t="s">
        <v>48</v>
      </c>
      <c r="N17" s="35" t="s">
        <v>48</v>
      </c>
      <c r="O17" s="35">
        <v>300</v>
      </c>
      <c r="P17" s="17" t="b">
        <v>1</v>
      </c>
      <c r="Q17" s="170" t="e">
        <f t="shared" ca="1" si="1"/>
        <v>#REF!</v>
      </c>
    </row>
    <row r="18" spans="1:17" ht="12.75">
      <c r="A18" s="86" t="s">
        <v>3695</v>
      </c>
      <c r="B18" s="17">
        <v>2</v>
      </c>
      <c r="C18" s="173" t="s">
        <v>3696</v>
      </c>
      <c r="D18" s="6" t="s">
        <v>3697</v>
      </c>
      <c r="E18" s="33" t="s">
        <v>3698</v>
      </c>
      <c r="F18" s="35">
        <v>2</v>
      </c>
      <c r="G18" s="17" t="s">
        <v>3626</v>
      </c>
      <c r="H18" s="619" t="s">
        <v>3650</v>
      </c>
      <c r="I18" s="14">
        <v>40</v>
      </c>
      <c r="J18" s="80">
        <v>70</v>
      </c>
      <c r="K18" s="64">
        <v>25</v>
      </c>
      <c r="L18" s="15">
        <v>25</v>
      </c>
      <c r="M18" s="35" t="s">
        <v>48</v>
      </c>
      <c r="N18" s="35" t="s">
        <v>48</v>
      </c>
      <c r="O18" s="35">
        <v>300</v>
      </c>
      <c r="P18" s="17" t="b">
        <v>1</v>
      </c>
      <c r="Q18" s="170" t="e">
        <f t="shared" ca="1" si="1"/>
        <v>#REF!</v>
      </c>
    </row>
    <row r="19" spans="1:17" ht="12.75">
      <c r="A19" s="86" t="s">
        <v>3700</v>
      </c>
      <c r="B19" s="17">
        <v>2</v>
      </c>
      <c r="C19" s="173" t="s">
        <v>3701</v>
      </c>
      <c r="D19" s="6" t="s">
        <v>3702</v>
      </c>
      <c r="E19" s="33" t="s">
        <v>3703</v>
      </c>
      <c r="F19" s="35">
        <v>2</v>
      </c>
      <c r="G19" s="17" t="s">
        <v>3626</v>
      </c>
      <c r="H19" s="619" t="s">
        <v>3650</v>
      </c>
      <c r="I19" s="14">
        <v>45</v>
      </c>
      <c r="J19" s="80">
        <v>70</v>
      </c>
      <c r="K19" s="64">
        <v>28</v>
      </c>
      <c r="L19" s="15">
        <v>28</v>
      </c>
      <c r="M19" s="35" t="s">
        <v>48</v>
      </c>
      <c r="N19" s="35" t="s">
        <v>48</v>
      </c>
      <c r="O19" s="35">
        <v>300</v>
      </c>
      <c r="P19" s="17" t="b">
        <v>1</v>
      </c>
      <c r="Q19" s="170" t="e">
        <f t="shared" ca="1" si="1"/>
        <v>#REF!</v>
      </c>
    </row>
    <row r="20" spans="1:17" ht="12.75">
      <c r="A20" s="86" t="s">
        <v>3705</v>
      </c>
      <c r="B20" s="17">
        <v>2</v>
      </c>
      <c r="C20" s="173" t="s">
        <v>3706</v>
      </c>
      <c r="D20" s="6" t="s">
        <v>3707</v>
      </c>
      <c r="E20" s="33" t="s">
        <v>3708</v>
      </c>
      <c r="F20" s="35">
        <v>2</v>
      </c>
      <c r="G20" s="17" t="s">
        <v>3626</v>
      </c>
      <c r="H20" s="619" t="s">
        <v>3650</v>
      </c>
      <c r="I20" s="14">
        <v>45</v>
      </c>
      <c r="J20" s="80">
        <v>70</v>
      </c>
      <c r="K20" s="64">
        <v>28</v>
      </c>
      <c r="L20" s="15">
        <v>28</v>
      </c>
      <c r="M20" s="35" t="s">
        <v>48</v>
      </c>
      <c r="N20" s="35" t="s">
        <v>48</v>
      </c>
      <c r="O20" s="35">
        <v>300</v>
      </c>
      <c r="P20" s="17" t="b">
        <v>1</v>
      </c>
      <c r="Q20" s="170" t="e">
        <f t="shared" ca="1" si="1"/>
        <v>#REF!</v>
      </c>
    </row>
    <row r="21" spans="1:17" ht="12.75">
      <c r="A21" s="86" t="s">
        <v>3710</v>
      </c>
      <c r="B21" s="17">
        <v>2</v>
      </c>
      <c r="C21" s="173" t="s">
        <v>3711</v>
      </c>
      <c r="D21" s="6" t="s">
        <v>3712</v>
      </c>
      <c r="E21" s="33" t="s">
        <v>3713</v>
      </c>
      <c r="F21" s="35">
        <v>2</v>
      </c>
      <c r="G21" s="17" t="s">
        <v>3626</v>
      </c>
      <c r="H21" s="619" t="s">
        <v>3650</v>
      </c>
      <c r="I21" s="14">
        <v>50</v>
      </c>
      <c r="J21" s="80">
        <v>70</v>
      </c>
      <c r="K21" s="64">
        <v>30</v>
      </c>
      <c r="L21" s="15">
        <v>30</v>
      </c>
      <c r="M21" s="35" t="s">
        <v>48</v>
      </c>
      <c r="N21" s="35" t="s">
        <v>48</v>
      </c>
      <c r="O21" s="35">
        <v>325</v>
      </c>
      <c r="P21" s="17" t="b">
        <v>1</v>
      </c>
      <c r="Q21" s="170" t="e">
        <f t="shared" ca="1" si="1"/>
        <v>#REF!</v>
      </c>
    </row>
    <row r="22" spans="1:17" ht="12.75">
      <c r="A22" s="565" t="s">
        <v>3715</v>
      </c>
      <c r="B22" s="187">
        <v>2</v>
      </c>
      <c r="C22" s="587" t="s">
        <v>3716</v>
      </c>
      <c r="D22" s="630" t="s">
        <v>3717</v>
      </c>
      <c r="E22" s="33" t="s">
        <v>3718</v>
      </c>
      <c r="F22" s="631">
        <v>2</v>
      </c>
      <c r="G22" s="17" t="s">
        <v>3626</v>
      </c>
      <c r="H22" s="619" t="s">
        <v>3650</v>
      </c>
      <c r="I22" s="632">
        <v>50</v>
      </c>
      <c r="J22" s="633">
        <v>70</v>
      </c>
      <c r="K22" s="69">
        <v>30</v>
      </c>
      <c r="L22" s="634">
        <v>30</v>
      </c>
      <c r="M22" s="35" t="s">
        <v>48</v>
      </c>
      <c r="N22" s="35" t="s">
        <v>48</v>
      </c>
      <c r="O22" s="35">
        <v>350</v>
      </c>
      <c r="P22" s="17" t="b">
        <v>1</v>
      </c>
      <c r="Q22" s="170" t="e">
        <f t="shared" ca="1" si="1"/>
        <v>#REF!</v>
      </c>
    </row>
    <row r="23" spans="1:17" ht="15.75" customHeight="1">
      <c r="A23" s="1400" t="s">
        <v>13483</v>
      </c>
      <c r="B23" s="1359"/>
      <c r="C23" s="1359"/>
      <c r="D23" s="1359"/>
      <c r="E23" s="1359"/>
      <c r="F23" s="1359"/>
      <c r="G23" s="1359"/>
      <c r="H23" s="1359"/>
      <c r="I23" s="1359"/>
      <c r="J23" s="1359"/>
      <c r="K23" s="1359"/>
      <c r="L23" s="1359"/>
      <c r="M23" s="1359"/>
      <c r="N23" s="1359"/>
      <c r="O23" s="1359"/>
      <c r="P23" s="1359"/>
      <c r="Q23" s="1357"/>
    </row>
    <row r="24" spans="1:17" ht="12.75">
      <c r="A24" s="565" t="s">
        <v>3719</v>
      </c>
      <c r="B24" s="187">
        <v>3</v>
      </c>
      <c r="C24" s="587" t="s">
        <v>3720</v>
      </c>
      <c r="D24" s="630" t="s">
        <v>3721</v>
      </c>
      <c r="E24" s="33" t="s">
        <v>3722</v>
      </c>
      <c r="F24" s="631">
        <v>2.5</v>
      </c>
      <c r="G24" s="17" t="s">
        <v>3626</v>
      </c>
      <c r="H24" s="619" t="s">
        <v>3650</v>
      </c>
      <c r="I24" s="632">
        <v>55</v>
      </c>
      <c r="J24" s="633">
        <v>90</v>
      </c>
      <c r="K24" s="69">
        <v>35</v>
      </c>
      <c r="L24" s="634">
        <v>35</v>
      </c>
      <c r="M24" s="35" t="s">
        <v>48</v>
      </c>
      <c r="N24" s="35" t="s">
        <v>48</v>
      </c>
      <c r="O24" s="35">
        <v>350</v>
      </c>
      <c r="P24" s="17" t="b">
        <v>1</v>
      </c>
      <c r="Q24" s="170" t="e">
        <f t="shared" ref="Q24:Q30" ca="1" si="2">VLOOKUP(A24, INDIRECT("'Zbrojmistrz/Płatnerz/Kowal'!$B$8:$D"), 3, FALSE())</f>
        <v>#REF!</v>
      </c>
    </row>
    <row r="25" spans="1:17" ht="12.75">
      <c r="A25" s="86" t="s">
        <v>3724</v>
      </c>
      <c r="B25" s="17">
        <v>3</v>
      </c>
      <c r="C25" s="173" t="s">
        <v>3725</v>
      </c>
      <c r="D25" s="6" t="s">
        <v>3726</v>
      </c>
      <c r="E25" s="33" t="s">
        <v>3727</v>
      </c>
      <c r="F25" s="35">
        <v>2.5</v>
      </c>
      <c r="G25" s="17" t="s">
        <v>3626</v>
      </c>
      <c r="H25" s="619" t="s">
        <v>3650</v>
      </c>
      <c r="I25" s="14">
        <v>60</v>
      </c>
      <c r="J25" s="80">
        <v>90</v>
      </c>
      <c r="K25" s="626">
        <v>38</v>
      </c>
      <c r="L25" s="627">
        <v>38</v>
      </c>
      <c r="M25" s="35" t="s">
        <v>48</v>
      </c>
      <c r="N25" s="35" t="s">
        <v>48</v>
      </c>
      <c r="O25" s="35">
        <v>350</v>
      </c>
      <c r="P25" s="17" t="b">
        <v>1</v>
      </c>
      <c r="Q25" s="170" t="e">
        <f t="shared" ca="1" si="2"/>
        <v>#REF!</v>
      </c>
    </row>
    <row r="26" spans="1:17" ht="15.75" customHeight="1">
      <c r="A26" s="635" t="s">
        <v>3729</v>
      </c>
      <c r="B26" s="620">
        <v>3</v>
      </c>
      <c r="C26" s="587" t="s">
        <v>3730</v>
      </c>
      <c r="D26" s="622" t="s">
        <v>3731</v>
      </c>
      <c r="E26" s="33" t="s">
        <v>3732</v>
      </c>
      <c r="F26" s="623">
        <v>2.5</v>
      </c>
      <c r="G26" s="17" t="s">
        <v>3626</v>
      </c>
      <c r="H26" s="629" t="s">
        <v>3650</v>
      </c>
      <c r="I26" s="624">
        <v>60</v>
      </c>
      <c r="J26" s="625">
        <v>90</v>
      </c>
      <c r="K26" s="626">
        <v>38</v>
      </c>
      <c r="L26" s="627">
        <v>38</v>
      </c>
      <c r="M26" s="35" t="s">
        <v>48</v>
      </c>
      <c r="N26" s="35" t="s">
        <v>48</v>
      </c>
      <c r="O26" s="623">
        <v>350</v>
      </c>
      <c r="P26" s="17" t="b">
        <v>1</v>
      </c>
      <c r="Q26" s="170" t="e">
        <f t="shared" ca="1" si="2"/>
        <v>#REF!</v>
      </c>
    </row>
    <row r="27" spans="1:17" ht="12.75">
      <c r="A27" s="86" t="s">
        <v>3733</v>
      </c>
      <c r="B27" s="17">
        <v>3</v>
      </c>
      <c r="C27" s="173" t="s">
        <v>3734</v>
      </c>
      <c r="D27" s="6" t="s">
        <v>3735</v>
      </c>
      <c r="E27" s="33" t="s">
        <v>3736</v>
      </c>
      <c r="F27" s="35">
        <v>2.5</v>
      </c>
      <c r="G27" s="17" t="s">
        <v>3626</v>
      </c>
      <c r="H27" s="619" t="s">
        <v>3650</v>
      </c>
      <c r="I27" s="14">
        <v>65</v>
      </c>
      <c r="J27" s="80">
        <v>90</v>
      </c>
      <c r="K27" s="64">
        <v>40</v>
      </c>
      <c r="L27" s="15">
        <v>40</v>
      </c>
      <c r="M27" s="35" t="s">
        <v>48</v>
      </c>
      <c r="N27" s="35" t="s">
        <v>48</v>
      </c>
      <c r="O27" s="35">
        <v>350</v>
      </c>
      <c r="P27" s="17" t="b">
        <v>1</v>
      </c>
      <c r="Q27" s="170" t="e">
        <f t="shared" ca="1" si="2"/>
        <v>#REF!</v>
      </c>
    </row>
    <row r="28" spans="1:17" ht="12.75">
      <c r="A28" s="86" t="s">
        <v>3738</v>
      </c>
      <c r="B28" s="17">
        <v>3</v>
      </c>
      <c r="C28" s="173" t="s">
        <v>3739</v>
      </c>
      <c r="D28" s="6" t="s">
        <v>3740</v>
      </c>
      <c r="E28" s="33" t="s">
        <v>3741</v>
      </c>
      <c r="F28" s="35">
        <v>2.5</v>
      </c>
      <c r="G28" s="17" t="s">
        <v>3626</v>
      </c>
      <c r="H28" s="619" t="s">
        <v>3650</v>
      </c>
      <c r="I28" s="14">
        <v>65</v>
      </c>
      <c r="J28" s="80">
        <v>90</v>
      </c>
      <c r="K28" s="64">
        <v>40</v>
      </c>
      <c r="L28" s="15">
        <v>40</v>
      </c>
      <c r="M28" s="35" t="s">
        <v>48</v>
      </c>
      <c r="N28" s="35" t="s">
        <v>48</v>
      </c>
      <c r="O28" s="35">
        <v>375</v>
      </c>
      <c r="P28" s="17" t="b">
        <v>1</v>
      </c>
      <c r="Q28" s="170" t="e">
        <f t="shared" ca="1" si="2"/>
        <v>#REF!</v>
      </c>
    </row>
    <row r="29" spans="1:17" ht="12.75">
      <c r="A29" s="86" t="s">
        <v>3743</v>
      </c>
      <c r="B29" s="17">
        <v>3</v>
      </c>
      <c r="C29" s="173" t="s">
        <v>3744</v>
      </c>
      <c r="D29" s="6" t="s">
        <v>3745</v>
      </c>
      <c r="E29" s="33" t="s">
        <v>3746</v>
      </c>
      <c r="F29" s="35">
        <v>2.5</v>
      </c>
      <c r="G29" s="17" t="s">
        <v>3626</v>
      </c>
      <c r="H29" s="619" t="s">
        <v>3650</v>
      </c>
      <c r="I29" s="14">
        <v>70</v>
      </c>
      <c r="J29" s="80">
        <v>90</v>
      </c>
      <c r="K29" s="64">
        <v>45</v>
      </c>
      <c r="L29" s="15">
        <v>45</v>
      </c>
      <c r="M29" s="35" t="s">
        <v>48</v>
      </c>
      <c r="N29" s="35" t="s">
        <v>48</v>
      </c>
      <c r="O29" s="35">
        <v>375</v>
      </c>
      <c r="P29" s="17" t="b">
        <v>1</v>
      </c>
      <c r="Q29" s="170" t="e">
        <f t="shared" ca="1" si="2"/>
        <v>#REF!</v>
      </c>
    </row>
    <row r="30" spans="1:17" ht="12.75">
      <c r="A30" s="86" t="s">
        <v>3748</v>
      </c>
      <c r="B30" s="17">
        <v>3</v>
      </c>
      <c r="C30" s="173" t="s">
        <v>3749</v>
      </c>
      <c r="D30" s="6" t="s">
        <v>3750</v>
      </c>
      <c r="E30" s="33" t="s">
        <v>3751</v>
      </c>
      <c r="F30" s="35">
        <v>2.5</v>
      </c>
      <c r="G30" s="17" t="s">
        <v>3626</v>
      </c>
      <c r="H30" s="619" t="s">
        <v>3650</v>
      </c>
      <c r="I30" s="14">
        <v>75</v>
      </c>
      <c r="J30" s="80">
        <v>90</v>
      </c>
      <c r="K30" s="64">
        <v>50</v>
      </c>
      <c r="L30" s="15">
        <v>50</v>
      </c>
      <c r="M30" s="35" t="s">
        <v>48</v>
      </c>
      <c r="N30" s="35" t="s">
        <v>48</v>
      </c>
      <c r="O30" s="35">
        <v>375</v>
      </c>
      <c r="P30" s="17" t="b">
        <v>1</v>
      </c>
      <c r="Q30" s="170" t="e">
        <f t="shared" ca="1" si="2"/>
        <v>#REF!</v>
      </c>
    </row>
    <row r="31" spans="1:17" ht="15.75" customHeight="1">
      <c r="A31" s="1400" t="s">
        <v>13483</v>
      </c>
      <c r="B31" s="1359"/>
      <c r="C31" s="1359"/>
      <c r="D31" s="1359"/>
      <c r="E31" s="1359"/>
      <c r="F31" s="1359"/>
      <c r="G31" s="1359"/>
      <c r="H31" s="1359"/>
      <c r="I31" s="1359"/>
      <c r="J31" s="1359"/>
      <c r="K31" s="1359"/>
      <c r="L31" s="1359"/>
      <c r="M31" s="1359"/>
      <c r="N31" s="1359"/>
      <c r="O31" s="1359"/>
      <c r="P31" s="1359"/>
      <c r="Q31" s="1357"/>
    </row>
    <row r="32" spans="1:17" ht="12.75">
      <c r="A32" s="565" t="s">
        <v>3753</v>
      </c>
      <c r="B32" s="187">
        <v>4</v>
      </c>
      <c r="C32" s="587" t="s">
        <v>3754</v>
      </c>
      <c r="D32" s="630" t="s">
        <v>3755</v>
      </c>
      <c r="E32" s="33" t="s">
        <v>3756</v>
      </c>
      <c r="F32" s="631">
        <v>3</v>
      </c>
      <c r="G32" s="17" t="s">
        <v>3626</v>
      </c>
      <c r="H32" s="619" t="s">
        <v>3650</v>
      </c>
      <c r="I32" s="632">
        <v>80</v>
      </c>
      <c r="J32" s="633">
        <v>100</v>
      </c>
      <c r="K32" s="69">
        <v>55</v>
      </c>
      <c r="L32" s="15">
        <v>55</v>
      </c>
      <c r="M32" s="35" t="s">
        <v>48</v>
      </c>
      <c r="N32" s="35" t="s">
        <v>48</v>
      </c>
      <c r="O32" s="631">
        <v>375</v>
      </c>
      <c r="P32" s="17" t="b">
        <v>1</v>
      </c>
      <c r="Q32" s="170" t="e">
        <f t="shared" ref="Q32:Q36" ca="1" si="3">VLOOKUP(A32, INDIRECT("'Zbrojmistrz/Płatnerz/Kowal'!$B$8:$D"), 3, FALSE())</f>
        <v>#REF!</v>
      </c>
    </row>
    <row r="33" spans="1:17" ht="12.75">
      <c r="A33" s="86" t="s">
        <v>3758</v>
      </c>
      <c r="B33" s="17">
        <v>4</v>
      </c>
      <c r="C33" s="173" t="s">
        <v>3759</v>
      </c>
      <c r="D33" s="6" t="s">
        <v>3760</v>
      </c>
      <c r="E33" s="33" t="s">
        <v>3761</v>
      </c>
      <c r="F33" s="35">
        <v>3</v>
      </c>
      <c r="G33" s="17" t="s">
        <v>3626</v>
      </c>
      <c r="H33" s="619" t="s">
        <v>3650</v>
      </c>
      <c r="I33" s="14">
        <v>90</v>
      </c>
      <c r="J33" s="80">
        <v>100</v>
      </c>
      <c r="K33" s="64">
        <v>65</v>
      </c>
      <c r="L33" s="15">
        <v>65</v>
      </c>
      <c r="M33" s="35" t="s">
        <v>48</v>
      </c>
      <c r="N33" s="35" t="s">
        <v>48</v>
      </c>
      <c r="O33" s="35">
        <v>375</v>
      </c>
      <c r="P33" s="17" t="b">
        <v>1</v>
      </c>
      <c r="Q33" s="170" t="e">
        <f t="shared" ca="1" si="3"/>
        <v>#REF!</v>
      </c>
    </row>
    <row r="34" spans="1:17" ht="12.75">
      <c r="A34" s="86" t="s">
        <v>3763</v>
      </c>
      <c r="B34" s="17">
        <v>4</v>
      </c>
      <c r="C34" s="173" t="s">
        <v>3764</v>
      </c>
      <c r="D34" s="6" t="s">
        <v>3765</v>
      </c>
      <c r="E34" s="33" t="s">
        <v>3766</v>
      </c>
      <c r="F34" s="35">
        <v>3</v>
      </c>
      <c r="G34" s="17" t="s">
        <v>3626</v>
      </c>
      <c r="H34" s="619" t="s">
        <v>3650</v>
      </c>
      <c r="I34" s="14">
        <v>90</v>
      </c>
      <c r="J34" s="80">
        <v>100</v>
      </c>
      <c r="K34" s="64">
        <v>65</v>
      </c>
      <c r="L34" s="15">
        <v>65</v>
      </c>
      <c r="M34" s="35" t="s">
        <v>48</v>
      </c>
      <c r="N34" s="35" t="s">
        <v>48</v>
      </c>
      <c r="O34" s="35">
        <v>375</v>
      </c>
      <c r="P34" s="17" t="b">
        <v>1</v>
      </c>
      <c r="Q34" s="170" t="e">
        <f t="shared" ca="1" si="3"/>
        <v>#REF!</v>
      </c>
    </row>
    <row r="35" spans="1:17" ht="12.75">
      <c r="A35" s="86" t="s">
        <v>3768</v>
      </c>
      <c r="B35" s="17">
        <v>4</v>
      </c>
      <c r="C35" s="173" t="s">
        <v>3769</v>
      </c>
      <c r="D35" s="6" t="s">
        <v>3770</v>
      </c>
      <c r="E35" s="33" t="s">
        <v>3771</v>
      </c>
      <c r="F35" s="35">
        <v>3</v>
      </c>
      <c r="G35" s="17" t="s">
        <v>3626</v>
      </c>
      <c r="H35" s="619" t="s">
        <v>3650</v>
      </c>
      <c r="I35" s="14">
        <v>95</v>
      </c>
      <c r="J35" s="80">
        <v>100</v>
      </c>
      <c r="K35" s="64">
        <v>70</v>
      </c>
      <c r="L35" s="15">
        <v>70</v>
      </c>
      <c r="M35" s="35" t="s">
        <v>48</v>
      </c>
      <c r="N35" s="35" t="s">
        <v>48</v>
      </c>
      <c r="O35" s="35">
        <v>400</v>
      </c>
      <c r="P35" s="17" t="b">
        <v>1</v>
      </c>
      <c r="Q35" s="170" t="e">
        <f t="shared" ca="1" si="3"/>
        <v>#REF!</v>
      </c>
    </row>
    <row r="36" spans="1:17" ht="12.75">
      <c r="A36" s="566" t="s">
        <v>3773</v>
      </c>
      <c r="B36" s="620">
        <v>4</v>
      </c>
      <c r="C36" s="621" t="s">
        <v>3774</v>
      </c>
      <c r="D36" s="622" t="s">
        <v>3775</v>
      </c>
      <c r="E36" s="33" t="s">
        <v>3776</v>
      </c>
      <c r="F36" s="623">
        <v>3</v>
      </c>
      <c r="G36" s="17" t="s">
        <v>3626</v>
      </c>
      <c r="H36" s="619" t="s">
        <v>3650</v>
      </c>
      <c r="I36" s="624">
        <v>100</v>
      </c>
      <c r="J36" s="625">
        <v>100</v>
      </c>
      <c r="K36" s="626">
        <v>75</v>
      </c>
      <c r="L36" s="627">
        <v>75</v>
      </c>
      <c r="M36" s="35" t="s">
        <v>48</v>
      </c>
      <c r="N36" s="35" t="s">
        <v>48</v>
      </c>
      <c r="O36" s="623">
        <v>400</v>
      </c>
      <c r="P36" s="17" t="b">
        <v>1</v>
      </c>
      <c r="Q36" s="170" t="e">
        <f t="shared" ca="1" si="3"/>
        <v>#REF!</v>
      </c>
    </row>
    <row r="37" spans="1:17" ht="15.75" customHeight="1">
      <c r="A37" s="1400" t="s">
        <v>13483</v>
      </c>
      <c r="B37" s="1359"/>
      <c r="C37" s="1359"/>
      <c r="D37" s="1359"/>
      <c r="E37" s="1359"/>
      <c r="F37" s="1359"/>
      <c r="G37" s="1359"/>
      <c r="H37" s="1359"/>
      <c r="I37" s="1359"/>
      <c r="J37" s="1359"/>
      <c r="K37" s="1359"/>
      <c r="L37" s="1359"/>
      <c r="M37" s="1359"/>
      <c r="N37" s="1359"/>
      <c r="O37" s="1359"/>
      <c r="P37" s="1359"/>
      <c r="Q37" s="1357"/>
    </row>
    <row r="38" spans="1:17" ht="12.75">
      <c r="A38" s="565" t="s">
        <v>3778</v>
      </c>
      <c r="B38" s="187">
        <v>5</v>
      </c>
      <c r="C38" s="587" t="s">
        <v>3779</v>
      </c>
      <c r="D38" s="630" t="s">
        <v>3780</v>
      </c>
      <c r="E38" s="33" t="s">
        <v>3781</v>
      </c>
      <c r="F38" s="631">
        <v>3.5</v>
      </c>
      <c r="G38" s="17" t="s">
        <v>3626</v>
      </c>
      <c r="H38" s="619" t="s">
        <v>3650</v>
      </c>
      <c r="I38" s="632">
        <v>105</v>
      </c>
      <c r="J38" s="633">
        <v>110</v>
      </c>
      <c r="K38" s="69">
        <v>80</v>
      </c>
      <c r="L38" s="634">
        <v>80</v>
      </c>
      <c r="M38" s="35" t="s">
        <v>48</v>
      </c>
      <c r="N38" s="35" t="s">
        <v>48</v>
      </c>
      <c r="O38" s="631">
        <v>400</v>
      </c>
      <c r="P38" s="17" t="b">
        <v>1</v>
      </c>
      <c r="Q38" s="170" t="e">
        <f t="shared" ref="Q38:Q40" ca="1" si="4">VLOOKUP(A38, INDIRECT("'Zbrojmistrz/Płatnerz/Kowal'!$B$8:$D"), 3, FALSE())</f>
        <v>#REF!</v>
      </c>
    </row>
    <row r="39" spans="1:17" ht="12.75">
      <c r="A39" s="86" t="s">
        <v>3783</v>
      </c>
      <c r="B39" s="17">
        <v>5</v>
      </c>
      <c r="C39" s="173" t="s">
        <v>3784</v>
      </c>
      <c r="D39" s="6" t="s">
        <v>3785</v>
      </c>
      <c r="E39" s="33" t="s">
        <v>3786</v>
      </c>
      <c r="F39" s="35">
        <v>3.5</v>
      </c>
      <c r="G39" s="17" t="s">
        <v>3626</v>
      </c>
      <c r="H39" s="619" t="s">
        <v>3650</v>
      </c>
      <c r="I39" s="14">
        <v>110</v>
      </c>
      <c r="J39" s="80">
        <v>110</v>
      </c>
      <c r="K39" s="64">
        <v>90</v>
      </c>
      <c r="L39" s="15">
        <v>90</v>
      </c>
      <c r="M39" s="35" t="s">
        <v>48</v>
      </c>
      <c r="N39" s="35" t="s">
        <v>48</v>
      </c>
      <c r="O39" s="35">
        <v>425</v>
      </c>
      <c r="P39" s="17" t="b">
        <v>1</v>
      </c>
      <c r="Q39" s="170" t="e">
        <f t="shared" ca="1" si="4"/>
        <v>#REF!</v>
      </c>
    </row>
    <row r="40" spans="1:17" ht="12.75">
      <c r="A40" s="86" t="s">
        <v>3788</v>
      </c>
      <c r="B40" s="17">
        <v>5</v>
      </c>
      <c r="C40" s="173" t="s">
        <v>3789</v>
      </c>
      <c r="D40" s="6" t="s">
        <v>3790</v>
      </c>
      <c r="E40" s="33" t="s">
        <v>3791</v>
      </c>
      <c r="F40" s="35">
        <v>3.5</v>
      </c>
      <c r="G40" s="17" t="s">
        <v>3626</v>
      </c>
      <c r="H40" s="619" t="s">
        <v>3650</v>
      </c>
      <c r="I40" s="14">
        <v>115</v>
      </c>
      <c r="J40" s="80">
        <v>110</v>
      </c>
      <c r="K40" s="64">
        <v>95</v>
      </c>
      <c r="L40" s="15">
        <v>95</v>
      </c>
      <c r="M40" s="35" t="s">
        <v>48</v>
      </c>
      <c r="N40" s="35" t="s">
        <v>48</v>
      </c>
      <c r="O40" s="35">
        <v>450</v>
      </c>
      <c r="P40" s="17" t="b">
        <v>1</v>
      </c>
      <c r="Q40" s="170" t="e">
        <f t="shared" ca="1" si="4"/>
        <v>#REF!</v>
      </c>
    </row>
    <row r="41" spans="1:17" ht="12.75">
      <c r="A41" s="636"/>
      <c r="B41" s="636"/>
      <c r="C41" s="637"/>
      <c r="D41" s="636"/>
      <c r="E41" s="636"/>
      <c r="F41" s="638"/>
      <c r="G41" s="636"/>
      <c r="H41" s="636"/>
      <c r="I41" s="431"/>
      <c r="J41" s="639"/>
      <c r="K41" s="640"/>
      <c r="L41" s="641"/>
      <c r="M41" s="638"/>
      <c r="N41" s="638"/>
      <c r="O41" s="638"/>
      <c r="P41" s="636"/>
      <c r="Q41" s="636"/>
    </row>
    <row r="42" spans="1:17" ht="13.5">
      <c r="A42" s="83" t="s">
        <v>3793</v>
      </c>
      <c r="B42" s="17">
        <v>0</v>
      </c>
      <c r="C42" s="173" t="s">
        <v>3794</v>
      </c>
      <c r="D42" s="6" t="s">
        <v>3796</v>
      </c>
      <c r="E42" s="33" t="s">
        <v>3797</v>
      </c>
      <c r="F42" s="56">
        <v>2</v>
      </c>
      <c r="G42" s="17" t="s">
        <v>3795</v>
      </c>
      <c r="H42" s="629" t="s">
        <v>3633</v>
      </c>
      <c r="I42" s="14">
        <v>5</v>
      </c>
      <c r="J42" s="80">
        <v>45</v>
      </c>
      <c r="K42" s="64">
        <v>3</v>
      </c>
      <c r="L42" s="15">
        <v>0</v>
      </c>
      <c r="M42" s="35" t="s">
        <v>48</v>
      </c>
      <c r="N42" s="35" t="s">
        <v>48</v>
      </c>
      <c r="O42" s="56">
        <v>100</v>
      </c>
      <c r="P42" s="17" t="b">
        <v>1</v>
      </c>
      <c r="Q42" s="170" t="e">
        <f t="array" aca="1" ref="Q42" ca="1">VLOOKUP(A42, INDIRECT("'Robotnik'!$B$8:$S"), 4, FALSE())</f>
        <v>#REF!</v>
      </c>
    </row>
    <row r="43" spans="1:17" ht="12.75">
      <c r="A43" s="86" t="s">
        <v>3799</v>
      </c>
      <c r="B43" s="17">
        <v>0</v>
      </c>
      <c r="C43" s="173" t="s">
        <v>3800</v>
      </c>
      <c r="D43" s="6" t="s">
        <v>3801</v>
      </c>
      <c r="E43" s="33" t="s">
        <v>3802</v>
      </c>
      <c r="F43" s="35">
        <v>2</v>
      </c>
      <c r="G43" s="17" t="s">
        <v>3795</v>
      </c>
      <c r="H43" s="619" t="s">
        <v>3633</v>
      </c>
      <c r="I43" s="14">
        <v>5</v>
      </c>
      <c r="J43" s="80">
        <v>45</v>
      </c>
      <c r="K43" s="64">
        <v>4</v>
      </c>
      <c r="L43" s="15">
        <v>2</v>
      </c>
      <c r="M43" s="35" t="s">
        <v>48</v>
      </c>
      <c r="N43" s="35" t="s">
        <v>48</v>
      </c>
      <c r="O43" s="35">
        <v>250</v>
      </c>
      <c r="P43" s="17" t="b">
        <v>1</v>
      </c>
      <c r="Q43" s="170" t="e">
        <f t="array" aca="1" ref="Q43" ca="1">VLOOKUP(A43, INDIRECT("'Zbrojmistrz/Płatnerz/Kowal'!$B$8:$D"), 3, FALSE())</f>
        <v>#REF!</v>
      </c>
    </row>
    <row r="44" spans="1:17" ht="13.5">
      <c r="A44" s="562" t="s">
        <v>3804</v>
      </c>
      <c r="B44" s="17">
        <v>0</v>
      </c>
      <c r="C44" s="173" t="s">
        <v>3805</v>
      </c>
      <c r="D44" s="6" t="s">
        <v>3806</v>
      </c>
      <c r="E44" s="33" t="s">
        <v>3807</v>
      </c>
      <c r="F44" s="35">
        <v>2</v>
      </c>
      <c r="G44" s="17" t="s">
        <v>3795</v>
      </c>
      <c r="H44" s="629" t="s">
        <v>3633</v>
      </c>
      <c r="I44" s="14">
        <v>10</v>
      </c>
      <c r="J44" s="80">
        <v>45</v>
      </c>
      <c r="K44" s="64">
        <v>5</v>
      </c>
      <c r="L44" s="15">
        <v>1</v>
      </c>
      <c r="M44" s="35" t="s">
        <v>48</v>
      </c>
      <c r="N44" s="35" t="s">
        <v>48</v>
      </c>
      <c r="O44" s="35">
        <v>125</v>
      </c>
      <c r="P44" s="17" t="b">
        <v>1</v>
      </c>
      <c r="Q44" s="170" t="e">
        <f t="shared" ref="Q44:Q45" ca="1" si="5">VLOOKUP(A44, INDIRECT("'Stoły Ogólnodostępne '!$B$8:$S"), 4, FALSE())</f>
        <v>#REF!</v>
      </c>
    </row>
    <row r="45" spans="1:17" ht="13.5">
      <c r="A45" s="83" t="s">
        <v>3809</v>
      </c>
      <c r="B45" s="17">
        <v>0</v>
      </c>
      <c r="C45" s="173" t="s">
        <v>3810</v>
      </c>
      <c r="D45" s="6" t="s">
        <v>3811</v>
      </c>
      <c r="E45" s="33" t="s">
        <v>3812</v>
      </c>
      <c r="F45" s="56">
        <v>2</v>
      </c>
      <c r="G45" s="17" t="s">
        <v>3795</v>
      </c>
      <c r="H45" s="629" t="s">
        <v>3633</v>
      </c>
      <c r="I45" s="14">
        <v>10</v>
      </c>
      <c r="J45" s="80">
        <v>45</v>
      </c>
      <c r="K45" s="64">
        <v>8</v>
      </c>
      <c r="L45" s="15">
        <v>2</v>
      </c>
      <c r="M45" s="35" t="s">
        <v>48</v>
      </c>
      <c r="N45" s="35" t="s">
        <v>48</v>
      </c>
      <c r="O45" s="56">
        <v>150</v>
      </c>
      <c r="P45" s="17" t="b">
        <v>1</v>
      </c>
      <c r="Q45" s="170" t="e">
        <f t="shared" ca="1" si="5"/>
        <v>#REF!</v>
      </c>
    </row>
    <row r="46" spans="1:17" ht="15">
      <c r="A46" s="642" t="s">
        <v>4506</v>
      </c>
      <c r="B46" s="17">
        <v>1</v>
      </c>
      <c r="C46" s="586" t="s">
        <v>4507</v>
      </c>
      <c r="D46" s="643" t="s">
        <v>4508</v>
      </c>
      <c r="E46" s="88" t="s">
        <v>4509</v>
      </c>
      <c r="F46" s="644">
        <v>2</v>
      </c>
      <c r="G46" s="159" t="s">
        <v>3795</v>
      </c>
      <c r="H46" s="645" t="s">
        <v>3633</v>
      </c>
      <c r="I46" s="646">
        <v>10</v>
      </c>
      <c r="J46" s="647">
        <v>45</v>
      </c>
      <c r="K46" s="648">
        <v>8</v>
      </c>
      <c r="L46" s="649">
        <v>2</v>
      </c>
      <c r="M46" s="68" t="s">
        <v>48</v>
      </c>
      <c r="N46" s="68" t="s">
        <v>48</v>
      </c>
      <c r="O46" s="68">
        <v>100</v>
      </c>
      <c r="P46" s="159" t="b">
        <v>1</v>
      </c>
      <c r="Q46" s="650" t="e">
        <f t="shared" ref="Q46:Q49" ca="1" si="6">VLOOKUP(A46, INDIRECT("'Zbrojmistrz/Płatnerz/Kowal'!$B$8:$D"), 3, FALSE())</f>
        <v>#REF!</v>
      </c>
    </row>
    <row r="47" spans="1:17" ht="13.5">
      <c r="A47" s="562" t="s">
        <v>3814</v>
      </c>
      <c r="B47" s="17">
        <v>1</v>
      </c>
      <c r="C47" s="173" t="s">
        <v>3815</v>
      </c>
      <c r="D47" s="6" t="s">
        <v>3816</v>
      </c>
      <c r="E47" s="33" t="s">
        <v>3817</v>
      </c>
      <c r="F47" s="35">
        <v>2</v>
      </c>
      <c r="G47" s="17" t="s">
        <v>3795</v>
      </c>
      <c r="H47" s="629" t="s">
        <v>3633</v>
      </c>
      <c r="I47" s="14">
        <v>20</v>
      </c>
      <c r="J47" s="80">
        <v>45</v>
      </c>
      <c r="K47" s="64">
        <v>12</v>
      </c>
      <c r="L47" s="15">
        <v>4</v>
      </c>
      <c r="M47" s="35" t="s">
        <v>48</v>
      </c>
      <c r="N47" s="35" t="s">
        <v>48</v>
      </c>
      <c r="O47" s="35">
        <v>275</v>
      </c>
      <c r="P47" s="17" t="b">
        <v>1</v>
      </c>
      <c r="Q47" s="170" t="e">
        <f t="shared" ca="1" si="6"/>
        <v>#REF!</v>
      </c>
    </row>
    <row r="48" spans="1:17" ht="13.5">
      <c r="A48" s="83" t="s">
        <v>3819</v>
      </c>
      <c r="B48" s="17">
        <v>1</v>
      </c>
      <c r="C48" s="173" t="s">
        <v>3820</v>
      </c>
      <c r="D48" s="6" t="s">
        <v>3821</v>
      </c>
      <c r="E48" s="33" t="s">
        <v>3822</v>
      </c>
      <c r="F48" s="56">
        <v>2</v>
      </c>
      <c r="G48" s="17" t="s">
        <v>3795</v>
      </c>
      <c r="H48" s="629" t="s">
        <v>3633</v>
      </c>
      <c r="I48" s="14">
        <v>25</v>
      </c>
      <c r="J48" s="80">
        <v>45</v>
      </c>
      <c r="K48" s="64">
        <v>15</v>
      </c>
      <c r="L48" s="15">
        <v>5</v>
      </c>
      <c r="M48" s="35" t="s">
        <v>48</v>
      </c>
      <c r="N48" s="35" t="s">
        <v>48</v>
      </c>
      <c r="O48" s="56">
        <v>300</v>
      </c>
      <c r="P48" s="17" t="b">
        <v>1</v>
      </c>
      <c r="Q48" s="170" t="e">
        <f t="shared" ca="1" si="6"/>
        <v>#REF!</v>
      </c>
    </row>
    <row r="49" spans="1:17" ht="12.75">
      <c r="A49" s="566" t="s">
        <v>3824</v>
      </c>
      <c r="B49" s="620">
        <v>1</v>
      </c>
      <c r="C49" s="173" t="s">
        <v>3825</v>
      </c>
      <c r="D49" s="622" t="s">
        <v>3826</v>
      </c>
      <c r="E49" s="33" t="s">
        <v>3827</v>
      </c>
      <c r="F49" s="623">
        <v>2</v>
      </c>
      <c r="G49" s="17" t="s">
        <v>3795</v>
      </c>
      <c r="H49" s="619" t="s">
        <v>3633</v>
      </c>
      <c r="I49" s="624">
        <v>30</v>
      </c>
      <c r="J49" s="625">
        <v>45</v>
      </c>
      <c r="K49" s="626">
        <v>24</v>
      </c>
      <c r="L49" s="627">
        <v>6</v>
      </c>
      <c r="M49" s="35" t="s">
        <v>48</v>
      </c>
      <c r="N49" s="35" t="s">
        <v>48</v>
      </c>
      <c r="O49" s="56">
        <v>300</v>
      </c>
      <c r="P49" s="17" t="b">
        <v>1</v>
      </c>
      <c r="Q49" s="170" t="e">
        <f t="shared" ca="1" si="6"/>
        <v>#REF!</v>
      </c>
    </row>
    <row r="50" spans="1:17" ht="16.5">
      <c r="A50" s="1400" t="s">
        <v>13483</v>
      </c>
      <c r="B50" s="1359"/>
      <c r="C50" s="1359"/>
      <c r="D50" s="1359"/>
      <c r="E50" s="1359"/>
      <c r="F50" s="1359"/>
      <c r="G50" s="1359"/>
      <c r="H50" s="1359"/>
      <c r="I50" s="1359"/>
      <c r="J50" s="1359"/>
      <c r="K50" s="1359"/>
      <c r="L50" s="1359"/>
      <c r="M50" s="1359"/>
      <c r="N50" s="1359"/>
      <c r="O50" s="1359"/>
      <c r="P50" s="1359"/>
      <c r="Q50" s="1357"/>
    </row>
    <row r="51" spans="1:17" ht="13.5">
      <c r="A51" s="562" t="s">
        <v>3829</v>
      </c>
      <c r="B51" s="17">
        <v>2</v>
      </c>
      <c r="C51" s="173" t="s">
        <v>3830</v>
      </c>
      <c r="D51" s="6" t="s">
        <v>3831</v>
      </c>
      <c r="E51" s="33" t="s">
        <v>3832</v>
      </c>
      <c r="F51" s="35">
        <v>2.5</v>
      </c>
      <c r="G51" s="17" t="s">
        <v>3795</v>
      </c>
      <c r="H51" s="629" t="s">
        <v>3633</v>
      </c>
      <c r="I51" s="14">
        <v>35</v>
      </c>
      <c r="J51" s="80">
        <v>65</v>
      </c>
      <c r="K51" s="64">
        <v>32</v>
      </c>
      <c r="L51" s="15">
        <v>8</v>
      </c>
      <c r="M51" s="35" t="s">
        <v>48</v>
      </c>
      <c r="N51" s="35" t="s">
        <v>48</v>
      </c>
      <c r="O51" s="35">
        <v>325</v>
      </c>
      <c r="P51" s="17" t="b">
        <v>1</v>
      </c>
      <c r="Q51" s="170" t="e">
        <f t="shared" ref="Q51:Q56" ca="1" si="7">VLOOKUP(A51, INDIRECT("'Zbrojmistrz/Płatnerz/Kowal'!$B$8:$D"), 3, FALSE())</f>
        <v>#REF!</v>
      </c>
    </row>
    <row r="52" spans="1:17" ht="12.75">
      <c r="A52" s="565" t="s">
        <v>3834</v>
      </c>
      <c r="B52" s="187">
        <v>2</v>
      </c>
      <c r="C52" s="173" t="s">
        <v>3835</v>
      </c>
      <c r="D52" s="630" t="s">
        <v>3836</v>
      </c>
      <c r="E52" s="33" t="s">
        <v>3837</v>
      </c>
      <c r="F52" s="631">
        <v>2.5</v>
      </c>
      <c r="G52" s="17" t="s">
        <v>3795</v>
      </c>
      <c r="H52" s="619" t="s">
        <v>3633</v>
      </c>
      <c r="I52" s="632">
        <v>35</v>
      </c>
      <c r="J52" s="633">
        <v>65</v>
      </c>
      <c r="K52" s="69">
        <v>32</v>
      </c>
      <c r="L52" s="634">
        <v>8</v>
      </c>
      <c r="M52" s="35" t="s">
        <v>48</v>
      </c>
      <c r="N52" s="35" t="s">
        <v>48</v>
      </c>
      <c r="O52" s="35">
        <v>325</v>
      </c>
      <c r="P52" s="17" t="b">
        <v>1</v>
      </c>
      <c r="Q52" s="170" t="e">
        <f t="shared" ca="1" si="7"/>
        <v>#REF!</v>
      </c>
    </row>
    <row r="53" spans="1:17" ht="13.5">
      <c r="A53" s="628" t="s">
        <v>3839</v>
      </c>
      <c r="B53" s="620">
        <v>2</v>
      </c>
      <c r="C53" s="173" t="s">
        <v>3840</v>
      </c>
      <c r="D53" s="622" t="s">
        <v>3841</v>
      </c>
      <c r="E53" s="33" t="s">
        <v>3842</v>
      </c>
      <c r="F53" s="623">
        <v>2.5</v>
      </c>
      <c r="G53" s="17" t="s">
        <v>3795</v>
      </c>
      <c r="H53" s="629" t="s">
        <v>3633</v>
      </c>
      <c r="I53" s="624">
        <v>40</v>
      </c>
      <c r="J53" s="625">
        <v>65</v>
      </c>
      <c r="K53" s="626">
        <v>35</v>
      </c>
      <c r="L53" s="627">
        <v>9</v>
      </c>
      <c r="M53" s="35" t="s">
        <v>48</v>
      </c>
      <c r="N53" s="35" t="s">
        <v>48</v>
      </c>
      <c r="O53" s="35">
        <v>325</v>
      </c>
      <c r="P53" s="17" t="b">
        <v>1</v>
      </c>
      <c r="Q53" s="170" t="e">
        <f t="shared" ca="1" si="7"/>
        <v>#REF!</v>
      </c>
    </row>
    <row r="54" spans="1:17" ht="13.5">
      <c r="A54" s="83" t="s">
        <v>3843</v>
      </c>
      <c r="B54" s="17">
        <v>2</v>
      </c>
      <c r="C54" s="173" t="s">
        <v>3844</v>
      </c>
      <c r="D54" s="6" t="s">
        <v>3845</v>
      </c>
      <c r="E54" s="33" t="s">
        <v>3846</v>
      </c>
      <c r="F54" s="35">
        <v>2.5</v>
      </c>
      <c r="G54" s="17" t="s">
        <v>3795</v>
      </c>
      <c r="H54" s="629" t="s">
        <v>3633</v>
      </c>
      <c r="I54" s="14">
        <v>45</v>
      </c>
      <c r="J54" s="80">
        <v>65</v>
      </c>
      <c r="K54" s="64">
        <v>38</v>
      </c>
      <c r="L54" s="15">
        <v>10</v>
      </c>
      <c r="M54" s="35" t="s">
        <v>48</v>
      </c>
      <c r="N54" s="35" t="s">
        <v>48</v>
      </c>
      <c r="O54" s="35">
        <v>325</v>
      </c>
      <c r="P54" s="17" t="b">
        <v>1</v>
      </c>
      <c r="Q54" s="170" t="e">
        <f t="shared" ca="1" si="7"/>
        <v>#REF!</v>
      </c>
    </row>
    <row r="55" spans="1:17" ht="12.75">
      <c r="A55" s="86" t="s">
        <v>3848</v>
      </c>
      <c r="B55" s="17">
        <v>2</v>
      </c>
      <c r="C55" s="173" t="s">
        <v>3849</v>
      </c>
      <c r="D55" s="6" t="s">
        <v>3850</v>
      </c>
      <c r="E55" s="33" t="s">
        <v>3851</v>
      </c>
      <c r="F55" s="35">
        <v>2.5</v>
      </c>
      <c r="G55" s="17" t="s">
        <v>3795</v>
      </c>
      <c r="H55" s="619" t="s">
        <v>3633</v>
      </c>
      <c r="I55" s="14">
        <v>50</v>
      </c>
      <c r="J55" s="80">
        <v>65</v>
      </c>
      <c r="K55" s="64">
        <v>45</v>
      </c>
      <c r="L55" s="15">
        <v>11</v>
      </c>
      <c r="M55" s="35" t="s">
        <v>48</v>
      </c>
      <c r="N55" s="35" t="s">
        <v>48</v>
      </c>
      <c r="O55" s="35">
        <v>325</v>
      </c>
      <c r="P55" s="17" t="b">
        <v>1</v>
      </c>
      <c r="Q55" s="170" t="e">
        <f t="shared" ca="1" si="7"/>
        <v>#REF!</v>
      </c>
    </row>
    <row r="56" spans="1:17" ht="12.75">
      <c r="A56" s="86" t="s">
        <v>3853</v>
      </c>
      <c r="B56" s="17">
        <v>2</v>
      </c>
      <c r="C56" s="173" t="s">
        <v>3854</v>
      </c>
      <c r="D56" s="6" t="s">
        <v>3855</v>
      </c>
      <c r="E56" s="33" t="s">
        <v>3856</v>
      </c>
      <c r="F56" s="35">
        <v>2.5</v>
      </c>
      <c r="G56" s="17" t="s">
        <v>3795</v>
      </c>
      <c r="H56" s="619" t="s">
        <v>3633</v>
      </c>
      <c r="I56" s="14">
        <v>55</v>
      </c>
      <c r="J56" s="80">
        <v>65</v>
      </c>
      <c r="K56" s="64">
        <v>48</v>
      </c>
      <c r="L56" s="15">
        <v>12</v>
      </c>
      <c r="M56" s="35" t="s">
        <v>48</v>
      </c>
      <c r="N56" s="35" t="s">
        <v>48</v>
      </c>
      <c r="O56" s="623">
        <v>350</v>
      </c>
      <c r="P56" s="17" t="b">
        <v>1</v>
      </c>
      <c r="Q56" s="170" t="e">
        <f t="shared" ca="1" si="7"/>
        <v>#REF!</v>
      </c>
    </row>
    <row r="57" spans="1:17" ht="16.5">
      <c r="A57" s="1400" t="s">
        <v>13483</v>
      </c>
      <c r="B57" s="1359"/>
      <c r="C57" s="1359"/>
      <c r="D57" s="1359"/>
      <c r="E57" s="1359"/>
      <c r="F57" s="1359"/>
      <c r="G57" s="1359"/>
      <c r="H57" s="1359"/>
      <c r="I57" s="1359"/>
      <c r="J57" s="1359"/>
      <c r="K57" s="1359"/>
      <c r="L57" s="1359"/>
      <c r="M57" s="1359"/>
      <c r="N57" s="1359"/>
      <c r="O57" s="1359"/>
      <c r="P57" s="1359"/>
      <c r="Q57" s="1357"/>
    </row>
    <row r="58" spans="1:17" ht="12.75">
      <c r="A58" s="565" t="s">
        <v>3858</v>
      </c>
      <c r="B58" s="187">
        <v>3</v>
      </c>
      <c r="C58" s="587" t="s">
        <v>3859</v>
      </c>
      <c r="D58" s="630" t="s">
        <v>3860</v>
      </c>
      <c r="E58" s="33" t="s">
        <v>3861</v>
      </c>
      <c r="F58" s="631">
        <v>3</v>
      </c>
      <c r="G58" s="17" t="s">
        <v>3795</v>
      </c>
      <c r="H58" s="619" t="s">
        <v>3633</v>
      </c>
      <c r="I58" s="632">
        <v>60</v>
      </c>
      <c r="J58" s="633">
        <v>85</v>
      </c>
      <c r="K58" s="69">
        <v>55</v>
      </c>
      <c r="L58" s="634">
        <v>15</v>
      </c>
      <c r="M58" s="35" t="s">
        <v>48</v>
      </c>
      <c r="N58" s="35" t="s">
        <v>48</v>
      </c>
      <c r="O58" s="623">
        <v>350</v>
      </c>
      <c r="P58" s="17" t="b">
        <v>1</v>
      </c>
      <c r="Q58" s="170" t="e">
        <f t="shared" ref="Q58:Q61" ca="1" si="8">VLOOKUP(A58, INDIRECT("'Zbrojmistrz/Płatnerz/Kowal'!$B$8:$D"), 3, FALSE())</f>
        <v>#REF!</v>
      </c>
    </row>
    <row r="59" spans="1:17" ht="12.75">
      <c r="A59" s="86" t="s">
        <v>3863</v>
      </c>
      <c r="B59" s="17">
        <v>3</v>
      </c>
      <c r="C59" s="173" t="s">
        <v>3864</v>
      </c>
      <c r="D59" s="6" t="s">
        <v>3865</v>
      </c>
      <c r="E59" s="33" t="s">
        <v>3866</v>
      </c>
      <c r="F59" s="35">
        <v>3</v>
      </c>
      <c r="G59" s="17" t="s">
        <v>3795</v>
      </c>
      <c r="H59" s="619" t="s">
        <v>3633</v>
      </c>
      <c r="I59" s="14">
        <v>65</v>
      </c>
      <c r="J59" s="80">
        <v>85</v>
      </c>
      <c r="K59" s="64">
        <v>60</v>
      </c>
      <c r="L59" s="15">
        <v>16</v>
      </c>
      <c r="M59" s="35" t="s">
        <v>48</v>
      </c>
      <c r="N59" s="35" t="s">
        <v>48</v>
      </c>
      <c r="O59" s="623">
        <v>350</v>
      </c>
      <c r="P59" s="17" t="b">
        <v>1</v>
      </c>
      <c r="Q59" s="170" t="e">
        <f t="shared" ca="1" si="8"/>
        <v>#REF!</v>
      </c>
    </row>
    <row r="60" spans="1:17" ht="12.75">
      <c r="A60" s="86" t="s">
        <v>3868</v>
      </c>
      <c r="B60" s="17">
        <v>3</v>
      </c>
      <c r="C60" s="173" t="s">
        <v>3869</v>
      </c>
      <c r="D60" s="6" t="s">
        <v>3870</v>
      </c>
      <c r="E60" s="33" t="s">
        <v>3871</v>
      </c>
      <c r="F60" s="35">
        <v>3</v>
      </c>
      <c r="G60" s="17" t="s">
        <v>3795</v>
      </c>
      <c r="H60" s="619" t="s">
        <v>3633</v>
      </c>
      <c r="I60" s="14">
        <v>75</v>
      </c>
      <c r="J60" s="80">
        <v>85</v>
      </c>
      <c r="K60" s="64">
        <v>70</v>
      </c>
      <c r="L60" s="15">
        <v>20</v>
      </c>
      <c r="M60" s="35" t="s">
        <v>48</v>
      </c>
      <c r="N60" s="35" t="s">
        <v>48</v>
      </c>
      <c r="O60" s="623">
        <v>350</v>
      </c>
      <c r="P60" s="17" t="b">
        <v>1</v>
      </c>
      <c r="Q60" s="170" t="e">
        <f t="shared" ca="1" si="8"/>
        <v>#REF!</v>
      </c>
    </row>
    <row r="61" spans="1:17" ht="12.75">
      <c r="A61" s="566" t="s">
        <v>3873</v>
      </c>
      <c r="B61" s="620">
        <v>3</v>
      </c>
      <c r="C61" s="621" t="s">
        <v>3874</v>
      </c>
      <c r="D61" s="622" t="s">
        <v>3875</v>
      </c>
      <c r="E61" s="33" t="s">
        <v>3876</v>
      </c>
      <c r="F61" s="623">
        <v>3</v>
      </c>
      <c r="G61" s="17" t="s">
        <v>3795</v>
      </c>
      <c r="H61" s="619" t="s">
        <v>3633</v>
      </c>
      <c r="I61" s="624">
        <v>80</v>
      </c>
      <c r="J61" s="625">
        <v>85</v>
      </c>
      <c r="K61" s="626">
        <v>76</v>
      </c>
      <c r="L61" s="627">
        <v>24</v>
      </c>
      <c r="M61" s="35" t="s">
        <v>48</v>
      </c>
      <c r="N61" s="35" t="s">
        <v>48</v>
      </c>
      <c r="O61" s="623">
        <v>350</v>
      </c>
      <c r="P61" s="17" t="b">
        <v>1</v>
      </c>
      <c r="Q61" s="170" t="e">
        <f t="shared" ca="1" si="8"/>
        <v>#REF!</v>
      </c>
    </row>
    <row r="62" spans="1:17" ht="16.5">
      <c r="A62" s="1398" t="s">
        <v>13483</v>
      </c>
      <c r="B62" s="1359"/>
      <c r="C62" s="1359"/>
      <c r="D62" s="1359"/>
      <c r="E62" s="1359"/>
      <c r="F62" s="1359"/>
      <c r="G62" s="1359"/>
      <c r="H62" s="1359"/>
      <c r="I62" s="1359"/>
      <c r="J62" s="1359"/>
      <c r="K62" s="1359"/>
      <c r="L62" s="1359"/>
      <c r="M62" s="1359"/>
      <c r="N62" s="1359"/>
      <c r="O62" s="1359"/>
      <c r="P62" s="1359"/>
      <c r="Q62" s="1357"/>
    </row>
    <row r="63" spans="1:17" ht="12.75">
      <c r="A63" s="565" t="s">
        <v>3878</v>
      </c>
      <c r="B63" s="187">
        <v>4</v>
      </c>
      <c r="C63" s="587" t="s">
        <v>3879</v>
      </c>
      <c r="D63" s="630" t="s">
        <v>3880</v>
      </c>
      <c r="E63" s="33" t="s">
        <v>3881</v>
      </c>
      <c r="F63" s="631">
        <v>3.5</v>
      </c>
      <c r="G63" s="17" t="s">
        <v>3795</v>
      </c>
      <c r="H63" s="619" t="s">
        <v>3633</v>
      </c>
      <c r="I63" s="632">
        <v>85</v>
      </c>
      <c r="J63" s="633">
        <v>95</v>
      </c>
      <c r="K63" s="69">
        <v>85</v>
      </c>
      <c r="L63" s="634">
        <v>25</v>
      </c>
      <c r="M63" s="35" t="s">
        <v>48</v>
      </c>
      <c r="N63" s="35" t="s">
        <v>48</v>
      </c>
      <c r="O63" s="631">
        <v>375</v>
      </c>
      <c r="P63" s="17" t="b">
        <v>1</v>
      </c>
      <c r="Q63" s="170" t="e">
        <f t="shared" ref="Q63:Q65" ca="1" si="9">VLOOKUP(A63, INDIRECT("'Zbrojmistrz/Płatnerz/Kowal'!$B$8:$D"), 3, FALSE())</f>
        <v>#REF!</v>
      </c>
    </row>
    <row r="64" spans="1:17" ht="12.75">
      <c r="A64" s="86" t="s">
        <v>3883</v>
      </c>
      <c r="B64" s="17">
        <v>4</v>
      </c>
      <c r="C64" s="173" t="s">
        <v>3884</v>
      </c>
      <c r="D64" s="6" t="s">
        <v>3885</v>
      </c>
      <c r="E64" s="33" t="s">
        <v>3886</v>
      </c>
      <c r="F64" s="35">
        <v>3.5</v>
      </c>
      <c r="G64" s="17" t="s">
        <v>3795</v>
      </c>
      <c r="H64" s="619" t="s">
        <v>3633</v>
      </c>
      <c r="I64" s="14">
        <v>95</v>
      </c>
      <c r="J64" s="80">
        <v>95</v>
      </c>
      <c r="K64" s="64">
        <v>100</v>
      </c>
      <c r="L64" s="15">
        <v>30</v>
      </c>
      <c r="M64" s="35" t="s">
        <v>48</v>
      </c>
      <c r="N64" s="35" t="s">
        <v>48</v>
      </c>
      <c r="O64" s="35">
        <v>400</v>
      </c>
      <c r="P64" s="17" t="b">
        <v>1</v>
      </c>
      <c r="Q64" s="170" t="e">
        <f t="shared" ca="1" si="9"/>
        <v>#REF!</v>
      </c>
    </row>
    <row r="65" spans="1:17" ht="12.75">
      <c r="A65" s="566" t="s">
        <v>3888</v>
      </c>
      <c r="B65" s="620">
        <v>4</v>
      </c>
      <c r="C65" s="621" t="s">
        <v>3889</v>
      </c>
      <c r="D65" s="622" t="s">
        <v>3890</v>
      </c>
      <c r="E65" s="33" t="s">
        <v>3891</v>
      </c>
      <c r="F65" s="623">
        <v>3.5</v>
      </c>
      <c r="G65" s="17" t="s">
        <v>3795</v>
      </c>
      <c r="H65" s="619" t="s">
        <v>3633</v>
      </c>
      <c r="I65" s="624">
        <v>105</v>
      </c>
      <c r="J65" s="625">
        <v>95</v>
      </c>
      <c r="K65" s="626">
        <v>115</v>
      </c>
      <c r="L65" s="627">
        <v>35</v>
      </c>
      <c r="M65" s="35" t="s">
        <v>48</v>
      </c>
      <c r="N65" s="35" t="s">
        <v>48</v>
      </c>
      <c r="O65" s="623">
        <v>400</v>
      </c>
      <c r="P65" s="17" t="b">
        <v>1</v>
      </c>
      <c r="Q65" s="170" t="e">
        <f t="shared" ca="1" si="9"/>
        <v>#REF!</v>
      </c>
    </row>
    <row r="66" spans="1:17" ht="16.5">
      <c r="A66" s="1398" t="s">
        <v>13483</v>
      </c>
      <c r="B66" s="1359"/>
      <c r="C66" s="1359"/>
      <c r="D66" s="1359"/>
      <c r="E66" s="1359"/>
      <c r="F66" s="1359"/>
      <c r="G66" s="1359"/>
      <c r="H66" s="1359"/>
      <c r="I66" s="1359"/>
      <c r="J66" s="1359"/>
      <c r="K66" s="1359"/>
      <c r="L66" s="1359"/>
      <c r="M66" s="1359"/>
      <c r="N66" s="1359"/>
      <c r="O66" s="1359"/>
      <c r="P66" s="1359"/>
      <c r="Q66" s="1357"/>
    </row>
    <row r="67" spans="1:17" ht="12.75">
      <c r="A67" s="565" t="s">
        <v>3893</v>
      </c>
      <c r="B67" s="187">
        <v>5</v>
      </c>
      <c r="C67" s="587" t="s">
        <v>3894</v>
      </c>
      <c r="D67" s="630" t="s">
        <v>3895</v>
      </c>
      <c r="E67" s="33" t="s">
        <v>3896</v>
      </c>
      <c r="F67" s="631">
        <v>4</v>
      </c>
      <c r="G67" s="17" t="s">
        <v>3795</v>
      </c>
      <c r="H67" s="619" t="s">
        <v>3633</v>
      </c>
      <c r="I67" s="632">
        <v>115</v>
      </c>
      <c r="J67" s="633">
        <v>105</v>
      </c>
      <c r="K67" s="69">
        <v>130</v>
      </c>
      <c r="L67" s="634">
        <v>40</v>
      </c>
      <c r="M67" s="35" t="s">
        <v>48</v>
      </c>
      <c r="N67" s="35" t="s">
        <v>48</v>
      </c>
      <c r="O67" s="631">
        <v>450</v>
      </c>
      <c r="P67" s="17" t="b">
        <v>1</v>
      </c>
      <c r="Q67" s="170" t="e">
        <f t="shared" ref="Q67:Q68" ca="1" si="10">VLOOKUP(A67, INDIRECT("'Zbrojmistrz/Płatnerz/Kowal'!$B$8:$D"), 3, FALSE())</f>
        <v>#REF!</v>
      </c>
    </row>
    <row r="68" spans="1:17" ht="12.75">
      <c r="A68" s="86" t="s">
        <v>3898</v>
      </c>
      <c r="B68" s="17">
        <v>5</v>
      </c>
      <c r="C68" s="173" t="s">
        <v>3899</v>
      </c>
      <c r="D68" s="6" t="s">
        <v>3900</v>
      </c>
      <c r="E68" s="33" t="s">
        <v>3901</v>
      </c>
      <c r="F68" s="35">
        <v>4</v>
      </c>
      <c r="G68" s="17" t="s">
        <v>3795</v>
      </c>
      <c r="H68" s="619" t="s">
        <v>3633</v>
      </c>
      <c r="I68" s="14">
        <v>125</v>
      </c>
      <c r="J68" s="80">
        <v>105</v>
      </c>
      <c r="K68" s="64">
        <v>150</v>
      </c>
      <c r="L68" s="15">
        <v>40</v>
      </c>
      <c r="M68" s="35" t="s">
        <v>48</v>
      </c>
      <c r="N68" s="35" t="s">
        <v>48</v>
      </c>
      <c r="O68" s="35">
        <v>450</v>
      </c>
      <c r="P68" s="17" t="b">
        <v>1</v>
      </c>
      <c r="Q68" s="170" t="e">
        <f t="shared" ca="1" si="10"/>
        <v>#REF!</v>
      </c>
    </row>
    <row r="69" spans="1:17" ht="12.75">
      <c r="A69" s="651"/>
      <c r="B69" s="651"/>
      <c r="C69" s="652"/>
      <c r="D69" s="651"/>
      <c r="E69" s="651"/>
      <c r="F69" s="653"/>
      <c r="G69" s="651"/>
      <c r="H69" s="651"/>
      <c r="I69" s="654"/>
      <c r="J69" s="651"/>
      <c r="K69" s="655"/>
      <c r="L69" s="656"/>
      <c r="M69" s="653"/>
      <c r="N69" s="653"/>
      <c r="O69" s="653"/>
      <c r="P69" s="290"/>
      <c r="Q69" s="290"/>
    </row>
    <row r="70" spans="1:17" ht="13.5">
      <c r="A70" s="83" t="s">
        <v>3903</v>
      </c>
      <c r="B70" s="17">
        <v>0</v>
      </c>
      <c r="C70" s="621" t="s">
        <v>3904</v>
      </c>
      <c r="D70" s="6" t="s">
        <v>3905</v>
      </c>
      <c r="E70" s="33" t="s">
        <v>3906</v>
      </c>
      <c r="F70" s="35">
        <v>1</v>
      </c>
      <c r="G70" s="17" t="s">
        <v>3626</v>
      </c>
      <c r="H70" s="629" t="s">
        <v>3650</v>
      </c>
      <c r="I70" s="14">
        <v>5</v>
      </c>
      <c r="J70" s="80">
        <v>50</v>
      </c>
      <c r="K70" s="64">
        <v>0</v>
      </c>
      <c r="L70" s="15">
        <v>3</v>
      </c>
      <c r="M70" s="35" t="s">
        <v>48</v>
      </c>
      <c r="N70" s="35" t="s">
        <v>48</v>
      </c>
      <c r="O70" s="35">
        <v>250</v>
      </c>
      <c r="P70" s="17" t="b">
        <v>1</v>
      </c>
      <c r="Q70" s="170" t="e">
        <f t="shared" ref="Q70:Q75" ca="1" si="11">VLOOKUP(A70, INDIRECT("'Zbrojmistrz/Płatnerz/Kowal'!$B$8:$D"), 3, FALSE())</f>
        <v>#REF!</v>
      </c>
    </row>
    <row r="71" spans="1:17" ht="12.75">
      <c r="A71" s="86" t="s">
        <v>3908</v>
      </c>
      <c r="B71" s="17">
        <v>1</v>
      </c>
      <c r="C71" s="621" t="s">
        <v>3909</v>
      </c>
      <c r="D71" s="6" t="s">
        <v>3910</v>
      </c>
      <c r="E71" s="33" t="s">
        <v>3911</v>
      </c>
      <c r="F71" s="35">
        <v>1</v>
      </c>
      <c r="G71" s="17" t="s">
        <v>3626</v>
      </c>
      <c r="H71" s="619" t="s">
        <v>3650</v>
      </c>
      <c r="I71" s="14">
        <v>10</v>
      </c>
      <c r="J71" s="80">
        <v>50</v>
      </c>
      <c r="K71" s="64">
        <v>1</v>
      </c>
      <c r="L71" s="15">
        <v>5</v>
      </c>
      <c r="M71" s="35" t="s">
        <v>48</v>
      </c>
      <c r="N71" s="35" t="s">
        <v>48</v>
      </c>
      <c r="O71" s="35">
        <v>250</v>
      </c>
      <c r="P71" s="17" t="b">
        <v>1</v>
      </c>
      <c r="Q71" s="170" t="e">
        <f t="shared" ca="1" si="11"/>
        <v>#REF!</v>
      </c>
    </row>
    <row r="72" spans="1:17" ht="13.5">
      <c r="A72" s="83" t="s">
        <v>13510</v>
      </c>
      <c r="B72" s="17">
        <v>1</v>
      </c>
      <c r="C72" s="621" t="s">
        <v>3914</v>
      </c>
      <c r="D72" s="6" t="s">
        <v>3915</v>
      </c>
      <c r="E72" s="33" t="s">
        <v>3916</v>
      </c>
      <c r="F72" s="35">
        <v>1</v>
      </c>
      <c r="G72" s="17" t="s">
        <v>3626</v>
      </c>
      <c r="H72" s="629" t="s">
        <v>3650</v>
      </c>
      <c r="I72" s="14">
        <v>15</v>
      </c>
      <c r="J72" s="80">
        <v>50</v>
      </c>
      <c r="K72" s="64">
        <v>4</v>
      </c>
      <c r="L72" s="15">
        <v>12</v>
      </c>
      <c r="M72" s="35" t="s">
        <v>48</v>
      </c>
      <c r="N72" s="35" t="s">
        <v>48</v>
      </c>
      <c r="O72" s="35">
        <v>275</v>
      </c>
      <c r="P72" s="17" t="b">
        <v>1</v>
      </c>
      <c r="Q72" s="170" t="e">
        <f t="shared" ca="1" si="11"/>
        <v>#REF!</v>
      </c>
    </row>
    <row r="73" spans="1:17" ht="12.75">
      <c r="A73" s="86" t="s">
        <v>3918</v>
      </c>
      <c r="B73" s="17">
        <v>1</v>
      </c>
      <c r="C73" s="621" t="s">
        <v>3919</v>
      </c>
      <c r="D73" s="6" t="s">
        <v>3921</v>
      </c>
      <c r="E73" s="33" t="s">
        <v>3922</v>
      </c>
      <c r="F73" s="35">
        <v>2</v>
      </c>
      <c r="G73" s="17" t="s">
        <v>3920</v>
      </c>
      <c r="H73" s="619" t="s">
        <v>3650</v>
      </c>
      <c r="I73" s="14">
        <v>20</v>
      </c>
      <c r="J73" s="80">
        <v>45</v>
      </c>
      <c r="K73" s="64">
        <v>12</v>
      </c>
      <c r="L73" s="15">
        <v>4</v>
      </c>
      <c r="M73" s="35" t="s">
        <v>48</v>
      </c>
      <c r="N73" s="35" t="s">
        <v>48</v>
      </c>
      <c r="O73" s="35">
        <v>275</v>
      </c>
      <c r="P73" s="17" t="b">
        <v>1</v>
      </c>
      <c r="Q73" s="170" t="e">
        <f t="shared" ca="1" si="11"/>
        <v>#REF!</v>
      </c>
    </row>
    <row r="74" spans="1:17" ht="13.5">
      <c r="A74" s="83" t="s">
        <v>3924</v>
      </c>
      <c r="B74" s="17">
        <v>1</v>
      </c>
      <c r="C74" s="621" t="s">
        <v>3925</v>
      </c>
      <c r="D74" s="6" t="s">
        <v>3926</v>
      </c>
      <c r="E74" s="33" t="s">
        <v>3927</v>
      </c>
      <c r="F74" s="35">
        <v>1</v>
      </c>
      <c r="G74" s="17" t="s">
        <v>3626</v>
      </c>
      <c r="H74" s="629" t="s">
        <v>3650</v>
      </c>
      <c r="I74" s="14">
        <v>20</v>
      </c>
      <c r="J74" s="80">
        <v>50</v>
      </c>
      <c r="K74" s="64">
        <v>5</v>
      </c>
      <c r="L74" s="15">
        <v>15</v>
      </c>
      <c r="M74" s="35" t="s">
        <v>48</v>
      </c>
      <c r="N74" s="35" t="s">
        <v>48</v>
      </c>
      <c r="O74" s="35">
        <v>300</v>
      </c>
      <c r="P74" s="17" t="b">
        <v>1</v>
      </c>
      <c r="Q74" s="170" t="e">
        <f t="shared" ca="1" si="11"/>
        <v>#REF!</v>
      </c>
    </row>
    <row r="75" spans="1:17" ht="12.75">
      <c r="A75" s="566" t="s">
        <v>3929</v>
      </c>
      <c r="B75" s="620">
        <v>1</v>
      </c>
      <c r="C75" s="621" t="s">
        <v>3930</v>
      </c>
      <c r="D75" s="622" t="s">
        <v>3931</v>
      </c>
      <c r="E75" s="33" t="s">
        <v>3932</v>
      </c>
      <c r="F75" s="623">
        <v>2</v>
      </c>
      <c r="G75" s="17" t="s">
        <v>3920</v>
      </c>
      <c r="H75" s="619" t="s">
        <v>3650</v>
      </c>
      <c r="I75" s="624">
        <v>30</v>
      </c>
      <c r="J75" s="80">
        <v>45</v>
      </c>
      <c r="K75" s="626">
        <v>24</v>
      </c>
      <c r="L75" s="627">
        <v>6</v>
      </c>
      <c r="M75" s="35" t="s">
        <v>48</v>
      </c>
      <c r="N75" s="35" t="s">
        <v>48</v>
      </c>
      <c r="O75" s="35">
        <v>300</v>
      </c>
      <c r="P75" s="17" t="b">
        <v>1</v>
      </c>
      <c r="Q75" s="170" t="e">
        <f t="shared" ca="1" si="11"/>
        <v>#REF!</v>
      </c>
    </row>
    <row r="76" spans="1:17" ht="16.5">
      <c r="A76" s="1398" t="s">
        <v>13483</v>
      </c>
      <c r="B76" s="1359"/>
      <c r="C76" s="1359"/>
      <c r="D76" s="1359"/>
      <c r="E76" s="1359"/>
      <c r="F76" s="1359"/>
      <c r="G76" s="1359"/>
      <c r="H76" s="1359"/>
      <c r="I76" s="1359"/>
      <c r="J76" s="1359"/>
      <c r="K76" s="1359"/>
      <c r="L76" s="1359"/>
      <c r="M76" s="1359"/>
      <c r="N76" s="1359"/>
      <c r="O76" s="1359"/>
      <c r="P76" s="1359"/>
      <c r="Q76" s="1357"/>
    </row>
    <row r="77" spans="1:17" ht="12.75">
      <c r="A77" s="86" t="s">
        <v>3934</v>
      </c>
      <c r="B77" s="17">
        <v>2</v>
      </c>
      <c r="C77" s="173" t="s">
        <v>3935</v>
      </c>
      <c r="D77" s="6" t="s">
        <v>3936</v>
      </c>
      <c r="E77" s="33" t="s">
        <v>3937</v>
      </c>
      <c r="F77" s="35">
        <v>1.5</v>
      </c>
      <c r="G77" s="17" t="s">
        <v>3626</v>
      </c>
      <c r="H77" s="619" t="s">
        <v>3650</v>
      </c>
      <c r="I77" s="14">
        <v>30</v>
      </c>
      <c r="J77" s="80">
        <v>70</v>
      </c>
      <c r="K77" s="64">
        <v>8</v>
      </c>
      <c r="L77" s="15">
        <v>32</v>
      </c>
      <c r="M77" s="35" t="s">
        <v>48</v>
      </c>
      <c r="N77" s="35" t="s">
        <v>48</v>
      </c>
      <c r="O77" s="35">
        <v>300</v>
      </c>
      <c r="P77" s="17" t="b">
        <v>1</v>
      </c>
      <c r="Q77" s="170" t="e">
        <f t="shared" ref="Q77:Q84" ca="1" si="12">VLOOKUP(A77, INDIRECT("'Zbrojmistrz/Płatnerz/Kowal'!$B$8:$D"), 3, FALSE())</f>
        <v>#REF!</v>
      </c>
    </row>
    <row r="78" spans="1:17" ht="13.5">
      <c r="A78" s="83" t="s">
        <v>3938</v>
      </c>
      <c r="B78" s="17">
        <v>2</v>
      </c>
      <c r="C78" s="621" t="s">
        <v>3939</v>
      </c>
      <c r="D78" s="6" t="s">
        <v>3940</v>
      </c>
      <c r="E78" s="33" t="s">
        <v>3941</v>
      </c>
      <c r="F78" s="35">
        <v>1.5</v>
      </c>
      <c r="G78" s="17" t="s">
        <v>3626</v>
      </c>
      <c r="H78" s="629" t="s">
        <v>3650</v>
      </c>
      <c r="I78" s="14">
        <v>35</v>
      </c>
      <c r="J78" s="80">
        <v>70</v>
      </c>
      <c r="K78" s="64">
        <v>9</v>
      </c>
      <c r="L78" s="15">
        <v>35</v>
      </c>
      <c r="M78" s="35" t="s">
        <v>48</v>
      </c>
      <c r="N78" s="35" t="s">
        <v>48</v>
      </c>
      <c r="O78" s="35">
        <v>300</v>
      </c>
      <c r="P78" s="17" t="b">
        <v>1</v>
      </c>
      <c r="Q78" s="170" t="e">
        <f t="shared" ca="1" si="12"/>
        <v>#REF!</v>
      </c>
    </row>
    <row r="79" spans="1:17" ht="12.75">
      <c r="A79" s="565" t="s">
        <v>3942</v>
      </c>
      <c r="B79" s="187">
        <v>2</v>
      </c>
      <c r="C79" s="621" t="s">
        <v>3943</v>
      </c>
      <c r="D79" s="630" t="s">
        <v>3944</v>
      </c>
      <c r="E79" s="33" t="s">
        <v>3945</v>
      </c>
      <c r="F79" s="631">
        <v>1.5</v>
      </c>
      <c r="G79" s="17" t="s">
        <v>3626</v>
      </c>
      <c r="H79" s="619" t="s">
        <v>3650</v>
      </c>
      <c r="I79" s="632">
        <v>35</v>
      </c>
      <c r="J79" s="80">
        <v>70</v>
      </c>
      <c r="K79" s="69">
        <v>9</v>
      </c>
      <c r="L79" s="634">
        <v>35</v>
      </c>
      <c r="M79" s="35" t="s">
        <v>48</v>
      </c>
      <c r="N79" s="35" t="s">
        <v>48</v>
      </c>
      <c r="O79" s="35">
        <v>300</v>
      </c>
      <c r="P79" s="17" t="b">
        <v>1</v>
      </c>
      <c r="Q79" s="170" t="e">
        <f t="shared" ca="1" si="12"/>
        <v>#REF!</v>
      </c>
    </row>
    <row r="80" spans="1:17" ht="13.5">
      <c r="A80" s="562" t="s">
        <v>3947</v>
      </c>
      <c r="B80" s="17">
        <v>2</v>
      </c>
      <c r="C80" s="621" t="s">
        <v>3948</v>
      </c>
      <c r="D80" s="6" t="s">
        <v>3949</v>
      </c>
      <c r="E80" s="33" t="s">
        <v>3950</v>
      </c>
      <c r="F80" s="35">
        <v>2.5</v>
      </c>
      <c r="G80" s="17" t="s">
        <v>3920</v>
      </c>
      <c r="H80" s="629" t="s">
        <v>3650</v>
      </c>
      <c r="I80" s="14">
        <v>45</v>
      </c>
      <c r="J80" s="80">
        <v>65</v>
      </c>
      <c r="K80" s="64">
        <v>38</v>
      </c>
      <c r="L80" s="15">
        <v>10</v>
      </c>
      <c r="M80" s="35" t="s">
        <v>48</v>
      </c>
      <c r="N80" s="35" t="s">
        <v>48</v>
      </c>
      <c r="O80" s="35">
        <v>325</v>
      </c>
      <c r="P80" s="17" t="b">
        <v>1</v>
      </c>
      <c r="Q80" s="170" t="e">
        <f t="shared" ca="1" si="12"/>
        <v>#REF!</v>
      </c>
    </row>
    <row r="81" spans="1:17" ht="12.75">
      <c r="A81" s="86" t="s">
        <v>3952</v>
      </c>
      <c r="B81" s="17">
        <v>2</v>
      </c>
      <c r="C81" s="621" t="s">
        <v>3953</v>
      </c>
      <c r="D81" s="6" t="s">
        <v>3954</v>
      </c>
      <c r="E81" s="33" t="s">
        <v>3955</v>
      </c>
      <c r="F81" s="35">
        <v>1.5</v>
      </c>
      <c r="G81" s="17" t="s">
        <v>3626</v>
      </c>
      <c r="H81" s="619" t="s">
        <v>3650</v>
      </c>
      <c r="I81" s="14">
        <v>40</v>
      </c>
      <c r="J81" s="80">
        <v>70</v>
      </c>
      <c r="K81" s="64">
        <v>10</v>
      </c>
      <c r="L81" s="15">
        <v>38</v>
      </c>
      <c r="M81" s="35" t="s">
        <v>48</v>
      </c>
      <c r="N81" s="35" t="s">
        <v>48</v>
      </c>
      <c r="O81" s="35">
        <v>325</v>
      </c>
      <c r="P81" s="17" t="b">
        <v>1</v>
      </c>
      <c r="Q81" s="170" t="e">
        <f t="shared" ca="1" si="12"/>
        <v>#REF!</v>
      </c>
    </row>
    <row r="82" spans="1:17" ht="13.5">
      <c r="A82" s="562" t="s">
        <v>3957</v>
      </c>
      <c r="B82" s="17">
        <v>2</v>
      </c>
      <c r="C82" s="621" t="s">
        <v>3958</v>
      </c>
      <c r="D82" s="6" t="s">
        <v>3959</v>
      </c>
      <c r="E82" s="33" t="s">
        <v>3960</v>
      </c>
      <c r="F82" s="35">
        <v>1.5</v>
      </c>
      <c r="G82" s="17" t="s">
        <v>3626</v>
      </c>
      <c r="H82" s="629" t="s">
        <v>3650</v>
      </c>
      <c r="I82" s="14">
        <v>40</v>
      </c>
      <c r="J82" s="80">
        <v>70</v>
      </c>
      <c r="K82" s="64">
        <v>10</v>
      </c>
      <c r="L82" s="15">
        <v>38</v>
      </c>
      <c r="M82" s="35" t="s">
        <v>48</v>
      </c>
      <c r="N82" s="35" t="s">
        <v>48</v>
      </c>
      <c r="O82" s="35">
        <v>325</v>
      </c>
      <c r="P82" s="17" t="b">
        <v>1</v>
      </c>
      <c r="Q82" s="170" t="e">
        <f t="shared" ca="1" si="12"/>
        <v>#REF!</v>
      </c>
    </row>
    <row r="83" spans="1:17" ht="13.5">
      <c r="A83" s="83" t="s">
        <v>3962</v>
      </c>
      <c r="B83" s="17">
        <v>2</v>
      </c>
      <c r="C83" s="621" t="s">
        <v>3963</v>
      </c>
      <c r="D83" s="6" t="s">
        <v>3964</v>
      </c>
      <c r="E83" s="33" t="s">
        <v>3965</v>
      </c>
      <c r="F83" s="35">
        <v>1.5</v>
      </c>
      <c r="G83" s="17" t="s">
        <v>3626</v>
      </c>
      <c r="H83" s="629" t="s">
        <v>3650</v>
      </c>
      <c r="I83" s="14">
        <v>50</v>
      </c>
      <c r="J83" s="80">
        <v>70</v>
      </c>
      <c r="K83" s="64">
        <v>12</v>
      </c>
      <c r="L83" s="15">
        <v>48</v>
      </c>
      <c r="M83" s="35" t="s">
        <v>48</v>
      </c>
      <c r="N83" s="35" t="s">
        <v>48</v>
      </c>
      <c r="O83" s="35">
        <v>325</v>
      </c>
      <c r="P83" s="17" t="b">
        <v>1</v>
      </c>
      <c r="Q83" s="170" t="e">
        <f t="shared" ca="1" si="12"/>
        <v>#REF!</v>
      </c>
    </row>
    <row r="84" spans="1:17" ht="12.75">
      <c r="A84" s="566" t="s">
        <v>3967</v>
      </c>
      <c r="B84" s="620">
        <v>2</v>
      </c>
      <c r="C84" s="621" t="s">
        <v>3968</v>
      </c>
      <c r="D84" s="622" t="s">
        <v>3969</v>
      </c>
      <c r="E84" s="33" t="s">
        <v>3970</v>
      </c>
      <c r="F84" s="623">
        <v>2.5</v>
      </c>
      <c r="G84" s="17" t="s">
        <v>3920</v>
      </c>
      <c r="H84" s="619" t="s">
        <v>3650</v>
      </c>
      <c r="I84" s="624">
        <v>55</v>
      </c>
      <c r="J84" s="80">
        <v>65</v>
      </c>
      <c r="K84" s="626">
        <v>48</v>
      </c>
      <c r="L84" s="627">
        <v>12</v>
      </c>
      <c r="M84" s="35" t="s">
        <v>48</v>
      </c>
      <c r="N84" s="35" t="s">
        <v>48</v>
      </c>
      <c r="O84" s="623">
        <v>325</v>
      </c>
      <c r="P84" s="17" t="b">
        <v>1</v>
      </c>
      <c r="Q84" s="170" t="e">
        <f t="shared" ca="1" si="12"/>
        <v>#REF!</v>
      </c>
    </row>
    <row r="85" spans="1:17" ht="16.5">
      <c r="A85" s="1398" t="s">
        <v>13483</v>
      </c>
      <c r="B85" s="1359"/>
      <c r="C85" s="1359"/>
      <c r="D85" s="1359"/>
      <c r="E85" s="1359"/>
      <c r="F85" s="1359"/>
      <c r="G85" s="1359"/>
      <c r="H85" s="1359"/>
      <c r="I85" s="1359"/>
      <c r="J85" s="1359"/>
      <c r="K85" s="1359"/>
      <c r="L85" s="1359"/>
      <c r="M85" s="1359"/>
      <c r="N85" s="1359"/>
      <c r="O85" s="1359"/>
      <c r="P85" s="1359"/>
      <c r="Q85" s="1357"/>
    </row>
    <row r="86" spans="1:17" ht="13.5">
      <c r="A86" s="562" t="s">
        <v>3972</v>
      </c>
      <c r="B86" s="17">
        <v>3</v>
      </c>
      <c r="C86" s="173" t="s">
        <v>3973</v>
      </c>
      <c r="D86" s="6" t="s">
        <v>3974</v>
      </c>
      <c r="E86" s="33" t="s">
        <v>3975</v>
      </c>
      <c r="F86" s="35">
        <v>2</v>
      </c>
      <c r="G86" s="17" t="s">
        <v>3626</v>
      </c>
      <c r="H86" s="629" t="s">
        <v>3650</v>
      </c>
      <c r="I86" s="14">
        <v>55</v>
      </c>
      <c r="J86" s="80">
        <v>90</v>
      </c>
      <c r="K86" s="64">
        <v>14</v>
      </c>
      <c r="L86" s="15">
        <v>56</v>
      </c>
      <c r="M86" s="35" t="s">
        <v>48</v>
      </c>
      <c r="N86" s="35" t="s">
        <v>48</v>
      </c>
      <c r="O86" s="35">
        <v>325</v>
      </c>
      <c r="P86" s="17" t="b">
        <v>1</v>
      </c>
      <c r="Q86" s="170" t="e">
        <f t="shared" ref="Q86:Q92" ca="1" si="13">VLOOKUP(A86, INDIRECT("'Zbrojmistrz/Płatnerz/Kowal'!$B$8:$D"), 3, FALSE())</f>
        <v>#REF!</v>
      </c>
    </row>
    <row r="87" spans="1:17" ht="13.5">
      <c r="A87" s="83" t="s">
        <v>3977</v>
      </c>
      <c r="B87" s="17">
        <v>3</v>
      </c>
      <c r="C87" s="173" t="s">
        <v>3978</v>
      </c>
      <c r="D87" s="6" t="s">
        <v>3979</v>
      </c>
      <c r="E87" s="33" t="s">
        <v>3980</v>
      </c>
      <c r="F87" s="35">
        <v>2</v>
      </c>
      <c r="G87" s="17" t="s">
        <v>3626</v>
      </c>
      <c r="H87" s="629" t="s">
        <v>3650</v>
      </c>
      <c r="I87" s="14">
        <v>55</v>
      </c>
      <c r="J87" s="80">
        <v>90</v>
      </c>
      <c r="K87" s="64">
        <v>14</v>
      </c>
      <c r="L87" s="15">
        <v>56</v>
      </c>
      <c r="M87" s="35" t="s">
        <v>48</v>
      </c>
      <c r="N87" s="35" t="s">
        <v>48</v>
      </c>
      <c r="O87" s="35">
        <v>325</v>
      </c>
      <c r="P87" s="17" t="b">
        <v>1</v>
      </c>
      <c r="Q87" s="170" t="e">
        <f t="shared" ca="1" si="13"/>
        <v>#REF!</v>
      </c>
    </row>
    <row r="88" spans="1:17" ht="12.75">
      <c r="A88" s="565" t="s">
        <v>3981</v>
      </c>
      <c r="B88" s="187">
        <v>3</v>
      </c>
      <c r="C88" s="173" t="s">
        <v>3982</v>
      </c>
      <c r="D88" s="630" t="s">
        <v>3983</v>
      </c>
      <c r="E88" s="33" t="s">
        <v>3984</v>
      </c>
      <c r="F88" s="631">
        <v>2</v>
      </c>
      <c r="G88" s="17" t="s">
        <v>3626</v>
      </c>
      <c r="H88" s="619" t="s">
        <v>3650</v>
      </c>
      <c r="I88" s="632">
        <v>60</v>
      </c>
      <c r="J88" s="80">
        <v>90</v>
      </c>
      <c r="K88" s="69">
        <v>15</v>
      </c>
      <c r="L88" s="634">
        <v>61</v>
      </c>
      <c r="M88" s="35" t="s">
        <v>48</v>
      </c>
      <c r="N88" s="35" t="s">
        <v>48</v>
      </c>
      <c r="O88" s="631">
        <v>325</v>
      </c>
      <c r="P88" s="17" t="b">
        <v>1</v>
      </c>
      <c r="Q88" s="170" t="e">
        <f t="shared" ca="1" si="13"/>
        <v>#REF!</v>
      </c>
    </row>
    <row r="89" spans="1:17" ht="12.75">
      <c r="A89" s="86" t="s">
        <v>3985</v>
      </c>
      <c r="B89" s="17">
        <v>3</v>
      </c>
      <c r="C89" s="173" t="s">
        <v>3986</v>
      </c>
      <c r="D89" s="6" t="s">
        <v>3987</v>
      </c>
      <c r="E89" s="33" t="s">
        <v>3988</v>
      </c>
      <c r="F89" s="35">
        <v>2</v>
      </c>
      <c r="G89" s="17" t="s">
        <v>3626</v>
      </c>
      <c r="H89" s="619" t="s">
        <v>3650</v>
      </c>
      <c r="I89" s="14">
        <v>65</v>
      </c>
      <c r="J89" s="80">
        <v>90</v>
      </c>
      <c r="K89" s="64">
        <v>15</v>
      </c>
      <c r="L89" s="15">
        <v>65</v>
      </c>
      <c r="M89" s="35" t="s">
        <v>48</v>
      </c>
      <c r="N89" s="35" t="s">
        <v>48</v>
      </c>
      <c r="O89" s="35">
        <v>325</v>
      </c>
      <c r="P89" s="17" t="b">
        <v>1</v>
      </c>
      <c r="Q89" s="170" t="e">
        <f t="shared" ca="1" si="13"/>
        <v>#REF!</v>
      </c>
    </row>
    <row r="90" spans="1:17" ht="13.5">
      <c r="A90" s="562" t="s">
        <v>3990</v>
      </c>
      <c r="B90" s="17">
        <v>3</v>
      </c>
      <c r="C90" s="173" t="s">
        <v>3991</v>
      </c>
      <c r="D90" s="6" t="s">
        <v>3992</v>
      </c>
      <c r="E90" s="33" t="s">
        <v>3993</v>
      </c>
      <c r="F90" s="35">
        <v>3</v>
      </c>
      <c r="G90" s="17" t="s">
        <v>3920</v>
      </c>
      <c r="H90" s="629" t="s">
        <v>3650</v>
      </c>
      <c r="I90" s="14">
        <v>70</v>
      </c>
      <c r="J90" s="80">
        <v>85</v>
      </c>
      <c r="K90" s="64">
        <v>65</v>
      </c>
      <c r="L90" s="15">
        <v>15</v>
      </c>
      <c r="M90" s="35" t="s">
        <v>48</v>
      </c>
      <c r="N90" s="35" t="s">
        <v>48</v>
      </c>
      <c r="O90" s="35">
        <v>350</v>
      </c>
      <c r="P90" s="17" t="b">
        <v>1</v>
      </c>
      <c r="Q90" s="170" t="e">
        <f t="shared" ca="1" si="13"/>
        <v>#REF!</v>
      </c>
    </row>
    <row r="91" spans="1:17" ht="13.5">
      <c r="A91" s="562" t="s">
        <v>3995</v>
      </c>
      <c r="B91" s="17">
        <v>3</v>
      </c>
      <c r="C91" s="173" t="s">
        <v>3996</v>
      </c>
      <c r="D91" s="6" t="s">
        <v>3997</v>
      </c>
      <c r="E91" s="33" t="s">
        <v>3998</v>
      </c>
      <c r="F91" s="35">
        <v>2</v>
      </c>
      <c r="G91" s="17" t="s">
        <v>3626</v>
      </c>
      <c r="H91" s="629" t="s">
        <v>3650</v>
      </c>
      <c r="I91" s="14">
        <v>70</v>
      </c>
      <c r="J91" s="80">
        <v>90</v>
      </c>
      <c r="K91" s="64">
        <v>18</v>
      </c>
      <c r="L91" s="15">
        <v>72</v>
      </c>
      <c r="M91" s="35" t="s">
        <v>48</v>
      </c>
      <c r="N91" s="35" t="s">
        <v>48</v>
      </c>
      <c r="O91" s="35">
        <v>350</v>
      </c>
      <c r="P91" s="17" t="b">
        <v>1</v>
      </c>
      <c r="Q91" s="170" t="e">
        <f t="shared" ca="1" si="13"/>
        <v>#REF!</v>
      </c>
    </row>
    <row r="92" spans="1:17" ht="12.75">
      <c r="A92" s="566" t="s">
        <v>4000</v>
      </c>
      <c r="B92" s="620">
        <v>3</v>
      </c>
      <c r="C92" s="173" t="s">
        <v>4001</v>
      </c>
      <c r="D92" s="622" t="s">
        <v>4002</v>
      </c>
      <c r="E92" s="33" t="s">
        <v>4003</v>
      </c>
      <c r="F92" s="623">
        <v>3</v>
      </c>
      <c r="G92" s="17" t="s">
        <v>3920</v>
      </c>
      <c r="H92" s="619" t="s">
        <v>3650</v>
      </c>
      <c r="I92" s="624">
        <v>75</v>
      </c>
      <c r="J92" s="80">
        <v>85</v>
      </c>
      <c r="K92" s="626">
        <v>72</v>
      </c>
      <c r="L92" s="627">
        <v>18</v>
      </c>
      <c r="M92" s="35" t="s">
        <v>48</v>
      </c>
      <c r="N92" s="35" t="s">
        <v>48</v>
      </c>
      <c r="O92" s="623">
        <v>350</v>
      </c>
      <c r="P92" s="17" t="b">
        <v>1</v>
      </c>
      <c r="Q92" s="170" t="e">
        <f t="shared" ca="1" si="13"/>
        <v>#REF!</v>
      </c>
    </row>
    <row r="93" spans="1:17" ht="16.5">
      <c r="A93" s="1398" t="s">
        <v>13483</v>
      </c>
      <c r="B93" s="1359"/>
      <c r="C93" s="1359"/>
      <c r="D93" s="1359"/>
      <c r="E93" s="1359"/>
      <c r="F93" s="1359"/>
      <c r="G93" s="1359"/>
      <c r="H93" s="1359"/>
      <c r="I93" s="1359"/>
      <c r="J93" s="1359"/>
      <c r="K93" s="1359"/>
      <c r="L93" s="1359"/>
      <c r="M93" s="1359"/>
      <c r="N93" s="1359"/>
      <c r="O93" s="1359"/>
      <c r="P93" s="1359"/>
      <c r="Q93" s="1357"/>
    </row>
    <row r="94" spans="1:17" ht="12.75">
      <c r="A94" s="565" t="s">
        <v>4004</v>
      </c>
      <c r="B94" s="187">
        <v>4</v>
      </c>
      <c r="C94" s="587" t="s">
        <v>4005</v>
      </c>
      <c r="D94" s="630" t="s">
        <v>4006</v>
      </c>
      <c r="E94" s="33" t="s">
        <v>4007</v>
      </c>
      <c r="F94" s="631">
        <v>2.5</v>
      </c>
      <c r="G94" s="17" t="s">
        <v>3626</v>
      </c>
      <c r="H94" s="619" t="s">
        <v>3650</v>
      </c>
      <c r="I94" s="632">
        <v>85</v>
      </c>
      <c r="J94" s="625">
        <v>100</v>
      </c>
      <c r="K94" s="69">
        <v>25</v>
      </c>
      <c r="L94" s="634">
        <v>95</v>
      </c>
      <c r="M94" s="35" t="s">
        <v>48</v>
      </c>
      <c r="N94" s="35" t="s">
        <v>48</v>
      </c>
      <c r="O94" s="631">
        <v>375</v>
      </c>
      <c r="P94" s="17" t="b">
        <v>1</v>
      </c>
      <c r="Q94" s="170" t="e">
        <f t="shared" ref="Q94:Q96" ca="1" si="14">VLOOKUP(A94, INDIRECT("'Zbrojmistrz/Płatnerz/Kowal'!$B$8:$D"), 3, FALSE())</f>
        <v>#REF!</v>
      </c>
    </row>
    <row r="95" spans="1:17" ht="12.75">
      <c r="A95" s="86" t="s">
        <v>4009</v>
      </c>
      <c r="B95" s="17">
        <v>4</v>
      </c>
      <c r="C95" s="173" t="s">
        <v>4010</v>
      </c>
      <c r="D95" s="6" t="s">
        <v>4011</v>
      </c>
      <c r="E95" s="33" t="s">
        <v>4012</v>
      </c>
      <c r="F95" s="35">
        <v>2.5</v>
      </c>
      <c r="G95" s="17" t="s">
        <v>3626</v>
      </c>
      <c r="H95" s="619" t="s">
        <v>3650</v>
      </c>
      <c r="I95" s="14">
        <v>100</v>
      </c>
      <c r="J95" s="625">
        <v>100</v>
      </c>
      <c r="K95" s="64">
        <v>35</v>
      </c>
      <c r="L95" s="15">
        <v>115</v>
      </c>
      <c r="M95" s="35" t="s">
        <v>48</v>
      </c>
      <c r="N95" s="35" t="s">
        <v>48</v>
      </c>
      <c r="O95" s="35">
        <v>400</v>
      </c>
      <c r="P95" s="17" t="b">
        <v>1</v>
      </c>
      <c r="Q95" s="170" t="e">
        <f t="shared" ca="1" si="14"/>
        <v>#REF!</v>
      </c>
    </row>
    <row r="96" spans="1:17" ht="12.75">
      <c r="A96" s="566" t="s">
        <v>4014</v>
      </c>
      <c r="B96" s="620">
        <v>4</v>
      </c>
      <c r="C96" s="621" t="s">
        <v>4015</v>
      </c>
      <c r="D96" s="622" t="s">
        <v>4016</v>
      </c>
      <c r="E96" s="33" t="s">
        <v>4017</v>
      </c>
      <c r="F96" s="623">
        <v>3.5</v>
      </c>
      <c r="G96" s="17" t="s">
        <v>3920</v>
      </c>
      <c r="H96" s="619" t="s">
        <v>3650</v>
      </c>
      <c r="I96" s="624">
        <v>105</v>
      </c>
      <c r="J96" s="625">
        <v>95</v>
      </c>
      <c r="K96" s="626">
        <v>115</v>
      </c>
      <c r="L96" s="627">
        <v>35</v>
      </c>
      <c r="M96" s="35" t="s">
        <v>48</v>
      </c>
      <c r="N96" s="35" t="s">
        <v>48</v>
      </c>
      <c r="O96" s="623">
        <v>400</v>
      </c>
      <c r="P96" s="17" t="b">
        <v>1</v>
      </c>
      <c r="Q96" s="170" t="e">
        <f t="shared" ca="1" si="14"/>
        <v>#REF!</v>
      </c>
    </row>
    <row r="97" spans="1:17" ht="16.5">
      <c r="A97" s="1398" t="s">
        <v>13483</v>
      </c>
      <c r="B97" s="1359"/>
      <c r="C97" s="1359"/>
      <c r="D97" s="1359"/>
      <c r="E97" s="1359"/>
      <c r="F97" s="1359"/>
      <c r="G97" s="1359"/>
      <c r="H97" s="1359"/>
      <c r="I97" s="1359"/>
      <c r="J97" s="1359"/>
      <c r="K97" s="1359"/>
      <c r="L97" s="1359"/>
      <c r="M97" s="1359"/>
      <c r="N97" s="1359"/>
      <c r="O97" s="1359"/>
      <c r="P97" s="1359"/>
      <c r="Q97" s="1357"/>
    </row>
    <row r="98" spans="1:17" ht="12.75">
      <c r="A98" s="86" t="s">
        <v>4019</v>
      </c>
      <c r="B98" s="17">
        <v>5</v>
      </c>
      <c r="C98" s="173" t="s">
        <v>4020</v>
      </c>
      <c r="D98" s="6" t="s">
        <v>4021</v>
      </c>
      <c r="E98" s="33" t="s">
        <v>4022</v>
      </c>
      <c r="F98" s="35">
        <v>3</v>
      </c>
      <c r="G98" s="17" t="s">
        <v>3626</v>
      </c>
      <c r="H98" s="619" t="s">
        <v>3650</v>
      </c>
      <c r="I98" s="14">
        <v>105</v>
      </c>
      <c r="J98" s="633">
        <v>110</v>
      </c>
      <c r="K98" s="64">
        <v>30</v>
      </c>
      <c r="L98" s="15">
        <v>130</v>
      </c>
      <c r="M98" s="35" t="s">
        <v>48</v>
      </c>
      <c r="N98" s="35" t="s">
        <v>48</v>
      </c>
      <c r="O98" s="35">
        <v>425</v>
      </c>
      <c r="P98" s="17" t="b">
        <v>1</v>
      </c>
      <c r="Q98" s="170" t="e">
        <f t="shared" ref="Q98:Q100" ca="1" si="15">VLOOKUP(A98, INDIRECT("'Zbrojmistrz/Płatnerz/Kowal'!$B$8:$D"), 3, FALSE())</f>
        <v>#REF!</v>
      </c>
    </row>
    <row r="99" spans="1:17" ht="13.5">
      <c r="A99" s="657" t="s">
        <v>4023</v>
      </c>
      <c r="B99" s="187">
        <v>5</v>
      </c>
      <c r="C99" s="587" t="s">
        <v>4024</v>
      </c>
      <c r="D99" s="630" t="s">
        <v>4025</v>
      </c>
      <c r="E99" s="33" t="s">
        <v>4026</v>
      </c>
      <c r="F99" s="658">
        <v>4</v>
      </c>
      <c r="G99" s="17" t="s">
        <v>3920</v>
      </c>
      <c r="H99" s="629" t="s">
        <v>3650</v>
      </c>
      <c r="I99" s="632">
        <v>120</v>
      </c>
      <c r="J99" s="633">
        <v>105</v>
      </c>
      <c r="K99" s="69">
        <v>150</v>
      </c>
      <c r="L99" s="634">
        <v>40</v>
      </c>
      <c r="M99" s="56" t="s">
        <v>48</v>
      </c>
      <c r="N99" s="56" t="s">
        <v>48</v>
      </c>
      <c r="O99" s="35">
        <v>450</v>
      </c>
      <c r="P99" s="17" t="b">
        <v>1</v>
      </c>
      <c r="Q99" s="170" t="e">
        <f t="shared" ca="1" si="15"/>
        <v>#REF!</v>
      </c>
    </row>
    <row r="100" spans="1:17" ht="12.75">
      <c r="A100" s="86" t="s">
        <v>4028</v>
      </c>
      <c r="B100" s="17">
        <v>5</v>
      </c>
      <c r="C100" s="173" t="s">
        <v>4029</v>
      </c>
      <c r="D100" s="6" t="s">
        <v>4030</v>
      </c>
      <c r="E100" s="33" t="s">
        <v>4031</v>
      </c>
      <c r="F100" s="35">
        <v>3</v>
      </c>
      <c r="G100" s="17" t="s">
        <v>3626</v>
      </c>
      <c r="H100" s="619" t="s">
        <v>3650</v>
      </c>
      <c r="I100" s="14">
        <v>115</v>
      </c>
      <c r="J100" s="633">
        <v>110</v>
      </c>
      <c r="K100" s="64">
        <v>40</v>
      </c>
      <c r="L100" s="15">
        <v>150</v>
      </c>
      <c r="M100" s="35" t="s">
        <v>48</v>
      </c>
      <c r="N100" s="35" t="s">
        <v>48</v>
      </c>
      <c r="O100" s="35">
        <v>450</v>
      </c>
      <c r="P100" s="17" t="b">
        <v>1</v>
      </c>
      <c r="Q100" s="170" t="e">
        <f t="shared" ca="1" si="15"/>
        <v>#REF!</v>
      </c>
    </row>
    <row r="101" spans="1:17" ht="12.75">
      <c r="A101" s="651"/>
      <c r="B101" s="651"/>
      <c r="C101" s="652"/>
      <c r="D101" s="651"/>
      <c r="E101" s="651"/>
      <c r="F101" s="653"/>
      <c r="G101" s="651"/>
      <c r="H101" s="651"/>
      <c r="I101" s="654"/>
      <c r="J101" s="651"/>
      <c r="K101" s="655"/>
      <c r="L101" s="656"/>
      <c r="M101" s="653"/>
      <c r="N101" s="653"/>
      <c r="O101" s="653"/>
      <c r="P101" s="290"/>
      <c r="Q101" s="290"/>
    </row>
    <row r="102" spans="1:17" ht="12.75">
      <c r="A102" s="659" t="s">
        <v>4520</v>
      </c>
      <c r="B102" s="17">
        <v>1</v>
      </c>
      <c r="C102" s="660" t="s">
        <v>4521</v>
      </c>
      <c r="D102" s="6" t="s">
        <v>4041</v>
      </c>
      <c r="E102" s="661" t="s">
        <v>4522</v>
      </c>
      <c r="F102" s="35">
        <v>0.5</v>
      </c>
      <c r="G102" s="17" t="s">
        <v>4035</v>
      </c>
      <c r="H102" s="619" t="s">
        <v>3357</v>
      </c>
      <c r="I102" s="14">
        <v>10</v>
      </c>
      <c r="J102" s="80">
        <v>30</v>
      </c>
      <c r="K102" s="64">
        <v>1</v>
      </c>
      <c r="L102" s="15">
        <v>5</v>
      </c>
      <c r="M102" s="35" t="s">
        <v>48</v>
      </c>
      <c r="N102" s="35" t="s">
        <v>48</v>
      </c>
      <c r="O102" s="35">
        <v>100</v>
      </c>
      <c r="P102" s="17" t="b">
        <v>1</v>
      </c>
      <c r="Q102" s="170" t="e">
        <f t="shared" ref="Q102:Q106" ca="1" si="16">VLOOKUP(A102, INDIRECT("'Zbrojmistrz/Płatnerz/Kowal'!$B$8:$D"), 3, FALSE())</f>
        <v>#REF!</v>
      </c>
    </row>
    <row r="103" spans="1:17" ht="12.75">
      <c r="A103" s="86" t="s">
        <v>4033</v>
      </c>
      <c r="B103" s="17">
        <v>1</v>
      </c>
      <c r="C103" s="173" t="s">
        <v>4034</v>
      </c>
      <c r="D103" s="6" t="s">
        <v>4036</v>
      </c>
      <c r="E103" s="33" t="s">
        <v>4037</v>
      </c>
      <c r="F103" s="35">
        <v>0.5</v>
      </c>
      <c r="G103" s="17" t="s">
        <v>4035</v>
      </c>
      <c r="H103" s="619" t="s">
        <v>3357</v>
      </c>
      <c r="I103" s="14">
        <v>10</v>
      </c>
      <c r="J103" s="80">
        <v>30</v>
      </c>
      <c r="K103" s="64">
        <v>0</v>
      </c>
      <c r="L103" s="15">
        <v>3</v>
      </c>
      <c r="M103" s="35" t="s">
        <v>48</v>
      </c>
      <c r="N103" s="35" t="s">
        <v>48</v>
      </c>
      <c r="O103" s="35">
        <v>250</v>
      </c>
      <c r="P103" s="17" t="b">
        <v>1</v>
      </c>
      <c r="Q103" s="170" t="e">
        <f t="shared" ca="1" si="16"/>
        <v>#REF!</v>
      </c>
    </row>
    <row r="104" spans="1:17" ht="12.75">
      <c r="A104" s="86" t="s">
        <v>4039</v>
      </c>
      <c r="B104" s="17">
        <v>1</v>
      </c>
      <c r="C104" s="173" t="s">
        <v>4040</v>
      </c>
      <c r="D104" s="6" t="s">
        <v>4041</v>
      </c>
      <c r="E104" s="33" t="s">
        <v>4042</v>
      </c>
      <c r="F104" s="35">
        <v>0.5</v>
      </c>
      <c r="G104" s="17" t="s">
        <v>4035</v>
      </c>
      <c r="H104" s="619" t="s">
        <v>3357</v>
      </c>
      <c r="I104" s="14">
        <v>25</v>
      </c>
      <c r="J104" s="80">
        <v>30</v>
      </c>
      <c r="K104" s="64">
        <v>1</v>
      </c>
      <c r="L104" s="15">
        <v>5</v>
      </c>
      <c r="M104" s="35" t="s">
        <v>48</v>
      </c>
      <c r="N104" s="35" t="s">
        <v>48</v>
      </c>
      <c r="O104" s="35">
        <v>250</v>
      </c>
      <c r="P104" s="17" t="b">
        <v>1</v>
      </c>
      <c r="Q104" s="170" t="e">
        <f t="shared" ca="1" si="16"/>
        <v>#REF!</v>
      </c>
    </row>
    <row r="105" spans="1:17" ht="12.75">
      <c r="A105" s="86" t="s">
        <v>4044</v>
      </c>
      <c r="B105" s="17">
        <v>1</v>
      </c>
      <c r="C105" s="173" t="s">
        <v>4045</v>
      </c>
      <c r="D105" s="6" t="s">
        <v>4046</v>
      </c>
      <c r="E105" s="33" t="s">
        <v>4047</v>
      </c>
      <c r="F105" s="35">
        <v>0.5</v>
      </c>
      <c r="G105" s="17" t="s">
        <v>4035</v>
      </c>
      <c r="H105" s="619" t="s">
        <v>3357</v>
      </c>
      <c r="I105" s="14">
        <v>35</v>
      </c>
      <c r="J105" s="80">
        <v>30</v>
      </c>
      <c r="K105" s="64">
        <v>2</v>
      </c>
      <c r="L105" s="15">
        <v>12</v>
      </c>
      <c r="M105" s="35" t="s">
        <v>48</v>
      </c>
      <c r="N105" s="35" t="s">
        <v>48</v>
      </c>
      <c r="O105" s="35">
        <v>275</v>
      </c>
      <c r="P105" s="17" t="b">
        <v>1</v>
      </c>
      <c r="Q105" s="170" t="e">
        <f t="shared" ca="1" si="16"/>
        <v>#REF!</v>
      </c>
    </row>
    <row r="106" spans="1:17" ht="12.75">
      <c r="A106" s="566" t="s">
        <v>4049</v>
      </c>
      <c r="B106" s="620">
        <v>1</v>
      </c>
      <c r="C106" s="621" t="s">
        <v>4050</v>
      </c>
      <c r="D106" s="622" t="s">
        <v>4051</v>
      </c>
      <c r="E106" s="33" t="s">
        <v>4052</v>
      </c>
      <c r="F106" s="623">
        <v>0.5</v>
      </c>
      <c r="G106" s="17" t="s">
        <v>4035</v>
      </c>
      <c r="H106" s="619" t="s">
        <v>3357</v>
      </c>
      <c r="I106" s="624">
        <v>45</v>
      </c>
      <c r="J106" s="625">
        <v>30</v>
      </c>
      <c r="K106" s="626">
        <v>6</v>
      </c>
      <c r="L106" s="627">
        <v>24</v>
      </c>
      <c r="M106" s="35" t="s">
        <v>48</v>
      </c>
      <c r="N106" s="35" t="s">
        <v>48</v>
      </c>
      <c r="O106" s="623">
        <v>300</v>
      </c>
      <c r="P106" s="17" t="b">
        <v>1</v>
      </c>
      <c r="Q106" s="170" t="e">
        <f t="shared" ca="1" si="16"/>
        <v>#REF!</v>
      </c>
    </row>
    <row r="107" spans="1:17" ht="16.5">
      <c r="A107" s="1398" t="s">
        <v>13483</v>
      </c>
      <c r="B107" s="1359"/>
      <c r="C107" s="1359"/>
      <c r="D107" s="1359"/>
      <c r="E107" s="1359"/>
      <c r="F107" s="1359"/>
      <c r="G107" s="1359"/>
      <c r="H107" s="1359"/>
      <c r="I107" s="1359"/>
      <c r="J107" s="1359"/>
      <c r="K107" s="1359"/>
      <c r="L107" s="1359"/>
      <c r="M107" s="1359"/>
      <c r="N107" s="1359"/>
      <c r="O107" s="1359"/>
      <c r="P107" s="1359"/>
      <c r="Q107" s="1357"/>
    </row>
    <row r="108" spans="1:17" ht="12.75">
      <c r="A108" s="83" t="s">
        <v>4053</v>
      </c>
      <c r="B108" s="17">
        <v>2</v>
      </c>
      <c r="C108" s="173" t="s">
        <v>4054</v>
      </c>
      <c r="D108" s="6" t="s">
        <v>4055</v>
      </c>
      <c r="E108" s="33" t="s">
        <v>4056</v>
      </c>
      <c r="F108" s="35">
        <v>0.5</v>
      </c>
      <c r="G108" s="17" t="s">
        <v>4035</v>
      </c>
      <c r="H108" s="619" t="s">
        <v>3357</v>
      </c>
      <c r="I108" s="14">
        <v>50</v>
      </c>
      <c r="J108" s="80">
        <v>40</v>
      </c>
      <c r="K108" s="64">
        <v>8</v>
      </c>
      <c r="L108" s="15">
        <v>32</v>
      </c>
      <c r="M108" s="35" t="s">
        <v>48</v>
      </c>
      <c r="N108" s="35" t="s">
        <v>48</v>
      </c>
      <c r="O108" s="35">
        <v>300</v>
      </c>
      <c r="P108" s="17" t="b">
        <v>1</v>
      </c>
      <c r="Q108" s="170" t="e">
        <f t="shared" ref="Q108:Q111" ca="1" si="17">VLOOKUP(A108, INDIRECT("'Zbrojmistrz/Płatnerz/Kowal'!$B$8:$D"), 3, FALSE())</f>
        <v>#REF!</v>
      </c>
    </row>
    <row r="109" spans="1:17" ht="12.75">
      <c r="A109" s="565" t="s">
        <v>4057</v>
      </c>
      <c r="B109" s="187">
        <v>2</v>
      </c>
      <c r="C109" s="587" t="s">
        <v>4058</v>
      </c>
      <c r="D109" s="630" t="s">
        <v>4059</v>
      </c>
      <c r="E109" s="33" t="s">
        <v>4060</v>
      </c>
      <c r="F109" s="631">
        <v>0.5</v>
      </c>
      <c r="G109" s="17" t="s">
        <v>4035</v>
      </c>
      <c r="H109" s="619" t="s">
        <v>3357</v>
      </c>
      <c r="I109" s="632">
        <v>55</v>
      </c>
      <c r="J109" s="633">
        <v>40</v>
      </c>
      <c r="K109" s="69">
        <v>9</v>
      </c>
      <c r="L109" s="634">
        <v>35</v>
      </c>
      <c r="M109" s="35" t="s">
        <v>48</v>
      </c>
      <c r="N109" s="35" t="s">
        <v>48</v>
      </c>
      <c r="O109" s="631">
        <v>325</v>
      </c>
      <c r="P109" s="17" t="b">
        <v>1</v>
      </c>
      <c r="Q109" s="170" t="e">
        <f t="shared" ca="1" si="17"/>
        <v>#REF!</v>
      </c>
    </row>
    <row r="110" spans="1:17" ht="12.75">
      <c r="A110" s="86" t="s">
        <v>4062</v>
      </c>
      <c r="B110" s="17">
        <v>2</v>
      </c>
      <c r="C110" s="173" t="s">
        <v>4063</v>
      </c>
      <c r="D110" s="6" t="s">
        <v>4064</v>
      </c>
      <c r="E110" s="33" t="s">
        <v>4065</v>
      </c>
      <c r="F110" s="35">
        <v>0.5</v>
      </c>
      <c r="G110" s="17" t="s">
        <v>4035</v>
      </c>
      <c r="H110" s="619" t="s">
        <v>3357</v>
      </c>
      <c r="I110" s="14">
        <v>65</v>
      </c>
      <c r="J110" s="80">
        <v>40</v>
      </c>
      <c r="K110" s="64">
        <v>11</v>
      </c>
      <c r="L110" s="15">
        <v>45</v>
      </c>
      <c r="M110" s="35" t="s">
        <v>48</v>
      </c>
      <c r="N110" s="35" t="s">
        <v>48</v>
      </c>
      <c r="O110" s="35">
        <v>325</v>
      </c>
      <c r="P110" s="17" t="b">
        <v>1</v>
      </c>
      <c r="Q110" s="170" t="e">
        <f t="shared" ca="1" si="17"/>
        <v>#REF!</v>
      </c>
    </row>
    <row r="111" spans="1:17" ht="12.75">
      <c r="A111" s="86" t="s">
        <v>4067</v>
      </c>
      <c r="B111" s="17">
        <v>2</v>
      </c>
      <c r="C111" s="173" t="s">
        <v>4068</v>
      </c>
      <c r="D111" s="6" t="s">
        <v>4069</v>
      </c>
      <c r="E111" s="33" t="s">
        <v>4070</v>
      </c>
      <c r="F111" s="35">
        <v>0.5</v>
      </c>
      <c r="G111" s="17" t="s">
        <v>4035</v>
      </c>
      <c r="H111" s="619" t="s">
        <v>3357</v>
      </c>
      <c r="I111" s="14">
        <v>70</v>
      </c>
      <c r="J111" s="80">
        <v>40</v>
      </c>
      <c r="K111" s="64">
        <v>12</v>
      </c>
      <c r="L111" s="15">
        <v>48</v>
      </c>
      <c r="M111" s="35" t="s">
        <v>48</v>
      </c>
      <c r="N111" s="35" t="s">
        <v>48</v>
      </c>
      <c r="O111" s="35">
        <v>325</v>
      </c>
      <c r="P111" s="17" t="b">
        <v>1</v>
      </c>
      <c r="Q111" s="170" t="e">
        <f t="shared" ca="1" si="17"/>
        <v>#REF!</v>
      </c>
    </row>
    <row r="112" spans="1:17" ht="16.5">
      <c r="A112" s="1398" t="s">
        <v>13483</v>
      </c>
      <c r="B112" s="1359"/>
      <c r="C112" s="1359"/>
      <c r="D112" s="1359"/>
      <c r="E112" s="1359"/>
      <c r="F112" s="1359"/>
      <c r="G112" s="1359"/>
      <c r="H112" s="1359"/>
      <c r="I112" s="1359"/>
      <c r="J112" s="1359"/>
      <c r="K112" s="1359"/>
      <c r="L112" s="1359"/>
      <c r="M112" s="1359"/>
      <c r="N112" s="1359"/>
      <c r="O112" s="1359"/>
      <c r="P112" s="1359"/>
      <c r="Q112" s="1357"/>
    </row>
    <row r="113" spans="1:17" ht="12.75">
      <c r="A113" s="86" t="s">
        <v>4072</v>
      </c>
      <c r="B113" s="17">
        <v>3</v>
      </c>
      <c r="C113" s="173" t="s">
        <v>4073</v>
      </c>
      <c r="D113" s="6" t="s">
        <v>4074</v>
      </c>
      <c r="E113" s="33" t="s">
        <v>4075</v>
      </c>
      <c r="F113" s="35">
        <v>1</v>
      </c>
      <c r="G113" s="17" t="s">
        <v>4035</v>
      </c>
      <c r="H113" s="619" t="s">
        <v>3357</v>
      </c>
      <c r="I113" s="14">
        <v>80</v>
      </c>
      <c r="J113" s="80">
        <v>50</v>
      </c>
      <c r="K113" s="64">
        <v>16</v>
      </c>
      <c r="L113" s="15">
        <v>60</v>
      </c>
      <c r="M113" s="35" t="s">
        <v>48</v>
      </c>
      <c r="N113" s="35" t="s">
        <v>48</v>
      </c>
      <c r="O113" s="35">
        <v>350</v>
      </c>
      <c r="P113" s="17" t="b">
        <v>1</v>
      </c>
      <c r="Q113" s="170" t="e">
        <f t="shared" ref="Q113:Q115" ca="1" si="18">VLOOKUP(A113, INDIRECT("'Zbrojmistrz/Płatnerz/Kowal'!$B$8:$D"), 3, FALSE())</f>
        <v>#REF!</v>
      </c>
    </row>
    <row r="114" spans="1:17" ht="12.75">
      <c r="A114" s="86" t="s">
        <v>4076</v>
      </c>
      <c r="B114" s="17">
        <v>3</v>
      </c>
      <c r="C114" s="173" t="s">
        <v>4077</v>
      </c>
      <c r="D114" s="6" t="s">
        <v>4078</v>
      </c>
      <c r="E114" s="33" t="s">
        <v>4079</v>
      </c>
      <c r="F114" s="35">
        <v>1</v>
      </c>
      <c r="G114" s="17" t="s">
        <v>4035</v>
      </c>
      <c r="H114" s="619" t="s">
        <v>3357</v>
      </c>
      <c r="I114" s="14">
        <v>90</v>
      </c>
      <c r="J114" s="80">
        <v>50</v>
      </c>
      <c r="K114" s="64">
        <v>20</v>
      </c>
      <c r="L114" s="15">
        <v>70</v>
      </c>
      <c r="M114" s="35" t="s">
        <v>48</v>
      </c>
      <c r="N114" s="35" t="s">
        <v>48</v>
      </c>
      <c r="O114" s="35">
        <v>350</v>
      </c>
      <c r="P114" s="17" t="b">
        <v>1</v>
      </c>
      <c r="Q114" s="170" t="e">
        <f t="shared" ca="1" si="18"/>
        <v>#REF!</v>
      </c>
    </row>
    <row r="115" spans="1:17" ht="12.75">
      <c r="A115" s="86" t="s">
        <v>4081</v>
      </c>
      <c r="B115" s="17">
        <v>3</v>
      </c>
      <c r="C115" s="173" t="s">
        <v>4082</v>
      </c>
      <c r="D115" s="6" t="s">
        <v>4083</v>
      </c>
      <c r="E115" s="33" t="s">
        <v>4084</v>
      </c>
      <c r="F115" s="35">
        <v>1</v>
      </c>
      <c r="G115" s="17" t="s">
        <v>4035</v>
      </c>
      <c r="H115" s="619" t="s">
        <v>3357</v>
      </c>
      <c r="I115" s="14">
        <v>95</v>
      </c>
      <c r="J115" s="80">
        <v>50</v>
      </c>
      <c r="K115" s="64">
        <v>24</v>
      </c>
      <c r="L115" s="15">
        <v>76</v>
      </c>
      <c r="M115" s="35" t="s">
        <v>48</v>
      </c>
      <c r="N115" s="35" t="s">
        <v>48</v>
      </c>
      <c r="O115" s="35">
        <v>350</v>
      </c>
      <c r="P115" s="17" t="b">
        <v>1</v>
      </c>
      <c r="Q115" s="170" t="e">
        <f t="shared" ca="1" si="18"/>
        <v>#REF!</v>
      </c>
    </row>
    <row r="116" spans="1:17" ht="16.5">
      <c r="A116" s="1398" t="s">
        <v>13483</v>
      </c>
      <c r="B116" s="1359"/>
      <c r="C116" s="1359"/>
      <c r="D116" s="1359"/>
      <c r="E116" s="1359"/>
      <c r="F116" s="1359"/>
      <c r="G116" s="1359"/>
      <c r="H116" s="1359"/>
      <c r="I116" s="1359"/>
      <c r="J116" s="1359"/>
      <c r="K116" s="1359"/>
      <c r="L116" s="1359"/>
      <c r="M116" s="1359"/>
      <c r="N116" s="1359"/>
      <c r="O116" s="1359"/>
      <c r="P116" s="1359"/>
      <c r="Q116" s="1357"/>
    </row>
    <row r="117" spans="1:17" ht="12.75">
      <c r="A117" s="86" t="s">
        <v>4086</v>
      </c>
      <c r="B117" s="17">
        <v>4</v>
      </c>
      <c r="C117" s="173" t="s">
        <v>4087</v>
      </c>
      <c r="D117" s="6" t="s">
        <v>4088</v>
      </c>
      <c r="E117" s="33" t="s">
        <v>4089</v>
      </c>
      <c r="F117" s="35">
        <v>1</v>
      </c>
      <c r="G117" s="17" t="s">
        <v>4035</v>
      </c>
      <c r="H117" s="619" t="s">
        <v>3357</v>
      </c>
      <c r="I117" s="14">
        <v>110</v>
      </c>
      <c r="J117" s="80">
        <v>50</v>
      </c>
      <c r="K117" s="64">
        <v>30</v>
      </c>
      <c r="L117" s="15">
        <v>100</v>
      </c>
      <c r="M117" s="35" t="s">
        <v>48</v>
      </c>
      <c r="N117" s="35" t="s">
        <v>48</v>
      </c>
      <c r="O117" s="35">
        <v>375</v>
      </c>
      <c r="P117" s="17" t="b">
        <v>1</v>
      </c>
      <c r="Q117" s="170" t="e">
        <f t="shared" ref="Q117:Q118" ca="1" si="19">VLOOKUP(A117, INDIRECT("'Zbrojmistrz/Płatnerz/Kowal'!$B$8:$D"), 3, FALSE())</f>
        <v>#REF!</v>
      </c>
    </row>
    <row r="118" spans="1:17" ht="12.75">
      <c r="A118" s="562" t="s">
        <v>4090</v>
      </c>
      <c r="B118" s="17">
        <v>4</v>
      </c>
      <c r="C118" s="173" t="s">
        <v>4091</v>
      </c>
      <c r="D118" s="6" t="s">
        <v>4092</v>
      </c>
      <c r="E118" s="33" t="s">
        <v>4093</v>
      </c>
      <c r="F118" s="35">
        <v>1</v>
      </c>
      <c r="G118" s="17" t="s">
        <v>4035</v>
      </c>
      <c r="H118" s="619" t="s">
        <v>3357</v>
      </c>
      <c r="I118" s="14">
        <v>120</v>
      </c>
      <c r="J118" s="80">
        <v>50</v>
      </c>
      <c r="K118" s="64">
        <v>35</v>
      </c>
      <c r="L118" s="15">
        <v>115</v>
      </c>
      <c r="M118" s="35" t="s">
        <v>48</v>
      </c>
      <c r="N118" s="35" t="s">
        <v>48</v>
      </c>
      <c r="O118" s="35">
        <v>400</v>
      </c>
      <c r="P118" s="17" t="b">
        <v>1</v>
      </c>
      <c r="Q118" s="170" t="e">
        <f t="shared" ca="1" si="19"/>
        <v>#REF!</v>
      </c>
    </row>
    <row r="119" spans="1:17" ht="16.5">
      <c r="A119" s="1398" t="s">
        <v>13483</v>
      </c>
      <c r="B119" s="1359"/>
      <c r="C119" s="1359"/>
      <c r="D119" s="1359"/>
      <c r="E119" s="1359"/>
      <c r="F119" s="1359"/>
      <c r="G119" s="1359"/>
      <c r="H119" s="1359"/>
      <c r="I119" s="1359"/>
      <c r="J119" s="1359"/>
      <c r="K119" s="1359"/>
      <c r="L119" s="1359"/>
      <c r="M119" s="1359"/>
      <c r="N119" s="1359"/>
      <c r="O119" s="1359"/>
      <c r="P119" s="1359"/>
      <c r="Q119" s="1357"/>
    </row>
    <row r="120" spans="1:17" ht="12.75">
      <c r="A120" s="565" t="s">
        <v>4094</v>
      </c>
      <c r="B120" s="187">
        <v>5</v>
      </c>
      <c r="C120" s="587" t="s">
        <v>4095</v>
      </c>
      <c r="D120" s="630" t="s">
        <v>4096</v>
      </c>
      <c r="E120" s="33" t="s">
        <v>4097</v>
      </c>
      <c r="F120" s="631">
        <v>1</v>
      </c>
      <c r="G120" s="17" t="s">
        <v>4035</v>
      </c>
      <c r="H120" s="619" t="s">
        <v>3357</v>
      </c>
      <c r="I120" s="632">
        <v>130</v>
      </c>
      <c r="J120" s="633">
        <v>60</v>
      </c>
      <c r="K120" s="69">
        <v>40</v>
      </c>
      <c r="L120" s="634">
        <v>130</v>
      </c>
      <c r="M120" s="35" t="s">
        <v>48</v>
      </c>
      <c r="N120" s="35" t="s">
        <v>48</v>
      </c>
      <c r="O120" s="631">
        <v>425</v>
      </c>
      <c r="P120" s="17" t="b">
        <v>1</v>
      </c>
      <c r="Q120" s="170" t="e">
        <f t="shared" ref="Q120:Q121" ca="1" si="20">VLOOKUP(A120, INDIRECT("'Zbrojmistrz/Płatnerz/Kowal'!$B$8:$D"), 3, FALSE())</f>
        <v>#REF!</v>
      </c>
    </row>
    <row r="121" spans="1:17" ht="12.75">
      <c r="A121" s="86" t="s">
        <v>4098</v>
      </c>
      <c r="B121" s="17">
        <v>5</v>
      </c>
      <c r="C121" s="173" t="s">
        <v>4099</v>
      </c>
      <c r="D121" s="6" t="s">
        <v>4100</v>
      </c>
      <c r="E121" s="33" t="s">
        <v>4101</v>
      </c>
      <c r="F121" s="35">
        <v>1</v>
      </c>
      <c r="G121" s="17" t="s">
        <v>4035</v>
      </c>
      <c r="H121" s="619" t="s">
        <v>3357</v>
      </c>
      <c r="I121" s="14">
        <v>150</v>
      </c>
      <c r="J121" s="80">
        <v>60</v>
      </c>
      <c r="K121" s="64">
        <v>40</v>
      </c>
      <c r="L121" s="15">
        <v>150</v>
      </c>
      <c r="M121" s="35" t="s">
        <v>48</v>
      </c>
      <c r="N121" s="35" t="s">
        <v>48</v>
      </c>
      <c r="O121" s="35">
        <v>450</v>
      </c>
      <c r="P121" s="17" t="b">
        <v>1</v>
      </c>
      <c r="Q121" s="170" t="e">
        <f t="shared" ca="1" si="20"/>
        <v>#REF!</v>
      </c>
    </row>
    <row r="122" spans="1:17" ht="12.75">
      <c r="A122" s="651"/>
      <c r="B122" s="651"/>
      <c r="C122" s="652"/>
      <c r="D122" s="651"/>
      <c r="E122" s="653"/>
      <c r="F122" s="653"/>
      <c r="G122" s="651"/>
      <c r="H122" s="651"/>
      <c r="I122" s="654"/>
      <c r="J122" s="651"/>
      <c r="K122" s="655"/>
      <c r="L122" s="656"/>
      <c r="M122" s="653"/>
      <c r="N122" s="653"/>
      <c r="O122" s="653"/>
      <c r="P122" s="290"/>
      <c r="Q122" s="290"/>
    </row>
    <row r="123" spans="1:17" ht="12.75">
      <c r="A123" s="1413" t="s">
        <v>13511</v>
      </c>
      <c r="B123" s="1392"/>
      <c r="C123" s="1392"/>
      <c r="D123" s="1392"/>
      <c r="E123" s="1392"/>
      <c r="F123" s="1392"/>
      <c r="G123" s="1392"/>
      <c r="H123" s="1392"/>
      <c r="I123" s="1392"/>
      <c r="J123" s="1392"/>
      <c r="K123" s="1392"/>
      <c r="L123" s="1392"/>
      <c r="M123" s="1392"/>
      <c r="N123" s="1392"/>
      <c r="O123" s="1392"/>
      <c r="P123" s="1392"/>
      <c r="Q123" s="1393"/>
    </row>
    <row r="124" spans="1:17" ht="12.75">
      <c r="A124" s="1394"/>
      <c r="B124" s="1395"/>
      <c r="C124" s="1395"/>
      <c r="D124" s="1395"/>
      <c r="E124" s="1395"/>
      <c r="F124" s="1395"/>
      <c r="G124" s="1395"/>
      <c r="H124" s="1395"/>
      <c r="I124" s="1395"/>
      <c r="J124" s="1395"/>
      <c r="K124" s="1395"/>
      <c r="L124" s="1395"/>
      <c r="M124" s="1395"/>
      <c r="N124" s="1395"/>
      <c r="O124" s="1395"/>
      <c r="P124" s="1395"/>
      <c r="Q124" s="1396"/>
    </row>
    <row r="125" spans="1:17" ht="13.5">
      <c r="A125" s="86" t="s">
        <v>3639</v>
      </c>
      <c r="B125" s="17">
        <v>1</v>
      </c>
      <c r="C125" s="173" t="s">
        <v>13508</v>
      </c>
      <c r="D125" s="6" t="s">
        <v>3643</v>
      </c>
      <c r="E125" s="33" t="s">
        <v>3644</v>
      </c>
      <c r="F125" s="56">
        <v>3</v>
      </c>
      <c r="G125" s="17" t="s">
        <v>4105</v>
      </c>
      <c r="H125" s="629" t="s">
        <v>3633</v>
      </c>
      <c r="I125" s="14">
        <v>0</v>
      </c>
      <c r="J125" s="80">
        <v>100</v>
      </c>
      <c r="K125" s="64">
        <v>0</v>
      </c>
      <c r="L125" s="15">
        <v>0</v>
      </c>
      <c r="M125" s="35" t="s">
        <v>48</v>
      </c>
      <c r="N125" s="35" t="s">
        <v>48</v>
      </c>
      <c r="O125" s="56">
        <v>250</v>
      </c>
      <c r="P125" s="17" t="b">
        <v>1</v>
      </c>
      <c r="Q125" s="170" t="e">
        <f t="shared" ref="Q125:Q130" ca="1" si="21">VLOOKUP(A125, INDIRECT("'Zbrojmistrz/Płatnerz/Kowal'!$B$8:$D"), 3, FALSE())</f>
        <v>#REF!</v>
      </c>
    </row>
    <row r="126" spans="1:17" ht="13.5">
      <c r="A126" s="86" t="s">
        <v>4103</v>
      </c>
      <c r="B126" s="17">
        <v>1</v>
      </c>
      <c r="C126" s="173" t="s">
        <v>4104</v>
      </c>
      <c r="D126" s="6" t="s">
        <v>4106</v>
      </c>
      <c r="E126" s="33" t="s">
        <v>4107</v>
      </c>
      <c r="F126" s="56">
        <v>3</v>
      </c>
      <c r="G126" s="17" t="s">
        <v>4105</v>
      </c>
      <c r="H126" s="629" t="s">
        <v>3650</v>
      </c>
      <c r="I126" s="14">
        <v>20</v>
      </c>
      <c r="J126" s="80">
        <v>100</v>
      </c>
      <c r="K126" s="64">
        <v>5</v>
      </c>
      <c r="L126" s="15">
        <v>5</v>
      </c>
      <c r="M126" s="35" t="s">
        <v>48</v>
      </c>
      <c r="N126" s="35" t="s">
        <v>48</v>
      </c>
      <c r="O126" s="56">
        <v>225</v>
      </c>
      <c r="P126" s="17" t="b">
        <v>1</v>
      </c>
      <c r="Q126" s="170" t="e">
        <f t="shared" ca="1" si="21"/>
        <v>#REF!</v>
      </c>
    </row>
    <row r="127" spans="1:17" ht="13.5">
      <c r="A127" s="86" t="s">
        <v>4109</v>
      </c>
      <c r="B127" s="17">
        <v>1</v>
      </c>
      <c r="C127" s="173" t="s">
        <v>4110</v>
      </c>
      <c r="D127" s="6" t="s">
        <v>4111</v>
      </c>
      <c r="E127" s="33" t="s">
        <v>4112</v>
      </c>
      <c r="F127" s="56">
        <v>3</v>
      </c>
      <c r="G127" s="17" t="s">
        <v>4105</v>
      </c>
      <c r="H127" s="629" t="s">
        <v>3650</v>
      </c>
      <c r="I127" s="14">
        <v>30</v>
      </c>
      <c r="J127" s="80">
        <v>100</v>
      </c>
      <c r="K127" s="64">
        <v>5</v>
      </c>
      <c r="L127" s="15">
        <v>5</v>
      </c>
      <c r="M127" s="35" t="s">
        <v>48</v>
      </c>
      <c r="N127" s="35" t="s">
        <v>48</v>
      </c>
      <c r="O127" s="56">
        <v>250</v>
      </c>
      <c r="P127" s="17" t="b">
        <v>1</v>
      </c>
      <c r="Q127" s="170" t="e">
        <f t="shared" ca="1" si="21"/>
        <v>#REF!</v>
      </c>
    </row>
    <row r="128" spans="1:17" ht="13.5">
      <c r="A128" s="86" t="s">
        <v>4114</v>
      </c>
      <c r="B128" s="17">
        <v>1</v>
      </c>
      <c r="C128" s="173" t="s">
        <v>4115</v>
      </c>
      <c r="D128" s="6" t="s">
        <v>4116</v>
      </c>
      <c r="E128" s="33" t="s">
        <v>4117</v>
      </c>
      <c r="F128" s="56">
        <v>3</v>
      </c>
      <c r="G128" s="17" t="s">
        <v>4105</v>
      </c>
      <c r="H128" s="629" t="s">
        <v>3650</v>
      </c>
      <c r="I128" s="14">
        <v>35</v>
      </c>
      <c r="J128" s="80">
        <v>100</v>
      </c>
      <c r="K128" s="64">
        <v>8</v>
      </c>
      <c r="L128" s="15">
        <v>8</v>
      </c>
      <c r="M128" s="35" t="s">
        <v>48</v>
      </c>
      <c r="N128" s="35" t="s">
        <v>48</v>
      </c>
      <c r="O128" s="56">
        <v>250</v>
      </c>
      <c r="P128" s="17" t="b">
        <v>1</v>
      </c>
      <c r="Q128" s="170" t="e">
        <f t="shared" ca="1" si="21"/>
        <v>#REF!</v>
      </c>
    </row>
    <row r="129" spans="1:17" ht="13.5">
      <c r="A129" s="86" t="s">
        <v>4119</v>
      </c>
      <c r="B129" s="17">
        <v>1</v>
      </c>
      <c r="C129" s="173" t="s">
        <v>4120</v>
      </c>
      <c r="D129" s="6" t="s">
        <v>4121</v>
      </c>
      <c r="E129" s="33" t="s">
        <v>4122</v>
      </c>
      <c r="F129" s="56">
        <v>3</v>
      </c>
      <c r="G129" s="17" t="s">
        <v>4105</v>
      </c>
      <c r="H129" s="629" t="s">
        <v>3650</v>
      </c>
      <c r="I129" s="14">
        <v>35</v>
      </c>
      <c r="J129" s="80">
        <v>100</v>
      </c>
      <c r="K129" s="64">
        <v>10</v>
      </c>
      <c r="L129" s="15">
        <v>10</v>
      </c>
      <c r="M129" s="35" t="s">
        <v>48</v>
      </c>
      <c r="N129" s="35" t="s">
        <v>48</v>
      </c>
      <c r="O129" s="56">
        <v>275</v>
      </c>
      <c r="P129" s="17" t="b">
        <v>1</v>
      </c>
      <c r="Q129" s="170" t="e">
        <f t="shared" ca="1" si="21"/>
        <v>#REF!</v>
      </c>
    </row>
    <row r="130" spans="1:17" ht="13.5">
      <c r="A130" s="86" t="s">
        <v>4124</v>
      </c>
      <c r="B130" s="17">
        <v>1</v>
      </c>
      <c r="C130" s="173" t="s">
        <v>4125</v>
      </c>
      <c r="D130" s="6" t="s">
        <v>4126</v>
      </c>
      <c r="E130" s="33" t="s">
        <v>4127</v>
      </c>
      <c r="F130" s="56">
        <v>3</v>
      </c>
      <c r="G130" s="17" t="s">
        <v>4105</v>
      </c>
      <c r="H130" s="629" t="s">
        <v>3650</v>
      </c>
      <c r="I130" s="14">
        <v>40</v>
      </c>
      <c r="J130" s="80">
        <v>100</v>
      </c>
      <c r="K130" s="64">
        <v>15</v>
      </c>
      <c r="L130" s="15">
        <v>15</v>
      </c>
      <c r="M130" s="35" t="s">
        <v>48</v>
      </c>
      <c r="N130" s="35" t="s">
        <v>48</v>
      </c>
      <c r="O130" s="56">
        <v>275</v>
      </c>
      <c r="P130" s="17" t="b">
        <v>1</v>
      </c>
      <c r="Q130" s="170" t="e">
        <f t="shared" ca="1" si="21"/>
        <v>#REF!</v>
      </c>
    </row>
    <row r="131" spans="1:17" ht="16.5">
      <c r="A131" s="1398" t="s">
        <v>13483</v>
      </c>
      <c r="B131" s="1359"/>
      <c r="C131" s="1359"/>
      <c r="D131" s="1359"/>
      <c r="E131" s="1359"/>
      <c r="F131" s="1359"/>
      <c r="G131" s="1359"/>
      <c r="H131" s="1359"/>
      <c r="I131" s="1359"/>
      <c r="J131" s="1359"/>
      <c r="K131" s="1359"/>
      <c r="L131" s="1359"/>
      <c r="M131" s="1359"/>
      <c r="N131" s="1359"/>
      <c r="O131" s="1359"/>
      <c r="P131" s="1359"/>
      <c r="Q131" s="1357"/>
    </row>
    <row r="132" spans="1:17" ht="13.5">
      <c r="A132" s="86" t="s">
        <v>4129</v>
      </c>
      <c r="B132" s="17">
        <v>2</v>
      </c>
      <c r="C132" s="173" t="s">
        <v>4130</v>
      </c>
      <c r="D132" s="6" t="s">
        <v>4131</v>
      </c>
      <c r="E132" s="33" t="s">
        <v>4132</v>
      </c>
      <c r="F132" s="56">
        <v>4</v>
      </c>
      <c r="G132" s="17" t="s">
        <v>4105</v>
      </c>
      <c r="H132" s="629" t="s">
        <v>3650</v>
      </c>
      <c r="I132" s="14">
        <v>45</v>
      </c>
      <c r="J132" s="80">
        <v>110</v>
      </c>
      <c r="K132" s="64">
        <v>20</v>
      </c>
      <c r="L132" s="15">
        <v>20</v>
      </c>
      <c r="M132" s="35" t="s">
        <v>48</v>
      </c>
      <c r="N132" s="35" t="s">
        <v>48</v>
      </c>
      <c r="O132" s="56">
        <v>300</v>
      </c>
      <c r="P132" s="17" t="b">
        <v>1</v>
      </c>
      <c r="Q132" s="170" t="e">
        <f t="shared" ref="Q132:Q138" ca="1" si="22">VLOOKUP(A132, INDIRECT("'Zbrojmistrz/Płatnerz/Kowal'!$B$8:$D"), 3, FALSE())</f>
        <v>#REF!</v>
      </c>
    </row>
    <row r="133" spans="1:17" ht="13.5">
      <c r="A133" s="83" t="s">
        <v>4134</v>
      </c>
      <c r="B133" s="17">
        <v>2</v>
      </c>
      <c r="C133" s="173" t="s">
        <v>4135</v>
      </c>
      <c r="D133" s="6" t="s">
        <v>4136</v>
      </c>
      <c r="E133" s="33" t="s">
        <v>4137</v>
      </c>
      <c r="F133" s="56">
        <v>4</v>
      </c>
      <c r="G133" s="17" t="s">
        <v>4105</v>
      </c>
      <c r="H133" s="629" t="s">
        <v>3650</v>
      </c>
      <c r="I133" s="14">
        <v>45</v>
      </c>
      <c r="J133" s="80">
        <v>110</v>
      </c>
      <c r="K133" s="64">
        <v>20</v>
      </c>
      <c r="L133" s="15">
        <v>20</v>
      </c>
      <c r="M133" s="35" t="s">
        <v>48</v>
      </c>
      <c r="N133" s="35" t="s">
        <v>48</v>
      </c>
      <c r="O133" s="56">
        <v>300</v>
      </c>
      <c r="P133" s="17" t="b">
        <v>1</v>
      </c>
      <c r="Q133" s="170" t="e">
        <f t="shared" ca="1" si="22"/>
        <v>#REF!</v>
      </c>
    </row>
    <row r="134" spans="1:17" ht="13.5">
      <c r="A134" s="86" t="s">
        <v>4139</v>
      </c>
      <c r="B134" s="17">
        <v>2</v>
      </c>
      <c r="C134" s="173" t="s">
        <v>4140</v>
      </c>
      <c r="D134" s="6" t="s">
        <v>4141</v>
      </c>
      <c r="E134" s="33" t="s">
        <v>4142</v>
      </c>
      <c r="F134" s="56">
        <v>4</v>
      </c>
      <c r="G134" s="17" t="s">
        <v>4105</v>
      </c>
      <c r="H134" s="629" t="s">
        <v>3650</v>
      </c>
      <c r="I134" s="14">
        <v>55</v>
      </c>
      <c r="J134" s="80">
        <v>110</v>
      </c>
      <c r="K134" s="64">
        <v>22</v>
      </c>
      <c r="L134" s="15">
        <v>22</v>
      </c>
      <c r="M134" s="35" t="s">
        <v>48</v>
      </c>
      <c r="N134" s="35" t="s">
        <v>48</v>
      </c>
      <c r="O134" s="56">
        <v>300</v>
      </c>
      <c r="P134" s="17" t="b">
        <v>1</v>
      </c>
      <c r="Q134" s="170" t="e">
        <f t="shared" ca="1" si="22"/>
        <v>#REF!</v>
      </c>
    </row>
    <row r="135" spans="1:17" ht="13.5">
      <c r="A135" s="86" t="s">
        <v>4144</v>
      </c>
      <c r="B135" s="17">
        <v>2</v>
      </c>
      <c r="C135" s="173" t="s">
        <v>4145</v>
      </c>
      <c r="D135" s="6" t="s">
        <v>4146</v>
      </c>
      <c r="E135" s="33" t="s">
        <v>4147</v>
      </c>
      <c r="F135" s="56">
        <v>4</v>
      </c>
      <c r="G135" s="17" t="s">
        <v>4105</v>
      </c>
      <c r="H135" s="629" t="s">
        <v>3650</v>
      </c>
      <c r="I135" s="14">
        <v>65</v>
      </c>
      <c r="J135" s="80">
        <v>110</v>
      </c>
      <c r="K135" s="64">
        <v>25</v>
      </c>
      <c r="L135" s="15">
        <v>25</v>
      </c>
      <c r="M135" s="35" t="s">
        <v>48</v>
      </c>
      <c r="N135" s="35" t="s">
        <v>48</v>
      </c>
      <c r="O135" s="56">
        <v>300</v>
      </c>
      <c r="P135" s="17" t="b">
        <v>1</v>
      </c>
      <c r="Q135" s="170" t="e">
        <f t="shared" ca="1" si="22"/>
        <v>#REF!</v>
      </c>
    </row>
    <row r="136" spans="1:17" ht="13.5">
      <c r="A136" s="86" t="s">
        <v>4149</v>
      </c>
      <c r="B136" s="17">
        <v>2</v>
      </c>
      <c r="C136" s="173" t="s">
        <v>4150</v>
      </c>
      <c r="D136" s="6" t="s">
        <v>4151</v>
      </c>
      <c r="E136" s="33" t="s">
        <v>4152</v>
      </c>
      <c r="F136" s="56">
        <v>4</v>
      </c>
      <c r="G136" s="17" t="s">
        <v>4105</v>
      </c>
      <c r="H136" s="629" t="s">
        <v>3650</v>
      </c>
      <c r="I136" s="14">
        <v>65</v>
      </c>
      <c r="J136" s="80">
        <v>110</v>
      </c>
      <c r="K136" s="64">
        <v>25</v>
      </c>
      <c r="L136" s="15">
        <v>25</v>
      </c>
      <c r="M136" s="35" t="s">
        <v>48</v>
      </c>
      <c r="N136" s="35" t="s">
        <v>48</v>
      </c>
      <c r="O136" s="56">
        <v>325</v>
      </c>
      <c r="P136" s="17" t="b">
        <v>1</v>
      </c>
      <c r="Q136" s="170" t="e">
        <f t="shared" ca="1" si="22"/>
        <v>#REF!</v>
      </c>
    </row>
    <row r="137" spans="1:17" ht="13.5">
      <c r="A137" s="86" t="s">
        <v>4154</v>
      </c>
      <c r="B137" s="17">
        <v>2</v>
      </c>
      <c r="C137" s="173" t="s">
        <v>4155</v>
      </c>
      <c r="D137" s="6" t="s">
        <v>4156</v>
      </c>
      <c r="E137" s="33" t="s">
        <v>4157</v>
      </c>
      <c r="F137" s="56">
        <v>4</v>
      </c>
      <c r="G137" s="17" t="s">
        <v>4105</v>
      </c>
      <c r="H137" s="629" t="s">
        <v>3650</v>
      </c>
      <c r="I137" s="14">
        <v>75</v>
      </c>
      <c r="J137" s="80">
        <v>110</v>
      </c>
      <c r="K137" s="64">
        <v>28</v>
      </c>
      <c r="L137" s="15">
        <v>28</v>
      </c>
      <c r="M137" s="35" t="s">
        <v>48</v>
      </c>
      <c r="N137" s="35" t="s">
        <v>48</v>
      </c>
      <c r="O137" s="56">
        <v>325</v>
      </c>
      <c r="P137" s="17" t="b">
        <v>1</v>
      </c>
      <c r="Q137" s="170" t="e">
        <f t="shared" ca="1" si="22"/>
        <v>#REF!</v>
      </c>
    </row>
    <row r="138" spans="1:17" ht="13.5">
      <c r="A138" s="86" t="s">
        <v>4159</v>
      </c>
      <c r="B138" s="17">
        <v>2</v>
      </c>
      <c r="C138" s="173" t="s">
        <v>4160</v>
      </c>
      <c r="D138" s="6" t="s">
        <v>4161</v>
      </c>
      <c r="E138" s="33" t="s">
        <v>4162</v>
      </c>
      <c r="F138" s="56">
        <v>4</v>
      </c>
      <c r="G138" s="17" t="s">
        <v>4105</v>
      </c>
      <c r="H138" s="629" t="s">
        <v>3650</v>
      </c>
      <c r="I138" s="14">
        <v>80</v>
      </c>
      <c r="J138" s="80">
        <v>110</v>
      </c>
      <c r="K138" s="64">
        <v>30</v>
      </c>
      <c r="L138" s="15">
        <v>30</v>
      </c>
      <c r="M138" s="35" t="s">
        <v>48</v>
      </c>
      <c r="N138" s="35" t="s">
        <v>48</v>
      </c>
      <c r="O138" s="56">
        <v>350</v>
      </c>
      <c r="P138" s="17" t="b">
        <v>1</v>
      </c>
      <c r="Q138" s="170" t="e">
        <f t="shared" ca="1" si="22"/>
        <v>#REF!</v>
      </c>
    </row>
    <row r="139" spans="1:17" ht="16.5">
      <c r="A139" s="1398" t="s">
        <v>13483</v>
      </c>
      <c r="B139" s="1359"/>
      <c r="C139" s="1359"/>
      <c r="D139" s="1359"/>
      <c r="E139" s="1359"/>
      <c r="F139" s="1359"/>
      <c r="G139" s="1359"/>
      <c r="H139" s="1359"/>
      <c r="I139" s="1359"/>
      <c r="J139" s="1359"/>
      <c r="K139" s="1359"/>
      <c r="L139" s="1359"/>
      <c r="M139" s="1359"/>
      <c r="N139" s="1359"/>
      <c r="O139" s="1359"/>
      <c r="P139" s="1359"/>
      <c r="Q139" s="1357"/>
    </row>
    <row r="140" spans="1:17" ht="13.5">
      <c r="A140" s="83" t="s">
        <v>4164</v>
      </c>
      <c r="B140" s="17">
        <v>3</v>
      </c>
      <c r="C140" s="173" t="s">
        <v>4165</v>
      </c>
      <c r="D140" s="6" t="s">
        <v>4166</v>
      </c>
      <c r="E140" s="33" t="s">
        <v>4167</v>
      </c>
      <c r="F140" s="56">
        <v>4.5</v>
      </c>
      <c r="G140" s="17" t="s">
        <v>4105</v>
      </c>
      <c r="H140" s="629" t="s">
        <v>3650</v>
      </c>
      <c r="I140" s="14">
        <v>85</v>
      </c>
      <c r="J140" s="80">
        <v>120</v>
      </c>
      <c r="K140" s="64">
        <v>35</v>
      </c>
      <c r="L140" s="15">
        <v>35</v>
      </c>
      <c r="M140" s="35" t="s">
        <v>48</v>
      </c>
      <c r="N140" s="35" t="s">
        <v>48</v>
      </c>
      <c r="O140" s="56">
        <v>350</v>
      </c>
      <c r="P140" s="17" t="b">
        <v>1</v>
      </c>
      <c r="Q140" s="170" t="e">
        <f t="shared" ref="Q140:Q147" ca="1" si="23">VLOOKUP(A140, INDIRECT("'Zbrojmistrz/Płatnerz/Kowal'!$B$8:$D"), 3, FALSE())</f>
        <v>#REF!</v>
      </c>
    </row>
    <row r="141" spans="1:17" ht="13.5">
      <c r="A141" s="83" t="s">
        <v>4169</v>
      </c>
      <c r="B141" s="17">
        <v>3</v>
      </c>
      <c r="C141" s="173" t="s">
        <v>4170</v>
      </c>
      <c r="D141" s="6" t="s">
        <v>4171</v>
      </c>
      <c r="E141" s="33" t="s">
        <v>4172</v>
      </c>
      <c r="F141" s="56">
        <v>4.5</v>
      </c>
      <c r="G141" s="17" t="s">
        <v>4105</v>
      </c>
      <c r="H141" s="629" t="s">
        <v>3650</v>
      </c>
      <c r="I141" s="14">
        <v>85</v>
      </c>
      <c r="J141" s="80">
        <v>120</v>
      </c>
      <c r="K141" s="64">
        <v>35</v>
      </c>
      <c r="L141" s="15">
        <v>35</v>
      </c>
      <c r="M141" s="35" t="s">
        <v>48</v>
      </c>
      <c r="N141" s="35" t="s">
        <v>48</v>
      </c>
      <c r="O141" s="56">
        <v>350</v>
      </c>
      <c r="P141" s="17" t="b">
        <v>1</v>
      </c>
      <c r="Q141" s="170" t="e">
        <f t="shared" ca="1" si="23"/>
        <v>#REF!</v>
      </c>
    </row>
    <row r="142" spans="1:17" ht="12.75">
      <c r="A142" s="86" t="s">
        <v>4174</v>
      </c>
      <c r="B142" s="17">
        <v>3</v>
      </c>
      <c r="C142" s="173" t="s">
        <v>4175</v>
      </c>
      <c r="D142" s="6" t="s">
        <v>4176</v>
      </c>
      <c r="E142" s="33" t="s">
        <v>4177</v>
      </c>
      <c r="F142" s="35">
        <v>4.5</v>
      </c>
      <c r="G142" s="17" t="s">
        <v>4105</v>
      </c>
      <c r="H142" s="619" t="s">
        <v>3650</v>
      </c>
      <c r="I142" s="14">
        <v>95</v>
      </c>
      <c r="J142" s="80">
        <v>120</v>
      </c>
      <c r="K142" s="64">
        <v>38</v>
      </c>
      <c r="L142" s="15">
        <v>38</v>
      </c>
      <c r="M142" s="35" t="s">
        <v>48</v>
      </c>
      <c r="N142" s="35" t="s">
        <v>48</v>
      </c>
      <c r="O142" s="56">
        <v>350</v>
      </c>
      <c r="P142" s="17" t="b">
        <v>1</v>
      </c>
      <c r="Q142" s="170" t="e">
        <f t="shared" ca="1" si="23"/>
        <v>#REF!</v>
      </c>
    </row>
    <row r="143" spans="1:17" ht="13.5">
      <c r="A143" s="83" t="s">
        <v>4179</v>
      </c>
      <c r="B143" s="17">
        <v>3</v>
      </c>
      <c r="C143" s="173" t="s">
        <v>4180</v>
      </c>
      <c r="D143" s="6" t="s">
        <v>4181</v>
      </c>
      <c r="E143" s="33" t="s">
        <v>4182</v>
      </c>
      <c r="F143" s="56">
        <v>4.5</v>
      </c>
      <c r="G143" s="17" t="s">
        <v>4105</v>
      </c>
      <c r="H143" s="629" t="s">
        <v>3650</v>
      </c>
      <c r="I143" s="14">
        <v>105</v>
      </c>
      <c r="J143" s="80">
        <v>120</v>
      </c>
      <c r="K143" s="64">
        <v>40</v>
      </c>
      <c r="L143" s="15">
        <v>40</v>
      </c>
      <c r="M143" s="35" t="s">
        <v>48</v>
      </c>
      <c r="N143" s="35" t="s">
        <v>48</v>
      </c>
      <c r="O143" s="56">
        <v>350</v>
      </c>
      <c r="P143" s="17" t="b">
        <v>1</v>
      </c>
      <c r="Q143" s="170" t="e">
        <f t="shared" ca="1" si="23"/>
        <v>#REF!</v>
      </c>
    </row>
    <row r="144" spans="1:17" ht="13.5">
      <c r="A144" s="83" t="s">
        <v>4184</v>
      </c>
      <c r="B144" s="17">
        <v>3</v>
      </c>
      <c r="C144" s="173" t="s">
        <v>4185</v>
      </c>
      <c r="D144" s="6" t="s">
        <v>4186</v>
      </c>
      <c r="E144" s="33" t="s">
        <v>4187</v>
      </c>
      <c r="F144" s="56">
        <v>4.5</v>
      </c>
      <c r="G144" s="17" t="s">
        <v>4105</v>
      </c>
      <c r="H144" s="629" t="s">
        <v>3650</v>
      </c>
      <c r="I144" s="14">
        <v>105</v>
      </c>
      <c r="J144" s="80">
        <v>120</v>
      </c>
      <c r="K144" s="64">
        <v>40</v>
      </c>
      <c r="L144" s="15">
        <v>40</v>
      </c>
      <c r="M144" s="35" t="s">
        <v>48</v>
      </c>
      <c r="N144" s="35" t="s">
        <v>48</v>
      </c>
      <c r="O144" s="56">
        <v>375</v>
      </c>
      <c r="P144" s="17" t="b">
        <v>1</v>
      </c>
      <c r="Q144" s="170" t="e">
        <f t="shared" ca="1" si="23"/>
        <v>#REF!</v>
      </c>
    </row>
    <row r="145" spans="1:17" ht="13.5">
      <c r="A145" s="83" t="s">
        <v>4189</v>
      </c>
      <c r="B145" s="17">
        <v>3</v>
      </c>
      <c r="C145" s="173" t="s">
        <v>4190</v>
      </c>
      <c r="D145" s="6" t="s">
        <v>4191</v>
      </c>
      <c r="E145" s="33" t="s">
        <v>4192</v>
      </c>
      <c r="F145" s="56">
        <v>4.5</v>
      </c>
      <c r="G145" s="17" t="s">
        <v>4105</v>
      </c>
      <c r="H145" s="629" t="s">
        <v>3650</v>
      </c>
      <c r="I145" s="14">
        <v>120</v>
      </c>
      <c r="J145" s="80">
        <v>120</v>
      </c>
      <c r="K145" s="64">
        <v>45</v>
      </c>
      <c r="L145" s="15">
        <v>45</v>
      </c>
      <c r="M145" s="35" t="s">
        <v>48</v>
      </c>
      <c r="N145" s="35" t="s">
        <v>48</v>
      </c>
      <c r="O145" s="56">
        <v>375</v>
      </c>
      <c r="P145" s="17" t="b">
        <v>1</v>
      </c>
      <c r="Q145" s="170" t="e">
        <f t="shared" ca="1" si="23"/>
        <v>#REF!</v>
      </c>
    </row>
    <row r="146" spans="1:17" ht="13.5">
      <c r="A146" s="83" t="s">
        <v>4194</v>
      </c>
      <c r="B146" s="17">
        <v>3</v>
      </c>
      <c r="C146" s="173" t="s">
        <v>4195</v>
      </c>
      <c r="D146" s="6" t="s">
        <v>4196</v>
      </c>
      <c r="E146" s="33" t="s">
        <v>4197</v>
      </c>
      <c r="F146" s="56">
        <v>4.5</v>
      </c>
      <c r="G146" s="17" t="s">
        <v>4105</v>
      </c>
      <c r="H146" s="629" t="s">
        <v>3650</v>
      </c>
      <c r="I146" s="14">
        <v>120</v>
      </c>
      <c r="J146" s="80">
        <v>120</v>
      </c>
      <c r="K146" s="64">
        <v>45</v>
      </c>
      <c r="L146" s="15">
        <v>45</v>
      </c>
      <c r="M146" s="35" t="s">
        <v>48</v>
      </c>
      <c r="N146" s="35" t="s">
        <v>48</v>
      </c>
      <c r="O146" s="56">
        <v>375</v>
      </c>
      <c r="P146" s="17" t="b">
        <v>1</v>
      </c>
      <c r="Q146" s="170" t="e">
        <f t="shared" ca="1" si="23"/>
        <v>#REF!</v>
      </c>
    </row>
    <row r="147" spans="1:17" ht="12.75">
      <c r="A147" s="86" t="s">
        <v>4199</v>
      </c>
      <c r="B147" s="17">
        <v>3</v>
      </c>
      <c r="C147" s="173" t="s">
        <v>4200</v>
      </c>
      <c r="D147" s="6" t="s">
        <v>4201</v>
      </c>
      <c r="E147" s="33" t="s">
        <v>4202</v>
      </c>
      <c r="F147" s="35">
        <v>4.5</v>
      </c>
      <c r="G147" s="17" t="s">
        <v>4105</v>
      </c>
      <c r="H147" s="619" t="s">
        <v>3650</v>
      </c>
      <c r="I147" s="14">
        <v>125</v>
      </c>
      <c r="J147" s="80">
        <v>120</v>
      </c>
      <c r="K147" s="64">
        <v>50</v>
      </c>
      <c r="L147" s="15">
        <v>50</v>
      </c>
      <c r="M147" s="35" t="s">
        <v>48</v>
      </c>
      <c r="N147" s="35" t="s">
        <v>48</v>
      </c>
      <c r="O147" s="35">
        <v>375</v>
      </c>
      <c r="P147" s="17" t="b">
        <v>1</v>
      </c>
      <c r="Q147" s="170" t="e">
        <f t="shared" ca="1" si="23"/>
        <v>#REF!</v>
      </c>
    </row>
    <row r="148" spans="1:17" ht="16.5">
      <c r="A148" s="1398" t="s">
        <v>13483</v>
      </c>
      <c r="B148" s="1359"/>
      <c r="C148" s="1359"/>
      <c r="D148" s="1359"/>
      <c r="E148" s="1359"/>
      <c r="F148" s="1359"/>
      <c r="G148" s="1359"/>
      <c r="H148" s="1359"/>
      <c r="I148" s="1359"/>
      <c r="J148" s="1359"/>
      <c r="K148" s="1359"/>
      <c r="L148" s="1359"/>
      <c r="M148" s="1359"/>
      <c r="N148" s="1359"/>
      <c r="O148" s="1359"/>
      <c r="P148" s="1359"/>
      <c r="Q148" s="1357"/>
    </row>
    <row r="149" spans="1:17" ht="12.75">
      <c r="A149" s="86" t="s">
        <v>4204</v>
      </c>
      <c r="B149" s="17">
        <v>4</v>
      </c>
      <c r="C149" s="173" t="s">
        <v>4205</v>
      </c>
      <c r="D149" s="6" t="s">
        <v>4206</v>
      </c>
      <c r="E149" s="33" t="s">
        <v>4207</v>
      </c>
      <c r="F149" s="35">
        <v>5.5</v>
      </c>
      <c r="G149" s="17" t="s">
        <v>4105</v>
      </c>
      <c r="H149" s="619" t="s">
        <v>3650</v>
      </c>
      <c r="I149" s="14">
        <v>145</v>
      </c>
      <c r="J149" s="80">
        <v>130</v>
      </c>
      <c r="K149" s="64">
        <v>55</v>
      </c>
      <c r="L149" s="15">
        <v>55</v>
      </c>
      <c r="M149" s="35" t="s">
        <v>48</v>
      </c>
      <c r="N149" s="35" t="s">
        <v>48</v>
      </c>
      <c r="O149" s="35">
        <v>375</v>
      </c>
      <c r="P149" s="17" t="b">
        <v>1</v>
      </c>
      <c r="Q149" s="170" t="e">
        <f t="shared" ref="Q149:Q154" ca="1" si="24">VLOOKUP(A149, INDIRECT("'Zbrojmistrz/Płatnerz/Kowal'!$B$8:$D"), 3, FALSE())</f>
        <v>#REF!</v>
      </c>
    </row>
    <row r="150" spans="1:17" ht="12.75">
      <c r="A150" s="86" t="s">
        <v>4209</v>
      </c>
      <c r="B150" s="17">
        <v>4</v>
      </c>
      <c r="C150" s="173" t="s">
        <v>4210</v>
      </c>
      <c r="D150" s="6" t="s">
        <v>4211</v>
      </c>
      <c r="E150" s="33" t="s">
        <v>4212</v>
      </c>
      <c r="F150" s="35">
        <v>5.5</v>
      </c>
      <c r="G150" s="17" t="s">
        <v>4105</v>
      </c>
      <c r="H150" s="619" t="s">
        <v>3650</v>
      </c>
      <c r="I150" s="14">
        <v>155</v>
      </c>
      <c r="J150" s="80">
        <v>130</v>
      </c>
      <c r="K150" s="64">
        <v>65</v>
      </c>
      <c r="L150" s="15">
        <v>65</v>
      </c>
      <c r="M150" s="35" t="s">
        <v>48</v>
      </c>
      <c r="N150" s="35" t="s">
        <v>48</v>
      </c>
      <c r="O150" s="35">
        <v>375</v>
      </c>
      <c r="P150" s="17" t="b">
        <v>1</v>
      </c>
      <c r="Q150" s="170" t="e">
        <f t="shared" ca="1" si="24"/>
        <v>#REF!</v>
      </c>
    </row>
    <row r="151" spans="1:17" ht="12.75">
      <c r="A151" s="86" t="s">
        <v>4214</v>
      </c>
      <c r="B151" s="17">
        <v>4</v>
      </c>
      <c r="C151" s="173" t="s">
        <v>4215</v>
      </c>
      <c r="D151" s="6" t="s">
        <v>4216</v>
      </c>
      <c r="E151" s="33" t="s">
        <v>4217</v>
      </c>
      <c r="F151" s="35">
        <v>5.5</v>
      </c>
      <c r="G151" s="17" t="s">
        <v>4105</v>
      </c>
      <c r="H151" s="619" t="s">
        <v>3650</v>
      </c>
      <c r="I151" s="14">
        <v>155</v>
      </c>
      <c r="J151" s="80">
        <v>130</v>
      </c>
      <c r="K151" s="64">
        <v>65</v>
      </c>
      <c r="L151" s="15">
        <v>65</v>
      </c>
      <c r="M151" s="35" t="s">
        <v>48</v>
      </c>
      <c r="N151" s="35" t="s">
        <v>48</v>
      </c>
      <c r="O151" s="35">
        <v>375</v>
      </c>
      <c r="P151" s="17" t="b">
        <v>1</v>
      </c>
      <c r="Q151" s="170" t="e">
        <f t="shared" ca="1" si="24"/>
        <v>#REF!</v>
      </c>
    </row>
    <row r="152" spans="1:17" ht="13.5">
      <c r="A152" s="83" t="s">
        <v>4219</v>
      </c>
      <c r="B152" s="17">
        <v>4</v>
      </c>
      <c r="C152" s="173" t="s">
        <v>4220</v>
      </c>
      <c r="D152" s="6" t="s">
        <v>4221</v>
      </c>
      <c r="E152" s="33" t="s">
        <v>4222</v>
      </c>
      <c r="F152" s="35">
        <v>5.5</v>
      </c>
      <c r="G152" s="17" t="s">
        <v>4105</v>
      </c>
      <c r="H152" s="629" t="s">
        <v>3650</v>
      </c>
      <c r="I152" s="14">
        <v>160</v>
      </c>
      <c r="J152" s="80">
        <v>130</v>
      </c>
      <c r="K152" s="64">
        <v>70</v>
      </c>
      <c r="L152" s="15">
        <v>70</v>
      </c>
      <c r="M152" s="35" t="s">
        <v>48</v>
      </c>
      <c r="N152" s="35" t="s">
        <v>48</v>
      </c>
      <c r="O152" s="35">
        <v>375</v>
      </c>
      <c r="P152" s="17" t="b">
        <v>1</v>
      </c>
      <c r="Q152" s="170" t="e">
        <f t="shared" ca="1" si="24"/>
        <v>#REF!</v>
      </c>
    </row>
    <row r="153" spans="1:17" ht="12.75">
      <c r="A153" s="86" t="s">
        <v>4224</v>
      </c>
      <c r="B153" s="17">
        <v>4</v>
      </c>
      <c r="C153" s="173" t="s">
        <v>4225</v>
      </c>
      <c r="D153" s="6" t="s">
        <v>4226</v>
      </c>
      <c r="E153" s="33" t="s">
        <v>4227</v>
      </c>
      <c r="F153" s="35">
        <v>5.5</v>
      </c>
      <c r="G153" s="17" t="s">
        <v>4105</v>
      </c>
      <c r="H153" s="619" t="s">
        <v>3650</v>
      </c>
      <c r="I153" s="14">
        <v>165</v>
      </c>
      <c r="J153" s="80">
        <v>130</v>
      </c>
      <c r="K153" s="64">
        <v>75</v>
      </c>
      <c r="L153" s="15">
        <v>75</v>
      </c>
      <c r="M153" s="35" t="s">
        <v>48</v>
      </c>
      <c r="N153" s="35" t="s">
        <v>48</v>
      </c>
      <c r="O153" s="35">
        <v>375</v>
      </c>
      <c r="P153" s="17" t="b">
        <v>1</v>
      </c>
      <c r="Q153" s="170" t="e">
        <f t="shared" ca="1" si="24"/>
        <v>#REF!</v>
      </c>
    </row>
    <row r="154" spans="1:17" ht="12.75">
      <c r="A154" s="86" t="s">
        <v>4229</v>
      </c>
      <c r="B154" s="17">
        <v>4</v>
      </c>
      <c r="C154" s="173" t="s">
        <v>4230</v>
      </c>
      <c r="D154" s="6" t="s">
        <v>4231</v>
      </c>
      <c r="E154" s="33" t="s">
        <v>4232</v>
      </c>
      <c r="F154" s="35">
        <v>5.5</v>
      </c>
      <c r="G154" s="17" t="s">
        <v>4105</v>
      </c>
      <c r="H154" s="619" t="s">
        <v>3650</v>
      </c>
      <c r="I154" s="14">
        <v>165</v>
      </c>
      <c r="J154" s="80">
        <v>130</v>
      </c>
      <c r="K154" s="64">
        <v>75</v>
      </c>
      <c r="L154" s="15">
        <v>75</v>
      </c>
      <c r="M154" s="35" t="s">
        <v>48</v>
      </c>
      <c r="N154" s="35" t="s">
        <v>48</v>
      </c>
      <c r="O154" s="35">
        <v>400</v>
      </c>
      <c r="P154" s="17" t="b">
        <v>1</v>
      </c>
      <c r="Q154" s="170" t="e">
        <f t="shared" ca="1" si="24"/>
        <v>#REF!</v>
      </c>
    </row>
    <row r="155" spans="1:17" ht="16.5">
      <c r="A155" s="1398" t="s">
        <v>13483</v>
      </c>
      <c r="B155" s="1359"/>
      <c r="C155" s="1359"/>
      <c r="D155" s="1359"/>
      <c r="E155" s="1359"/>
      <c r="F155" s="1359"/>
      <c r="G155" s="1359"/>
      <c r="H155" s="1359"/>
      <c r="I155" s="1359"/>
      <c r="J155" s="1359"/>
      <c r="K155" s="1359"/>
      <c r="L155" s="1359"/>
      <c r="M155" s="1359"/>
      <c r="N155" s="1359"/>
      <c r="O155" s="1359"/>
      <c r="P155" s="1359"/>
      <c r="Q155" s="1357"/>
    </row>
    <row r="156" spans="1:17" ht="12.75">
      <c r="A156" s="86" t="s">
        <v>4234</v>
      </c>
      <c r="B156" s="17">
        <v>5</v>
      </c>
      <c r="C156" s="173" t="s">
        <v>4235</v>
      </c>
      <c r="D156" s="6" t="s">
        <v>4236</v>
      </c>
      <c r="E156" s="33" t="s">
        <v>4237</v>
      </c>
      <c r="F156" s="35">
        <v>6</v>
      </c>
      <c r="G156" s="17" t="s">
        <v>4105</v>
      </c>
      <c r="H156" s="619" t="s">
        <v>3650</v>
      </c>
      <c r="I156" s="14">
        <v>175</v>
      </c>
      <c r="J156" s="80">
        <v>140</v>
      </c>
      <c r="K156" s="64">
        <v>85</v>
      </c>
      <c r="L156" s="15">
        <v>85</v>
      </c>
      <c r="M156" s="35" t="s">
        <v>48</v>
      </c>
      <c r="N156" s="35" t="s">
        <v>48</v>
      </c>
      <c r="O156" s="35">
        <v>400</v>
      </c>
      <c r="P156" s="17" t="b">
        <v>1</v>
      </c>
      <c r="Q156" s="170" t="e">
        <f t="shared" ref="Q156:Q158" ca="1" si="25">VLOOKUP(A156, INDIRECT("'Zbrojmistrz/Płatnerz/Kowal'!$B$8:$D"), 3, FALSE())</f>
        <v>#REF!</v>
      </c>
    </row>
    <row r="157" spans="1:17" ht="12.75">
      <c r="A157" s="86" t="s">
        <v>4239</v>
      </c>
      <c r="B157" s="17">
        <v>5</v>
      </c>
      <c r="C157" s="173" t="s">
        <v>4240</v>
      </c>
      <c r="D157" s="6" t="s">
        <v>4241</v>
      </c>
      <c r="E157" s="33" t="s">
        <v>4242</v>
      </c>
      <c r="F157" s="35">
        <v>6</v>
      </c>
      <c r="G157" s="17" t="s">
        <v>4105</v>
      </c>
      <c r="H157" s="619" t="s">
        <v>3650</v>
      </c>
      <c r="I157" s="14">
        <v>180</v>
      </c>
      <c r="J157" s="80">
        <v>140</v>
      </c>
      <c r="K157" s="64">
        <v>90</v>
      </c>
      <c r="L157" s="15">
        <v>90</v>
      </c>
      <c r="M157" s="35" t="s">
        <v>48</v>
      </c>
      <c r="N157" s="35" t="s">
        <v>48</v>
      </c>
      <c r="O157" s="35">
        <v>425</v>
      </c>
      <c r="P157" s="17" t="b">
        <v>1</v>
      </c>
      <c r="Q157" s="170" t="e">
        <f t="shared" ca="1" si="25"/>
        <v>#REF!</v>
      </c>
    </row>
    <row r="158" spans="1:17" ht="12.75">
      <c r="A158" s="86" t="s">
        <v>4244</v>
      </c>
      <c r="B158" s="17">
        <v>5</v>
      </c>
      <c r="C158" s="173" t="s">
        <v>4245</v>
      </c>
      <c r="D158" s="6" t="s">
        <v>4246</v>
      </c>
      <c r="E158" s="33" t="s">
        <v>4247</v>
      </c>
      <c r="F158" s="35">
        <v>6</v>
      </c>
      <c r="G158" s="17" t="s">
        <v>4105</v>
      </c>
      <c r="H158" s="619" t="s">
        <v>3650</v>
      </c>
      <c r="I158" s="14">
        <v>185</v>
      </c>
      <c r="J158" s="80">
        <v>140</v>
      </c>
      <c r="K158" s="64">
        <v>95</v>
      </c>
      <c r="L158" s="15">
        <v>95</v>
      </c>
      <c r="M158" s="35" t="s">
        <v>48</v>
      </c>
      <c r="N158" s="35" t="s">
        <v>48</v>
      </c>
      <c r="O158" s="35">
        <v>450</v>
      </c>
      <c r="P158" s="17" t="b">
        <v>1</v>
      </c>
      <c r="Q158" s="170" t="e">
        <f t="shared" ca="1" si="25"/>
        <v>#REF!</v>
      </c>
    </row>
    <row r="159" spans="1:17" ht="12.75">
      <c r="A159" s="651"/>
      <c r="B159" s="651"/>
      <c r="C159" s="652"/>
      <c r="D159" s="651"/>
      <c r="E159" s="651"/>
      <c r="F159" s="653"/>
      <c r="G159" s="651"/>
      <c r="H159" s="651"/>
      <c r="I159" s="654"/>
      <c r="J159" s="651"/>
      <c r="K159" s="655"/>
      <c r="L159" s="656"/>
      <c r="M159" s="653"/>
      <c r="N159" s="653"/>
      <c r="O159" s="653"/>
      <c r="P159" s="290"/>
      <c r="Q159" s="290"/>
    </row>
    <row r="160" spans="1:17" ht="13.5">
      <c r="A160" s="562" t="s">
        <v>4249</v>
      </c>
      <c r="B160" s="17">
        <v>1</v>
      </c>
      <c r="C160" s="173" t="s">
        <v>4250</v>
      </c>
      <c r="D160" s="33" t="s">
        <v>4252</v>
      </c>
      <c r="E160" s="5" t="s">
        <v>4253</v>
      </c>
      <c r="F160" s="56">
        <v>4</v>
      </c>
      <c r="G160" s="17" t="s">
        <v>4251</v>
      </c>
      <c r="H160" s="662" t="s">
        <v>3633</v>
      </c>
      <c r="I160" s="14">
        <v>5</v>
      </c>
      <c r="J160" s="80">
        <v>90</v>
      </c>
      <c r="K160" s="64">
        <v>3</v>
      </c>
      <c r="L160" s="15">
        <v>0</v>
      </c>
      <c r="M160" s="56" t="s">
        <v>48</v>
      </c>
      <c r="N160" s="56" t="s">
        <v>48</v>
      </c>
      <c r="O160" s="56">
        <v>100</v>
      </c>
      <c r="P160" s="17" t="b">
        <v>1</v>
      </c>
      <c r="Q160" s="170" t="e">
        <f t="shared" ref="Q160:Q164" ca="1" si="26">VLOOKUP(A160, INDIRECT("'Zbrojmistrz/Płatnerz/Kowal'!$B$8:$D"), 3, FALSE())</f>
        <v>#REF!</v>
      </c>
    </row>
    <row r="161" spans="1:17" ht="13.5">
      <c r="A161" s="562" t="s">
        <v>4255</v>
      </c>
      <c r="B161" s="17">
        <v>1</v>
      </c>
      <c r="C161" s="173" t="s">
        <v>4250</v>
      </c>
      <c r="D161" s="33" t="s">
        <v>4256</v>
      </c>
      <c r="E161" s="5" t="s">
        <v>4257</v>
      </c>
      <c r="F161" s="56">
        <v>4</v>
      </c>
      <c r="G161" s="17" t="s">
        <v>4251</v>
      </c>
      <c r="H161" s="662" t="s">
        <v>3633</v>
      </c>
      <c r="I161" s="14">
        <v>10</v>
      </c>
      <c r="J161" s="80">
        <v>90</v>
      </c>
      <c r="K161" s="64">
        <v>4</v>
      </c>
      <c r="L161" s="15">
        <v>2</v>
      </c>
      <c r="M161" s="35" t="s">
        <v>48</v>
      </c>
      <c r="N161" s="35" t="s">
        <v>48</v>
      </c>
      <c r="O161" s="56">
        <v>100</v>
      </c>
      <c r="P161" s="17" t="b">
        <v>1</v>
      </c>
      <c r="Q161" s="170" t="e">
        <f t="shared" ca="1" si="26"/>
        <v>#REF!</v>
      </c>
    </row>
    <row r="162" spans="1:17" ht="13.5">
      <c r="A162" s="83" t="s">
        <v>4259</v>
      </c>
      <c r="B162" s="17">
        <v>1</v>
      </c>
      <c r="C162" s="173" t="s">
        <v>4260</v>
      </c>
      <c r="D162" s="6" t="s">
        <v>4261</v>
      </c>
      <c r="E162" s="5" t="s">
        <v>4262</v>
      </c>
      <c r="F162" s="56">
        <v>4</v>
      </c>
      <c r="G162" s="17" t="s">
        <v>4251</v>
      </c>
      <c r="H162" s="629" t="s">
        <v>3633</v>
      </c>
      <c r="I162" s="14">
        <v>30</v>
      </c>
      <c r="J162" s="80">
        <v>95</v>
      </c>
      <c r="K162" s="64">
        <v>8</v>
      </c>
      <c r="L162" s="15">
        <v>2</v>
      </c>
      <c r="M162" s="35" t="s">
        <v>48</v>
      </c>
      <c r="N162" s="35" t="s">
        <v>48</v>
      </c>
      <c r="O162" s="56">
        <v>225</v>
      </c>
      <c r="P162" s="17" t="b">
        <v>1</v>
      </c>
      <c r="Q162" s="170" t="e">
        <f t="shared" ca="1" si="26"/>
        <v>#REF!</v>
      </c>
    </row>
    <row r="163" spans="1:17" ht="12.75">
      <c r="A163" s="562" t="s">
        <v>4264</v>
      </c>
      <c r="B163" s="17">
        <v>1</v>
      </c>
      <c r="C163" s="568" t="s">
        <v>4265</v>
      </c>
      <c r="D163" s="6" t="s">
        <v>4266</v>
      </c>
      <c r="E163" s="5" t="s">
        <v>4267</v>
      </c>
      <c r="F163" s="35">
        <v>4</v>
      </c>
      <c r="G163" s="17" t="s">
        <v>4251</v>
      </c>
      <c r="H163" s="619" t="s">
        <v>3633</v>
      </c>
      <c r="I163" s="14">
        <v>40</v>
      </c>
      <c r="J163" s="80">
        <v>95</v>
      </c>
      <c r="K163" s="64">
        <v>15</v>
      </c>
      <c r="L163" s="15">
        <v>4</v>
      </c>
      <c r="M163" s="35" t="s">
        <v>48</v>
      </c>
      <c r="N163" s="35" t="s">
        <v>48</v>
      </c>
      <c r="O163" s="35">
        <v>250</v>
      </c>
      <c r="P163" s="17" t="b">
        <v>1</v>
      </c>
      <c r="Q163" s="170" t="e">
        <f t="shared" ca="1" si="26"/>
        <v>#REF!</v>
      </c>
    </row>
    <row r="164" spans="1:17" ht="12.75">
      <c r="A164" s="562" t="s">
        <v>4268</v>
      </c>
      <c r="B164" s="17">
        <v>1</v>
      </c>
      <c r="C164" s="568" t="s">
        <v>4269</v>
      </c>
      <c r="D164" s="6" t="s">
        <v>4270</v>
      </c>
      <c r="E164" s="5" t="s">
        <v>4271</v>
      </c>
      <c r="F164" s="35">
        <v>4</v>
      </c>
      <c r="G164" s="17" t="s">
        <v>4251</v>
      </c>
      <c r="H164" s="619" t="s">
        <v>3633</v>
      </c>
      <c r="I164" s="14">
        <v>50</v>
      </c>
      <c r="J164" s="80">
        <v>95</v>
      </c>
      <c r="K164" s="64">
        <v>24</v>
      </c>
      <c r="L164" s="15">
        <v>6</v>
      </c>
      <c r="M164" s="35" t="s">
        <v>48</v>
      </c>
      <c r="N164" s="35" t="s">
        <v>48</v>
      </c>
      <c r="O164" s="35">
        <v>275</v>
      </c>
      <c r="P164" s="17" t="b">
        <v>1</v>
      </c>
      <c r="Q164" s="170" t="e">
        <f t="shared" ca="1" si="26"/>
        <v>#REF!</v>
      </c>
    </row>
    <row r="165" spans="1:17" ht="16.5">
      <c r="A165" s="1398" t="s">
        <v>13483</v>
      </c>
      <c r="B165" s="1359"/>
      <c r="C165" s="1359"/>
      <c r="D165" s="1359"/>
      <c r="E165" s="1359"/>
      <c r="F165" s="1359"/>
      <c r="G165" s="1359"/>
      <c r="H165" s="1359"/>
      <c r="I165" s="1359"/>
      <c r="J165" s="1359"/>
      <c r="K165" s="1359"/>
      <c r="L165" s="1359"/>
      <c r="M165" s="1359"/>
      <c r="N165" s="1359"/>
      <c r="O165" s="1359"/>
      <c r="P165" s="1359"/>
      <c r="Q165" s="1357"/>
    </row>
    <row r="166" spans="1:17" ht="13.5">
      <c r="A166" s="83" t="s">
        <v>4273</v>
      </c>
      <c r="B166" s="17">
        <v>2</v>
      </c>
      <c r="C166" s="173" t="s">
        <v>4274</v>
      </c>
      <c r="D166" s="6" t="s">
        <v>4275</v>
      </c>
      <c r="E166" s="5" t="s">
        <v>4276</v>
      </c>
      <c r="F166" s="56">
        <v>5</v>
      </c>
      <c r="G166" s="17" t="s">
        <v>4251</v>
      </c>
      <c r="H166" s="629" t="s">
        <v>3633</v>
      </c>
      <c r="I166" s="14">
        <v>55</v>
      </c>
      <c r="J166" s="80">
        <v>105</v>
      </c>
      <c r="K166" s="64">
        <v>32</v>
      </c>
      <c r="L166" s="15">
        <v>8</v>
      </c>
      <c r="M166" s="35" t="s">
        <v>48</v>
      </c>
      <c r="N166" s="35" t="s">
        <v>48</v>
      </c>
      <c r="O166" s="56">
        <v>300</v>
      </c>
      <c r="P166" s="17" t="b">
        <v>1</v>
      </c>
      <c r="Q166" s="663" t="e">
        <f t="shared" ref="Q166:Q170" ca="1" si="27">VLOOKUP(A166, INDIRECT("'Zbrojmistrz/Płatnerz/Kowal'!$B$8:$D"), 3, FALSE())</f>
        <v>#REF!</v>
      </c>
    </row>
    <row r="167" spans="1:17" ht="12.75">
      <c r="A167" s="562" t="s">
        <v>4278</v>
      </c>
      <c r="B167" s="17">
        <v>2</v>
      </c>
      <c r="C167" s="173" t="s">
        <v>4279</v>
      </c>
      <c r="D167" s="6" t="s">
        <v>4280</v>
      </c>
      <c r="E167" s="5" t="s">
        <v>4281</v>
      </c>
      <c r="F167" s="35">
        <v>5</v>
      </c>
      <c r="G167" s="17" t="s">
        <v>4251</v>
      </c>
      <c r="H167" s="619" t="s">
        <v>3633</v>
      </c>
      <c r="I167" s="14">
        <v>65</v>
      </c>
      <c r="J167" s="80">
        <v>105</v>
      </c>
      <c r="K167" s="64">
        <v>35</v>
      </c>
      <c r="L167" s="15">
        <v>9</v>
      </c>
      <c r="M167" s="35" t="s">
        <v>48</v>
      </c>
      <c r="N167" s="35" t="s">
        <v>48</v>
      </c>
      <c r="O167" s="35">
        <v>300</v>
      </c>
      <c r="P167" s="17" t="b">
        <v>1</v>
      </c>
      <c r="Q167" s="170" t="e">
        <f t="shared" ca="1" si="27"/>
        <v>#REF!</v>
      </c>
    </row>
    <row r="168" spans="1:17" ht="12.75">
      <c r="A168" s="562" t="s">
        <v>4283</v>
      </c>
      <c r="B168" s="17">
        <v>2</v>
      </c>
      <c r="C168" s="173" t="s">
        <v>4284</v>
      </c>
      <c r="D168" s="6" t="s">
        <v>4285</v>
      </c>
      <c r="E168" s="5" t="s">
        <v>4286</v>
      </c>
      <c r="F168" s="35">
        <v>5</v>
      </c>
      <c r="G168" s="17" t="s">
        <v>4251</v>
      </c>
      <c r="H168" s="619" t="s">
        <v>3633</v>
      </c>
      <c r="I168" s="14">
        <v>70</v>
      </c>
      <c r="J168" s="80">
        <v>105</v>
      </c>
      <c r="K168" s="64">
        <v>38</v>
      </c>
      <c r="L168" s="15">
        <v>10</v>
      </c>
      <c r="M168" s="35" t="s">
        <v>48</v>
      </c>
      <c r="N168" s="35" t="s">
        <v>48</v>
      </c>
      <c r="O168" s="35">
        <v>325</v>
      </c>
      <c r="P168" s="17" t="b">
        <v>1</v>
      </c>
      <c r="Q168" s="170" t="e">
        <f t="shared" ca="1" si="27"/>
        <v>#REF!</v>
      </c>
    </row>
    <row r="169" spans="1:17" ht="13.5">
      <c r="A169" s="83" t="s">
        <v>4288</v>
      </c>
      <c r="B169" s="17">
        <v>2</v>
      </c>
      <c r="C169" s="173" t="s">
        <v>4289</v>
      </c>
      <c r="D169" s="6" t="s">
        <v>4290</v>
      </c>
      <c r="E169" s="5" t="s">
        <v>4291</v>
      </c>
      <c r="F169" s="56">
        <v>5</v>
      </c>
      <c r="G169" s="17" t="s">
        <v>4251</v>
      </c>
      <c r="H169" s="629" t="s">
        <v>3633</v>
      </c>
      <c r="I169" s="14">
        <v>85</v>
      </c>
      <c r="J169" s="80">
        <v>105</v>
      </c>
      <c r="K169" s="64">
        <v>45</v>
      </c>
      <c r="L169" s="15">
        <v>11</v>
      </c>
      <c r="M169" s="35" t="s">
        <v>48</v>
      </c>
      <c r="N169" s="35" t="s">
        <v>48</v>
      </c>
      <c r="O169" s="56">
        <v>325</v>
      </c>
      <c r="P169" s="17" t="b">
        <v>1</v>
      </c>
      <c r="Q169" s="170" t="e">
        <f t="shared" ca="1" si="27"/>
        <v>#REF!</v>
      </c>
    </row>
    <row r="170" spans="1:17" ht="13.5">
      <c r="A170" s="83" t="s">
        <v>4293</v>
      </c>
      <c r="B170" s="17">
        <v>2</v>
      </c>
      <c r="C170" s="173" t="s">
        <v>4294</v>
      </c>
      <c r="D170" s="6" t="s">
        <v>4295</v>
      </c>
      <c r="E170" s="5" t="s">
        <v>4296</v>
      </c>
      <c r="F170" s="56">
        <v>5</v>
      </c>
      <c r="G170" s="17" t="s">
        <v>4251</v>
      </c>
      <c r="H170" s="629" t="s">
        <v>3633</v>
      </c>
      <c r="I170" s="14">
        <v>90</v>
      </c>
      <c r="J170" s="80">
        <v>105</v>
      </c>
      <c r="K170" s="64">
        <v>48</v>
      </c>
      <c r="L170" s="15">
        <v>12</v>
      </c>
      <c r="M170" s="35" t="s">
        <v>48</v>
      </c>
      <c r="N170" s="35" t="s">
        <v>48</v>
      </c>
      <c r="O170" s="56">
        <v>350</v>
      </c>
      <c r="P170" s="17" t="b">
        <v>1</v>
      </c>
      <c r="Q170" s="170" t="e">
        <f t="shared" ca="1" si="27"/>
        <v>#REF!</v>
      </c>
    </row>
    <row r="171" spans="1:17" ht="16.5">
      <c r="A171" s="1398" t="s">
        <v>13483</v>
      </c>
      <c r="B171" s="1359"/>
      <c r="C171" s="1359"/>
      <c r="D171" s="1359"/>
      <c r="E171" s="1359"/>
      <c r="F171" s="1359"/>
      <c r="G171" s="1359"/>
      <c r="H171" s="1359"/>
      <c r="I171" s="1359"/>
      <c r="J171" s="1359"/>
      <c r="K171" s="1359"/>
      <c r="L171" s="1359"/>
      <c r="M171" s="1359"/>
      <c r="N171" s="1359"/>
      <c r="O171" s="1359"/>
      <c r="P171" s="1359"/>
      <c r="Q171" s="1357"/>
    </row>
    <row r="172" spans="1:17" ht="12.75">
      <c r="A172" s="86" t="s">
        <v>4298</v>
      </c>
      <c r="B172" s="17">
        <v>3</v>
      </c>
      <c r="C172" s="173" t="s">
        <v>4299</v>
      </c>
      <c r="D172" s="6" t="s">
        <v>4300</v>
      </c>
      <c r="E172" s="5" t="s">
        <v>4301</v>
      </c>
      <c r="F172" s="35">
        <v>5.5</v>
      </c>
      <c r="G172" s="17" t="s">
        <v>4251</v>
      </c>
      <c r="H172" s="619" t="s">
        <v>3633</v>
      </c>
      <c r="I172" s="14">
        <v>95</v>
      </c>
      <c r="J172" s="80">
        <v>115</v>
      </c>
      <c r="K172" s="64">
        <v>52</v>
      </c>
      <c r="L172" s="15">
        <v>13</v>
      </c>
      <c r="M172" s="35" t="s">
        <v>48</v>
      </c>
      <c r="N172" s="35" t="s">
        <v>48</v>
      </c>
      <c r="O172" s="35">
        <v>350</v>
      </c>
      <c r="P172" s="17" t="b">
        <v>1</v>
      </c>
      <c r="Q172" s="170" t="e">
        <f t="shared" ref="Q172:Q177" ca="1" si="28">VLOOKUP(A172, INDIRECT("'Zbrojmistrz/Płatnerz/Kowal'!$B$8:$D"), 3, FALSE())</f>
        <v>#REF!</v>
      </c>
    </row>
    <row r="173" spans="1:17" ht="12.75">
      <c r="A173" s="86" t="s">
        <v>4303</v>
      </c>
      <c r="B173" s="17">
        <v>3</v>
      </c>
      <c r="C173" s="173" t="s">
        <v>4304</v>
      </c>
      <c r="D173" s="6" t="s">
        <v>4305</v>
      </c>
      <c r="E173" s="5" t="s">
        <v>4306</v>
      </c>
      <c r="F173" s="35">
        <v>5.5</v>
      </c>
      <c r="G173" s="17" t="s">
        <v>4251</v>
      </c>
      <c r="H173" s="619" t="s">
        <v>3633</v>
      </c>
      <c r="I173" s="14">
        <v>105</v>
      </c>
      <c r="J173" s="80">
        <v>115</v>
      </c>
      <c r="K173" s="64">
        <v>55</v>
      </c>
      <c r="L173" s="15">
        <v>15</v>
      </c>
      <c r="M173" s="35" t="s">
        <v>48</v>
      </c>
      <c r="N173" s="35" t="s">
        <v>48</v>
      </c>
      <c r="O173" s="35">
        <v>375</v>
      </c>
      <c r="P173" s="17" t="b">
        <v>1</v>
      </c>
      <c r="Q173" s="170" t="e">
        <f t="shared" ca="1" si="28"/>
        <v>#REF!</v>
      </c>
    </row>
    <row r="174" spans="1:17" ht="12.75">
      <c r="A174" s="86" t="s">
        <v>4308</v>
      </c>
      <c r="B174" s="17">
        <v>3</v>
      </c>
      <c r="C174" s="173" t="s">
        <v>4309</v>
      </c>
      <c r="D174" s="6" t="s">
        <v>4310</v>
      </c>
      <c r="E174" s="5" t="s">
        <v>4311</v>
      </c>
      <c r="F174" s="35">
        <v>5.5</v>
      </c>
      <c r="G174" s="17" t="s">
        <v>4251</v>
      </c>
      <c r="H174" s="619" t="s">
        <v>3633</v>
      </c>
      <c r="I174" s="14">
        <v>120</v>
      </c>
      <c r="J174" s="80">
        <v>115</v>
      </c>
      <c r="K174" s="64">
        <v>60</v>
      </c>
      <c r="L174" s="15">
        <v>16</v>
      </c>
      <c r="M174" s="35" t="s">
        <v>48</v>
      </c>
      <c r="N174" s="35" t="s">
        <v>48</v>
      </c>
      <c r="O174" s="35">
        <v>375</v>
      </c>
      <c r="P174" s="17" t="b">
        <v>1</v>
      </c>
      <c r="Q174" s="170" t="e">
        <f t="shared" ca="1" si="28"/>
        <v>#REF!</v>
      </c>
    </row>
    <row r="175" spans="1:17" ht="13.5">
      <c r="A175" s="83" t="s">
        <v>4313</v>
      </c>
      <c r="B175" s="17">
        <v>3</v>
      </c>
      <c r="C175" s="173" t="s">
        <v>4314</v>
      </c>
      <c r="D175" s="6" t="s">
        <v>4315</v>
      </c>
      <c r="E175" s="5" t="s">
        <v>4316</v>
      </c>
      <c r="F175" s="56">
        <v>5.5</v>
      </c>
      <c r="G175" s="17" t="s">
        <v>4251</v>
      </c>
      <c r="H175" s="629" t="s">
        <v>3633</v>
      </c>
      <c r="I175" s="14">
        <v>125</v>
      </c>
      <c r="J175" s="80">
        <v>115</v>
      </c>
      <c r="K175" s="64">
        <v>65</v>
      </c>
      <c r="L175" s="15">
        <v>18</v>
      </c>
      <c r="M175" s="35" t="s">
        <v>48</v>
      </c>
      <c r="N175" s="35" t="s">
        <v>48</v>
      </c>
      <c r="O175" s="56">
        <v>375</v>
      </c>
      <c r="P175" s="17" t="b">
        <v>1</v>
      </c>
      <c r="Q175" s="663" t="e">
        <f t="shared" ca="1" si="28"/>
        <v>#REF!</v>
      </c>
    </row>
    <row r="176" spans="1:17" ht="13.5">
      <c r="A176" s="83" t="s">
        <v>4318</v>
      </c>
      <c r="B176" s="17">
        <v>3</v>
      </c>
      <c r="C176" s="173" t="s">
        <v>4319</v>
      </c>
      <c r="D176" s="6" t="s">
        <v>4320</v>
      </c>
      <c r="E176" s="5" t="s">
        <v>4321</v>
      </c>
      <c r="F176" s="56">
        <v>5.5</v>
      </c>
      <c r="G176" s="17" t="s">
        <v>4251</v>
      </c>
      <c r="H176" s="629" t="s">
        <v>3633</v>
      </c>
      <c r="I176" s="14">
        <v>130</v>
      </c>
      <c r="J176" s="80">
        <v>115</v>
      </c>
      <c r="K176" s="64">
        <v>70</v>
      </c>
      <c r="L176" s="15">
        <v>20</v>
      </c>
      <c r="M176" s="35" t="s">
        <v>48</v>
      </c>
      <c r="N176" s="35" t="s">
        <v>48</v>
      </c>
      <c r="O176" s="56">
        <v>375</v>
      </c>
      <c r="P176" s="17" t="b">
        <v>1</v>
      </c>
      <c r="Q176" s="663" t="e">
        <f t="shared" ca="1" si="28"/>
        <v>#REF!</v>
      </c>
    </row>
    <row r="177" spans="1:17" ht="12.75">
      <c r="A177" s="86" t="s">
        <v>4323</v>
      </c>
      <c r="B177" s="17">
        <v>3</v>
      </c>
      <c r="C177" s="568" t="s">
        <v>4324</v>
      </c>
      <c r="D177" s="6" t="s">
        <v>4325</v>
      </c>
      <c r="E177" s="5" t="s">
        <v>4326</v>
      </c>
      <c r="F177" s="35">
        <v>5.5</v>
      </c>
      <c r="G177" s="17" t="s">
        <v>4251</v>
      </c>
      <c r="H177" s="619" t="s">
        <v>3633</v>
      </c>
      <c r="I177" s="14">
        <v>135</v>
      </c>
      <c r="J177" s="80">
        <v>115</v>
      </c>
      <c r="K177" s="64">
        <v>76</v>
      </c>
      <c r="L177" s="15">
        <v>24</v>
      </c>
      <c r="M177" s="35" t="s">
        <v>48</v>
      </c>
      <c r="N177" s="35" t="s">
        <v>48</v>
      </c>
      <c r="O177" s="35">
        <v>375</v>
      </c>
      <c r="P177" s="17" t="b">
        <v>1</v>
      </c>
      <c r="Q177" s="170" t="e">
        <f t="shared" ca="1" si="28"/>
        <v>#REF!</v>
      </c>
    </row>
    <row r="178" spans="1:17" ht="16.5">
      <c r="A178" s="1398" t="s">
        <v>13483</v>
      </c>
      <c r="B178" s="1359"/>
      <c r="C178" s="1359"/>
      <c r="D178" s="1359"/>
      <c r="E178" s="1359"/>
      <c r="F178" s="1359"/>
      <c r="G178" s="1359"/>
      <c r="H178" s="1359"/>
      <c r="I178" s="1359"/>
      <c r="J178" s="1359"/>
      <c r="K178" s="1359"/>
      <c r="L178" s="1359"/>
      <c r="M178" s="1359"/>
      <c r="N178" s="1359"/>
      <c r="O178" s="1359"/>
      <c r="P178" s="1359"/>
      <c r="Q178" s="1357"/>
    </row>
    <row r="179" spans="1:17" ht="12.75">
      <c r="A179" s="86" t="s">
        <v>4328</v>
      </c>
      <c r="B179" s="17">
        <v>4</v>
      </c>
      <c r="C179" s="173" t="s">
        <v>4329</v>
      </c>
      <c r="D179" s="6" t="s">
        <v>4330</v>
      </c>
      <c r="E179" s="5" t="s">
        <v>4331</v>
      </c>
      <c r="F179" s="35">
        <v>6.5</v>
      </c>
      <c r="G179" s="17" t="s">
        <v>4251</v>
      </c>
      <c r="H179" s="619" t="s">
        <v>3633</v>
      </c>
      <c r="I179" s="14">
        <v>155</v>
      </c>
      <c r="J179" s="80">
        <v>125</v>
      </c>
      <c r="K179" s="64">
        <v>85</v>
      </c>
      <c r="L179" s="15">
        <v>25</v>
      </c>
      <c r="M179" s="35" t="s">
        <v>48</v>
      </c>
      <c r="N179" s="35" t="s">
        <v>48</v>
      </c>
      <c r="O179" s="35">
        <v>375</v>
      </c>
      <c r="P179" s="17" t="b">
        <v>1</v>
      </c>
      <c r="Q179" s="170" t="e">
        <f t="shared" ref="Q179:Q183" ca="1" si="29">VLOOKUP(A179, INDIRECT("'Zbrojmistrz/Płatnerz/Kowal'!$B$8:$D"), 3, FALSE())</f>
        <v>#REF!</v>
      </c>
    </row>
    <row r="180" spans="1:17" ht="12.75">
      <c r="A180" s="86" t="s">
        <v>4333</v>
      </c>
      <c r="B180" s="17">
        <v>4</v>
      </c>
      <c r="C180" s="173" t="s">
        <v>4334</v>
      </c>
      <c r="D180" s="6" t="s">
        <v>4335</v>
      </c>
      <c r="E180" s="5" t="s">
        <v>4336</v>
      </c>
      <c r="F180" s="35">
        <v>6.5</v>
      </c>
      <c r="G180" s="17" t="s">
        <v>4251</v>
      </c>
      <c r="H180" s="619" t="s">
        <v>3633</v>
      </c>
      <c r="I180" s="14">
        <v>165</v>
      </c>
      <c r="J180" s="80">
        <v>125</v>
      </c>
      <c r="K180" s="64">
        <v>100</v>
      </c>
      <c r="L180" s="15">
        <v>30</v>
      </c>
      <c r="M180" s="35" t="s">
        <v>48</v>
      </c>
      <c r="N180" s="35" t="s">
        <v>48</v>
      </c>
      <c r="O180" s="35">
        <v>375</v>
      </c>
      <c r="P180" s="17" t="b">
        <v>1</v>
      </c>
      <c r="Q180" s="170" t="e">
        <f t="shared" ca="1" si="29"/>
        <v>#REF!</v>
      </c>
    </row>
    <row r="181" spans="1:17" ht="12.75">
      <c r="A181" s="86" t="s">
        <v>4338</v>
      </c>
      <c r="B181" s="17">
        <v>4</v>
      </c>
      <c r="C181" s="173" t="s">
        <v>4339</v>
      </c>
      <c r="D181" s="6" t="s">
        <v>4340</v>
      </c>
      <c r="E181" s="5" t="s">
        <v>4341</v>
      </c>
      <c r="F181" s="35">
        <v>6.5</v>
      </c>
      <c r="G181" s="17" t="s">
        <v>4251</v>
      </c>
      <c r="H181" s="619" t="s">
        <v>3633</v>
      </c>
      <c r="I181" s="14">
        <v>165</v>
      </c>
      <c r="J181" s="80">
        <v>125</v>
      </c>
      <c r="K181" s="64">
        <v>100</v>
      </c>
      <c r="L181" s="15">
        <v>30</v>
      </c>
      <c r="M181" s="35" t="s">
        <v>48</v>
      </c>
      <c r="N181" s="35" t="s">
        <v>48</v>
      </c>
      <c r="O181" s="35">
        <v>400</v>
      </c>
      <c r="P181" s="17" t="b">
        <v>1</v>
      </c>
      <c r="Q181" s="170" t="e">
        <f t="shared" ca="1" si="29"/>
        <v>#REF!</v>
      </c>
    </row>
    <row r="182" spans="1:17" ht="12.75">
      <c r="A182" s="86" t="s">
        <v>4343</v>
      </c>
      <c r="B182" s="17">
        <v>4</v>
      </c>
      <c r="C182" s="173" t="s">
        <v>4344</v>
      </c>
      <c r="D182" s="6" t="s">
        <v>4345</v>
      </c>
      <c r="E182" s="5" t="s">
        <v>4346</v>
      </c>
      <c r="F182" s="35">
        <v>6.5</v>
      </c>
      <c r="G182" s="17" t="s">
        <v>4251</v>
      </c>
      <c r="H182" s="619" t="s">
        <v>3633</v>
      </c>
      <c r="I182" s="14">
        <v>170</v>
      </c>
      <c r="J182" s="80">
        <v>125</v>
      </c>
      <c r="K182" s="64">
        <v>110</v>
      </c>
      <c r="L182" s="15">
        <v>30</v>
      </c>
      <c r="M182" s="35" t="s">
        <v>48</v>
      </c>
      <c r="N182" s="35" t="s">
        <v>48</v>
      </c>
      <c r="O182" s="35">
        <v>400</v>
      </c>
      <c r="P182" s="17" t="b">
        <v>1</v>
      </c>
      <c r="Q182" s="170" t="e">
        <f t="shared" ca="1" si="29"/>
        <v>#REF!</v>
      </c>
    </row>
    <row r="183" spans="1:17" ht="12.75">
      <c r="A183" s="86" t="s">
        <v>4348</v>
      </c>
      <c r="B183" s="17">
        <v>4</v>
      </c>
      <c r="C183" s="173" t="s">
        <v>4349</v>
      </c>
      <c r="D183" s="6" t="s">
        <v>4350</v>
      </c>
      <c r="E183" s="5" t="s">
        <v>4351</v>
      </c>
      <c r="F183" s="35">
        <v>6.5</v>
      </c>
      <c r="G183" s="17" t="s">
        <v>4251</v>
      </c>
      <c r="H183" s="619" t="s">
        <v>3633</v>
      </c>
      <c r="I183" s="14">
        <v>175</v>
      </c>
      <c r="J183" s="80">
        <v>125</v>
      </c>
      <c r="K183" s="64">
        <v>115</v>
      </c>
      <c r="L183" s="15">
        <v>35</v>
      </c>
      <c r="M183" s="35" t="s">
        <v>48</v>
      </c>
      <c r="N183" s="35" t="s">
        <v>48</v>
      </c>
      <c r="O183" s="35">
        <v>400</v>
      </c>
      <c r="P183" s="17" t="b">
        <v>1</v>
      </c>
      <c r="Q183" s="170" t="e">
        <f t="shared" ca="1" si="29"/>
        <v>#REF!</v>
      </c>
    </row>
    <row r="184" spans="1:17" ht="16.5">
      <c r="A184" s="1398" t="s">
        <v>13483</v>
      </c>
      <c r="B184" s="1359"/>
      <c r="C184" s="1359"/>
      <c r="D184" s="1359"/>
      <c r="E184" s="1359"/>
      <c r="F184" s="1359"/>
      <c r="G184" s="1359"/>
      <c r="H184" s="1359"/>
      <c r="I184" s="1359"/>
      <c r="J184" s="1359"/>
      <c r="K184" s="1359"/>
      <c r="L184" s="1359"/>
      <c r="M184" s="1359"/>
      <c r="N184" s="1359"/>
      <c r="O184" s="1359"/>
      <c r="P184" s="1359"/>
      <c r="Q184" s="1357"/>
    </row>
    <row r="185" spans="1:17" ht="12.75">
      <c r="A185" s="86" t="s">
        <v>4353</v>
      </c>
      <c r="B185" s="17">
        <v>5</v>
      </c>
      <c r="C185" s="173" t="s">
        <v>4354</v>
      </c>
      <c r="D185" s="6" t="s">
        <v>4355</v>
      </c>
      <c r="E185" s="5" t="s">
        <v>4356</v>
      </c>
      <c r="F185" s="35">
        <v>7</v>
      </c>
      <c r="G185" s="17" t="s">
        <v>4251</v>
      </c>
      <c r="H185" s="619" t="s">
        <v>3633</v>
      </c>
      <c r="I185" s="14">
        <v>190</v>
      </c>
      <c r="J185" s="80">
        <v>135</v>
      </c>
      <c r="K185" s="64">
        <v>130</v>
      </c>
      <c r="L185" s="15">
        <v>40</v>
      </c>
      <c r="M185" s="35" t="s">
        <v>48</v>
      </c>
      <c r="N185" s="35" t="s">
        <v>48</v>
      </c>
      <c r="O185" s="35">
        <v>425</v>
      </c>
      <c r="P185" s="17" t="b">
        <v>1</v>
      </c>
      <c r="Q185" s="170" t="e">
        <f t="shared" ref="Q185:Q187" ca="1" si="30">VLOOKUP(A185, INDIRECT("'Zbrojmistrz/Płatnerz/Kowal'!$B$8:$D"), 3, FALSE())</f>
        <v>#REF!</v>
      </c>
    </row>
    <row r="186" spans="1:17" ht="12.75">
      <c r="A186" s="86" t="s">
        <v>4358</v>
      </c>
      <c r="B186" s="17">
        <v>5</v>
      </c>
      <c r="C186" s="173" t="s">
        <v>4359</v>
      </c>
      <c r="D186" s="6" t="s">
        <v>4360</v>
      </c>
      <c r="E186" s="5" t="s">
        <v>4361</v>
      </c>
      <c r="F186" s="35">
        <v>7</v>
      </c>
      <c r="G186" s="17" t="s">
        <v>4251</v>
      </c>
      <c r="H186" s="619" t="s">
        <v>3633</v>
      </c>
      <c r="I186" s="14">
        <v>195</v>
      </c>
      <c r="J186" s="80">
        <v>135</v>
      </c>
      <c r="K186" s="64">
        <v>140</v>
      </c>
      <c r="L186" s="15">
        <v>40</v>
      </c>
      <c r="M186" s="35" t="s">
        <v>48</v>
      </c>
      <c r="N186" s="35" t="s">
        <v>48</v>
      </c>
      <c r="O186" s="35">
        <v>450</v>
      </c>
      <c r="P186" s="17" t="b">
        <v>1</v>
      </c>
      <c r="Q186" s="170" t="e">
        <f t="shared" ca="1" si="30"/>
        <v>#REF!</v>
      </c>
    </row>
    <row r="187" spans="1:17" ht="12.75">
      <c r="A187" s="86" t="s">
        <v>4363</v>
      </c>
      <c r="B187" s="17">
        <v>5</v>
      </c>
      <c r="C187" s="173" t="s">
        <v>4364</v>
      </c>
      <c r="D187" s="6" t="s">
        <v>4365</v>
      </c>
      <c r="E187" s="5" t="s">
        <v>4366</v>
      </c>
      <c r="F187" s="35">
        <v>7</v>
      </c>
      <c r="G187" s="17" t="s">
        <v>4251</v>
      </c>
      <c r="H187" s="619" t="s">
        <v>3633</v>
      </c>
      <c r="I187" s="14">
        <v>200</v>
      </c>
      <c r="J187" s="80">
        <v>135</v>
      </c>
      <c r="K187" s="64">
        <v>150</v>
      </c>
      <c r="L187" s="15">
        <v>40</v>
      </c>
      <c r="M187" s="35" t="s">
        <v>48</v>
      </c>
      <c r="N187" s="35" t="s">
        <v>48</v>
      </c>
      <c r="O187" s="35">
        <v>450</v>
      </c>
      <c r="P187" s="17" t="b">
        <v>1</v>
      </c>
      <c r="Q187" s="170" t="e">
        <f t="shared" ca="1" si="30"/>
        <v>#REF!</v>
      </c>
    </row>
    <row r="188" spans="1:17" ht="12.75">
      <c r="A188" s="651"/>
      <c r="B188" s="651"/>
      <c r="C188" s="652"/>
      <c r="D188" s="651"/>
      <c r="E188" s="651"/>
      <c r="F188" s="653"/>
      <c r="G188" s="651"/>
      <c r="H188" s="651"/>
      <c r="I188" s="654"/>
      <c r="J188" s="651"/>
      <c r="K188" s="655"/>
      <c r="L188" s="656"/>
      <c r="M188" s="653"/>
      <c r="N188" s="653"/>
      <c r="O188" s="653"/>
      <c r="P188" s="290"/>
      <c r="Q188" s="290"/>
    </row>
    <row r="189" spans="1:17" ht="12.75">
      <c r="A189" s="562" t="s">
        <v>4368</v>
      </c>
      <c r="B189" s="17">
        <v>0</v>
      </c>
      <c r="C189" s="173" t="s">
        <v>4369</v>
      </c>
      <c r="D189" s="6" t="s">
        <v>4371</v>
      </c>
      <c r="E189" s="5" t="s">
        <v>4372</v>
      </c>
      <c r="F189" s="35">
        <v>4</v>
      </c>
      <c r="G189" s="17" t="s">
        <v>4370</v>
      </c>
      <c r="H189" s="619" t="s">
        <v>3357</v>
      </c>
      <c r="I189" s="14">
        <v>20</v>
      </c>
      <c r="J189" s="80">
        <v>105</v>
      </c>
      <c r="K189" s="64">
        <v>0</v>
      </c>
      <c r="L189" s="15">
        <v>3</v>
      </c>
      <c r="M189" s="35" t="s">
        <v>48</v>
      </c>
      <c r="N189" s="35" t="s">
        <v>48</v>
      </c>
      <c r="O189" s="35">
        <v>50</v>
      </c>
      <c r="P189" s="17" t="b">
        <v>1</v>
      </c>
      <c r="Q189" s="170" t="e">
        <f t="shared" ref="Q189:Q194" ca="1" si="31">VLOOKUP(A189, INDIRECT("'Zbrojmistrz/Płatnerz/Kowal'!$B$8:$D"), 3, FALSE())</f>
        <v>#REF!</v>
      </c>
    </row>
    <row r="190" spans="1:17" ht="12.75">
      <c r="A190" s="562" t="s">
        <v>4374</v>
      </c>
      <c r="B190" s="17">
        <v>1</v>
      </c>
      <c r="C190" s="173" t="s">
        <v>4250</v>
      </c>
      <c r="D190" s="6" t="s">
        <v>4375</v>
      </c>
      <c r="E190" s="5" t="s">
        <v>4376</v>
      </c>
      <c r="F190" s="35">
        <v>3</v>
      </c>
      <c r="G190" s="17" t="s">
        <v>4105</v>
      </c>
      <c r="H190" s="619" t="s">
        <v>3650</v>
      </c>
      <c r="I190" s="14">
        <v>15</v>
      </c>
      <c r="J190" s="80">
        <v>90</v>
      </c>
      <c r="K190" s="64">
        <v>5</v>
      </c>
      <c r="L190" s="15">
        <v>1</v>
      </c>
      <c r="M190" s="35" t="s">
        <v>48</v>
      </c>
      <c r="N190" s="35" t="s">
        <v>48</v>
      </c>
      <c r="O190" s="35">
        <v>100</v>
      </c>
      <c r="P190" s="17" t="b">
        <v>1</v>
      </c>
      <c r="Q190" s="170" t="e">
        <f t="shared" ca="1" si="31"/>
        <v>#REF!</v>
      </c>
    </row>
    <row r="191" spans="1:17" ht="13.5">
      <c r="A191" s="83" t="s">
        <v>4378</v>
      </c>
      <c r="B191" s="17">
        <v>1</v>
      </c>
      <c r="C191" s="173" t="s">
        <v>4250</v>
      </c>
      <c r="D191" s="6" t="s">
        <v>4379</v>
      </c>
      <c r="E191" s="5" t="s">
        <v>4380</v>
      </c>
      <c r="F191" s="56">
        <v>4</v>
      </c>
      <c r="G191" s="17" t="s">
        <v>4105</v>
      </c>
      <c r="H191" s="629" t="s">
        <v>3650</v>
      </c>
      <c r="I191" s="14">
        <v>20</v>
      </c>
      <c r="J191" s="80">
        <v>90</v>
      </c>
      <c r="K191" s="64">
        <v>10</v>
      </c>
      <c r="L191" s="15">
        <v>2</v>
      </c>
      <c r="M191" s="56" t="s">
        <v>48</v>
      </c>
      <c r="N191" s="56" t="s">
        <v>48</v>
      </c>
      <c r="O191" s="35">
        <v>100</v>
      </c>
      <c r="P191" s="17" t="b">
        <v>1</v>
      </c>
      <c r="Q191" s="170" t="e">
        <f t="shared" ca="1" si="31"/>
        <v>#REF!</v>
      </c>
    </row>
    <row r="192" spans="1:17" ht="12.75">
      <c r="A192" s="562" t="s">
        <v>4382</v>
      </c>
      <c r="B192" s="17">
        <v>1</v>
      </c>
      <c r="C192" s="173" t="s">
        <v>4383</v>
      </c>
      <c r="D192" s="6" t="s">
        <v>4384</v>
      </c>
      <c r="E192" s="5" t="s">
        <v>4385</v>
      </c>
      <c r="F192" s="35">
        <v>3</v>
      </c>
      <c r="G192" s="17" t="s">
        <v>4105</v>
      </c>
      <c r="H192" s="619" t="s">
        <v>3650</v>
      </c>
      <c r="I192" s="14">
        <v>25</v>
      </c>
      <c r="J192" s="80">
        <v>110</v>
      </c>
      <c r="K192" s="64">
        <v>6</v>
      </c>
      <c r="L192" s="15">
        <v>6</v>
      </c>
      <c r="M192" s="35" t="s">
        <v>48</v>
      </c>
      <c r="N192" s="35" t="s">
        <v>48</v>
      </c>
      <c r="O192" s="35">
        <v>100</v>
      </c>
      <c r="P192" s="17" t="b">
        <v>1</v>
      </c>
      <c r="Q192" s="170" t="e">
        <f t="shared" ca="1" si="31"/>
        <v>#REF!</v>
      </c>
    </row>
    <row r="193" spans="1:17" ht="12.75">
      <c r="A193" s="562" t="s">
        <v>4387</v>
      </c>
      <c r="B193" s="17">
        <v>1</v>
      </c>
      <c r="C193" s="173" t="s">
        <v>4388</v>
      </c>
      <c r="D193" s="6" t="s">
        <v>4389</v>
      </c>
      <c r="E193" s="5" t="s">
        <v>4390</v>
      </c>
      <c r="F193" s="35">
        <v>3</v>
      </c>
      <c r="G193" s="17" t="s">
        <v>4370</v>
      </c>
      <c r="H193" s="619" t="s">
        <v>3357</v>
      </c>
      <c r="I193" s="14">
        <v>40</v>
      </c>
      <c r="J193" s="80">
        <v>105</v>
      </c>
      <c r="K193" s="64">
        <v>6</v>
      </c>
      <c r="L193" s="15">
        <v>24</v>
      </c>
      <c r="M193" s="35" t="s">
        <v>48</v>
      </c>
      <c r="N193" s="35" t="s">
        <v>48</v>
      </c>
      <c r="O193" s="35">
        <v>275</v>
      </c>
      <c r="P193" s="17" t="b">
        <v>1</v>
      </c>
      <c r="Q193" s="663" t="e">
        <f t="shared" ca="1" si="31"/>
        <v>#REF!</v>
      </c>
    </row>
    <row r="194" spans="1:17" ht="12.75">
      <c r="A194" s="562" t="s">
        <v>4392</v>
      </c>
      <c r="B194" s="17">
        <v>1</v>
      </c>
      <c r="C194" s="173" t="s">
        <v>4393</v>
      </c>
      <c r="D194" s="6" t="s">
        <v>4395</v>
      </c>
      <c r="E194" s="5" t="s">
        <v>4396</v>
      </c>
      <c r="F194" s="35">
        <v>4</v>
      </c>
      <c r="G194" s="17" t="s">
        <v>4394</v>
      </c>
      <c r="H194" s="619" t="s">
        <v>3650</v>
      </c>
      <c r="I194" s="14">
        <v>40</v>
      </c>
      <c r="J194" s="80">
        <v>95</v>
      </c>
      <c r="K194" s="64">
        <v>24</v>
      </c>
      <c r="L194" s="15">
        <v>6</v>
      </c>
      <c r="M194" s="35" t="s">
        <v>48</v>
      </c>
      <c r="N194" s="35" t="s">
        <v>48</v>
      </c>
      <c r="O194" s="35">
        <v>275</v>
      </c>
      <c r="P194" s="17" t="b">
        <v>1</v>
      </c>
      <c r="Q194" s="170" t="e">
        <f t="shared" ca="1" si="31"/>
        <v>#REF!</v>
      </c>
    </row>
    <row r="195" spans="1:17" ht="16.5">
      <c r="A195" s="1398" t="s">
        <v>13483</v>
      </c>
      <c r="B195" s="1359"/>
      <c r="C195" s="1359"/>
      <c r="D195" s="1359"/>
      <c r="E195" s="1359"/>
      <c r="F195" s="1359"/>
      <c r="G195" s="1359"/>
      <c r="H195" s="1359"/>
      <c r="I195" s="1359"/>
      <c r="J195" s="1359"/>
      <c r="K195" s="1359"/>
      <c r="L195" s="1359"/>
      <c r="M195" s="1359"/>
      <c r="N195" s="1359"/>
      <c r="O195" s="1359"/>
      <c r="P195" s="1359"/>
      <c r="Q195" s="1357"/>
    </row>
    <row r="196" spans="1:17" ht="12.75">
      <c r="A196" s="562" t="s">
        <v>4398</v>
      </c>
      <c r="B196" s="17">
        <v>2</v>
      </c>
      <c r="C196" s="173" t="s">
        <v>4399</v>
      </c>
      <c r="D196" s="6" t="s">
        <v>4400</v>
      </c>
      <c r="E196" s="5" t="s">
        <v>4401</v>
      </c>
      <c r="F196" s="35">
        <v>5</v>
      </c>
      <c r="G196" s="17" t="s">
        <v>4394</v>
      </c>
      <c r="H196" s="619" t="s">
        <v>3650</v>
      </c>
      <c r="I196" s="14">
        <v>50</v>
      </c>
      <c r="J196" s="80">
        <v>105</v>
      </c>
      <c r="K196" s="64">
        <v>32</v>
      </c>
      <c r="L196" s="15">
        <v>8</v>
      </c>
      <c r="M196" s="35" t="s">
        <v>48</v>
      </c>
      <c r="N196" s="35" t="s">
        <v>48</v>
      </c>
      <c r="O196" s="35">
        <v>300</v>
      </c>
      <c r="P196" s="17" t="b">
        <v>1</v>
      </c>
      <c r="Q196" s="170" t="e">
        <f t="shared" ref="Q196:Q200" ca="1" si="32">VLOOKUP(A196, INDIRECT("'Zbrojmistrz/Płatnerz/Kowal'!$B$8:$D"), 3, FALSE())</f>
        <v>#REF!</v>
      </c>
    </row>
    <row r="197" spans="1:17" ht="12.75">
      <c r="A197" s="562" t="s">
        <v>4403</v>
      </c>
      <c r="B197" s="17">
        <v>2</v>
      </c>
      <c r="C197" s="173" t="s">
        <v>4404</v>
      </c>
      <c r="D197" s="6" t="s">
        <v>4405</v>
      </c>
      <c r="E197" s="5" t="s">
        <v>4406</v>
      </c>
      <c r="F197" s="35">
        <v>4.5</v>
      </c>
      <c r="G197" s="17" t="s">
        <v>4394</v>
      </c>
      <c r="H197" s="619" t="s">
        <v>3650</v>
      </c>
      <c r="I197" s="14">
        <v>65</v>
      </c>
      <c r="J197" s="80">
        <v>105</v>
      </c>
      <c r="K197" s="64">
        <v>38</v>
      </c>
      <c r="L197" s="15">
        <v>10</v>
      </c>
      <c r="M197" s="35" t="s">
        <v>48</v>
      </c>
      <c r="N197" s="35" t="s">
        <v>48</v>
      </c>
      <c r="O197" s="35">
        <v>300</v>
      </c>
      <c r="P197" s="17" t="b">
        <v>1</v>
      </c>
      <c r="Q197" s="170" t="e">
        <f t="shared" ca="1" si="32"/>
        <v>#REF!</v>
      </c>
    </row>
    <row r="198" spans="1:17" ht="12.75">
      <c r="A198" s="562" t="s">
        <v>4408</v>
      </c>
      <c r="B198" s="17">
        <v>2</v>
      </c>
      <c r="C198" s="173" t="s">
        <v>4409</v>
      </c>
      <c r="D198" s="6" t="s">
        <v>4410</v>
      </c>
      <c r="E198" s="5" t="s">
        <v>4411</v>
      </c>
      <c r="F198" s="35">
        <v>4</v>
      </c>
      <c r="G198" s="17" t="s">
        <v>4370</v>
      </c>
      <c r="H198" s="619" t="s">
        <v>3357</v>
      </c>
      <c r="I198" s="14">
        <v>55</v>
      </c>
      <c r="J198" s="80">
        <v>115</v>
      </c>
      <c r="K198" s="64">
        <v>10</v>
      </c>
      <c r="L198" s="15">
        <v>38</v>
      </c>
      <c r="M198" s="35" t="s">
        <v>48</v>
      </c>
      <c r="N198" s="35" t="s">
        <v>48</v>
      </c>
      <c r="O198" s="35">
        <v>300</v>
      </c>
      <c r="P198" s="17" t="b">
        <v>1</v>
      </c>
      <c r="Q198" s="170" t="e">
        <f t="shared" ca="1" si="32"/>
        <v>#REF!</v>
      </c>
    </row>
    <row r="199" spans="1:17" ht="13.5">
      <c r="A199" s="83" t="s">
        <v>13512</v>
      </c>
      <c r="B199" s="17">
        <v>2</v>
      </c>
      <c r="C199" s="173" t="s">
        <v>4414</v>
      </c>
      <c r="D199" s="6" t="s">
        <v>4415</v>
      </c>
      <c r="E199" s="5" t="s">
        <v>4416</v>
      </c>
      <c r="F199" s="56">
        <v>5</v>
      </c>
      <c r="G199" s="17" t="s">
        <v>4394</v>
      </c>
      <c r="H199" s="629" t="s">
        <v>3650</v>
      </c>
      <c r="I199" s="14">
        <v>85</v>
      </c>
      <c r="J199" s="80">
        <v>105</v>
      </c>
      <c r="K199" s="64">
        <v>48</v>
      </c>
      <c r="L199" s="15">
        <v>12</v>
      </c>
      <c r="M199" s="35" t="s">
        <v>48</v>
      </c>
      <c r="N199" s="35" t="s">
        <v>48</v>
      </c>
      <c r="O199" s="56">
        <v>325</v>
      </c>
      <c r="P199" s="17" t="b">
        <v>1</v>
      </c>
      <c r="Q199" s="170" t="e">
        <f t="shared" ca="1" si="32"/>
        <v>#REF!</v>
      </c>
    </row>
    <row r="200" spans="1:17" ht="12.75">
      <c r="A200" s="562" t="s">
        <v>4418</v>
      </c>
      <c r="B200" s="17">
        <v>2</v>
      </c>
      <c r="C200" s="173" t="s">
        <v>4419</v>
      </c>
      <c r="D200" s="6" t="s">
        <v>4420</v>
      </c>
      <c r="E200" s="5" t="s">
        <v>4421</v>
      </c>
      <c r="F200" s="35">
        <v>4</v>
      </c>
      <c r="G200" s="17" t="s">
        <v>4370</v>
      </c>
      <c r="H200" s="619" t="s">
        <v>3357</v>
      </c>
      <c r="I200" s="14">
        <v>75</v>
      </c>
      <c r="J200" s="80">
        <v>115</v>
      </c>
      <c r="K200" s="64">
        <v>12</v>
      </c>
      <c r="L200" s="15">
        <v>48</v>
      </c>
      <c r="M200" s="35" t="s">
        <v>48</v>
      </c>
      <c r="N200" s="35" t="s">
        <v>48</v>
      </c>
      <c r="O200" s="35">
        <v>325</v>
      </c>
      <c r="P200" s="17" t="b">
        <v>1</v>
      </c>
      <c r="Q200" s="170" t="e">
        <f t="shared" ca="1" si="32"/>
        <v>#REF!</v>
      </c>
    </row>
    <row r="201" spans="1:17" ht="16.5">
      <c r="A201" s="1398" t="s">
        <v>13483</v>
      </c>
      <c r="B201" s="1359"/>
      <c r="C201" s="1359"/>
      <c r="D201" s="1359"/>
      <c r="E201" s="1359"/>
      <c r="F201" s="1359"/>
      <c r="G201" s="1359"/>
      <c r="H201" s="1359"/>
      <c r="I201" s="1359"/>
      <c r="J201" s="1359"/>
      <c r="K201" s="1359"/>
      <c r="L201" s="1359"/>
      <c r="M201" s="1359"/>
      <c r="N201" s="1359"/>
      <c r="O201" s="1359"/>
      <c r="P201" s="1359"/>
      <c r="Q201" s="1357"/>
    </row>
    <row r="202" spans="1:17" ht="12.75">
      <c r="A202" s="86" t="s">
        <v>4423</v>
      </c>
      <c r="B202" s="17">
        <v>3</v>
      </c>
      <c r="C202" s="173" t="s">
        <v>4424</v>
      </c>
      <c r="D202" s="6" t="s">
        <v>4425</v>
      </c>
      <c r="E202" s="5" t="s">
        <v>4426</v>
      </c>
      <c r="F202" s="35">
        <v>5.5</v>
      </c>
      <c r="G202" s="17" t="s">
        <v>4370</v>
      </c>
      <c r="H202" s="619" t="s">
        <v>3650</v>
      </c>
      <c r="I202" s="14">
        <v>80</v>
      </c>
      <c r="J202" s="80">
        <v>140</v>
      </c>
      <c r="K202" s="64">
        <v>35</v>
      </c>
      <c r="L202" s="15">
        <v>35</v>
      </c>
      <c r="M202" s="35" t="s">
        <v>48</v>
      </c>
      <c r="N202" s="35" t="s">
        <v>48</v>
      </c>
      <c r="O202" s="35">
        <v>325</v>
      </c>
      <c r="P202" s="17" t="b">
        <v>1</v>
      </c>
      <c r="Q202" s="170" t="e">
        <f t="shared" ref="Q202:Q207" ca="1" si="33">VLOOKUP(A202, INDIRECT("'Zbrojmistrz/Płatnerz/Kowal'!$B$8:$D"), 3, FALSE())</f>
        <v>#REF!</v>
      </c>
    </row>
    <row r="203" spans="1:17" ht="12.75">
      <c r="A203" s="86" t="s">
        <v>4428</v>
      </c>
      <c r="B203" s="17">
        <v>3</v>
      </c>
      <c r="C203" s="173" t="s">
        <v>4429</v>
      </c>
      <c r="D203" s="6" t="s">
        <v>4430</v>
      </c>
      <c r="E203" s="5" t="s">
        <v>4431</v>
      </c>
      <c r="F203" s="35">
        <v>5.5</v>
      </c>
      <c r="G203" s="17" t="s">
        <v>4394</v>
      </c>
      <c r="H203" s="619" t="s">
        <v>3650</v>
      </c>
      <c r="I203" s="14">
        <v>110</v>
      </c>
      <c r="J203" s="80">
        <v>115</v>
      </c>
      <c r="K203" s="64">
        <v>61</v>
      </c>
      <c r="L203" s="15">
        <v>15</v>
      </c>
      <c r="M203" s="35" t="s">
        <v>48</v>
      </c>
      <c r="N203" s="35" t="s">
        <v>48</v>
      </c>
      <c r="O203" s="35">
        <v>325</v>
      </c>
      <c r="P203" s="17" t="b">
        <v>1</v>
      </c>
      <c r="Q203" s="170" t="e">
        <f t="shared" ca="1" si="33"/>
        <v>#REF!</v>
      </c>
    </row>
    <row r="204" spans="1:17" ht="12.75">
      <c r="A204" s="86" t="s">
        <v>4433</v>
      </c>
      <c r="B204" s="17">
        <v>3</v>
      </c>
      <c r="C204" s="173" t="s">
        <v>4434</v>
      </c>
      <c r="D204" s="6" t="s">
        <v>4435</v>
      </c>
      <c r="E204" s="5" t="s">
        <v>4436</v>
      </c>
      <c r="F204" s="35">
        <v>5.5</v>
      </c>
      <c r="G204" s="17" t="s">
        <v>4370</v>
      </c>
      <c r="H204" s="619" t="s">
        <v>3357</v>
      </c>
      <c r="I204" s="14">
        <v>90</v>
      </c>
      <c r="J204" s="80">
        <v>125</v>
      </c>
      <c r="K204" s="64">
        <v>15</v>
      </c>
      <c r="L204" s="15">
        <v>61</v>
      </c>
      <c r="M204" s="35" t="s">
        <v>48</v>
      </c>
      <c r="N204" s="35" t="s">
        <v>48</v>
      </c>
      <c r="O204" s="35">
        <v>325</v>
      </c>
      <c r="P204" s="17" t="b">
        <v>1</v>
      </c>
      <c r="Q204" s="170" t="e">
        <f t="shared" ca="1" si="33"/>
        <v>#REF!</v>
      </c>
    </row>
    <row r="205" spans="1:17" ht="12.75">
      <c r="A205" s="86" t="s">
        <v>4438</v>
      </c>
      <c r="B205" s="17">
        <v>3</v>
      </c>
      <c r="C205" s="173" t="s">
        <v>4439</v>
      </c>
      <c r="D205" s="6" t="s">
        <v>4440</v>
      </c>
      <c r="E205" s="5" t="s">
        <v>4441</v>
      </c>
      <c r="F205" s="35">
        <v>5.5</v>
      </c>
      <c r="G205" s="17" t="s">
        <v>4370</v>
      </c>
      <c r="H205" s="619" t="s">
        <v>3357</v>
      </c>
      <c r="I205" s="14">
        <v>115</v>
      </c>
      <c r="J205" s="80">
        <v>130</v>
      </c>
      <c r="K205" s="64">
        <v>18</v>
      </c>
      <c r="L205" s="15">
        <v>72</v>
      </c>
      <c r="M205" s="35" t="s">
        <v>48</v>
      </c>
      <c r="N205" s="35" t="s">
        <v>48</v>
      </c>
      <c r="O205" s="35">
        <v>350</v>
      </c>
      <c r="P205" s="17" t="b">
        <v>1</v>
      </c>
      <c r="Q205" s="170" t="e">
        <f t="shared" ca="1" si="33"/>
        <v>#REF!</v>
      </c>
    </row>
    <row r="206" spans="1:17" ht="12.75">
      <c r="A206" s="86" t="s">
        <v>4443</v>
      </c>
      <c r="B206" s="17">
        <v>3</v>
      </c>
      <c r="C206" s="173" t="s">
        <v>4444</v>
      </c>
      <c r="D206" s="6" t="s">
        <v>4445</v>
      </c>
      <c r="E206" s="5" t="s">
        <v>4446</v>
      </c>
      <c r="F206" s="35">
        <v>5.5</v>
      </c>
      <c r="G206" s="17" t="s">
        <v>4394</v>
      </c>
      <c r="H206" s="619" t="s">
        <v>3650</v>
      </c>
      <c r="I206" s="14">
        <v>135</v>
      </c>
      <c r="J206" s="80">
        <v>115</v>
      </c>
      <c r="K206" s="64">
        <v>72</v>
      </c>
      <c r="L206" s="15">
        <v>18</v>
      </c>
      <c r="M206" s="35" t="s">
        <v>48</v>
      </c>
      <c r="N206" s="35" t="s">
        <v>48</v>
      </c>
      <c r="O206" s="35">
        <v>350</v>
      </c>
      <c r="P206" s="17" t="b">
        <v>1</v>
      </c>
      <c r="Q206" s="170" t="e">
        <f t="shared" ca="1" si="33"/>
        <v>#REF!</v>
      </c>
    </row>
    <row r="207" spans="1:17" ht="12.75">
      <c r="A207" s="86" t="s">
        <v>4448</v>
      </c>
      <c r="B207" s="17">
        <v>3</v>
      </c>
      <c r="C207" s="173" t="s">
        <v>4449</v>
      </c>
      <c r="D207" s="6" t="s">
        <v>4450</v>
      </c>
      <c r="E207" s="5" t="s">
        <v>4451</v>
      </c>
      <c r="F207" s="35">
        <v>5.5</v>
      </c>
      <c r="G207" s="17" t="s">
        <v>4394</v>
      </c>
      <c r="H207" s="619" t="s">
        <v>3650</v>
      </c>
      <c r="I207" s="14">
        <v>135</v>
      </c>
      <c r="J207" s="80">
        <v>115</v>
      </c>
      <c r="K207" s="64">
        <v>72</v>
      </c>
      <c r="L207" s="15">
        <v>18</v>
      </c>
      <c r="M207" s="35" t="s">
        <v>48</v>
      </c>
      <c r="N207" s="35" t="s">
        <v>48</v>
      </c>
      <c r="O207" s="35">
        <v>375</v>
      </c>
      <c r="P207" s="17" t="b">
        <v>1</v>
      </c>
      <c r="Q207" s="170" t="e">
        <f t="shared" ca="1" si="33"/>
        <v>#REF!</v>
      </c>
    </row>
    <row r="208" spans="1:17" ht="16.5">
      <c r="A208" s="1398" t="s">
        <v>13483</v>
      </c>
      <c r="B208" s="1359"/>
      <c r="C208" s="1359"/>
      <c r="D208" s="1359"/>
      <c r="E208" s="1359"/>
      <c r="F208" s="1359"/>
      <c r="G208" s="1359"/>
      <c r="H208" s="1359"/>
      <c r="I208" s="1359"/>
      <c r="J208" s="1359"/>
      <c r="K208" s="1359"/>
      <c r="L208" s="1359"/>
      <c r="M208" s="1359"/>
      <c r="N208" s="1359"/>
      <c r="O208" s="1359"/>
      <c r="P208" s="1359"/>
      <c r="Q208" s="1357"/>
    </row>
    <row r="209" spans="1:17" ht="12.75">
      <c r="A209" s="562" t="s">
        <v>4453</v>
      </c>
      <c r="B209" s="17">
        <v>4</v>
      </c>
      <c r="C209" s="173" t="s">
        <v>4454</v>
      </c>
      <c r="D209" s="6" t="s">
        <v>4455</v>
      </c>
      <c r="E209" s="5" t="s">
        <v>4456</v>
      </c>
      <c r="F209" s="35">
        <v>6.5</v>
      </c>
      <c r="G209" s="17" t="s">
        <v>4370</v>
      </c>
      <c r="H209" s="619" t="s">
        <v>3357</v>
      </c>
      <c r="I209" s="14">
        <v>130</v>
      </c>
      <c r="J209" s="80">
        <v>155</v>
      </c>
      <c r="K209" s="64">
        <v>60</v>
      </c>
      <c r="L209" s="15">
        <v>60</v>
      </c>
      <c r="M209" s="35" t="s">
        <v>48</v>
      </c>
      <c r="N209" s="35" t="s">
        <v>48</v>
      </c>
      <c r="O209" s="35">
        <v>375</v>
      </c>
      <c r="P209" s="17" t="b">
        <v>1</v>
      </c>
      <c r="Q209" s="170" t="e">
        <f t="shared" ref="Q209:Q214" ca="1" si="34">VLOOKUP(A209, INDIRECT("'Zbrojmistrz/Płatnerz/Kowal'!$B$8:$D"), 3, FALSE())</f>
        <v>#REF!</v>
      </c>
    </row>
    <row r="210" spans="1:17" ht="12.75">
      <c r="A210" s="562" t="s">
        <v>4458</v>
      </c>
      <c r="B210" s="17">
        <v>4</v>
      </c>
      <c r="C210" s="173" t="s">
        <v>4459</v>
      </c>
      <c r="D210" s="6" t="s">
        <v>4460</v>
      </c>
      <c r="E210" s="5" t="s">
        <v>4461</v>
      </c>
      <c r="F210" s="35">
        <v>6.5</v>
      </c>
      <c r="G210" s="17" t="s">
        <v>4394</v>
      </c>
      <c r="H210" s="619" t="s">
        <v>3650</v>
      </c>
      <c r="I210" s="14">
        <v>160</v>
      </c>
      <c r="J210" s="80">
        <v>125</v>
      </c>
      <c r="K210" s="64">
        <v>95</v>
      </c>
      <c r="L210" s="15">
        <v>25</v>
      </c>
      <c r="M210" s="35" t="s">
        <v>48</v>
      </c>
      <c r="N210" s="35" t="s">
        <v>48</v>
      </c>
      <c r="O210" s="35">
        <v>375</v>
      </c>
      <c r="P210" s="17" t="b">
        <v>1</v>
      </c>
      <c r="Q210" s="170" t="e">
        <f t="shared" ca="1" si="34"/>
        <v>#REF!</v>
      </c>
    </row>
    <row r="211" spans="1:17" ht="12.75">
      <c r="A211" s="562" t="s">
        <v>4463</v>
      </c>
      <c r="B211" s="17">
        <v>4</v>
      </c>
      <c r="C211" s="173" t="s">
        <v>4464</v>
      </c>
      <c r="D211" s="6" t="s">
        <v>4465</v>
      </c>
      <c r="E211" s="5" t="s">
        <v>4466</v>
      </c>
      <c r="F211" s="35">
        <v>6.5</v>
      </c>
      <c r="G211" s="17" t="s">
        <v>4370</v>
      </c>
      <c r="H211" s="619" t="s">
        <v>3357</v>
      </c>
      <c r="I211" s="14">
        <v>140</v>
      </c>
      <c r="J211" s="80">
        <v>135</v>
      </c>
      <c r="K211" s="64">
        <v>25</v>
      </c>
      <c r="L211" s="15">
        <v>95</v>
      </c>
      <c r="M211" s="35" t="s">
        <v>48</v>
      </c>
      <c r="N211" s="35" t="s">
        <v>48</v>
      </c>
      <c r="O211" s="35">
        <v>375</v>
      </c>
      <c r="P211" s="17" t="b">
        <v>1</v>
      </c>
      <c r="Q211" s="170" t="e">
        <f t="shared" ca="1" si="34"/>
        <v>#REF!</v>
      </c>
    </row>
    <row r="212" spans="1:17" ht="12.75">
      <c r="A212" s="562" t="s">
        <v>4468</v>
      </c>
      <c r="B212" s="17">
        <v>4</v>
      </c>
      <c r="C212" s="173" t="s">
        <v>4225</v>
      </c>
      <c r="D212" s="6" t="s">
        <v>4469</v>
      </c>
      <c r="E212" s="5" t="s">
        <v>4470</v>
      </c>
      <c r="F212" s="35">
        <v>6.5</v>
      </c>
      <c r="G212" s="17" t="s">
        <v>4394</v>
      </c>
      <c r="H212" s="619" t="s">
        <v>3650</v>
      </c>
      <c r="I212" s="14">
        <v>170</v>
      </c>
      <c r="J212" s="80">
        <v>125</v>
      </c>
      <c r="K212" s="64">
        <v>110</v>
      </c>
      <c r="L212" s="15">
        <v>30</v>
      </c>
      <c r="M212" s="35" t="s">
        <v>48</v>
      </c>
      <c r="N212" s="35" t="s">
        <v>48</v>
      </c>
      <c r="O212" s="35">
        <v>375</v>
      </c>
      <c r="P212" s="17" t="b">
        <v>1</v>
      </c>
      <c r="Q212" s="170" t="e">
        <f t="shared" ca="1" si="34"/>
        <v>#REF!</v>
      </c>
    </row>
    <row r="213" spans="1:17" ht="12.75">
      <c r="A213" s="562" t="s">
        <v>4472</v>
      </c>
      <c r="B213" s="17">
        <v>4</v>
      </c>
      <c r="C213" s="173" t="s">
        <v>4473</v>
      </c>
      <c r="D213" s="6" t="s">
        <v>4474</v>
      </c>
      <c r="E213" s="5" t="s">
        <v>4475</v>
      </c>
      <c r="F213" s="35">
        <v>6.5</v>
      </c>
      <c r="G213" s="17" t="s">
        <v>4370</v>
      </c>
      <c r="H213" s="619" t="s">
        <v>3357</v>
      </c>
      <c r="I213" s="14">
        <v>155</v>
      </c>
      <c r="J213" s="80">
        <v>135</v>
      </c>
      <c r="K213" s="64">
        <v>35</v>
      </c>
      <c r="L213" s="15">
        <v>115</v>
      </c>
      <c r="M213" s="35" t="s">
        <v>48</v>
      </c>
      <c r="N213" s="35" t="s">
        <v>48</v>
      </c>
      <c r="O213" s="35">
        <v>400</v>
      </c>
      <c r="P213" s="17" t="b">
        <v>1</v>
      </c>
      <c r="Q213" s="170" t="e">
        <f t="shared" ca="1" si="34"/>
        <v>#REF!</v>
      </c>
    </row>
    <row r="214" spans="1:17" ht="12.75">
      <c r="A214" s="562" t="s">
        <v>4477</v>
      </c>
      <c r="B214" s="17">
        <v>4</v>
      </c>
      <c r="C214" s="173" t="s">
        <v>4478</v>
      </c>
      <c r="D214" s="6" t="s">
        <v>4479</v>
      </c>
      <c r="E214" s="5" t="s">
        <v>4480</v>
      </c>
      <c r="F214" s="35">
        <v>6.5</v>
      </c>
      <c r="G214" s="17" t="s">
        <v>4394</v>
      </c>
      <c r="H214" s="619" t="s">
        <v>3650</v>
      </c>
      <c r="I214" s="14">
        <v>175</v>
      </c>
      <c r="J214" s="80">
        <v>125</v>
      </c>
      <c r="K214" s="64">
        <v>115</v>
      </c>
      <c r="L214" s="15">
        <v>35</v>
      </c>
      <c r="M214" s="35" t="s">
        <v>48</v>
      </c>
      <c r="N214" s="35" t="s">
        <v>48</v>
      </c>
      <c r="O214" s="35">
        <v>400</v>
      </c>
      <c r="P214" s="17" t="b">
        <v>1</v>
      </c>
      <c r="Q214" s="170" t="e">
        <f t="shared" ca="1" si="34"/>
        <v>#REF!</v>
      </c>
    </row>
    <row r="215" spans="1:17" ht="16.5">
      <c r="A215" s="1398" t="s">
        <v>13483</v>
      </c>
      <c r="B215" s="1359"/>
      <c r="C215" s="1359"/>
      <c r="D215" s="1359"/>
      <c r="E215" s="1359"/>
      <c r="F215" s="1359"/>
      <c r="G215" s="1359"/>
      <c r="H215" s="1359"/>
      <c r="I215" s="1359"/>
      <c r="J215" s="1359"/>
      <c r="K215" s="1359"/>
      <c r="L215" s="1359"/>
      <c r="M215" s="1359"/>
      <c r="N215" s="1359"/>
      <c r="O215" s="1359"/>
      <c r="P215" s="1359"/>
      <c r="Q215" s="1357"/>
    </row>
    <row r="216" spans="1:17" ht="12.75">
      <c r="A216" s="86" t="s">
        <v>4482</v>
      </c>
      <c r="B216" s="17">
        <v>5</v>
      </c>
      <c r="C216" s="173" t="s">
        <v>4483</v>
      </c>
      <c r="D216" s="6" t="s">
        <v>4484</v>
      </c>
      <c r="E216" s="5" t="s">
        <v>4485</v>
      </c>
      <c r="F216" s="35">
        <v>7</v>
      </c>
      <c r="G216" s="17" t="s">
        <v>4370</v>
      </c>
      <c r="H216" s="619" t="s">
        <v>3357</v>
      </c>
      <c r="I216" s="14">
        <v>165</v>
      </c>
      <c r="J216" s="80">
        <v>145</v>
      </c>
      <c r="K216" s="64">
        <v>40</v>
      </c>
      <c r="L216" s="15">
        <v>130</v>
      </c>
      <c r="M216" s="35" t="s">
        <v>48</v>
      </c>
      <c r="N216" s="35" t="s">
        <v>48</v>
      </c>
      <c r="O216" s="35">
        <v>425</v>
      </c>
      <c r="P216" s="17" t="b">
        <v>1</v>
      </c>
      <c r="Q216" s="170" t="e">
        <f t="shared" ref="Q216:Q219" ca="1" si="35">VLOOKUP(A216, INDIRECT("'Zbrojmistrz/Płatnerz/Kowal'!$B$8:$D"), 3, FALSE())</f>
        <v>#REF!</v>
      </c>
    </row>
    <row r="217" spans="1:17" ht="12.75">
      <c r="A217" s="86" t="s">
        <v>4487</v>
      </c>
      <c r="B217" s="17">
        <v>5</v>
      </c>
      <c r="C217" s="173" t="s">
        <v>4488</v>
      </c>
      <c r="D217" s="6" t="s">
        <v>4489</v>
      </c>
      <c r="E217" s="5" t="s">
        <v>4490</v>
      </c>
      <c r="F217" s="35">
        <v>7</v>
      </c>
      <c r="G217" s="17" t="s">
        <v>4394</v>
      </c>
      <c r="H217" s="619" t="s">
        <v>3650</v>
      </c>
      <c r="I217" s="14">
        <v>185</v>
      </c>
      <c r="J217" s="80">
        <v>135</v>
      </c>
      <c r="K217" s="64">
        <v>130</v>
      </c>
      <c r="L217" s="15">
        <v>40</v>
      </c>
      <c r="M217" s="35" t="s">
        <v>48</v>
      </c>
      <c r="N217" s="35" t="s">
        <v>48</v>
      </c>
      <c r="O217" s="35">
        <v>425</v>
      </c>
      <c r="P217" s="17" t="b">
        <v>1</v>
      </c>
      <c r="Q217" s="170" t="e">
        <f t="shared" ca="1" si="35"/>
        <v>#REF!</v>
      </c>
    </row>
    <row r="218" spans="1:17" ht="12.75">
      <c r="A218" s="83" t="s">
        <v>4492</v>
      </c>
      <c r="B218" s="17">
        <v>5</v>
      </c>
      <c r="C218" s="173" t="s">
        <v>4493</v>
      </c>
      <c r="D218" s="6" t="s">
        <v>4494</v>
      </c>
      <c r="E218" s="5" t="s">
        <v>4495</v>
      </c>
      <c r="F218" s="56">
        <v>7</v>
      </c>
      <c r="G218" s="17" t="s">
        <v>4370</v>
      </c>
      <c r="H218" s="619" t="s">
        <v>3357</v>
      </c>
      <c r="I218" s="14">
        <v>175</v>
      </c>
      <c r="J218" s="80">
        <v>145</v>
      </c>
      <c r="K218" s="64">
        <v>40</v>
      </c>
      <c r="L218" s="15">
        <v>150</v>
      </c>
      <c r="M218" s="35" t="s">
        <v>48</v>
      </c>
      <c r="N218" s="35" t="s">
        <v>48</v>
      </c>
      <c r="O218" s="56">
        <v>450</v>
      </c>
      <c r="P218" s="17" t="b">
        <v>1</v>
      </c>
      <c r="Q218" s="170" t="e">
        <f t="shared" ca="1" si="35"/>
        <v>#REF!</v>
      </c>
    </row>
    <row r="219" spans="1:17" ht="12.75">
      <c r="A219" s="86" t="s">
        <v>4497</v>
      </c>
      <c r="B219" s="17">
        <v>5</v>
      </c>
      <c r="C219" s="173" t="s">
        <v>4498</v>
      </c>
      <c r="D219" s="6" t="s">
        <v>4499</v>
      </c>
      <c r="E219" s="5" t="s">
        <v>4500</v>
      </c>
      <c r="F219" s="35">
        <v>7</v>
      </c>
      <c r="G219" s="17" t="s">
        <v>4394</v>
      </c>
      <c r="H219" s="619" t="s">
        <v>3650</v>
      </c>
      <c r="I219" s="14">
        <v>195</v>
      </c>
      <c r="J219" s="80">
        <v>135</v>
      </c>
      <c r="K219" s="64">
        <v>150</v>
      </c>
      <c r="L219" s="15">
        <v>40</v>
      </c>
      <c r="M219" s="35" t="s">
        <v>48</v>
      </c>
      <c r="N219" s="35" t="s">
        <v>48</v>
      </c>
      <c r="O219" s="35">
        <v>450</v>
      </c>
      <c r="P219" s="17" t="b">
        <v>1</v>
      </c>
      <c r="Q219" s="170" t="e">
        <f t="shared" ca="1" si="35"/>
        <v>#REF!</v>
      </c>
    </row>
    <row r="220" spans="1:17" ht="12.75">
      <c r="A220" s="651"/>
      <c r="B220" s="651"/>
      <c r="C220" s="652"/>
      <c r="D220" s="651"/>
      <c r="E220" s="653"/>
      <c r="F220" s="653"/>
      <c r="G220" s="651"/>
      <c r="H220" s="651"/>
      <c r="I220" s="654"/>
      <c r="J220" s="651"/>
      <c r="K220" s="655"/>
      <c r="L220" s="656"/>
      <c r="M220" s="653"/>
      <c r="N220" s="653"/>
      <c r="O220" s="653"/>
      <c r="P220" s="290"/>
      <c r="Q220" s="290"/>
    </row>
    <row r="221" spans="1:17" ht="12.75">
      <c r="A221" s="1413" t="s">
        <v>13513</v>
      </c>
      <c r="B221" s="1392"/>
      <c r="C221" s="1392"/>
      <c r="D221" s="1392"/>
      <c r="E221" s="1392"/>
      <c r="F221" s="1392"/>
      <c r="G221" s="1392"/>
      <c r="H221" s="1392"/>
      <c r="I221" s="1392"/>
      <c r="J221" s="1392"/>
      <c r="K221" s="1392"/>
      <c r="L221" s="1392"/>
      <c r="M221" s="1392"/>
      <c r="N221" s="1392"/>
      <c r="O221" s="1392"/>
      <c r="P221" s="1392"/>
      <c r="Q221" s="1393"/>
    </row>
    <row r="222" spans="1:17" ht="12.75">
      <c r="A222" s="1394"/>
      <c r="B222" s="1395"/>
      <c r="C222" s="1395"/>
      <c r="D222" s="1395"/>
      <c r="E222" s="1395"/>
      <c r="F222" s="1395"/>
      <c r="G222" s="1395"/>
      <c r="H222" s="1395"/>
      <c r="I222" s="1395"/>
      <c r="J222" s="1395"/>
      <c r="K222" s="1395"/>
      <c r="L222" s="1395"/>
      <c r="M222" s="1395"/>
      <c r="N222" s="1395"/>
      <c r="O222" s="1395"/>
      <c r="P222" s="1395"/>
      <c r="Q222" s="1396"/>
    </row>
    <row r="223" spans="1:17" ht="12.75">
      <c r="A223" s="86" t="s">
        <v>3441</v>
      </c>
      <c r="B223" s="17">
        <v>0</v>
      </c>
      <c r="C223" s="173" t="s">
        <v>3442</v>
      </c>
      <c r="D223" s="7" t="s">
        <v>3447</v>
      </c>
      <c r="E223" s="33" t="s">
        <v>3448</v>
      </c>
      <c r="F223" s="35">
        <v>1.5</v>
      </c>
      <c r="G223" s="17" t="s">
        <v>3443</v>
      </c>
      <c r="H223" s="619" t="s">
        <v>3357</v>
      </c>
      <c r="I223" s="14">
        <v>15</v>
      </c>
      <c r="J223" s="80" t="s">
        <v>40</v>
      </c>
      <c r="K223" s="64">
        <v>1</v>
      </c>
      <c r="L223" s="15">
        <v>5</v>
      </c>
      <c r="M223" s="35" t="s">
        <v>48</v>
      </c>
      <c r="N223" s="35" t="s">
        <v>48</v>
      </c>
      <c r="O223" s="35" t="s">
        <v>48</v>
      </c>
      <c r="P223" s="17" t="b">
        <v>1</v>
      </c>
      <c r="Q223" s="170" t="e">
        <f t="array" aca="1" ref="Q223" ca="1">VLOOKUP(A223, INDIRECT("'Łuczarz'!$B$8:$D"), 3, FALSE())</f>
        <v>#REF!</v>
      </c>
    </row>
    <row r="224" spans="1:17" ht="16.5">
      <c r="A224" s="1398" t="s">
        <v>13483</v>
      </c>
      <c r="B224" s="1359"/>
      <c r="C224" s="1359"/>
      <c r="D224" s="1359"/>
      <c r="E224" s="1359"/>
      <c r="F224" s="1359"/>
      <c r="G224" s="1359"/>
      <c r="H224" s="1359"/>
      <c r="I224" s="1359"/>
      <c r="J224" s="1359"/>
      <c r="K224" s="1359"/>
      <c r="L224" s="1359"/>
      <c r="M224" s="1359"/>
      <c r="N224" s="1359"/>
      <c r="O224" s="1359"/>
      <c r="P224" s="1359"/>
      <c r="Q224" s="1357"/>
    </row>
    <row r="225" spans="1:17" ht="12.75">
      <c r="A225" s="86" t="s">
        <v>3450</v>
      </c>
      <c r="B225" s="17">
        <v>1</v>
      </c>
      <c r="C225" s="173" t="s">
        <v>3451</v>
      </c>
      <c r="D225" s="6" t="s">
        <v>3452</v>
      </c>
      <c r="E225" s="33" t="s">
        <v>3453</v>
      </c>
      <c r="F225" s="35">
        <v>1.5</v>
      </c>
      <c r="G225" s="17" t="s">
        <v>3443</v>
      </c>
      <c r="H225" s="619" t="s">
        <v>3357</v>
      </c>
      <c r="I225" s="14">
        <v>20</v>
      </c>
      <c r="J225" s="80" t="s">
        <v>40</v>
      </c>
      <c r="K225" s="64">
        <v>2</v>
      </c>
      <c r="L225" s="15">
        <v>12</v>
      </c>
      <c r="M225" s="35" t="s">
        <v>48</v>
      </c>
      <c r="N225" s="35" t="s">
        <v>48</v>
      </c>
      <c r="O225" s="35" t="s">
        <v>48</v>
      </c>
      <c r="P225" s="17" t="b">
        <v>1</v>
      </c>
      <c r="Q225" s="170" t="e">
        <f t="shared" ref="Q225:Q226" ca="1" si="36">VLOOKUP(A225, INDIRECT("'Łuczarz'!$B$8:$D"), 3, FALSE())</f>
        <v>#REF!</v>
      </c>
    </row>
    <row r="226" spans="1:17" ht="12.75">
      <c r="A226" s="86" t="s">
        <v>3455</v>
      </c>
      <c r="B226" s="17">
        <v>1</v>
      </c>
      <c r="C226" s="173" t="s">
        <v>3456</v>
      </c>
      <c r="D226" s="6" t="s">
        <v>3457</v>
      </c>
      <c r="E226" s="33" t="s">
        <v>3458</v>
      </c>
      <c r="F226" s="35">
        <v>1.5</v>
      </c>
      <c r="G226" s="17" t="s">
        <v>3443</v>
      </c>
      <c r="H226" s="619" t="s">
        <v>3357</v>
      </c>
      <c r="I226" s="14">
        <v>30</v>
      </c>
      <c r="J226" s="80" t="s">
        <v>40</v>
      </c>
      <c r="K226" s="64">
        <v>6</v>
      </c>
      <c r="L226" s="15">
        <v>24</v>
      </c>
      <c r="M226" s="35" t="s">
        <v>48</v>
      </c>
      <c r="N226" s="35" t="s">
        <v>48</v>
      </c>
      <c r="O226" s="35" t="s">
        <v>48</v>
      </c>
      <c r="P226" s="17" t="b">
        <v>1</v>
      </c>
      <c r="Q226" s="170" t="e">
        <f t="shared" ca="1" si="36"/>
        <v>#REF!</v>
      </c>
    </row>
    <row r="227" spans="1:17" ht="16.5">
      <c r="A227" s="1398" t="s">
        <v>13483</v>
      </c>
      <c r="B227" s="1359"/>
      <c r="C227" s="1359"/>
      <c r="D227" s="1359"/>
      <c r="E227" s="1359"/>
      <c r="F227" s="1359"/>
      <c r="G227" s="1359"/>
      <c r="H227" s="1359"/>
      <c r="I227" s="1359"/>
      <c r="J227" s="1359"/>
      <c r="K227" s="1359"/>
      <c r="L227" s="1359"/>
      <c r="M227" s="1359"/>
      <c r="N227" s="1359"/>
      <c r="O227" s="1359"/>
      <c r="P227" s="1359"/>
      <c r="Q227" s="1357"/>
    </row>
    <row r="228" spans="1:17" ht="12.75">
      <c r="A228" s="86" t="s">
        <v>3460</v>
      </c>
      <c r="B228" s="17">
        <v>2</v>
      </c>
      <c r="C228" s="173" t="s">
        <v>3461</v>
      </c>
      <c r="D228" s="6" t="s">
        <v>3462</v>
      </c>
      <c r="E228" s="33" t="s">
        <v>3463</v>
      </c>
      <c r="F228" s="35">
        <v>2</v>
      </c>
      <c r="G228" s="17" t="s">
        <v>3443</v>
      </c>
      <c r="H228" s="619" t="s">
        <v>3357</v>
      </c>
      <c r="I228" s="14">
        <v>40</v>
      </c>
      <c r="J228" s="80" t="s">
        <v>40</v>
      </c>
      <c r="K228" s="64">
        <v>8</v>
      </c>
      <c r="L228" s="15">
        <v>32</v>
      </c>
      <c r="M228" s="35" t="s">
        <v>48</v>
      </c>
      <c r="N228" s="35" t="s">
        <v>48</v>
      </c>
      <c r="O228" s="35" t="s">
        <v>48</v>
      </c>
      <c r="P228" s="17" t="b">
        <v>1</v>
      </c>
      <c r="Q228" s="170" t="e">
        <f t="shared" ref="Q228:Q234" ca="1" si="37">VLOOKUP(A228, INDIRECT("'Łuczarz'!$B$8:$D"), 3, FALSE())</f>
        <v>#REF!</v>
      </c>
    </row>
    <row r="229" spans="1:17" ht="12.75">
      <c r="A229" s="86" t="s">
        <v>3465</v>
      </c>
      <c r="B229" s="17">
        <v>2</v>
      </c>
      <c r="C229" s="173" t="s">
        <v>3466</v>
      </c>
      <c r="D229" s="6" t="s">
        <v>3467</v>
      </c>
      <c r="E229" s="33" t="s">
        <v>3468</v>
      </c>
      <c r="F229" s="35">
        <v>2</v>
      </c>
      <c r="G229" s="17" t="s">
        <v>3443</v>
      </c>
      <c r="H229" s="619" t="s">
        <v>3357</v>
      </c>
      <c r="I229" s="14">
        <v>45</v>
      </c>
      <c r="J229" s="80" t="s">
        <v>40</v>
      </c>
      <c r="K229" s="64">
        <v>8</v>
      </c>
      <c r="L229" s="15">
        <v>35</v>
      </c>
      <c r="M229" s="35" t="s">
        <v>48</v>
      </c>
      <c r="N229" s="35" t="s">
        <v>48</v>
      </c>
      <c r="O229" s="35" t="s">
        <v>48</v>
      </c>
      <c r="P229" s="17" t="b">
        <v>1</v>
      </c>
      <c r="Q229" s="170" t="e">
        <f t="shared" ca="1" si="37"/>
        <v>#REF!</v>
      </c>
    </row>
    <row r="230" spans="1:17" ht="12.75">
      <c r="A230" s="86" t="s">
        <v>3469</v>
      </c>
      <c r="B230" s="17">
        <v>2</v>
      </c>
      <c r="C230" s="173" t="s">
        <v>3470</v>
      </c>
      <c r="D230" s="6" t="s">
        <v>3471</v>
      </c>
      <c r="E230" s="33" t="s">
        <v>3472</v>
      </c>
      <c r="F230" s="35">
        <v>2</v>
      </c>
      <c r="G230" s="17" t="s">
        <v>3443</v>
      </c>
      <c r="H230" s="619" t="s">
        <v>3357</v>
      </c>
      <c r="I230" s="14">
        <v>50</v>
      </c>
      <c r="J230" s="80" t="s">
        <v>40</v>
      </c>
      <c r="K230" s="64">
        <v>10</v>
      </c>
      <c r="L230" s="15">
        <v>38</v>
      </c>
      <c r="M230" s="35" t="s">
        <v>48</v>
      </c>
      <c r="N230" s="35" t="s">
        <v>48</v>
      </c>
      <c r="O230" s="35" t="s">
        <v>48</v>
      </c>
      <c r="P230" s="17" t="b">
        <v>1</v>
      </c>
      <c r="Q230" s="170" t="e">
        <f t="shared" ca="1" si="37"/>
        <v>#REF!</v>
      </c>
    </row>
    <row r="231" spans="1:17" ht="12.75">
      <c r="A231" s="86" t="s">
        <v>3474</v>
      </c>
      <c r="B231" s="17">
        <v>2</v>
      </c>
      <c r="C231" s="173" t="s">
        <v>3475</v>
      </c>
      <c r="D231" s="6" t="s">
        <v>3476</v>
      </c>
      <c r="E231" s="33" t="s">
        <v>3477</v>
      </c>
      <c r="F231" s="35">
        <v>2</v>
      </c>
      <c r="G231" s="17" t="s">
        <v>3443</v>
      </c>
      <c r="H231" s="619" t="s">
        <v>3357</v>
      </c>
      <c r="I231" s="14">
        <v>50</v>
      </c>
      <c r="J231" s="80" t="s">
        <v>40</v>
      </c>
      <c r="K231" s="64">
        <v>10</v>
      </c>
      <c r="L231" s="15">
        <v>38</v>
      </c>
      <c r="M231" s="35" t="s">
        <v>48</v>
      </c>
      <c r="N231" s="35" t="s">
        <v>48</v>
      </c>
      <c r="O231" s="35" t="s">
        <v>48</v>
      </c>
      <c r="P231" s="17" t="b">
        <v>1</v>
      </c>
      <c r="Q231" s="170" t="e">
        <f t="shared" ca="1" si="37"/>
        <v>#REF!</v>
      </c>
    </row>
    <row r="232" spans="1:17" ht="12.75">
      <c r="A232" s="86" t="s">
        <v>3479</v>
      </c>
      <c r="B232" s="17">
        <v>2</v>
      </c>
      <c r="C232" s="173" t="s">
        <v>3480</v>
      </c>
      <c r="D232" s="6" t="s">
        <v>3481</v>
      </c>
      <c r="E232" s="33" t="s">
        <v>3482</v>
      </c>
      <c r="F232" s="35">
        <v>2</v>
      </c>
      <c r="G232" s="17" t="s">
        <v>3443</v>
      </c>
      <c r="H232" s="619" t="s">
        <v>3357</v>
      </c>
      <c r="I232" s="14">
        <v>55</v>
      </c>
      <c r="J232" s="80" t="s">
        <v>40</v>
      </c>
      <c r="K232" s="64">
        <v>11</v>
      </c>
      <c r="L232" s="15">
        <v>45</v>
      </c>
      <c r="M232" s="35" t="s">
        <v>48</v>
      </c>
      <c r="N232" s="35" t="s">
        <v>48</v>
      </c>
      <c r="O232" s="35" t="s">
        <v>48</v>
      </c>
      <c r="P232" s="17" t="b">
        <v>1</v>
      </c>
      <c r="Q232" s="170" t="e">
        <f t="shared" ca="1" si="37"/>
        <v>#REF!</v>
      </c>
    </row>
    <row r="233" spans="1:17" ht="12.75">
      <c r="A233" s="86" t="s">
        <v>3484</v>
      </c>
      <c r="B233" s="17">
        <v>2</v>
      </c>
      <c r="C233" s="173" t="s">
        <v>3485</v>
      </c>
      <c r="D233" s="7" t="s">
        <v>3486</v>
      </c>
      <c r="E233" s="33" t="s">
        <v>3487</v>
      </c>
      <c r="F233" s="35">
        <v>2</v>
      </c>
      <c r="G233" s="17" t="s">
        <v>3443</v>
      </c>
      <c r="H233" s="619" t="s">
        <v>3357</v>
      </c>
      <c r="I233" s="14">
        <v>60</v>
      </c>
      <c r="J233" s="80" t="s">
        <v>40</v>
      </c>
      <c r="K233" s="64">
        <v>12</v>
      </c>
      <c r="L233" s="15">
        <v>48</v>
      </c>
      <c r="M233" s="35" t="s">
        <v>48</v>
      </c>
      <c r="N233" s="35" t="s">
        <v>48</v>
      </c>
      <c r="O233" s="35" t="s">
        <v>48</v>
      </c>
      <c r="P233" s="17" t="b">
        <v>1</v>
      </c>
      <c r="Q233" s="170" t="e">
        <f t="shared" ca="1" si="37"/>
        <v>#REF!</v>
      </c>
    </row>
    <row r="234" spans="1:17" ht="12.75">
      <c r="A234" s="86" t="s">
        <v>3489</v>
      </c>
      <c r="B234" s="17">
        <v>2</v>
      </c>
      <c r="C234" s="173" t="s">
        <v>3490</v>
      </c>
      <c r="D234" s="7" t="s">
        <v>3491</v>
      </c>
      <c r="E234" s="33" t="s">
        <v>3492</v>
      </c>
      <c r="F234" s="35">
        <v>2</v>
      </c>
      <c r="G234" s="17" t="s">
        <v>3443</v>
      </c>
      <c r="H234" s="619" t="s">
        <v>3357</v>
      </c>
      <c r="I234" s="14">
        <v>60</v>
      </c>
      <c r="J234" s="80" t="s">
        <v>40</v>
      </c>
      <c r="K234" s="64">
        <v>12</v>
      </c>
      <c r="L234" s="15">
        <v>48</v>
      </c>
      <c r="M234" s="35" t="s">
        <v>48</v>
      </c>
      <c r="N234" s="35" t="s">
        <v>48</v>
      </c>
      <c r="O234" s="35" t="s">
        <v>48</v>
      </c>
      <c r="P234" s="17" t="b">
        <v>1</v>
      </c>
      <c r="Q234" s="170" t="e">
        <f t="shared" ca="1" si="37"/>
        <v>#REF!</v>
      </c>
    </row>
    <row r="235" spans="1:17" ht="16.5">
      <c r="A235" s="1398" t="s">
        <v>13483</v>
      </c>
      <c r="B235" s="1359"/>
      <c r="C235" s="1359"/>
      <c r="D235" s="1359"/>
      <c r="E235" s="1359"/>
      <c r="F235" s="1359"/>
      <c r="G235" s="1359"/>
      <c r="H235" s="1359"/>
      <c r="I235" s="1359"/>
      <c r="J235" s="1359"/>
      <c r="K235" s="1359"/>
      <c r="L235" s="1359"/>
      <c r="M235" s="1359"/>
      <c r="N235" s="1359"/>
      <c r="O235" s="1359"/>
      <c r="P235" s="1359"/>
      <c r="Q235" s="1357"/>
    </row>
    <row r="236" spans="1:17" ht="12.75">
      <c r="A236" s="86" t="s">
        <v>3494</v>
      </c>
      <c r="B236" s="17">
        <v>3</v>
      </c>
      <c r="C236" s="173" t="s">
        <v>3495</v>
      </c>
      <c r="D236" s="6" t="s">
        <v>3496</v>
      </c>
      <c r="E236" s="33" t="s">
        <v>3497</v>
      </c>
      <c r="F236" s="35">
        <v>2.5</v>
      </c>
      <c r="G236" s="17" t="s">
        <v>3443</v>
      </c>
      <c r="H236" s="619" t="s">
        <v>3357</v>
      </c>
      <c r="I236" s="14">
        <v>70</v>
      </c>
      <c r="J236" s="80" t="s">
        <v>40</v>
      </c>
      <c r="K236" s="64">
        <v>16</v>
      </c>
      <c r="L236" s="15">
        <v>60</v>
      </c>
      <c r="M236" s="35" t="s">
        <v>48</v>
      </c>
      <c r="N236" s="35" t="s">
        <v>48</v>
      </c>
      <c r="O236" s="35" t="s">
        <v>48</v>
      </c>
      <c r="P236" s="17" t="b">
        <v>1</v>
      </c>
      <c r="Q236" s="170" t="e">
        <f t="shared" ref="Q236:Q240" ca="1" si="38">VLOOKUP(A236, INDIRECT("'Łuczarz'!$B$8:$D"), 3, FALSE())</f>
        <v>#REF!</v>
      </c>
    </row>
    <row r="237" spans="1:17" ht="12.75">
      <c r="A237" s="86" t="s">
        <v>3499</v>
      </c>
      <c r="B237" s="17">
        <v>3</v>
      </c>
      <c r="C237" s="173" t="s">
        <v>3500</v>
      </c>
      <c r="D237" s="6" t="s">
        <v>3501</v>
      </c>
      <c r="E237" s="33" t="s">
        <v>3502</v>
      </c>
      <c r="F237" s="35">
        <v>2.5</v>
      </c>
      <c r="G237" s="17" t="s">
        <v>3443</v>
      </c>
      <c r="H237" s="619" t="s">
        <v>3357</v>
      </c>
      <c r="I237" s="14">
        <v>70</v>
      </c>
      <c r="J237" s="80" t="s">
        <v>40</v>
      </c>
      <c r="K237" s="64">
        <v>16</v>
      </c>
      <c r="L237" s="15">
        <v>60</v>
      </c>
      <c r="M237" s="35" t="s">
        <v>48</v>
      </c>
      <c r="N237" s="35" t="s">
        <v>48</v>
      </c>
      <c r="O237" s="35" t="s">
        <v>48</v>
      </c>
      <c r="P237" s="17" t="b">
        <v>1</v>
      </c>
      <c r="Q237" s="170" t="e">
        <f t="shared" ca="1" si="38"/>
        <v>#REF!</v>
      </c>
    </row>
    <row r="238" spans="1:17" ht="12.75">
      <c r="A238" s="86" t="s">
        <v>3504</v>
      </c>
      <c r="B238" s="17">
        <v>3</v>
      </c>
      <c r="C238" s="173" t="s">
        <v>3505</v>
      </c>
      <c r="D238" s="6" t="s">
        <v>3506</v>
      </c>
      <c r="E238" s="33" t="s">
        <v>3507</v>
      </c>
      <c r="F238" s="35">
        <v>2.5</v>
      </c>
      <c r="G238" s="17" t="s">
        <v>3443</v>
      </c>
      <c r="H238" s="619" t="s">
        <v>3357</v>
      </c>
      <c r="I238" s="14">
        <v>80</v>
      </c>
      <c r="J238" s="80" t="s">
        <v>40</v>
      </c>
      <c r="K238" s="64">
        <v>20</v>
      </c>
      <c r="L238" s="15">
        <v>70</v>
      </c>
      <c r="M238" s="35" t="s">
        <v>48</v>
      </c>
      <c r="N238" s="35" t="s">
        <v>48</v>
      </c>
      <c r="O238" s="35" t="s">
        <v>48</v>
      </c>
      <c r="P238" s="17" t="b">
        <v>1</v>
      </c>
      <c r="Q238" s="170" t="e">
        <f t="shared" ca="1" si="38"/>
        <v>#REF!</v>
      </c>
    </row>
    <row r="239" spans="1:17" ht="12.75">
      <c r="A239" s="86" t="s">
        <v>3509</v>
      </c>
      <c r="B239" s="17">
        <v>3</v>
      </c>
      <c r="C239" s="173" t="s">
        <v>3510</v>
      </c>
      <c r="D239" s="6" t="s">
        <v>3511</v>
      </c>
      <c r="E239" s="33" t="s">
        <v>3512</v>
      </c>
      <c r="F239" s="35">
        <v>2.5</v>
      </c>
      <c r="G239" s="17" t="s">
        <v>3443</v>
      </c>
      <c r="H239" s="619" t="s">
        <v>3357</v>
      </c>
      <c r="I239" s="14">
        <v>80</v>
      </c>
      <c r="J239" s="80" t="s">
        <v>40</v>
      </c>
      <c r="K239" s="64">
        <v>20</v>
      </c>
      <c r="L239" s="15">
        <v>70</v>
      </c>
      <c r="M239" s="35" t="s">
        <v>48</v>
      </c>
      <c r="N239" s="35" t="s">
        <v>48</v>
      </c>
      <c r="O239" s="35" t="s">
        <v>48</v>
      </c>
      <c r="P239" s="17" t="b">
        <v>1</v>
      </c>
      <c r="Q239" s="170" t="e">
        <f t="shared" ca="1" si="38"/>
        <v>#REF!</v>
      </c>
    </row>
    <row r="240" spans="1:17" ht="12.75">
      <c r="A240" s="86" t="s">
        <v>3514</v>
      </c>
      <c r="B240" s="17">
        <v>3</v>
      </c>
      <c r="C240" s="173" t="s">
        <v>3515</v>
      </c>
      <c r="D240" s="6" t="s">
        <v>3516</v>
      </c>
      <c r="E240" s="33" t="s">
        <v>3517</v>
      </c>
      <c r="F240" s="35">
        <v>2.5</v>
      </c>
      <c r="G240" s="17" t="s">
        <v>3443</v>
      </c>
      <c r="H240" s="619" t="s">
        <v>3357</v>
      </c>
      <c r="I240" s="14">
        <v>90</v>
      </c>
      <c r="J240" s="80" t="s">
        <v>40</v>
      </c>
      <c r="K240" s="64">
        <v>24</v>
      </c>
      <c r="L240" s="15">
        <v>76</v>
      </c>
      <c r="M240" s="35" t="s">
        <v>48</v>
      </c>
      <c r="N240" s="35" t="s">
        <v>48</v>
      </c>
      <c r="O240" s="35" t="s">
        <v>48</v>
      </c>
      <c r="P240" s="17" t="b">
        <v>1</v>
      </c>
      <c r="Q240" s="170" t="e">
        <f t="shared" ca="1" si="38"/>
        <v>#REF!</v>
      </c>
    </row>
    <row r="241" spans="1:17" ht="16.5">
      <c r="A241" s="1398" t="s">
        <v>13483</v>
      </c>
      <c r="B241" s="1359"/>
      <c r="C241" s="1359"/>
      <c r="D241" s="1359"/>
      <c r="E241" s="1359"/>
      <c r="F241" s="1359"/>
      <c r="G241" s="1359"/>
      <c r="H241" s="1359"/>
      <c r="I241" s="1359"/>
      <c r="J241" s="1359"/>
      <c r="K241" s="1359"/>
      <c r="L241" s="1359"/>
      <c r="M241" s="1359"/>
      <c r="N241" s="1359"/>
      <c r="O241" s="1359"/>
      <c r="P241" s="1359"/>
      <c r="Q241" s="1357"/>
    </row>
    <row r="242" spans="1:17" ht="12.75">
      <c r="A242" s="86" t="s">
        <v>3519</v>
      </c>
      <c r="B242" s="17">
        <v>4</v>
      </c>
      <c r="C242" s="173" t="s">
        <v>3520</v>
      </c>
      <c r="D242" s="6" t="s">
        <v>3521</v>
      </c>
      <c r="E242" s="33" t="s">
        <v>3522</v>
      </c>
      <c r="F242" s="35">
        <v>3</v>
      </c>
      <c r="G242" s="17" t="s">
        <v>3443</v>
      </c>
      <c r="H242" s="619" t="s">
        <v>3357</v>
      </c>
      <c r="I242" s="14">
        <v>100</v>
      </c>
      <c r="J242" s="80" t="s">
        <v>40</v>
      </c>
      <c r="K242" s="64">
        <v>30</v>
      </c>
      <c r="L242" s="15">
        <v>100</v>
      </c>
      <c r="M242" s="35" t="s">
        <v>48</v>
      </c>
      <c r="N242" s="35" t="s">
        <v>48</v>
      </c>
      <c r="O242" s="35" t="s">
        <v>48</v>
      </c>
      <c r="P242" s="17" t="b">
        <v>1</v>
      </c>
      <c r="Q242" s="170" t="e">
        <f t="shared" ref="Q242:Q248" ca="1" si="39">VLOOKUP(A242, INDIRECT("'Łuczarz'!$B$8:$D"), 3, FALSE())</f>
        <v>#REF!</v>
      </c>
    </row>
    <row r="243" spans="1:17" ht="12.75">
      <c r="A243" s="86" t="s">
        <v>3524</v>
      </c>
      <c r="B243" s="17">
        <v>4</v>
      </c>
      <c r="C243" s="173" t="s">
        <v>3525</v>
      </c>
      <c r="D243" s="6" t="s">
        <v>3526</v>
      </c>
      <c r="E243" s="33" t="s">
        <v>3527</v>
      </c>
      <c r="F243" s="35">
        <v>3</v>
      </c>
      <c r="G243" s="17" t="s">
        <v>3443</v>
      </c>
      <c r="H243" s="619" t="s">
        <v>3357</v>
      </c>
      <c r="I243" s="14">
        <v>100</v>
      </c>
      <c r="J243" s="80" t="s">
        <v>40</v>
      </c>
      <c r="K243" s="64">
        <v>30</v>
      </c>
      <c r="L243" s="15">
        <v>100</v>
      </c>
      <c r="M243" s="35" t="s">
        <v>48</v>
      </c>
      <c r="N243" s="35" t="s">
        <v>48</v>
      </c>
      <c r="O243" s="35" t="s">
        <v>48</v>
      </c>
      <c r="P243" s="17" t="b">
        <v>1</v>
      </c>
      <c r="Q243" s="170" t="e">
        <f t="shared" ca="1" si="39"/>
        <v>#REF!</v>
      </c>
    </row>
    <row r="244" spans="1:17" ht="12.75">
      <c r="A244" s="86" t="s">
        <v>3529</v>
      </c>
      <c r="B244" s="17">
        <v>4</v>
      </c>
      <c r="C244" s="173" t="s">
        <v>3530</v>
      </c>
      <c r="D244" s="7" t="s">
        <v>3531</v>
      </c>
      <c r="E244" s="33" t="s">
        <v>3532</v>
      </c>
      <c r="F244" s="35">
        <v>3</v>
      </c>
      <c r="G244" s="17" t="s">
        <v>3443</v>
      </c>
      <c r="H244" s="619" t="s">
        <v>3357</v>
      </c>
      <c r="I244" s="14">
        <v>105</v>
      </c>
      <c r="J244" s="80" t="s">
        <v>40</v>
      </c>
      <c r="K244" s="64">
        <v>35</v>
      </c>
      <c r="L244" s="15">
        <v>100</v>
      </c>
      <c r="M244" s="35" t="s">
        <v>48</v>
      </c>
      <c r="N244" s="35" t="s">
        <v>48</v>
      </c>
      <c r="O244" s="35" t="s">
        <v>48</v>
      </c>
      <c r="P244" s="17" t="b">
        <v>1</v>
      </c>
      <c r="Q244" s="170" t="e">
        <f t="shared" ca="1" si="39"/>
        <v>#REF!</v>
      </c>
    </row>
    <row r="245" spans="1:17" ht="12.75">
      <c r="A245" s="86" t="s">
        <v>3534</v>
      </c>
      <c r="B245" s="17">
        <v>4</v>
      </c>
      <c r="C245" s="173" t="s">
        <v>3535</v>
      </c>
      <c r="D245" s="6" t="s">
        <v>3536</v>
      </c>
      <c r="E245" s="33" t="s">
        <v>3537</v>
      </c>
      <c r="F245" s="35">
        <v>3</v>
      </c>
      <c r="G245" s="17" t="s">
        <v>3443</v>
      </c>
      <c r="H245" s="619" t="s">
        <v>3357</v>
      </c>
      <c r="I245" s="14">
        <v>105</v>
      </c>
      <c r="J245" s="80" t="s">
        <v>40</v>
      </c>
      <c r="K245" s="64">
        <v>35</v>
      </c>
      <c r="L245" s="15">
        <v>100</v>
      </c>
      <c r="M245" s="35" t="s">
        <v>48</v>
      </c>
      <c r="N245" s="35" t="s">
        <v>48</v>
      </c>
      <c r="O245" s="35" t="s">
        <v>48</v>
      </c>
      <c r="P245" s="17" t="b">
        <v>1</v>
      </c>
      <c r="Q245" s="170" t="e">
        <f t="shared" ca="1" si="39"/>
        <v>#REF!</v>
      </c>
    </row>
    <row r="246" spans="1:17" ht="12.75">
      <c r="A246" s="86" t="s">
        <v>3539</v>
      </c>
      <c r="B246" s="17">
        <v>4</v>
      </c>
      <c r="C246" s="173" t="s">
        <v>3540</v>
      </c>
      <c r="D246" s="7" t="s">
        <v>3541</v>
      </c>
      <c r="E246" s="33" t="s">
        <v>3542</v>
      </c>
      <c r="F246" s="35">
        <v>3</v>
      </c>
      <c r="G246" s="17" t="s">
        <v>3443</v>
      </c>
      <c r="H246" s="619" t="s">
        <v>3357</v>
      </c>
      <c r="I246" s="14">
        <v>105</v>
      </c>
      <c r="J246" s="80" t="s">
        <v>40</v>
      </c>
      <c r="K246" s="64">
        <v>35</v>
      </c>
      <c r="L246" s="15">
        <v>105</v>
      </c>
      <c r="M246" s="35" t="s">
        <v>48</v>
      </c>
      <c r="N246" s="35" t="s">
        <v>48</v>
      </c>
      <c r="O246" s="35" t="s">
        <v>48</v>
      </c>
      <c r="P246" s="17" t="b">
        <v>1</v>
      </c>
      <c r="Q246" s="170" t="e">
        <f t="shared" ca="1" si="39"/>
        <v>#REF!</v>
      </c>
    </row>
    <row r="247" spans="1:17" ht="12.75">
      <c r="A247" s="86" t="s">
        <v>3544</v>
      </c>
      <c r="B247" s="17">
        <v>4</v>
      </c>
      <c r="C247" s="173" t="s">
        <v>3545</v>
      </c>
      <c r="D247" s="6" t="s">
        <v>3546</v>
      </c>
      <c r="E247" s="33" t="s">
        <v>3547</v>
      </c>
      <c r="F247" s="35">
        <v>3</v>
      </c>
      <c r="G247" s="17" t="s">
        <v>3443</v>
      </c>
      <c r="H247" s="619" t="s">
        <v>3357</v>
      </c>
      <c r="I247" s="14">
        <v>110</v>
      </c>
      <c r="J247" s="80" t="s">
        <v>40</v>
      </c>
      <c r="K247" s="64">
        <v>35</v>
      </c>
      <c r="L247" s="15">
        <v>110</v>
      </c>
      <c r="M247" s="35" t="s">
        <v>48</v>
      </c>
      <c r="N247" s="35" t="s">
        <v>48</v>
      </c>
      <c r="O247" s="35" t="s">
        <v>48</v>
      </c>
      <c r="P247" s="17" t="b">
        <v>1</v>
      </c>
      <c r="Q247" s="170" t="e">
        <f t="shared" ca="1" si="39"/>
        <v>#REF!</v>
      </c>
    </row>
    <row r="248" spans="1:17" ht="12.75">
      <c r="A248" s="86" t="s">
        <v>3549</v>
      </c>
      <c r="B248" s="17">
        <v>4</v>
      </c>
      <c r="C248" s="173" t="s">
        <v>3550</v>
      </c>
      <c r="D248" s="6" t="s">
        <v>3551</v>
      </c>
      <c r="E248" s="33" t="s">
        <v>3552</v>
      </c>
      <c r="F248" s="35">
        <v>3</v>
      </c>
      <c r="G248" s="17" t="s">
        <v>3443</v>
      </c>
      <c r="H248" s="619" t="s">
        <v>3357</v>
      </c>
      <c r="I248" s="14">
        <v>115</v>
      </c>
      <c r="J248" s="80" t="s">
        <v>40</v>
      </c>
      <c r="K248" s="64">
        <v>35</v>
      </c>
      <c r="L248" s="15">
        <v>115</v>
      </c>
      <c r="M248" s="35" t="s">
        <v>48</v>
      </c>
      <c r="N248" s="35" t="s">
        <v>48</v>
      </c>
      <c r="O248" s="35" t="s">
        <v>48</v>
      </c>
      <c r="P248" s="17" t="b">
        <v>1</v>
      </c>
      <c r="Q248" s="170" t="e">
        <f t="shared" ca="1" si="39"/>
        <v>#REF!</v>
      </c>
    </row>
    <row r="249" spans="1:17" ht="16.5">
      <c r="A249" s="1398" t="s">
        <v>13483</v>
      </c>
      <c r="B249" s="1359"/>
      <c r="C249" s="1359"/>
      <c r="D249" s="1359"/>
      <c r="E249" s="1359"/>
      <c r="F249" s="1359"/>
      <c r="G249" s="1359"/>
      <c r="H249" s="1359"/>
      <c r="I249" s="1359"/>
      <c r="J249" s="1359"/>
      <c r="K249" s="1359"/>
      <c r="L249" s="1359"/>
      <c r="M249" s="1359"/>
      <c r="N249" s="1359"/>
      <c r="O249" s="1359"/>
      <c r="P249" s="1359"/>
      <c r="Q249" s="1357"/>
    </row>
    <row r="250" spans="1:17" ht="12.75">
      <c r="A250" s="86" t="s">
        <v>3554</v>
      </c>
      <c r="B250" s="17">
        <v>5</v>
      </c>
      <c r="C250" s="173" t="s">
        <v>3555</v>
      </c>
      <c r="D250" s="6" t="s">
        <v>3556</v>
      </c>
      <c r="E250" s="33" t="s">
        <v>3557</v>
      </c>
      <c r="F250" s="35">
        <v>3.5</v>
      </c>
      <c r="G250" s="17" t="s">
        <v>3443</v>
      </c>
      <c r="H250" s="619" t="s">
        <v>3357</v>
      </c>
      <c r="I250" s="14">
        <v>120</v>
      </c>
      <c r="J250" s="80" t="s">
        <v>40</v>
      </c>
      <c r="K250" s="64">
        <v>30</v>
      </c>
      <c r="L250" s="15">
        <v>130</v>
      </c>
      <c r="M250" s="35" t="s">
        <v>48</v>
      </c>
      <c r="N250" s="35" t="s">
        <v>48</v>
      </c>
      <c r="O250" s="35" t="s">
        <v>48</v>
      </c>
      <c r="P250" s="17" t="b">
        <v>1</v>
      </c>
      <c r="Q250" s="170" t="e">
        <f t="shared" ref="Q250:Q252" ca="1" si="40">VLOOKUP(A250, INDIRECT("'Łuczarz'!$B$8:$D"), 3, FALSE())</f>
        <v>#REF!</v>
      </c>
    </row>
    <row r="251" spans="1:17" ht="12.75">
      <c r="A251" s="86" t="s">
        <v>3559</v>
      </c>
      <c r="B251" s="17">
        <v>5</v>
      </c>
      <c r="C251" s="173" t="s">
        <v>3433</v>
      </c>
      <c r="D251" s="6" t="s">
        <v>3560</v>
      </c>
      <c r="E251" s="33" t="s">
        <v>3561</v>
      </c>
      <c r="F251" s="35">
        <v>3.5</v>
      </c>
      <c r="G251" s="17" t="s">
        <v>3443</v>
      </c>
      <c r="H251" s="619" t="s">
        <v>3357</v>
      </c>
      <c r="I251" s="14">
        <v>140</v>
      </c>
      <c r="J251" s="80" t="s">
        <v>40</v>
      </c>
      <c r="K251" s="64">
        <v>40</v>
      </c>
      <c r="L251" s="15">
        <v>150</v>
      </c>
      <c r="M251" s="35" t="s">
        <v>48</v>
      </c>
      <c r="N251" s="35" t="s">
        <v>48</v>
      </c>
      <c r="O251" s="35" t="s">
        <v>48</v>
      </c>
      <c r="P251" s="17" t="b">
        <v>1</v>
      </c>
      <c r="Q251" s="170" t="e">
        <f t="shared" ca="1" si="40"/>
        <v>#REF!</v>
      </c>
    </row>
    <row r="252" spans="1:17" ht="12.75">
      <c r="A252" s="86" t="s">
        <v>3563</v>
      </c>
      <c r="B252" s="17">
        <v>5</v>
      </c>
      <c r="C252" s="173" t="s">
        <v>3564</v>
      </c>
      <c r="D252" s="6" t="s">
        <v>3565</v>
      </c>
      <c r="E252" s="33" t="s">
        <v>3566</v>
      </c>
      <c r="F252" s="35">
        <v>3.5</v>
      </c>
      <c r="G252" s="17" t="s">
        <v>3443</v>
      </c>
      <c r="H252" s="619" t="s">
        <v>3357</v>
      </c>
      <c r="I252" s="14">
        <v>150</v>
      </c>
      <c r="J252" s="80" t="s">
        <v>40</v>
      </c>
      <c r="K252" s="64">
        <v>45</v>
      </c>
      <c r="L252" s="15">
        <v>160</v>
      </c>
      <c r="M252" s="35" t="s">
        <v>48</v>
      </c>
      <c r="N252" s="35" t="s">
        <v>48</v>
      </c>
      <c r="O252" s="35" t="s">
        <v>48</v>
      </c>
      <c r="P252" s="17" t="b">
        <v>1</v>
      </c>
      <c r="Q252" s="170" t="e">
        <f t="shared" ca="1" si="40"/>
        <v>#REF!</v>
      </c>
    </row>
    <row r="253" spans="1:17" ht="12.75">
      <c r="A253" s="651"/>
      <c r="B253" s="651"/>
      <c r="C253" s="652"/>
      <c r="D253" s="651"/>
      <c r="E253" s="651"/>
      <c r="F253" s="653"/>
      <c r="G253" s="651"/>
      <c r="H253" s="651"/>
      <c r="I253" s="654"/>
      <c r="J253" s="651"/>
      <c r="K253" s="655"/>
      <c r="L253" s="656"/>
      <c r="M253" s="653"/>
      <c r="N253" s="653"/>
      <c r="O253" s="653"/>
      <c r="P253" s="290"/>
      <c r="Q253" s="290"/>
    </row>
    <row r="254" spans="1:17" ht="12.75">
      <c r="A254" s="86" t="s">
        <v>3346</v>
      </c>
      <c r="B254" s="17">
        <v>1</v>
      </c>
      <c r="C254" s="173" t="s">
        <v>3347</v>
      </c>
      <c r="D254" s="6" t="s">
        <v>3354</v>
      </c>
      <c r="E254" s="33" t="s">
        <v>3355</v>
      </c>
      <c r="F254" s="35">
        <v>1.5</v>
      </c>
      <c r="G254" s="17" t="s">
        <v>3349</v>
      </c>
      <c r="H254" s="664" t="s">
        <v>3357</v>
      </c>
      <c r="I254" s="14">
        <v>25</v>
      </c>
      <c r="J254" s="80" t="s">
        <v>40</v>
      </c>
      <c r="K254" s="64">
        <v>12</v>
      </c>
      <c r="L254" s="15">
        <v>2</v>
      </c>
      <c r="M254" s="35" t="s">
        <v>48</v>
      </c>
      <c r="N254" s="35" t="s">
        <v>48</v>
      </c>
      <c r="O254" s="35" t="s">
        <v>48</v>
      </c>
      <c r="P254" s="17" t="b">
        <v>1</v>
      </c>
      <c r="Q254" s="170" t="e">
        <f t="shared" ref="Q254:Q255" ca="1" si="41">VLOOKUP(A254, INDIRECT("'Łuczarz'!$B$1:$D"), 3, FALSE())</f>
        <v>#REF!</v>
      </c>
    </row>
    <row r="255" spans="1:17" ht="12.75">
      <c r="A255" s="86" t="s">
        <v>3358</v>
      </c>
      <c r="B255" s="17">
        <v>1</v>
      </c>
      <c r="C255" s="173" t="s">
        <v>3359</v>
      </c>
      <c r="D255" s="6" t="s">
        <v>3360</v>
      </c>
      <c r="E255" s="33" t="s">
        <v>3361</v>
      </c>
      <c r="F255" s="35">
        <v>1.5</v>
      </c>
      <c r="G255" s="17" t="s">
        <v>3349</v>
      </c>
      <c r="H255" s="619" t="s">
        <v>3357</v>
      </c>
      <c r="I255" s="14">
        <v>35</v>
      </c>
      <c r="J255" s="80" t="s">
        <v>40</v>
      </c>
      <c r="K255" s="64">
        <v>24</v>
      </c>
      <c r="L255" s="15">
        <v>6</v>
      </c>
      <c r="M255" s="35" t="s">
        <v>48</v>
      </c>
      <c r="N255" s="35" t="s">
        <v>48</v>
      </c>
      <c r="O255" s="35" t="s">
        <v>48</v>
      </c>
      <c r="P255" s="17" t="b">
        <v>1</v>
      </c>
      <c r="Q255" s="170" t="e">
        <f t="shared" ca="1" si="41"/>
        <v>#REF!</v>
      </c>
    </row>
    <row r="256" spans="1:17" ht="16.5">
      <c r="A256" s="1398" t="s">
        <v>13483</v>
      </c>
      <c r="B256" s="1359"/>
      <c r="C256" s="1359"/>
      <c r="D256" s="1359"/>
      <c r="E256" s="1359"/>
      <c r="F256" s="1359"/>
      <c r="G256" s="1359"/>
      <c r="H256" s="1359"/>
      <c r="I256" s="1359"/>
      <c r="J256" s="1359"/>
      <c r="K256" s="1359"/>
      <c r="L256" s="1359"/>
      <c r="M256" s="1359"/>
      <c r="N256" s="1359"/>
      <c r="O256" s="1359"/>
      <c r="P256" s="1359"/>
      <c r="Q256" s="1357"/>
    </row>
    <row r="257" spans="1:17" ht="12.75">
      <c r="A257" s="86" t="s">
        <v>3363</v>
      </c>
      <c r="B257" s="17">
        <v>2</v>
      </c>
      <c r="C257" s="173" t="s">
        <v>3364</v>
      </c>
      <c r="D257" s="6" t="s">
        <v>3365</v>
      </c>
      <c r="E257" s="33" t="s">
        <v>3366</v>
      </c>
      <c r="F257" s="35">
        <v>2</v>
      </c>
      <c r="G257" s="17" t="s">
        <v>3349</v>
      </c>
      <c r="H257" s="619" t="s">
        <v>3357</v>
      </c>
      <c r="I257" s="14">
        <v>40</v>
      </c>
      <c r="J257" s="80" t="s">
        <v>40</v>
      </c>
      <c r="K257" s="64">
        <v>32</v>
      </c>
      <c r="L257" s="15">
        <v>8</v>
      </c>
      <c r="M257" s="35" t="s">
        <v>48</v>
      </c>
      <c r="N257" s="35" t="s">
        <v>48</v>
      </c>
      <c r="O257" s="35" t="s">
        <v>48</v>
      </c>
      <c r="P257" s="17" t="b">
        <v>1</v>
      </c>
      <c r="Q257" s="170" t="e">
        <f t="shared" ref="Q257:Q260" ca="1" si="42">VLOOKUP(A257, INDIRECT("'Łuczarz'!$B$8:$D"), 3, FALSE())</f>
        <v>#REF!</v>
      </c>
    </row>
    <row r="258" spans="1:17" ht="12.75">
      <c r="A258" s="86" t="s">
        <v>3368</v>
      </c>
      <c r="B258" s="17">
        <v>2</v>
      </c>
      <c r="C258" s="173" t="s">
        <v>3369</v>
      </c>
      <c r="D258" s="6" t="s">
        <v>3370</v>
      </c>
      <c r="E258" s="33" t="s">
        <v>3371</v>
      </c>
      <c r="F258" s="35">
        <v>2</v>
      </c>
      <c r="G258" s="17" t="s">
        <v>3349</v>
      </c>
      <c r="H258" s="619" t="s">
        <v>3357</v>
      </c>
      <c r="I258" s="14">
        <v>45</v>
      </c>
      <c r="J258" s="80" t="s">
        <v>40</v>
      </c>
      <c r="K258" s="64">
        <v>35</v>
      </c>
      <c r="L258" s="15">
        <v>8</v>
      </c>
      <c r="M258" s="35" t="s">
        <v>48</v>
      </c>
      <c r="N258" s="35" t="s">
        <v>48</v>
      </c>
      <c r="O258" s="35" t="s">
        <v>48</v>
      </c>
      <c r="P258" s="17" t="b">
        <v>1</v>
      </c>
      <c r="Q258" s="170" t="e">
        <f t="shared" ca="1" si="42"/>
        <v>#REF!</v>
      </c>
    </row>
    <row r="259" spans="1:17" ht="12.75">
      <c r="A259" s="86" t="s">
        <v>3373</v>
      </c>
      <c r="B259" s="17">
        <v>2</v>
      </c>
      <c r="C259" s="173" t="s">
        <v>3374</v>
      </c>
      <c r="D259" s="6" t="s">
        <v>3375</v>
      </c>
      <c r="E259" s="33" t="s">
        <v>3376</v>
      </c>
      <c r="F259" s="35">
        <v>2</v>
      </c>
      <c r="G259" s="17" t="s">
        <v>3349</v>
      </c>
      <c r="H259" s="619" t="s">
        <v>3357</v>
      </c>
      <c r="I259" s="14">
        <v>55</v>
      </c>
      <c r="J259" s="80" t="s">
        <v>40</v>
      </c>
      <c r="K259" s="64">
        <v>45</v>
      </c>
      <c r="L259" s="15">
        <v>11</v>
      </c>
      <c r="M259" s="35" t="s">
        <v>48</v>
      </c>
      <c r="N259" s="35" t="s">
        <v>48</v>
      </c>
      <c r="O259" s="35" t="s">
        <v>48</v>
      </c>
      <c r="P259" s="17" t="b">
        <v>1</v>
      </c>
      <c r="Q259" s="170" t="e">
        <f t="shared" ca="1" si="42"/>
        <v>#REF!</v>
      </c>
    </row>
    <row r="260" spans="1:17" ht="12.75">
      <c r="A260" s="86" t="s">
        <v>3378</v>
      </c>
      <c r="B260" s="17">
        <v>2</v>
      </c>
      <c r="C260" s="173" t="s">
        <v>3379</v>
      </c>
      <c r="D260" s="6" t="s">
        <v>3380</v>
      </c>
      <c r="E260" s="33" t="s">
        <v>3381</v>
      </c>
      <c r="F260" s="35">
        <v>2</v>
      </c>
      <c r="G260" s="17" t="s">
        <v>3349</v>
      </c>
      <c r="H260" s="619" t="s">
        <v>3357</v>
      </c>
      <c r="I260" s="14">
        <v>60</v>
      </c>
      <c r="J260" s="80" t="s">
        <v>40</v>
      </c>
      <c r="K260" s="64">
        <v>48</v>
      </c>
      <c r="L260" s="15">
        <v>12</v>
      </c>
      <c r="M260" s="35" t="s">
        <v>48</v>
      </c>
      <c r="N260" s="35" t="s">
        <v>48</v>
      </c>
      <c r="O260" s="35" t="s">
        <v>48</v>
      </c>
      <c r="P260" s="17" t="b">
        <v>1</v>
      </c>
      <c r="Q260" s="170" t="e">
        <f t="shared" ca="1" si="42"/>
        <v>#REF!</v>
      </c>
    </row>
    <row r="261" spans="1:17" ht="16.5">
      <c r="A261" s="1398" t="s">
        <v>13483</v>
      </c>
      <c r="B261" s="1359"/>
      <c r="C261" s="1359"/>
      <c r="D261" s="1359"/>
      <c r="E261" s="1359"/>
      <c r="F261" s="1359"/>
      <c r="G261" s="1359"/>
      <c r="H261" s="1359"/>
      <c r="I261" s="1359"/>
      <c r="J261" s="1359"/>
      <c r="K261" s="1359"/>
      <c r="L261" s="1359"/>
      <c r="M261" s="1359"/>
      <c r="N261" s="1359"/>
      <c r="O261" s="1359"/>
      <c r="P261" s="1359"/>
      <c r="Q261" s="1357"/>
    </row>
    <row r="262" spans="1:17" ht="12.75">
      <c r="A262" s="86" t="s">
        <v>3383</v>
      </c>
      <c r="B262" s="17">
        <v>3</v>
      </c>
      <c r="C262" s="173" t="s">
        <v>3384</v>
      </c>
      <c r="D262" s="6" t="s">
        <v>3385</v>
      </c>
      <c r="E262" s="33" t="s">
        <v>3386</v>
      </c>
      <c r="F262" s="35">
        <v>2.5</v>
      </c>
      <c r="G262" s="17" t="s">
        <v>3349</v>
      </c>
      <c r="H262" s="619" t="s">
        <v>3357</v>
      </c>
      <c r="I262" s="14">
        <v>70</v>
      </c>
      <c r="J262" s="80" t="s">
        <v>40</v>
      </c>
      <c r="K262" s="64">
        <v>60</v>
      </c>
      <c r="L262" s="15">
        <v>16</v>
      </c>
      <c r="M262" s="35" t="s">
        <v>48</v>
      </c>
      <c r="N262" s="35" t="s">
        <v>48</v>
      </c>
      <c r="O262" s="35" t="s">
        <v>48</v>
      </c>
      <c r="P262" s="17" t="b">
        <v>1</v>
      </c>
      <c r="Q262" s="170" t="e">
        <f t="shared" ref="Q262:Q266" ca="1" si="43">VLOOKUP(A262, INDIRECT("'Łuczarz'!$B$8:$D"), 3, FALSE())</f>
        <v>#REF!</v>
      </c>
    </row>
    <row r="263" spans="1:17" ht="12.75">
      <c r="A263" s="86" t="s">
        <v>3388</v>
      </c>
      <c r="B263" s="17">
        <v>3</v>
      </c>
      <c r="C263" s="173" t="s">
        <v>3389</v>
      </c>
      <c r="D263" s="6" t="s">
        <v>3390</v>
      </c>
      <c r="E263" s="33" t="s">
        <v>3391</v>
      </c>
      <c r="F263" s="35">
        <v>2.5</v>
      </c>
      <c r="G263" s="17" t="s">
        <v>3349</v>
      </c>
      <c r="H263" s="619" t="s">
        <v>3357</v>
      </c>
      <c r="I263" s="14">
        <v>75</v>
      </c>
      <c r="J263" s="80" t="s">
        <v>40</v>
      </c>
      <c r="K263" s="64">
        <v>66</v>
      </c>
      <c r="L263" s="15">
        <v>18</v>
      </c>
      <c r="M263" s="35" t="s">
        <v>48</v>
      </c>
      <c r="N263" s="35" t="s">
        <v>48</v>
      </c>
      <c r="O263" s="35" t="s">
        <v>48</v>
      </c>
      <c r="P263" s="17" t="b">
        <v>1</v>
      </c>
      <c r="Q263" s="170" t="e">
        <f t="shared" ca="1" si="43"/>
        <v>#REF!</v>
      </c>
    </row>
    <row r="264" spans="1:17" ht="12.75">
      <c r="A264" s="86" t="s">
        <v>3393</v>
      </c>
      <c r="B264" s="17">
        <v>3</v>
      </c>
      <c r="C264" s="173" t="s">
        <v>3418</v>
      </c>
      <c r="D264" s="6" t="s">
        <v>3395</v>
      </c>
      <c r="E264" s="33" t="s">
        <v>3396</v>
      </c>
      <c r="F264" s="35">
        <v>2.5</v>
      </c>
      <c r="G264" s="17" t="s">
        <v>3349</v>
      </c>
      <c r="H264" s="619" t="s">
        <v>3357</v>
      </c>
      <c r="I264" s="14">
        <v>80</v>
      </c>
      <c r="J264" s="80" t="s">
        <v>40</v>
      </c>
      <c r="K264" s="64">
        <v>70</v>
      </c>
      <c r="L264" s="15">
        <v>20</v>
      </c>
      <c r="M264" s="35" t="s">
        <v>48</v>
      </c>
      <c r="N264" s="35" t="s">
        <v>48</v>
      </c>
      <c r="O264" s="35" t="s">
        <v>48</v>
      </c>
      <c r="P264" s="17" t="b">
        <v>1</v>
      </c>
      <c r="Q264" s="170" t="e">
        <f t="shared" ca="1" si="43"/>
        <v>#REF!</v>
      </c>
    </row>
    <row r="265" spans="1:17" ht="12.75">
      <c r="A265" s="86" t="s">
        <v>3398</v>
      </c>
      <c r="B265" s="17">
        <v>3</v>
      </c>
      <c r="C265" s="173" t="s">
        <v>3394</v>
      </c>
      <c r="D265" s="6" t="s">
        <v>3399</v>
      </c>
      <c r="E265" s="33" t="s">
        <v>3400</v>
      </c>
      <c r="F265" s="35">
        <v>2.5</v>
      </c>
      <c r="G265" s="17" t="s">
        <v>3349</v>
      </c>
      <c r="H265" s="619" t="s">
        <v>3357</v>
      </c>
      <c r="I265" s="14">
        <v>85</v>
      </c>
      <c r="J265" s="80" t="s">
        <v>40</v>
      </c>
      <c r="K265" s="64">
        <v>74</v>
      </c>
      <c r="L265" s="15">
        <v>22</v>
      </c>
      <c r="M265" s="35" t="s">
        <v>48</v>
      </c>
      <c r="N265" s="35" t="s">
        <v>48</v>
      </c>
      <c r="O265" s="35" t="s">
        <v>48</v>
      </c>
      <c r="P265" s="17" t="b">
        <v>1</v>
      </c>
      <c r="Q265" s="170" t="e">
        <f t="shared" ca="1" si="43"/>
        <v>#REF!</v>
      </c>
    </row>
    <row r="266" spans="1:17" ht="12.75">
      <c r="A266" s="86" t="s">
        <v>3402</v>
      </c>
      <c r="B266" s="17">
        <v>3</v>
      </c>
      <c r="C266" s="173" t="s">
        <v>3403</v>
      </c>
      <c r="D266" s="6" t="s">
        <v>3404</v>
      </c>
      <c r="E266" s="33" t="s">
        <v>3405</v>
      </c>
      <c r="F266" s="35">
        <v>2.5</v>
      </c>
      <c r="G266" s="17" t="s">
        <v>3349</v>
      </c>
      <c r="H266" s="619" t="s">
        <v>3357</v>
      </c>
      <c r="I266" s="14">
        <v>90</v>
      </c>
      <c r="J266" s="80" t="s">
        <v>40</v>
      </c>
      <c r="K266" s="64">
        <v>76</v>
      </c>
      <c r="L266" s="15">
        <v>24</v>
      </c>
      <c r="M266" s="35" t="s">
        <v>48</v>
      </c>
      <c r="N266" s="35" t="s">
        <v>48</v>
      </c>
      <c r="O266" s="35" t="s">
        <v>48</v>
      </c>
      <c r="P266" s="17" t="b">
        <v>1</v>
      </c>
      <c r="Q266" s="170" t="e">
        <f t="shared" ca="1" si="43"/>
        <v>#REF!</v>
      </c>
    </row>
    <row r="267" spans="1:17" ht="16.5">
      <c r="A267" s="1398" t="s">
        <v>13483</v>
      </c>
      <c r="B267" s="1359"/>
      <c r="C267" s="1359"/>
      <c r="D267" s="1359"/>
      <c r="E267" s="1359"/>
      <c r="F267" s="1359"/>
      <c r="G267" s="1359"/>
      <c r="H267" s="1359"/>
      <c r="I267" s="1359"/>
      <c r="J267" s="1359"/>
      <c r="K267" s="1359"/>
      <c r="L267" s="1359"/>
      <c r="M267" s="1359"/>
      <c r="N267" s="1359"/>
      <c r="O267" s="1359"/>
      <c r="P267" s="1359"/>
      <c r="Q267" s="1357"/>
    </row>
    <row r="268" spans="1:17" ht="12.75">
      <c r="A268" s="86" t="s">
        <v>3407</v>
      </c>
      <c r="B268" s="17">
        <v>4</v>
      </c>
      <c r="C268" s="173" t="s">
        <v>3408</v>
      </c>
      <c r="D268" s="6" t="s">
        <v>3409</v>
      </c>
      <c r="E268" s="33" t="s">
        <v>3410</v>
      </c>
      <c r="F268" s="35">
        <v>3</v>
      </c>
      <c r="G268" s="17" t="s">
        <v>3349</v>
      </c>
      <c r="H268" s="619" t="s">
        <v>3357</v>
      </c>
      <c r="I268" s="14">
        <v>100</v>
      </c>
      <c r="J268" s="80" t="s">
        <v>40</v>
      </c>
      <c r="K268" s="64">
        <v>100</v>
      </c>
      <c r="L268" s="15">
        <v>30</v>
      </c>
      <c r="M268" s="35" t="s">
        <v>48</v>
      </c>
      <c r="N268" s="35" t="s">
        <v>48</v>
      </c>
      <c r="O268" s="35" t="s">
        <v>48</v>
      </c>
      <c r="P268" s="17" t="b">
        <v>1</v>
      </c>
      <c r="Q268" s="170" t="e">
        <f t="shared" ref="Q268:Q270" ca="1" si="44">VLOOKUP(A268, INDIRECT("'Łuczarz'!$B$8:$D"), 3, FALSE())</f>
        <v>#REF!</v>
      </c>
    </row>
    <row r="269" spans="1:17" ht="12.75">
      <c r="A269" s="86" t="s">
        <v>3412</v>
      </c>
      <c r="B269" s="17">
        <v>4</v>
      </c>
      <c r="C269" s="173" t="s">
        <v>3413</v>
      </c>
      <c r="D269" s="6" t="s">
        <v>3414</v>
      </c>
      <c r="E269" s="33" t="s">
        <v>3415</v>
      </c>
      <c r="F269" s="35">
        <v>3</v>
      </c>
      <c r="G269" s="17" t="s">
        <v>3349</v>
      </c>
      <c r="H269" s="619" t="s">
        <v>3357</v>
      </c>
      <c r="I269" s="14">
        <v>110</v>
      </c>
      <c r="J269" s="80" t="s">
        <v>40</v>
      </c>
      <c r="K269" s="64">
        <v>110</v>
      </c>
      <c r="L269" s="15">
        <v>30</v>
      </c>
      <c r="M269" s="35" t="s">
        <v>48</v>
      </c>
      <c r="N269" s="35" t="s">
        <v>48</v>
      </c>
      <c r="O269" s="35" t="s">
        <v>48</v>
      </c>
      <c r="P269" s="17" t="b">
        <v>1</v>
      </c>
      <c r="Q269" s="170" t="e">
        <f t="shared" ca="1" si="44"/>
        <v>#REF!</v>
      </c>
    </row>
    <row r="270" spans="1:17" ht="12.75">
      <c r="A270" s="86" t="s">
        <v>3417</v>
      </c>
      <c r="B270" s="17">
        <v>4</v>
      </c>
      <c r="C270" s="173" t="s">
        <v>3394</v>
      </c>
      <c r="D270" s="6" t="s">
        <v>3419</v>
      </c>
      <c r="E270" s="33" t="s">
        <v>3420</v>
      </c>
      <c r="F270" s="35">
        <v>3</v>
      </c>
      <c r="G270" s="17" t="s">
        <v>3349</v>
      </c>
      <c r="H270" s="619" t="s">
        <v>3357</v>
      </c>
      <c r="I270" s="14">
        <v>115</v>
      </c>
      <c r="J270" s="80" t="s">
        <v>40</v>
      </c>
      <c r="K270" s="64">
        <v>115</v>
      </c>
      <c r="L270" s="15">
        <v>35</v>
      </c>
      <c r="M270" s="35" t="s">
        <v>48</v>
      </c>
      <c r="N270" s="35" t="s">
        <v>48</v>
      </c>
      <c r="O270" s="35" t="s">
        <v>48</v>
      </c>
      <c r="P270" s="17" t="b">
        <v>1</v>
      </c>
      <c r="Q270" s="170" t="e">
        <f t="shared" ca="1" si="44"/>
        <v>#REF!</v>
      </c>
    </row>
    <row r="271" spans="1:17" ht="16.5">
      <c r="A271" s="1398" t="s">
        <v>13483</v>
      </c>
      <c r="B271" s="1359"/>
      <c r="C271" s="1359"/>
      <c r="D271" s="1359"/>
      <c r="E271" s="1359"/>
      <c r="F271" s="1359"/>
      <c r="G271" s="1359"/>
      <c r="H271" s="1359"/>
      <c r="I271" s="1359"/>
      <c r="J271" s="1359"/>
      <c r="K271" s="1359"/>
      <c r="L271" s="1359"/>
      <c r="M271" s="1359"/>
      <c r="N271" s="1359"/>
      <c r="O271" s="1359"/>
      <c r="P271" s="1359"/>
      <c r="Q271" s="1357"/>
    </row>
    <row r="272" spans="1:17" ht="12.75">
      <c r="A272" s="86" t="s">
        <v>3422</v>
      </c>
      <c r="B272" s="17">
        <v>5</v>
      </c>
      <c r="C272" s="173" t="s">
        <v>3423</v>
      </c>
      <c r="D272" s="6" t="s">
        <v>3424</v>
      </c>
      <c r="E272" s="33" t="s">
        <v>3425</v>
      </c>
      <c r="F272" s="35">
        <v>3.5</v>
      </c>
      <c r="G272" s="17" t="s">
        <v>3349</v>
      </c>
      <c r="H272" s="619" t="s">
        <v>3357</v>
      </c>
      <c r="I272" s="14">
        <v>120</v>
      </c>
      <c r="J272" s="80" t="s">
        <v>40</v>
      </c>
      <c r="K272" s="64">
        <v>130</v>
      </c>
      <c r="L272" s="15">
        <v>40</v>
      </c>
      <c r="M272" s="35" t="s">
        <v>48</v>
      </c>
      <c r="N272" s="35" t="s">
        <v>48</v>
      </c>
      <c r="O272" s="35" t="s">
        <v>48</v>
      </c>
      <c r="P272" s="17" t="b">
        <v>1</v>
      </c>
      <c r="Q272" s="170" t="e">
        <f t="shared" ref="Q272:Q275" ca="1" si="45">VLOOKUP(A272, INDIRECT("'Łuczarz'!$B$8:$D"), 3, FALSE())</f>
        <v>#REF!</v>
      </c>
    </row>
    <row r="273" spans="1:17" ht="12.75">
      <c r="A273" s="86" t="s">
        <v>3427</v>
      </c>
      <c r="B273" s="17">
        <v>5</v>
      </c>
      <c r="C273" s="173" t="s">
        <v>3428</v>
      </c>
      <c r="D273" s="6" t="s">
        <v>3429</v>
      </c>
      <c r="E273" s="33" t="s">
        <v>3430</v>
      </c>
      <c r="F273" s="35">
        <v>3.5</v>
      </c>
      <c r="G273" s="17" t="s">
        <v>3349</v>
      </c>
      <c r="H273" s="619" t="s">
        <v>3357</v>
      </c>
      <c r="I273" s="14">
        <v>130</v>
      </c>
      <c r="J273" s="80" t="s">
        <v>40</v>
      </c>
      <c r="K273" s="64">
        <v>140</v>
      </c>
      <c r="L273" s="15">
        <v>40</v>
      </c>
      <c r="M273" s="35" t="s">
        <v>48</v>
      </c>
      <c r="N273" s="35" t="s">
        <v>48</v>
      </c>
      <c r="O273" s="35" t="s">
        <v>48</v>
      </c>
      <c r="P273" s="17" t="b">
        <v>1</v>
      </c>
      <c r="Q273" s="170" t="e">
        <f t="shared" ca="1" si="45"/>
        <v>#REF!</v>
      </c>
    </row>
    <row r="274" spans="1:17" ht="12.75">
      <c r="A274" s="86" t="s">
        <v>3432</v>
      </c>
      <c r="B274" s="17">
        <v>5</v>
      </c>
      <c r="C274" s="173" t="s">
        <v>3433</v>
      </c>
      <c r="D274" s="6" t="s">
        <v>3434</v>
      </c>
      <c r="E274" s="33" t="s">
        <v>3435</v>
      </c>
      <c r="F274" s="35">
        <v>3.5</v>
      </c>
      <c r="G274" s="17" t="s">
        <v>3349</v>
      </c>
      <c r="H274" s="619" t="s">
        <v>3357</v>
      </c>
      <c r="I274" s="14">
        <v>140</v>
      </c>
      <c r="J274" s="80" t="s">
        <v>40</v>
      </c>
      <c r="K274" s="64">
        <v>150</v>
      </c>
      <c r="L274" s="15">
        <v>40</v>
      </c>
      <c r="M274" s="35" t="s">
        <v>48</v>
      </c>
      <c r="N274" s="35" t="s">
        <v>48</v>
      </c>
      <c r="O274" s="35" t="s">
        <v>48</v>
      </c>
      <c r="P274" s="17" t="b">
        <v>1</v>
      </c>
      <c r="Q274" s="170" t="e">
        <f t="shared" ca="1" si="45"/>
        <v>#REF!</v>
      </c>
    </row>
    <row r="275" spans="1:17" ht="12.75">
      <c r="A275" s="86" t="s">
        <v>3436</v>
      </c>
      <c r="B275" s="17">
        <v>5</v>
      </c>
      <c r="C275" s="173" t="s">
        <v>3437</v>
      </c>
      <c r="D275" s="6" t="s">
        <v>3438</v>
      </c>
      <c r="E275" s="33" t="s">
        <v>3439</v>
      </c>
      <c r="F275" s="35">
        <v>3.5</v>
      </c>
      <c r="G275" s="17" t="s">
        <v>3349</v>
      </c>
      <c r="H275" s="619" t="s">
        <v>3357</v>
      </c>
      <c r="I275" s="14">
        <v>150</v>
      </c>
      <c r="J275" s="80" t="s">
        <v>40</v>
      </c>
      <c r="K275" s="64">
        <v>160</v>
      </c>
      <c r="L275" s="15">
        <v>45</v>
      </c>
      <c r="M275" s="35" t="s">
        <v>48</v>
      </c>
      <c r="N275" s="35" t="s">
        <v>48</v>
      </c>
      <c r="O275" s="35" t="s">
        <v>48</v>
      </c>
      <c r="P275" s="17" t="b">
        <v>1</v>
      </c>
      <c r="Q275" s="170" t="e">
        <f t="shared" ca="1" si="45"/>
        <v>#REF!</v>
      </c>
    </row>
    <row r="276" spans="1:17" ht="12.75">
      <c r="A276" s="651"/>
      <c r="B276" s="651"/>
      <c r="C276" s="652"/>
      <c r="D276" s="651"/>
      <c r="E276" s="653"/>
      <c r="F276" s="653"/>
      <c r="G276" s="651"/>
      <c r="H276" s="651"/>
      <c r="I276" s="654"/>
      <c r="J276" s="651"/>
      <c r="K276" s="655"/>
      <c r="L276" s="656"/>
      <c r="M276" s="653"/>
      <c r="N276" s="653"/>
      <c r="O276" s="653"/>
      <c r="P276" s="290"/>
      <c r="Q276" s="290"/>
    </row>
    <row r="277" spans="1:17" ht="12.75">
      <c r="A277" s="1413" t="s">
        <v>13514</v>
      </c>
      <c r="B277" s="1392"/>
      <c r="C277" s="1392"/>
      <c r="D277" s="1392"/>
      <c r="E277" s="1392"/>
      <c r="F277" s="1392"/>
      <c r="G277" s="1392"/>
      <c r="H277" s="1392"/>
      <c r="I277" s="1392"/>
      <c r="J277" s="1392"/>
      <c r="K277" s="1392"/>
      <c r="L277" s="1392"/>
      <c r="M277" s="1392"/>
      <c r="N277" s="1392"/>
      <c r="O277" s="1392"/>
      <c r="P277" s="1392"/>
      <c r="Q277" s="1393"/>
    </row>
    <row r="278" spans="1:17" ht="12.75">
      <c r="A278" s="1394"/>
      <c r="B278" s="1395"/>
      <c r="C278" s="1395"/>
      <c r="D278" s="1395"/>
      <c r="E278" s="1395"/>
      <c r="F278" s="1395"/>
      <c r="G278" s="1395"/>
      <c r="H278" s="1395"/>
      <c r="I278" s="1395"/>
      <c r="J278" s="1395"/>
      <c r="K278" s="1395"/>
      <c r="L278" s="1395"/>
      <c r="M278" s="1395"/>
      <c r="N278" s="1395"/>
      <c r="O278" s="1395"/>
      <c r="P278" s="1395"/>
      <c r="Q278" s="1396"/>
    </row>
    <row r="279" spans="1:17" ht="12.75">
      <c r="A279" s="665" t="s">
        <v>7778</v>
      </c>
      <c r="B279" s="17">
        <v>1</v>
      </c>
      <c r="C279" s="173" t="s">
        <v>7779</v>
      </c>
      <c r="D279" s="35" t="s">
        <v>7770</v>
      </c>
      <c r="E279" s="5" t="s">
        <v>7781</v>
      </c>
      <c r="F279" s="35">
        <v>1.5</v>
      </c>
      <c r="G279" s="17" t="s">
        <v>7780</v>
      </c>
      <c r="H279" s="619" t="s">
        <v>7499</v>
      </c>
      <c r="I279" s="14" t="s">
        <v>771</v>
      </c>
      <c r="J279" s="14" t="s">
        <v>771</v>
      </c>
      <c r="K279" s="14" t="s">
        <v>771</v>
      </c>
      <c r="L279" s="14" t="s">
        <v>771</v>
      </c>
      <c r="M279" s="14" t="s">
        <v>771</v>
      </c>
      <c r="N279" s="14" t="s">
        <v>771</v>
      </c>
      <c r="O279" s="14" t="s">
        <v>771</v>
      </c>
      <c r="P279" s="17" t="b">
        <v>1</v>
      </c>
      <c r="Q279" s="666" t="e">
        <f t="shared" ref="Q279:Q283" ca="1" si="46">VLOOKUP(A279, INDIRECT("'Zaklinacz'!$B$3:$D"), 3, FALSE())</f>
        <v>#REF!</v>
      </c>
    </row>
    <row r="280" spans="1:17" ht="12.75">
      <c r="A280" s="665" t="s">
        <v>7782</v>
      </c>
      <c r="B280" s="17">
        <v>1</v>
      </c>
      <c r="C280" s="173" t="s">
        <v>7783</v>
      </c>
      <c r="D280" s="15" t="s">
        <v>7784</v>
      </c>
      <c r="E280" s="5" t="s">
        <v>7785</v>
      </c>
      <c r="F280" s="35">
        <v>1.5</v>
      </c>
      <c r="G280" s="17" t="s">
        <v>7780</v>
      </c>
      <c r="H280" s="619" t="s">
        <v>7499</v>
      </c>
      <c r="I280" s="14" t="s">
        <v>771</v>
      </c>
      <c r="J280" s="14" t="s">
        <v>771</v>
      </c>
      <c r="K280" s="14" t="s">
        <v>771</v>
      </c>
      <c r="L280" s="14" t="s">
        <v>771</v>
      </c>
      <c r="M280" s="14" t="s">
        <v>771</v>
      </c>
      <c r="N280" s="14" t="s">
        <v>771</v>
      </c>
      <c r="O280" s="14" t="s">
        <v>771</v>
      </c>
      <c r="P280" s="17" t="b">
        <v>1</v>
      </c>
      <c r="Q280" s="666" t="e">
        <f t="shared" ca="1" si="46"/>
        <v>#REF!</v>
      </c>
    </row>
    <row r="281" spans="1:17" ht="12.75">
      <c r="A281" s="665" t="s">
        <v>7787</v>
      </c>
      <c r="B281" s="17">
        <v>1</v>
      </c>
      <c r="C281" s="173" t="s">
        <v>7788</v>
      </c>
      <c r="D281" s="15" t="s">
        <v>7789</v>
      </c>
      <c r="E281" s="5" t="s">
        <v>7790</v>
      </c>
      <c r="F281" s="35">
        <v>1.5</v>
      </c>
      <c r="G281" s="17" t="s">
        <v>7780</v>
      </c>
      <c r="H281" s="619" t="s">
        <v>7499</v>
      </c>
      <c r="I281" s="14" t="s">
        <v>771</v>
      </c>
      <c r="J281" s="14" t="s">
        <v>771</v>
      </c>
      <c r="K281" s="14" t="s">
        <v>771</v>
      </c>
      <c r="L281" s="14" t="s">
        <v>771</v>
      </c>
      <c r="M281" s="14" t="s">
        <v>771</v>
      </c>
      <c r="N281" s="14" t="s">
        <v>771</v>
      </c>
      <c r="O281" s="14" t="s">
        <v>771</v>
      </c>
      <c r="P281" s="17" t="b">
        <v>1</v>
      </c>
      <c r="Q281" s="666" t="e">
        <f t="shared" ca="1" si="46"/>
        <v>#REF!</v>
      </c>
    </row>
    <row r="282" spans="1:17" ht="12.75">
      <c r="A282" s="665" t="s">
        <v>7792</v>
      </c>
      <c r="B282" s="17">
        <v>1</v>
      </c>
      <c r="C282" s="173" t="s">
        <v>7793</v>
      </c>
      <c r="D282" s="15" t="s">
        <v>7794</v>
      </c>
      <c r="E282" s="5" t="s">
        <v>7795</v>
      </c>
      <c r="F282" s="35">
        <v>1.5</v>
      </c>
      <c r="G282" s="17" t="s">
        <v>7780</v>
      </c>
      <c r="H282" s="619" t="s">
        <v>7499</v>
      </c>
      <c r="I282" s="14" t="s">
        <v>771</v>
      </c>
      <c r="J282" s="14" t="s">
        <v>771</v>
      </c>
      <c r="K282" s="14" t="s">
        <v>771</v>
      </c>
      <c r="L282" s="14" t="s">
        <v>771</v>
      </c>
      <c r="M282" s="14" t="s">
        <v>771</v>
      </c>
      <c r="N282" s="14" t="s">
        <v>771</v>
      </c>
      <c r="O282" s="14" t="s">
        <v>771</v>
      </c>
      <c r="P282" s="17" t="b">
        <v>1</v>
      </c>
      <c r="Q282" s="666" t="e">
        <f t="shared" ca="1" si="46"/>
        <v>#REF!</v>
      </c>
    </row>
    <row r="283" spans="1:17" ht="12.75">
      <c r="A283" s="665" t="s">
        <v>7797</v>
      </c>
      <c r="B283" s="17">
        <v>1</v>
      </c>
      <c r="C283" s="173" t="s">
        <v>7798</v>
      </c>
      <c r="D283" s="15" t="s">
        <v>7799</v>
      </c>
      <c r="E283" s="5" t="s">
        <v>7800</v>
      </c>
      <c r="F283" s="35">
        <v>1.5</v>
      </c>
      <c r="G283" s="17" t="s">
        <v>7780</v>
      </c>
      <c r="H283" s="619" t="s">
        <v>7499</v>
      </c>
      <c r="I283" s="14" t="s">
        <v>771</v>
      </c>
      <c r="J283" s="14" t="s">
        <v>771</v>
      </c>
      <c r="K283" s="14" t="s">
        <v>771</v>
      </c>
      <c r="L283" s="14" t="s">
        <v>771</v>
      </c>
      <c r="M283" s="14" t="s">
        <v>771</v>
      </c>
      <c r="N283" s="14" t="s">
        <v>771</v>
      </c>
      <c r="O283" s="14" t="s">
        <v>771</v>
      </c>
      <c r="P283" s="17" t="b">
        <v>1</v>
      </c>
      <c r="Q283" s="666" t="e">
        <f t="shared" ca="1" si="46"/>
        <v>#REF!</v>
      </c>
    </row>
    <row r="284" spans="1:17" ht="16.5">
      <c r="A284" s="1398" t="s">
        <v>13483</v>
      </c>
      <c r="B284" s="1359"/>
      <c r="C284" s="1359"/>
      <c r="D284" s="1359"/>
      <c r="E284" s="1359"/>
      <c r="F284" s="1359"/>
      <c r="G284" s="1359"/>
      <c r="H284" s="1359"/>
      <c r="I284" s="1359"/>
      <c r="J284" s="1359"/>
      <c r="K284" s="1359"/>
      <c r="L284" s="1359"/>
      <c r="M284" s="1359"/>
      <c r="N284" s="1359"/>
      <c r="O284" s="1359"/>
      <c r="P284" s="1359"/>
      <c r="Q284" s="1357"/>
    </row>
    <row r="285" spans="1:17" ht="12.75">
      <c r="A285" s="665" t="s">
        <v>7802</v>
      </c>
      <c r="B285" s="17">
        <v>2</v>
      </c>
      <c r="C285" s="173" t="s">
        <v>7803</v>
      </c>
      <c r="D285" s="15" t="s">
        <v>7804</v>
      </c>
      <c r="E285" s="5" t="s">
        <v>7805</v>
      </c>
      <c r="F285" s="35">
        <v>1.5</v>
      </c>
      <c r="G285" s="17" t="s">
        <v>7780</v>
      </c>
      <c r="H285" s="619" t="s">
        <v>7499</v>
      </c>
      <c r="I285" s="14" t="s">
        <v>771</v>
      </c>
      <c r="J285" s="14" t="s">
        <v>771</v>
      </c>
      <c r="K285" s="14" t="s">
        <v>771</v>
      </c>
      <c r="L285" s="14" t="s">
        <v>771</v>
      </c>
      <c r="M285" s="14" t="s">
        <v>771</v>
      </c>
      <c r="N285" s="14" t="s">
        <v>771</v>
      </c>
      <c r="O285" s="14" t="s">
        <v>771</v>
      </c>
      <c r="P285" s="17" t="b">
        <v>1</v>
      </c>
      <c r="Q285" s="666" t="e">
        <f t="shared" ref="Q285:Q289" ca="1" si="47">VLOOKUP(A285, INDIRECT("'Zaklinacz'!$B$3:$D"), 3, FALSE())</f>
        <v>#REF!</v>
      </c>
    </row>
    <row r="286" spans="1:17" ht="12.75">
      <c r="A286" s="665" t="s">
        <v>7807</v>
      </c>
      <c r="B286" s="17">
        <v>2</v>
      </c>
      <c r="C286" s="173" t="s">
        <v>7808</v>
      </c>
      <c r="D286" s="15" t="s">
        <v>7809</v>
      </c>
      <c r="E286" s="5" t="s">
        <v>7810</v>
      </c>
      <c r="F286" s="35">
        <v>1.5</v>
      </c>
      <c r="G286" s="17" t="s">
        <v>7780</v>
      </c>
      <c r="H286" s="619" t="s">
        <v>7499</v>
      </c>
      <c r="I286" s="14" t="s">
        <v>771</v>
      </c>
      <c r="J286" s="14" t="s">
        <v>771</v>
      </c>
      <c r="K286" s="14" t="s">
        <v>771</v>
      </c>
      <c r="L286" s="14" t="s">
        <v>771</v>
      </c>
      <c r="M286" s="14" t="s">
        <v>771</v>
      </c>
      <c r="N286" s="14" t="s">
        <v>771</v>
      </c>
      <c r="O286" s="14" t="s">
        <v>771</v>
      </c>
      <c r="P286" s="17" t="b">
        <v>1</v>
      </c>
      <c r="Q286" s="666" t="e">
        <f t="shared" ca="1" si="47"/>
        <v>#REF!</v>
      </c>
    </row>
    <row r="287" spans="1:17" ht="12.75">
      <c r="A287" s="665" t="s">
        <v>7812</v>
      </c>
      <c r="B287" s="17">
        <v>2</v>
      </c>
      <c r="C287" s="173" t="s">
        <v>7813</v>
      </c>
      <c r="D287" s="15" t="s">
        <v>7814</v>
      </c>
      <c r="E287" s="5" t="s">
        <v>7815</v>
      </c>
      <c r="F287" s="35">
        <v>1.5</v>
      </c>
      <c r="G287" s="17" t="s">
        <v>7780</v>
      </c>
      <c r="H287" s="619" t="s">
        <v>7499</v>
      </c>
      <c r="I287" s="14" t="s">
        <v>771</v>
      </c>
      <c r="J287" s="14" t="s">
        <v>771</v>
      </c>
      <c r="K287" s="14" t="s">
        <v>771</v>
      </c>
      <c r="L287" s="14" t="s">
        <v>771</v>
      </c>
      <c r="M287" s="14" t="s">
        <v>771</v>
      </c>
      <c r="N287" s="14" t="s">
        <v>771</v>
      </c>
      <c r="O287" s="14" t="s">
        <v>771</v>
      </c>
      <c r="P287" s="17" t="b">
        <v>1</v>
      </c>
      <c r="Q287" s="666" t="e">
        <f t="shared" ca="1" si="47"/>
        <v>#REF!</v>
      </c>
    </row>
    <row r="288" spans="1:17" ht="12.75">
      <c r="A288" s="665" t="s">
        <v>7817</v>
      </c>
      <c r="B288" s="17">
        <v>2</v>
      </c>
      <c r="C288" s="173" t="s">
        <v>7818</v>
      </c>
      <c r="D288" s="15" t="s">
        <v>7819</v>
      </c>
      <c r="E288" s="5" t="s">
        <v>7820</v>
      </c>
      <c r="F288" s="35">
        <v>1.5</v>
      </c>
      <c r="G288" s="17" t="s">
        <v>7780</v>
      </c>
      <c r="H288" s="619" t="s">
        <v>7499</v>
      </c>
      <c r="I288" s="14" t="s">
        <v>771</v>
      </c>
      <c r="J288" s="14" t="s">
        <v>771</v>
      </c>
      <c r="K288" s="14" t="s">
        <v>771</v>
      </c>
      <c r="L288" s="14" t="s">
        <v>771</v>
      </c>
      <c r="M288" s="14" t="s">
        <v>771</v>
      </c>
      <c r="N288" s="14" t="s">
        <v>771</v>
      </c>
      <c r="O288" s="14" t="s">
        <v>771</v>
      </c>
      <c r="P288" s="17" t="b">
        <v>1</v>
      </c>
      <c r="Q288" s="666" t="e">
        <f t="shared" ca="1" si="47"/>
        <v>#REF!</v>
      </c>
    </row>
    <row r="289" spans="1:17" ht="12.75">
      <c r="A289" s="665" t="s">
        <v>7822</v>
      </c>
      <c r="B289" s="17">
        <v>2</v>
      </c>
      <c r="C289" s="173" t="s">
        <v>7823</v>
      </c>
      <c r="D289" s="15" t="s">
        <v>7824</v>
      </c>
      <c r="E289" s="5" t="s">
        <v>7825</v>
      </c>
      <c r="F289" s="35">
        <v>1.5</v>
      </c>
      <c r="G289" s="17" t="s">
        <v>7780</v>
      </c>
      <c r="H289" s="619" t="s">
        <v>7499</v>
      </c>
      <c r="I289" s="14" t="s">
        <v>771</v>
      </c>
      <c r="J289" s="14" t="s">
        <v>771</v>
      </c>
      <c r="K289" s="14" t="s">
        <v>771</v>
      </c>
      <c r="L289" s="14" t="s">
        <v>771</v>
      </c>
      <c r="M289" s="14" t="s">
        <v>771</v>
      </c>
      <c r="N289" s="14" t="s">
        <v>771</v>
      </c>
      <c r="O289" s="14" t="s">
        <v>771</v>
      </c>
      <c r="P289" s="17" t="b">
        <v>1</v>
      </c>
      <c r="Q289" s="666" t="e">
        <f t="shared" ca="1" si="47"/>
        <v>#REF!</v>
      </c>
    </row>
    <row r="290" spans="1:17" ht="16.5">
      <c r="A290" s="1398" t="s">
        <v>13483</v>
      </c>
      <c r="B290" s="1359"/>
      <c r="C290" s="1359"/>
      <c r="D290" s="1359"/>
      <c r="E290" s="1359"/>
      <c r="F290" s="1359"/>
      <c r="G290" s="1359"/>
      <c r="H290" s="1359"/>
      <c r="I290" s="1359"/>
      <c r="J290" s="1359"/>
      <c r="K290" s="1359"/>
      <c r="L290" s="1359"/>
      <c r="M290" s="1359"/>
      <c r="N290" s="1359"/>
      <c r="O290" s="1359"/>
      <c r="P290" s="1359"/>
      <c r="Q290" s="1357"/>
    </row>
    <row r="291" spans="1:17" ht="12.75">
      <c r="A291" s="665" t="s">
        <v>7827</v>
      </c>
      <c r="B291" s="17">
        <v>3</v>
      </c>
      <c r="C291" s="173" t="s">
        <v>7828</v>
      </c>
      <c r="D291" s="15" t="s">
        <v>7829</v>
      </c>
      <c r="E291" s="5" t="s">
        <v>7830</v>
      </c>
      <c r="F291" s="35">
        <v>1.5</v>
      </c>
      <c r="G291" s="17" t="s">
        <v>7780</v>
      </c>
      <c r="H291" s="619" t="s">
        <v>7499</v>
      </c>
      <c r="I291" s="14" t="s">
        <v>771</v>
      </c>
      <c r="J291" s="14" t="s">
        <v>771</v>
      </c>
      <c r="K291" s="14" t="s">
        <v>771</v>
      </c>
      <c r="L291" s="14" t="s">
        <v>771</v>
      </c>
      <c r="M291" s="14" t="s">
        <v>771</v>
      </c>
      <c r="N291" s="14" t="s">
        <v>771</v>
      </c>
      <c r="O291" s="14" t="s">
        <v>771</v>
      </c>
      <c r="P291" s="17" t="b">
        <v>1</v>
      </c>
      <c r="Q291" s="17" t="e">
        <f t="shared" ref="Q291:Q294" ca="1" si="48">VLOOKUP(A291, INDIRECT("'Zaklinacz'!$B$3:$D"), 3, FALSE())</f>
        <v>#REF!</v>
      </c>
    </row>
    <row r="292" spans="1:17" ht="13.5">
      <c r="A292" s="76" t="s">
        <v>7832</v>
      </c>
      <c r="B292" s="17">
        <v>3</v>
      </c>
      <c r="C292" s="173" t="s">
        <v>7833</v>
      </c>
      <c r="D292" s="15" t="s">
        <v>7834</v>
      </c>
      <c r="E292" s="5" t="s">
        <v>7835</v>
      </c>
      <c r="F292" s="56">
        <v>1.5</v>
      </c>
      <c r="G292" s="17" t="s">
        <v>7780</v>
      </c>
      <c r="H292" s="629" t="s">
        <v>7499</v>
      </c>
      <c r="I292" s="14" t="s">
        <v>771</v>
      </c>
      <c r="J292" s="14" t="s">
        <v>771</v>
      </c>
      <c r="K292" s="14" t="s">
        <v>771</v>
      </c>
      <c r="L292" s="14" t="s">
        <v>771</v>
      </c>
      <c r="M292" s="14" t="s">
        <v>771</v>
      </c>
      <c r="N292" s="14" t="s">
        <v>771</v>
      </c>
      <c r="O292" s="14" t="s">
        <v>771</v>
      </c>
      <c r="P292" s="17" t="b">
        <v>1</v>
      </c>
      <c r="Q292" s="667" t="e">
        <f t="shared" ca="1" si="48"/>
        <v>#REF!</v>
      </c>
    </row>
    <row r="293" spans="1:17" ht="12.75">
      <c r="A293" s="665" t="s">
        <v>7837</v>
      </c>
      <c r="B293" s="17">
        <v>3</v>
      </c>
      <c r="C293" s="173" t="s">
        <v>7838</v>
      </c>
      <c r="D293" s="15" t="s">
        <v>7839</v>
      </c>
      <c r="E293" s="5" t="s">
        <v>7840</v>
      </c>
      <c r="F293" s="35">
        <v>1.5</v>
      </c>
      <c r="G293" s="17" t="s">
        <v>7780</v>
      </c>
      <c r="H293" s="619" t="s">
        <v>7499</v>
      </c>
      <c r="I293" s="14" t="s">
        <v>771</v>
      </c>
      <c r="J293" s="14" t="s">
        <v>771</v>
      </c>
      <c r="K293" s="14" t="s">
        <v>771</v>
      </c>
      <c r="L293" s="14" t="s">
        <v>771</v>
      </c>
      <c r="M293" s="14" t="s">
        <v>771</v>
      </c>
      <c r="N293" s="14" t="s">
        <v>771</v>
      </c>
      <c r="O293" s="14" t="s">
        <v>771</v>
      </c>
      <c r="P293" s="17" t="b">
        <v>1</v>
      </c>
      <c r="Q293" s="666" t="e">
        <f t="shared" ca="1" si="48"/>
        <v>#REF!</v>
      </c>
    </row>
    <row r="294" spans="1:17" ht="12.75">
      <c r="A294" s="665" t="s">
        <v>7842</v>
      </c>
      <c r="B294" s="17">
        <v>3</v>
      </c>
      <c r="C294" s="173" t="s">
        <v>7843</v>
      </c>
      <c r="D294" s="15" t="s">
        <v>7844</v>
      </c>
      <c r="E294" s="5" t="s">
        <v>7845</v>
      </c>
      <c r="F294" s="35">
        <v>1.5</v>
      </c>
      <c r="G294" s="17" t="s">
        <v>7780</v>
      </c>
      <c r="H294" s="619" t="s">
        <v>7499</v>
      </c>
      <c r="I294" s="14" t="s">
        <v>771</v>
      </c>
      <c r="J294" s="14" t="s">
        <v>771</v>
      </c>
      <c r="K294" s="14" t="s">
        <v>771</v>
      </c>
      <c r="L294" s="14" t="s">
        <v>771</v>
      </c>
      <c r="M294" s="14" t="s">
        <v>771</v>
      </c>
      <c r="N294" s="14" t="s">
        <v>771</v>
      </c>
      <c r="O294" s="14" t="s">
        <v>771</v>
      </c>
      <c r="P294" s="17" t="b">
        <v>1</v>
      </c>
      <c r="Q294" s="17" t="e">
        <f t="shared" ca="1" si="48"/>
        <v>#REF!</v>
      </c>
    </row>
    <row r="295" spans="1:17" ht="16.5">
      <c r="A295" s="1398" t="s">
        <v>13483</v>
      </c>
      <c r="B295" s="1359"/>
      <c r="C295" s="1359"/>
      <c r="D295" s="1359"/>
      <c r="E295" s="1359"/>
      <c r="F295" s="1359"/>
      <c r="G295" s="1359"/>
      <c r="H295" s="1359"/>
      <c r="I295" s="1359"/>
      <c r="J295" s="1359"/>
      <c r="K295" s="1359"/>
      <c r="L295" s="1359"/>
      <c r="M295" s="1359"/>
      <c r="N295" s="1359"/>
      <c r="O295" s="1359"/>
      <c r="P295" s="1359"/>
      <c r="Q295" s="1357"/>
    </row>
    <row r="296" spans="1:17" ht="12.75">
      <c r="A296" s="665" t="s">
        <v>7847</v>
      </c>
      <c r="B296" s="17">
        <v>4</v>
      </c>
      <c r="C296" s="173" t="s">
        <v>7848</v>
      </c>
      <c r="D296" s="15" t="s">
        <v>7849</v>
      </c>
      <c r="E296" s="5" t="s">
        <v>7850</v>
      </c>
      <c r="F296" s="35">
        <v>1.5</v>
      </c>
      <c r="G296" s="17" t="s">
        <v>7780</v>
      </c>
      <c r="H296" s="619" t="s">
        <v>7499</v>
      </c>
      <c r="I296" s="14" t="s">
        <v>771</v>
      </c>
      <c r="J296" s="14" t="s">
        <v>771</v>
      </c>
      <c r="K296" s="14" t="s">
        <v>771</v>
      </c>
      <c r="L296" s="14" t="s">
        <v>771</v>
      </c>
      <c r="M296" s="14" t="s">
        <v>771</v>
      </c>
      <c r="N296" s="14" t="s">
        <v>771</v>
      </c>
      <c r="O296" s="14" t="s">
        <v>771</v>
      </c>
      <c r="P296" s="17" t="b">
        <v>1</v>
      </c>
      <c r="Q296" s="17" t="e">
        <f t="shared" ref="Q296:Q306" ca="1" si="49">VLOOKUP(A296, INDIRECT("'Zaklinacz'!$B$3:$D"), 3, FALSE())</f>
        <v>#REF!</v>
      </c>
    </row>
    <row r="297" spans="1:17" ht="12.75">
      <c r="A297" s="665" t="s">
        <v>7852</v>
      </c>
      <c r="B297" s="17">
        <v>4</v>
      </c>
      <c r="C297" s="173" t="s">
        <v>7853</v>
      </c>
      <c r="D297" s="15" t="s">
        <v>7854</v>
      </c>
      <c r="E297" s="5" t="s">
        <v>7855</v>
      </c>
      <c r="F297" s="35">
        <v>1.5</v>
      </c>
      <c r="G297" s="17" t="s">
        <v>7780</v>
      </c>
      <c r="H297" s="619" t="s">
        <v>7499</v>
      </c>
      <c r="I297" s="14" t="s">
        <v>771</v>
      </c>
      <c r="J297" s="14" t="s">
        <v>771</v>
      </c>
      <c r="K297" s="14" t="s">
        <v>771</v>
      </c>
      <c r="L297" s="14" t="s">
        <v>771</v>
      </c>
      <c r="M297" s="14" t="s">
        <v>771</v>
      </c>
      <c r="N297" s="14" t="s">
        <v>771</v>
      </c>
      <c r="O297" s="14" t="s">
        <v>771</v>
      </c>
      <c r="P297" s="17" t="b">
        <v>1</v>
      </c>
      <c r="Q297" s="17" t="e">
        <f t="shared" ca="1" si="49"/>
        <v>#REF!</v>
      </c>
    </row>
    <row r="298" spans="1:17" ht="12.75">
      <c r="A298" s="665" t="s">
        <v>7857</v>
      </c>
      <c r="B298" s="17">
        <v>4</v>
      </c>
      <c r="C298" s="173" t="s">
        <v>7858</v>
      </c>
      <c r="D298" s="15" t="s">
        <v>7859</v>
      </c>
      <c r="E298" s="5" t="s">
        <v>7860</v>
      </c>
      <c r="F298" s="35">
        <v>1.5</v>
      </c>
      <c r="G298" s="17" t="s">
        <v>7780</v>
      </c>
      <c r="H298" s="619" t="s">
        <v>7499</v>
      </c>
      <c r="I298" s="14" t="s">
        <v>771</v>
      </c>
      <c r="J298" s="14" t="s">
        <v>771</v>
      </c>
      <c r="K298" s="14" t="s">
        <v>771</v>
      </c>
      <c r="L298" s="14" t="s">
        <v>771</v>
      </c>
      <c r="M298" s="14" t="s">
        <v>771</v>
      </c>
      <c r="N298" s="14" t="s">
        <v>771</v>
      </c>
      <c r="O298" s="14" t="s">
        <v>771</v>
      </c>
      <c r="P298" s="17" t="b">
        <v>1</v>
      </c>
      <c r="Q298" s="17" t="e">
        <f t="shared" ca="1" si="49"/>
        <v>#REF!</v>
      </c>
    </row>
    <row r="299" spans="1:17" ht="12.75">
      <c r="A299" s="665" t="s">
        <v>7862</v>
      </c>
      <c r="B299" s="17">
        <v>4</v>
      </c>
      <c r="C299" s="173" t="s">
        <v>7863</v>
      </c>
      <c r="D299" s="15" t="s">
        <v>7864</v>
      </c>
      <c r="E299" s="5" t="s">
        <v>7865</v>
      </c>
      <c r="F299" s="35">
        <v>1.5</v>
      </c>
      <c r="G299" s="17" t="s">
        <v>7780</v>
      </c>
      <c r="H299" s="619" t="s">
        <v>7499</v>
      </c>
      <c r="I299" s="14" t="s">
        <v>771</v>
      </c>
      <c r="J299" s="14" t="s">
        <v>771</v>
      </c>
      <c r="K299" s="14" t="s">
        <v>771</v>
      </c>
      <c r="L299" s="14" t="s">
        <v>771</v>
      </c>
      <c r="M299" s="14" t="s">
        <v>771</v>
      </c>
      <c r="N299" s="14" t="s">
        <v>771</v>
      </c>
      <c r="O299" s="14" t="s">
        <v>771</v>
      </c>
      <c r="P299" s="17" t="b">
        <v>1</v>
      </c>
      <c r="Q299" s="17" t="e">
        <f t="shared" ca="1" si="49"/>
        <v>#REF!</v>
      </c>
    </row>
    <row r="300" spans="1:17" ht="12.75">
      <c r="A300" s="665" t="s">
        <v>7867</v>
      </c>
      <c r="B300" s="17">
        <v>4</v>
      </c>
      <c r="C300" s="173" t="s">
        <v>7868</v>
      </c>
      <c r="D300" s="15" t="s">
        <v>7869</v>
      </c>
      <c r="E300" s="5" t="s">
        <v>7870</v>
      </c>
      <c r="F300" s="35">
        <v>1.5</v>
      </c>
      <c r="G300" s="17" t="s">
        <v>7780</v>
      </c>
      <c r="H300" s="619" t="s">
        <v>7499</v>
      </c>
      <c r="I300" s="14" t="s">
        <v>771</v>
      </c>
      <c r="J300" s="14" t="s">
        <v>771</v>
      </c>
      <c r="K300" s="14" t="s">
        <v>771</v>
      </c>
      <c r="L300" s="14" t="s">
        <v>771</v>
      </c>
      <c r="M300" s="14" t="s">
        <v>771</v>
      </c>
      <c r="N300" s="14" t="s">
        <v>771</v>
      </c>
      <c r="O300" s="14" t="s">
        <v>771</v>
      </c>
      <c r="P300" s="17" t="b">
        <v>1</v>
      </c>
      <c r="Q300" s="666" t="e">
        <f t="shared" ca="1" si="49"/>
        <v>#REF!</v>
      </c>
    </row>
    <row r="301" spans="1:17" ht="12.75">
      <c r="A301" s="665" t="s">
        <v>7872</v>
      </c>
      <c r="B301" s="17">
        <v>4</v>
      </c>
      <c r="C301" s="173" t="s">
        <v>7873</v>
      </c>
      <c r="D301" s="15" t="s">
        <v>7874</v>
      </c>
      <c r="E301" s="5" t="s">
        <v>7875</v>
      </c>
      <c r="F301" s="35">
        <v>1.5</v>
      </c>
      <c r="G301" s="17" t="s">
        <v>7780</v>
      </c>
      <c r="H301" s="619" t="s">
        <v>7499</v>
      </c>
      <c r="I301" s="14" t="s">
        <v>771</v>
      </c>
      <c r="J301" s="14" t="s">
        <v>771</v>
      </c>
      <c r="K301" s="14" t="s">
        <v>771</v>
      </c>
      <c r="L301" s="14" t="s">
        <v>771</v>
      </c>
      <c r="M301" s="14" t="s">
        <v>771</v>
      </c>
      <c r="N301" s="14" t="s">
        <v>771</v>
      </c>
      <c r="O301" s="14" t="s">
        <v>771</v>
      </c>
      <c r="P301" s="17" t="b">
        <v>1</v>
      </c>
      <c r="Q301" s="17" t="e">
        <f t="shared" ca="1" si="49"/>
        <v>#REF!</v>
      </c>
    </row>
    <row r="302" spans="1:17" ht="12.75">
      <c r="A302" s="665" t="s">
        <v>7877</v>
      </c>
      <c r="B302" s="17">
        <v>4</v>
      </c>
      <c r="C302" s="173" t="s">
        <v>7878</v>
      </c>
      <c r="D302" s="15" t="s">
        <v>7879</v>
      </c>
      <c r="E302" s="5" t="s">
        <v>7880</v>
      </c>
      <c r="F302" s="35">
        <v>1.5</v>
      </c>
      <c r="G302" s="17" t="s">
        <v>7780</v>
      </c>
      <c r="H302" s="619" t="s">
        <v>7499</v>
      </c>
      <c r="I302" s="14" t="s">
        <v>771</v>
      </c>
      <c r="J302" s="14" t="s">
        <v>771</v>
      </c>
      <c r="K302" s="14" t="s">
        <v>771</v>
      </c>
      <c r="L302" s="14" t="s">
        <v>771</v>
      </c>
      <c r="M302" s="14" t="s">
        <v>771</v>
      </c>
      <c r="N302" s="14" t="s">
        <v>771</v>
      </c>
      <c r="O302" s="14" t="s">
        <v>771</v>
      </c>
      <c r="P302" s="17" t="b">
        <v>1</v>
      </c>
      <c r="Q302" s="666" t="e">
        <f t="shared" ca="1" si="49"/>
        <v>#REF!</v>
      </c>
    </row>
    <row r="303" spans="1:17" ht="12.75">
      <c r="A303" s="665" t="s">
        <v>7882</v>
      </c>
      <c r="B303" s="17">
        <v>4</v>
      </c>
      <c r="C303" s="173" t="s">
        <v>7883</v>
      </c>
      <c r="D303" s="15" t="s">
        <v>7884</v>
      </c>
      <c r="E303" s="5" t="s">
        <v>7885</v>
      </c>
      <c r="F303" s="35">
        <v>1.5</v>
      </c>
      <c r="G303" s="17" t="s">
        <v>7780</v>
      </c>
      <c r="H303" s="619" t="s">
        <v>7499</v>
      </c>
      <c r="I303" s="14" t="s">
        <v>771</v>
      </c>
      <c r="J303" s="14" t="s">
        <v>771</v>
      </c>
      <c r="K303" s="14" t="s">
        <v>771</v>
      </c>
      <c r="L303" s="14" t="s">
        <v>771</v>
      </c>
      <c r="M303" s="14" t="s">
        <v>771</v>
      </c>
      <c r="N303" s="14" t="s">
        <v>771</v>
      </c>
      <c r="O303" s="14" t="s">
        <v>771</v>
      </c>
      <c r="P303" s="17" t="b">
        <v>1</v>
      </c>
      <c r="Q303" s="666" t="e">
        <f t="shared" ca="1" si="49"/>
        <v>#REF!</v>
      </c>
    </row>
    <row r="304" spans="1:17" ht="12.75">
      <c r="A304" s="665" t="s">
        <v>7887</v>
      </c>
      <c r="B304" s="17">
        <v>4</v>
      </c>
      <c r="C304" s="173" t="s">
        <v>7888</v>
      </c>
      <c r="D304" s="15" t="s">
        <v>7889</v>
      </c>
      <c r="E304" s="5" t="s">
        <v>7890</v>
      </c>
      <c r="F304" s="35">
        <v>1.5</v>
      </c>
      <c r="G304" s="17" t="s">
        <v>7780</v>
      </c>
      <c r="H304" s="619" t="s">
        <v>7499</v>
      </c>
      <c r="I304" s="14" t="s">
        <v>771</v>
      </c>
      <c r="J304" s="14" t="s">
        <v>771</v>
      </c>
      <c r="K304" s="14" t="s">
        <v>771</v>
      </c>
      <c r="L304" s="14" t="s">
        <v>771</v>
      </c>
      <c r="M304" s="14" t="s">
        <v>771</v>
      </c>
      <c r="N304" s="14" t="s">
        <v>771</v>
      </c>
      <c r="O304" s="14" t="s">
        <v>771</v>
      </c>
      <c r="P304" s="17" t="b">
        <v>1</v>
      </c>
      <c r="Q304" s="666" t="e">
        <f t="shared" ca="1" si="49"/>
        <v>#REF!</v>
      </c>
    </row>
    <row r="305" spans="1:17" ht="12.75">
      <c r="A305" s="665" t="s">
        <v>7892</v>
      </c>
      <c r="B305" s="17">
        <v>4</v>
      </c>
      <c r="C305" s="173" t="s">
        <v>7893</v>
      </c>
      <c r="D305" s="15" t="s">
        <v>7894</v>
      </c>
      <c r="E305" s="5" t="s">
        <v>7895</v>
      </c>
      <c r="F305" s="35">
        <v>1.5</v>
      </c>
      <c r="G305" s="17" t="s">
        <v>7780</v>
      </c>
      <c r="H305" s="619" t="s">
        <v>7499</v>
      </c>
      <c r="I305" s="14" t="s">
        <v>771</v>
      </c>
      <c r="J305" s="14" t="s">
        <v>771</v>
      </c>
      <c r="K305" s="14" t="s">
        <v>771</v>
      </c>
      <c r="L305" s="14" t="s">
        <v>771</v>
      </c>
      <c r="M305" s="14" t="s">
        <v>771</v>
      </c>
      <c r="N305" s="14" t="s">
        <v>771</v>
      </c>
      <c r="O305" s="14" t="s">
        <v>771</v>
      </c>
      <c r="P305" s="17" t="b">
        <v>1</v>
      </c>
      <c r="Q305" s="666" t="e">
        <f t="shared" ca="1" si="49"/>
        <v>#REF!</v>
      </c>
    </row>
    <row r="306" spans="1:17" ht="12.75">
      <c r="A306" s="665" t="s">
        <v>7897</v>
      </c>
      <c r="B306" s="17">
        <v>4</v>
      </c>
      <c r="C306" s="173" t="s">
        <v>7898</v>
      </c>
      <c r="D306" s="15" t="s">
        <v>7899</v>
      </c>
      <c r="E306" s="5" t="s">
        <v>7900</v>
      </c>
      <c r="F306" s="35">
        <v>1.5</v>
      </c>
      <c r="G306" s="17" t="s">
        <v>7780</v>
      </c>
      <c r="H306" s="619" t="s">
        <v>7499</v>
      </c>
      <c r="I306" s="14" t="s">
        <v>771</v>
      </c>
      <c r="J306" s="14" t="s">
        <v>771</v>
      </c>
      <c r="K306" s="14" t="s">
        <v>771</v>
      </c>
      <c r="L306" s="14" t="s">
        <v>771</v>
      </c>
      <c r="M306" s="14" t="s">
        <v>771</v>
      </c>
      <c r="N306" s="14" t="s">
        <v>771</v>
      </c>
      <c r="O306" s="14" t="s">
        <v>771</v>
      </c>
      <c r="P306" s="17" t="b">
        <v>1</v>
      </c>
      <c r="Q306" s="666" t="e">
        <f t="shared" ca="1" si="49"/>
        <v>#REF!</v>
      </c>
    </row>
    <row r="307" spans="1:17" ht="16.5">
      <c r="A307" s="1398" t="s">
        <v>13483</v>
      </c>
      <c r="B307" s="1359"/>
      <c r="C307" s="1359"/>
      <c r="D307" s="1359"/>
      <c r="E307" s="1359"/>
      <c r="F307" s="1359"/>
      <c r="G307" s="1359"/>
      <c r="H307" s="1359"/>
      <c r="I307" s="1359"/>
      <c r="J307" s="1359"/>
      <c r="K307" s="1359"/>
      <c r="L307" s="1359"/>
      <c r="M307" s="1359"/>
      <c r="N307" s="1359"/>
      <c r="O307" s="1359"/>
      <c r="P307" s="1359"/>
      <c r="Q307" s="1357"/>
    </row>
    <row r="308" spans="1:17" ht="12.75">
      <c r="A308" s="665" t="s">
        <v>7902</v>
      </c>
      <c r="B308" s="17">
        <v>5</v>
      </c>
      <c r="C308" s="173" t="s">
        <v>7903</v>
      </c>
      <c r="D308" s="15" t="s">
        <v>7904</v>
      </c>
      <c r="E308" s="5" t="s">
        <v>7905</v>
      </c>
      <c r="F308" s="35">
        <v>1.5</v>
      </c>
      <c r="G308" s="17" t="s">
        <v>7780</v>
      </c>
      <c r="H308" s="619" t="s">
        <v>7499</v>
      </c>
      <c r="I308" s="14" t="s">
        <v>771</v>
      </c>
      <c r="J308" s="14" t="s">
        <v>771</v>
      </c>
      <c r="K308" s="14" t="s">
        <v>771</v>
      </c>
      <c r="L308" s="14" t="s">
        <v>771</v>
      </c>
      <c r="M308" s="14" t="s">
        <v>771</v>
      </c>
      <c r="N308" s="14" t="s">
        <v>771</v>
      </c>
      <c r="O308" s="14" t="s">
        <v>771</v>
      </c>
      <c r="P308" s="17" t="b">
        <v>1</v>
      </c>
      <c r="Q308" s="666" t="e">
        <f t="shared" ref="Q308:Q312" ca="1" si="50">VLOOKUP(A308, INDIRECT("'Zaklinacz'!$B$3:$D"), 3, FALSE())</f>
        <v>#REF!</v>
      </c>
    </row>
    <row r="309" spans="1:17" ht="12.75">
      <c r="A309" s="665" t="s">
        <v>7907</v>
      </c>
      <c r="B309" s="17">
        <v>5</v>
      </c>
      <c r="C309" s="173" t="s">
        <v>7908</v>
      </c>
      <c r="D309" s="15" t="s">
        <v>7909</v>
      </c>
      <c r="E309" s="5" t="s">
        <v>7910</v>
      </c>
      <c r="F309" s="35">
        <v>1.5</v>
      </c>
      <c r="G309" s="17" t="s">
        <v>7780</v>
      </c>
      <c r="H309" s="619" t="s">
        <v>7499</v>
      </c>
      <c r="I309" s="14" t="s">
        <v>771</v>
      </c>
      <c r="J309" s="14" t="s">
        <v>771</v>
      </c>
      <c r="K309" s="14" t="s">
        <v>771</v>
      </c>
      <c r="L309" s="14" t="s">
        <v>771</v>
      </c>
      <c r="M309" s="14" t="s">
        <v>771</v>
      </c>
      <c r="N309" s="14" t="s">
        <v>771</v>
      </c>
      <c r="O309" s="14" t="s">
        <v>771</v>
      </c>
      <c r="P309" s="17" t="b">
        <v>1</v>
      </c>
      <c r="Q309" s="666" t="e">
        <f t="shared" ca="1" si="50"/>
        <v>#REF!</v>
      </c>
    </row>
    <row r="310" spans="1:17" ht="12.75">
      <c r="A310" s="665" t="s">
        <v>7912</v>
      </c>
      <c r="B310" s="17">
        <v>5</v>
      </c>
      <c r="C310" s="173" t="s">
        <v>7913</v>
      </c>
      <c r="D310" s="15" t="s">
        <v>7914</v>
      </c>
      <c r="E310" s="5" t="s">
        <v>7915</v>
      </c>
      <c r="F310" s="35">
        <v>1.5</v>
      </c>
      <c r="G310" s="17" t="s">
        <v>7780</v>
      </c>
      <c r="H310" s="619" t="s">
        <v>7499</v>
      </c>
      <c r="I310" s="14" t="s">
        <v>771</v>
      </c>
      <c r="J310" s="14" t="s">
        <v>771</v>
      </c>
      <c r="K310" s="14" t="s">
        <v>771</v>
      </c>
      <c r="L310" s="14" t="s">
        <v>771</v>
      </c>
      <c r="M310" s="14" t="s">
        <v>771</v>
      </c>
      <c r="N310" s="14" t="s">
        <v>771</v>
      </c>
      <c r="O310" s="14" t="s">
        <v>771</v>
      </c>
      <c r="P310" s="17" t="b">
        <v>1</v>
      </c>
      <c r="Q310" s="666" t="e">
        <f t="shared" ca="1" si="50"/>
        <v>#REF!</v>
      </c>
    </row>
    <row r="311" spans="1:17" ht="12.75">
      <c r="A311" s="665" t="s">
        <v>7917</v>
      </c>
      <c r="B311" s="17">
        <v>5</v>
      </c>
      <c r="C311" s="173" t="s">
        <v>7918</v>
      </c>
      <c r="D311" s="15" t="s">
        <v>7919</v>
      </c>
      <c r="E311" s="5" t="s">
        <v>7920</v>
      </c>
      <c r="F311" s="35">
        <v>1.5</v>
      </c>
      <c r="G311" s="17" t="s">
        <v>7780</v>
      </c>
      <c r="H311" s="619" t="s">
        <v>7499</v>
      </c>
      <c r="I311" s="14" t="s">
        <v>771</v>
      </c>
      <c r="J311" s="14" t="s">
        <v>771</v>
      </c>
      <c r="K311" s="14" t="s">
        <v>771</v>
      </c>
      <c r="L311" s="14" t="s">
        <v>771</v>
      </c>
      <c r="M311" s="14" t="s">
        <v>771</v>
      </c>
      <c r="N311" s="14" t="s">
        <v>771</v>
      </c>
      <c r="O311" s="14" t="s">
        <v>771</v>
      </c>
      <c r="P311" s="17" t="b">
        <v>1</v>
      </c>
      <c r="Q311" s="666" t="e">
        <f t="shared" ca="1" si="50"/>
        <v>#REF!</v>
      </c>
    </row>
    <row r="312" spans="1:17" ht="12.75">
      <c r="A312" s="75" t="s">
        <v>7922</v>
      </c>
      <c r="B312" s="17">
        <v>5</v>
      </c>
      <c r="C312" s="173" t="s">
        <v>7923</v>
      </c>
      <c r="D312" s="15" t="s">
        <v>7924</v>
      </c>
      <c r="E312" s="5" t="s">
        <v>7925</v>
      </c>
      <c r="F312" s="56">
        <v>1.5</v>
      </c>
      <c r="G312" s="17" t="s">
        <v>7780</v>
      </c>
      <c r="H312" s="619" t="s">
        <v>7499</v>
      </c>
      <c r="I312" s="14" t="s">
        <v>771</v>
      </c>
      <c r="J312" s="14" t="s">
        <v>771</v>
      </c>
      <c r="K312" s="14" t="s">
        <v>771</v>
      </c>
      <c r="L312" s="14" t="s">
        <v>771</v>
      </c>
      <c r="M312" s="14" t="s">
        <v>771</v>
      </c>
      <c r="N312" s="14" t="s">
        <v>771</v>
      </c>
      <c r="O312" s="14" t="s">
        <v>771</v>
      </c>
      <c r="P312" s="17" t="b">
        <v>1</v>
      </c>
      <c r="Q312" s="17" t="e">
        <f t="shared" ca="1" si="50"/>
        <v>#REF!</v>
      </c>
    </row>
    <row r="313" spans="1:17" ht="12.75">
      <c r="A313" s="651"/>
      <c r="B313" s="651"/>
      <c r="C313" s="652"/>
      <c r="D313" s="651"/>
      <c r="E313" s="653"/>
      <c r="F313" s="653"/>
      <c r="G313" s="651"/>
      <c r="H313" s="651"/>
      <c r="I313" s="654"/>
      <c r="J313" s="651"/>
      <c r="K313" s="655"/>
      <c r="L313" s="656"/>
      <c r="M313" s="653"/>
      <c r="N313" s="653"/>
      <c r="O313" s="653"/>
      <c r="P313" s="290"/>
      <c r="Q313" s="290"/>
    </row>
    <row r="314" spans="1:17" ht="12.75">
      <c r="A314" s="1413" t="s">
        <v>13515</v>
      </c>
      <c r="B314" s="1392"/>
      <c r="C314" s="1392"/>
      <c r="D314" s="1392"/>
      <c r="E314" s="1392"/>
      <c r="F314" s="1392"/>
      <c r="G314" s="1392"/>
      <c r="H314" s="1392"/>
      <c r="I314" s="1392"/>
      <c r="J314" s="1392"/>
      <c r="K314" s="1392"/>
      <c r="L314" s="1392"/>
      <c r="M314" s="1392"/>
      <c r="N314" s="1392"/>
      <c r="O314" s="1392"/>
      <c r="P314" s="1392"/>
      <c r="Q314" s="1393"/>
    </row>
    <row r="315" spans="1:17" ht="12.75">
      <c r="A315" s="1394"/>
      <c r="B315" s="1395"/>
      <c r="C315" s="1395"/>
      <c r="D315" s="1395"/>
      <c r="E315" s="1395"/>
      <c r="F315" s="1395"/>
      <c r="G315" s="1395"/>
      <c r="H315" s="1395"/>
      <c r="I315" s="1395"/>
      <c r="J315" s="1395"/>
      <c r="K315" s="1395"/>
      <c r="L315" s="1395"/>
      <c r="M315" s="1395"/>
      <c r="N315" s="1395"/>
      <c r="O315" s="1395"/>
      <c r="P315" s="1395"/>
      <c r="Q315" s="1396"/>
    </row>
    <row r="316" spans="1:17" ht="12.75">
      <c r="A316" s="86" t="s">
        <v>7491</v>
      </c>
      <c r="B316" s="17">
        <v>1</v>
      </c>
      <c r="C316" s="173" t="s">
        <v>7492</v>
      </c>
      <c r="D316" s="668" t="s">
        <v>7497</v>
      </c>
      <c r="E316" s="5" t="s">
        <v>7497</v>
      </c>
      <c r="F316" s="35">
        <v>1</v>
      </c>
      <c r="G316" s="17" t="s">
        <v>7493</v>
      </c>
      <c r="H316" s="619" t="s">
        <v>7499</v>
      </c>
      <c r="I316" s="14" t="s">
        <v>771</v>
      </c>
      <c r="J316" s="80" t="s">
        <v>40</v>
      </c>
      <c r="K316" s="35" t="s">
        <v>48</v>
      </c>
      <c r="L316" s="35" t="s">
        <v>48</v>
      </c>
      <c r="M316" s="35">
        <v>1</v>
      </c>
      <c r="N316" s="35" t="s">
        <v>771</v>
      </c>
      <c r="O316" s="35" t="s">
        <v>48</v>
      </c>
      <c r="P316" s="17" t="b">
        <v>1</v>
      </c>
      <c r="Q316" s="667" t="e">
        <f t="shared" ref="Q316:Q320" ca="1" si="51">VLOOKUP(A316, INDIRECT("'Zaklinacz'!$B$3:$D"), 3, FALSE())</f>
        <v>#REF!</v>
      </c>
    </row>
    <row r="317" spans="1:17" ht="12.75">
      <c r="A317" s="86" t="s">
        <v>7501</v>
      </c>
      <c r="B317" s="17">
        <v>1</v>
      </c>
      <c r="C317" s="173" t="s">
        <v>7502</v>
      </c>
      <c r="D317" s="87" t="s">
        <v>7503</v>
      </c>
      <c r="E317" s="5" t="s">
        <v>7503</v>
      </c>
      <c r="F317" s="35">
        <v>1</v>
      </c>
      <c r="G317" s="17" t="s">
        <v>7493</v>
      </c>
      <c r="H317" s="619" t="s">
        <v>7499</v>
      </c>
      <c r="I317" s="14" t="s">
        <v>771</v>
      </c>
      <c r="J317" s="80" t="s">
        <v>40</v>
      </c>
      <c r="K317" s="35" t="s">
        <v>48</v>
      </c>
      <c r="L317" s="35" t="s">
        <v>48</v>
      </c>
      <c r="M317" s="35">
        <v>1</v>
      </c>
      <c r="N317" s="35" t="s">
        <v>771</v>
      </c>
      <c r="O317" s="35" t="s">
        <v>48</v>
      </c>
      <c r="P317" s="17" t="b">
        <v>1</v>
      </c>
      <c r="Q317" s="667" t="e">
        <f t="shared" ca="1" si="51"/>
        <v>#REF!</v>
      </c>
    </row>
    <row r="318" spans="1:17" ht="12.75">
      <c r="A318" s="86" t="s">
        <v>7505</v>
      </c>
      <c r="B318" s="17">
        <v>1</v>
      </c>
      <c r="C318" s="173" t="s">
        <v>7506</v>
      </c>
      <c r="D318" s="87" t="s">
        <v>7507</v>
      </c>
      <c r="E318" s="5" t="s">
        <v>7507</v>
      </c>
      <c r="F318" s="35">
        <v>1</v>
      </c>
      <c r="G318" s="17" t="s">
        <v>7493</v>
      </c>
      <c r="H318" s="619" t="s">
        <v>7509</v>
      </c>
      <c r="I318" s="14" t="s">
        <v>771</v>
      </c>
      <c r="J318" s="80" t="s">
        <v>40</v>
      </c>
      <c r="K318" s="35" t="s">
        <v>48</v>
      </c>
      <c r="L318" s="35" t="s">
        <v>48</v>
      </c>
      <c r="M318" s="35">
        <v>1</v>
      </c>
      <c r="N318" s="35" t="s">
        <v>771</v>
      </c>
      <c r="O318" s="35" t="s">
        <v>48</v>
      </c>
      <c r="P318" s="17" t="b">
        <v>1</v>
      </c>
      <c r="Q318" s="667" t="e">
        <f t="shared" ca="1" si="51"/>
        <v>#REF!</v>
      </c>
    </row>
    <row r="319" spans="1:17" ht="12.75">
      <c r="A319" s="86" t="s">
        <v>7510</v>
      </c>
      <c r="B319" s="17">
        <v>1</v>
      </c>
      <c r="C319" s="173" t="s">
        <v>7511</v>
      </c>
      <c r="D319" s="87" t="s">
        <v>7512</v>
      </c>
      <c r="E319" s="5" t="s">
        <v>7584</v>
      </c>
      <c r="F319" s="35">
        <v>1</v>
      </c>
      <c r="G319" s="17" t="s">
        <v>7493</v>
      </c>
      <c r="H319" s="619" t="s">
        <v>7499</v>
      </c>
      <c r="I319" s="14" t="s">
        <v>771</v>
      </c>
      <c r="J319" s="80" t="s">
        <v>40</v>
      </c>
      <c r="K319" s="35" t="s">
        <v>48</v>
      </c>
      <c r="L319" s="35" t="s">
        <v>48</v>
      </c>
      <c r="M319" s="35">
        <v>1</v>
      </c>
      <c r="N319" s="35" t="s">
        <v>771</v>
      </c>
      <c r="O319" s="35" t="s">
        <v>48</v>
      </c>
      <c r="P319" s="17" t="b">
        <v>1</v>
      </c>
      <c r="Q319" s="667" t="e">
        <f t="shared" ca="1" si="51"/>
        <v>#REF!</v>
      </c>
    </row>
    <row r="320" spans="1:17" ht="12.75">
      <c r="A320" s="86" t="s">
        <v>7514</v>
      </c>
      <c r="B320" s="17">
        <v>1</v>
      </c>
      <c r="C320" s="173" t="s">
        <v>7515</v>
      </c>
      <c r="D320" s="87" t="s">
        <v>7516</v>
      </c>
      <c r="E320" s="5" t="s">
        <v>7516</v>
      </c>
      <c r="F320" s="35">
        <v>1</v>
      </c>
      <c r="G320" s="17" t="s">
        <v>7493</v>
      </c>
      <c r="H320" s="619" t="s">
        <v>7499</v>
      </c>
      <c r="I320" s="14" t="s">
        <v>771</v>
      </c>
      <c r="J320" s="80" t="s">
        <v>40</v>
      </c>
      <c r="K320" s="35" t="s">
        <v>48</v>
      </c>
      <c r="L320" s="35" t="s">
        <v>48</v>
      </c>
      <c r="M320" s="35">
        <v>1</v>
      </c>
      <c r="N320" s="35" t="s">
        <v>771</v>
      </c>
      <c r="O320" s="35" t="s">
        <v>48</v>
      </c>
      <c r="P320" s="17" t="b">
        <v>1</v>
      </c>
      <c r="Q320" s="667" t="e">
        <f t="shared" ca="1" si="51"/>
        <v>#REF!</v>
      </c>
    </row>
    <row r="321" spans="1:17" ht="16.5">
      <c r="A321" s="1398" t="s">
        <v>13483</v>
      </c>
      <c r="B321" s="1359"/>
      <c r="C321" s="1359"/>
      <c r="D321" s="1359"/>
      <c r="E321" s="1359"/>
      <c r="F321" s="1359"/>
      <c r="G321" s="1359"/>
      <c r="H321" s="1359"/>
      <c r="I321" s="1359"/>
      <c r="J321" s="1359"/>
      <c r="K321" s="1359"/>
      <c r="L321" s="1359"/>
      <c r="M321" s="1359"/>
      <c r="N321" s="1359"/>
      <c r="O321" s="1359"/>
      <c r="P321" s="1359"/>
      <c r="Q321" s="1357"/>
    </row>
    <row r="322" spans="1:17" ht="12.75">
      <c r="A322" s="86" t="s">
        <v>7518</v>
      </c>
      <c r="B322" s="17">
        <v>2</v>
      </c>
      <c r="C322" s="173" t="s">
        <v>7519</v>
      </c>
      <c r="D322" s="87" t="s">
        <v>7520</v>
      </c>
      <c r="E322" s="5" t="s">
        <v>7520</v>
      </c>
      <c r="F322" s="35">
        <v>1</v>
      </c>
      <c r="G322" s="17" t="s">
        <v>7493</v>
      </c>
      <c r="H322" s="619" t="s">
        <v>7499</v>
      </c>
      <c r="I322" s="14" t="s">
        <v>771</v>
      </c>
      <c r="J322" s="80" t="s">
        <v>40</v>
      </c>
      <c r="K322" s="35" t="s">
        <v>48</v>
      </c>
      <c r="L322" s="35" t="s">
        <v>48</v>
      </c>
      <c r="M322" s="35">
        <v>2</v>
      </c>
      <c r="N322" s="35" t="s">
        <v>771</v>
      </c>
      <c r="O322" s="35" t="s">
        <v>48</v>
      </c>
      <c r="P322" s="17" t="b">
        <v>1</v>
      </c>
      <c r="Q322" s="667" t="e">
        <f t="shared" ref="Q322:Q330" ca="1" si="52">VLOOKUP(A322, INDIRECT("'Zaklinacz'!$B$3:$D"), 3, FALSE())</f>
        <v>#REF!</v>
      </c>
    </row>
    <row r="323" spans="1:17" ht="12.75">
      <c r="A323" s="86" t="s">
        <v>7522</v>
      </c>
      <c r="B323" s="17">
        <v>2</v>
      </c>
      <c r="C323" s="173" t="s">
        <v>7523</v>
      </c>
      <c r="D323" s="87" t="s">
        <v>7524</v>
      </c>
      <c r="E323" s="5" t="s">
        <v>7524</v>
      </c>
      <c r="F323" s="35">
        <v>1</v>
      </c>
      <c r="G323" s="17" t="s">
        <v>7493</v>
      </c>
      <c r="H323" s="619" t="s">
        <v>7509</v>
      </c>
      <c r="I323" s="14" t="s">
        <v>771</v>
      </c>
      <c r="J323" s="80" t="s">
        <v>40</v>
      </c>
      <c r="K323" s="35" t="s">
        <v>48</v>
      </c>
      <c r="L323" s="35" t="s">
        <v>48</v>
      </c>
      <c r="M323" s="35">
        <v>2</v>
      </c>
      <c r="N323" s="35" t="s">
        <v>771</v>
      </c>
      <c r="O323" s="35" t="s">
        <v>48</v>
      </c>
      <c r="P323" s="17" t="b">
        <v>1</v>
      </c>
      <c r="Q323" s="667" t="e">
        <f t="shared" ca="1" si="52"/>
        <v>#REF!</v>
      </c>
    </row>
    <row r="324" spans="1:17" ht="12.75">
      <c r="A324" s="86" t="s">
        <v>7526</v>
      </c>
      <c r="B324" s="17">
        <v>2</v>
      </c>
      <c r="C324" s="173" t="s">
        <v>7527</v>
      </c>
      <c r="D324" s="87" t="s">
        <v>7528</v>
      </c>
      <c r="E324" s="5" t="s">
        <v>7528</v>
      </c>
      <c r="F324" s="35">
        <v>1</v>
      </c>
      <c r="G324" s="17" t="s">
        <v>7493</v>
      </c>
      <c r="H324" s="619" t="s">
        <v>7499</v>
      </c>
      <c r="I324" s="14" t="s">
        <v>771</v>
      </c>
      <c r="J324" s="80" t="s">
        <v>40</v>
      </c>
      <c r="K324" s="35" t="s">
        <v>48</v>
      </c>
      <c r="L324" s="35" t="s">
        <v>48</v>
      </c>
      <c r="M324" s="35">
        <v>2</v>
      </c>
      <c r="N324" s="35" t="s">
        <v>771</v>
      </c>
      <c r="O324" s="35" t="s">
        <v>48</v>
      </c>
      <c r="P324" s="17" t="b">
        <v>1</v>
      </c>
      <c r="Q324" s="667" t="e">
        <f t="shared" ca="1" si="52"/>
        <v>#REF!</v>
      </c>
    </row>
    <row r="325" spans="1:17" ht="12.75">
      <c r="A325" s="86" t="s">
        <v>7530</v>
      </c>
      <c r="B325" s="17">
        <v>2</v>
      </c>
      <c r="C325" s="173" t="s">
        <v>7531</v>
      </c>
      <c r="D325" s="87" t="s">
        <v>7532</v>
      </c>
      <c r="E325" s="5" t="s">
        <v>7532</v>
      </c>
      <c r="F325" s="35">
        <v>1</v>
      </c>
      <c r="G325" s="17" t="s">
        <v>7493</v>
      </c>
      <c r="H325" s="619" t="s">
        <v>7499</v>
      </c>
      <c r="I325" s="14" t="s">
        <v>771</v>
      </c>
      <c r="J325" s="80" t="s">
        <v>40</v>
      </c>
      <c r="K325" s="35" t="s">
        <v>48</v>
      </c>
      <c r="L325" s="35" t="s">
        <v>48</v>
      </c>
      <c r="M325" s="35">
        <v>2</v>
      </c>
      <c r="N325" s="35" t="s">
        <v>771</v>
      </c>
      <c r="O325" s="35" t="s">
        <v>48</v>
      </c>
      <c r="P325" s="17" t="b">
        <v>1</v>
      </c>
      <c r="Q325" s="667" t="e">
        <f t="shared" ca="1" si="52"/>
        <v>#REF!</v>
      </c>
    </row>
    <row r="326" spans="1:17" ht="12.75">
      <c r="A326" s="86" t="s">
        <v>7534</v>
      </c>
      <c r="B326" s="17">
        <v>2</v>
      </c>
      <c r="C326" s="173" t="s">
        <v>7535</v>
      </c>
      <c r="D326" s="87" t="s">
        <v>7536</v>
      </c>
      <c r="E326" s="5" t="s">
        <v>7536</v>
      </c>
      <c r="F326" s="35">
        <v>1</v>
      </c>
      <c r="G326" s="17" t="s">
        <v>7493</v>
      </c>
      <c r="H326" s="619" t="s">
        <v>7499</v>
      </c>
      <c r="I326" s="14" t="s">
        <v>771</v>
      </c>
      <c r="J326" s="80" t="s">
        <v>40</v>
      </c>
      <c r="K326" s="35" t="s">
        <v>48</v>
      </c>
      <c r="L326" s="35" t="s">
        <v>48</v>
      </c>
      <c r="M326" s="35">
        <v>2</v>
      </c>
      <c r="N326" s="35" t="s">
        <v>771</v>
      </c>
      <c r="O326" s="35" t="s">
        <v>48</v>
      </c>
      <c r="P326" s="17" t="b">
        <v>1</v>
      </c>
      <c r="Q326" s="667" t="e">
        <f t="shared" ca="1" si="52"/>
        <v>#REF!</v>
      </c>
    </row>
    <row r="327" spans="1:17" ht="12.75">
      <c r="A327" s="86" t="s">
        <v>7538</v>
      </c>
      <c r="B327" s="17">
        <v>2</v>
      </c>
      <c r="C327" s="173" t="s">
        <v>7539</v>
      </c>
      <c r="D327" s="87" t="s">
        <v>7540</v>
      </c>
      <c r="E327" s="5" t="s">
        <v>7540</v>
      </c>
      <c r="F327" s="35">
        <v>1</v>
      </c>
      <c r="G327" s="17" t="s">
        <v>7493</v>
      </c>
      <c r="H327" s="619" t="s">
        <v>7499</v>
      </c>
      <c r="I327" s="14" t="s">
        <v>771</v>
      </c>
      <c r="J327" s="80" t="s">
        <v>40</v>
      </c>
      <c r="K327" s="35" t="s">
        <v>48</v>
      </c>
      <c r="L327" s="35" t="s">
        <v>48</v>
      </c>
      <c r="M327" s="35">
        <v>2</v>
      </c>
      <c r="N327" s="35" t="s">
        <v>771</v>
      </c>
      <c r="O327" s="35" t="s">
        <v>48</v>
      </c>
      <c r="P327" s="17" t="b">
        <v>1</v>
      </c>
      <c r="Q327" s="667" t="e">
        <f t="shared" ca="1" si="52"/>
        <v>#REF!</v>
      </c>
    </row>
    <row r="328" spans="1:17" ht="12.75">
      <c r="A328" s="86" t="s">
        <v>7542</v>
      </c>
      <c r="B328" s="17">
        <v>2</v>
      </c>
      <c r="C328" s="173" t="s">
        <v>7543</v>
      </c>
      <c r="D328" s="87" t="s">
        <v>7544</v>
      </c>
      <c r="E328" s="5" t="s">
        <v>7544</v>
      </c>
      <c r="F328" s="35">
        <v>1</v>
      </c>
      <c r="G328" s="17" t="s">
        <v>7493</v>
      </c>
      <c r="H328" s="619" t="s">
        <v>7499</v>
      </c>
      <c r="I328" s="14" t="s">
        <v>771</v>
      </c>
      <c r="J328" s="80" t="s">
        <v>40</v>
      </c>
      <c r="K328" s="35" t="s">
        <v>48</v>
      </c>
      <c r="L328" s="35" t="s">
        <v>48</v>
      </c>
      <c r="M328" s="35">
        <v>2</v>
      </c>
      <c r="N328" s="35" t="s">
        <v>771</v>
      </c>
      <c r="O328" s="35" t="s">
        <v>48</v>
      </c>
      <c r="P328" s="17" t="b">
        <v>1</v>
      </c>
      <c r="Q328" s="667" t="e">
        <f t="shared" ca="1" si="52"/>
        <v>#REF!</v>
      </c>
    </row>
    <row r="329" spans="1:17" ht="12.75">
      <c r="A329" s="86" t="s">
        <v>7546</v>
      </c>
      <c r="B329" s="17">
        <v>2</v>
      </c>
      <c r="C329" s="173" t="s">
        <v>7547</v>
      </c>
      <c r="D329" s="87" t="s">
        <v>7548</v>
      </c>
      <c r="E329" s="5" t="s">
        <v>7548</v>
      </c>
      <c r="F329" s="35">
        <v>1</v>
      </c>
      <c r="G329" s="17" t="s">
        <v>7493</v>
      </c>
      <c r="H329" s="619" t="s">
        <v>7499</v>
      </c>
      <c r="I329" s="14" t="s">
        <v>771</v>
      </c>
      <c r="J329" s="80" t="s">
        <v>40</v>
      </c>
      <c r="K329" s="35" t="s">
        <v>48</v>
      </c>
      <c r="L329" s="35" t="s">
        <v>48</v>
      </c>
      <c r="M329" s="35">
        <v>2</v>
      </c>
      <c r="N329" s="35" t="s">
        <v>771</v>
      </c>
      <c r="O329" s="35" t="s">
        <v>48</v>
      </c>
      <c r="P329" s="17" t="b">
        <v>1</v>
      </c>
      <c r="Q329" s="667" t="e">
        <f t="shared" ca="1" si="52"/>
        <v>#REF!</v>
      </c>
    </row>
    <row r="330" spans="1:17" ht="12.75">
      <c r="A330" s="86" t="s">
        <v>7550</v>
      </c>
      <c r="B330" s="17">
        <v>2</v>
      </c>
      <c r="C330" s="173" t="s">
        <v>7551</v>
      </c>
      <c r="D330" s="87" t="s">
        <v>7552</v>
      </c>
      <c r="E330" s="5" t="s">
        <v>7552</v>
      </c>
      <c r="F330" s="35">
        <v>1</v>
      </c>
      <c r="G330" s="17" t="s">
        <v>7493</v>
      </c>
      <c r="H330" s="619" t="s">
        <v>7499</v>
      </c>
      <c r="I330" s="14" t="s">
        <v>771</v>
      </c>
      <c r="J330" s="80" t="s">
        <v>40</v>
      </c>
      <c r="K330" s="35" t="s">
        <v>48</v>
      </c>
      <c r="L330" s="35" t="s">
        <v>48</v>
      </c>
      <c r="M330" s="35">
        <v>2</v>
      </c>
      <c r="N330" s="35" t="s">
        <v>771</v>
      </c>
      <c r="O330" s="35" t="s">
        <v>48</v>
      </c>
      <c r="P330" s="17" t="b">
        <v>1</v>
      </c>
      <c r="Q330" s="667" t="e">
        <f t="shared" ca="1" si="52"/>
        <v>#REF!</v>
      </c>
    </row>
    <row r="331" spans="1:17" ht="16.5">
      <c r="A331" s="1398" t="s">
        <v>13483</v>
      </c>
      <c r="B331" s="1359"/>
      <c r="C331" s="1359"/>
      <c r="D331" s="1359"/>
      <c r="E331" s="1359"/>
      <c r="F331" s="1359"/>
      <c r="G331" s="1359"/>
      <c r="H331" s="1359"/>
      <c r="I331" s="1359"/>
      <c r="J331" s="1359"/>
      <c r="K331" s="1359"/>
      <c r="L331" s="1359"/>
      <c r="M331" s="1359"/>
      <c r="N331" s="1359"/>
      <c r="O331" s="1359"/>
      <c r="P331" s="1359"/>
      <c r="Q331" s="1357"/>
    </row>
    <row r="332" spans="1:17" ht="12.75">
      <c r="A332" s="86" t="s">
        <v>7554</v>
      </c>
      <c r="B332" s="17">
        <v>3</v>
      </c>
      <c r="C332" s="173" t="s">
        <v>7555</v>
      </c>
      <c r="D332" s="87" t="s">
        <v>7556</v>
      </c>
      <c r="E332" s="5" t="s">
        <v>7556</v>
      </c>
      <c r="F332" s="35">
        <v>1</v>
      </c>
      <c r="G332" s="17" t="s">
        <v>7493</v>
      </c>
      <c r="H332" s="619" t="s">
        <v>7499</v>
      </c>
      <c r="I332" s="14" t="s">
        <v>771</v>
      </c>
      <c r="J332" s="80" t="s">
        <v>40</v>
      </c>
      <c r="K332" s="35" t="s">
        <v>48</v>
      </c>
      <c r="L332" s="35" t="s">
        <v>48</v>
      </c>
      <c r="M332" s="35">
        <v>3</v>
      </c>
      <c r="N332" s="35" t="s">
        <v>771</v>
      </c>
      <c r="O332" s="35" t="s">
        <v>48</v>
      </c>
      <c r="P332" s="17" t="b">
        <v>1</v>
      </c>
      <c r="Q332" s="667" t="e">
        <f t="shared" ref="Q332:Q341" ca="1" si="53">VLOOKUP(A332, INDIRECT("'Zaklinacz'!$B$3:$D"), 3, FALSE())</f>
        <v>#REF!</v>
      </c>
    </row>
    <row r="333" spans="1:17" ht="12.75">
      <c r="A333" s="86" t="s">
        <v>7558</v>
      </c>
      <c r="B333" s="17">
        <v>3</v>
      </c>
      <c r="C333" s="173" t="s">
        <v>7559</v>
      </c>
      <c r="D333" s="87" t="s">
        <v>7560</v>
      </c>
      <c r="E333" s="5" t="s">
        <v>7560</v>
      </c>
      <c r="F333" s="35">
        <v>1</v>
      </c>
      <c r="G333" s="17" t="s">
        <v>7493</v>
      </c>
      <c r="H333" s="619" t="s">
        <v>7509</v>
      </c>
      <c r="I333" s="14" t="s">
        <v>771</v>
      </c>
      <c r="J333" s="80" t="s">
        <v>40</v>
      </c>
      <c r="K333" s="35" t="s">
        <v>48</v>
      </c>
      <c r="L333" s="35" t="s">
        <v>48</v>
      </c>
      <c r="M333" s="35">
        <v>3</v>
      </c>
      <c r="N333" s="35" t="s">
        <v>771</v>
      </c>
      <c r="O333" s="35" t="s">
        <v>48</v>
      </c>
      <c r="P333" s="17" t="b">
        <v>1</v>
      </c>
      <c r="Q333" s="667" t="e">
        <f t="shared" ca="1" si="53"/>
        <v>#REF!</v>
      </c>
    </row>
    <row r="334" spans="1:17" ht="12.75">
      <c r="A334" s="86" t="s">
        <v>7562</v>
      </c>
      <c r="B334" s="17">
        <v>3</v>
      </c>
      <c r="C334" s="173" t="s">
        <v>7563</v>
      </c>
      <c r="D334" s="87" t="s">
        <v>7564</v>
      </c>
      <c r="E334" s="5" t="s">
        <v>7564</v>
      </c>
      <c r="F334" s="35">
        <v>1</v>
      </c>
      <c r="G334" s="17" t="s">
        <v>7493</v>
      </c>
      <c r="H334" s="619" t="s">
        <v>7499</v>
      </c>
      <c r="I334" s="14" t="s">
        <v>771</v>
      </c>
      <c r="J334" s="80" t="s">
        <v>40</v>
      </c>
      <c r="K334" s="35" t="s">
        <v>48</v>
      </c>
      <c r="L334" s="35" t="s">
        <v>48</v>
      </c>
      <c r="M334" s="35">
        <v>3</v>
      </c>
      <c r="N334" s="35" t="s">
        <v>771</v>
      </c>
      <c r="O334" s="35" t="s">
        <v>48</v>
      </c>
      <c r="P334" s="17" t="b">
        <v>1</v>
      </c>
      <c r="Q334" s="667" t="e">
        <f t="shared" ca="1" si="53"/>
        <v>#REF!</v>
      </c>
    </row>
    <row r="335" spans="1:17" ht="12.75">
      <c r="A335" s="86" t="s">
        <v>7566</v>
      </c>
      <c r="B335" s="17">
        <v>3</v>
      </c>
      <c r="C335" s="173" t="s">
        <v>7567</v>
      </c>
      <c r="D335" s="87" t="s">
        <v>7568</v>
      </c>
      <c r="E335" s="5" t="s">
        <v>7568</v>
      </c>
      <c r="F335" s="35">
        <v>1</v>
      </c>
      <c r="G335" s="17" t="s">
        <v>7493</v>
      </c>
      <c r="H335" s="619" t="s">
        <v>7509</v>
      </c>
      <c r="I335" s="14" t="s">
        <v>771</v>
      </c>
      <c r="J335" s="80" t="s">
        <v>40</v>
      </c>
      <c r="K335" s="35" t="s">
        <v>48</v>
      </c>
      <c r="L335" s="35" t="s">
        <v>48</v>
      </c>
      <c r="M335" s="35">
        <v>3</v>
      </c>
      <c r="N335" s="35" t="s">
        <v>771</v>
      </c>
      <c r="O335" s="35" t="s">
        <v>48</v>
      </c>
      <c r="P335" s="17" t="b">
        <v>1</v>
      </c>
      <c r="Q335" s="667" t="e">
        <f t="shared" ca="1" si="53"/>
        <v>#REF!</v>
      </c>
    </row>
    <row r="336" spans="1:17" ht="12.75">
      <c r="A336" s="86" t="s">
        <v>7570</v>
      </c>
      <c r="B336" s="17">
        <v>3</v>
      </c>
      <c r="C336" s="173" t="s">
        <v>7571</v>
      </c>
      <c r="D336" s="87" t="s">
        <v>7572</v>
      </c>
      <c r="E336" s="5" t="s">
        <v>7572</v>
      </c>
      <c r="F336" s="35">
        <v>1</v>
      </c>
      <c r="G336" s="17" t="s">
        <v>7493</v>
      </c>
      <c r="H336" s="619" t="s">
        <v>7499</v>
      </c>
      <c r="I336" s="14" t="s">
        <v>771</v>
      </c>
      <c r="J336" s="80" t="s">
        <v>40</v>
      </c>
      <c r="K336" s="35" t="s">
        <v>48</v>
      </c>
      <c r="L336" s="35" t="s">
        <v>48</v>
      </c>
      <c r="M336" s="35">
        <v>3</v>
      </c>
      <c r="N336" s="35" t="s">
        <v>771</v>
      </c>
      <c r="O336" s="35" t="s">
        <v>48</v>
      </c>
      <c r="P336" s="17" t="b">
        <v>1</v>
      </c>
      <c r="Q336" s="667" t="e">
        <f t="shared" ca="1" si="53"/>
        <v>#REF!</v>
      </c>
    </row>
    <row r="337" spans="1:17" ht="12.75">
      <c r="A337" s="86" t="s">
        <v>7574</v>
      </c>
      <c r="B337" s="17">
        <v>3</v>
      </c>
      <c r="C337" s="173" t="s">
        <v>7575</v>
      </c>
      <c r="D337" s="87" t="s">
        <v>7576</v>
      </c>
      <c r="E337" s="5" t="s">
        <v>7576</v>
      </c>
      <c r="F337" s="35">
        <v>1</v>
      </c>
      <c r="G337" s="17" t="s">
        <v>7493</v>
      </c>
      <c r="H337" s="619" t="s">
        <v>7499</v>
      </c>
      <c r="I337" s="14" t="s">
        <v>771</v>
      </c>
      <c r="J337" s="80" t="s">
        <v>40</v>
      </c>
      <c r="K337" s="35" t="s">
        <v>48</v>
      </c>
      <c r="L337" s="35" t="s">
        <v>48</v>
      </c>
      <c r="M337" s="35">
        <v>3</v>
      </c>
      <c r="N337" s="35" t="s">
        <v>771</v>
      </c>
      <c r="O337" s="35" t="s">
        <v>48</v>
      </c>
      <c r="P337" s="17" t="b">
        <v>1</v>
      </c>
      <c r="Q337" s="667" t="e">
        <f t="shared" ca="1" si="53"/>
        <v>#REF!</v>
      </c>
    </row>
    <row r="338" spans="1:17" ht="12.75">
      <c r="A338" s="86" t="s">
        <v>7578</v>
      </c>
      <c r="B338" s="17">
        <v>3</v>
      </c>
      <c r="C338" s="173" t="s">
        <v>7579</v>
      </c>
      <c r="D338" s="87" t="s">
        <v>7580</v>
      </c>
      <c r="E338" s="5" t="s">
        <v>7580</v>
      </c>
      <c r="F338" s="35">
        <v>1</v>
      </c>
      <c r="G338" s="17" t="s">
        <v>7493</v>
      </c>
      <c r="H338" s="619" t="s">
        <v>7499</v>
      </c>
      <c r="I338" s="14" t="s">
        <v>771</v>
      </c>
      <c r="J338" s="80" t="s">
        <v>40</v>
      </c>
      <c r="K338" s="35" t="s">
        <v>48</v>
      </c>
      <c r="L338" s="35" t="s">
        <v>48</v>
      </c>
      <c r="M338" s="35">
        <v>3</v>
      </c>
      <c r="N338" s="35" t="s">
        <v>771</v>
      </c>
      <c r="O338" s="35" t="s">
        <v>48</v>
      </c>
      <c r="P338" s="17" t="b">
        <v>1</v>
      </c>
      <c r="Q338" s="667" t="e">
        <f t="shared" ca="1" si="53"/>
        <v>#REF!</v>
      </c>
    </row>
    <row r="339" spans="1:17" ht="12.75">
      <c r="A339" s="86" t="s">
        <v>7582</v>
      </c>
      <c r="B339" s="17">
        <v>3</v>
      </c>
      <c r="C339" s="173" t="s">
        <v>7583</v>
      </c>
      <c r="D339" s="87" t="s">
        <v>7584</v>
      </c>
      <c r="E339" s="5" t="s">
        <v>7584</v>
      </c>
      <c r="F339" s="35">
        <v>1</v>
      </c>
      <c r="G339" s="17" t="s">
        <v>7493</v>
      </c>
      <c r="H339" s="619" t="s">
        <v>7499</v>
      </c>
      <c r="I339" s="14" t="s">
        <v>771</v>
      </c>
      <c r="J339" s="80" t="s">
        <v>40</v>
      </c>
      <c r="K339" s="35" t="s">
        <v>48</v>
      </c>
      <c r="L339" s="35" t="s">
        <v>48</v>
      </c>
      <c r="M339" s="35">
        <v>3</v>
      </c>
      <c r="N339" s="35" t="s">
        <v>771</v>
      </c>
      <c r="O339" s="35" t="s">
        <v>48</v>
      </c>
      <c r="P339" s="17" t="b">
        <v>1</v>
      </c>
      <c r="Q339" s="667" t="e">
        <f t="shared" ca="1" si="53"/>
        <v>#REF!</v>
      </c>
    </row>
    <row r="340" spans="1:17" ht="12.75">
      <c r="A340" s="86" t="s">
        <v>7586</v>
      </c>
      <c r="B340" s="17">
        <v>3</v>
      </c>
      <c r="C340" s="173" t="s">
        <v>7587</v>
      </c>
      <c r="D340" s="87" t="s">
        <v>7588</v>
      </c>
      <c r="E340" s="5" t="s">
        <v>7588</v>
      </c>
      <c r="F340" s="35">
        <v>1</v>
      </c>
      <c r="G340" s="17" t="s">
        <v>7493</v>
      </c>
      <c r="H340" s="619" t="s">
        <v>7499</v>
      </c>
      <c r="I340" s="14" t="s">
        <v>771</v>
      </c>
      <c r="J340" s="80" t="s">
        <v>40</v>
      </c>
      <c r="K340" s="35" t="s">
        <v>48</v>
      </c>
      <c r="L340" s="35" t="s">
        <v>48</v>
      </c>
      <c r="M340" s="35">
        <v>3</v>
      </c>
      <c r="N340" s="35" t="s">
        <v>771</v>
      </c>
      <c r="O340" s="35" t="s">
        <v>48</v>
      </c>
      <c r="P340" s="17" t="b">
        <v>1</v>
      </c>
      <c r="Q340" s="667" t="e">
        <f t="shared" ca="1" si="53"/>
        <v>#REF!</v>
      </c>
    </row>
    <row r="341" spans="1:17" ht="12.75">
      <c r="A341" s="86" t="s">
        <v>7590</v>
      </c>
      <c r="B341" s="17">
        <v>3</v>
      </c>
      <c r="C341" s="173" t="s">
        <v>7591</v>
      </c>
      <c r="D341" s="87" t="s">
        <v>7592</v>
      </c>
      <c r="E341" s="5" t="s">
        <v>7592</v>
      </c>
      <c r="F341" s="35">
        <v>1</v>
      </c>
      <c r="G341" s="17" t="s">
        <v>7493</v>
      </c>
      <c r="H341" s="619" t="s">
        <v>7499</v>
      </c>
      <c r="I341" s="14" t="s">
        <v>771</v>
      </c>
      <c r="J341" s="80" t="s">
        <v>40</v>
      </c>
      <c r="K341" s="35" t="s">
        <v>48</v>
      </c>
      <c r="L341" s="35" t="s">
        <v>48</v>
      </c>
      <c r="M341" s="35">
        <v>3</v>
      </c>
      <c r="N341" s="35" t="s">
        <v>771</v>
      </c>
      <c r="O341" s="35" t="s">
        <v>48</v>
      </c>
      <c r="P341" s="17" t="b">
        <v>1</v>
      </c>
      <c r="Q341" s="667" t="e">
        <f t="shared" ca="1" si="53"/>
        <v>#REF!</v>
      </c>
    </row>
    <row r="342" spans="1:17" ht="16.5">
      <c r="A342" s="1398" t="s">
        <v>13483</v>
      </c>
      <c r="B342" s="1359"/>
      <c r="C342" s="1359"/>
      <c r="D342" s="1359"/>
      <c r="E342" s="1359"/>
      <c r="F342" s="1359"/>
      <c r="G342" s="1359"/>
      <c r="H342" s="1359"/>
      <c r="I342" s="1359"/>
      <c r="J342" s="1359"/>
      <c r="K342" s="1359"/>
      <c r="L342" s="1359"/>
      <c r="M342" s="1359"/>
      <c r="N342" s="1359"/>
      <c r="O342" s="1359"/>
      <c r="P342" s="1359"/>
      <c r="Q342" s="1357"/>
    </row>
    <row r="343" spans="1:17" ht="12.75">
      <c r="A343" s="86" t="s">
        <v>7594</v>
      </c>
      <c r="B343" s="17">
        <v>4</v>
      </c>
      <c r="C343" s="173" t="s">
        <v>7595</v>
      </c>
      <c r="D343" s="87" t="s">
        <v>7596</v>
      </c>
      <c r="E343" s="5" t="s">
        <v>7596</v>
      </c>
      <c r="F343" s="35">
        <v>1</v>
      </c>
      <c r="G343" s="17" t="s">
        <v>7493</v>
      </c>
      <c r="H343" s="619" t="s">
        <v>7499</v>
      </c>
      <c r="I343" s="14" t="s">
        <v>771</v>
      </c>
      <c r="J343" s="80" t="s">
        <v>40</v>
      </c>
      <c r="K343" s="35" t="s">
        <v>48</v>
      </c>
      <c r="L343" s="35" t="s">
        <v>48</v>
      </c>
      <c r="M343" s="35">
        <v>4</v>
      </c>
      <c r="N343" s="35" t="s">
        <v>771</v>
      </c>
      <c r="O343" s="35" t="s">
        <v>48</v>
      </c>
      <c r="P343" s="17" t="b">
        <v>1</v>
      </c>
      <c r="Q343" s="667" t="e">
        <f t="shared" ref="Q343:Q350" ca="1" si="54">VLOOKUP(A343, INDIRECT("'Zaklinacz'!$B$3:$D"), 3, FALSE())</f>
        <v>#REF!</v>
      </c>
    </row>
    <row r="344" spans="1:17" ht="12.75">
      <c r="A344" s="86" t="s">
        <v>7598</v>
      </c>
      <c r="B344" s="17">
        <v>4</v>
      </c>
      <c r="C344" s="173" t="s">
        <v>7599</v>
      </c>
      <c r="D344" s="87" t="s">
        <v>7600</v>
      </c>
      <c r="E344" s="5" t="s">
        <v>7600</v>
      </c>
      <c r="F344" s="35">
        <v>1</v>
      </c>
      <c r="G344" s="17" t="s">
        <v>7493</v>
      </c>
      <c r="H344" s="619" t="s">
        <v>7499</v>
      </c>
      <c r="I344" s="14" t="s">
        <v>771</v>
      </c>
      <c r="J344" s="80" t="s">
        <v>40</v>
      </c>
      <c r="K344" s="35" t="s">
        <v>48</v>
      </c>
      <c r="L344" s="35" t="s">
        <v>48</v>
      </c>
      <c r="M344" s="35">
        <v>4</v>
      </c>
      <c r="N344" s="35" t="s">
        <v>771</v>
      </c>
      <c r="O344" s="35" t="s">
        <v>48</v>
      </c>
      <c r="P344" s="17" t="b">
        <v>1</v>
      </c>
      <c r="Q344" s="667" t="e">
        <f t="shared" ca="1" si="54"/>
        <v>#REF!</v>
      </c>
    </row>
    <row r="345" spans="1:17" ht="12.75">
      <c r="A345" s="86" t="s">
        <v>7602</v>
      </c>
      <c r="B345" s="17">
        <v>4</v>
      </c>
      <c r="C345" s="173" t="s">
        <v>7603</v>
      </c>
      <c r="D345" s="87" t="s">
        <v>7604</v>
      </c>
      <c r="E345" s="5" t="s">
        <v>7604</v>
      </c>
      <c r="F345" s="35">
        <v>1</v>
      </c>
      <c r="G345" s="17" t="s">
        <v>7493</v>
      </c>
      <c r="H345" s="619" t="s">
        <v>7499</v>
      </c>
      <c r="I345" s="14" t="s">
        <v>771</v>
      </c>
      <c r="J345" s="80" t="s">
        <v>40</v>
      </c>
      <c r="K345" s="35" t="s">
        <v>48</v>
      </c>
      <c r="L345" s="35" t="s">
        <v>48</v>
      </c>
      <c r="M345" s="35">
        <v>4</v>
      </c>
      <c r="N345" s="35" t="s">
        <v>771</v>
      </c>
      <c r="O345" s="35" t="s">
        <v>48</v>
      </c>
      <c r="P345" s="17" t="b">
        <v>1</v>
      </c>
      <c r="Q345" s="667" t="e">
        <f t="shared" ca="1" si="54"/>
        <v>#REF!</v>
      </c>
    </row>
    <row r="346" spans="1:17" ht="12.75">
      <c r="A346" s="86" t="s">
        <v>7606</v>
      </c>
      <c r="B346" s="17">
        <v>4</v>
      </c>
      <c r="C346" s="173" t="s">
        <v>7607</v>
      </c>
      <c r="D346" s="87" t="s">
        <v>7608</v>
      </c>
      <c r="E346" s="5" t="s">
        <v>7608</v>
      </c>
      <c r="F346" s="35">
        <v>1</v>
      </c>
      <c r="G346" s="17" t="s">
        <v>7493</v>
      </c>
      <c r="H346" s="619" t="s">
        <v>7499</v>
      </c>
      <c r="I346" s="14" t="s">
        <v>771</v>
      </c>
      <c r="J346" s="80" t="s">
        <v>40</v>
      </c>
      <c r="K346" s="35" t="s">
        <v>48</v>
      </c>
      <c r="L346" s="35" t="s">
        <v>48</v>
      </c>
      <c r="M346" s="35">
        <v>4</v>
      </c>
      <c r="N346" s="35" t="s">
        <v>771</v>
      </c>
      <c r="O346" s="35" t="s">
        <v>48</v>
      </c>
      <c r="P346" s="17" t="b">
        <v>1</v>
      </c>
      <c r="Q346" s="667" t="e">
        <f t="shared" ca="1" si="54"/>
        <v>#REF!</v>
      </c>
    </row>
    <row r="347" spans="1:17" ht="12.75">
      <c r="A347" s="86" t="s">
        <v>7610</v>
      </c>
      <c r="B347" s="17">
        <v>4</v>
      </c>
      <c r="C347" s="173" t="s">
        <v>7611</v>
      </c>
      <c r="D347" s="87" t="s">
        <v>7612</v>
      </c>
      <c r="E347" s="5" t="s">
        <v>7612</v>
      </c>
      <c r="F347" s="35">
        <v>1</v>
      </c>
      <c r="G347" s="17" t="s">
        <v>7493</v>
      </c>
      <c r="H347" s="619" t="s">
        <v>7499</v>
      </c>
      <c r="I347" s="14" t="s">
        <v>771</v>
      </c>
      <c r="J347" s="80" t="s">
        <v>40</v>
      </c>
      <c r="K347" s="35" t="s">
        <v>48</v>
      </c>
      <c r="L347" s="35" t="s">
        <v>48</v>
      </c>
      <c r="M347" s="35">
        <v>4</v>
      </c>
      <c r="N347" s="35" t="s">
        <v>771</v>
      </c>
      <c r="O347" s="35" t="s">
        <v>48</v>
      </c>
      <c r="P347" s="17" t="b">
        <v>1</v>
      </c>
      <c r="Q347" s="667" t="e">
        <f t="shared" ca="1" si="54"/>
        <v>#REF!</v>
      </c>
    </row>
    <row r="348" spans="1:17" ht="12.75">
      <c r="A348" s="86" t="s">
        <v>7614</v>
      </c>
      <c r="B348" s="17">
        <v>4</v>
      </c>
      <c r="C348" s="173" t="s">
        <v>7615</v>
      </c>
      <c r="D348" s="87" t="s">
        <v>7616</v>
      </c>
      <c r="E348" s="5" t="s">
        <v>7616</v>
      </c>
      <c r="F348" s="35">
        <v>1</v>
      </c>
      <c r="G348" s="17" t="s">
        <v>7493</v>
      </c>
      <c r="H348" s="619" t="s">
        <v>7499</v>
      </c>
      <c r="I348" s="14" t="s">
        <v>771</v>
      </c>
      <c r="J348" s="80" t="s">
        <v>40</v>
      </c>
      <c r="K348" s="35" t="s">
        <v>48</v>
      </c>
      <c r="L348" s="35" t="s">
        <v>48</v>
      </c>
      <c r="M348" s="35">
        <v>4</v>
      </c>
      <c r="N348" s="35" t="s">
        <v>771</v>
      </c>
      <c r="O348" s="35" t="s">
        <v>48</v>
      </c>
      <c r="P348" s="17" t="b">
        <v>1</v>
      </c>
      <c r="Q348" s="667" t="e">
        <f t="shared" ca="1" si="54"/>
        <v>#REF!</v>
      </c>
    </row>
    <row r="349" spans="1:17" ht="12.75">
      <c r="A349" s="86" t="s">
        <v>7618</v>
      </c>
      <c r="B349" s="17">
        <v>4</v>
      </c>
      <c r="C349" s="173" t="s">
        <v>7619</v>
      </c>
      <c r="D349" s="87" t="s">
        <v>7620</v>
      </c>
      <c r="E349" s="5" t="s">
        <v>7620</v>
      </c>
      <c r="F349" s="35">
        <v>1</v>
      </c>
      <c r="G349" s="17" t="s">
        <v>7493</v>
      </c>
      <c r="H349" s="619" t="s">
        <v>7499</v>
      </c>
      <c r="I349" s="14" t="s">
        <v>771</v>
      </c>
      <c r="J349" s="80" t="s">
        <v>40</v>
      </c>
      <c r="K349" s="35" t="s">
        <v>48</v>
      </c>
      <c r="L349" s="35" t="s">
        <v>48</v>
      </c>
      <c r="M349" s="35">
        <v>4</v>
      </c>
      <c r="N349" s="35" t="s">
        <v>771</v>
      </c>
      <c r="O349" s="35" t="s">
        <v>48</v>
      </c>
      <c r="P349" s="17" t="b">
        <v>1</v>
      </c>
      <c r="Q349" s="667" t="e">
        <f t="shared" ca="1" si="54"/>
        <v>#REF!</v>
      </c>
    </row>
    <row r="350" spans="1:17" ht="12.75">
      <c r="A350" s="86" t="s">
        <v>7622</v>
      </c>
      <c r="B350" s="17">
        <v>4</v>
      </c>
      <c r="C350" s="173" t="s">
        <v>7567</v>
      </c>
      <c r="D350" s="87" t="s">
        <v>7623</v>
      </c>
      <c r="E350" s="5" t="s">
        <v>7623</v>
      </c>
      <c r="F350" s="35">
        <v>1</v>
      </c>
      <c r="G350" s="17" t="s">
        <v>7493</v>
      </c>
      <c r="H350" s="619" t="s">
        <v>7509</v>
      </c>
      <c r="I350" s="14" t="s">
        <v>771</v>
      </c>
      <c r="J350" s="80" t="s">
        <v>40</v>
      </c>
      <c r="K350" s="35" t="s">
        <v>48</v>
      </c>
      <c r="L350" s="35" t="s">
        <v>48</v>
      </c>
      <c r="M350" s="35">
        <v>4</v>
      </c>
      <c r="N350" s="35" t="s">
        <v>771</v>
      </c>
      <c r="O350" s="35" t="s">
        <v>48</v>
      </c>
      <c r="P350" s="17" t="b">
        <v>1</v>
      </c>
      <c r="Q350" s="667" t="e">
        <f t="shared" ca="1" si="54"/>
        <v>#REF!</v>
      </c>
    </row>
    <row r="351" spans="1:17" ht="16.5">
      <c r="A351" s="1398" t="s">
        <v>13483</v>
      </c>
      <c r="B351" s="1359"/>
      <c r="C351" s="1359"/>
      <c r="D351" s="1359"/>
      <c r="E351" s="1359"/>
      <c r="F351" s="1359"/>
      <c r="G351" s="1359"/>
      <c r="H351" s="1359"/>
      <c r="I351" s="1359"/>
      <c r="J351" s="1359"/>
      <c r="K351" s="1359"/>
      <c r="L351" s="1359"/>
      <c r="M351" s="1359"/>
      <c r="N351" s="1359"/>
      <c r="O351" s="1359"/>
      <c r="P351" s="1359"/>
      <c r="Q351" s="1357"/>
    </row>
    <row r="352" spans="1:17" ht="12.75">
      <c r="A352" s="86" t="s">
        <v>7625</v>
      </c>
      <c r="B352" s="17">
        <v>5</v>
      </c>
      <c r="C352" s="173" t="s">
        <v>7626</v>
      </c>
      <c r="D352" s="87" t="s">
        <v>7627</v>
      </c>
      <c r="E352" s="5" t="s">
        <v>7627</v>
      </c>
      <c r="F352" s="35">
        <v>1</v>
      </c>
      <c r="G352" s="17" t="s">
        <v>7493</v>
      </c>
      <c r="H352" s="619" t="s">
        <v>7499</v>
      </c>
      <c r="I352" s="14" t="s">
        <v>771</v>
      </c>
      <c r="J352" s="80" t="s">
        <v>40</v>
      </c>
      <c r="K352" s="35" t="s">
        <v>48</v>
      </c>
      <c r="L352" s="35" t="s">
        <v>48</v>
      </c>
      <c r="M352" s="35">
        <v>5</v>
      </c>
      <c r="N352" s="35" t="s">
        <v>771</v>
      </c>
      <c r="O352" s="35" t="s">
        <v>48</v>
      </c>
      <c r="P352" s="17" t="b">
        <v>1</v>
      </c>
      <c r="Q352" s="667" t="e">
        <f t="shared" ref="Q352:Q357" ca="1" si="55">VLOOKUP(A352, INDIRECT("'Zaklinacz'!$B$3:$D"), 3, FALSE())</f>
        <v>#REF!</v>
      </c>
    </row>
    <row r="353" spans="1:17" ht="12.75">
      <c r="A353" s="86" t="s">
        <v>7629</v>
      </c>
      <c r="B353" s="17">
        <v>5</v>
      </c>
      <c r="C353" s="173" t="s">
        <v>7630</v>
      </c>
      <c r="D353" s="87" t="s">
        <v>7631</v>
      </c>
      <c r="E353" s="5" t="s">
        <v>7631</v>
      </c>
      <c r="F353" s="35">
        <v>1</v>
      </c>
      <c r="G353" s="17" t="s">
        <v>7493</v>
      </c>
      <c r="H353" s="619" t="s">
        <v>7499</v>
      </c>
      <c r="I353" s="14" t="s">
        <v>771</v>
      </c>
      <c r="J353" s="80" t="s">
        <v>40</v>
      </c>
      <c r="K353" s="35" t="s">
        <v>48</v>
      </c>
      <c r="L353" s="35" t="s">
        <v>48</v>
      </c>
      <c r="M353" s="35">
        <v>5</v>
      </c>
      <c r="N353" s="35" t="s">
        <v>771</v>
      </c>
      <c r="O353" s="35" t="s">
        <v>48</v>
      </c>
      <c r="P353" s="17" t="b">
        <v>1</v>
      </c>
      <c r="Q353" s="667" t="e">
        <f t="shared" ca="1" si="55"/>
        <v>#REF!</v>
      </c>
    </row>
    <row r="354" spans="1:17" ht="12.75">
      <c r="A354" s="86" t="s">
        <v>7633</v>
      </c>
      <c r="B354" s="17">
        <v>5</v>
      </c>
      <c r="C354" s="173" t="s">
        <v>7634</v>
      </c>
      <c r="D354" s="87" t="s">
        <v>7635</v>
      </c>
      <c r="E354" s="5" t="s">
        <v>7635</v>
      </c>
      <c r="F354" s="35">
        <v>1</v>
      </c>
      <c r="G354" s="17" t="s">
        <v>7493</v>
      </c>
      <c r="H354" s="619" t="s">
        <v>7499</v>
      </c>
      <c r="I354" s="14" t="s">
        <v>771</v>
      </c>
      <c r="J354" s="80" t="s">
        <v>40</v>
      </c>
      <c r="K354" s="35" t="s">
        <v>48</v>
      </c>
      <c r="L354" s="35" t="s">
        <v>48</v>
      </c>
      <c r="M354" s="35">
        <v>5</v>
      </c>
      <c r="N354" s="35" t="s">
        <v>771</v>
      </c>
      <c r="O354" s="35" t="s">
        <v>48</v>
      </c>
      <c r="P354" s="17" t="b">
        <v>1</v>
      </c>
      <c r="Q354" s="667" t="e">
        <f t="shared" ca="1" si="55"/>
        <v>#REF!</v>
      </c>
    </row>
    <row r="355" spans="1:17" ht="12.75">
      <c r="A355" s="86" t="s">
        <v>7637</v>
      </c>
      <c r="B355" s="17">
        <v>5</v>
      </c>
      <c r="C355" s="173" t="s">
        <v>7638</v>
      </c>
      <c r="D355" s="87" t="s">
        <v>7639</v>
      </c>
      <c r="E355" s="5" t="s">
        <v>7639</v>
      </c>
      <c r="F355" s="35">
        <v>1</v>
      </c>
      <c r="G355" s="17" t="s">
        <v>7493</v>
      </c>
      <c r="H355" s="619" t="s">
        <v>7499</v>
      </c>
      <c r="I355" s="14" t="s">
        <v>771</v>
      </c>
      <c r="J355" s="80" t="s">
        <v>40</v>
      </c>
      <c r="K355" s="35" t="s">
        <v>48</v>
      </c>
      <c r="L355" s="35" t="s">
        <v>48</v>
      </c>
      <c r="M355" s="35">
        <v>5</v>
      </c>
      <c r="N355" s="35" t="s">
        <v>771</v>
      </c>
      <c r="O355" s="35" t="s">
        <v>48</v>
      </c>
      <c r="P355" s="17" t="b">
        <v>1</v>
      </c>
      <c r="Q355" s="667" t="e">
        <f t="shared" ca="1" si="55"/>
        <v>#REF!</v>
      </c>
    </row>
    <row r="356" spans="1:17" ht="12.75">
      <c r="A356" s="86" t="s">
        <v>7641</v>
      </c>
      <c r="B356" s="17">
        <v>5</v>
      </c>
      <c r="C356" s="173" t="s">
        <v>7642</v>
      </c>
      <c r="D356" s="87" t="s">
        <v>7643</v>
      </c>
      <c r="E356" s="5" t="s">
        <v>7643</v>
      </c>
      <c r="F356" s="35">
        <v>1</v>
      </c>
      <c r="G356" s="17" t="s">
        <v>7493</v>
      </c>
      <c r="H356" s="619" t="s">
        <v>7499</v>
      </c>
      <c r="I356" s="14" t="s">
        <v>771</v>
      </c>
      <c r="J356" s="80" t="s">
        <v>40</v>
      </c>
      <c r="K356" s="35" t="s">
        <v>48</v>
      </c>
      <c r="L356" s="35" t="s">
        <v>48</v>
      </c>
      <c r="M356" s="35">
        <v>5</v>
      </c>
      <c r="N356" s="35" t="s">
        <v>771</v>
      </c>
      <c r="O356" s="35" t="s">
        <v>48</v>
      </c>
      <c r="P356" s="17" t="b">
        <v>1</v>
      </c>
      <c r="Q356" s="667" t="e">
        <f t="shared" ca="1" si="55"/>
        <v>#REF!</v>
      </c>
    </row>
    <row r="357" spans="1:17" ht="12.75">
      <c r="A357" s="86" t="s">
        <v>7644</v>
      </c>
      <c r="B357" s="17">
        <v>5</v>
      </c>
      <c r="C357" s="173" t="s">
        <v>7645</v>
      </c>
      <c r="D357" s="87" t="s">
        <v>7646</v>
      </c>
      <c r="E357" s="5" t="s">
        <v>7646</v>
      </c>
      <c r="F357" s="35">
        <v>1</v>
      </c>
      <c r="G357" s="17" t="s">
        <v>7493</v>
      </c>
      <c r="H357" s="619" t="s">
        <v>7499</v>
      </c>
      <c r="I357" s="14" t="s">
        <v>771</v>
      </c>
      <c r="J357" s="80" t="s">
        <v>40</v>
      </c>
      <c r="K357" s="35" t="s">
        <v>48</v>
      </c>
      <c r="L357" s="35" t="s">
        <v>48</v>
      </c>
      <c r="M357" s="35">
        <v>5</v>
      </c>
      <c r="N357" s="35" t="s">
        <v>771</v>
      </c>
      <c r="O357" s="35" t="s">
        <v>48</v>
      </c>
      <c r="P357" s="17" t="b">
        <v>1</v>
      </c>
      <c r="Q357" s="667" t="e">
        <f t="shared" ca="1" si="55"/>
        <v>#REF!</v>
      </c>
    </row>
    <row r="358" spans="1:17" ht="16.5">
      <c r="A358" s="1398" t="s">
        <v>13483</v>
      </c>
      <c r="B358" s="1359"/>
      <c r="C358" s="1359"/>
      <c r="D358" s="1359"/>
      <c r="E358" s="1359"/>
      <c r="F358" s="1359"/>
      <c r="G358" s="1359"/>
      <c r="H358" s="1359"/>
      <c r="I358" s="1359"/>
      <c r="J358" s="1359"/>
      <c r="K358" s="1359"/>
      <c r="L358" s="1359"/>
      <c r="M358" s="1359"/>
      <c r="N358" s="1359"/>
      <c r="O358" s="1359"/>
      <c r="P358" s="1359"/>
      <c r="Q358" s="1357"/>
    </row>
    <row r="359" spans="1:17" ht="12.75">
      <c r="A359" s="86" t="s">
        <v>7648</v>
      </c>
      <c r="B359" s="17">
        <v>6</v>
      </c>
      <c r="C359" s="173" t="s">
        <v>7649</v>
      </c>
      <c r="D359" s="87" t="s">
        <v>7650</v>
      </c>
      <c r="E359" s="5" t="s">
        <v>7650</v>
      </c>
      <c r="F359" s="35">
        <v>1</v>
      </c>
      <c r="G359" s="17" t="s">
        <v>7493</v>
      </c>
      <c r="H359" s="619" t="s">
        <v>7499</v>
      </c>
      <c r="I359" s="14" t="s">
        <v>771</v>
      </c>
      <c r="J359" s="80" t="s">
        <v>40</v>
      </c>
      <c r="K359" s="35" t="s">
        <v>48</v>
      </c>
      <c r="L359" s="35" t="s">
        <v>48</v>
      </c>
      <c r="M359" s="35">
        <v>6</v>
      </c>
      <c r="N359" s="35" t="s">
        <v>771</v>
      </c>
      <c r="O359" s="35" t="s">
        <v>48</v>
      </c>
      <c r="P359" s="17" t="b">
        <v>1</v>
      </c>
      <c r="Q359" s="667" t="e">
        <f t="shared" ref="Q359:Q361" ca="1" si="56">VLOOKUP(A359, INDIRECT("'Zaklinacz'!$B$3:$D"), 3, FALSE())</f>
        <v>#REF!</v>
      </c>
    </row>
    <row r="360" spans="1:17" ht="12.75">
      <c r="A360" s="86" t="s">
        <v>7652</v>
      </c>
      <c r="B360" s="17">
        <v>6</v>
      </c>
      <c r="C360" s="173" t="s">
        <v>7653</v>
      </c>
      <c r="D360" s="87" t="s">
        <v>7654</v>
      </c>
      <c r="E360" s="5" t="s">
        <v>7654</v>
      </c>
      <c r="F360" s="35">
        <v>1</v>
      </c>
      <c r="G360" s="17" t="s">
        <v>7493</v>
      </c>
      <c r="H360" s="619" t="s">
        <v>7509</v>
      </c>
      <c r="I360" s="14" t="s">
        <v>771</v>
      </c>
      <c r="J360" s="80" t="s">
        <v>40</v>
      </c>
      <c r="K360" s="35" t="s">
        <v>48</v>
      </c>
      <c r="L360" s="35" t="s">
        <v>48</v>
      </c>
      <c r="M360" s="35">
        <v>6</v>
      </c>
      <c r="N360" s="35" t="s">
        <v>771</v>
      </c>
      <c r="O360" s="35" t="s">
        <v>48</v>
      </c>
      <c r="P360" s="17" t="b">
        <v>1</v>
      </c>
      <c r="Q360" s="667" t="e">
        <f t="shared" ca="1" si="56"/>
        <v>#REF!</v>
      </c>
    </row>
    <row r="361" spans="1:17" ht="12.75">
      <c r="A361" s="86" t="s">
        <v>7656</v>
      </c>
      <c r="B361" s="17">
        <v>6</v>
      </c>
      <c r="C361" s="173" t="s">
        <v>7657</v>
      </c>
      <c r="D361" s="87" t="s">
        <v>7658</v>
      </c>
      <c r="E361" s="5" t="s">
        <v>7658</v>
      </c>
      <c r="F361" s="35">
        <v>1</v>
      </c>
      <c r="G361" s="17" t="s">
        <v>7493</v>
      </c>
      <c r="H361" s="619" t="s">
        <v>7499</v>
      </c>
      <c r="I361" s="14" t="s">
        <v>771</v>
      </c>
      <c r="J361" s="80" t="s">
        <v>40</v>
      </c>
      <c r="K361" s="35" t="s">
        <v>48</v>
      </c>
      <c r="L361" s="35" t="s">
        <v>48</v>
      </c>
      <c r="M361" s="35">
        <v>6</v>
      </c>
      <c r="N361" s="35" t="s">
        <v>771</v>
      </c>
      <c r="O361" s="35" t="s">
        <v>48</v>
      </c>
      <c r="P361" s="17" t="b">
        <v>1</v>
      </c>
      <c r="Q361" s="667" t="e">
        <f t="shared" ca="1" si="56"/>
        <v>#REF!</v>
      </c>
    </row>
    <row r="362" spans="1:17" ht="12.75">
      <c r="A362" s="1416" t="s">
        <v>13516</v>
      </c>
      <c r="B362" s="1355"/>
      <c r="C362" s="1355"/>
      <c r="D362" s="1355"/>
      <c r="E362" s="1355"/>
      <c r="F362" s="1355"/>
      <c r="G362" s="1355"/>
      <c r="H362" s="1355"/>
      <c r="I362" s="1355"/>
      <c r="J362" s="1355"/>
      <c r="K362" s="1355"/>
      <c r="L362" s="1355"/>
      <c r="M362" s="1355"/>
      <c r="N362" s="1355"/>
      <c r="O362" s="1355"/>
      <c r="P362" s="1355"/>
      <c r="Q362" s="1417"/>
    </row>
    <row r="363" spans="1:17" ht="12.75">
      <c r="A363" s="1355"/>
      <c r="B363" s="1355"/>
      <c r="C363" s="1355"/>
      <c r="D363" s="1355"/>
      <c r="E363" s="1355"/>
      <c r="F363" s="1355"/>
      <c r="G363" s="1355"/>
      <c r="H363" s="1355"/>
      <c r="I363" s="1355"/>
      <c r="J363" s="1355"/>
      <c r="K363" s="1355"/>
      <c r="L363" s="1355"/>
      <c r="M363" s="1355"/>
      <c r="N363" s="1355"/>
      <c r="O363" s="1355"/>
      <c r="P363" s="1355"/>
      <c r="Q363" s="1417"/>
    </row>
    <row r="364" spans="1:17" ht="12.75">
      <c r="A364" s="1395"/>
      <c r="B364" s="1395"/>
      <c r="C364" s="1395"/>
      <c r="D364" s="1395"/>
      <c r="E364" s="1395"/>
      <c r="F364" s="1395"/>
      <c r="G364" s="1395"/>
      <c r="H364" s="1395"/>
      <c r="I364" s="1395"/>
      <c r="J364" s="1395"/>
      <c r="K364" s="1395"/>
      <c r="L364" s="1395"/>
      <c r="M364" s="1395"/>
      <c r="N364" s="1395"/>
      <c r="O364" s="1395"/>
      <c r="P364" s="1395"/>
      <c r="Q364" s="1396"/>
    </row>
  </sheetData>
  <mergeCells count="63">
    <mergeCell ref="A358:Q358"/>
    <mergeCell ref="A362:Q364"/>
    <mergeCell ref="A314:Q315"/>
    <mergeCell ref="A321:Q321"/>
    <mergeCell ref="A331:Q331"/>
    <mergeCell ref="A342:Q342"/>
    <mergeCell ref="A351:Q351"/>
    <mergeCell ref="A195:Q195"/>
    <mergeCell ref="A201:Q201"/>
    <mergeCell ref="A208:Q208"/>
    <mergeCell ref="A215:Q215"/>
    <mergeCell ref="A221:Q222"/>
    <mergeCell ref="A155:Q155"/>
    <mergeCell ref="A165:Q165"/>
    <mergeCell ref="A171:Q171"/>
    <mergeCell ref="A178:Q178"/>
    <mergeCell ref="A184:Q184"/>
    <mergeCell ref="A119:Q119"/>
    <mergeCell ref="A123:Q124"/>
    <mergeCell ref="A131:Q131"/>
    <mergeCell ref="A139:Q139"/>
    <mergeCell ref="A148:Q148"/>
    <mergeCell ref="A93:Q93"/>
    <mergeCell ref="A97:Q97"/>
    <mergeCell ref="A107:Q107"/>
    <mergeCell ref="A112:Q112"/>
    <mergeCell ref="A116:Q116"/>
    <mergeCell ref="A57:Q57"/>
    <mergeCell ref="A62:Q62"/>
    <mergeCell ref="A66:Q66"/>
    <mergeCell ref="A76:Q76"/>
    <mergeCell ref="A85:Q85"/>
    <mergeCell ref="A13:Q13"/>
    <mergeCell ref="A23:Q23"/>
    <mergeCell ref="A31:Q31"/>
    <mergeCell ref="A37:Q37"/>
    <mergeCell ref="A50:Q50"/>
    <mergeCell ref="A284:Q284"/>
    <mergeCell ref="A290:Q290"/>
    <mergeCell ref="A295:Q295"/>
    <mergeCell ref="A307:Q307"/>
    <mergeCell ref="A1:A2"/>
    <mergeCell ref="B1:B2"/>
    <mergeCell ref="C1:C2"/>
    <mergeCell ref="D1:D2"/>
    <mergeCell ref="E1:E2"/>
    <mergeCell ref="F1:F2"/>
    <mergeCell ref="G1:G2"/>
    <mergeCell ref="H1:H2"/>
    <mergeCell ref="I1:O1"/>
    <mergeCell ref="P1:P2"/>
    <mergeCell ref="Q1:Q2"/>
    <mergeCell ref="A3:Q4"/>
    <mergeCell ref="A256:Q256"/>
    <mergeCell ref="A261:Q261"/>
    <mergeCell ref="A267:Q267"/>
    <mergeCell ref="A271:Q271"/>
    <mergeCell ref="A277:Q278"/>
    <mergeCell ref="A224:Q224"/>
    <mergeCell ref="A227:Q227"/>
    <mergeCell ref="A235:Q235"/>
    <mergeCell ref="A241:Q241"/>
    <mergeCell ref="A249:Q249"/>
  </mergeCells>
  <hyperlinks>
    <hyperlink ref="A5" r:id="rId1" xr:uid="{00000000-0004-0000-0A00-000000000000}"/>
    <hyperlink ref="A6" r:id="rId2" xr:uid="{00000000-0004-0000-0A00-000001000000}"/>
    <hyperlink ref="A7" r:id="rId3" xr:uid="{00000000-0004-0000-0A00-000002000000}"/>
    <hyperlink ref="A8" r:id="rId4" xr:uid="{00000000-0004-0000-0A00-000003000000}"/>
    <hyperlink ref="A9" r:id="rId5" xr:uid="{00000000-0004-0000-0A00-000004000000}"/>
    <hyperlink ref="A10" r:id="rId6" xr:uid="{00000000-0004-0000-0A00-000005000000}"/>
    <hyperlink ref="A11" r:id="rId7" xr:uid="{00000000-0004-0000-0A00-000006000000}"/>
    <hyperlink ref="A12" r:id="rId8" xr:uid="{00000000-0004-0000-0A00-000007000000}"/>
    <hyperlink ref="A14" r:id="rId9" xr:uid="{00000000-0004-0000-0A00-000008000000}"/>
    <hyperlink ref="A15" r:id="rId10" xr:uid="{00000000-0004-0000-0A00-000009000000}"/>
    <hyperlink ref="A16" r:id="rId11" xr:uid="{00000000-0004-0000-0A00-00000A000000}"/>
    <hyperlink ref="A17" r:id="rId12" xr:uid="{00000000-0004-0000-0A00-00000B000000}"/>
    <hyperlink ref="A18" r:id="rId13" xr:uid="{00000000-0004-0000-0A00-00000C000000}"/>
    <hyperlink ref="A19" r:id="rId14" xr:uid="{00000000-0004-0000-0A00-00000D000000}"/>
    <hyperlink ref="A20" r:id="rId15" xr:uid="{00000000-0004-0000-0A00-00000E000000}"/>
    <hyperlink ref="A21" r:id="rId16" xr:uid="{00000000-0004-0000-0A00-00000F000000}"/>
    <hyperlink ref="A22" r:id="rId17" xr:uid="{00000000-0004-0000-0A00-000010000000}"/>
    <hyperlink ref="A24" r:id="rId18" xr:uid="{00000000-0004-0000-0A00-000011000000}"/>
    <hyperlink ref="A25" r:id="rId19" xr:uid="{00000000-0004-0000-0A00-000012000000}"/>
    <hyperlink ref="A26" r:id="rId20" xr:uid="{00000000-0004-0000-0A00-000013000000}"/>
    <hyperlink ref="A27" r:id="rId21" xr:uid="{00000000-0004-0000-0A00-000014000000}"/>
    <hyperlink ref="A28" r:id="rId22" xr:uid="{00000000-0004-0000-0A00-000015000000}"/>
    <hyperlink ref="A29" r:id="rId23" xr:uid="{00000000-0004-0000-0A00-000016000000}"/>
    <hyperlink ref="A30" r:id="rId24" xr:uid="{00000000-0004-0000-0A00-000017000000}"/>
    <hyperlink ref="A32" r:id="rId25" xr:uid="{00000000-0004-0000-0A00-000018000000}"/>
    <hyperlink ref="A33" r:id="rId26" xr:uid="{00000000-0004-0000-0A00-000019000000}"/>
    <hyperlink ref="A34" r:id="rId27" xr:uid="{00000000-0004-0000-0A00-00001A000000}"/>
    <hyperlink ref="A35" r:id="rId28" xr:uid="{00000000-0004-0000-0A00-00001B000000}"/>
    <hyperlink ref="A36" r:id="rId29" xr:uid="{00000000-0004-0000-0A00-00001C000000}"/>
    <hyperlink ref="A38" r:id="rId30" xr:uid="{00000000-0004-0000-0A00-00001D000000}"/>
    <hyperlink ref="A39" r:id="rId31" xr:uid="{00000000-0004-0000-0A00-00001E000000}"/>
    <hyperlink ref="A40" r:id="rId32" xr:uid="{00000000-0004-0000-0A00-00001F000000}"/>
    <hyperlink ref="A42" r:id="rId33" xr:uid="{00000000-0004-0000-0A00-000020000000}"/>
    <hyperlink ref="A43" r:id="rId34" xr:uid="{00000000-0004-0000-0A00-000021000000}"/>
    <hyperlink ref="A44" r:id="rId35" xr:uid="{00000000-0004-0000-0A00-000022000000}"/>
    <hyperlink ref="A45" r:id="rId36" xr:uid="{00000000-0004-0000-0A00-000023000000}"/>
    <hyperlink ref="A46" r:id="rId37" xr:uid="{00000000-0004-0000-0A00-000024000000}"/>
    <hyperlink ref="A47" r:id="rId38" xr:uid="{00000000-0004-0000-0A00-000025000000}"/>
    <hyperlink ref="A48" r:id="rId39" xr:uid="{00000000-0004-0000-0A00-000026000000}"/>
    <hyperlink ref="A49" r:id="rId40" xr:uid="{00000000-0004-0000-0A00-000027000000}"/>
    <hyperlink ref="A51" r:id="rId41" xr:uid="{00000000-0004-0000-0A00-000028000000}"/>
    <hyperlink ref="A52" r:id="rId42" xr:uid="{00000000-0004-0000-0A00-000029000000}"/>
    <hyperlink ref="A53" r:id="rId43" xr:uid="{00000000-0004-0000-0A00-00002A000000}"/>
    <hyperlink ref="A54" r:id="rId44" xr:uid="{00000000-0004-0000-0A00-00002B000000}"/>
    <hyperlink ref="A55" r:id="rId45" xr:uid="{00000000-0004-0000-0A00-00002C000000}"/>
    <hyperlink ref="A56" r:id="rId46" xr:uid="{00000000-0004-0000-0A00-00002D000000}"/>
    <hyperlink ref="A58" r:id="rId47" xr:uid="{00000000-0004-0000-0A00-00002E000000}"/>
    <hyperlink ref="A59" r:id="rId48" xr:uid="{00000000-0004-0000-0A00-00002F000000}"/>
    <hyperlink ref="A60" r:id="rId49" xr:uid="{00000000-0004-0000-0A00-000030000000}"/>
    <hyperlink ref="A61" r:id="rId50" xr:uid="{00000000-0004-0000-0A00-000031000000}"/>
    <hyperlink ref="A63" r:id="rId51" xr:uid="{00000000-0004-0000-0A00-000032000000}"/>
    <hyperlink ref="A64" r:id="rId52" xr:uid="{00000000-0004-0000-0A00-000033000000}"/>
    <hyperlink ref="A65" r:id="rId53" xr:uid="{00000000-0004-0000-0A00-000034000000}"/>
    <hyperlink ref="A67" r:id="rId54" xr:uid="{00000000-0004-0000-0A00-000035000000}"/>
    <hyperlink ref="A68" r:id="rId55" xr:uid="{00000000-0004-0000-0A00-000036000000}"/>
    <hyperlink ref="A70" r:id="rId56" xr:uid="{00000000-0004-0000-0A00-000037000000}"/>
    <hyperlink ref="A71" r:id="rId57" xr:uid="{00000000-0004-0000-0A00-000038000000}"/>
    <hyperlink ref="A72" r:id="rId58" xr:uid="{00000000-0004-0000-0A00-000039000000}"/>
    <hyperlink ref="A73" r:id="rId59" xr:uid="{00000000-0004-0000-0A00-00003A000000}"/>
    <hyperlink ref="A74" r:id="rId60" xr:uid="{00000000-0004-0000-0A00-00003B000000}"/>
    <hyperlink ref="A75" r:id="rId61" xr:uid="{00000000-0004-0000-0A00-00003C000000}"/>
    <hyperlink ref="A77" r:id="rId62" xr:uid="{00000000-0004-0000-0A00-00003D000000}"/>
    <hyperlink ref="A78" r:id="rId63" xr:uid="{00000000-0004-0000-0A00-00003E000000}"/>
    <hyperlink ref="A79" r:id="rId64" xr:uid="{00000000-0004-0000-0A00-00003F000000}"/>
    <hyperlink ref="A80" r:id="rId65" xr:uid="{00000000-0004-0000-0A00-000040000000}"/>
    <hyperlink ref="A81" r:id="rId66" xr:uid="{00000000-0004-0000-0A00-000041000000}"/>
    <hyperlink ref="A82" r:id="rId67" xr:uid="{00000000-0004-0000-0A00-000042000000}"/>
    <hyperlink ref="A83" r:id="rId68" xr:uid="{00000000-0004-0000-0A00-000043000000}"/>
    <hyperlink ref="A84" r:id="rId69" xr:uid="{00000000-0004-0000-0A00-000044000000}"/>
    <hyperlink ref="A86" r:id="rId70" xr:uid="{00000000-0004-0000-0A00-000045000000}"/>
    <hyperlink ref="A87" r:id="rId71" xr:uid="{00000000-0004-0000-0A00-000046000000}"/>
    <hyperlink ref="A88" r:id="rId72" xr:uid="{00000000-0004-0000-0A00-000047000000}"/>
    <hyperlink ref="A89" r:id="rId73" xr:uid="{00000000-0004-0000-0A00-000048000000}"/>
    <hyperlink ref="A90" r:id="rId74" xr:uid="{00000000-0004-0000-0A00-000049000000}"/>
    <hyperlink ref="A91" r:id="rId75" xr:uid="{00000000-0004-0000-0A00-00004A000000}"/>
    <hyperlink ref="A92" r:id="rId76" xr:uid="{00000000-0004-0000-0A00-00004B000000}"/>
    <hyperlink ref="A94" r:id="rId77" xr:uid="{00000000-0004-0000-0A00-00004C000000}"/>
    <hyperlink ref="A95" r:id="rId78" xr:uid="{00000000-0004-0000-0A00-00004D000000}"/>
    <hyperlink ref="A96" r:id="rId79" xr:uid="{00000000-0004-0000-0A00-00004E000000}"/>
    <hyperlink ref="A98" r:id="rId80" xr:uid="{00000000-0004-0000-0A00-00004F000000}"/>
    <hyperlink ref="A99" r:id="rId81" xr:uid="{00000000-0004-0000-0A00-000050000000}"/>
    <hyperlink ref="A100" r:id="rId82" xr:uid="{00000000-0004-0000-0A00-000051000000}"/>
    <hyperlink ref="A102" r:id="rId83" xr:uid="{00000000-0004-0000-0A00-000052000000}"/>
    <hyperlink ref="A103" r:id="rId84" xr:uid="{00000000-0004-0000-0A00-000053000000}"/>
    <hyperlink ref="A104" r:id="rId85" xr:uid="{00000000-0004-0000-0A00-000054000000}"/>
    <hyperlink ref="A105" r:id="rId86" xr:uid="{00000000-0004-0000-0A00-000055000000}"/>
    <hyperlink ref="A106" r:id="rId87" xr:uid="{00000000-0004-0000-0A00-000056000000}"/>
    <hyperlink ref="A108" r:id="rId88" xr:uid="{00000000-0004-0000-0A00-000057000000}"/>
    <hyperlink ref="A109" r:id="rId89" xr:uid="{00000000-0004-0000-0A00-000058000000}"/>
    <hyperlink ref="A110" r:id="rId90" xr:uid="{00000000-0004-0000-0A00-000059000000}"/>
    <hyperlink ref="A111" r:id="rId91" xr:uid="{00000000-0004-0000-0A00-00005A000000}"/>
    <hyperlink ref="A113" r:id="rId92" xr:uid="{00000000-0004-0000-0A00-00005B000000}"/>
    <hyperlink ref="A114" r:id="rId93" xr:uid="{00000000-0004-0000-0A00-00005C000000}"/>
    <hyperlink ref="A115" r:id="rId94" xr:uid="{00000000-0004-0000-0A00-00005D000000}"/>
    <hyperlink ref="A117" r:id="rId95" xr:uid="{00000000-0004-0000-0A00-00005E000000}"/>
    <hyperlink ref="A118" r:id="rId96" xr:uid="{00000000-0004-0000-0A00-00005F000000}"/>
    <hyperlink ref="A120" r:id="rId97" xr:uid="{00000000-0004-0000-0A00-000060000000}"/>
    <hyperlink ref="A121" r:id="rId98" xr:uid="{00000000-0004-0000-0A00-000061000000}"/>
    <hyperlink ref="A125" r:id="rId99" xr:uid="{00000000-0004-0000-0A00-000062000000}"/>
    <hyperlink ref="A126" r:id="rId100" xr:uid="{00000000-0004-0000-0A00-000063000000}"/>
    <hyperlink ref="A127" r:id="rId101" xr:uid="{00000000-0004-0000-0A00-000064000000}"/>
    <hyperlink ref="A128" r:id="rId102" xr:uid="{00000000-0004-0000-0A00-000065000000}"/>
    <hyperlink ref="A129" r:id="rId103" xr:uid="{00000000-0004-0000-0A00-000066000000}"/>
    <hyperlink ref="A130" r:id="rId104" xr:uid="{00000000-0004-0000-0A00-000067000000}"/>
    <hyperlink ref="A132" r:id="rId105" xr:uid="{00000000-0004-0000-0A00-000068000000}"/>
    <hyperlink ref="A133" r:id="rId106" xr:uid="{00000000-0004-0000-0A00-000069000000}"/>
    <hyperlink ref="A134" r:id="rId107" xr:uid="{00000000-0004-0000-0A00-00006A000000}"/>
    <hyperlink ref="A135" r:id="rId108" xr:uid="{00000000-0004-0000-0A00-00006B000000}"/>
    <hyperlink ref="A136" r:id="rId109" xr:uid="{00000000-0004-0000-0A00-00006C000000}"/>
    <hyperlink ref="A137" r:id="rId110" xr:uid="{00000000-0004-0000-0A00-00006D000000}"/>
    <hyperlink ref="A138" r:id="rId111" xr:uid="{00000000-0004-0000-0A00-00006E000000}"/>
    <hyperlink ref="A140" r:id="rId112" xr:uid="{00000000-0004-0000-0A00-00006F000000}"/>
    <hyperlink ref="A141" r:id="rId113" xr:uid="{00000000-0004-0000-0A00-000070000000}"/>
    <hyperlink ref="A142" r:id="rId114" xr:uid="{00000000-0004-0000-0A00-000071000000}"/>
    <hyperlink ref="A143" r:id="rId115" xr:uid="{00000000-0004-0000-0A00-000072000000}"/>
    <hyperlink ref="A144" r:id="rId116" xr:uid="{00000000-0004-0000-0A00-000073000000}"/>
    <hyperlink ref="A145" r:id="rId117" xr:uid="{00000000-0004-0000-0A00-000074000000}"/>
    <hyperlink ref="A146" r:id="rId118" xr:uid="{00000000-0004-0000-0A00-000075000000}"/>
    <hyperlink ref="A147" r:id="rId119" xr:uid="{00000000-0004-0000-0A00-000076000000}"/>
    <hyperlink ref="A149" r:id="rId120" xr:uid="{00000000-0004-0000-0A00-000077000000}"/>
    <hyperlink ref="A150" r:id="rId121" xr:uid="{00000000-0004-0000-0A00-000078000000}"/>
    <hyperlink ref="A151" r:id="rId122" xr:uid="{00000000-0004-0000-0A00-000079000000}"/>
    <hyperlink ref="A152" r:id="rId123" xr:uid="{00000000-0004-0000-0A00-00007A000000}"/>
    <hyperlink ref="A153" r:id="rId124" xr:uid="{00000000-0004-0000-0A00-00007B000000}"/>
    <hyperlink ref="A154" r:id="rId125" xr:uid="{00000000-0004-0000-0A00-00007C000000}"/>
    <hyperlink ref="A156" r:id="rId126" xr:uid="{00000000-0004-0000-0A00-00007D000000}"/>
    <hyperlink ref="A157" r:id="rId127" xr:uid="{00000000-0004-0000-0A00-00007E000000}"/>
    <hyperlink ref="A158" r:id="rId128" xr:uid="{00000000-0004-0000-0A00-00007F000000}"/>
    <hyperlink ref="A160" r:id="rId129" xr:uid="{00000000-0004-0000-0A00-000080000000}"/>
    <hyperlink ref="A161" r:id="rId130" xr:uid="{00000000-0004-0000-0A00-000081000000}"/>
    <hyperlink ref="A162" r:id="rId131" xr:uid="{00000000-0004-0000-0A00-000082000000}"/>
    <hyperlink ref="A163" r:id="rId132" xr:uid="{00000000-0004-0000-0A00-000083000000}"/>
    <hyperlink ref="A164" r:id="rId133" xr:uid="{00000000-0004-0000-0A00-000084000000}"/>
    <hyperlink ref="A166" r:id="rId134" xr:uid="{00000000-0004-0000-0A00-000085000000}"/>
    <hyperlink ref="A167" r:id="rId135" xr:uid="{00000000-0004-0000-0A00-000086000000}"/>
    <hyperlink ref="A168" r:id="rId136" xr:uid="{00000000-0004-0000-0A00-000087000000}"/>
    <hyperlink ref="A169" r:id="rId137" xr:uid="{00000000-0004-0000-0A00-000088000000}"/>
    <hyperlink ref="A170" r:id="rId138" xr:uid="{00000000-0004-0000-0A00-000089000000}"/>
    <hyperlink ref="A172" r:id="rId139" xr:uid="{00000000-0004-0000-0A00-00008A000000}"/>
    <hyperlink ref="A173" r:id="rId140" xr:uid="{00000000-0004-0000-0A00-00008B000000}"/>
    <hyperlink ref="A174" r:id="rId141" xr:uid="{00000000-0004-0000-0A00-00008C000000}"/>
    <hyperlink ref="A175" r:id="rId142" xr:uid="{00000000-0004-0000-0A00-00008D000000}"/>
    <hyperlink ref="A176" r:id="rId143" xr:uid="{00000000-0004-0000-0A00-00008E000000}"/>
    <hyperlink ref="A177" r:id="rId144" xr:uid="{00000000-0004-0000-0A00-00008F000000}"/>
    <hyperlink ref="A179" r:id="rId145" xr:uid="{00000000-0004-0000-0A00-000090000000}"/>
    <hyperlink ref="A180" r:id="rId146" xr:uid="{00000000-0004-0000-0A00-000091000000}"/>
    <hyperlink ref="A181" r:id="rId147" xr:uid="{00000000-0004-0000-0A00-000092000000}"/>
    <hyperlink ref="A182" r:id="rId148" xr:uid="{00000000-0004-0000-0A00-000093000000}"/>
    <hyperlink ref="A183" r:id="rId149" xr:uid="{00000000-0004-0000-0A00-000094000000}"/>
    <hyperlink ref="A185" r:id="rId150" xr:uid="{00000000-0004-0000-0A00-000095000000}"/>
    <hyperlink ref="A186" r:id="rId151" xr:uid="{00000000-0004-0000-0A00-000096000000}"/>
    <hyperlink ref="A187" r:id="rId152" xr:uid="{00000000-0004-0000-0A00-000097000000}"/>
    <hyperlink ref="A189" r:id="rId153" xr:uid="{00000000-0004-0000-0A00-000098000000}"/>
    <hyperlink ref="A190" r:id="rId154" xr:uid="{00000000-0004-0000-0A00-000099000000}"/>
    <hyperlink ref="A191" r:id="rId155" xr:uid="{00000000-0004-0000-0A00-00009A000000}"/>
    <hyperlink ref="A192" r:id="rId156" xr:uid="{00000000-0004-0000-0A00-00009B000000}"/>
    <hyperlink ref="A193" r:id="rId157" xr:uid="{00000000-0004-0000-0A00-00009C000000}"/>
    <hyperlink ref="A194" r:id="rId158" xr:uid="{00000000-0004-0000-0A00-00009D000000}"/>
    <hyperlink ref="A196" r:id="rId159" xr:uid="{00000000-0004-0000-0A00-00009E000000}"/>
    <hyperlink ref="A197" r:id="rId160" xr:uid="{00000000-0004-0000-0A00-00009F000000}"/>
    <hyperlink ref="A198" r:id="rId161" xr:uid="{00000000-0004-0000-0A00-0000A0000000}"/>
    <hyperlink ref="A199" r:id="rId162" xr:uid="{00000000-0004-0000-0A00-0000A1000000}"/>
    <hyperlink ref="A200" r:id="rId163" xr:uid="{00000000-0004-0000-0A00-0000A2000000}"/>
    <hyperlink ref="A202" r:id="rId164" xr:uid="{00000000-0004-0000-0A00-0000A3000000}"/>
    <hyperlink ref="A203" r:id="rId165" xr:uid="{00000000-0004-0000-0A00-0000A4000000}"/>
    <hyperlink ref="A204" r:id="rId166" xr:uid="{00000000-0004-0000-0A00-0000A5000000}"/>
    <hyperlink ref="A205" r:id="rId167" xr:uid="{00000000-0004-0000-0A00-0000A6000000}"/>
    <hyperlink ref="A206" r:id="rId168" xr:uid="{00000000-0004-0000-0A00-0000A7000000}"/>
    <hyperlink ref="A207" r:id="rId169" xr:uid="{00000000-0004-0000-0A00-0000A8000000}"/>
    <hyperlink ref="A209" r:id="rId170" xr:uid="{00000000-0004-0000-0A00-0000A9000000}"/>
    <hyperlink ref="A210" r:id="rId171" xr:uid="{00000000-0004-0000-0A00-0000AA000000}"/>
    <hyperlink ref="A211" r:id="rId172" xr:uid="{00000000-0004-0000-0A00-0000AB000000}"/>
    <hyperlink ref="A212" r:id="rId173" xr:uid="{00000000-0004-0000-0A00-0000AC000000}"/>
    <hyperlink ref="A213" r:id="rId174" xr:uid="{00000000-0004-0000-0A00-0000AD000000}"/>
    <hyperlink ref="A214" r:id="rId175" xr:uid="{00000000-0004-0000-0A00-0000AE000000}"/>
    <hyperlink ref="A216" r:id="rId176" xr:uid="{00000000-0004-0000-0A00-0000AF000000}"/>
    <hyperlink ref="A217" r:id="rId177" xr:uid="{00000000-0004-0000-0A00-0000B0000000}"/>
    <hyperlink ref="A218" r:id="rId178" xr:uid="{00000000-0004-0000-0A00-0000B1000000}"/>
    <hyperlink ref="A219" r:id="rId179" xr:uid="{00000000-0004-0000-0A00-0000B2000000}"/>
    <hyperlink ref="A223" r:id="rId180" xr:uid="{00000000-0004-0000-0A00-0000B3000000}"/>
    <hyperlink ref="A225" r:id="rId181" xr:uid="{00000000-0004-0000-0A00-0000B4000000}"/>
    <hyperlink ref="A226" r:id="rId182" xr:uid="{00000000-0004-0000-0A00-0000B5000000}"/>
    <hyperlink ref="A228" r:id="rId183" xr:uid="{00000000-0004-0000-0A00-0000B6000000}"/>
    <hyperlink ref="A229" r:id="rId184" xr:uid="{00000000-0004-0000-0A00-0000B7000000}"/>
    <hyperlink ref="A230" r:id="rId185" xr:uid="{00000000-0004-0000-0A00-0000B8000000}"/>
    <hyperlink ref="A231" r:id="rId186" xr:uid="{00000000-0004-0000-0A00-0000B9000000}"/>
    <hyperlink ref="A232" r:id="rId187" xr:uid="{00000000-0004-0000-0A00-0000BA000000}"/>
    <hyperlink ref="A233" r:id="rId188" xr:uid="{00000000-0004-0000-0A00-0000BB000000}"/>
    <hyperlink ref="A234" r:id="rId189" xr:uid="{00000000-0004-0000-0A00-0000BC000000}"/>
    <hyperlink ref="A236" r:id="rId190" xr:uid="{00000000-0004-0000-0A00-0000BD000000}"/>
    <hyperlink ref="A237" r:id="rId191" xr:uid="{00000000-0004-0000-0A00-0000BE000000}"/>
    <hyperlink ref="A238" r:id="rId192" xr:uid="{00000000-0004-0000-0A00-0000BF000000}"/>
    <hyperlink ref="A239" r:id="rId193" xr:uid="{00000000-0004-0000-0A00-0000C0000000}"/>
    <hyperlink ref="A240" r:id="rId194" xr:uid="{00000000-0004-0000-0A00-0000C1000000}"/>
    <hyperlink ref="A242" r:id="rId195" xr:uid="{00000000-0004-0000-0A00-0000C2000000}"/>
    <hyperlink ref="A243" r:id="rId196" xr:uid="{00000000-0004-0000-0A00-0000C3000000}"/>
    <hyperlink ref="A244" r:id="rId197" xr:uid="{00000000-0004-0000-0A00-0000C4000000}"/>
    <hyperlink ref="A245" r:id="rId198" xr:uid="{00000000-0004-0000-0A00-0000C5000000}"/>
    <hyperlink ref="A246" r:id="rId199" xr:uid="{00000000-0004-0000-0A00-0000C6000000}"/>
    <hyperlink ref="A247" r:id="rId200" xr:uid="{00000000-0004-0000-0A00-0000C7000000}"/>
    <hyperlink ref="A248" r:id="rId201" xr:uid="{00000000-0004-0000-0A00-0000C8000000}"/>
    <hyperlink ref="A250" r:id="rId202" xr:uid="{00000000-0004-0000-0A00-0000C9000000}"/>
    <hyperlink ref="A251" r:id="rId203" xr:uid="{00000000-0004-0000-0A00-0000CA000000}"/>
    <hyperlink ref="A252" r:id="rId204" xr:uid="{00000000-0004-0000-0A00-0000CB000000}"/>
    <hyperlink ref="A254" r:id="rId205" xr:uid="{00000000-0004-0000-0A00-0000CC000000}"/>
    <hyperlink ref="A255" r:id="rId206" xr:uid="{00000000-0004-0000-0A00-0000CD000000}"/>
    <hyperlink ref="A257" r:id="rId207" xr:uid="{00000000-0004-0000-0A00-0000CE000000}"/>
    <hyperlink ref="A258" r:id="rId208" xr:uid="{00000000-0004-0000-0A00-0000CF000000}"/>
    <hyperlink ref="A259" r:id="rId209" xr:uid="{00000000-0004-0000-0A00-0000D0000000}"/>
    <hyperlink ref="A260" r:id="rId210" xr:uid="{00000000-0004-0000-0A00-0000D1000000}"/>
    <hyperlink ref="A262" r:id="rId211" xr:uid="{00000000-0004-0000-0A00-0000D2000000}"/>
    <hyperlink ref="A263" r:id="rId212" xr:uid="{00000000-0004-0000-0A00-0000D3000000}"/>
    <hyperlink ref="A264" r:id="rId213" xr:uid="{00000000-0004-0000-0A00-0000D4000000}"/>
    <hyperlink ref="A265" r:id="rId214" xr:uid="{00000000-0004-0000-0A00-0000D5000000}"/>
    <hyperlink ref="A266" r:id="rId215" xr:uid="{00000000-0004-0000-0A00-0000D6000000}"/>
    <hyperlink ref="A268" r:id="rId216" xr:uid="{00000000-0004-0000-0A00-0000D7000000}"/>
    <hyperlink ref="A269" r:id="rId217" xr:uid="{00000000-0004-0000-0A00-0000D8000000}"/>
    <hyperlink ref="A270" r:id="rId218" xr:uid="{00000000-0004-0000-0A00-0000D9000000}"/>
    <hyperlink ref="A272" r:id="rId219" xr:uid="{00000000-0004-0000-0A00-0000DA000000}"/>
    <hyperlink ref="A273" r:id="rId220" xr:uid="{00000000-0004-0000-0A00-0000DB000000}"/>
    <hyperlink ref="A274" r:id="rId221" xr:uid="{00000000-0004-0000-0A00-0000DC000000}"/>
    <hyperlink ref="A275" r:id="rId222" xr:uid="{00000000-0004-0000-0A00-0000DD000000}"/>
    <hyperlink ref="A279" r:id="rId223" xr:uid="{00000000-0004-0000-0A00-0000DE000000}"/>
    <hyperlink ref="A280" r:id="rId224" xr:uid="{00000000-0004-0000-0A00-0000DF000000}"/>
    <hyperlink ref="A281" r:id="rId225" xr:uid="{00000000-0004-0000-0A00-0000E0000000}"/>
    <hyperlink ref="A282" r:id="rId226" xr:uid="{00000000-0004-0000-0A00-0000E1000000}"/>
    <hyperlink ref="A283" r:id="rId227" xr:uid="{00000000-0004-0000-0A00-0000E2000000}"/>
    <hyperlink ref="A285" r:id="rId228" xr:uid="{00000000-0004-0000-0A00-0000E3000000}"/>
    <hyperlink ref="A286" r:id="rId229" xr:uid="{00000000-0004-0000-0A00-0000E4000000}"/>
    <hyperlink ref="A287" r:id="rId230" xr:uid="{00000000-0004-0000-0A00-0000E5000000}"/>
    <hyperlink ref="A288" r:id="rId231" xr:uid="{00000000-0004-0000-0A00-0000E6000000}"/>
    <hyperlink ref="A289" r:id="rId232" xr:uid="{00000000-0004-0000-0A00-0000E7000000}"/>
    <hyperlink ref="A291" r:id="rId233" xr:uid="{00000000-0004-0000-0A00-0000E8000000}"/>
    <hyperlink ref="A292" r:id="rId234" xr:uid="{00000000-0004-0000-0A00-0000E9000000}"/>
    <hyperlink ref="A293" r:id="rId235" xr:uid="{00000000-0004-0000-0A00-0000EA000000}"/>
    <hyperlink ref="A294" r:id="rId236" xr:uid="{00000000-0004-0000-0A00-0000EB000000}"/>
    <hyperlink ref="A296" r:id="rId237" xr:uid="{00000000-0004-0000-0A00-0000EC000000}"/>
    <hyperlink ref="A297" r:id="rId238" xr:uid="{00000000-0004-0000-0A00-0000ED000000}"/>
    <hyperlink ref="A298" r:id="rId239" xr:uid="{00000000-0004-0000-0A00-0000EE000000}"/>
    <hyperlink ref="A299" r:id="rId240" xr:uid="{00000000-0004-0000-0A00-0000EF000000}"/>
    <hyperlink ref="A300" r:id="rId241" xr:uid="{00000000-0004-0000-0A00-0000F0000000}"/>
    <hyperlink ref="A301" r:id="rId242" xr:uid="{00000000-0004-0000-0A00-0000F1000000}"/>
    <hyperlink ref="A302" r:id="rId243" xr:uid="{00000000-0004-0000-0A00-0000F2000000}"/>
    <hyperlink ref="A303" r:id="rId244" xr:uid="{00000000-0004-0000-0A00-0000F3000000}"/>
    <hyperlink ref="A304" r:id="rId245" xr:uid="{00000000-0004-0000-0A00-0000F4000000}"/>
    <hyperlink ref="A305" r:id="rId246" xr:uid="{00000000-0004-0000-0A00-0000F5000000}"/>
    <hyperlink ref="A306" r:id="rId247" xr:uid="{00000000-0004-0000-0A00-0000F6000000}"/>
    <hyperlink ref="A308" r:id="rId248" xr:uid="{00000000-0004-0000-0A00-0000F7000000}"/>
    <hyperlink ref="A309" r:id="rId249" xr:uid="{00000000-0004-0000-0A00-0000F8000000}"/>
    <hyperlink ref="A310" r:id="rId250" xr:uid="{00000000-0004-0000-0A00-0000F9000000}"/>
    <hyperlink ref="A311" r:id="rId251" xr:uid="{00000000-0004-0000-0A00-0000FA000000}"/>
    <hyperlink ref="A312" r:id="rId252" xr:uid="{00000000-0004-0000-0A00-0000FB000000}"/>
    <hyperlink ref="A316" r:id="rId253" xr:uid="{00000000-0004-0000-0A00-0000FC000000}"/>
    <hyperlink ref="A317" r:id="rId254" xr:uid="{00000000-0004-0000-0A00-0000FD000000}"/>
    <hyperlink ref="A318" r:id="rId255" xr:uid="{00000000-0004-0000-0A00-0000FE000000}"/>
    <hyperlink ref="A319" r:id="rId256" xr:uid="{00000000-0004-0000-0A00-0000FF000000}"/>
    <hyperlink ref="A320" r:id="rId257" xr:uid="{00000000-0004-0000-0A00-000000010000}"/>
    <hyperlink ref="A322" r:id="rId258" xr:uid="{00000000-0004-0000-0A00-000001010000}"/>
    <hyperlink ref="A323" r:id="rId259" xr:uid="{00000000-0004-0000-0A00-000002010000}"/>
    <hyperlink ref="A324" r:id="rId260" xr:uid="{00000000-0004-0000-0A00-000003010000}"/>
    <hyperlink ref="A325" r:id="rId261" xr:uid="{00000000-0004-0000-0A00-000004010000}"/>
    <hyperlink ref="A326" r:id="rId262" xr:uid="{00000000-0004-0000-0A00-000005010000}"/>
    <hyperlink ref="A327" r:id="rId263" xr:uid="{00000000-0004-0000-0A00-000006010000}"/>
    <hyperlink ref="A328" r:id="rId264" xr:uid="{00000000-0004-0000-0A00-000007010000}"/>
    <hyperlink ref="A329" r:id="rId265" xr:uid="{00000000-0004-0000-0A00-000008010000}"/>
    <hyperlink ref="A330" r:id="rId266" xr:uid="{00000000-0004-0000-0A00-000009010000}"/>
    <hyperlink ref="A332" r:id="rId267" xr:uid="{00000000-0004-0000-0A00-00000A010000}"/>
    <hyperlink ref="A333" r:id="rId268" xr:uid="{00000000-0004-0000-0A00-00000B010000}"/>
    <hyperlink ref="A334" r:id="rId269" xr:uid="{00000000-0004-0000-0A00-00000C010000}"/>
    <hyperlink ref="A335" r:id="rId270" xr:uid="{00000000-0004-0000-0A00-00000D010000}"/>
    <hyperlink ref="A336" r:id="rId271" xr:uid="{00000000-0004-0000-0A00-00000E010000}"/>
    <hyperlink ref="A337" r:id="rId272" xr:uid="{00000000-0004-0000-0A00-00000F010000}"/>
    <hyperlink ref="A338" r:id="rId273" xr:uid="{00000000-0004-0000-0A00-000010010000}"/>
    <hyperlink ref="A339" r:id="rId274" xr:uid="{00000000-0004-0000-0A00-000011010000}"/>
    <hyperlink ref="A340" r:id="rId275" xr:uid="{00000000-0004-0000-0A00-000012010000}"/>
    <hyperlink ref="A341" r:id="rId276" xr:uid="{00000000-0004-0000-0A00-000013010000}"/>
    <hyperlink ref="A343" r:id="rId277" xr:uid="{00000000-0004-0000-0A00-000014010000}"/>
    <hyperlink ref="A344" r:id="rId278" xr:uid="{00000000-0004-0000-0A00-000015010000}"/>
    <hyperlink ref="A345" r:id="rId279" xr:uid="{00000000-0004-0000-0A00-000016010000}"/>
    <hyperlink ref="A346" r:id="rId280" xr:uid="{00000000-0004-0000-0A00-000017010000}"/>
    <hyperlink ref="A347" r:id="rId281" xr:uid="{00000000-0004-0000-0A00-000018010000}"/>
    <hyperlink ref="A348" r:id="rId282" xr:uid="{00000000-0004-0000-0A00-000019010000}"/>
    <hyperlink ref="A349" r:id="rId283" xr:uid="{00000000-0004-0000-0A00-00001A010000}"/>
    <hyperlink ref="A350" r:id="rId284" xr:uid="{00000000-0004-0000-0A00-00001B010000}"/>
    <hyperlink ref="A352" r:id="rId285" xr:uid="{00000000-0004-0000-0A00-00001C010000}"/>
    <hyperlink ref="A353" r:id="rId286" xr:uid="{00000000-0004-0000-0A00-00001D010000}"/>
    <hyperlink ref="A354" r:id="rId287" xr:uid="{00000000-0004-0000-0A00-00001E010000}"/>
    <hyperlink ref="A355" r:id="rId288" xr:uid="{00000000-0004-0000-0A00-00001F010000}"/>
    <hyperlink ref="A356" r:id="rId289" xr:uid="{00000000-0004-0000-0A00-000020010000}"/>
    <hyperlink ref="A357" r:id="rId290" xr:uid="{00000000-0004-0000-0A00-000021010000}"/>
    <hyperlink ref="A359" r:id="rId291" xr:uid="{00000000-0004-0000-0A00-000022010000}"/>
    <hyperlink ref="A360" r:id="rId292" xr:uid="{00000000-0004-0000-0A00-000023010000}"/>
    <hyperlink ref="A361" r:id="rId293" xr:uid="{00000000-0004-0000-0A00-00002401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00"/>
    <outlinePr summaryBelow="0" summaryRight="0"/>
  </sheetPr>
  <dimension ref="A1:AX91"/>
  <sheetViews>
    <sheetView topLeftCell="A58" workbookViewId="0">
      <pane xSplit="2" topLeftCell="C1" activePane="topRight" state="frozen"/>
      <selection pane="topRight" activeCell="D1" sqref="D1:D2"/>
    </sheetView>
  </sheetViews>
  <sheetFormatPr defaultColWidth="12.5703125" defaultRowHeight="15.75" customHeight="1"/>
  <cols>
    <col min="1" max="1" width="18.42578125" customWidth="1"/>
    <col min="2" max="2" width="35.5703125" customWidth="1"/>
    <col min="3" max="3" width="9.28515625" customWidth="1"/>
    <col min="4" max="4" width="95.5703125" customWidth="1"/>
    <col min="5" max="6" width="22.7109375" customWidth="1"/>
    <col min="7" max="7" width="15" customWidth="1"/>
    <col min="8" max="9" width="6.28515625" customWidth="1"/>
    <col min="10" max="10" width="7.42578125" customWidth="1"/>
    <col min="11" max="12" width="7.5703125" customWidth="1"/>
    <col min="13" max="13" width="5.42578125" customWidth="1"/>
    <col min="14" max="14" width="6.140625" customWidth="1"/>
    <col min="15" max="15" width="5.28515625" customWidth="1"/>
    <col min="16" max="16" width="8.140625" customWidth="1"/>
    <col min="17" max="17" width="13.7109375" customWidth="1"/>
    <col min="18" max="18" width="12.5703125" customWidth="1"/>
    <col min="19" max="20" width="12.140625" customWidth="1"/>
    <col min="21" max="24" width="8.85546875" customWidth="1"/>
    <col min="25" max="25" width="25.5703125" customWidth="1"/>
    <col min="26" max="26" width="8.7109375" customWidth="1"/>
    <col min="27" max="27" width="25.5703125" customWidth="1"/>
    <col min="28" max="28" width="5.5703125" customWidth="1"/>
    <col min="29" max="29" width="25.5703125" customWidth="1"/>
    <col min="30" max="30" width="5.5703125" customWidth="1"/>
    <col min="31" max="31" width="25.5703125" customWidth="1"/>
    <col min="32" max="32" width="5.5703125" customWidth="1"/>
    <col min="33" max="33" width="25.5703125" customWidth="1"/>
    <col min="34" max="34" width="5.5703125" customWidth="1"/>
    <col min="35" max="35" width="25.5703125" customWidth="1"/>
    <col min="36" max="36" width="5.5703125" customWidth="1"/>
    <col min="37" max="37" width="25.5703125" customWidth="1"/>
    <col min="38" max="38" width="5.5703125" customWidth="1"/>
    <col min="39" max="39" width="25.5703125" customWidth="1"/>
    <col min="40" max="40" width="5.5703125" customWidth="1"/>
    <col min="41" max="41" width="25.5703125" customWidth="1"/>
    <col min="42" max="42" width="5.5703125" customWidth="1"/>
    <col min="43" max="43" width="25.5703125" customWidth="1"/>
    <col min="44" max="44" width="5.5703125" customWidth="1"/>
    <col min="45" max="45" width="25.5703125" customWidth="1"/>
    <col min="46" max="46" width="5.5703125" customWidth="1"/>
    <col min="47" max="47" width="25.5703125" customWidth="1"/>
    <col min="48" max="48" width="5.5703125" customWidth="1"/>
    <col min="49" max="49" width="25.5703125" customWidth="1"/>
    <col min="50" max="50" width="5.5703125" customWidth="1"/>
  </cols>
  <sheetData>
    <row r="1" spans="1:50" ht="20.25" customHeight="1">
      <c r="A1" s="1414" t="s">
        <v>12632</v>
      </c>
      <c r="B1" s="1414" t="s">
        <v>0</v>
      </c>
      <c r="C1" s="1418" t="s">
        <v>12519</v>
      </c>
      <c r="D1" s="1410" t="s">
        <v>1</v>
      </c>
      <c r="E1" s="1410" t="s">
        <v>12637</v>
      </c>
      <c r="F1" s="1410" t="s">
        <v>8173</v>
      </c>
      <c r="G1" s="1410" t="s">
        <v>12634</v>
      </c>
      <c r="H1" s="1410" t="s">
        <v>13517</v>
      </c>
      <c r="I1" s="1410" t="s">
        <v>12</v>
      </c>
      <c r="J1" s="1410" t="s">
        <v>13518</v>
      </c>
      <c r="K1" s="1419" t="s">
        <v>12538</v>
      </c>
      <c r="L1" s="1420" t="s">
        <v>13519</v>
      </c>
      <c r="M1" s="1420" t="s">
        <v>13520</v>
      </c>
      <c r="N1" s="1420" t="s">
        <v>13521</v>
      </c>
      <c r="O1" s="1420" t="s">
        <v>13522</v>
      </c>
      <c r="P1" s="1421" t="s">
        <v>13523</v>
      </c>
      <c r="Q1" s="1359"/>
      <c r="R1" s="1359"/>
      <c r="S1" s="1359"/>
      <c r="T1" s="1357"/>
      <c r="U1" s="1422" t="s">
        <v>13524</v>
      </c>
      <c r="V1" s="1357"/>
      <c r="W1" s="1423" t="s">
        <v>13525</v>
      </c>
      <c r="X1" s="1357"/>
      <c r="Y1" s="1424" t="s">
        <v>13526</v>
      </c>
      <c r="Z1" s="1425"/>
      <c r="AA1" s="1426" t="s">
        <v>12521</v>
      </c>
      <c r="AB1" s="1357"/>
      <c r="AC1" s="1427" t="s">
        <v>12522</v>
      </c>
      <c r="AD1" s="1357"/>
      <c r="AE1" s="1423" t="s">
        <v>12523</v>
      </c>
      <c r="AF1" s="1357"/>
      <c r="AG1" s="1422" t="s">
        <v>12524</v>
      </c>
      <c r="AH1" s="1357"/>
      <c r="AI1" s="1421" t="s">
        <v>12525</v>
      </c>
      <c r="AJ1" s="1357"/>
      <c r="AK1" s="1429" t="s">
        <v>12526</v>
      </c>
      <c r="AL1" s="1357"/>
      <c r="AM1" s="1430" t="s">
        <v>12527</v>
      </c>
      <c r="AN1" s="1357"/>
      <c r="AO1" s="1431" t="s">
        <v>12528</v>
      </c>
      <c r="AP1" s="1357"/>
      <c r="AQ1" s="1432" t="s">
        <v>12529</v>
      </c>
      <c r="AR1" s="1357"/>
      <c r="AS1" s="1428" t="s">
        <v>12530</v>
      </c>
      <c r="AT1" s="1357"/>
      <c r="AU1" s="1426" t="s">
        <v>12531</v>
      </c>
      <c r="AV1" s="1357"/>
      <c r="AW1" s="1427" t="s">
        <v>12532</v>
      </c>
      <c r="AX1" s="1357"/>
    </row>
    <row r="2" spans="1:50" ht="20.25" customHeight="1">
      <c r="A2" s="1377"/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7"/>
      <c r="M2" s="1377"/>
      <c r="N2" s="1377"/>
      <c r="O2" s="1377"/>
      <c r="P2" s="672" t="s">
        <v>13527</v>
      </c>
      <c r="Q2" s="672" t="s">
        <v>13528</v>
      </c>
      <c r="R2" s="673" t="s">
        <v>15</v>
      </c>
      <c r="S2" s="672" t="s">
        <v>13529</v>
      </c>
      <c r="T2" s="672" t="s">
        <v>13530</v>
      </c>
      <c r="U2" s="674" t="s">
        <v>20</v>
      </c>
      <c r="V2" s="674" t="s">
        <v>19</v>
      </c>
      <c r="W2" s="675" t="s">
        <v>20</v>
      </c>
      <c r="X2" s="675" t="s">
        <v>19</v>
      </c>
      <c r="Y2" s="676" t="s">
        <v>0</v>
      </c>
      <c r="Z2" s="676" t="s">
        <v>12538</v>
      </c>
      <c r="AA2" s="184" t="s">
        <v>0</v>
      </c>
      <c r="AB2" s="184" t="s">
        <v>12538</v>
      </c>
      <c r="AC2" s="677" t="s">
        <v>0</v>
      </c>
      <c r="AD2" s="677" t="s">
        <v>12538</v>
      </c>
      <c r="AE2" s="675" t="s">
        <v>0</v>
      </c>
      <c r="AF2" s="675" t="s">
        <v>12538</v>
      </c>
      <c r="AG2" s="674" t="s">
        <v>0</v>
      </c>
      <c r="AH2" s="674" t="s">
        <v>12538</v>
      </c>
      <c r="AI2" s="672" t="s">
        <v>0</v>
      </c>
      <c r="AJ2" s="672" t="s">
        <v>12538</v>
      </c>
      <c r="AK2" s="678" t="s">
        <v>0</v>
      </c>
      <c r="AL2" s="678" t="s">
        <v>12538</v>
      </c>
      <c r="AM2" s="679" t="s">
        <v>0</v>
      </c>
      <c r="AN2" s="679" t="s">
        <v>12538</v>
      </c>
      <c r="AO2" s="680" t="s">
        <v>0</v>
      </c>
      <c r="AP2" s="680" t="s">
        <v>12538</v>
      </c>
      <c r="AQ2" s="681" t="s">
        <v>0</v>
      </c>
      <c r="AR2" s="681" t="s">
        <v>12538</v>
      </c>
      <c r="AS2" s="18" t="s">
        <v>0</v>
      </c>
      <c r="AT2" s="18" t="s">
        <v>12538</v>
      </c>
      <c r="AU2" s="184" t="s">
        <v>0</v>
      </c>
      <c r="AV2" s="184" t="s">
        <v>12538</v>
      </c>
      <c r="AW2" s="677" t="s">
        <v>0</v>
      </c>
      <c r="AX2" s="677" t="s">
        <v>12538</v>
      </c>
    </row>
    <row r="3" spans="1:50" ht="12.75">
      <c r="A3" s="682"/>
      <c r="B3" s="683"/>
      <c r="C3" s="683"/>
      <c r="D3" s="683"/>
      <c r="E3" s="683"/>
      <c r="F3" s="683"/>
      <c r="G3" s="683"/>
      <c r="H3" s="683"/>
      <c r="I3" s="683"/>
      <c r="J3" s="683"/>
      <c r="K3" s="684"/>
      <c r="L3" s="684"/>
      <c r="M3" s="684"/>
      <c r="N3" s="684"/>
      <c r="O3" s="684"/>
      <c r="P3" s="685"/>
      <c r="Q3" s="19"/>
      <c r="R3" s="24"/>
      <c r="S3" s="19"/>
      <c r="T3" s="686"/>
      <c r="U3" s="687"/>
      <c r="V3" s="688"/>
      <c r="W3" s="689"/>
      <c r="X3" s="690"/>
      <c r="Y3" s="691"/>
      <c r="Z3" s="691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683"/>
      <c r="AO3" s="686"/>
      <c r="AP3" s="683"/>
      <c r="AQ3" s="686"/>
      <c r="AR3" s="683"/>
      <c r="AS3" s="686"/>
      <c r="AT3" s="683"/>
      <c r="AU3" s="686"/>
      <c r="AV3" s="683"/>
      <c r="AW3" s="686"/>
      <c r="AX3" s="683"/>
    </row>
    <row r="4" spans="1:50" ht="16.5" customHeight="1">
      <c r="A4" s="692" t="s">
        <v>3290</v>
      </c>
      <c r="B4" s="693" t="s">
        <v>37</v>
      </c>
      <c r="C4" s="168">
        <v>0</v>
      </c>
      <c r="D4" s="5" t="s">
        <v>38</v>
      </c>
      <c r="E4" s="694" t="s">
        <v>4551</v>
      </c>
      <c r="F4" s="694"/>
      <c r="G4" s="694" t="s">
        <v>12659</v>
      </c>
      <c r="H4" s="694">
        <v>5</v>
      </c>
      <c r="I4" s="694">
        <v>0.3</v>
      </c>
      <c r="J4" s="694">
        <v>15</v>
      </c>
      <c r="K4" s="695">
        <v>4</v>
      </c>
      <c r="L4" s="696" t="e">
        <f t="shared" ref="L4:L25" si="0">N4/K4</f>
        <v>#VALUE!</v>
      </c>
      <c r="M4" s="696" t="str">
        <f>IFERROR(VLOOKUP(AA4,Cennik!$A$4:$B91, 2, FALSE()) * AB4 + VLOOKUP(AC4,Cennik!$A$4:$B91, 2, FALSE()) * AD4 + VLOOKUP(AE4,Cennik!$A$4:$B91, 2, FALSE()) * AF4 + VLOOKUP(AG4,Cennik!$A$4:$B91, 2, FALSE()) * AH4 + VLOOKUP(AI4,Cennik!$A$4:$B91, 2, FALSE()) * AJ4 + VLOOKUP(AK4,Cennik!$A$4:$B91, 2, FALSE()) * AL4 + VLOOKUP(AM4,Cennik!$A$4:$B91, 2, FALSE()) * AN4 + VLOOKUP(AO4,Cennik!$A$4:$B91, 2, FALSE()) * AP4 + VLOOKUP(AQ4,Cennik!$A$4:$B91, 2, FALSE()) * AR4 + VLOOKUP(AS4,Cennik!$A$4:$B91, 2, FALSE()) * AT4 + VLOOKUP(AU4,Cennik!$A$4:$B91, 2, FALSE()) * AV4 + VLOOKUP(AW4,Cennik!$A$4:$B91, 2, FALSE()) * AX4,"Brak wartości")</f>
        <v>Brak wartości</v>
      </c>
      <c r="N4" s="696" t="str">
        <f>IFERROR(VLOOKUP(AA4,Cennik!$A$4:$B91, 2, FALSE()) * AB4 + VLOOKUP(AC4,Cennik!$A$4:$B91, 2, FALSE()) * AD4 + VLOOKUP(AE4,Cennik!$A$4:$B91, 2, FALSE()) * AF4 + VLOOKUP(AG4,Cennik!$A$4:$B91, 2, FALSE()) * AH4 + VLOOKUP(AI4,Cennik!$A$4:$B91, 2, FALSE()) * AJ4 + VLOOKUP(AK4,Cennik!$A$4:$B91, 2, FALSE()) * AL4 + VLOOKUP(AM4,Cennik!$A$4:$B91, 2, FALSE()) * AN4 + VLOOKUP(AO4,Cennik!$A$4:$B91, 2, FALSE()) * AP4 + VLOOKUP(AQ4,Cennik!$A$4:$B91, 2, FALSE()) * AR4 + VLOOKUP(AS4,Cennik!$A$4:$B91, 2, FALSE()) * AT4 + VLOOKUP(AU4,Cennik!$A$4:$B91, 2, FALSE()) * AV4 + VLOOKUP(AW4,Cennik!$A$4:$B91, 2, FALSE()) * AX4 + VLOOKUP("Stamina",Cennik!$A$4:$B91,2,FALSE()) * J4,"Brak wartości")</f>
        <v>Brak wartości</v>
      </c>
      <c r="O4" s="696" t="str">
        <f t="shared" ref="O4:O25" si="1">IFERROR(N4 * (100 / (K4 * T4)), "Brak")</f>
        <v>Brak</v>
      </c>
      <c r="P4" s="695">
        <v>0</v>
      </c>
      <c r="Q4" s="697">
        <v>2.5</v>
      </c>
      <c r="R4" s="698">
        <v>2</v>
      </c>
      <c r="S4" s="672">
        <f t="shared" ref="S4:S25" si="2">P4*R4</f>
        <v>0</v>
      </c>
      <c r="T4" s="699">
        <f t="shared" ref="T4:T25" si="3">Q4*R4</f>
        <v>5</v>
      </c>
      <c r="U4" s="700">
        <f t="shared" ref="U4:U25" si="4">IFERROR((P4*$K4)/$J4, "Brak wartości")</f>
        <v>0</v>
      </c>
      <c r="V4" s="701">
        <f t="shared" ref="V4:V25" si="5">IFERROR((T4*$K4)/$J4, "Brak wartości")</f>
        <v>1.3333333333333333</v>
      </c>
      <c r="W4" s="700" t="str">
        <f t="shared" ref="W4:W25" si="6">IFERROR((P4*$K4)/$N4, "Brak wartości")</f>
        <v>Brak wartości</v>
      </c>
      <c r="X4" s="702" t="str">
        <f t="shared" ref="X4:X25" si="7">IFERROR((T4*$K4)/$N4, "Brak wartości")</f>
        <v>Brak wartości</v>
      </c>
      <c r="Y4" s="167" t="s">
        <v>40</v>
      </c>
      <c r="Z4" s="182"/>
      <c r="AA4" s="161" t="s">
        <v>675</v>
      </c>
      <c r="AB4" s="161">
        <v>4</v>
      </c>
      <c r="AC4" s="163" t="s">
        <v>523</v>
      </c>
      <c r="AD4" s="163">
        <v>2</v>
      </c>
      <c r="AE4" s="163" t="s">
        <v>40</v>
      </c>
      <c r="AF4" s="199"/>
      <c r="AG4" s="164" t="s">
        <v>40</v>
      </c>
      <c r="AH4" s="200"/>
      <c r="AI4" s="165" t="s">
        <v>40</v>
      </c>
      <c r="AJ4" s="180"/>
      <c r="AK4" s="166" t="s">
        <v>40</v>
      </c>
      <c r="AL4" s="181"/>
      <c r="AM4" s="166" t="s">
        <v>40</v>
      </c>
      <c r="AN4" s="703"/>
      <c r="AO4" s="704" t="s">
        <v>40</v>
      </c>
      <c r="AP4" s="705"/>
      <c r="AQ4" s="706" t="s">
        <v>40</v>
      </c>
      <c r="AR4" s="707"/>
      <c r="AS4" s="708" t="s">
        <v>40</v>
      </c>
      <c r="AT4" s="694"/>
      <c r="AU4" s="709" t="s">
        <v>40</v>
      </c>
      <c r="AV4" s="710"/>
      <c r="AW4" s="711" t="s">
        <v>40</v>
      </c>
      <c r="AX4" s="712"/>
    </row>
    <row r="5" spans="1:50" ht="16.5" customHeight="1">
      <c r="A5" s="692" t="s">
        <v>3290</v>
      </c>
      <c r="B5" s="693" t="s">
        <v>49</v>
      </c>
      <c r="C5" s="168">
        <v>0</v>
      </c>
      <c r="D5" s="5" t="s">
        <v>50</v>
      </c>
      <c r="E5" s="694" t="s">
        <v>4551</v>
      </c>
      <c r="F5" s="694"/>
      <c r="G5" s="694" t="s">
        <v>12659</v>
      </c>
      <c r="H5" s="694">
        <v>5</v>
      </c>
      <c r="I5" s="694">
        <v>0.3</v>
      </c>
      <c r="J5" s="694">
        <v>15</v>
      </c>
      <c r="K5" s="695">
        <v>5</v>
      </c>
      <c r="L5" s="696" t="e">
        <f t="shared" si="0"/>
        <v>#VALUE!</v>
      </c>
      <c r="M5" s="696" t="str">
        <f>IFERROR(VLOOKUP(AA5,Cennik!$A$4:$B91, 2, FALSE()) * AB5 + VLOOKUP(AC5,Cennik!$A$4:$B91, 2, FALSE()) * AD5 + VLOOKUP(AE5,Cennik!$A$4:$B91, 2, FALSE()) * AF5 + VLOOKUP(AG5,Cennik!$A$4:$B91, 2, FALSE()) * AH5 + VLOOKUP(AI5,Cennik!$A$4:$B91, 2, FALSE()) * AJ5 + VLOOKUP(AK5,Cennik!$A$4:$B91, 2, FALSE()) * AL5 + VLOOKUP(AM5,Cennik!$A$4:$B91, 2, FALSE()) * AN5 + VLOOKUP(AO5,Cennik!$A$4:$B91, 2, FALSE()) * AP5 + VLOOKUP(AQ5,Cennik!$A$4:$B91, 2, FALSE()) * AR5 + VLOOKUP(AS5,Cennik!$A$4:$B91, 2, FALSE()) * AT5 + VLOOKUP(AU5,Cennik!$A$4:$B91, 2, FALSE()) * AV5 + VLOOKUP(AW5,Cennik!$A$4:$B91, 2, FALSE()) * AX5,"Brak wartości")</f>
        <v>Brak wartości</v>
      </c>
      <c r="N5" s="696" t="str">
        <f>IFERROR(VLOOKUP(AA5,Cennik!$A$4:$B91, 2, FALSE()) * AB5 + VLOOKUP(AC5,Cennik!$A$4:$B91, 2, FALSE()) * AD5 + VLOOKUP(AE5,Cennik!$A$4:$B91, 2, FALSE()) * AF5 + VLOOKUP(AG5,Cennik!$A$4:$B91, 2, FALSE()) * AH5 + VLOOKUP(AI5,Cennik!$A$4:$B91, 2, FALSE()) * AJ5 + VLOOKUP(AK5,Cennik!$A$4:$B91, 2, FALSE()) * AL5 + VLOOKUP(AM5,Cennik!$A$4:$B91, 2, FALSE()) * AN5 + VLOOKUP(AO5,Cennik!$A$4:$B91, 2, FALSE()) * AP5 + VLOOKUP(AQ5,Cennik!$A$4:$B91, 2, FALSE()) * AR5 + VLOOKUP(AS5,Cennik!$A$4:$B91, 2, FALSE()) * AT5 + VLOOKUP(AU5,Cennik!$A$4:$B91, 2, FALSE()) * AV5 + VLOOKUP(AW5,Cennik!$A$4:$B91, 2, FALSE()) * AX5 + VLOOKUP("Stamina",Cennik!$A$4:$B91,2,FALSE()) * J5,"Brak wartości")</f>
        <v>Brak wartości</v>
      </c>
      <c r="O5" s="696" t="str">
        <f t="shared" si="1"/>
        <v>Brak</v>
      </c>
      <c r="P5" s="695">
        <v>0</v>
      </c>
      <c r="Q5" s="697">
        <v>2.5</v>
      </c>
      <c r="R5" s="698">
        <v>2</v>
      </c>
      <c r="S5" s="672">
        <f t="shared" si="2"/>
        <v>0</v>
      </c>
      <c r="T5" s="699">
        <f t="shared" si="3"/>
        <v>5</v>
      </c>
      <c r="U5" s="700">
        <f t="shared" si="4"/>
        <v>0</v>
      </c>
      <c r="V5" s="713">
        <f t="shared" si="5"/>
        <v>1.6666666666666667</v>
      </c>
      <c r="W5" s="700" t="str">
        <f t="shared" si="6"/>
        <v>Brak wartości</v>
      </c>
      <c r="X5" s="714" t="str">
        <f t="shared" si="7"/>
        <v>Brak wartości</v>
      </c>
      <c r="Y5" s="167" t="s">
        <v>40</v>
      </c>
      <c r="Z5" s="182"/>
      <c r="AA5" s="161" t="s">
        <v>1033</v>
      </c>
      <c r="AB5" s="161">
        <v>4</v>
      </c>
      <c r="AC5" s="163" t="s">
        <v>523</v>
      </c>
      <c r="AD5" s="163">
        <v>2</v>
      </c>
      <c r="AE5" s="163" t="s">
        <v>40</v>
      </c>
      <c r="AF5" s="199"/>
      <c r="AG5" s="164" t="s">
        <v>40</v>
      </c>
      <c r="AH5" s="200"/>
      <c r="AI5" s="165" t="s">
        <v>40</v>
      </c>
      <c r="AJ5" s="180"/>
      <c r="AK5" s="166" t="s">
        <v>40</v>
      </c>
      <c r="AL5" s="181"/>
      <c r="AM5" s="166" t="s">
        <v>40</v>
      </c>
      <c r="AN5" s="703"/>
      <c r="AO5" s="704" t="s">
        <v>40</v>
      </c>
      <c r="AP5" s="705"/>
      <c r="AQ5" s="706" t="s">
        <v>40</v>
      </c>
      <c r="AR5" s="707"/>
      <c r="AS5" s="708" t="s">
        <v>40</v>
      </c>
      <c r="AT5" s="694"/>
      <c r="AU5" s="709" t="s">
        <v>40</v>
      </c>
      <c r="AV5" s="710"/>
      <c r="AW5" s="711" t="s">
        <v>40</v>
      </c>
      <c r="AX5" s="712"/>
    </row>
    <row r="6" spans="1:50" ht="16.5" customHeight="1">
      <c r="A6" s="692" t="s">
        <v>3290</v>
      </c>
      <c r="B6" s="693" t="s">
        <v>54</v>
      </c>
      <c r="C6" s="715">
        <v>0</v>
      </c>
      <c r="D6" s="18" t="s">
        <v>55</v>
      </c>
      <c r="E6" s="694" t="s">
        <v>4551</v>
      </c>
      <c r="F6" s="694"/>
      <c r="G6" s="694" t="s">
        <v>12659</v>
      </c>
      <c r="H6" s="694">
        <v>5</v>
      </c>
      <c r="I6" s="694">
        <v>0.3</v>
      </c>
      <c r="J6" s="694">
        <v>15</v>
      </c>
      <c r="K6" s="695">
        <v>5</v>
      </c>
      <c r="L6" s="696" t="e">
        <f t="shared" si="0"/>
        <v>#VALUE!</v>
      </c>
      <c r="M6" s="696" t="str">
        <f>IFERROR(VLOOKUP(AA6,Cennik!$A$4:$B91, 2, FALSE()) * AB6 + VLOOKUP(AC6,Cennik!$A$4:$B91, 2, FALSE()) * AD6 + VLOOKUP(AE6,Cennik!$A$4:$B91, 2, FALSE()) * AF6 + VLOOKUP(AG6,Cennik!$A$4:$B91, 2, FALSE()) * AH6 + VLOOKUP(AI6,Cennik!$A$4:$B91, 2, FALSE()) * AJ6 + VLOOKUP(AK6,Cennik!$A$4:$B91, 2, FALSE()) * AL6 + VLOOKUP(AM6,Cennik!$A$4:$B91, 2, FALSE()) * AN6 + VLOOKUP(AO6,Cennik!$A$4:$B91, 2, FALSE()) * AP6 + VLOOKUP(AQ6,Cennik!$A$4:$B91, 2, FALSE()) * AR6 + VLOOKUP(AS6,Cennik!$A$4:$B91, 2, FALSE()) * AT6 + VLOOKUP(AU6,Cennik!$A$4:$B91, 2, FALSE()) * AV6 + VLOOKUP(AW6,Cennik!$A$4:$B91, 2, FALSE()) * AX6,"Brak wartości")</f>
        <v>Brak wartości</v>
      </c>
      <c r="N6" s="696" t="str">
        <f>IFERROR(VLOOKUP(AA6,Cennik!$A$4:$B91, 2, FALSE()) * AB6 + VLOOKUP(AC6,Cennik!$A$4:$B91, 2, FALSE()) * AD6 + VLOOKUP(AE6,Cennik!$A$4:$B91, 2, FALSE()) * AF6 + VLOOKUP(AG6,Cennik!$A$4:$B91, 2, FALSE()) * AH6 + VLOOKUP(AI6,Cennik!$A$4:$B91, 2, FALSE()) * AJ6 + VLOOKUP(AK6,Cennik!$A$4:$B91, 2, FALSE()) * AL6 + VLOOKUP(AM6,Cennik!$A$4:$B91, 2, FALSE()) * AN6 + VLOOKUP(AO6,Cennik!$A$4:$B91, 2, FALSE()) * AP6 + VLOOKUP(AQ6,Cennik!$A$4:$B91, 2, FALSE()) * AR6 + VLOOKUP(AS6,Cennik!$A$4:$B91, 2, FALSE()) * AT6 + VLOOKUP(AU6,Cennik!$A$4:$B91, 2, FALSE()) * AV6 + VLOOKUP(AW6,Cennik!$A$4:$B91, 2, FALSE()) * AX6 + VLOOKUP("Stamina",Cennik!$A$4:$B91,2,FALSE()) * J6,"Brak wartości")</f>
        <v>Brak wartości</v>
      </c>
      <c r="O6" s="696" t="str">
        <f t="shared" si="1"/>
        <v>Brak</v>
      </c>
      <c r="P6" s="695">
        <v>0</v>
      </c>
      <c r="Q6" s="697">
        <v>2.5</v>
      </c>
      <c r="R6" s="698">
        <v>4</v>
      </c>
      <c r="S6" s="672">
        <f t="shared" si="2"/>
        <v>0</v>
      </c>
      <c r="T6" s="699">
        <f t="shared" si="3"/>
        <v>10</v>
      </c>
      <c r="U6" s="716">
        <f t="shared" si="4"/>
        <v>0</v>
      </c>
      <c r="V6" s="717">
        <f t="shared" si="5"/>
        <v>3.3333333333333335</v>
      </c>
      <c r="W6" s="718" t="str">
        <f t="shared" si="6"/>
        <v>Brak wartości</v>
      </c>
      <c r="X6" s="719" t="str">
        <f t="shared" si="7"/>
        <v>Brak wartości</v>
      </c>
      <c r="Y6" s="167" t="s">
        <v>40</v>
      </c>
      <c r="Z6" s="182"/>
      <c r="AA6" s="184" t="s">
        <v>343</v>
      </c>
      <c r="AB6" s="184">
        <v>2</v>
      </c>
      <c r="AC6" s="163" t="s">
        <v>1033</v>
      </c>
      <c r="AD6" s="163">
        <v>2</v>
      </c>
      <c r="AE6" s="163" t="s">
        <v>247</v>
      </c>
      <c r="AF6" s="163">
        <v>2</v>
      </c>
      <c r="AG6" s="164" t="s">
        <v>523</v>
      </c>
      <c r="AH6" s="164">
        <v>2</v>
      </c>
      <c r="AI6" s="165" t="s">
        <v>40</v>
      </c>
      <c r="AJ6" s="180"/>
      <c r="AK6" s="166" t="s">
        <v>40</v>
      </c>
      <c r="AL6" s="181"/>
      <c r="AM6" s="166" t="s">
        <v>40</v>
      </c>
      <c r="AN6" s="703"/>
      <c r="AO6" s="704" t="s">
        <v>40</v>
      </c>
      <c r="AP6" s="705"/>
      <c r="AQ6" s="706" t="s">
        <v>40</v>
      </c>
      <c r="AR6" s="707"/>
      <c r="AS6" s="708" t="s">
        <v>40</v>
      </c>
      <c r="AT6" s="694"/>
      <c r="AU6" s="709" t="s">
        <v>40</v>
      </c>
      <c r="AV6" s="710"/>
      <c r="AW6" s="711" t="s">
        <v>40</v>
      </c>
      <c r="AX6" s="712"/>
    </row>
    <row r="7" spans="1:50" ht="16.5" customHeight="1">
      <c r="A7" s="692" t="s">
        <v>3290</v>
      </c>
      <c r="B7" s="693" t="s">
        <v>59</v>
      </c>
      <c r="C7" s="715">
        <v>0</v>
      </c>
      <c r="D7" s="18" t="s">
        <v>60</v>
      </c>
      <c r="E7" s="694" t="s">
        <v>4551</v>
      </c>
      <c r="F7" s="694"/>
      <c r="G7" s="694" t="s">
        <v>12659</v>
      </c>
      <c r="H7" s="694">
        <v>5</v>
      </c>
      <c r="I7" s="694">
        <v>0.3</v>
      </c>
      <c r="J7" s="694">
        <v>15</v>
      </c>
      <c r="K7" s="695">
        <v>4</v>
      </c>
      <c r="L7" s="696" t="e">
        <f t="shared" si="0"/>
        <v>#VALUE!</v>
      </c>
      <c r="M7" s="696" t="str">
        <f>IFERROR(VLOOKUP(AA7,Cennik!$A$4:$B91, 2, FALSE()) * AB7 + VLOOKUP(AC7,Cennik!$A$4:$B91, 2, FALSE()) * AD7 + VLOOKUP(AE7,Cennik!$A$4:$B91, 2, FALSE()) * AF7 + VLOOKUP(AG7,Cennik!$A$4:$B91, 2, FALSE()) * AH7 + VLOOKUP(AI7,Cennik!$A$4:$B91, 2, FALSE()) * AJ7 + VLOOKUP(AK7,Cennik!$A$4:$B91, 2, FALSE()) * AL7 + VLOOKUP(AM7,Cennik!$A$4:$B91, 2, FALSE()) * AN7 + VLOOKUP(AO7,Cennik!$A$4:$B91, 2, FALSE()) * AP7 + VLOOKUP(AQ7,Cennik!$A$4:$B91, 2, FALSE()) * AR7 + VLOOKUP(AS7,Cennik!$A$4:$B91, 2, FALSE()) * AT7 + VLOOKUP(AU7,Cennik!$A$4:$B91, 2, FALSE()) * AV7 + VLOOKUP(AW7,Cennik!$A$4:$B91, 2, FALSE()) * AX7,"Brak wartości")</f>
        <v>Brak wartości</v>
      </c>
      <c r="N7" s="696" t="str">
        <f>IFERROR(VLOOKUP(AA7,Cennik!$A$4:$B91, 2, FALSE()) * AB7 + VLOOKUP(AC7,Cennik!$A$4:$B91, 2, FALSE()) * AD7 + VLOOKUP(AE7,Cennik!$A$4:$B91, 2, FALSE()) * AF7 + VLOOKUP(AG7,Cennik!$A$4:$B91, 2, FALSE()) * AH7 + VLOOKUP(AI7,Cennik!$A$4:$B91, 2, FALSE()) * AJ7 + VLOOKUP(AK7,Cennik!$A$4:$B91, 2, FALSE()) * AL7 + VLOOKUP(AM7,Cennik!$A$4:$B91, 2, FALSE()) * AN7 + VLOOKUP(AO7,Cennik!$A$4:$B91, 2, FALSE()) * AP7 + VLOOKUP(AQ7,Cennik!$A$4:$B91, 2, FALSE()) * AR7 + VLOOKUP(AS7,Cennik!$A$4:$B91, 2, FALSE()) * AT7 + VLOOKUP(AU7,Cennik!$A$4:$B91, 2, FALSE()) * AV7 + VLOOKUP(AW7,Cennik!$A$4:$B91, 2, FALSE()) * AX7 + VLOOKUP("Stamina",Cennik!$A$4:$B91,2,FALSE()) * J7,"Brak wartości")</f>
        <v>Brak wartości</v>
      </c>
      <c r="O7" s="696" t="str">
        <f t="shared" si="1"/>
        <v>Brak</v>
      </c>
      <c r="P7" s="695">
        <v>0</v>
      </c>
      <c r="Q7" s="697">
        <v>5</v>
      </c>
      <c r="R7" s="698">
        <v>2</v>
      </c>
      <c r="S7" s="672">
        <f t="shared" si="2"/>
        <v>0</v>
      </c>
      <c r="T7" s="699">
        <f t="shared" si="3"/>
        <v>10</v>
      </c>
      <c r="U7" s="716">
        <f t="shared" si="4"/>
        <v>0</v>
      </c>
      <c r="V7" s="717">
        <f t="shared" si="5"/>
        <v>2.6666666666666665</v>
      </c>
      <c r="W7" s="718" t="str">
        <f t="shared" si="6"/>
        <v>Brak wartości</v>
      </c>
      <c r="X7" s="719" t="str">
        <f t="shared" si="7"/>
        <v>Brak wartości</v>
      </c>
      <c r="Y7" s="167" t="s">
        <v>40</v>
      </c>
      <c r="Z7" s="182"/>
      <c r="AA7" s="184" t="s">
        <v>1028</v>
      </c>
      <c r="AB7" s="184">
        <v>6</v>
      </c>
      <c r="AC7" s="163" t="s">
        <v>1043</v>
      </c>
      <c r="AD7" s="163">
        <v>2</v>
      </c>
      <c r="AE7" s="163" t="s">
        <v>582</v>
      </c>
      <c r="AF7" s="163">
        <v>5</v>
      </c>
      <c r="AG7" s="164" t="s">
        <v>523</v>
      </c>
      <c r="AH7" s="164">
        <v>2</v>
      </c>
      <c r="AI7" s="165" t="s">
        <v>40</v>
      </c>
      <c r="AJ7" s="180"/>
      <c r="AK7" s="166" t="s">
        <v>40</v>
      </c>
      <c r="AL7" s="181"/>
      <c r="AM7" s="166" t="s">
        <v>40</v>
      </c>
      <c r="AN7" s="703"/>
      <c r="AO7" s="704" t="s">
        <v>40</v>
      </c>
      <c r="AP7" s="705"/>
      <c r="AQ7" s="706" t="s">
        <v>40</v>
      </c>
      <c r="AR7" s="707"/>
      <c r="AS7" s="708" t="s">
        <v>40</v>
      </c>
      <c r="AT7" s="694"/>
      <c r="AU7" s="709" t="s">
        <v>40</v>
      </c>
      <c r="AV7" s="710"/>
      <c r="AW7" s="711" t="s">
        <v>40</v>
      </c>
      <c r="AX7" s="712"/>
    </row>
    <row r="8" spans="1:50" ht="16.5" customHeight="1">
      <c r="A8" s="692" t="s">
        <v>3290</v>
      </c>
      <c r="B8" s="693" t="s">
        <v>64</v>
      </c>
      <c r="C8" s="715">
        <v>0</v>
      </c>
      <c r="D8" s="18" t="s">
        <v>65</v>
      </c>
      <c r="E8" s="694" t="s">
        <v>4551</v>
      </c>
      <c r="F8" s="694"/>
      <c r="G8" s="694" t="s">
        <v>12659</v>
      </c>
      <c r="H8" s="694">
        <v>5</v>
      </c>
      <c r="I8" s="694">
        <v>0.3</v>
      </c>
      <c r="J8" s="694">
        <v>15</v>
      </c>
      <c r="K8" s="695">
        <v>5</v>
      </c>
      <c r="L8" s="696" t="e">
        <f t="shared" si="0"/>
        <v>#VALUE!</v>
      </c>
      <c r="M8" s="696" t="str">
        <f>IFERROR(VLOOKUP(AA8,Cennik!$A$4:$B91, 2, FALSE()) * AB8 + VLOOKUP(AC8,Cennik!$A$4:$B91, 2, FALSE()) * AD8 + VLOOKUP(AE8,Cennik!$A$4:$B91, 2, FALSE()) * AF8 + VLOOKUP(AG8,Cennik!$A$4:$B91, 2, FALSE()) * AH8 + VLOOKUP(AI8,Cennik!$A$4:$B91, 2, FALSE()) * AJ8 + VLOOKUP(AK8,Cennik!$A$4:$B91, 2, FALSE()) * AL8 + VLOOKUP(AM8,Cennik!$A$4:$B91, 2, FALSE()) * AN8 + VLOOKUP(AO8,Cennik!$A$4:$B91, 2, FALSE()) * AP8 + VLOOKUP(AQ8,Cennik!$A$4:$B91, 2, FALSE()) * AR8 + VLOOKUP(AS8,Cennik!$A$4:$B91, 2, FALSE()) * AT8 + VLOOKUP(AU8,Cennik!$A$4:$B91, 2, FALSE()) * AV8 + VLOOKUP(AW8,Cennik!$A$4:$B91, 2, FALSE()) * AX8,"Brak wartości")</f>
        <v>Brak wartości</v>
      </c>
      <c r="N8" s="696" t="str">
        <f>IFERROR(VLOOKUP(AA8,Cennik!$A$4:$B91, 2, FALSE()) * AB8 + VLOOKUP(AC8,Cennik!$A$4:$B91, 2, FALSE()) * AD8 + VLOOKUP(AE8,Cennik!$A$4:$B91, 2, FALSE()) * AF8 + VLOOKUP(AG8,Cennik!$A$4:$B91, 2, FALSE()) * AH8 + VLOOKUP(AI8,Cennik!$A$4:$B91, 2, FALSE()) * AJ8 + VLOOKUP(AK8,Cennik!$A$4:$B91, 2, FALSE()) * AL8 + VLOOKUP(AM8,Cennik!$A$4:$B91, 2, FALSE()) * AN8 + VLOOKUP(AO8,Cennik!$A$4:$B91, 2, FALSE()) * AP8 + VLOOKUP(AQ8,Cennik!$A$4:$B91, 2, FALSE()) * AR8 + VLOOKUP(AS8,Cennik!$A$4:$B91, 2, FALSE()) * AT8 + VLOOKUP(AU8,Cennik!$A$4:$B91, 2, FALSE()) * AV8 + VLOOKUP(AW8,Cennik!$A$4:$B91, 2, FALSE()) * AX8 + VLOOKUP("Stamina",Cennik!$A$4:$B91,2,FALSE()) * J8,"Brak wartości")</f>
        <v>Brak wartości</v>
      </c>
      <c r="O8" s="696" t="str">
        <f t="shared" si="1"/>
        <v>Brak</v>
      </c>
      <c r="P8" s="695">
        <v>0</v>
      </c>
      <c r="Q8" s="697">
        <v>10</v>
      </c>
      <c r="R8" s="698">
        <v>1</v>
      </c>
      <c r="S8" s="672">
        <f t="shared" si="2"/>
        <v>0</v>
      </c>
      <c r="T8" s="699">
        <f t="shared" si="3"/>
        <v>10</v>
      </c>
      <c r="U8" s="716">
        <f t="shared" si="4"/>
        <v>0</v>
      </c>
      <c r="V8" s="717">
        <f t="shared" si="5"/>
        <v>3.3333333333333335</v>
      </c>
      <c r="W8" s="718" t="str">
        <f t="shared" si="6"/>
        <v>Brak wartości</v>
      </c>
      <c r="X8" s="719" t="str">
        <f t="shared" si="7"/>
        <v>Brak wartości</v>
      </c>
      <c r="Y8" s="167" t="s">
        <v>40</v>
      </c>
      <c r="Z8" s="182"/>
      <c r="AA8" s="184" t="s">
        <v>343</v>
      </c>
      <c r="AB8" s="184">
        <v>2</v>
      </c>
      <c r="AC8" s="163" t="s">
        <v>678</v>
      </c>
      <c r="AD8" s="163">
        <v>3</v>
      </c>
      <c r="AE8" s="163" t="s">
        <v>252</v>
      </c>
      <c r="AF8" s="163">
        <v>2</v>
      </c>
      <c r="AG8" s="164" t="s">
        <v>523</v>
      </c>
      <c r="AH8" s="164">
        <v>2</v>
      </c>
      <c r="AI8" s="165" t="s">
        <v>40</v>
      </c>
      <c r="AJ8" s="180"/>
      <c r="AK8" s="166" t="s">
        <v>40</v>
      </c>
      <c r="AL8" s="181"/>
      <c r="AM8" s="166" t="s">
        <v>40</v>
      </c>
      <c r="AN8" s="703"/>
      <c r="AO8" s="704" t="s">
        <v>40</v>
      </c>
      <c r="AP8" s="705"/>
      <c r="AQ8" s="706" t="s">
        <v>40</v>
      </c>
      <c r="AR8" s="707"/>
      <c r="AS8" s="708" t="s">
        <v>40</v>
      </c>
      <c r="AT8" s="694"/>
      <c r="AU8" s="709" t="s">
        <v>40</v>
      </c>
      <c r="AV8" s="710"/>
      <c r="AW8" s="711" t="s">
        <v>40</v>
      </c>
      <c r="AX8" s="712"/>
    </row>
    <row r="9" spans="1:50" ht="16.5" customHeight="1">
      <c r="A9" s="692" t="s">
        <v>3290</v>
      </c>
      <c r="B9" s="720" t="s">
        <v>69</v>
      </c>
      <c r="C9" s="715">
        <v>1</v>
      </c>
      <c r="D9" s="18" t="s">
        <v>70</v>
      </c>
      <c r="E9" s="694" t="s">
        <v>4551</v>
      </c>
      <c r="F9" s="694"/>
      <c r="G9" s="694" t="s">
        <v>12659</v>
      </c>
      <c r="H9" s="694">
        <v>5</v>
      </c>
      <c r="I9" s="694">
        <v>0.4</v>
      </c>
      <c r="J9" s="694">
        <v>10</v>
      </c>
      <c r="K9" s="695">
        <v>4</v>
      </c>
      <c r="L9" s="696" t="e">
        <f t="shared" si="0"/>
        <v>#VALUE!</v>
      </c>
      <c r="M9" s="696" t="str">
        <f>IFERROR(VLOOKUP(AA9,Cennik!$A$4:$B91, 2, FALSE()) * AB9 + VLOOKUP(AC9,Cennik!$A$4:$B91, 2, FALSE()) * AD9 + VLOOKUP(AE9,Cennik!$A$4:$B91, 2, FALSE()) * AF9 + VLOOKUP(AG9,Cennik!$A$4:$B91, 2, FALSE()) * AH9 + VLOOKUP(AI9,Cennik!$A$4:$B91, 2, FALSE()) * AJ9 + VLOOKUP(AK9,Cennik!$A$4:$B91, 2, FALSE()) * AL9 + VLOOKUP(AM9,Cennik!$A$4:$B91, 2, FALSE()) * AN9 + VLOOKUP(AO9,Cennik!$A$4:$B91, 2, FALSE()) * AP9 + VLOOKUP(AQ9,Cennik!$A$4:$B91, 2, FALSE()) * AR9 + VLOOKUP(AS9,Cennik!$A$4:$B91, 2, FALSE()) * AT9 + VLOOKUP(AU9,Cennik!$A$4:$B91, 2, FALSE()) * AV9 + VLOOKUP(AW9,Cennik!$A$4:$B91, 2, FALSE()) * AX9,"Brak wartości")</f>
        <v>Brak wartości</v>
      </c>
      <c r="N9" s="696" t="str">
        <f>IFERROR(VLOOKUP(AA9,Cennik!$A$4:$B91, 2, FALSE()) * AB9 + VLOOKUP(AC9,Cennik!$A$4:$B91, 2, FALSE()) * AD9 + VLOOKUP(AE9,Cennik!$A$4:$B91, 2, FALSE()) * AF9 + VLOOKUP(AG9,Cennik!$A$4:$B91, 2, FALSE()) * AH9 + VLOOKUP(AI9,Cennik!$A$4:$B91, 2, FALSE()) * AJ9 + VLOOKUP(AK9,Cennik!$A$4:$B91, 2, FALSE()) * AL9 + VLOOKUP(AM9,Cennik!$A$4:$B91, 2, FALSE()) * AN9 + VLOOKUP(AO9,Cennik!$A$4:$B91, 2, FALSE()) * AP9 + VLOOKUP(AQ9,Cennik!$A$4:$B91, 2, FALSE()) * AR9 + VLOOKUP(AS9,Cennik!$A$4:$B91, 2, FALSE()) * AT9 + VLOOKUP(AU9,Cennik!$A$4:$B91, 2, FALSE()) * AV9 + VLOOKUP(AW9,Cennik!$A$4:$B91, 2, FALSE()) * AX9 + VLOOKUP("Stamina",Cennik!$A$4:$B91,2,FALSE()) * J9,"Brak wartości")</f>
        <v>Brak wartości</v>
      </c>
      <c r="O9" s="696" t="str">
        <f t="shared" si="1"/>
        <v>Brak</v>
      </c>
      <c r="P9" s="695">
        <v>0</v>
      </c>
      <c r="Q9" s="697">
        <v>5</v>
      </c>
      <c r="R9" s="698">
        <v>4</v>
      </c>
      <c r="S9" s="672">
        <f t="shared" si="2"/>
        <v>0</v>
      </c>
      <c r="T9" s="699">
        <f t="shared" si="3"/>
        <v>20</v>
      </c>
      <c r="U9" s="716">
        <f t="shared" si="4"/>
        <v>0</v>
      </c>
      <c r="V9" s="717">
        <f t="shared" si="5"/>
        <v>8</v>
      </c>
      <c r="W9" s="718" t="str">
        <f t="shared" si="6"/>
        <v>Brak wartości</v>
      </c>
      <c r="X9" s="719" t="str">
        <f t="shared" si="7"/>
        <v>Brak wartości</v>
      </c>
      <c r="Y9" s="167" t="s">
        <v>40</v>
      </c>
      <c r="Z9" s="182"/>
      <c r="AA9" s="184" t="s">
        <v>504</v>
      </c>
      <c r="AB9" s="184">
        <v>4</v>
      </c>
      <c r="AC9" s="163" t="s">
        <v>1043</v>
      </c>
      <c r="AD9" s="163">
        <v>2</v>
      </c>
      <c r="AE9" s="163" t="s">
        <v>343</v>
      </c>
      <c r="AF9" s="163">
        <v>3</v>
      </c>
      <c r="AG9" s="164" t="s">
        <v>1033</v>
      </c>
      <c r="AH9" s="164">
        <v>3</v>
      </c>
      <c r="AI9" s="165" t="s">
        <v>434</v>
      </c>
      <c r="AJ9" s="165">
        <v>2</v>
      </c>
      <c r="AK9" s="166" t="s">
        <v>479</v>
      </c>
      <c r="AL9" s="181">
        <v>2</v>
      </c>
      <c r="AM9" s="166" t="s">
        <v>40</v>
      </c>
      <c r="AN9" s="703"/>
      <c r="AO9" s="704" t="s">
        <v>40</v>
      </c>
      <c r="AP9" s="705"/>
      <c r="AQ9" s="706" t="s">
        <v>40</v>
      </c>
      <c r="AR9" s="707"/>
      <c r="AS9" s="708" t="s">
        <v>40</v>
      </c>
      <c r="AT9" s="694"/>
      <c r="AU9" s="709" t="s">
        <v>40</v>
      </c>
      <c r="AV9" s="710"/>
      <c r="AW9" s="711" t="s">
        <v>40</v>
      </c>
      <c r="AX9" s="712"/>
    </row>
    <row r="10" spans="1:50" ht="16.5" customHeight="1">
      <c r="A10" s="692" t="s">
        <v>3290</v>
      </c>
      <c r="B10" s="720" t="str">
        <f>HYPERLINK("https://imgur.com/eJ3CxWA","Szczur na patyku")</f>
        <v>Szczur na patyku</v>
      </c>
      <c r="C10" s="715">
        <v>1</v>
      </c>
      <c r="D10" s="18" t="s">
        <v>74</v>
      </c>
      <c r="E10" s="694" t="s">
        <v>4551</v>
      </c>
      <c r="F10" s="694"/>
      <c r="G10" s="694" t="s">
        <v>12659</v>
      </c>
      <c r="H10" s="694">
        <v>5</v>
      </c>
      <c r="I10" s="694">
        <v>0.4</v>
      </c>
      <c r="J10" s="694">
        <v>15</v>
      </c>
      <c r="K10" s="695">
        <v>6</v>
      </c>
      <c r="L10" s="696" t="e">
        <f t="shared" si="0"/>
        <v>#VALUE!</v>
      </c>
      <c r="M10" s="696" t="str">
        <f>IFERROR(VLOOKUP(AA10,Cennik!$A$4:$B91, 2, FALSE()) * AB10 + VLOOKUP(AC10,Cennik!$A$4:$B91, 2, FALSE()) * AD10 + VLOOKUP(AE10,Cennik!$A$4:$B91, 2, FALSE()) * AF10 + VLOOKUP(AG10,Cennik!$A$4:$B91, 2, FALSE()) * AH10 + VLOOKUP(AI10,Cennik!$A$4:$B91, 2, FALSE()) * AJ10 + VLOOKUP(AK10,Cennik!$A$4:$B91, 2, FALSE()) * AL10 + VLOOKUP(AM10,Cennik!$A$4:$B91, 2, FALSE()) * AN10 + VLOOKUP(AO10,Cennik!$A$4:$B91, 2, FALSE()) * AP10 + VLOOKUP(AQ10,Cennik!$A$4:$B91, 2, FALSE()) * AR10 + VLOOKUP(AS10,Cennik!$A$4:$B91, 2, FALSE()) * AT10 + VLOOKUP(AU10,Cennik!$A$4:$B91, 2, FALSE()) * AV10 + VLOOKUP(AW10,Cennik!$A$4:$B91, 2, FALSE()) * AX10,"Brak wartości")</f>
        <v>Brak wartości</v>
      </c>
      <c r="N10" s="696" t="str">
        <f>IFERROR(VLOOKUP(AA10,Cennik!$A$4:$B91, 2, FALSE()) * AB10 + VLOOKUP(AC10,Cennik!$A$4:$B91, 2, FALSE()) * AD10 + VLOOKUP(AE10,Cennik!$A$4:$B91, 2, FALSE()) * AF10 + VLOOKUP(AG10,Cennik!$A$4:$B91, 2, FALSE()) * AH10 + VLOOKUP(AI10,Cennik!$A$4:$B91, 2, FALSE()) * AJ10 + VLOOKUP(AK10,Cennik!$A$4:$B91, 2, FALSE()) * AL10 + VLOOKUP(AM10,Cennik!$A$4:$B91, 2, FALSE()) * AN10 + VLOOKUP(AO10,Cennik!$A$4:$B91, 2, FALSE()) * AP10 + VLOOKUP(AQ10,Cennik!$A$4:$B91, 2, FALSE()) * AR10 + VLOOKUP(AS10,Cennik!$A$4:$B91, 2, FALSE()) * AT10 + VLOOKUP(AU10,Cennik!$A$4:$B91, 2, FALSE()) * AV10 + VLOOKUP(AW10,Cennik!$A$4:$B91, 2, FALSE()) * AX10 + VLOOKUP("Stamina",Cennik!$A$4:$B91,2,FALSE()) * J10,"Brak wartości")</f>
        <v>Brak wartości</v>
      </c>
      <c r="O10" s="696" t="str">
        <f t="shared" si="1"/>
        <v>Brak</v>
      </c>
      <c r="P10" s="695">
        <v>0</v>
      </c>
      <c r="Q10" s="697">
        <v>7.5</v>
      </c>
      <c r="R10" s="698">
        <v>2</v>
      </c>
      <c r="S10" s="672">
        <f t="shared" si="2"/>
        <v>0</v>
      </c>
      <c r="T10" s="699">
        <f t="shared" si="3"/>
        <v>15</v>
      </c>
      <c r="U10" s="716">
        <f t="shared" si="4"/>
        <v>0</v>
      </c>
      <c r="V10" s="717">
        <f t="shared" si="5"/>
        <v>6</v>
      </c>
      <c r="W10" s="718" t="str">
        <f t="shared" si="6"/>
        <v>Brak wartości</v>
      </c>
      <c r="X10" s="719" t="str">
        <f t="shared" si="7"/>
        <v>Brak wartości</v>
      </c>
      <c r="Y10" s="167" t="s">
        <v>40</v>
      </c>
      <c r="Z10" s="182"/>
      <c r="AA10" s="184" t="s">
        <v>1043</v>
      </c>
      <c r="AB10" s="184">
        <v>2</v>
      </c>
      <c r="AC10" s="163" t="s">
        <v>3793</v>
      </c>
      <c r="AD10" s="163">
        <v>1</v>
      </c>
      <c r="AE10" s="163" t="s">
        <v>1033</v>
      </c>
      <c r="AF10" s="163">
        <v>5</v>
      </c>
      <c r="AG10" s="164" t="s">
        <v>434</v>
      </c>
      <c r="AH10" s="164">
        <v>2</v>
      </c>
      <c r="AI10" s="165" t="s">
        <v>703</v>
      </c>
      <c r="AJ10" s="165">
        <v>2</v>
      </c>
      <c r="AK10" s="166" t="s">
        <v>479</v>
      </c>
      <c r="AL10" s="166">
        <v>2</v>
      </c>
      <c r="AM10" s="166" t="s">
        <v>40</v>
      </c>
      <c r="AN10" s="703"/>
      <c r="AO10" s="704" t="s">
        <v>40</v>
      </c>
      <c r="AP10" s="705"/>
      <c r="AQ10" s="706" t="s">
        <v>40</v>
      </c>
      <c r="AR10" s="707"/>
      <c r="AS10" s="708" t="s">
        <v>40</v>
      </c>
      <c r="AT10" s="694"/>
      <c r="AU10" s="709" t="s">
        <v>40</v>
      </c>
      <c r="AV10" s="710"/>
      <c r="AW10" s="711" t="s">
        <v>40</v>
      </c>
      <c r="AX10" s="712"/>
    </row>
    <row r="11" spans="1:50" ht="16.5" customHeight="1">
      <c r="A11" s="692" t="s">
        <v>3290</v>
      </c>
      <c r="B11" s="720" t="s">
        <v>78</v>
      </c>
      <c r="C11" s="715">
        <v>1</v>
      </c>
      <c r="D11" s="18" t="s">
        <v>79</v>
      </c>
      <c r="E11" s="694" t="s">
        <v>4551</v>
      </c>
      <c r="F11" s="694"/>
      <c r="G11" s="694" t="s">
        <v>12659</v>
      </c>
      <c r="H11" s="694">
        <v>5</v>
      </c>
      <c r="I11" s="694">
        <v>0.4</v>
      </c>
      <c r="J11" s="694">
        <v>10</v>
      </c>
      <c r="K11" s="695">
        <v>6</v>
      </c>
      <c r="L11" s="696" t="e">
        <f t="shared" si="0"/>
        <v>#VALUE!</v>
      </c>
      <c r="M11" s="696" t="str">
        <f>IFERROR(VLOOKUP(AA11,Cennik!$A$4:$B91, 2, FALSE()) * AB11 + VLOOKUP(AC11,Cennik!$A$4:$B91, 2, FALSE()) * AD11 + VLOOKUP(AE11,Cennik!$A$4:$B91, 2, FALSE()) * AF11 + VLOOKUP(AG11,Cennik!$A$4:$B91, 2, FALSE()) * AH11 + VLOOKUP(AI11,Cennik!$A$4:$B91, 2, FALSE()) * AJ11 + VLOOKUP(AK11,Cennik!$A$4:$B91, 2, FALSE()) * AL11 + VLOOKUP(AM11,Cennik!$A$4:$B91, 2, FALSE()) * AN11 + VLOOKUP(AO11,Cennik!$A$4:$B91, 2, FALSE()) * AP11 + VLOOKUP(AQ11,Cennik!$A$4:$B91, 2, FALSE()) * AR11 + VLOOKUP(AS11,Cennik!$A$4:$B91, 2, FALSE()) * AT11 + VLOOKUP(AU11,Cennik!$A$4:$B91, 2, FALSE()) * AV11 + VLOOKUP(AW11,Cennik!$A$4:$B91, 2, FALSE()) * AX11,"Brak wartości")</f>
        <v>Brak wartości</v>
      </c>
      <c r="N11" s="696" t="str">
        <f>IFERROR(VLOOKUP(AA11,Cennik!$A$4:$B91, 2, FALSE()) * AB11 + VLOOKUP(AC11,Cennik!$A$4:$B91, 2, FALSE()) * AD11 + VLOOKUP(AE11,Cennik!$A$4:$B91, 2, FALSE()) * AF11 + VLOOKUP(AG11,Cennik!$A$4:$B91, 2, FALSE()) * AH11 + VLOOKUP(AI11,Cennik!$A$4:$B91, 2, FALSE()) * AJ11 + VLOOKUP(AK11,Cennik!$A$4:$B91, 2, FALSE()) * AL11 + VLOOKUP(AM11,Cennik!$A$4:$B91, 2, FALSE()) * AN11 + VLOOKUP(AO11,Cennik!$A$4:$B91, 2, FALSE()) * AP11 + VLOOKUP(AQ11,Cennik!$A$4:$B91, 2, FALSE()) * AR11 + VLOOKUP(AS11,Cennik!$A$4:$B91, 2, FALSE()) * AT11 + VLOOKUP(AU11,Cennik!$A$4:$B91, 2, FALSE()) * AV11 + VLOOKUP(AW11,Cennik!$A$4:$B91, 2, FALSE()) * AX11 + VLOOKUP("Stamina",Cennik!$A$4:$B91,2,FALSE()) * J11,"Brak wartości")</f>
        <v>Brak wartości</v>
      </c>
      <c r="O11" s="696" t="str">
        <f t="shared" si="1"/>
        <v>Brak</v>
      </c>
      <c r="P11" s="695">
        <v>0</v>
      </c>
      <c r="Q11" s="697">
        <v>10</v>
      </c>
      <c r="R11" s="698">
        <v>2</v>
      </c>
      <c r="S11" s="672">
        <f t="shared" si="2"/>
        <v>0</v>
      </c>
      <c r="T11" s="699">
        <f t="shared" si="3"/>
        <v>20</v>
      </c>
      <c r="U11" s="716">
        <f t="shared" si="4"/>
        <v>0</v>
      </c>
      <c r="V11" s="717">
        <f t="shared" si="5"/>
        <v>12</v>
      </c>
      <c r="W11" s="718" t="str">
        <f t="shared" si="6"/>
        <v>Brak wartości</v>
      </c>
      <c r="X11" s="719" t="str">
        <f t="shared" si="7"/>
        <v>Brak wartości</v>
      </c>
      <c r="Y11" s="167" t="s">
        <v>40</v>
      </c>
      <c r="Z11" s="182"/>
      <c r="AA11" s="184" t="s">
        <v>504</v>
      </c>
      <c r="AB11" s="184">
        <v>4</v>
      </c>
      <c r="AC11" s="163" t="s">
        <v>1043</v>
      </c>
      <c r="AD11" s="163">
        <v>2</v>
      </c>
      <c r="AE11" s="163" t="s">
        <v>678</v>
      </c>
      <c r="AF11" s="163">
        <v>5</v>
      </c>
      <c r="AG11" s="164" t="s">
        <v>715</v>
      </c>
      <c r="AH11" s="164">
        <v>4</v>
      </c>
      <c r="AI11" s="165" t="s">
        <v>338</v>
      </c>
      <c r="AJ11" s="165">
        <v>1</v>
      </c>
      <c r="AK11" s="166" t="s">
        <v>434</v>
      </c>
      <c r="AL11" s="166">
        <v>1</v>
      </c>
      <c r="AM11" s="166" t="s">
        <v>479</v>
      </c>
      <c r="AN11" s="703">
        <v>2</v>
      </c>
      <c r="AO11" s="704" t="s">
        <v>40</v>
      </c>
      <c r="AP11" s="705"/>
      <c r="AQ11" s="706" t="s">
        <v>40</v>
      </c>
      <c r="AR11" s="707"/>
      <c r="AS11" s="708" t="s">
        <v>40</v>
      </c>
      <c r="AT11" s="694"/>
      <c r="AU11" s="709" t="s">
        <v>40</v>
      </c>
      <c r="AV11" s="710"/>
      <c r="AW11" s="711" t="s">
        <v>40</v>
      </c>
      <c r="AX11" s="712"/>
    </row>
    <row r="12" spans="1:50" ht="16.5" customHeight="1">
      <c r="A12" s="692" t="s">
        <v>3290</v>
      </c>
      <c r="B12" s="720" t="s">
        <v>83</v>
      </c>
      <c r="C12" s="715">
        <v>1</v>
      </c>
      <c r="D12" s="18" t="s">
        <v>84</v>
      </c>
      <c r="E12" s="694" t="s">
        <v>4551</v>
      </c>
      <c r="F12" s="694"/>
      <c r="G12" s="694" t="s">
        <v>12659</v>
      </c>
      <c r="H12" s="694">
        <v>5</v>
      </c>
      <c r="I12" s="694">
        <v>0.4</v>
      </c>
      <c r="J12" s="694">
        <v>10</v>
      </c>
      <c r="K12" s="695">
        <v>4</v>
      </c>
      <c r="L12" s="696" t="e">
        <f t="shared" si="0"/>
        <v>#VALUE!</v>
      </c>
      <c r="M12" s="696" t="str">
        <f>IFERROR(VLOOKUP(AA12,Cennik!$A$4:$B91, 2, FALSE()) * AB12 + VLOOKUP(AC12,Cennik!$A$4:$B91, 2, FALSE()) * AD12 + VLOOKUP(AE12,Cennik!$A$4:$B91, 2, FALSE()) * AF12 + VLOOKUP(AG12,Cennik!$A$4:$B91, 2, FALSE()) * AH12 + VLOOKUP(AI12,Cennik!$A$4:$B91, 2, FALSE()) * AJ12 + VLOOKUP(AK12,Cennik!$A$4:$B91, 2, FALSE()) * AL12 + VLOOKUP(AM12,Cennik!$A$4:$B91, 2, FALSE()) * AN12 + VLOOKUP(AO12,Cennik!$A$4:$B91, 2, FALSE()) * AP12 + VLOOKUP(AQ12,Cennik!$A$4:$B91, 2, FALSE()) * AR12 + VLOOKUP(AS12,Cennik!$A$4:$B91, 2, FALSE()) * AT12 + VLOOKUP(AU12,Cennik!$A$4:$B91, 2, FALSE()) * AV12 + VLOOKUP(AW12,Cennik!$A$4:$B91, 2, FALSE()) * AX12,"Brak wartości")</f>
        <v>Brak wartości</v>
      </c>
      <c r="N12" s="696" t="str">
        <f>IFERROR(VLOOKUP(AA12,Cennik!$A$4:$B91, 2, FALSE()) * AB12 + VLOOKUP(AC12,Cennik!$A$4:$B91, 2, FALSE()) * AD12 + VLOOKUP(AE12,Cennik!$A$4:$B91, 2, FALSE()) * AF12 + VLOOKUP(AG12,Cennik!$A$4:$B91, 2, FALSE()) * AH12 + VLOOKUP(AI12,Cennik!$A$4:$B91, 2, FALSE()) * AJ12 + VLOOKUP(AK12,Cennik!$A$4:$B91, 2, FALSE()) * AL12 + VLOOKUP(AM12,Cennik!$A$4:$B91, 2, FALSE()) * AN12 + VLOOKUP(AO12,Cennik!$A$4:$B91, 2, FALSE()) * AP12 + VLOOKUP(AQ12,Cennik!$A$4:$B91, 2, FALSE()) * AR12 + VLOOKUP(AS12,Cennik!$A$4:$B91, 2, FALSE()) * AT12 + VLOOKUP(AU12,Cennik!$A$4:$B91, 2, FALSE()) * AV12 + VLOOKUP(AW12,Cennik!$A$4:$B91, 2, FALSE()) * AX12 + VLOOKUP("Stamina",Cennik!$A$4:$B91,2,FALSE()) * J12,"Brak wartości")</f>
        <v>Brak wartości</v>
      </c>
      <c r="O12" s="696" t="str">
        <f t="shared" si="1"/>
        <v>Brak</v>
      </c>
      <c r="P12" s="695">
        <v>0</v>
      </c>
      <c r="Q12" s="697">
        <v>5</v>
      </c>
      <c r="R12" s="698">
        <v>4</v>
      </c>
      <c r="S12" s="672">
        <f t="shared" si="2"/>
        <v>0</v>
      </c>
      <c r="T12" s="699">
        <f t="shared" si="3"/>
        <v>20</v>
      </c>
      <c r="U12" s="716">
        <f t="shared" si="4"/>
        <v>0</v>
      </c>
      <c r="V12" s="717">
        <f t="shared" si="5"/>
        <v>8</v>
      </c>
      <c r="W12" s="718" t="str">
        <f t="shared" si="6"/>
        <v>Brak wartości</v>
      </c>
      <c r="X12" s="719" t="str">
        <f t="shared" si="7"/>
        <v>Brak wartości</v>
      </c>
      <c r="Y12" s="167" t="s">
        <v>40</v>
      </c>
      <c r="Z12" s="182"/>
      <c r="AA12" s="184" t="s">
        <v>504</v>
      </c>
      <c r="AB12" s="184">
        <v>4</v>
      </c>
      <c r="AC12" s="163" t="s">
        <v>1043</v>
      </c>
      <c r="AD12" s="163">
        <v>1</v>
      </c>
      <c r="AE12" s="163" t="s">
        <v>1033</v>
      </c>
      <c r="AF12" s="163">
        <v>3</v>
      </c>
      <c r="AG12" s="695" t="s">
        <v>582</v>
      </c>
      <c r="AH12" s="164">
        <v>3</v>
      </c>
      <c r="AI12" s="165" t="s">
        <v>434</v>
      </c>
      <c r="AJ12" s="165">
        <v>2</v>
      </c>
      <c r="AK12" s="166" t="s">
        <v>703</v>
      </c>
      <c r="AL12" s="166">
        <v>2</v>
      </c>
      <c r="AM12" s="166" t="s">
        <v>479</v>
      </c>
      <c r="AN12" s="703">
        <v>2</v>
      </c>
      <c r="AO12" s="704" t="s">
        <v>40</v>
      </c>
      <c r="AP12" s="705"/>
      <c r="AQ12" s="706" t="s">
        <v>40</v>
      </c>
      <c r="AR12" s="707"/>
      <c r="AS12" s="708" t="s">
        <v>40</v>
      </c>
      <c r="AT12" s="694"/>
      <c r="AU12" s="709" t="s">
        <v>40</v>
      </c>
      <c r="AV12" s="710"/>
      <c r="AW12" s="711" t="s">
        <v>40</v>
      </c>
      <c r="AX12" s="712"/>
    </row>
    <row r="13" spans="1:50" ht="16.5" customHeight="1">
      <c r="A13" s="692" t="s">
        <v>3290</v>
      </c>
      <c r="B13" s="720" t="s">
        <v>88</v>
      </c>
      <c r="C13" s="715">
        <v>1</v>
      </c>
      <c r="D13" s="18" t="s">
        <v>89</v>
      </c>
      <c r="E13" s="694" t="s">
        <v>4551</v>
      </c>
      <c r="F13" s="694"/>
      <c r="G13" s="694" t="s">
        <v>12659</v>
      </c>
      <c r="H13" s="694">
        <v>5</v>
      </c>
      <c r="I13" s="694">
        <v>0.4</v>
      </c>
      <c r="J13" s="694">
        <v>15</v>
      </c>
      <c r="K13" s="695">
        <v>8</v>
      </c>
      <c r="L13" s="696" t="e">
        <f t="shared" si="0"/>
        <v>#VALUE!</v>
      </c>
      <c r="M13" s="696" t="str">
        <f>IFERROR(VLOOKUP(AA13,Cennik!$A$4:$B91, 2, FALSE()) * AB13 + VLOOKUP(AC13,Cennik!$A$4:$B91, 2, FALSE()) * AD13 + VLOOKUP(AE13,Cennik!$A$4:$B91, 2, FALSE()) * AF13 + VLOOKUP(AG13,Cennik!$A$4:$B91, 2, FALSE()) * AH13 + VLOOKUP(AI13,Cennik!$A$4:$B91, 2, FALSE()) * AJ13 + VLOOKUP(AK13,Cennik!$A$4:$B91, 2, FALSE()) * AL13 + VLOOKUP(AM13,Cennik!$A$4:$B91, 2, FALSE()) * AN13 + VLOOKUP(AO13,Cennik!$A$4:$B91, 2, FALSE()) * AP13 + VLOOKUP(AQ13,Cennik!$A$4:$B91, 2, FALSE()) * AR13 + VLOOKUP(AS13,Cennik!$A$4:$B91, 2, FALSE()) * AT13 + VLOOKUP(AU13,Cennik!$A$4:$B91, 2, FALSE()) * AV13 + VLOOKUP(AW13,Cennik!$A$4:$B91, 2, FALSE()) * AX13,"Brak wartości")</f>
        <v>Brak wartości</v>
      </c>
      <c r="N13" s="696" t="str">
        <f>IFERROR(VLOOKUP(AA13,Cennik!$A$4:$B91, 2, FALSE()) * AB13 + VLOOKUP(AC13,Cennik!$A$4:$B91, 2, FALSE()) * AD13 + VLOOKUP(AE13,Cennik!$A$4:$B91, 2, FALSE()) * AF13 + VLOOKUP(AG13,Cennik!$A$4:$B91, 2, FALSE()) * AH13 + VLOOKUP(AI13,Cennik!$A$4:$B91, 2, FALSE()) * AJ13 + VLOOKUP(AK13,Cennik!$A$4:$B91, 2, FALSE()) * AL13 + VLOOKUP(AM13,Cennik!$A$4:$B91, 2, FALSE()) * AN13 + VLOOKUP(AO13,Cennik!$A$4:$B91, 2, FALSE()) * AP13 + VLOOKUP(AQ13,Cennik!$A$4:$B91, 2, FALSE()) * AR13 + VLOOKUP(AS13,Cennik!$A$4:$B91, 2, FALSE()) * AT13 + VLOOKUP(AU13,Cennik!$A$4:$B91, 2, FALSE()) * AV13 + VLOOKUP(AW13,Cennik!$A$4:$B91, 2, FALSE()) * AX13 + VLOOKUP("Stamina",Cennik!$A$4:$B91,2,FALSE()) * J13,"Brak wartości")</f>
        <v>Brak wartości</v>
      </c>
      <c r="O13" s="696" t="str">
        <f t="shared" si="1"/>
        <v>Brak</v>
      </c>
      <c r="P13" s="695">
        <v>0</v>
      </c>
      <c r="Q13" s="697">
        <v>5</v>
      </c>
      <c r="R13" s="698">
        <v>2</v>
      </c>
      <c r="S13" s="672">
        <f t="shared" si="2"/>
        <v>0</v>
      </c>
      <c r="T13" s="699">
        <f t="shared" si="3"/>
        <v>10</v>
      </c>
      <c r="U13" s="716">
        <f t="shared" si="4"/>
        <v>0</v>
      </c>
      <c r="V13" s="717">
        <f t="shared" si="5"/>
        <v>5.333333333333333</v>
      </c>
      <c r="W13" s="718" t="str">
        <f t="shared" si="6"/>
        <v>Brak wartości</v>
      </c>
      <c r="X13" s="719" t="str">
        <f t="shared" si="7"/>
        <v>Brak wartości</v>
      </c>
      <c r="Y13" s="167" t="s">
        <v>40</v>
      </c>
      <c r="Z13" s="182"/>
      <c r="AA13" s="184" t="s">
        <v>698</v>
      </c>
      <c r="AB13" s="184">
        <v>2</v>
      </c>
      <c r="AC13" s="163" t="s">
        <v>582</v>
      </c>
      <c r="AD13" s="163">
        <v>6</v>
      </c>
      <c r="AE13" s="163" t="s">
        <v>605</v>
      </c>
      <c r="AF13" s="163">
        <v>6</v>
      </c>
      <c r="AG13" s="164" t="s">
        <v>703</v>
      </c>
      <c r="AH13" s="164">
        <v>2</v>
      </c>
      <c r="AI13" s="165" t="s">
        <v>479</v>
      </c>
      <c r="AJ13" s="165">
        <v>2</v>
      </c>
      <c r="AK13" s="166" t="s">
        <v>40</v>
      </c>
      <c r="AL13" s="166"/>
      <c r="AM13" s="166" t="s">
        <v>40</v>
      </c>
      <c r="AN13" s="703"/>
      <c r="AO13" s="704" t="s">
        <v>40</v>
      </c>
      <c r="AP13" s="705"/>
      <c r="AQ13" s="706" t="s">
        <v>40</v>
      </c>
      <c r="AR13" s="707"/>
      <c r="AS13" s="708" t="s">
        <v>40</v>
      </c>
      <c r="AT13" s="694"/>
      <c r="AU13" s="709" t="s">
        <v>40</v>
      </c>
      <c r="AV13" s="710"/>
      <c r="AW13" s="711" t="s">
        <v>40</v>
      </c>
      <c r="AX13" s="712"/>
    </row>
    <row r="14" spans="1:50" ht="16.5" customHeight="1">
      <c r="A14" s="692" t="s">
        <v>3290</v>
      </c>
      <c r="B14" s="720" t="s">
        <v>93</v>
      </c>
      <c r="C14" s="715">
        <v>1</v>
      </c>
      <c r="D14" s="18" t="s">
        <v>94</v>
      </c>
      <c r="E14" s="694" t="s">
        <v>4551</v>
      </c>
      <c r="F14" s="694"/>
      <c r="G14" s="694" t="s">
        <v>12659</v>
      </c>
      <c r="H14" s="694">
        <v>5</v>
      </c>
      <c r="I14" s="694">
        <v>0.4</v>
      </c>
      <c r="J14" s="694">
        <v>15</v>
      </c>
      <c r="K14" s="695">
        <v>8</v>
      </c>
      <c r="L14" s="696" t="e">
        <f t="shared" si="0"/>
        <v>#VALUE!</v>
      </c>
      <c r="M14" s="696" t="str">
        <f>IFERROR(VLOOKUP(AA14,Cennik!$A$4:$B91, 2, FALSE()) * AB14 + VLOOKUP(AC14,Cennik!$A$4:$B91, 2, FALSE()) * AD14 + VLOOKUP(AE14,Cennik!$A$4:$B91, 2, FALSE()) * AF14 + VLOOKUP(AG14,Cennik!$A$4:$B91, 2, FALSE()) * AH14 + VLOOKUP(AI14,Cennik!$A$4:$B91, 2, FALSE()) * AJ14 + VLOOKUP(AK14,Cennik!$A$4:$B91, 2, FALSE()) * AL14 + VLOOKUP(AM14,Cennik!$A$4:$B91, 2, FALSE()) * AN14 + VLOOKUP(AO14,Cennik!$A$4:$B91, 2, FALSE()) * AP14 + VLOOKUP(AQ14,Cennik!$A$4:$B91, 2, FALSE()) * AR14 + VLOOKUP(AS14,Cennik!$A$4:$B91, 2, FALSE()) * AT14 + VLOOKUP(AU14,Cennik!$A$4:$B91, 2, FALSE()) * AV14 + VLOOKUP(AW14,Cennik!$A$4:$B91, 2, FALSE()) * AX14,"Brak wartości")</f>
        <v>Brak wartości</v>
      </c>
      <c r="N14" s="696" t="str">
        <f>IFERROR(VLOOKUP(AA14,Cennik!$A$4:$B91, 2, FALSE()) * AB14 + VLOOKUP(AC14,Cennik!$A$4:$B91, 2, FALSE()) * AD14 + VLOOKUP(AE14,Cennik!$A$4:$B91, 2, FALSE()) * AF14 + VLOOKUP(AG14,Cennik!$A$4:$B91, 2, FALSE()) * AH14 + VLOOKUP(AI14,Cennik!$A$4:$B91, 2, FALSE()) * AJ14 + VLOOKUP(AK14,Cennik!$A$4:$B91, 2, FALSE()) * AL14 + VLOOKUP(AM14,Cennik!$A$4:$B91, 2, FALSE()) * AN14 + VLOOKUP(AO14,Cennik!$A$4:$B91, 2, FALSE()) * AP14 + VLOOKUP(AQ14,Cennik!$A$4:$B91, 2, FALSE()) * AR14 + VLOOKUP(AS14,Cennik!$A$4:$B91, 2, FALSE()) * AT14 + VLOOKUP(AU14,Cennik!$A$4:$B91, 2, FALSE()) * AV14 + VLOOKUP(AW14,Cennik!$A$4:$B91, 2, FALSE()) * AX14 + VLOOKUP("Stamina",Cennik!$A$4:$B91,2,FALSE()) * J14,"Brak wartości")</f>
        <v>Brak wartości</v>
      </c>
      <c r="O14" s="696" t="str">
        <f t="shared" si="1"/>
        <v>Brak</v>
      </c>
      <c r="P14" s="695">
        <v>0</v>
      </c>
      <c r="Q14" s="697">
        <v>2.5</v>
      </c>
      <c r="R14" s="698">
        <v>4</v>
      </c>
      <c r="S14" s="672">
        <f t="shared" si="2"/>
        <v>0</v>
      </c>
      <c r="T14" s="699">
        <f t="shared" si="3"/>
        <v>10</v>
      </c>
      <c r="U14" s="716">
        <f t="shared" si="4"/>
        <v>0</v>
      </c>
      <c r="V14" s="717">
        <f t="shared" si="5"/>
        <v>5.333333333333333</v>
      </c>
      <c r="W14" s="718" t="str">
        <f t="shared" si="6"/>
        <v>Brak wartości</v>
      </c>
      <c r="X14" s="719" t="str">
        <f t="shared" si="7"/>
        <v>Brak wartości</v>
      </c>
      <c r="Y14" s="167" t="s">
        <v>40</v>
      </c>
      <c r="Z14" s="182"/>
      <c r="AA14" s="184" t="s">
        <v>698</v>
      </c>
      <c r="AB14" s="184">
        <v>1</v>
      </c>
      <c r="AC14" s="163" t="s">
        <v>247</v>
      </c>
      <c r="AD14" s="163">
        <v>4</v>
      </c>
      <c r="AE14" s="163" t="s">
        <v>434</v>
      </c>
      <c r="AF14" s="163">
        <v>1</v>
      </c>
      <c r="AG14" s="164" t="s">
        <v>703</v>
      </c>
      <c r="AH14" s="164">
        <v>2</v>
      </c>
      <c r="AI14" s="165" t="s">
        <v>479</v>
      </c>
      <c r="AJ14" s="165">
        <v>2</v>
      </c>
      <c r="AK14" s="166" t="s">
        <v>40</v>
      </c>
      <c r="AL14" s="166"/>
      <c r="AM14" s="166" t="s">
        <v>40</v>
      </c>
      <c r="AN14" s="703"/>
      <c r="AO14" s="704" t="s">
        <v>40</v>
      </c>
      <c r="AP14" s="705"/>
      <c r="AQ14" s="706" t="s">
        <v>40</v>
      </c>
      <c r="AR14" s="707"/>
      <c r="AS14" s="708" t="s">
        <v>40</v>
      </c>
      <c r="AT14" s="694"/>
      <c r="AU14" s="709" t="s">
        <v>40</v>
      </c>
      <c r="AV14" s="710"/>
      <c r="AW14" s="711" t="s">
        <v>40</v>
      </c>
      <c r="AX14" s="712"/>
    </row>
    <row r="15" spans="1:50" ht="16.5" customHeight="1">
      <c r="A15" s="692" t="s">
        <v>3290</v>
      </c>
      <c r="B15" s="721" t="s">
        <v>98</v>
      </c>
      <c r="C15" s="715">
        <v>2</v>
      </c>
      <c r="D15" s="18" t="s">
        <v>99</v>
      </c>
      <c r="E15" s="694" t="s">
        <v>4551</v>
      </c>
      <c r="F15" s="694"/>
      <c r="G15" s="694" t="s">
        <v>12659</v>
      </c>
      <c r="H15" s="694">
        <v>7</v>
      </c>
      <c r="I15" s="694">
        <v>0.5</v>
      </c>
      <c r="J15" s="694">
        <v>15</v>
      </c>
      <c r="K15" s="695">
        <v>4</v>
      </c>
      <c r="L15" s="696" t="e">
        <f t="shared" si="0"/>
        <v>#VALUE!</v>
      </c>
      <c r="M15" s="696" t="str">
        <f>IFERROR(VLOOKUP(AA15,Cennik!$A$4:$B91, 2, FALSE()) * AB15 + VLOOKUP(AC15,Cennik!$A$4:$B91, 2, FALSE()) * AD15 + VLOOKUP(AE15,Cennik!$A$4:$B91, 2, FALSE()) * AF15 + VLOOKUP(AG15,Cennik!$A$4:$B91, 2, FALSE()) * AH15 + VLOOKUP(AI15,Cennik!$A$4:$B91, 2, FALSE()) * AJ15 + VLOOKUP(AK15,Cennik!$A$4:$B91, 2, FALSE()) * AL15 + VLOOKUP(AM15,Cennik!$A$4:$B91, 2, FALSE()) * AN15 + VLOOKUP(AO15,Cennik!$A$4:$B91, 2, FALSE()) * AP15 + VLOOKUP(AQ15,Cennik!$A$4:$B91, 2, FALSE()) * AR15 + VLOOKUP(AS15,Cennik!$A$4:$B91, 2, FALSE()) * AT15 + VLOOKUP(AU15,Cennik!$A$4:$B91, 2, FALSE()) * AV15 + VLOOKUP(AW15,Cennik!$A$4:$B91, 2, FALSE()) * AX15,"Brak wartości")</f>
        <v>Brak wartości</v>
      </c>
      <c r="N15" s="696" t="str">
        <f>IFERROR(VLOOKUP(AA15,Cennik!$A$4:$B91, 2, FALSE()) * AB15 + VLOOKUP(AC15,Cennik!$A$4:$B91, 2, FALSE()) * AD15 + VLOOKUP(AE15,Cennik!$A$4:$B91, 2, FALSE()) * AF15 + VLOOKUP(AG15,Cennik!$A$4:$B91, 2, FALSE()) * AH15 + VLOOKUP(AI15,Cennik!$A$4:$B91, 2, FALSE()) * AJ15 + VLOOKUP(AK15,Cennik!$A$4:$B91, 2, FALSE()) * AL15 + VLOOKUP(AM15,Cennik!$A$4:$B91, 2, FALSE()) * AN15 + VLOOKUP(AO15,Cennik!$A$4:$B91, 2, FALSE()) * AP15 + VLOOKUP(AQ15,Cennik!$A$4:$B91, 2, FALSE()) * AR15 + VLOOKUP(AS15,Cennik!$A$4:$B91, 2, FALSE()) * AT15 + VLOOKUP(AU15,Cennik!$A$4:$B91, 2, FALSE()) * AV15 + VLOOKUP(AW15,Cennik!$A$4:$B91, 2, FALSE()) * AX15 + VLOOKUP("Stamina",Cennik!$A$4:$B91,2,FALSE()) * J15,"Brak wartości")</f>
        <v>Brak wartości</v>
      </c>
      <c r="O15" s="696" t="str">
        <f t="shared" si="1"/>
        <v>Brak</v>
      </c>
      <c r="P15" s="695">
        <v>0</v>
      </c>
      <c r="Q15" s="697">
        <v>5</v>
      </c>
      <c r="R15" s="698">
        <v>5</v>
      </c>
      <c r="S15" s="672">
        <f t="shared" si="2"/>
        <v>0</v>
      </c>
      <c r="T15" s="699">
        <f t="shared" si="3"/>
        <v>25</v>
      </c>
      <c r="U15" s="716">
        <f t="shared" si="4"/>
        <v>0</v>
      </c>
      <c r="V15" s="717">
        <f t="shared" si="5"/>
        <v>6.666666666666667</v>
      </c>
      <c r="W15" s="718" t="str">
        <f t="shared" si="6"/>
        <v>Brak wartości</v>
      </c>
      <c r="X15" s="719" t="str">
        <f t="shared" si="7"/>
        <v>Brak wartości</v>
      </c>
      <c r="Y15" s="167" t="s">
        <v>40</v>
      </c>
      <c r="Z15" s="182"/>
      <c r="AA15" s="184" t="s">
        <v>1043</v>
      </c>
      <c r="AB15" s="184">
        <v>1</v>
      </c>
      <c r="AC15" s="163" t="s">
        <v>3793</v>
      </c>
      <c r="AD15" s="163">
        <v>1</v>
      </c>
      <c r="AE15" s="163" t="s">
        <v>267</v>
      </c>
      <c r="AF15" s="163">
        <v>2</v>
      </c>
      <c r="AG15" s="164" t="s">
        <v>1033</v>
      </c>
      <c r="AH15" s="164">
        <v>3</v>
      </c>
      <c r="AI15" s="165" t="s">
        <v>434</v>
      </c>
      <c r="AJ15" s="165">
        <v>1</v>
      </c>
      <c r="AK15" s="166" t="s">
        <v>703</v>
      </c>
      <c r="AL15" s="166">
        <v>1</v>
      </c>
      <c r="AM15" s="166" t="s">
        <v>479</v>
      </c>
      <c r="AN15" s="722">
        <v>2</v>
      </c>
      <c r="AO15" s="704" t="s">
        <v>40</v>
      </c>
      <c r="AP15" s="705"/>
      <c r="AQ15" s="706" t="s">
        <v>40</v>
      </c>
      <c r="AR15" s="707"/>
      <c r="AS15" s="708" t="s">
        <v>40</v>
      </c>
      <c r="AT15" s="694"/>
      <c r="AU15" s="709" t="s">
        <v>40</v>
      </c>
      <c r="AV15" s="710"/>
      <c r="AW15" s="711" t="s">
        <v>40</v>
      </c>
      <c r="AX15" s="712"/>
    </row>
    <row r="16" spans="1:50" ht="12.75">
      <c r="A16" s="692" t="s">
        <v>3290</v>
      </c>
      <c r="B16" s="721" t="s">
        <v>101</v>
      </c>
      <c r="C16" s="715">
        <v>2</v>
      </c>
      <c r="D16" s="18" t="s">
        <v>102</v>
      </c>
      <c r="E16" s="694" t="s">
        <v>4551</v>
      </c>
      <c r="F16" s="694"/>
      <c r="G16" s="694" t="s">
        <v>12659</v>
      </c>
      <c r="H16" s="694">
        <v>7</v>
      </c>
      <c r="I16" s="694">
        <v>0.5</v>
      </c>
      <c r="J16" s="694">
        <v>15</v>
      </c>
      <c r="K16" s="695">
        <v>4</v>
      </c>
      <c r="L16" s="696" t="e">
        <f t="shared" si="0"/>
        <v>#VALUE!</v>
      </c>
      <c r="M16" s="696" t="str">
        <f>IFERROR(VLOOKUP(AA16,Cennik!$A$4:$B91, 2, FALSE()) * AB16 + VLOOKUP(AC16,Cennik!$A$4:$B91, 2, FALSE()) * AD16 + VLOOKUP(AE16,Cennik!$A$4:$B91, 2, FALSE()) * AF16 + VLOOKUP(AG16,Cennik!$A$4:$B91, 2, FALSE()) * AH16 + VLOOKUP(AI16,Cennik!$A$4:$B91, 2, FALSE()) * AJ16 + VLOOKUP(AK16,Cennik!$A$4:$B91, 2, FALSE()) * AL16 + VLOOKUP(AM16,Cennik!$A$4:$B91, 2, FALSE()) * AN16 + VLOOKUP(AO16,Cennik!$A$4:$B91, 2, FALSE()) * AP16 + VLOOKUP(AQ16,Cennik!$A$4:$B91, 2, FALSE()) * AR16 + VLOOKUP(AS16,Cennik!$A$4:$B91, 2, FALSE()) * AT16 + VLOOKUP(AU16,Cennik!$A$4:$B91, 2, FALSE()) * AV16 + VLOOKUP(AW16,Cennik!$A$4:$B91, 2, FALSE()) * AX16,"Brak wartości")</f>
        <v>Brak wartości</v>
      </c>
      <c r="N16" s="696" t="str">
        <f>IFERROR(VLOOKUP(AA16,Cennik!$A$4:$B91, 2, FALSE()) * AB16 + VLOOKUP(AC16,Cennik!$A$4:$B91, 2, FALSE()) * AD16 + VLOOKUP(AE16,Cennik!$A$4:$B91, 2, FALSE()) * AF16 + VLOOKUP(AG16,Cennik!$A$4:$B91, 2, FALSE()) * AH16 + VLOOKUP(AI16,Cennik!$A$4:$B91, 2, FALSE()) * AJ16 + VLOOKUP(AK16,Cennik!$A$4:$B91, 2, FALSE()) * AL16 + VLOOKUP(AM16,Cennik!$A$4:$B91, 2, FALSE()) * AN16 + VLOOKUP(AO16,Cennik!$A$4:$B91, 2, FALSE()) * AP16 + VLOOKUP(AQ16,Cennik!$A$4:$B91, 2, FALSE()) * AR16 + VLOOKUP(AS16,Cennik!$A$4:$B91, 2, FALSE()) * AT16 + VLOOKUP(AU16,Cennik!$A$4:$B91, 2, FALSE()) * AV16 + VLOOKUP(AW16,Cennik!$A$4:$B91, 2, FALSE()) * AX16 + VLOOKUP("Stamina",Cennik!$A$4:$B91,2,FALSE()) * J16,"Brak wartości")</f>
        <v>Brak wartości</v>
      </c>
      <c r="O16" s="696" t="str">
        <f t="shared" si="1"/>
        <v>Brak</v>
      </c>
      <c r="P16" s="695">
        <v>0</v>
      </c>
      <c r="Q16" s="697">
        <v>12.5</v>
      </c>
      <c r="R16" s="698">
        <v>2</v>
      </c>
      <c r="S16" s="672">
        <f t="shared" si="2"/>
        <v>0</v>
      </c>
      <c r="T16" s="699">
        <f t="shared" si="3"/>
        <v>25</v>
      </c>
      <c r="U16" s="716">
        <f t="shared" si="4"/>
        <v>0</v>
      </c>
      <c r="V16" s="717">
        <f t="shared" si="5"/>
        <v>6.666666666666667</v>
      </c>
      <c r="W16" s="718" t="str">
        <f t="shared" si="6"/>
        <v>Brak wartości</v>
      </c>
      <c r="X16" s="719" t="str">
        <f t="shared" si="7"/>
        <v>Brak wartości</v>
      </c>
      <c r="Y16" s="167" t="s">
        <v>40</v>
      </c>
      <c r="Z16" s="182"/>
      <c r="AA16" s="184" t="s">
        <v>504</v>
      </c>
      <c r="AB16" s="184">
        <v>4</v>
      </c>
      <c r="AC16" s="163" t="s">
        <v>1043</v>
      </c>
      <c r="AD16" s="163">
        <v>1</v>
      </c>
      <c r="AE16" s="163" t="s">
        <v>678</v>
      </c>
      <c r="AF16" s="163">
        <v>5</v>
      </c>
      <c r="AG16" s="164" t="s">
        <v>615</v>
      </c>
      <c r="AH16" s="164">
        <v>3</v>
      </c>
      <c r="AI16" s="165" t="s">
        <v>698</v>
      </c>
      <c r="AJ16" s="165">
        <v>1</v>
      </c>
      <c r="AK16" s="166" t="s">
        <v>434</v>
      </c>
      <c r="AL16" s="166">
        <v>1</v>
      </c>
      <c r="AM16" s="166" t="s">
        <v>703</v>
      </c>
      <c r="AN16" s="722">
        <v>1</v>
      </c>
      <c r="AO16" s="704" t="s">
        <v>479</v>
      </c>
      <c r="AP16" s="723">
        <v>2</v>
      </c>
      <c r="AQ16" s="706" t="s">
        <v>40</v>
      </c>
      <c r="AR16" s="707"/>
      <c r="AS16" s="708" t="s">
        <v>40</v>
      </c>
      <c r="AT16" s="694"/>
      <c r="AU16" s="709" t="s">
        <v>40</v>
      </c>
      <c r="AV16" s="710"/>
      <c r="AW16" s="711" t="s">
        <v>40</v>
      </c>
      <c r="AX16" s="712"/>
    </row>
    <row r="17" spans="1:50" ht="12.75">
      <c r="A17" s="692" t="s">
        <v>3290</v>
      </c>
      <c r="B17" s="721" t="s">
        <v>106</v>
      </c>
      <c r="C17" s="715">
        <v>2</v>
      </c>
      <c r="D17" s="18" t="s">
        <v>107</v>
      </c>
      <c r="E17" s="694" t="s">
        <v>4551</v>
      </c>
      <c r="F17" s="694"/>
      <c r="G17" s="694" t="s">
        <v>12659</v>
      </c>
      <c r="H17" s="694">
        <v>7</v>
      </c>
      <c r="I17" s="694">
        <v>0.5</v>
      </c>
      <c r="J17" s="694">
        <v>15</v>
      </c>
      <c r="K17" s="695">
        <v>4</v>
      </c>
      <c r="L17" s="696" t="e">
        <f t="shared" si="0"/>
        <v>#VALUE!</v>
      </c>
      <c r="M17" s="696" t="str">
        <f>IFERROR(VLOOKUP(AA17,Cennik!$A$4:$B91, 2, FALSE()) * AB17 + VLOOKUP(AC17,Cennik!$A$4:$B91, 2, FALSE()) * AD17 + VLOOKUP(AE17,Cennik!$A$4:$B91, 2, FALSE()) * AF17 + VLOOKUP(AG17,Cennik!$A$4:$B91, 2, FALSE()) * AH17 + VLOOKUP(AI17,Cennik!$A$4:$B91, 2, FALSE()) * AJ17 + VLOOKUP(AK17,Cennik!$A$4:$B91, 2, FALSE()) * AL17 + VLOOKUP(AM17,Cennik!$A$4:$B91, 2, FALSE()) * AN17 + VLOOKUP(AO17,Cennik!$A$4:$B91, 2, FALSE()) * AP17 + VLOOKUP(AQ17,Cennik!$A$4:$B91, 2, FALSE()) * AR17 + VLOOKUP(AS17,Cennik!$A$4:$B91, 2, FALSE()) * AT17 + VLOOKUP(AU17,Cennik!$A$4:$B91, 2, FALSE()) * AV17 + VLOOKUP(AW17,Cennik!$A$4:$B91, 2, FALSE()) * AX17,"Brak wartości")</f>
        <v>Brak wartości</v>
      </c>
      <c r="N17" s="696" t="str">
        <f>IFERROR(VLOOKUP(AA17,Cennik!$A$4:$B91, 2, FALSE()) * AB17 + VLOOKUP(AC17,Cennik!$A$4:$B91, 2, FALSE()) * AD17 + VLOOKUP(AE17,Cennik!$A$4:$B91, 2, FALSE()) * AF17 + VLOOKUP(AG17,Cennik!$A$4:$B91, 2, FALSE()) * AH17 + VLOOKUP(AI17,Cennik!$A$4:$B91, 2, FALSE()) * AJ17 + VLOOKUP(AK17,Cennik!$A$4:$B91, 2, FALSE()) * AL17 + VLOOKUP(AM17,Cennik!$A$4:$B91, 2, FALSE()) * AN17 + VLOOKUP(AO17,Cennik!$A$4:$B91, 2, FALSE()) * AP17 + VLOOKUP(AQ17,Cennik!$A$4:$B91, 2, FALSE()) * AR17 + VLOOKUP(AS17,Cennik!$A$4:$B91, 2, FALSE()) * AT17 + VLOOKUP(AU17,Cennik!$A$4:$B91, 2, FALSE()) * AV17 + VLOOKUP(AW17,Cennik!$A$4:$B91, 2, FALSE()) * AX17 + VLOOKUP("Stamina",Cennik!$A$4:$B91,2,FALSE()) * J17,"Brak wartości")</f>
        <v>Brak wartości</v>
      </c>
      <c r="O17" s="696" t="str">
        <f t="shared" si="1"/>
        <v>Brak</v>
      </c>
      <c r="P17" s="695">
        <v>0</v>
      </c>
      <c r="Q17" s="697">
        <v>25</v>
      </c>
      <c r="R17" s="698">
        <v>1</v>
      </c>
      <c r="S17" s="672">
        <f t="shared" si="2"/>
        <v>0</v>
      </c>
      <c r="T17" s="699">
        <f t="shared" si="3"/>
        <v>25</v>
      </c>
      <c r="U17" s="716">
        <f t="shared" si="4"/>
        <v>0</v>
      </c>
      <c r="V17" s="717">
        <f t="shared" si="5"/>
        <v>6.666666666666667</v>
      </c>
      <c r="W17" s="718" t="str">
        <f t="shared" si="6"/>
        <v>Brak wartości</v>
      </c>
      <c r="X17" s="719" t="str">
        <f t="shared" si="7"/>
        <v>Brak wartości</v>
      </c>
      <c r="Y17" s="167" t="s">
        <v>40</v>
      </c>
      <c r="Z17" s="182"/>
      <c r="AA17" s="161" t="s">
        <v>1043</v>
      </c>
      <c r="AB17" s="161">
        <v>1</v>
      </c>
      <c r="AC17" s="163" t="s">
        <v>678</v>
      </c>
      <c r="AD17" s="163">
        <v>3</v>
      </c>
      <c r="AE17" s="163" t="s">
        <v>610</v>
      </c>
      <c r="AF17" s="163">
        <v>2</v>
      </c>
      <c r="AG17" s="164" t="s">
        <v>3793</v>
      </c>
      <c r="AH17" s="164">
        <v>1</v>
      </c>
      <c r="AI17" s="165" t="s">
        <v>434</v>
      </c>
      <c r="AJ17" s="165">
        <v>1</v>
      </c>
      <c r="AK17" s="166" t="s">
        <v>267</v>
      </c>
      <c r="AL17" s="166">
        <v>2</v>
      </c>
      <c r="AM17" s="166" t="s">
        <v>479</v>
      </c>
      <c r="AN17" s="722">
        <v>2</v>
      </c>
      <c r="AO17" s="704" t="s">
        <v>40</v>
      </c>
      <c r="AP17" s="723"/>
      <c r="AQ17" s="706" t="s">
        <v>40</v>
      </c>
      <c r="AR17" s="707"/>
      <c r="AS17" s="708" t="s">
        <v>40</v>
      </c>
      <c r="AT17" s="694"/>
      <c r="AU17" s="709" t="s">
        <v>40</v>
      </c>
      <c r="AV17" s="710"/>
      <c r="AW17" s="711" t="s">
        <v>40</v>
      </c>
      <c r="AX17" s="712"/>
    </row>
    <row r="18" spans="1:50" ht="12.75">
      <c r="A18" s="692" t="s">
        <v>3290</v>
      </c>
      <c r="B18" s="721" t="s">
        <v>111</v>
      </c>
      <c r="C18" s="715">
        <v>2</v>
      </c>
      <c r="D18" s="18" t="s">
        <v>112</v>
      </c>
      <c r="E18" s="694" t="s">
        <v>4551</v>
      </c>
      <c r="F18" s="694"/>
      <c r="G18" s="694" t="s">
        <v>12659</v>
      </c>
      <c r="H18" s="694">
        <v>7</v>
      </c>
      <c r="I18" s="694">
        <v>0.5</v>
      </c>
      <c r="J18" s="694">
        <v>15</v>
      </c>
      <c r="K18" s="695">
        <v>4</v>
      </c>
      <c r="L18" s="696" t="e">
        <f t="shared" si="0"/>
        <v>#VALUE!</v>
      </c>
      <c r="M18" s="696" t="str">
        <f>IFERROR(VLOOKUP(AA18,Cennik!$A$4:$B91, 2, FALSE()) * AB18 + VLOOKUP(AC18,Cennik!$A$4:$B91, 2, FALSE()) * AD18 + VLOOKUP(AE18,Cennik!$A$4:$B91, 2, FALSE()) * AF18 + VLOOKUP(AG18,Cennik!$A$4:$B91, 2, FALSE()) * AH18 + VLOOKUP(AI18,Cennik!$A$4:$B91, 2, FALSE()) * AJ18 + VLOOKUP(AK18,Cennik!$A$4:$B91, 2, FALSE()) * AL18 + VLOOKUP(AM18,Cennik!$A$4:$B91, 2, FALSE()) * AN18 + VLOOKUP(AO18,Cennik!$A$4:$B91, 2, FALSE()) * AP18 + VLOOKUP(AQ18,Cennik!$A$4:$B91, 2, FALSE()) * AR18 + VLOOKUP(AS18,Cennik!$A$4:$B91, 2, FALSE()) * AT18 + VLOOKUP(AU18,Cennik!$A$4:$B91, 2, FALSE()) * AV18 + VLOOKUP(AW18,Cennik!$A$4:$B91, 2, FALSE()) * AX18,"Brak wartości")</f>
        <v>Brak wartości</v>
      </c>
      <c r="N18" s="696" t="str">
        <f>IFERROR(VLOOKUP(AA18,Cennik!$A$4:$B91, 2, FALSE()) * AB18 + VLOOKUP(AC18,Cennik!$A$4:$B91, 2, FALSE()) * AD18 + VLOOKUP(AE18,Cennik!$A$4:$B91, 2, FALSE()) * AF18 + VLOOKUP(AG18,Cennik!$A$4:$B91, 2, FALSE()) * AH18 + VLOOKUP(AI18,Cennik!$A$4:$B91, 2, FALSE()) * AJ18 + VLOOKUP(AK18,Cennik!$A$4:$B91, 2, FALSE()) * AL18 + VLOOKUP(AM18,Cennik!$A$4:$B91, 2, FALSE()) * AN18 + VLOOKUP(AO18,Cennik!$A$4:$B91, 2, FALSE()) * AP18 + VLOOKUP(AQ18,Cennik!$A$4:$B91, 2, FALSE()) * AR18 + VLOOKUP(AS18,Cennik!$A$4:$B91, 2, FALSE()) * AT18 + VLOOKUP(AU18,Cennik!$A$4:$B91, 2, FALSE()) * AV18 + VLOOKUP(AW18,Cennik!$A$4:$B91, 2, FALSE()) * AX18 + VLOOKUP("Stamina",Cennik!$A$4:$B91,2,FALSE()) * J18,"Brak wartości")</f>
        <v>Brak wartości</v>
      </c>
      <c r="O18" s="696" t="str">
        <f t="shared" si="1"/>
        <v>Brak</v>
      </c>
      <c r="P18" s="695">
        <v>0</v>
      </c>
      <c r="Q18" s="697">
        <v>25</v>
      </c>
      <c r="R18" s="698">
        <v>1</v>
      </c>
      <c r="S18" s="672">
        <f t="shared" si="2"/>
        <v>0</v>
      </c>
      <c r="T18" s="699">
        <f t="shared" si="3"/>
        <v>25</v>
      </c>
      <c r="U18" s="716">
        <f t="shared" si="4"/>
        <v>0</v>
      </c>
      <c r="V18" s="717">
        <f t="shared" si="5"/>
        <v>6.666666666666667</v>
      </c>
      <c r="W18" s="718" t="str">
        <f t="shared" si="6"/>
        <v>Brak wartości</v>
      </c>
      <c r="X18" s="719" t="str">
        <f t="shared" si="7"/>
        <v>Brak wartości</v>
      </c>
      <c r="Y18" s="167" t="s">
        <v>40</v>
      </c>
      <c r="Z18" s="182"/>
      <c r="AA18" s="184" t="s">
        <v>504</v>
      </c>
      <c r="AB18" s="184">
        <v>4</v>
      </c>
      <c r="AC18" s="163" t="s">
        <v>1043</v>
      </c>
      <c r="AD18" s="163">
        <v>1</v>
      </c>
      <c r="AE18" s="163" t="s">
        <v>1033</v>
      </c>
      <c r="AF18" s="163">
        <v>2</v>
      </c>
      <c r="AG18" s="164" t="s">
        <v>267</v>
      </c>
      <c r="AH18" s="164">
        <v>1</v>
      </c>
      <c r="AI18" s="165" t="s">
        <v>252</v>
      </c>
      <c r="AJ18" s="165">
        <v>3</v>
      </c>
      <c r="AK18" s="166" t="s">
        <v>434</v>
      </c>
      <c r="AL18" s="166">
        <v>1</v>
      </c>
      <c r="AM18" s="166" t="s">
        <v>703</v>
      </c>
      <c r="AN18" s="722">
        <v>1</v>
      </c>
      <c r="AO18" s="704" t="s">
        <v>479</v>
      </c>
      <c r="AP18" s="723">
        <v>2</v>
      </c>
      <c r="AQ18" s="706" t="s">
        <v>40</v>
      </c>
      <c r="AR18" s="707"/>
      <c r="AS18" s="708" t="s">
        <v>40</v>
      </c>
      <c r="AT18" s="694"/>
      <c r="AU18" s="709" t="s">
        <v>40</v>
      </c>
      <c r="AV18" s="710"/>
      <c r="AW18" s="711" t="s">
        <v>40</v>
      </c>
      <c r="AX18" s="712"/>
    </row>
    <row r="19" spans="1:50" ht="12.75">
      <c r="A19" s="692" t="s">
        <v>3290</v>
      </c>
      <c r="B19" s="721" t="s">
        <v>116</v>
      </c>
      <c r="C19" s="715">
        <v>2</v>
      </c>
      <c r="D19" s="18" t="s">
        <v>117</v>
      </c>
      <c r="E19" s="694" t="s">
        <v>4551</v>
      </c>
      <c r="F19" s="694"/>
      <c r="G19" s="694" t="s">
        <v>12659</v>
      </c>
      <c r="H19" s="694">
        <v>7</v>
      </c>
      <c r="I19" s="694">
        <v>0.5</v>
      </c>
      <c r="J19" s="694">
        <v>15</v>
      </c>
      <c r="K19" s="695">
        <v>4</v>
      </c>
      <c r="L19" s="696" t="e">
        <f t="shared" si="0"/>
        <v>#VALUE!</v>
      </c>
      <c r="M19" s="696" t="str">
        <f>IFERROR(VLOOKUP(AA19,Cennik!$A$4:$B91, 2, FALSE()) * AB19 + VLOOKUP(AC19,Cennik!$A$4:$B91, 2, FALSE()) * AD19 + VLOOKUP(AE19,Cennik!$A$4:$B91, 2, FALSE()) * AF19 + VLOOKUP(AG19,Cennik!$A$4:$B91, 2, FALSE()) * AH19 + VLOOKUP(AI19,Cennik!$A$4:$B91, 2, FALSE()) * AJ19 + VLOOKUP(AK19,Cennik!$A$4:$B91, 2, FALSE()) * AL19 + VLOOKUP(AM19,Cennik!$A$4:$B91, 2, FALSE()) * AN19 + VLOOKUP(AO19,Cennik!$A$4:$B91, 2, FALSE()) * AP19 + VLOOKUP(AQ19,Cennik!$A$4:$B91, 2, FALSE()) * AR19 + VLOOKUP(AS19,Cennik!$A$4:$B91, 2, FALSE()) * AT19 + VLOOKUP(AU19,Cennik!$A$4:$B91, 2, FALSE()) * AV19 + VLOOKUP(AW19,Cennik!$A$4:$B91, 2, FALSE()) * AX19,"Brak wartości")</f>
        <v>Brak wartości</v>
      </c>
      <c r="N19" s="696" t="str">
        <f>IFERROR(VLOOKUP(AA19,Cennik!$A$4:$B91, 2, FALSE()) * AB19 + VLOOKUP(AC19,Cennik!$A$4:$B91, 2, FALSE()) * AD19 + VLOOKUP(AE19,Cennik!$A$4:$B91, 2, FALSE()) * AF19 + VLOOKUP(AG19,Cennik!$A$4:$B91, 2, FALSE()) * AH19 + VLOOKUP(AI19,Cennik!$A$4:$B91, 2, FALSE()) * AJ19 + VLOOKUP(AK19,Cennik!$A$4:$B91, 2, FALSE()) * AL19 + VLOOKUP(AM19,Cennik!$A$4:$B91, 2, FALSE()) * AN19 + VLOOKUP(AO19,Cennik!$A$4:$B91, 2, FALSE()) * AP19 + VLOOKUP(AQ19,Cennik!$A$4:$B91, 2, FALSE()) * AR19 + VLOOKUP(AS19,Cennik!$A$4:$B91, 2, FALSE()) * AT19 + VLOOKUP(AU19,Cennik!$A$4:$B91, 2, FALSE()) * AV19 + VLOOKUP(AW19,Cennik!$A$4:$B91, 2, FALSE()) * AX19 + VLOOKUP("Stamina",Cennik!$A$4:$B91,2,FALSE()) * J19,"Brak wartości")</f>
        <v>Brak wartości</v>
      </c>
      <c r="O19" s="696" t="str">
        <f t="shared" si="1"/>
        <v>Brak</v>
      </c>
      <c r="P19" s="695">
        <v>0</v>
      </c>
      <c r="Q19" s="697">
        <v>12.5</v>
      </c>
      <c r="R19" s="698">
        <v>2</v>
      </c>
      <c r="S19" s="672">
        <f t="shared" si="2"/>
        <v>0</v>
      </c>
      <c r="T19" s="699">
        <f t="shared" si="3"/>
        <v>25</v>
      </c>
      <c r="U19" s="716">
        <f t="shared" si="4"/>
        <v>0</v>
      </c>
      <c r="V19" s="717">
        <f t="shared" si="5"/>
        <v>6.666666666666667</v>
      </c>
      <c r="W19" s="718" t="str">
        <f t="shared" si="6"/>
        <v>Brak wartości</v>
      </c>
      <c r="X19" s="719" t="str">
        <f t="shared" si="7"/>
        <v>Brak wartości</v>
      </c>
      <c r="Y19" s="167" t="s">
        <v>40</v>
      </c>
      <c r="Z19" s="182"/>
      <c r="AA19" s="184" t="s">
        <v>504</v>
      </c>
      <c r="AB19" s="184">
        <v>4</v>
      </c>
      <c r="AC19" s="163" t="s">
        <v>1043</v>
      </c>
      <c r="AD19" s="163">
        <v>1</v>
      </c>
      <c r="AE19" s="163" t="s">
        <v>688</v>
      </c>
      <c r="AF19" s="163">
        <v>2</v>
      </c>
      <c r="AG19" s="164" t="s">
        <v>615</v>
      </c>
      <c r="AH19" s="164">
        <v>2</v>
      </c>
      <c r="AI19" s="165" t="s">
        <v>343</v>
      </c>
      <c r="AJ19" s="165">
        <v>3</v>
      </c>
      <c r="AK19" s="166" t="s">
        <v>434</v>
      </c>
      <c r="AL19" s="166">
        <v>1</v>
      </c>
      <c r="AM19" s="166" t="s">
        <v>703</v>
      </c>
      <c r="AN19" s="722">
        <v>1</v>
      </c>
      <c r="AO19" s="704" t="s">
        <v>479</v>
      </c>
      <c r="AP19" s="723">
        <v>2</v>
      </c>
      <c r="AQ19" s="706" t="s">
        <v>40</v>
      </c>
      <c r="AR19" s="707"/>
      <c r="AS19" s="708" t="s">
        <v>40</v>
      </c>
      <c r="AT19" s="694"/>
      <c r="AU19" s="709" t="s">
        <v>40</v>
      </c>
      <c r="AV19" s="710"/>
      <c r="AW19" s="711" t="s">
        <v>40</v>
      </c>
      <c r="AX19" s="712"/>
    </row>
    <row r="20" spans="1:50" ht="12.75">
      <c r="A20" s="692" t="s">
        <v>3290</v>
      </c>
      <c r="B20" s="721" t="s">
        <v>121</v>
      </c>
      <c r="C20" s="715">
        <v>2</v>
      </c>
      <c r="D20" s="18" t="s">
        <v>122</v>
      </c>
      <c r="E20" s="694" t="s">
        <v>4551</v>
      </c>
      <c r="F20" s="694"/>
      <c r="G20" s="694" t="s">
        <v>12659</v>
      </c>
      <c r="H20" s="694">
        <v>10</v>
      </c>
      <c r="I20" s="694">
        <v>0.5</v>
      </c>
      <c r="J20" s="694">
        <v>15</v>
      </c>
      <c r="K20" s="695">
        <v>4</v>
      </c>
      <c r="L20" s="696" t="e">
        <f t="shared" si="0"/>
        <v>#VALUE!</v>
      </c>
      <c r="M20" s="696" t="str">
        <f>IFERROR(VLOOKUP(AA20,Cennik!$A$4:$B91, 2, FALSE()) * AB20 + VLOOKUP(AC20,Cennik!$A$4:$B91, 2, FALSE()) * AD20 + VLOOKUP(AE20,Cennik!$A$4:$B91, 2, FALSE()) * AF20 + VLOOKUP(AG20,Cennik!$A$4:$B91, 2, FALSE()) * AH20 + VLOOKUP(AI20,Cennik!$A$4:$B91, 2, FALSE()) * AJ20 + VLOOKUP(AK20,Cennik!$A$4:$B91, 2, FALSE()) * AL20 + VLOOKUP(AM20,Cennik!$A$4:$B91, 2, FALSE()) * AN20 + VLOOKUP(AO20,Cennik!$A$4:$B91, 2, FALSE()) * AP20 + VLOOKUP(AQ20,Cennik!$A$4:$B91, 2, FALSE()) * AR20 + VLOOKUP(AS20,Cennik!$A$4:$B91, 2, FALSE()) * AT20 + VLOOKUP(AU20,Cennik!$A$4:$B91, 2, FALSE()) * AV20 + VLOOKUP(AW20,Cennik!$A$4:$B91, 2, FALSE()) * AX20,"Brak wartości")</f>
        <v>Brak wartości</v>
      </c>
      <c r="N20" s="696" t="str">
        <f>IFERROR(VLOOKUP(AA20,Cennik!$A$4:$B91, 2, FALSE()) * AB20 + VLOOKUP(AC20,Cennik!$A$4:$B91, 2, FALSE()) * AD20 + VLOOKUP(AE20,Cennik!$A$4:$B91, 2, FALSE()) * AF20 + VLOOKUP(AG20,Cennik!$A$4:$B91, 2, FALSE()) * AH20 + VLOOKUP(AI20,Cennik!$A$4:$B91, 2, FALSE()) * AJ20 + VLOOKUP(AK20,Cennik!$A$4:$B91, 2, FALSE()) * AL20 + VLOOKUP(AM20,Cennik!$A$4:$B91, 2, FALSE()) * AN20 + VLOOKUP(AO20,Cennik!$A$4:$B91, 2, FALSE()) * AP20 + VLOOKUP(AQ20,Cennik!$A$4:$B91, 2, FALSE()) * AR20 + VLOOKUP(AS20,Cennik!$A$4:$B91, 2, FALSE()) * AT20 + VLOOKUP(AU20,Cennik!$A$4:$B91, 2, FALSE()) * AV20 + VLOOKUP(AW20,Cennik!$A$4:$B91, 2, FALSE()) * AX20 + VLOOKUP("Stamina",Cennik!$A$4:$B91,2,FALSE()) * J20,"Brak wartości")</f>
        <v>Brak wartości</v>
      </c>
      <c r="O20" s="696" t="str">
        <f t="shared" si="1"/>
        <v>Brak</v>
      </c>
      <c r="P20" s="695">
        <v>0</v>
      </c>
      <c r="Q20" s="697">
        <v>25</v>
      </c>
      <c r="R20" s="698">
        <v>1</v>
      </c>
      <c r="S20" s="672">
        <f t="shared" si="2"/>
        <v>0</v>
      </c>
      <c r="T20" s="699">
        <f t="shared" si="3"/>
        <v>25</v>
      </c>
      <c r="U20" s="716">
        <f t="shared" si="4"/>
        <v>0</v>
      </c>
      <c r="V20" s="717">
        <f t="shared" si="5"/>
        <v>6.666666666666667</v>
      </c>
      <c r="W20" s="718" t="str">
        <f t="shared" si="6"/>
        <v>Brak wartości</v>
      </c>
      <c r="X20" s="719" t="str">
        <f t="shared" si="7"/>
        <v>Brak wartości</v>
      </c>
      <c r="Y20" s="167" t="s">
        <v>40</v>
      </c>
      <c r="Z20" s="182"/>
      <c r="AA20" s="184" t="s">
        <v>504</v>
      </c>
      <c r="AB20" s="184">
        <v>4</v>
      </c>
      <c r="AC20" s="163" t="s">
        <v>1043</v>
      </c>
      <c r="AD20" s="163">
        <v>1</v>
      </c>
      <c r="AE20" s="163" t="s">
        <v>1033</v>
      </c>
      <c r="AF20" s="163">
        <v>3</v>
      </c>
      <c r="AG20" s="164" t="s">
        <v>252</v>
      </c>
      <c r="AH20" s="164">
        <v>2</v>
      </c>
      <c r="AI20" s="165" t="s">
        <v>343</v>
      </c>
      <c r="AJ20" s="165">
        <v>2</v>
      </c>
      <c r="AK20" s="166" t="s">
        <v>434</v>
      </c>
      <c r="AL20" s="166">
        <v>1</v>
      </c>
      <c r="AM20" s="166" t="s">
        <v>703</v>
      </c>
      <c r="AN20" s="722">
        <v>1</v>
      </c>
      <c r="AO20" s="704" t="s">
        <v>479</v>
      </c>
      <c r="AP20" s="723">
        <v>2</v>
      </c>
      <c r="AQ20" s="706" t="s">
        <v>40</v>
      </c>
      <c r="AR20" s="707"/>
      <c r="AS20" s="708" t="s">
        <v>40</v>
      </c>
      <c r="AT20" s="694"/>
      <c r="AU20" s="709" t="s">
        <v>40</v>
      </c>
      <c r="AV20" s="710"/>
      <c r="AW20" s="711" t="s">
        <v>40</v>
      </c>
      <c r="AX20" s="712"/>
    </row>
    <row r="21" spans="1:50" ht="12.75">
      <c r="A21" s="692" t="s">
        <v>3290</v>
      </c>
      <c r="B21" s="724" t="s">
        <v>126</v>
      </c>
      <c r="C21" s="715">
        <v>3</v>
      </c>
      <c r="D21" s="18" t="s">
        <v>127</v>
      </c>
      <c r="E21" s="694" t="s">
        <v>4551</v>
      </c>
      <c r="F21" s="694"/>
      <c r="G21" s="694" t="s">
        <v>12659</v>
      </c>
      <c r="H21" s="694">
        <v>10</v>
      </c>
      <c r="I21" s="694">
        <v>0.6</v>
      </c>
      <c r="J21" s="694">
        <v>20</v>
      </c>
      <c r="K21" s="695">
        <v>4</v>
      </c>
      <c r="L21" s="696" t="e">
        <f t="shared" si="0"/>
        <v>#VALUE!</v>
      </c>
      <c r="M21" s="696" t="str">
        <f>IFERROR(VLOOKUP(AA21,Cennik!$A$4:$B91, 2, FALSE()) * AB21 + VLOOKUP(AC21,Cennik!$A$4:$B91, 2, FALSE()) * AD21 + VLOOKUP(AE21,Cennik!$A$4:$B91, 2, FALSE()) * AF21 + VLOOKUP(AG21,Cennik!$A$4:$B91, 2, FALSE()) * AH21 + VLOOKUP(AI21,Cennik!$A$4:$B91, 2, FALSE()) * AJ21 + VLOOKUP(AK21,Cennik!$A$4:$B91, 2, FALSE()) * AL21 + VLOOKUP(AM21,Cennik!$A$4:$B91, 2, FALSE()) * AN21 + VLOOKUP(AO21,Cennik!$A$4:$B91, 2, FALSE()) * AP21 + VLOOKUP(AQ21,Cennik!$A$4:$B91, 2, FALSE()) * AR21 + VLOOKUP(AS21,Cennik!$A$4:$B91, 2, FALSE()) * AT21 + VLOOKUP(AU21,Cennik!$A$4:$B91, 2, FALSE()) * AV21 + VLOOKUP(AW21,Cennik!$A$4:$B91, 2, FALSE()) * AX21,"Brak wartości")</f>
        <v>Brak wartości</v>
      </c>
      <c r="N21" s="696" t="str">
        <f>IFERROR(VLOOKUP(AA21,Cennik!$A$4:$B91, 2, FALSE()) * AB21 + VLOOKUP(AC21,Cennik!$A$4:$B91, 2, FALSE()) * AD21 + VLOOKUP(AE21,Cennik!$A$4:$B91, 2, FALSE()) * AF21 + VLOOKUP(AG21,Cennik!$A$4:$B91, 2, FALSE()) * AH21 + VLOOKUP(AI21,Cennik!$A$4:$B91, 2, FALSE()) * AJ21 + VLOOKUP(AK21,Cennik!$A$4:$B91, 2, FALSE()) * AL21 + VLOOKUP(AM21,Cennik!$A$4:$B91, 2, FALSE()) * AN21 + VLOOKUP(AO21,Cennik!$A$4:$B91, 2, FALSE()) * AP21 + VLOOKUP(AQ21,Cennik!$A$4:$B91, 2, FALSE()) * AR21 + VLOOKUP(AS21,Cennik!$A$4:$B91, 2, FALSE()) * AT21 + VLOOKUP(AU21,Cennik!$A$4:$B91, 2, FALSE()) * AV21 + VLOOKUP(AW21,Cennik!$A$4:$B91, 2, FALSE()) * AX21 + VLOOKUP("Stamina",Cennik!$A$4:$B91,2,FALSE()) * J21,"Brak wartości")</f>
        <v>Brak wartości</v>
      </c>
      <c r="O21" s="696" t="str">
        <f t="shared" si="1"/>
        <v>Brak</v>
      </c>
      <c r="P21" s="695">
        <v>0</v>
      </c>
      <c r="Q21" s="697">
        <v>7</v>
      </c>
      <c r="R21" s="698">
        <v>5</v>
      </c>
      <c r="S21" s="672">
        <f t="shared" si="2"/>
        <v>0</v>
      </c>
      <c r="T21" s="699">
        <f t="shared" si="3"/>
        <v>35</v>
      </c>
      <c r="U21" s="716">
        <f t="shared" si="4"/>
        <v>0</v>
      </c>
      <c r="V21" s="717">
        <f t="shared" si="5"/>
        <v>7</v>
      </c>
      <c r="W21" s="718" t="str">
        <f t="shared" si="6"/>
        <v>Brak wartości</v>
      </c>
      <c r="X21" s="719" t="str">
        <f t="shared" si="7"/>
        <v>Brak wartości</v>
      </c>
      <c r="Y21" s="167" t="s">
        <v>40</v>
      </c>
      <c r="Z21" s="182"/>
      <c r="AA21" s="184" t="s">
        <v>504</v>
      </c>
      <c r="AB21" s="184">
        <v>4</v>
      </c>
      <c r="AC21" s="163" t="s">
        <v>1043</v>
      </c>
      <c r="AD21" s="163">
        <v>1</v>
      </c>
      <c r="AE21" s="163" t="s">
        <v>1033</v>
      </c>
      <c r="AF21" s="163">
        <v>2</v>
      </c>
      <c r="AG21" s="164" t="s">
        <v>359</v>
      </c>
      <c r="AH21" s="164">
        <v>1</v>
      </c>
      <c r="AI21" s="165" t="s">
        <v>343</v>
      </c>
      <c r="AJ21" s="165">
        <v>2</v>
      </c>
      <c r="AK21" s="166" t="s">
        <v>434</v>
      </c>
      <c r="AL21" s="166">
        <v>1</v>
      </c>
      <c r="AM21" s="166" t="s">
        <v>8140</v>
      </c>
      <c r="AN21" s="722">
        <v>1</v>
      </c>
      <c r="AO21" s="704" t="s">
        <v>479</v>
      </c>
      <c r="AP21" s="723">
        <v>2</v>
      </c>
      <c r="AQ21" s="706" t="s">
        <v>40</v>
      </c>
      <c r="AR21" s="707"/>
      <c r="AS21" s="708" t="s">
        <v>40</v>
      </c>
      <c r="AT21" s="694"/>
      <c r="AU21" s="709" t="s">
        <v>40</v>
      </c>
      <c r="AV21" s="710"/>
      <c r="AW21" s="711" t="s">
        <v>40</v>
      </c>
      <c r="AX21" s="712"/>
    </row>
    <row r="22" spans="1:50" ht="12.75">
      <c r="A22" s="692" t="s">
        <v>3290</v>
      </c>
      <c r="B22" s="724" t="s">
        <v>131</v>
      </c>
      <c r="C22" s="715">
        <v>3</v>
      </c>
      <c r="D22" s="18" t="s">
        <v>132</v>
      </c>
      <c r="E22" s="694" t="s">
        <v>4551</v>
      </c>
      <c r="F22" s="694"/>
      <c r="G22" s="694" t="s">
        <v>12659</v>
      </c>
      <c r="H22" s="694">
        <v>10</v>
      </c>
      <c r="I22" s="694">
        <v>0.6</v>
      </c>
      <c r="J22" s="694">
        <v>20</v>
      </c>
      <c r="K22" s="695">
        <v>4</v>
      </c>
      <c r="L22" s="696" t="e">
        <f t="shared" si="0"/>
        <v>#VALUE!</v>
      </c>
      <c r="M22" s="696" t="str">
        <f>IFERROR(VLOOKUP(AA22,Cennik!$A$4:$B91, 2, FALSE()) * AB22 + VLOOKUP(AC22,Cennik!$A$4:$B91, 2, FALSE()) * AD22 + VLOOKUP(AE22,Cennik!$A$4:$B91, 2, FALSE()) * AF22 + VLOOKUP(AG22,Cennik!$A$4:$B91, 2, FALSE()) * AH22 + VLOOKUP(AI22,Cennik!$A$4:$B91, 2, FALSE()) * AJ22 + VLOOKUP(AK22,Cennik!$A$4:$B91, 2, FALSE()) * AL22 + VLOOKUP(AM22,Cennik!$A$4:$B91, 2, FALSE()) * AN22 + VLOOKUP(AO22,Cennik!$A$4:$B91, 2, FALSE()) * AP22 + VLOOKUP(AQ22,Cennik!$A$4:$B91, 2, FALSE()) * AR22 + VLOOKUP(AS22,Cennik!$A$4:$B91, 2, FALSE()) * AT22 + VLOOKUP(AU22,Cennik!$A$4:$B91, 2, FALSE()) * AV22 + VLOOKUP(AW22,Cennik!$A$4:$B91, 2, FALSE()) * AX22,"Brak wartości")</f>
        <v>Brak wartości</v>
      </c>
      <c r="N22" s="696" t="str">
        <f>IFERROR(VLOOKUP(AA22,Cennik!$A$4:$B91, 2, FALSE()) * AB22 + VLOOKUP(AC22,Cennik!$A$4:$B91, 2, FALSE()) * AD22 + VLOOKUP(AE22,Cennik!$A$4:$B91, 2, FALSE()) * AF22 + VLOOKUP(AG22,Cennik!$A$4:$B91, 2, FALSE()) * AH22 + VLOOKUP(AI22,Cennik!$A$4:$B91, 2, FALSE()) * AJ22 + VLOOKUP(AK22,Cennik!$A$4:$B91, 2, FALSE()) * AL22 + VLOOKUP(AM22,Cennik!$A$4:$B91, 2, FALSE()) * AN22 + VLOOKUP(AO22,Cennik!$A$4:$B91, 2, FALSE()) * AP22 + VLOOKUP(AQ22,Cennik!$A$4:$B91, 2, FALSE()) * AR22 + VLOOKUP(AS22,Cennik!$A$4:$B91, 2, FALSE()) * AT22 + VLOOKUP(AU22,Cennik!$A$4:$B91, 2, FALSE()) * AV22 + VLOOKUP(AW22,Cennik!$A$4:$B91, 2, FALSE()) * AX22 + VLOOKUP("Stamina",Cennik!$A$4:$B91,2,FALSE()) * J22,"Brak wartości")</f>
        <v>Brak wartości</v>
      </c>
      <c r="O22" s="696" t="str">
        <f t="shared" si="1"/>
        <v>Brak</v>
      </c>
      <c r="P22" s="695">
        <v>0</v>
      </c>
      <c r="Q22" s="697">
        <v>17.5</v>
      </c>
      <c r="R22" s="698">
        <v>2</v>
      </c>
      <c r="S22" s="672">
        <f t="shared" si="2"/>
        <v>0</v>
      </c>
      <c r="T22" s="699">
        <f t="shared" si="3"/>
        <v>35</v>
      </c>
      <c r="U22" s="716">
        <f t="shared" si="4"/>
        <v>0</v>
      </c>
      <c r="V22" s="717">
        <f t="shared" si="5"/>
        <v>7</v>
      </c>
      <c r="W22" s="718" t="str">
        <f t="shared" si="6"/>
        <v>Brak wartości</v>
      </c>
      <c r="X22" s="719" t="str">
        <f t="shared" si="7"/>
        <v>Brak wartości</v>
      </c>
      <c r="Y22" s="167" t="s">
        <v>40</v>
      </c>
      <c r="Z22" s="182"/>
      <c r="AA22" s="184" t="s">
        <v>504</v>
      </c>
      <c r="AB22" s="184">
        <v>4</v>
      </c>
      <c r="AC22" s="163" t="s">
        <v>1043</v>
      </c>
      <c r="AD22" s="163">
        <v>1</v>
      </c>
      <c r="AE22" s="163" t="s">
        <v>1033</v>
      </c>
      <c r="AF22" s="163">
        <v>3</v>
      </c>
      <c r="AG22" s="164" t="s">
        <v>272</v>
      </c>
      <c r="AH22" s="164">
        <v>3</v>
      </c>
      <c r="AI22" s="165" t="s">
        <v>434</v>
      </c>
      <c r="AJ22" s="165">
        <v>1</v>
      </c>
      <c r="AK22" s="166" t="s">
        <v>670</v>
      </c>
      <c r="AL22" s="166">
        <v>1</v>
      </c>
      <c r="AM22" s="166" t="s">
        <v>479</v>
      </c>
      <c r="AN22" s="722">
        <v>2</v>
      </c>
      <c r="AO22" s="704" t="s">
        <v>40</v>
      </c>
      <c r="AP22" s="723"/>
      <c r="AQ22" s="706" t="s">
        <v>40</v>
      </c>
      <c r="AR22" s="707"/>
      <c r="AS22" s="708" t="s">
        <v>40</v>
      </c>
      <c r="AT22" s="694"/>
      <c r="AU22" s="709" t="s">
        <v>40</v>
      </c>
      <c r="AV22" s="710"/>
      <c r="AW22" s="711" t="s">
        <v>40</v>
      </c>
      <c r="AX22" s="712"/>
    </row>
    <row r="23" spans="1:50" ht="12.75">
      <c r="A23" s="692" t="s">
        <v>3290</v>
      </c>
      <c r="B23" s="724" t="s">
        <v>136</v>
      </c>
      <c r="C23" s="715">
        <v>3</v>
      </c>
      <c r="D23" s="18" t="s">
        <v>137</v>
      </c>
      <c r="E23" s="694" t="s">
        <v>4551</v>
      </c>
      <c r="F23" s="694"/>
      <c r="G23" s="694" t="s">
        <v>12659</v>
      </c>
      <c r="H23" s="694">
        <v>10</v>
      </c>
      <c r="I23" s="694">
        <v>0.6</v>
      </c>
      <c r="J23" s="694">
        <v>20</v>
      </c>
      <c r="K23" s="695">
        <v>4</v>
      </c>
      <c r="L23" s="696" t="e">
        <f t="shared" si="0"/>
        <v>#VALUE!</v>
      </c>
      <c r="M23" s="696" t="str">
        <f>IFERROR(VLOOKUP(AA23,Cennik!$A$4:$B91, 2, FALSE()) * AB23 + VLOOKUP(AC23,Cennik!$A$4:$B91, 2, FALSE()) * AD23 + VLOOKUP(AE23,Cennik!$A$4:$B91, 2, FALSE()) * AF23 + VLOOKUP(AG23,Cennik!$A$4:$B91, 2, FALSE()) * AH23 + VLOOKUP(AI23,Cennik!$A$4:$B91, 2, FALSE()) * AJ23 + VLOOKUP(AK23,Cennik!$A$4:$B91, 2, FALSE()) * AL23 + VLOOKUP(AM23,Cennik!$A$4:$B91, 2, FALSE()) * AN23 + VLOOKUP(AO23,Cennik!$A$4:$B91, 2, FALSE()) * AP23 + VLOOKUP(AQ23,Cennik!$A$4:$B91, 2, FALSE()) * AR23 + VLOOKUP(AS23,Cennik!$A$4:$B91, 2, FALSE()) * AT23 + VLOOKUP(AU23,Cennik!$A$4:$B91, 2, FALSE()) * AV23 + VLOOKUP(AW23,Cennik!$A$4:$B91, 2, FALSE()) * AX23,"Brak wartości")</f>
        <v>Brak wartości</v>
      </c>
      <c r="N23" s="696" t="str">
        <f>IFERROR(VLOOKUP(AA23,Cennik!$A$4:$B91, 2, FALSE()) * AB23 + VLOOKUP(AC23,Cennik!$A$4:$B91, 2, FALSE()) * AD23 + VLOOKUP(AE23,Cennik!$A$4:$B91, 2, FALSE()) * AF23 + VLOOKUP(AG23,Cennik!$A$4:$B91, 2, FALSE()) * AH23 + VLOOKUP(AI23,Cennik!$A$4:$B91, 2, FALSE()) * AJ23 + VLOOKUP(AK23,Cennik!$A$4:$B91, 2, FALSE()) * AL23 + VLOOKUP(AM23,Cennik!$A$4:$B91, 2, FALSE()) * AN23 + VLOOKUP(AO23,Cennik!$A$4:$B91, 2, FALSE()) * AP23 + VLOOKUP(AQ23,Cennik!$A$4:$B91, 2, FALSE()) * AR23 + VLOOKUP(AS23,Cennik!$A$4:$B91, 2, FALSE()) * AT23 + VLOOKUP(AU23,Cennik!$A$4:$B91, 2, FALSE()) * AV23 + VLOOKUP(AW23,Cennik!$A$4:$B91, 2, FALSE()) * AX23 + VLOOKUP("Stamina",Cennik!$A$4:$B91,2,FALSE()) * J23,"Brak wartości")</f>
        <v>Brak wartości</v>
      </c>
      <c r="O23" s="696" t="str">
        <f t="shared" si="1"/>
        <v>Brak</v>
      </c>
      <c r="P23" s="695">
        <v>0</v>
      </c>
      <c r="Q23" s="697">
        <v>35</v>
      </c>
      <c r="R23" s="698">
        <v>1</v>
      </c>
      <c r="S23" s="672">
        <f t="shared" si="2"/>
        <v>0</v>
      </c>
      <c r="T23" s="699">
        <f t="shared" si="3"/>
        <v>35</v>
      </c>
      <c r="U23" s="716">
        <f t="shared" si="4"/>
        <v>0</v>
      </c>
      <c r="V23" s="717">
        <f t="shared" si="5"/>
        <v>7</v>
      </c>
      <c r="W23" s="718" t="str">
        <f t="shared" si="6"/>
        <v>Brak wartości</v>
      </c>
      <c r="X23" s="719" t="str">
        <f t="shared" si="7"/>
        <v>Brak wartości</v>
      </c>
      <c r="Y23" s="167" t="s">
        <v>40</v>
      </c>
      <c r="Z23" s="182"/>
      <c r="AA23" s="184" t="s">
        <v>504</v>
      </c>
      <c r="AB23" s="184">
        <v>4</v>
      </c>
      <c r="AC23" s="163" t="s">
        <v>1043</v>
      </c>
      <c r="AD23" s="163">
        <v>1</v>
      </c>
      <c r="AE23" s="163" t="s">
        <v>1033</v>
      </c>
      <c r="AF23" s="163">
        <v>3</v>
      </c>
      <c r="AG23" s="164" t="s">
        <v>645</v>
      </c>
      <c r="AH23" s="164">
        <v>2</v>
      </c>
      <c r="AI23" s="165" t="s">
        <v>267</v>
      </c>
      <c r="AJ23" s="165">
        <v>1</v>
      </c>
      <c r="AK23" s="166" t="s">
        <v>434</v>
      </c>
      <c r="AL23" s="166">
        <v>1</v>
      </c>
      <c r="AM23" s="166" t="s">
        <v>8140</v>
      </c>
      <c r="AN23" s="722">
        <v>1</v>
      </c>
      <c r="AO23" s="704" t="s">
        <v>479</v>
      </c>
      <c r="AP23" s="723">
        <v>2</v>
      </c>
      <c r="AQ23" s="706" t="s">
        <v>40</v>
      </c>
      <c r="AR23" s="707"/>
      <c r="AS23" s="708" t="s">
        <v>40</v>
      </c>
      <c r="AT23" s="694"/>
      <c r="AU23" s="709" t="s">
        <v>40</v>
      </c>
      <c r="AV23" s="710"/>
      <c r="AW23" s="711" t="s">
        <v>40</v>
      </c>
      <c r="AX23" s="712"/>
    </row>
    <row r="24" spans="1:50" ht="12.75">
      <c r="A24" s="692" t="s">
        <v>3290</v>
      </c>
      <c r="B24" s="724" t="s">
        <v>141</v>
      </c>
      <c r="C24" s="715">
        <v>3</v>
      </c>
      <c r="D24" s="18" t="s">
        <v>142</v>
      </c>
      <c r="E24" s="694" t="s">
        <v>4551</v>
      </c>
      <c r="F24" s="694"/>
      <c r="G24" s="694" t="s">
        <v>12659</v>
      </c>
      <c r="H24" s="694">
        <v>10</v>
      </c>
      <c r="I24" s="694">
        <v>0.6</v>
      </c>
      <c r="J24" s="694">
        <v>20</v>
      </c>
      <c r="K24" s="695">
        <v>4</v>
      </c>
      <c r="L24" s="696" t="e">
        <f t="shared" si="0"/>
        <v>#VALUE!</v>
      </c>
      <c r="M24" s="696" t="str">
        <f>IFERROR(VLOOKUP(AA24,Cennik!$A$4:$B91, 2, FALSE()) * AB24 + VLOOKUP(AC24,Cennik!$A$4:$B91, 2, FALSE()) * AD24 + VLOOKUP(AE24,Cennik!$A$4:$B91, 2, FALSE()) * AF24 + VLOOKUP(AG24,Cennik!$A$4:$B91, 2, FALSE()) * AH24 + VLOOKUP(AI24,Cennik!$A$4:$B91, 2, FALSE()) * AJ24 + VLOOKUP(AK24,Cennik!$A$4:$B91, 2, FALSE()) * AL24 + VLOOKUP(AM24,Cennik!$A$4:$B91, 2, FALSE()) * AN24 + VLOOKUP(AO24,Cennik!$A$4:$B91, 2, FALSE()) * AP24 + VLOOKUP(AQ24,Cennik!$A$4:$B91, 2, FALSE()) * AR24 + VLOOKUP(AS24,Cennik!$A$4:$B91, 2, FALSE()) * AT24 + VLOOKUP(AU24,Cennik!$A$4:$B91, 2, FALSE()) * AV24 + VLOOKUP(AW24,Cennik!$A$4:$B91, 2, FALSE()) * AX24,"Brak wartości")</f>
        <v>Brak wartości</v>
      </c>
      <c r="N24" s="696" t="str">
        <f>IFERROR(VLOOKUP(AA24,Cennik!$A$4:$B91, 2, FALSE()) * AB24 + VLOOKUP(AC24,Cennik!$A$4:$B91, 2, FALSE()) * AD24 + VLOOKUP(AE24,Cennik!$A$4:$B91, 2, FALSE()) * AF24 + VLOOKUP(AG24,Cennik!$A$4:$B91, 2, FALSE()) * AH24 + VLOOKUP(AI24,Cennik!$A$4:$B91, 2, FALSE()) * AJ24 + VLOOKUP(AK24,Cennik!$A$4:$B91, 2, FALSE()) * AL24 + VLOOKUP(AM24,Cennik!$A$4:$B91, 2, FALSE()) * AN24 + VLOOKUP(AO24,Cennik!$A$4:$B91, 2, FALSE()) * AP24 + VLOOKUP(AQ24,Cennik!$A$4:$B91, 2, FALSE()) * AR24 + VLOOKUP(AS24,Cennik!$A$4:$B91, 2, FALSE()) * AT24 + VLOOKUP(AU24,Cennik!$A$4:$B91, 2, FALSE()) * AV24 + VLOOKUP(AW24,Cennik!$A$4:$B91, 2, FALSE()) * AX24 + VLOOKUP("Stamina",Cennik!$A$4:$B91,2,FALSE()) * J24,"Brak wartości")</f>
        <v>Brak wartości</v>
      </c>
      <c r="O24" s="696" t="str">
        <f t="shared" si="1"/>
        <v>Brak</v>
      </c>
      <c r="P24" s="695">
        <v>0</v>
      </c>
      <c r="Q24" s="697">
        <v>17.5</v>
      </c>
      <c r="R24" s="698">
        <v>2</v>
      </c>
      <c r="S24" s="672">
        <f t="shared" si="2"/>
        <v>0</v>
      </c>
      <c r="T24" s="699">
        <f t="shared" si="3"/>
        <v>35</v>
      </c>
      <c r="U24" s="716">
        <f t="shared" si="4"/>
        <v>0</v>
      </c>
      <c r="V24" s="717">
        <f t="shared" si="5"/>
        <v>7</v>
      </c>
      <c r="W24" s="718" t="str">
        <f t="shared" si="6"/>
        <v>Brak wartości</v>
      </c>
      <c r="X24" s="719" t="str">
        <f t="shared" si="7"/>
        <v>Brak wartości</v>
      </c>
      <c r="Y24" s="167" t="s">
        <v>40</v>
      </c>
      <c r="Z24" s="182"/>
      <c r="AA24" s="184" t="s">
        <v>504</v>
      </c>
      <c r="AB24" s="184">
        <v>4</v>
      </c>
      <c r="AC24" s="163" t="s">
        <v>1043</v>
      </c>
      <c r="AD24" s="163">
        <v>1</v>
      </c>
      <c r="AE24" s="163" t="s">
        <v>678</v>
      </c>
      <c r="AF24" s="163">
        <v>2</v>
      </c>
      <c r="AG24" s="164" t="s">
        <v>625</v>
      </c>
      <c r="AH24" s="164">
        <v>1</v>
      </c>
      <c r="AI24" s="165" t="s">
        <v>272</v>
      </c>
      <c r="AJ24" s="165">
        <v>2</v>
      </c>
      <c r="AK24" s="166" t="s">
        <v>434</v>
      </c>
      <c r="AL24" s="166">
        <v>1</v>
      </c>
      <c r="AM24" s="166" t="s">
        <v>8140</v>
      </c>
      <c r="AN24" s="722">
        <v>1</v>
      </c>
      <c r="AO24" s="704" t="s">
        <v>479</v>
      </c>
      <c r="AP24" s="723">
        <v>2</v>
      </c>
      <c r="AQ24" s="706" t="s">
        <v>40</v>
      </c>
      <c r="AR24" s="707"/>
      <c r="AS24" s="708" t="s">
        <v>40</v>
      </c>
      <c r="AT24" s="694"/>
      <c r="AU24" s="709" t="s">
        <v>40</v>
      </c>
      <c r="AV24" s="710"/>
      <c r="AW24" s="711" t="s">
        <v>40</v>
      </c>
      <c r="AX24" s="712"/>
    </row>
    <row r="25" spans="1:50" ht="12.75">
      <c r="A25" s="692" t="s">
        <v>3290</v>
      </c>
      <c r="B25" s="724" t="s">
        <v>146</v>
      </c>
      <c r="C25" s="715">
        <v>3</v>
      </c>
      <c r="D25" s="18" t="s">
        <v>147</v>
      </c>
      <c r="E25" s="694" t="s">
        <v>4551</v>
      </c>
      <c r="F25" s="694"/>
      <c r="G25" s="694" t="s">
        <v>12659</v>
      </c>
      <c r="H25" s="694">
        <v>10</v>
      </c>
      <c r="I25" s="694">
        <v>0.6</v>
      </c>
      <c r="J25" s="694">
        <v>15</v>
      </c>
      <c r="K25" s="695">
        <v>4</v>
      </c>
      <c r="L25" s="696" t="e">
        <f t="shared" si="0"/>
        <v>#VALUE!</v>
      </c>
      <c r="M25" s="696" t="str">
        <f>IFERROR(VLOOKUP(AA25,Cennik!$A$4:$B91, 2, FALSE()) * AB25 + VLOOKUP(AC25,Cennik!$A$4:$B91, 2, FALSE()) * AD25 + VLOOKUP(AE25,Cennik!$A$4:$B91, 2, FALSE()) * AF25 + VLOOKUP(AG25,Cennik!$A$4:$B91, 2, FALSE()) * AH25 + VLOOKUP(AI25,Cennik!$A$4:$B91, 2, FALSE()) * AJ25 + VLOOKUP(AK25,Cennik!$A$4:$B91, 2, FALSE()) * AL25 + VLOOKUP(AM25,Cennik!$A$4:$B91, 2, FALSE()) * AN25 + VLOOKUP(AO25,Cennik!$A$4:$B91, 2, FALSE()) * AP25 + VLOOKUP(AQ25,Cennik!$A$4:$B91, 2, FALSE()) * AR25 + VLOOKUP(AS25,Cennik!$A$4:$B91, 2, FALSE()) * AT25 + VLOOKUP(AU25,Cennik!$A$4:$B91, 2, FALSE()) * AV25 + VLOOKUP(AW25,Cennik!$A$4:$B91, 2, FALSE()) * AX25,"Brak wartości")</f>
        <v>Brak wartości</v>
      </c>
      <c r="N25" s="696" t="str">
        <f>IFERROR(VLOOKUP(AA25,Cennik!$A$4:$B91, 2, FALSE()) * AB25 + VLOOKUP(AC25,Cennik!$A$4:$B91, 2, FALSE()) * AD25 + VLOOKUP(AE25,Cennik!$A$4:$B91, 2, FALSE()) * AF25 + VLOOKUP(AG25,Cennik!$A$4:$B91, 2, FALSE()) * AH25 + VLOOKUP(AI25,Cennik!$A$4:$B91, 2, FALSE()) * AJ25 + VLOOKUP(AK25,Cennik!$A$4:$B91, 2, FALSE()) * AL25 + VLOOKUP(AM25,Cennik!$A$4:$B91, 2, FALSE()) * AN25 + VLOOKUP(AO25,Cennik!$A$4:$B91, 2, FALSE()) * AP25 + VLOOKUP(AQ25,Cennik!$A$4:$B91, 2, FALSE()) * AR25 + VLOOKUP(AS25,Cennik!$A$4:$B91, 2, FALSE()) * AT25 + VLOOKUP(AU25,Cennik!$A$4:$B91, 2, FALSE()) * AV25 + VLOOKUP(AW25,Cennik!$A$4:$B91, 2, FALSE()) * AX25 + VLOOKUP("Stamina",Cennik!$A$4:$B91,2,FALSE()) * J25,"Brak wartości")</f>
        <v>Brak wartości</v>
      </c>
      <c r="O25" s="696" t="str">
        <f t="shared" si="1"/>
        <v>Brak</v>
      </c>
      <c r="P25" s="695">
        <v>0</v>
      </c>
      <c r="Q25" s="697">
        <v>35</v>
      </c>
      <c r="R25" s="698">
        <v>1</v>
      </c>
      <c r="S25" s="672">
        <f t="shared" si="2"/>
        <v>0</v>
      </c>
      <c r="T25" s="699">
        <f t="shared" si="3"/>
        <v>35</v>
      </c>
      <c r="U25" s="716">
        <f t="shared" si="4"/>
        <v>0</v>
      </c>
      <c r="V25" s="717">
        <f t="shared" si="5"/>
        <v>9.3333333333333339</v>
      </c>
      <c r="W25" s="718" t="str">
        <f t="shared" si="6"/>
        <v>Brak wartości</v>
      </c>
      <c r="X25" s="719" t="str">
        <f t="shared" si="7"/>
        <v>Brak wartości</v>
      </c>
      <c r="Y25" s="167" t="s">
        <v>40</v>
      </c>
      <c r="Z25" s="182"/>
      <c r="AA25" s="184" t="s">
        <v>504</v>
      </c>
      <c r="AB25" s="184">
        <v>4</v>
      </c>
      <c r="AC25" s="675" t="s">
        <v>1043</v>
      </c>
      <c r="AD25" s="675">
        <v>1</v>
      </c>
      <c r="AE25" s="675" t="s">
        <v>1033</v>
      </c>
      <c r="AF25" s="675">
        <v>2</v>
      </c>
      <c r="AG25" s="674" t="s">
        <v>272</v>
      </c>
      <c r="AH25" s="674">
        <v>1</v>
      </c>
      <c r="AI25" s="672" t="s">
        <v>755</v>
      </c>
      <c r="AJ25" s="672">
        <v>1</v>
      </c>
      <c r="AK25" s="678" t="s">
        <v>434</v>
      </c>
      <c r="AL25" s="678">
        <v>1</v>
      </c>
      <c r="AM25" s="678" t="s">
        <v>8140</v>
      </c>
      <c r="AN25" s="725">
        <v>1</v>
      </c>
      <c r="AO25" s="704" t="s">
        <v>479</v>
      </c>
      <c r="AP25" s="707">
        <v>2</v>
      </c>
      <c r="AQ25" s="706" t="s">
        <v>40</v>
      </c>
      <c r="AR25" s="707"/>
      <c r="AS25" s="708" t="s">
        <v>40</v>
      </c>
      <c r="AT25" s="694"/>
      <c r="AU25" s="709" t="s">
        <v>40</v>
      </c>
      <c r="AV25" s="710"/>
      <c r="AW25" s="711" t="s">
        <v>40</v>
      </c>
      <c r="AX25" s="712"/>
    </row>
    <row r="26" spans="1:50" ht="12.75">
      <c r="A26" s="19"/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19"/>
      <c r="R26" s="24"/>
      <c r="S26" s="19"/>
      <c r="T26" s="726"/>
      <c r="U26" s="726"/>
      <c r="V26" s="726"/>
      <c r="W26" s="726"/>
      <c r="X26" s="726"/>
      <c r="Y26" s="726"/>
      <c r="Z26" s="726"/>
      <c r="AA26" s="726"/>
      <c r="AB26" s="726"/>
      <c r="AC26" s="726"/>
      <c r="AD26" s="726"/>
      <c r="AE26" s="726"/>
      <c r="AF26" s="726"/>
      <c r="AG26" s="726"/>
      <c r="AH26" s="726"/>
      <c r="AI26" s="726"/>
      <c r="AJ26" s="726"/>
      <c r="AK26" s="726"/>
      <c r="AL26" s="726"/>
      <c r="AM26" s="726"/>
      <c r="AN26" s="726"/>
      <c r="AO26" s="726"/>
      <c r="AP26" s="726"/>
      <c r="AQ26" s="726"/>
      <c r="AR26" s="726"/>
      <c r="AS26" s="726"/>
      <c r="AT26" s="726"/>
      <c r="AU26" s="726"/>
      <c r="AV26" s="726"/>
      <c r="AW26" s="726"/>
      <c r="AX26" s="727"/>
    </row>
    <row r="27" spans="1:50" ht="16.5" customHeight="1">
      <c r="A27" s="692" t="s">
        <v>3312</v>
      </c>
      <c r="B27" s="693" t="s">
        <v>37</v>
      </c>
      <c r="C27" s="168">
        <v>0</v>
      </c>
      <c r="D27" s="5" t="s">
        <v>38</v>
      </c>
      <c r="E27" s="694" t="s">
        <v>4551</v>
      </c>
      <c r="F27" s="694"/>
      <c r="G27" s="694" t="s">
        <v>12659</v>
      </c>
      <c r="H27" s="694">
        <v>5</v>
      </c>
      <c r="I27" s="694">
        <v>0.3</v>
      </c>
      <c r="J27" s="694">
        <v>15</v>
      </c>
      <c r="K27" s="695">
        <v>4</v>
      </c>
      <c r="L27" s="696" t="e">
        <f t="shared" ref="L27:L48" si="8">N27/K27</f>
        <v>#VALUE!</v>
      </c>
      <c r="M27" s="696" t="str">
        <f>IFERROR(VLOOKUP(AA27,Cennik!$A$4:$B91, 2, FALSE()) * AB27 + VLOOKUP(AC27,Cennik!$A$4:$B91, 2, FALSE()) * AD27 + VLOOKUP(AE27,Cennik!$A$4:$B91, 2, FALSE()) * AF27 + VLOOKUP(AG27,Cennik!$A$4:$B91, 2, FALSE()) * AH27 + VLOOKUP(AI27,Cennik!$A$4:$B91, 2, FALSE()) * AJ27 + VLOOKUP(AK27,Cennik!$A$4:$B91, 2, FALSE()) * AL27 + VLOOKUP(AM27,Cennik!$A$4:$B91, 2, FALSE()) * AN27 + VLOOKUP(AO27,Cennik!$A$4:$B91, 2, FALSE()) * AP27 + VLOOKUP(AQ27,Cennik!$A$4:$B91, 2, FALSE()) * AR27 + VLOOKUP(AS27,Cennik!$A$4:$B91, 2, FALSE()) * AT27 + VLOOKUP(AU27,Cennik!$A$4:$B91, 2, FALSE()) * AV27 + VLOOKUP(AW27,Cennik!$A$4:$B91, 2, FALSE()) * AX27,"Brak wartości")</f>
        <v>Brak wartości</v>
      </c>
      <c r="N27" s="696" t="str">
        <f>IFERROR(VLOOKUP(AA27,Cennik!$A$4:$B91, 2, FALSE()) * AB27 + VLOOKUP(AC27,Cennik!$A$4:$B91, 2, FALSE()) * AD27 + VLOOKUP(AE27,Cennik!$A$4:$B91, 2, FALSE()) * AF27 + VLOOKUP(AG27,Cennik!$A$4:$B91, 2, FALSE()) * AH27 + VLOOKUP(AI27,Cennik!$A$4:$B91, 2, FALSE()) * AJ27 + VLOOKUP(AK27,Cennik!$A$4:$B91, 2, FALSE()) * AL27 + VLOOKUP(AM27,Cennik!$A$4:$B91, 2, FALSE()) * AN27 + VLOOKUP(AO27,Cennik!$A$4:$B91, 2, FALSE()) * AP27 + VLOOKUP(AQ27,Cennik!$A$4:$B91, 2, FALSE()) * AR27 + VLOOKUP(AS27,Cennik!$A$4:$B91, 2, FALSE()) * AT27 + VLOOKUP(AU27,Cennik!$A$4:$B91, 2, FALSE()) * AV27 + VLOOKUP(AW27,Cennik!$A$4:$B91, 2, FALSE()) * AX27 + VLOOKUP("Stamina",Cennik!$A$4:$B91,2,FALSE()) * J27,"Brak wartości")</f>
        <v>Brak wartości</v>
      </c>
      <c r="O27" s="696" t="str">
        <f t="shared" ref="O27:O48" si="9">IFERROR(N27 * (100 / (K27 * T27)), "Brak")</f>
        <v>Brak</v>
      </c>
      <c r="P27" s="695">
        <v>0</v>
      </c>
      <c r="Q27" s="697">
        <v>2.5</v>
      </c>
      <c r="R27" s="698">
        <v>2</v>
      </c>
      <c r="S27" s="672">
        <f t="shared" ref="S27:S48" si="10">P27*R27</f>
        <v>0</v>
      </c>
      <c r="T27" s="699">
        <f t="shared" ref="T27:T48" si="11">Q27*R27</f>
        <v>5</v>
      </c>
      <c r="U27" s="700">
        <f t="shared" ref="U27:U48" si="12">IFERROR((P27*$K27)/$J27, "Brak wartości")</f>
        <v>0</v>
      </c>
      <c r="V27" s="701">
        <f t="shared" ref="V27:V48" si="13">IFERROR((T27*$K27)/$J27, "Brak wartości")</f>
        <v>1.3333333333333333</v>
      </c>
      <c r="W27" s="700" t="str">
        <f t="shared" ref="W27:W48" si="14">IFERROR((P27*$K27)/$N27, "Brak wartości")</f>
        <v>Brak wartości</v>
      </c>
      <c r="X27" s="702" t="str">
        <f t="shared" ref="X27:X48" si="15">IFERROR((T27*$K27)/$N27, "Brak wartości")</f>
        <v>Brak wartości</v>
      </c>
      <c r="Y27" s="167" t="s">
        <v>40</v>
      </c>
      <c r="Z27" s="182"/>
      <c r="AA27" s="161" t="s">
        <v>675</v>
      </c>
      <c r="AB27" s="161">
        <v>4</v>
      </c>
      <c r="AC27" s="163" t="s">
        <v>523</v>
      </c>
      <c r="AD27" s="163">
        <v>1</v>
      </c>
      <c r="AE27" s="163" t="s">
        <v>40</v>
      </c>
      <c r="AF27" s="163"/>
      <c r="AG27" s="164" t="s">
        <v>40</v>
      </c>
      <c r="AH27" s="164"/>
      <c r="AI27" s="164" t="s">
        <v>40</v>
      </c>
      <c r="AJ27" s="164"/>
      <c r="AK27" s="165" t="s">
        <v>40</v>
      </c>
      <c r="AL27" s="165"/>
      <c r="AM27" s="166" t="s">
        <v>40</v>
      </c>
      <c r="AN27" s="166"/>
      <c r="AO27" s="166" t="s">
        <v>40</v>
      </c>
      <c r="AP27" s="167"/>
      <c r="AQ27" s="168" t="s">
        <v>40</v>
      </c>
      <c r="AR27" s="202"/>
      <c r="AS27" s="5" t="s">
        <v>40</v>
      </c>
      <c r="AT27" s="37"/>
      <c r="AU27" s="161" t="s">
        <v>40</v>
      </c>
      <c r="AV27" s="197"/>
      <c r="AW27" s="162" t="s">
        <v>40</v>
      </c>
      <c r="AX27" s="198"/>
    </row>
    <row r="28" spans="1:50" ht="16.5" customHeight="1">
      <c r="A28" s="692" t="s">
        <v>3312</v>
      </c>
      <c r="B28" s="693" t="s">
        <v>49</v>
      </c>
      <c r="C28" s="168">
        <v>0</v>
      </c>
      <c r="D28" s="5" t="s">
        <v>50</v>
      </c>
      <c r="E28" s="694" t="s">
        <v>4551</v>
      </c>
      <c r="F28" s="694"/>
      <c r="G28" s="694" t="s">
        <v>12659</v>
      </c>
      <c r="H28" s="694">
        <v>5</v>
      </c>
      <c r="I28" s="694">
        <v>0.3</v>
      </c>
      <c r="J28" s="694">
        <v>15</v>
      </c>
      <c r="K28" s="695">
        <v>5</v>
      </c>
      <c r="L28" s="696" t="e">
        <f t="shared" si="8"/>
        <v>#VALUE!</v>
      </c>
      <c r="M28" s="696" t="str">
        <f>IFERROR(VLOOKUP(AA28,Cennik!$A$4:$B91, 2, FALSE()) * AB28 + VLOOKUP(AC28,Cennik!$A$4:$B91, 2, FALSE()) * AD28 + VLOOKUP(AE28,Cennik!$A$4:$B91, 2, FALSE()) * AF28 + VLOOKUP(AG28,Cennik!$A$4:$B91, 2, FALSE()) * AH28 + VLOOKUP(AI28,Cennik!$A$4:$B91, 2, FALSE()) * AJ28 + VLOOKUP(AK28,Cennik!$A$4:$B91, 2, FALSE()) * AL28 + VLOOKUP(AM28,Cennik!$A$4:$B91, 2, FALSE()) * AN28 + VLOOKUP(AO28,Cennik!$A$4:$B91, 2, FALSE()) * AP28 + VLOOKUP(AQ28,Cennik!$A$4:$B91, 2, FALSE()) * AR28 + VLOOKUP(AS28,Cennik!$A$4:$B91, 2, FALSE()) * AT28 + VLOOKUP(AU28,Cennik!$A$4:$B91, 2, FALSE()) * AV28 + VLOOKUP(AW28,Cennik!$A$4:$B91, 2, FALSE()) * AX28,"Brak wartości")</f>
        <v>Brak wartości</v>
      </c>
      <c r="N28" s="696" t="str">
        <f>IFERROR(VLOOKUP(AA28,Cennik!$A$4:$B91, 2, FALSE()) * AB28 + VLOOKUP(AC28,Cennik!$A$4:$B91, 2, FALSE()) * AD28 + VLOOKUP(AE28,Cennik!$A$4:$B91, 2, FALSE()) * AF28 + VLOOKUP(AG28,Cennik!$A$4:$B91, 2, FALSE()) * AH28 + VLOOKUP(AI28,Cennik!$A$4:$B91, 2, FALSE()) * AJ28 + VLOOKUP(AK28,Cennik!$A$4:$B91, 2, FALSE()) * AL28 + VLOOKUP(AM28,Cennik!$A$4:$B91, 2, FALSE()) * AN28 + VLOOKUP(AO28,Cennik!$A$4:$B91, 2, FALSE()) * AP28 + VLOOKUP(AQ28,Cennik!$A$4:$B91, 2, FALSE()) * AR28 + VLOOKUP(AS28,Cennik!$A$4:$B91, 2, FALSE()) * AT28 + VLOOKUP(AU28,Cennik!$A$4:$B91, 2, FALSE()) * AV28 + VLOOKUP(AW28,Cennik!$A$4:$B91, 2, FALSE()) * AX28 + VLOOKUP("Stamina",Cennik!$A$4:$B91,2,FALSE()) * J28,"Brak wartości")</f>
        <v>Brak wartości</v>
      </c>
      <c r="O28" s="696" t="str">
        <f t="shared" si="9"/>
        <v>Brak</v>
      </c>
      <c r="P28" s="695">
        <v>0</v>
      </c>
      <c r="Q28" s="697">
        <v>2.5</v>
      </c>
      <c r="R28" s="698">
        <v>2</v>
      </c>
      <c r="S28" s="672">
        <f t="shared" si="10"/>
        <v>0</v>
      </c>
      <c r="T28" s="699">
        <f t="shared" si="11"/>
        <v>5</v>
      </c>
      <c r="U28" s="700">
        <f t="shared" si="12"/>
        <v>0</v>
      </c>
      <c r="V28" s="713">
        <f t="shared" si="13"/>
        <v>1.6666666666666667</v>
      </c>
      <c r="W28" s="700" t="str">
        <f t="shared" si="14"/>
        <v>Brak wartości</v>
      </c>
      <c r="X28" s="714" t="str">
        <f t="shared" si="15"/>
        <v>Brak wartości</v>
      </c>
      <c r="Y28" s="167" t="s">
        <v>40</v>
      </c>
      <c r="Z28" s="182"/>
      <c r="AA28" s="161" t="s">
        <v>1033</v>
      </c>
      <c r="AB28" s="161">
        <v>4</v>
      </c>
      <c r="AC28" s="163" t="s">
        <v>523</v>
      </c>
      <c r="AD28" s="163">
        <v>1</v>
      </c>
      <c r="AE28" s="163" t="s">
        <v>40</v>
      </c>
      <c r="AF28" s="163"/>
      <c r="AG28" s="164" t="s">
        <v>40</v>
      </c>
      <c r="AH28" s="164"/>
      <c r="AI28" s="164" t="s">
        <v>40</v>
      </c>
      <c r="AJ28" s="164"/>
      <c r="AK28" s="165" t="s">
        <v>40</v>
      </c>
      <c r="AL28" s="165"/>
      <c r="AM28" s="166" t="s">
        <v>40</v>
      </c>
      <c r="AN28" s="166"/>
      <c r="AO28" s="166" t="s">
        <v>40</v>
      </c>
      <c r="AP28" s="167"/>
      <c r="AQ28" s="168" t="s">
        <v>40</v>
      </c>
      <c r="AR28" s="202"/>
      <c r="AS28" s="5" t="s">
        <v>40</v>
      </c>
      <c r="AT28" s="37"/>
      <c r="AU28" s="161" t="s">
        <v>40</v>
      </c>
      <c r="AV28" s="197"/>
      <c r="AW28" s="162" t="s">
        <v>40</v>
      </c>
      <c r="AX28" s="198"/>
    </row>
    <row r="29" spans="1:50" ht="16.5" customHeight="1">
      <c r="A29" s="692" t="s">
        <v>3312</v>
      </c>
      <c r="B29" s="693" t="s">
        <v>54</v>
      </c>
      <c r="C29" s="715">
        <v>0</v>
      </c>
      <c r="D29" s="18" t="s">
        <v>55</v>
      </c>
      <c r="E29" s="694" t="s">
        <v>4551</v>
      </c>
      <c r="F29" s="694"/>
      <c r="G29" s="694" t="s">
        <v>12659</v>
      </c>
      <c r="H29" s="694">
        <v>5</v>
      </c>
      <c r="I29" s="694">
        <v>0.3</v>
      </c>
      <c r="J29" s="694">
        <v>15</v>
      </c>
      <c r="K29" s="695">
        <v>5</v>
      </c>
      <c r="L29" s="696" t="e">
        <f t="shared" si="8"/>
        <v>#VALUE!</v>
      </c>
      <c r="M29" s="696" t="str">
        <f>IFERROR(VLOOKUP(AA29,Cennik!$A$4:$B91, 2, FALSE()) * AB29 + VLOOKUP(AC29,Cennik!$A$4:$B91, 2, FALSE()) * AD29 + VLOOKUP(AE29,Cennik!$A$4:$B91, 2, FALSE()) * AF29 + VLOOKUP(AG29,Cennik!$A$4:$B91, 2, FALSE()) * AH29 + VLOOKUP(AI29,Cennik!$A$4:$B91, 2, FALSE()) * AJ29 + VLOOKUP(AK29,Cennik!$A$4:$B91, 2, FALSE()) * AL29 + VLOOKUP(AM29,Cennik!$A$4:$B91, 2, FALSE()) * AN29 + VLOOKUP(AO29,Cennik!$A$4:$B91, 2, FALSE()) * AP29 + VLOOKUP(AQ29,Cennik!$A$4:$B91, 2, FALSE()) * AR29 + VLOOKUP(AS29,Cennik!$A$4:$B91, 2, FALSE()) * AT29 + VLOOKUP(AU29,Cennik!$A$4:$B91, 2, FALSE()) * AV29 + VLOOKUP(AW29,Cennik!$A$4:$B91, 2, FALSE()) * AX29,"Brak wartości")</f>
        <v>Brak wartości</v>
      </c>
      <c r="N29" s="696" t="str">
        <f>IFERROR(VLOOKUP(AA29,Cennik!$A$4:$B91, 2, FALSE()) * AB29 + VLOOKUP(AC29,Cennik!$A$4:$B91, 2, FALSE()) * AD29 + VLOOKUP(AE29,Cennik!$A$4:$B91, 2, FALSE()) * AF29 + VLOOKUP(AG29,Cennik!$A$4:$B91, 2, FALSE()) * AH29 + VLOOKUP(AI29,Cennik!$A$4:$B91, 2, FALSE()) * AJ29 + VLOOKUP(AK29,Cennik!$A$4:$B91, 2, FALSE()) * AL29 + VLOOKUP(AM29,Cennik!$A$4:$B91, 2, FALSE()) * AN29 + VLOOKUP(AO29,Cennik!$A$4:$B91, 2, FALSE()) * AP29 + VLOOKUP(AQ29,Cennik!$A$4:$B91, 2, FALSE()) * AR29 + VLOOKUP(AS29,Cennik!$A$4:$B91, 2, FALSE()) * AT29 + VLOOKUP(AU29,Cennik!$A$4:$B91, 2, FALSE()) * AV29 + VLOOKUP(AW29,Cennik!$A$4:$B91, 2, FALSE()) * AX29 + VLOOKUP("Stamina",Cennik!$A$4:$B91,2,FALSE()) * J29,"Brak wartości")</f>
        <v>Brak wartości</v>
      </c>
      <c r="O29" s="696" t="str">
        <f t="shared" si="9"/>
        <v>Brak</v>
      </c>
      <c r="P29" s="695">
        <v>0</v>
      </c>
      <c r="Q29" s="697">
        <v>2.5</v>
      </c>
      <c r="R29" s="698">
        <v>4</v>
      </c>
      <c r="S29" s="672">
        <f t="shared" si="10"/>
        <v>0</v>
      </c>
      <c r="T29" s="699">
        <f t="shared" si="11"/>
        <v>10</v>
      </c>
      <c r="U29" s="716">
        <f t="shared" si="12"/>
        <v>0</v>
      </c>
      <c r="V29" s="717">
        <f t="shared" si="13"/>
        <v>3.3333333333333335</v>
      </c>
      <c r="W29" s="718" t="str">
        <f t="shared" si="14"/>
        <v>Brak wartości</v>
      </c>
      <c r="X29" s="719" t="str">
        <f t="shared" si="15"/>
        <v>Brak wartości</v>
      </c>
      <c r="Y29" s="167" t="s">
        <v>40</v>
      </c>
      <c r="Z29" s="182"/>
      <c r="AA29" s="184" t="s">
        <v>343</v>
      </c>
      <c r="AB29" s="184">
        <v>2</v>
      </c>
      <c r="AC29" s="163" t="s">
        <v>1033</v>
      </c>
      <c r="AD29" s="163">
        <v>2</v>
      </c>
      <c r="AE29" s="163" t="s">
        <v>247</v>
      </c>
      <c r="AF29" s="163">
        <v>2</v>
      </c>
      <c r="AG29" s="164" t="s">
        <v>523</v>
      </c>
      <c r="AH29" s="164">
        <v>1</v>
      </c>
      <c r="AI29" s="165" t="s">
        <v>40</v>
      </c>
      <c r="AJ29" s="165"/>
      <c r="AK29" s="166" t="s">
        <v>40</v>
      </c>
      <c r="AL29" s="166"/>
      <c r="AM29" s="166" t="s">
        <v>40</v>
      </c>
      <c r="AN29" s="722"/>
      <c r="AO29" s="704" t="s">
        <v>40</v>
      </c>
      <c r="AP29" s="723"/>
      <c r="AQ29" s="706" t="s">
        <v>40</v>
      </c>
      <c r="AR29" s="707"/>
      <c r="AS29" s="708" t="s">
        <v>40</v>
      </c>
      <c r="AT29" s="694"/>
      <c r="AU29" s="709" t="s">
        <v>40</v>
      </c>
      <c r="AV29" s="710"/>
      <c r="AW29" s="711" t="s">
        <v>40</v>
      </c>
      <c r="AX29" s="712"/>
    </row>
    <row r="30" spans="1:50" ht="16.5" customHeight="1">
      <c r="A30" s="692" t="s">
        <v>3312</v>
      </c>
      <c r="B30" s="693" t="s">
        <v>59</v>
      </c>
      <c r="C30" s="715">
        <v>0</v>
      </c>
      <c r="D30" s="18" t="s">
        <v>60</v>
      </c>
      <c r="E30" s="694" t="s">
        <v>4551</v>
      </c>
      <c r="F30" s="694"/>
      <c r="G30" s="694" t="s">
        <v>12659</v>
      </c>
      <c r="H30" s="694">
        <v>5</v>
      </c>
      <c r="I30" s="694">
        <v>0.3</v>
      </c>
      <c r="J30" s="694">
        <v>15</v>
      </c>
      <c r="K30" s="695">
        <v>4</v>
      </c>
      <c r="L30" s="696" t="e">
        <f t="shared" si="8"/>
        <v>#VALUE!</v>
      </c>
      <c r="M30" s="696" t="str">
        <f>IFERROR(VLOOKUP(AA30,Cennik!$A$4:$B91, 2, FALSE()) * AB30 + VLOOKUP(AC30,Cennik!$A$4:$B91, 2, FALSE()) * AD30 + VLOOKUP(AE30,Cennik!$A$4:$B91, 2, FALSE()) * AF30 + VLOOKUP(AG30,Cennik!$A$4:$B91, 2, FALSE()) * AH30 + VLOOKUP(AI30,Cennik!$A$4:$B91, 2, FALSE()) * AJ30 + VLOOKUP(AK30,Cennik!$A$4:$B91, 2, FALSE()) * AL30 + VLOOKUP(AM30,Cennik!$A$4:$B91, 2, FALSE()) * AN30 + VLOOKUP(AO30,Cennik!$A$4:$B91, 2, FALSE()) * AP30 + VLOOKUP(AQ30,Cennik!$A$4:$B91, 2, FALSE()) * AR30 + VLOOKUP(AS30,Cennik!$A$4:$B91, 2, FALSE()) * AT30 + VLOOKUP(AU30,Cennik!$A$4:$B91, 2, FALSE()) * AV30 + VLOOKUP(AW30,Cennik!$A$4:$B91, 2, FALSE()) * AX30,"Brak wartości")</f>
        <v>Brak wartości</v>
      </c>
      <c r="N30" s="696" t="str">
        <f>IFERROR(VLOOKUP(AA30,Cennik!$A$4:$B91, 2, FALSE()) * AB30 + VLOOKUP(AC30,Cennik!$A$4:$B91, 2, FALSE()) * AD30 + VLOOKUP(AE30,Cennik!$A$4:$B91, 2, FALSE()) * AF30 + VLOOKUP(AG30,Cennik!$A$4:$B91, 2, FALSE()) * AH30 + VLOOKUP(AI30,Cennik!$A$4:$B91, 2, FALSE()) * AJ30 + VLOOKUP(AK30,Cennik!$A$4:$B91, 2, FALSE()) * AL30 + VLOOKUP(AM30,Cennik!$A$4:$B91, 2, FALSE()) * AN30 + VLOOKUP(AO30,Cennik!$A$4:$B91, 2, FALSE()) * AP30 + VLOOKUP(AQ30,Cennik!$A$4:$B91, 2, FALSE()) * AR30 + VLOOKUP(AS30,Cennik!$A$4:$B91, 2, FALSE()) * AT30 + VLOOKUP(AU30,Cennik!$A$4:$B91, 2, FALSE()) * AV30 + VLOOKUP(AW30,Cennik!$A$4:$B91, 2, FALSE()) * AX30 + VLOOKUP("Stamina",Cennik!$A$4:$B91,2,FALSE()) * J30,"Brak wartości")</f>
        <v>Brak wartości</v>
      </c>
      <c r="O30" s="696" t="str">
        <f t="shared" si="9"/>
        <v>Brak</v>
      </c>
      <c r="P30" s="695">
        <v>0</v>
      </c>
      <c r="Q30" s="697">
        <v>5</v>
      </c>
      <c r="R30" s="698">
        <v>2</v>
      </c>
      <c r="S30" s="672">
        <f t="shared" si="10"/>
        <v>0</v>
      </c>
      <c r="T30" s="699">
        <f t="shared" si="11"/>
        <v>10</v>
      </c>
      <c r="U30" s="716">
        <f t="shared" si="12"/>
        <v>0</v>
      </c>
      <c r="V30" s="717">
        <f t="shared" si="13"/>
        <v>2.6666666666666665</v>
      </c>
      <c r="W30" s="718" t="str">
        <f t="shared" si="14"/>
        <v>Brak wartości</v>
      </c>
      <c r="X30" s="719" t="str">
        <f t="shared" si="15"/>
        <v>Brak wartości</v>
      </c>
      <c r="Y30" s="167" t="s">
        <v>40</v>
      </c>
      <c r="Z30" s="182"/>
      <c r="AA30" s="184" t="s">
        <v>1028</v>
      </c>
      <c r="AB30" s="184">
        <v>6</v>
      </c>
      <c r="AC30" s="163" t="s">
        <v>1043</v>
      </c>
      <c r="AD30" s="163">
        <v>2</v>
      </c>
      <c r="AE30" s="163" t="s">
        <v>582</v>
      </c>
      <c r="AF30" s="163">
        <v>5</v>
      </c>
      <c r="AG30" s="164" t="s">
        <v>523</v>
      </c>
      <c r="AH30" s="164">
        <v>1</v>
      </c>
      <c r="AI30" s="165" t="s">
        <v>40</v>
      </c>
      <c r="AJ30" s="165"/>
      <c r="AK30" s="166" t="s">
        <v>40</v>
      </c>
      <c r="AL30" s="166"/>
      <c r="AM30" s="166" t="s">
        <v>40</v>
      </c>
      <c r="AN30" s="722"/>
      <c r="AO30" s="704" t="s">
        <v>40</v>
      </c>
      <c r="AP30" s="723"/>
      <c r="AQ30" s="706" t="s">
        <v>40</v>
      </c>
      <c r="AR30" s="707"/>
      <c r="AS30" s="708" t="s">
        <v>40</v>
      </c>
      <c r="AT30" s="694"/>
      <c r="AU30" s="709" t="s">
        <v>40</v>
      </c>
      <c r="AV30" s="710"/>
      <c r="AW30" s="711" t="s">
        <v>40</v>
      </c>
      <c r="AX30" s="712"/>
    </row>
    <row r="31" spans="1:50" ht="16.5" customHeight="1">
      <c r="A31" s="692" t="s">
        <v>3312</v>
      </c>
      <c r="B31" s="693" t="s">
        <v>64</v>
      </c>
      <c r="C31" s="715">
        <v>0</v>
      </c>
      <c r="D31" s="18" t="s">
        <v>65</v>
      </c>
      <c r="E31" s="694" t="s">
        <v>4551</v>
      </c>
      <c r="F31" s="694"/>
      <c r="G31" s="694" t="s">
        <v>12659</v>
      </c>
      <c r="H31" s="694">
        <v>5</v>
      </c>
      <c r="I31" s="694">
        <v>0.3</v>
      </c>
      <c r="J31" s="694">
        <v>15</v>
      </c>
      <c r="K31" s="695">
        <v>5</v>
      </c>
      <c r="L31" s="696" t="e">
        <f t="shared" si="8"/>
        <v>#VALUE!</v>
      </c>
      <c r="M31" s="696" t="str">
        <f>IFERROR(VLOOKUP(AA31,Cennik!$A$4:$B91, 2, FALSE()) * AB31 + VLOOKUP(AC31,Cennik!$A$4:$B91, 2, FALSE()) * AD31 + VLOOKUP(AE31,Cennik!$A$4:$B91, 2, FALSE()) * AF31 + VLOOKUP(AG31,Cennik!$A$4:$B91, 2, FALSE()) * AH31 + VLOOKUP(AI31,Cennik!$A$4:$B91, 2, FALSE()) * AJ31 + VLOOKUP(AK31,Cennik!$A$4:$B91, 2, FALSE()) * AL31 + VLOOKUP(AM31,Cennik!$A$4:$B91, 2, FALSE()) * AN31 + VLOOKUP(AO31,Cennik!$A$4:$B91, 2, FALSE()) * AP31 + VLOOKUP(AQ31,Cennik!$A$4:$B91, 2, FALSE()) * AR31 + VLOOKUP(AS31,Cennik!$A$4:$B91, 2, FALSE()) * AT31 + VLOOKUP(AU31,Cennik!$A$4:$B91, 2, FALSE()) * AV31 + VLOOKUP(AW31,Cennik!$A$4:$B91, 2, FALSE()) * AX31,"Brak wartości")</f>
        <v>Brak wartości</v>
      </c>
      <c r="N31" s="696" t="str">
        <f>IFERROR(VLOOKUP(AA31,Cennik!$A$4:$B91, 2, FALSE()) * AB31 + VLOOKUP(AC31,Cennik!$A$4:$B91, 2, FALSE()) * AD31 + VLOOKUP(AE31,Cennik!$A$4:$B91, 2, FALSE()) * AF31 + VLOOKUP(AG31,Cennik!$A$4:$B91, 2, FALSE()) * AH31 + VLOOKUP(AI31,Cennik!$A$4:$B91, 2, FALSE()) * AJ31 + VLOOKUP(AK31,Cennik!$A$4:$B91, 2, FALSE()) * AL31 + VLOOKUP(AM31,Cennik!$A$4:$B91, 2, FALSE()) * AN31 + VLOOKUP(AO31,Cennik!$A$4:$B91, 2, FALSE()) * AP31 + VLOOKUP(AQ31,Cennik!$A$4:$B91, 2, FALSE()) * AR31 + VLOOKUP(AS31,Cennik!$A$4:$B91, 2, FALSE()) * AT31 + VLOOKUP(AU31,Cennik!$A$4:$B91, 2, FALSE()) * AV31 + VLOOKUP(AW31,Cennik!$A$4:$B91, 2, FALSE()) * AX31 + VLOOKUP("Stamina",Cennik!$A$4:$B91,2,FALSE()) * J31,"Brak wartości")</f>
        <v>Brak wartości</v>
      </c>
      <c r="O31" s="696" t="str">
        <f t="shared" si="9"/>
        <v>Brak</v>
      </c>
      <c r="P31" s="695">
        <v>0</v>
      </c>
      <c r="Q31" s="697">
        <v>10</v>
      </c>
      <c r="R31" s="698">
        <v>1</v>
      </c>
      <c r="S31" s="672">
        <f t="shared" si="10"/>
        <v>0</v>
      </c>
      <c r="T31" s="699">
        <f t="shared" si="11"/>
        <v>10</v>
      </c>
      <c r="U31" s="716">
        <f t="shared" si="12"/>
        <v>0</v>
      </c>
      <c r="V31" s="717">
        <f t="shared" si="13"/>
        <v>3.3333333333333335</v>
      </c>
      <c r="W31" s="718" t="str">
        <f t="shared" si="14"/>
        <v>Brak wartości</v>
      </c>
      <c r="X31" s="719" t="str">
        <f t="shared" si="15"/>
        <v>Brak wartości</v>
      </c>
      <c r="Y31" s="167" t="s">
        <v>40</v>
      </c>
      <c r="Z31" s="182"/>
      <c r="AA31" s="184" t="s">
        <v>343</v>
      </c>
      <c r="AB31" s="184">
        <v>2</v>
      </c>
      <c r="AC31" s="163" t="s">
        <v>678</v>
      </c>
      <c r="AD31" s="163">
        <v>3</v>
      </c>
      <c r="AE31" s="163" t="s">
        <v>252</v>
      </c>
      <c r="AF31" s="163">
        <v>2</v>
      </c>
      <c r="AG31" s="164" t="s">
        <v>523</v>
      </c>
      <c r="AH31" s="164">
        <v>1</v>
      </c>
      <c r="AI31" s="165" t="s">
        <v>40</v>
      </c>
      <c r="AJ31" s="165"/>
      <c r="AK31" s="166" t="s">
        <v>40</v>
      </c>
      <c r="AL31" s="166"/>
      <c r="AM31" s="166" t="s">
        <v>40</v>
      </c>
      <c r="AN31" s="722"/>
      <c r="AO31" s="704" t="s">
        <v>40</v>
      </c>
      <c r="AP31" s="723"/>
      <c r="AQ31" s="706" t="s">
        <v>40</v>
      </c>
      <c r="AR31" s="707"/>
      <c r="AS31" s="708" t="s">
        <v>40</v>
      </c>
      <c r="AT31" s="694"/>
      <c r="AU31" s="709" t="s">
        <v>40</v>
      </c>
      <c r="AV31" s="710"/>
      <c r="AW31" s="711" t="s">
        <v>40</v>
      </c>
      <c r="AX31" s="712"/>
    </row>
    <row r="32" spans="1:50" ht="16.5" customHeight="1">
      <c r="A32" s="692" t="s">
        <v>3312</v>
      </c>
      <c r="B32" s="720" t="s">
        <v>69</v>
      </c>
      <c r="C32" s="715">
        <v>1</v>
      </c>
      <c r="D32" s="18" t="s">
        <v>70</v>
      </c>
      <c r="E32" s="694" t="s">
        <v>4551</v>
      </c>
      <c r="F32" s="694"/>
      <c r="G32" s="694" t="s">
        <v>12659</v>
      </c>
      <c r="H32" s="694">
        <v>5</v>
      </c>
      <c r="I32" s="694">
        <v>0.4</v>
      </c>
      <c r="J32" s="694">
        <v>10</v>
      </c>
      <c r="K32" s="695">
        <v>4</v>
      </c>
      <c r="L32" s="696" t="e">
        <f t="shared" si="8"/>
        <v>#VALUE!</v>
      </c>
      <c r="M32" s="696" t="str">
        <f>IFERROR(VLOOKUP(AA32,Cennik!$A$4:$B91, 2, FALSE()) * AB32 + VLOOKUP(AC32,Cennik!$A$4:$B91, 2, FALSE()) * AD32 + VLOOKUP(AE32,Cennik!$A$4:$B91, 2, FALSE()) * AF32 + VLOOKUP(AG32,Cennik!$A$4:$B91, 2, FALSE()) * AH32 + VLOOKUP(AI32,Cennik!$A$4:$B91, 2, FALSE()) * AJ32 + VLOOKUP(AK32,Cennik!$A$4:$B91, 2, FALSE()) * AL32 + VLOOKUP(AM32,Cennik!$A$4:$B91, 2, FALSE()) * AN32 + VLOOKUP(AO32,Cennik!$A$4:$B91, 2, FALSE()) * AP32 + VLOOKUP(AQ32,Cennik!$A$4:$B91, 2, FALSE()) * AR32 + VLOOKUP(AS32,Cennik!$A$4:$B91, 2, FALSE()) * AT32 + VLOOKUP(AU32,Cennik!$A$4:$B91, 2, FALSE()) * AV32 + VLOOKUP(AW32,Cennik!$A$4:$B91, 2, FALSE()) * AX32,"Brak wartości")</f>
        <v>Brak wartości</v>
      </c>
      <c r="N32" s="696" t="str">
        <f>IFERROR(VLOOKUP(AA32,Cennik!$A$4:$B91, 2, FALSE()) * AB32 + VLOOKUP(AC32,Cennik!$A$4:$B91, 2, FALSE()) * AD32 + VLOOKUP(AE32,Cennik!$A$4:$B91, 2, FALSE()) * AF32 + VLOOKUP(AG32,Cennik!$A$4:$B91, 2, FALSE()) * AH32 + VLOOKUP(AI32,Cennik!$A$4:$B91, 2, FALSE()) * AJ32 + VLOOKUP(AK32,Cennik!$A$4:$B91, 2, FALSE()) * AL32 + VLOOKUP(AM32,Cennik!$A$4:$B91, 2, FALSE()) * AN32 + VLOOKUP(AO32,Cennik!$A$4:$B91, 2, FALSE()) * AP32 + VLOOKUP(AQ32,Cennik!$A$4:$B91, 2, FALSE()) * AR32 + VLOOKUP(AS32,Cennik!$A$4:$B91, 2, FALSE()) * AT32 + VLOOKUP(AU32,Cennik!$A$4:$B91, 2, FALSE()) * AV32 + VLOOKUP(AW32,Cennik!$A$4:$B91, 2, FALSE()) * AX32 + VLOOKUP("Stamina",Cennik!$A$4:$B91,2,FALSE()) * J32,"Brak wartości")</f>
        <v>Brak wartości</v>
      </c>
      <c r="O32" s="696" t="str">
        <f t="shared" si="9"/>
        <v>Brak</v>
      </c>
      <c r="P32" s="695">
        <v>0</v>
      </c>
      <c r="Q32" s="697">
        <v>5</v>
      </c>
      <c r="R32" s="698">
        <v>4</v>
      </c>
      <c r="S32" s="672">
        <f t="shared" si="10"/>
        <v>0</v>
      </c>
      <c r="T32" s="699">
        <f t="shared" si="11"/>
        <v>20</v>
      </c>
      <c r="U32" s="716">
        <f t="shared" si="12"/>
        <v>0</v>
      </c>
      <c r="V32" s="717">
        <f t="shared" si="13"/>
        <v>8</v>
      </c>
      <c r="W32" s="718" t="str">
        <f t="shared" si="14"/>
        <v>Brak wartości</v>
      </c>
      <c r="X32" s="719" t="str">
        <f t="shared" si="15"/>
        <v>Brak wartości</v>
      </c>
      <c r="Y32" s="167" t="s">
        <v>40</v>
      </c>
      <c r="Z32" s="182"/>
      <c r="AA32" s="184" t="s">
        <v>504</v>
      </c>
      <c r="AB32" s="184">
        <v>4</v>
      </c>
      <c r="AC32" s="163" t="s">
        <v>1043</v>
      </c>
      <c r="AD32" s="163">
        <v>2</v>
      </c>
      <c r="AE32" s="163" t="s">
        <v>343</v>
      </c>
      <c r="AF32" s="163">
        <v>3</v>
      </c>
      <c r="AG32" s="164" t="s">
        <v>1033</v>
      </c>
      <c r="AH32" s="164">
        <v>3</v>
      </c>
      <c r="AI32" s="165" t="s">
        <v>434</v>
      </c>
      <c r="AJ32" s="165">
        <v>2</v>
      </c>
      <c r="AK32" s="166" t="s">
        <v>479</v>
      </c>
      <c r="AL32" s="166">
        <v>1</v>
      </c>
      <c r="AM32" s="166" t="s">
        <v>40</v>
      </c>
      <c r="AN32" s="722"/>
      <c r="AO32" s="704" t="s">
        <v>40</v>
      </c>
      <c r="AP32" s="723"/>
      <c r="AQ32" s="706" t="s">
        <v>40</v>
      </c>
      <c r="AR32" s="707"/>
      <c r="AS32" s="708" t="s">
        <v>40</v>
      </c>
      <c r="AT32" s="694"/>
      <c r="AU32" s="709" t="s">
        <v>40</v>
      </c>
      <c r="AV32" s="710"/>
      <c r="AW32" s="711" t="s">
        <v>40</v>
      </c>
      <c r="AX32" s="712"/>
    </row>
    <row r="33" spans="1:50" ht="16.5" customHeight="1">
      <c r="A33" s="692" t="s">
        <v>3312</v>
      </c>
      <c r="B33" s="720" t="str">
        <f>HYPERLINK("https://imgur.com/eJ3CxWA","Szczur na patyku")</f>
        <v>Szczur na patyku</v>
      </c>
      <c r="C33" s="715">
        <v>1</v>
      </c>
      <c r="D33" s="18" t="s">
        <v>74</v>
      </c>
      <c r="E33" s="694" t="s">
        <v>4551</v>
      </c>
      <c r="F33" s="694"/>
      <c r="G33" s="694" t="s">
        <v>12659</v>
      </c>
      <c r="H33" s="694">
        <v>5</v>
      </c>
      <c r="I33" s="694">
        <v>0.4</v>
      </c>
      <c r="J33" s="694">
        <v>15</v>
      </c>
      <c r="K33" s="695">
        <v>6</v>
      </c>
      <c r="L33" s="696" t="e">
        <f t="shared" si="8"/>
        <v>#VALUE!</v>
      </c>
      <c r="M33" s="696" t="str">
        <f>IFERROR(VLOOKUP(AA33,Cennik!$A$4:$B91, 2, FALSE()) * AB33 + VLOOKUP(AC33,Cennik!$A$4:$B91, 2, FALSE()) * AD33 + VLOOKUP(AE33,Cennik!$A$4:$B91, 2, FALSE()) * AF33 + VLOOKUP(AG33,Cennik!$A$4:$B91, 2, FALSE()) * AH33 + VLOOKUP(AI33,Cennik!$A$4:$B91, 2, FALSE()) * AJ33 + VLOOKUP(AK33,Cennik!$A$4:$B91, 2, FALSE()) * AL33 + VLOOKUP(AM33,Cennik!$A$4:$B91, 2, FALSE()) * AN33 + VLOOKUP(AO33,Cennik!$A$4:$B91, 2, FALSE()) * AP33 + VLOOKUP(AQ33,Cennik!$A$4:$B91, 2, FALSE()) * AR33 + VLOOKUP(AS33,Cennik!$A$4:$B91, 2, FALSE()) * AT33 + VLOOKUP(AU33,Cennik!$A$4:$B91, 2, FALSE()) * AV33 + VLOOKUP(AW33,Cennik!$A$4:$B91, 2, FALSE()) * AX33,"Brak wartości")</f>
        <v>Brak wartości</v>
      </c>
      <c r="N33" s="696" t="str">
        <f>IFERROR(VLOOKUP(AA33,Cennik!$A$4:$B91, 2, FALSE()) * AB33 + VLOOKUP(AC33,Cennik!$A$4:$B91, 2, FALSE()) * AD33 + VLOOKUP(AE33,Cennik!$A$4:$B91, 2, FALSE()) * AF33 + VLOOKUP(AG33,Cennik!$A$4:$B91, 2, FALSE()) * AH33 + VLOOKUP(AI33,Cennik!$A$4:$B91, 2, FALSE()) * AJ33 + VLOOKUP(AK33,Cennik!$A$4:$B91, 2, FALSE()) * AL33 + VLOOKUP(AM33,Cennik!$A$4:$B91, 2, FALSE()) * AN33 + VLOOKUP(AO33,Cennik!$A$4:$B91, 2, FALSE()) * AP33 + VLOOKUP(AQ33,Cennik!$A$4:$B91, 2, FALSE()) * AR33 + VLOOKUP(AS33,Cennik!$A$4:$B91, 2, FALSE()) * AT33 + VLOOKUP(AU33,Cennik!$A$4:$B91, 2, FALSE()) * AV33 + VLOOKUP(AW33,Cennik!$A$4:$B91, 2, FALSE()) * AX33 + VLOOKUP("Stamina",Cennik!$A$4:$B91,2,FALSE()) * J33,"Brak wartości")</f>
        <v>Brak wartości</v>
      </c>
      <c r="O33" s="696" t="str">
        <f t="shared" si="9"/>
        <v>Brak</v>
      </c>
      <c r="P33" s="695">
        <v>0</v>
      </c>
      <c r="Q33" s="697">
        <v>7.5</v>
      </c>
      <c r="R33" s="698">
        <v>2</v>
      </c>
      <c r="S33" s="672">
        <f t="shared" si="10"/>
        <v>0</v>
      </c>
      <c r="T33" s="699">
        <f t="shared" si="11"/>
        <v>15</v>
      </c>
      <c r="U33" s="716">
        <f t="shared" si="12"/>
        <v>0</v>
      </c>
      <c r="V33" s="717">
        <f t="shared" si="13"/>
        <v>6</v>
      </c>
      <c r="W33" s="718" t="str">
        <f t="shared" si="14"/>
        <v>Brak wartości</v>
      </c>
      <c r="X33" s="719" t="str">
        <f t="shared" si="15"/>
        <v>Brak wartości</v>
      </c>
      <c r="Y33" s="167" t="s">
        <v>40</v>
      </c>
      <c r="Z33" s="182"/>
      <c r="AA33" s="184" t="s">
        <v>1043</v>
      </c>
      <c r="AB33" s="184">
        <v>2</v>
      </c>
      <c r="AC33" s="163" t="s">
        <v>3793</v>
      </c>
      <c r="AD33" s="163">
        <v>1</v>
      </c>
      <c r="AE33" s="163" t="s">
        <v>1033</v>
      </c>
      <c r="AF33" s="163">
        <v>5</v>
      </c>
      <c r="AG33" s="164" t="s">
        <v>434</v>
      </c>
      <c r="AH33" s="164">
        <v>2</v>
      </c>
      <c r="AI33" s="165" t="s">
        <v>703</v>
      </c>
      <c r="AJ33" s="165">
        <v>2</v>
      </c>
      <c r="AK33" s="166" t="s">
        <v>479</v>
      </c>
      <c r="AL33" s="166">
        <v>1</v>
      </c>
      <c r="AM33" s="166" t="s">
        <v>40</v>
      </c>
      <c r="AN33" s="722"/>
      <c r="AO33" s="704" t="s">
        <v>40</v>
      </c>
      <c r="AP33" s="723"/>
      <c r="AQ33" s="706" t="s">
        <v>40</v>
      </c>
      <c r="AR33" s="707"/>
      <c r="AS33" s="708" t="s">
        <v>40</v>
      </c>
      <c r="AT33" s="694"/>
      <c r="AU33" s="709" t="s">
        <v>40</v>
      </c>
      <c r="AV33" s="710"/>
      <c r="AW33" s="711" t="s">
        <v>40</v>
      </c>
      <c r="AX33" s="712"/>
    </row>
    <row r="34" spans="1:50" ht="16.5" customHeight="1">
      <c r="A34" s="692" t="s">
        <v>3312</v>
      </c>
      <c r="B34" s="720" t="s">
        <v>78</v>
      </c>
      <c r="C34" s="715">
        <v>1</v>
      </c>
      <c r="D34" s="18" t="s">
        <v>79</v>
      </c>
      <c r="E34" s="694" t="s">
        <v>4551</v>
      </c>
      <c r="F34" s="694"/>
      <c r="G34" s="694" t="s">
        <v>12659</v>
      </c>
      <c r="H34" s="694">
        <v>5</v>
      </c>
      <c r="I34" s="694">
        <v>0.4</v>
      </c>
      <c r="J34" s="694">
        <v>10</v>
      </c>
      <c r="K34" s="695">
        <v>6</v>
      </c>
      <c r="L34" s="696" t="e">
        <f t="shared" si="8"/>
        <v>#VALUE!</v>
      </c>
      <c r="M34" s="696" t="str">
        <f>IFERROR(VLOOKUP(AA34,Cennik!$A$4:$B91, 2, FALSE()) * AB34 + VLOOKUP(AC34,Cennik!$A$4:$B91, 2, FALSE()) * AD34 + VLOOKUP(AE34,Cennik!$A$4:$B91, 2, FALSE()) * AF34 + VLOOKUP(AG34,Cennik!$A$4:$B91, 2, FALSE()) * AH34 + VLOOKUP(AI34,Cennik!$A$4:$B91, 2, FALSE()) * AJ34 + VLOOKUP(AK34,Cennik!$A$4:$B91, 2, FALSE()) * AL34 + VLOOKUP(AM34,Cennik!$A$4:$B91, 2, FALSE()) * AN34 + VLOOKUP(AO34,Cennik!$A$4:$B91, 2, FALSE()) * AP34 + VLOOKUP(AQ34,Cennik!$A$4:$B91, 2, FALSE()) * AR34 + VLOOKUP(AS34,Cennik!$A$4:$B91, 2, FALSE()) * AT34 + VLOOKUP(AU34,Cennik!$A$4:$B91, 2, FALSE()) * AV34 + VLOOKUP(AW34,Cennik!$A$4:$B91, 2, FALSE()) * AX34,"Brak wartości")</f>
        <v>Brak wartości</v>
      </c>
      <c r="N34" s="696" t="str">
        <f>IFERROR(VLOOKUP(AA34,Cennik!$A$4:$B91, 2, FALSE()) * AB34 + VLOOKUP(AC34,Cennik!$A$4:$B91, 2, FALSE()) * AD34 + VLOOKUP(AE34,Cennik!$A$4:$B91, 2, FALSE()) * AF34 + VLOOKUP(AG34,Cennik!$A$4:$B91, 2, FALSE()) * AH34 + VLOOKUP(AI34,Cennik!$A$4:$B91, 2, FALSE()) * AJ34 + VLOOKUP(AK34,Cennik!$A$4:$B91, 2, FALSE()) * AL34 + VLOOKUP(AM34,Cennik!$A$4:$B91, 2, FALSE()) * AN34 + VLOOKUP(AO34,Cennik!$A$4:$B91, 2, FALSE()) * AP34 + VLOOKUP(AQ34,Cennik!$A$4:$B91, 2, FALSE()) * AR34 + VLOOKUP(AS34,Cennik!$A$4:$B91, 2, FALSE()) * AT34 + VLOOKUP(AU34,Cennik!$A$4:$B91, 2, FALSE()) * AV34 + VLOOKUP(AW34,Cennik!$A$4:$B91, 2, FALSE()) * AX34 + VLOOKUP("Stamina",Cennik!$A$4:$B91,2,FALSE()) * J34,"Brak wartości")</f>
        <v>Brak wartości</v>
      </c>
      <c r="O34" s="696" t="str">
        <f t="shared" si="9"/>
        <v>Brak</v>
      </c>
      <c r="P34" s="695">
        <v>0</v>
      </c>
      <c r="Q34" s="697">
        <v>10</v>
      </c>
      <c r="R34" s="698">
        <v>2</v>
      </c>
      <c r="S34" s="672">
        <f t="shared" si="10"/>
        <v>0</v>
      </c>
      <c r="T34" s="699">
        <f t="shared" si="11"/>
        <v>20</v>
      </c>
      <c r="U34" s="716">
        <f t="shared" si="12"/>
        <v>0</v>
      </c>
      <c r="V34" s="717">
        <f t="shared" si="13"/>
        <v>12</v>
      </c>
      <c r="W34" s="718" t="str">
        <f t="shared" si="14"/>
        <v>Brak wartości</v>
      </c>
      <c r="X34" s="719" t="str">
        <f t="shared" si="15"/>
        <v>Brak wartości</v>
      </c>
      <c r="Y34" s="167" t="s">
        <v>40</v>
      </c>
      <c r="Z34" s="182"/>
      <c r="AA34" s="184" t="s">
        <v>504</v>
      </c>
      <c r="AB34" s="184">
        <v>4</v>
      </c>
      <c r="AC34" s="163" t="s">
        <v>1043</v>
      </c>
      <c r="AD34" s="163">
        <v>2</v>
      </c>
      <c r="AE34" s="163" t="s">
        <v>678</v>
      </c>
      <c r="AF34" s="163">
        <v>5</v>
      </c>
      <c r="AG34" s="164" t="s">
        <v>715</v>
      </c>
      <c r="AH34" s="164">
        <v>3</v>
      </c>
      <c r="AI34" s="165" t="s">
        <v>338</v>
      </c>
      <c r="AJ34" s="165">
        <v>1</v>
      </c>
      <c r="AK34" s="166" t="s">
        <v>434</v>
      </c>
      <c r="AL34" s="166">
        <v>1</v>
      </c>
      <c r="AM34" s="166" t="s">
        <v>479</v>
      </c>
      <c r="AN34" s="722">
        <v>1</v>
      </c>
      <c r="AO34" s="704" t="s">
        <v>40</v>
      </c>
      <c r="AP34" s="723"/>
      <c r="AQ34" s="706" t="s">
        <v>40</v>
      </c>
      <c r="AR34" s="707"/>
      <c r="AS34" s="708" t="s">
        <v>40</v>
      </c>
      <c r="AT34" s="694"/>
      <c r="AU34" s="709" t="s">
        <v>40</v>
      </c>
      <c r="AV34" s="710"/>
      <c r="AW34" s="711" t="s">
        <v>40</v>
      </c>
      <c r="AX34" s="712"/>
    </row>
    <row r="35" spans="1:50" ht="16.5" customHeight="1">
      <c r="A35" s="692" t="s">
        <v>3312</v>
      </c>
      <c r="B35" s="720" t="s">
        <v>83</v>
      </c>
      <c r="C35" s="715">
        <v>1</v>
      </c>
      <c r="D35" s="18" t="s">
        <v>84</v>
      </c>
      <c r="E35" s="694" t="s">
        <v>4551</v>
      </c>
      <c r="F35" s="694"/>
      <c r="G35" s="694" t="s">
        <v>12659</v>
      </c>
      <c r="H35" s="694">
        <v>5</v>
      </c>
      <c r="I35" s="694">
        <v>0.4</v>
      </c>
      <c r="J35" s="694">
        <v>10</v>
      </c>
      <c r="K35" s="695">
        <v>4</v>
      </c>
      <c r="L35" s="696" t="e">
        <f t="shared" si="8"/>
        <v>#VALUE!</v>
      </c>
      <c r="M35" s="696" t="str">
        <f>IFERROR(VLOOKUP(AA35,Cennik!$A$4:$B91, 2, FALSE()) * AB35 + VLOOKUP(AC35,Cennik!$A$4:$B91, 2, FALSE()) * AD35 + VLOOKUP(AE35,Cennik!$A$4:$B91, 2, FALSE()) * AF35 + VLOOKUP(AG35,Cennik!$A$4:$B91, 2, FALSE()) * AH35 + VLOOKUP(AI35,Cennik!$A$4:$B91, 2, FALSE()) * AJ35 + VLOOKUP(AK35,Cennik!$A$4:$B91, 2, FALSE()) * AL35 + VLOOKUP(AM35,Cennik!$A$4:$B91, 2, FALSE()) * AN35 + VLOOKUP(AO35,Cennik!$A$4:$B91, 2, FALSE()) * AP35 + VLOOKUP(AQ35,Cennik!$A$4:$B91, 2, FALSE()) * AR35 + VLOOKUP(AS35,Cennik!$A$4:$B91, 2, FALSE()) * AT35 + VLOOKUP(AU35,Cennik!$A$4:$B91, 2, FALSE()) * AV35 + VLOOKUP(AW35,Cennik!$A$4:$B91, 2, FALSE()) * AX35,"Brak wartości")</f>
        <v>Brak wartości</v>
      </c>
      <c r="N35" s="696" t="str">
        <f>IFERROR(VLOOKUP(AA35,Cennik!$A$4:$B91, 2, FALSE()) * AB35 + VLOOKUP(AC35,Cennik!$A$4:$B91, 2, FALSE()) * AD35 + VLOOKUP(AE35,Cennik!$A$4:$B91, 2, FALSE()) * AF35 + VLOOKUP(AG35,Cennik!$A$4:$B91, 2, FALSE()) * AH35 + VLOOKUP(AI35,Cennik!$A$4:$B91, 2, FALSE()) * AJ35 + VLOOKUP(AK35,Cennik!$A$4:$B91, 2, FALSE()) * AL35 + VLOOKUP(AM35,Cennik!$A$4:$B91, 2, FALSE()) * AN35 + VLOOKUP(AO35,Cennik!$A$4:$B91, 2, FALSE()) * AP35 + VLOOKUP(AQ35,Cennik!$A$4:$B91, 2, FALSE()) * AR35 + VLOOKUP(AS35,Cennik!$A$4:$B91, 2, FALSE()) * AT35 + VLOOKUP(AU35,Cennik!$A$4:$B91, 2, FALSE()) * AV35 + VLOOKUP(AW35,Cennik!$A$4:$B91, 2, FALSE()) * AX35 + VLOOKUP("Stamina",Cennik!$A$4:$B91,2,FALSE()) * J35,"Brak wartości")</f>
        <v>Brak wartości</v>
      </c>
      <c r="O35" s="696" t="str">
        <f t="shared" si="9"/>
        <v>Brak</v>
      </c>
      <c r="P35" s="695">
        <v>0</v>
      </c>
      <c r="Q35" s="697">
        <v>5</v>
      </c>
      <c r="R35" s="698">
        <v>4</v>
      </c>
      <c r="S35" s="672">
        <f t="shared" si="10"/>
        <v>0</v>
      </c>
      <c r="T35" s="699">
        <f t="shared" si="11"/>
        <v>20</v>
      </c>
      <c r="U35" s="716">
        <f t="shared" si="12"/>
        <v>0</v>
      </c>
      <c r="V35" s="717">
        <f t="shared" si="13"/>
        <v>8</v>
      </c>
      <c r="W35" s="718" t="str">
        <f t="shared" si="14"/>
        <v>Brak wartości</v>
      </c>
      <c r="X35" s="719" t="str">
        <f t="shared" si="15"/>
        <v>Brak wartości</v>
      </c>
      <c r="Y35" s="167" t="s">
        <v>40</v>
      </c>
      <c r="Z35" s="182"/>
      <c r="AA35" s="184" t="s">
        <v>504</v>
      </c>
      <c r="AB35" s="184">
        <v>4</v>
      </c>
      <c r="AC35" s="163" t="s">
        <v>1043</v>
      </c>
      <c r="AD35" s="163">
        <v>1</v>
      </c>
      <c r="AE35" s="163" t="s">
        <v>1033</v>
      </c>
      <c r="AF35" s="163">
        <v>3</v>
      </c>
      <c r="AG35" s="695" t="s">
        <v>582</v>
      </c>
      <c r="AH35" s="164">
        <v>3</v>
      </c>
      <c r="AI35" s="165" t="s">
        <v>434</v>
      </c>
      <c r="AJ35" s="165">
        <v>2</v>
      </c>
      <c r="AK35" s="166" t="s">
        <v>703</v>
      </c>
      <c r="AL35" s="166">
        <v>2</v>
      </c>
      <c r="AM35" s="166" t="s">
        <v>479</v>
      </c>
      <c r="AN35" s="722">
        <v>1</v>
      </c>
      <c r="AO35" s="704" t="s">
        <v>40</v>
      </c>
      <c r="AP35" s="723"/>
      <c r="AQ35" s="706" t="s">
        <v>40</v>
      </c>
      <c r="AR35" s="707"/>
      <c r="AS35" s="708" t="s">
        <v>40</v>
      </c>
      <c r="AT35" s="694"/>
      <c r="AU35" s="709" t="s">
        <v>40</v>
      </c>
      <c r="AV35" s="710"/>
      <c r="AW35" s="711" t="s">
        <v>40</v>
      </c>
      <c r="AX35" s="712"/>
    </row>
    <row r="36" spans="1:50" ht="16.5" customHeight="1">
      <c r="A36" s="692" t="s">
        <v>3312</v>
      </c>
      <c r="B36" s="720" t="s">
        <v>88</v>
      </c>
      <c r="C36" s="715">
        <v>1</v>
      </c>
      <c r="D36" s="18" t="s">
        <v>89</v>
      </c>
      <c r="E36" s="694" t="s">
        <v>4551</v>
      </c>
      <c r="F36" s="694"/>
      <c r="G36" s="694" t="s">
        <v>12659</v>
      </c>
      <c r="H36" s="694">
        <v>5</v>
      </c>
      <c r="I36" s="694">
        <v>0.4</v>
      </c>
      <c r="J36" s="694">
        <v>15</v>
      </c>
      <c r="K36" s="695">
        <v>8</v>
      </c>
      <c r="L36" s="696" t="e">
        <f t="shared" si="8"/>
        <v>#VALUE!</v>
      </c>
      <c r="M36" s="696" t="str">
        <f>IFERROR(VLOOKUP(AA36,Cennik!$A$4:$B91, 2, FALSE()) * AB36 + VLOOKUP(AC36,Cennik!$A$4:$B91, 2, FALSE()) * AD36 + VLOOKUP(AE36,Cennik!$A$4:$B91, 2, FALSE()) * AF36 + VLOOKUP(AG36,Cennik!$A$4:$B91, 2, FALSE()) * AH36 + VLOOKUP(AI36,Cennik!$A$4:$B91, 2, FALSE()) * AJ36 + VLOOKUP(AK36,Cennik!$A$4:$B91, 2, FALSE()) * AL36 + VLOOKUP(AM36,Cennik!$A$4:$B91, 2, FALSE()) * AN36 + VLOOKUP(AO36,Cennik!$A$4:$B91, 2, FALSE()) * AP36 + VLOOKUP(AQ36,Cennik!$A$4:$B91, 2, FALSE()) * AR36 + VLOOKUP(AS36,Cennik!$A$4:$B91, 2, FALSE()) * AT36 + VLOOKUP(AU36,Cennik!$A$4:$B91, 2, FALSE()) * AV36 + VLOOKUP(AW36,Cennik!$A$4:$B91, 2, FALSE()) * AX36,"Brak wartości")</f>
        <v>Brak wartości</v>
      </c>
      <c r="N36" s="696" t="str">
        <f>IFERROR(VLOOKUP(AA36,Cennik!$A$4:$B91, 2, FALSE()) * AB36 + VLOOKUP(AC36,Cennik!$A$4:$B91, 2, FALSE()) * AD36 + VLOOKUP(AE36,Cennik!$A$4:$B91, 2, FALSE()) * AF36 + VLOOKUP(AG36,Cennik!$A$4:$B91, 2, FALSE()) * AH36 + VLOOKUP(AI36,Cennik!$A$4:$B91, 2, FALSE()) * AJ36 + VLOOKUP(AK36,Cennik!$A$4:$B91, 2, FALSE()) * AL36 + VLOOKUP(AM36,Cennik!$A$4:$B91, 2, FALSE()) * AN36 + VLOOKUP(AO36,Cennik!$A$4:$B91, 2, FALSE()) * AP36 + VLOOKUP(AQ36,Cennik!$A$4:$B91, 2, FALSE()) * AR36 + VLOOKUP(AS36,Cennik!$A$4:$B91, 2, FALSE()) * AT36 + VLOOKUP(AU36,Cennik!$A$4:$B91, 2, FALSE()) * AV36 + VLOOKUP(AW36,Cennik!$A$4:$B91, 2, FALSE()) * AX36 + VLOOKUP("Stamina",Cennik!$A$4:$B91,2,FALSE()) * J36,"Brak wartości")</f>
        <v>Brak wartości</v>
      </c>
      <c r="O36" s="696" t="str">
        <f t="shared" si="9"/>
        <v>Brak</v>
      </c>
      <c r="P36" s="695">
        <v>0</v>
      </c>
      <c r="Q36" s="697">
        <v>5</v>
      </c>
      <c r="R36" s="698">
        <v>2</v>
      </c>
      <c r="S36" s="672">
        <f t="shared" si="10"/>
        <v>0</v>
      </c>
      <c r="T36" s="699">
        <f t="shared" si="11"/>
        <v>10</v>
      </c>
      <c r="U36" s="716">
        <f t="shared" si="12"/>
        <v>0</v>
      </c>
      <c r="V36" s="717">
        <f t="shared" si="13"/>
        <v>5.333333333333333</v>
      </c>
      <c r="W36" s="718" t="str">
        <f t="shared" si="14"/>
        <v>Brak wartości</v>
      </c>
      <c r="X36" s="719" t="str">
        <f t="shared" si="15"/>
        <v>Brak wartości</v>
      </c>
      <c r="Y36" s="167" t="s">
        <v>40</v>
      </c>
      <c r="Z36" s="182"/>
      <c r="AA36" s="184" t="s">
        <v>698</v>
      </c>
      <c r="AB36" s="184">
        <v>2</v>
      </c>
      <c r="AC36" s="163" t="s">
        <v>582</v>
      </c>
      <c r="AD36" s="163">
        <v>6</v>
      </c>
      <c r="AE36" s="163" t="s">
        <v>605</v>
      </c>
      <c r="AF36" s="163">
        <v>6</v>
      </c>
      <c r="AG36" s="164" t="s">
        <v>703</v>
      </c>
      <c r="AH36" s="164">
        <v>2</v>
      </c>
      <c r="AI36" s="165" t="s">
        <v>479</v>
      </c>
      <c r="AJ36" s="165">
        <v>1</v>
      </c>
      <c r="AK36" s="166" t="s">
        <v>40</v>
      </c>
      <c r="AL36" s="166"/>
      <c r="AM36" s="166" t="s">
        <v>40</v>
      </c>
      <c r="AN36" s="722"/>
      <c r="AO36" s="704" t="s">
        <v>40</v>
      </c>
      <c r="AP36" s="723"/>
      <c r="AQ36" s="706" t="s">
        <v>40</v>
      </c>
      <c r="AR36" s="707"/>
      <c r="AS36" s="708" t="s">
        <v>40</v>
      </c>
      <c r="AT36" s="694"/>
      <c r="AU36" s="709" t="s">
        <v>40</v>
      </c>
      <c r="AV36" s="710"/>
      <c r="AW36" s="711" t="s">
        <v>40</v>
      </c>
      <c r="AX36" s="712"/>
    </row>
    <row r="37" spans="1:50" ht="16.5" customHeight="1">
      <c r="A37" s="692" t="s">
        <v>3312</v>
      </c>
      <c r="B37" s="720" t="s">
        <v>93</v>
      </c>
      <c r="C37" s="715">
        <v>1</v>
      </c>
      <c r="D37" s="18" t="s">
        <v>94</v>
      </c>
      <c r="E37" s="694" t="s">
        <v>4551</v>
      </c>
      <c r="F37" s="694"/>
      <c r="G37" s="694" t="s">
        <v>12659</v>
      </c>
      <c r="H37" s="694">
        <v>5</v>
      </c>
      <c r="I37" s="694">
        <v>0.4</v>
      </c>
      <c r="J37" s="694">
        <v>15</v>
      </c>
      <c r="K37" s="695">
        <v>8</v>
      </c>
      <c r="L37" s="696" t="e">
        <f t="shared" si="8"/>
        <v>#VALUE!</v>
      </c>
      <c r="M37" s="696" t="str">
        <f>IFERROR(VLOOKUP(AA37,Cennik!$A$4:$B91, 2, FALSE()) * AB37 + VLOOKUP(AC37,Cennik!$A$4:$B91, 2, FALSE()) * AD37 + VLOOKUP(AE37,Cennik!$A$4:$B91, 2, FALSE()) * AF37 + VLOOKUP(AG37,Cennik!$A$4:$B91, 2, FALSE()) * AH37 + VLOOKUP(AI37,Cennik!$A$4:$B91, 2, FALSE()) * AJ37 + VLOOKUP(AK37,Cennik!$A$4:$B91, 2, FALSE()) * AL37 + VLOOKUP(AM37,Cennik!$A$4:$B91, 2, FALSE()) * AN37 + VLOOKUP(AO37,Cennik!$A$4:$B91, 2, FALSE()) * AP37 + VLOOKUP(AQ37,Cennik!$A$4:$B91, 2, FALSE()) * AR37 + VLOOKUP(AS37,Cennik!$A$4:$B91, 2, FALSE()) * AT37 + VLOOKUP(AU37,Cennik!$A$4:$B91, 2, FALSE()) * AV37 + VLOOKUP(AW37,Cennik!$A$4:$B91, 2, FALSE()) * AX37,"Brak wartości")</f>
        <v>Brak wartości</v>
      </c>
      <c r="N37" s="696" t="str">
        <f>IFERROR(VLOOKUP(AA37,Cennik!$A$4:$B91, 2, FALSE()) * AB37 + VLOOKUP(AC37,Cennik!$A$4:$B91, 2, FALSE()) * AD37 + VLOOKUP(AE37,Cennik!$A$4:$B91, 2, FALSE()) * AF37 + VLOOKUP(AG37,Cennik!$A$4:$B91, 2, FALSE()) * AH37 + VLOOKUP(AI37,Cennik!$A$4:$B91, 2, FALSE()) * AJ37 + VLOOKUP(AK37,Cennik!$A$4:$B91, 2, FALSE()) * AL37 + VLOOKUP(AM37,Cennik!$A$4:$B91, 2, FALSE()) * AN37 + VLOOKUP(AO37,Cennik!$A$4:$B91, 2, FALSE()) * AP37 + VLOOKUP(AQ37,Cennik!$A$4:$B91, 2, FALSE()) * AR37 + VLOOKUP(AS37,Cennik!$A$4:$B91, 2, FALSE()) * AT37 + VLOOKUP(AU37,Cennik!$A$4:$B91, 2, FALSE()) * AV37 + VLOOKUP(AW37,Cennik!$A$4:$B91, 2, FALSE()) * AX37 + VLOOKUP("Stamina",Cennik!$A$4:$B91,2,FALSE()) * J37,"Brak wartości")</f>
        <v>Brak wartości</v>
      </c>
      <c r="O37" s="696" t="str">
        <f t="shared" si="9"/>
        <v>Brak</v>
      </c>
      <c r="P37" s="695">
        <v>0</v>
      </c>
      <c r="Q37" s="697">
        <v>2.5</v>
      </c>
      <c r="R37" s="698">
        <v>4</v>
      </c>
      <c r="S37" s="672">
        <f t="shared" si="10"/>
        <v>0</v>
      </c>
      <c r="T37" s="699">
        <f t="shared" si="11"/>
        <v>10</v>
      </c>
      <c r="U37" s="716">
        <f t="shared" si="12"/>
        <v>0</v>
      </c>
      <c r="V37" s="717">
        <f t="shared" si="13"/>
        <v>5.333333333333333</v>
      </c>
      <c r="W37" s="718" t="str">
        <f t="shared" si="14"/>
        <v>Brak wartości</v>
      </c>
      <c r="X37" s="719" t="str">
        <f t="shared" si="15"/>
        <v>Brak wartości</v>
      </c>
      <c r="Y37" s="167" t="s">
        <v>40</v>
      </c>
      <c r="Z37" s="182"/>
      <c r="AA37" s="184" t="s">
        <v>698</v>
      </c>
      <c r="AB37" s="184">
        <v>1</v>
      </c>
      <c r="AC37" s="163" t="s">
        <v>247</v>
      </c>
      <c r="AD37" s="163">
        <v>4</v>
      </c>
      <c r="AE37" s="163" t="s">
        <v>434</v>
      </c>
      <c r="AF37" s="163">
        <v>1</v>
      </c>
      <c r="AG37" s="164" t="s">
        <v>703</v>
      </c>
      <c r="AH37" s="164">
        <v>2</v>
      </c>
      <c r="AI37" s="165" t="s">
        <v>479</v>
      </c>
      <c r="AJ37" s="165">
        <v>1</v>
      </c>
      <c r="AK37" s="166" t="s">
        <v>40</v>
      </c>
      <c r="AL37" s="166"/>
      <c r="AM37" s="166" t="s">
        <v>40</v>
      </c>
      <c r="AN37" s="722"/>
      <c r="AO37" s="704" t="s">
        <v>40</v>
      </c>
      <c r="AP37" s="723"/>
      <c r="AQ37" s="706" t="s">
        <v>40</v>
      </c>
      <c r="AR37" s="707"/>
      <c r="AS37" s="708" t="s">
        <v>40</v>
      </c>
      <c r="AT37" s="694"/>
      <c r="AU37" s="709" t="s">
        <v>40</v>
      </c>
      <c r="AV37" s="710"/>
      <c r="AW37" s="711" t="s">
        <v>40</v>
      </c>
      <c r="AX37" s="712"/>
    </row>
    <row r="38" spans="1:50" ht="16.5" customHeight="1">
      <c r="A38" s="692" t="s">
        <v>3312</v>
      </c>
      <c r="B38" s="721" t="s">
        <v>98</v>
      </c>
      <c r="C38" s="715">
        <v>2</v>
      </c>
      <c r="D38" s="18" t="s">
        <v>99</v>
      </c>
      <c r="E38" s="694" t="s">
        <v>4551</v>
      </c>
      <c r="F38" s="694"/>
      <c r="G38" s="694" t="s">
        <v>12659</v>
      </c>
      <c r="H38" s="694">
        <v>5</v>
      </c>
      <c r="I38" s="694">
        <v>0.5</v>
      </c>
      <c r="J38" s="694">
        <v>15</v>
      </c>
      <c r="K38" s="695">
        <v>4</v>
      </c>
      <c r="L38" s="696" t="e">
        <f t="shared" si="8"/>
        <v>#VALUE!</v>
      </c>
      <c r="M38" s="696" t="str">
        <f>IFERROR(VLOOKUP(AA38,Cennik!$A$4:$B91, 2, FALSE()) * AB38 + VLOOKUP(AC38,Cennik!$A$4:$B91, 2, FALSE()) * AD38 + VLOOKUP(AE38,Cennik!$A$4:$B91, 2, FALSE()) * AF38 + VLOOKUP(AG38,Cennik!$A$4:$B91, 2, FALSE()) * AH38 + VLOOKUP(AI38,Cennik!$A$4:$B91, 2, FALSE()) * AJ38 + VLOOKUP(AK38,Cennik!$A$4:$B91, 2, FALSE()) * AL38 + VLOOKUP(AM38,Cennik!$A$4:$B91, 2, FALSE()) * AN38 + VLOOKUP(AO38,Cennik!$A$4:$B91, 2, FALSE()) * AP38 + VLOOKUP(AQ38,Cennik!$A$4:$B91, 2, FALSE()) * AR38 + VLOOKUP(AS38,Cennik!$A$4:$B91, 2, FALSE()) * AT38 + VLOOKUP(AU38,Cennik!$A$4:$B91, 2, FALSE()) * AV38 + VLOOKUP(AW38,Cennik!$A$4:$B91, 2, FALSE()) * AX38,"Brak wartości")</f>
        <v>Brak wartości</v>
      </c>
      <c r="N38" s="696" t="str">
        <f>IFERROR(VLOOKUP(AA38,Cennik!$A$4:$B91, 2, FALSE()) * AB38 + VLOOKUP(AC38,Cennik!$A$4:$B91, 2, FALSE()) * AD38 + VLOOKUP(AE38,Cennik!$A$4:$B91, 2, FALSE()) * AF38 + VLOOKUP(AG38,Cennik!$A$4:$B91, 2, FALSE()) * AH38 + VLOOKUP(AI38,Cennik!$A$4:$B91, 2, FALSE()) * AJ38 + VLOOKUP(AK38,Cennik!$A$4:$B91, 2, FALSE()) * AL38 + VLOOKUP(AM38,Cennik!$A$4:$B91, 2, FALSE()) * AN38 + VLOOKUP(AO38,Cennik!$A$4:$B91, 2, FALSE()) * AP38 + VLOOKUP(AQ38,Cennik!$A$4:$B91, 2, FALSE()) * AR38 + VLOOKUP(AS38,Cennik!$A$4:$B91, 2, FALSE()) * AT38 + VLOOKUP(AU38,Cennik!$A$4:$B91, 2, FALSE()) * AV38 + VLOOKUP(AW38,Cennik!$A$4:$B91, 2, FALSE()) * AX38 + VLOOKUP("Stamina",Cennik!$A$4:$B91,2,FALSE()) * J38,"Brak wartości")</f>
        <v>Brak wartości</v>
      </c>
      <c r="O38" s="696" t="str">
        <f t="shared" si="9"/>
        <v>Brak</v>
      </c>
      <c r="P38" s="695">
        <v>0</v>
      </c>
      <c r="Q38" s="697">
        <v>5</v>
      </c>
      <c r="R38" s="698">
        <v>5</v>
      </c>
      <c r="S38" s="672">
        <f t="shared" si="10"/>
        <v>0</v>
      </c>
      <c r="T38" s="699">
        <f t="shared" si="11"/>
        <v>25</v>
      </c>
      <c r="U38" s="716">
        <f t="shared" si="12"/>
        <v>0</v>
      </c>
      <c r="V38" s="717">
        <f t="shared" si="13"/>
        <v>6.666666666666667</v>
      </c>
      <c r="W38" s="718" t="str">
        <f t="shared" si="14"/>
        <v>Brak wartości</v>
      </c>
      <c r="X38" s="719" t="str">
        <f t="shared" si="15"/>
        <v>Brak wartości</v>
      </c>
      <c r="Y38" s="167" t="s">
        <v>40</v>
      </c>
      <c r="Z38" s="182"/>
      <c r="AA38" s="184" t="s">
        <v>1043</v>
      </c>
      <c r="AB38" s="184">
        <v>1</v>
      </c>
      <c r="AC38" s="163" t="s">
        <v>3793</v>
      </c>
      <c r="AD38" s="163">
        <v>1</v>
      </c>
      <c r="AE38" s="163" t="s">
        <v>267</v>
      </c>
      <c r="AF38" s="163">
        <v>2</v>
      </c>
      <c r="AG38" s="164" t="s">
        <v>1033</v>
      </c>
      <c r="AH38" s="164">
        <v>3</v>
      </c>
      <c r="AI38" s="165" t="s">
        <v>434</v>
      </c>
      <c r="AJ38" s="165">
        <v>1</v>
      </c>
      <c r="AK38" s="166" t="s">
        <v>703</v>
      </c>
      <c r="AL38" s="166">
        <v>1</v>
      </c>
      <c r="AM38" s="166" t="s">
        <v>479</v>
      </c>
      <c r="AN38" s="722">
        <v>1</v>
      </c>
      <c r="AO38" s="704" t="s">
        <v>40</v>
      </c>
      <c r="AP38" s="723"/>
      <c r="AQ38" s="706" t="s">
        <v>40</v>
      </c>
      <c r="AR38" s="707"/>
      <c r="AS38" s="708" t="s">
        <v>40</v>
      </c>
      <c r="AT38" s="694"/>
      <c r="AU38" s="709" t="s">
        <v>40</v>
      </c>
      <c r="AV38" s="710"/>
      <c r="AW38" s="711" t="s">
        <v>40</v>
      </c>
      <c r="AX38" s="712"/>
    </row>
    <row r="39" spans="1:50" ht="12.75">
      <c r="A39" s="692" t="s">
        <v>3312</v>
      </c>
      <c r="B39" s="721" t="s">
        <v>101</v>
      </c>
      <c r="C39" s="715">
        <v>2</v>
      </c>
      <c r="D39" s="18" t="s">
        <v>102</v>
      </c>
      <c r="E39" s="694" t="s">
        <v>4551</v>
      </c>
      <c r="F39" s="694"/>
      <c r="G39" s="694" t="s">
        <v>12659</v>
      </c>
      <c r="H39" s="694">
        <v>5</v>
      </c>
      <c r="I39" s="694">
        <v>0.5</v>
      </c>
      <c r="J39" s="694">
        <v>15</v>
      </c>
      <c r="K39" s="695">
        <v>4</v>
      </c>
      <c r="L39" s="696" t="e">
        <f t="shared" si="8"/>
        <v>#VALUE!</v>
      </c>
      <c r="M39" s="696" t="str">
        <f>IFERROR(VLOOKUP(AA39,Cennik!$A$4:$B91, 2, FALSE()) * AB39 + VLOOKUP(AC39,Cennik!$A$4:$B91, 2, FALSE()) * AD39 + VLOOKUP(AE39,Cennik!$A$4:$B91, 2, FALSE()) * AF39 + VLOOKUP(AG39,Cennik!$A$4:$B91, 2, FALSE()) * AH39 + VLOOKUP(AI39,Cennik!$A$4:$B91, 2, FALSE()) * AJ39 + VLOOKUP(AK39,Cennik!$A$4:$B91, 2, FALSE()) * AL39 + VLOOKUP(AM39,Cennik!$A$4:$B91, 2, FALSE()) * AN39 + VLOOKUP(AO39,Cennik!$A$4:$B91, 2, FALSE()) * AP39 + VLOOKUP(AQ39,Cennik!$A$4:$B91, 2, FALSE()) * AR39 + VLOOKUP(AS39,Cennik!$A$4:$B91, 2, FALSE()) * AT39 + VLOOKUP(AU39,Cennik!$A$4:$B91, 2, FALSE()) * AV39 + VLOOKUP(AW39,Cennik!$A$4:$B91, 2, FALSE()) * AX39,"Brak wartości")</f>
        <v>Brak wartości</v>
      </c>
      <c r="N39" s="696" t="str">
        <f>IFERROR(VLOOKUP(AA39,Cennik!$A$4:$B91, 2, FALSE()) * AB39 + VLOOKUP(AC39,Cennik!$A$4:$B91, 2, FALSE()) * AD39 + VLOOKUP(AE39,Cennik!$A$4:$B91, 2, FALSE()) * AF39 + VLOOKUP(AG39,Cennik!$A$4:$B91, 2, FALSE()) * AH39 + VLOOKUP(AI39,Cennik!$A$4:$B91, 2, FALSE()) * AJ39 + VLOOKUP(AK39,Cennik!$A$4:$B91, 2, FALSE()) * AL39 + VLOOKUP(AM39,Cennik!$A$4:$B91, 2, FALSE()) * AN39 + VLOOKUP(AO39,Cennik!$A$4:$B91, 2, FALSE()) * AP39 + VLOOKUP(AQ39,Cennik!$A$4:$B91, 2, FALSE()) * AR39 + VLOOKUP(AS39,Cennik!$A$4:$B91, 2, FALSE()) * AT39 + VLOOKUP(AU39,Cennik!$A$4:$B91, 2, FALSE()) * AV39 + VLOOKUP(AW39,Cennik!$A$4:$B91, 2, FALSE()) * AX39 + VLOOKUP("Stamina",Cennik!$A$4:$B91,2,FALSE()) * J39,"Brak wartości")</f>
        <v>Brak wartości</v>
      </c>
      <c r="O39" s="696" t="str">
        <f t="shared" si="9"/>
        <v>Brak</v>
      </c>
      <c r="P39" s="695">
        <v>0</v>
      </c>
      <c r="Q39" s="697">
        <v>12.5</v>
      </c>
      <c r="R39" s="698">
        <v>2</v>
      </c>
      <c r="S39" s="672">
        <f t="shared" si="10"/>
        <v>0</v>
      </c>
      <c r="T39" s="699">
        <f t="shared" si="11"/>
        <v>25</v>
      </c>
      <c r="U39" s="716">
        <f t="shared" si="12"/>
        <v>0</v>
      </c>
      <c r="V39" s="717">
        <f t="shared" si="13"/>
        <v>6.666666666666667</v>
      </c>
      <c r="W39" s="718" t="str">
        <f t="shared" si="14"/>
        <v>Brak wartości</v>
      </c>
      <c r="X39" s="719" t="str">
        <f t="shared" si="15"/>
        <v>Brak wartości</v>
      </c>
      <c r="Y39" s="167" t="s">
        <v>40</v>
      </c>
      <c r="Z39" s="182"/>
      <c r="AA39" s="184" t="s">
        <v>504</v>
      </c>
      <c r="AB39" s="184">
        <v>4</v>
      </c>
      <c r="AC39" s="163" t="s">
        <v>1043</v>
      </c>
      <c r="AD39" s="163">
        <v>1</v>
      </c>
      <c r="AE39" s="163" t="s">
        <v>678</v>
      </c>
      <c r="AF39" s="163">
        <v>5</v>
      </c>
      <c r="AG39" s="164" t="s">
        <v>615</v>
      </c>
      <c r="AH39" s="164">
        <v>3</v>
      </c>
      <c r="AI39" s="165" t="s">
        <v>698</v>
      </c>
      <c r="AJ39" s="165">
        <v>1</v>
      </c>
      <c r="AK39" s="166" t="s">
        <v>434</v>
      </c>
      <c r="AL39" s="166">
        <v>1</v>
      </c>
      <c r="AM39" s="166" t="s">
        <v>703</v>
      </c>
      <c r="AN39" s="722">
        <v>1</v>
      </c>
      <c r="AO39" s="704" t="s">
        <v>479</v>
      </c>
      <c r="AP39" s="723">
        <v>1</v>
      </c>
      <c r="AQ39" s="706" t="s">
        <v>40</v>
      </c>
      <c r="AR39" s="707"/>
      <c r="AS39" s="708" t="s">
        <v>40</v>
      </c>
      <c r="AT39" s="694"/>
      <c r="AU39" s="709" t="s">
        <v>40</v>
      </c>
      <c r="AV39" s="710"/>
      <c r="AW39" s="711" t="s">
        <v>40</v>
      </c>
      <c r="AX39" s="712"/>
    </row>
    <row r="40" spans="1:50" ht="12.75">
      <c r="A40" s="692" t="s">
        <v>3312</v>
      </c>
      <c r="B40" s="721" t="s">
        <v>106</v>
      </c>
      <c r="C40" s="715">
        <v>2</v>
      </c>
      <c r="D40" s="18" t="s">
        <v>107</v>
      </c>
      <c r="E40" s="694" t="s">
        <v>4551</v>
      </c>
      <c r="F40" s="694"/>
      <c r="G40" s="694" t="s">
        <v>12659</v>
      </c>
      <c r="H40" s="694">
        <v>5</v>
      </c>
      <c r="I40" s="694">
        <v>0.5</v>
      </c>
      <c r="J40" s="694">
        <v>15</v>
      </c>
      <c r="K40" s="695">
        <v>4</v>
      </c>
      <c r="L40" s="696" t="e">
        <f t="shared" si="8"/>
        <v>#VALUE!</v>
      </c>
      <c r="M40" s="696" t="str">
        <f>IFERROR(VLOOKUP(AA40,Cennik!$A$4:$B91, 2, FALSE()) * AB40 + VLOOKUP(AC40,Cennik!$A$4:$B91, 2, FALSE()) * AD40 + VLOOKUP(AE40,Cennik!$A$4:$B91, 2, FALSE()) * AF40 + VLOOKUP(AG40,Cennik!$A$4:$B91, 2, FALSE()) * AH40 + VLOOKUP(AI40,Cennik!$A$4:$B91, 2, FALSE()) * AJ40 + VLOOKUP(AK40,Cennik!$A$4:$B91, 2, FALSE()) * AL40 + VLOOKUP(AM40,Cennik!$A$4:$B91, 2, FALSE()) * AN40 + VLOOKUP(AO40,Cennik!$A$4:$B91, 2, FALSE()) * AP40 + VLOOKUP(AQ40,Cennik!$A$4:$B91, 2, FALSE()) * AR40 + VLOOKUP(AS40,Cennik!$A$4:$B91, 2, FALSE()) * AT40 + VLOOKUP(AU40,Cennik!$A$4:$B91, 2, FALSE()) * AV40 + VLOOKUP(AW40,Cennik!$A$4:$B91, 2, FALSE()) * AX40,"Brak wartości")</f>
        <v>Brak wartości</v>
      </c>
      <c r="N40" s="696" t="str">
        <f>IFERROR(VLOOKUP(AA40,Cennik!$A$4:$B91, 2, FALSE()) * AB40 + VLOOKUP(AC40,Cennik!$A$4:$B91, 2, FALSE()) * AD40 + VLOOKUP(AE40,Cennik!$A$4:$B91, 2, FALSE()) * AF40 + VLOOKUP(AG40,Cennik!$A$4:$B91, 2, FALSE()) * AH40 + VLOOKUP(AI40,Cennik!$A$4:$B91, 2, FALSE()) * AJ40 + VLOOKUP(AK40,Cennik!$A$4:$B91, 2, FALSE()) * AL40 + VLOOKUP(AM40,Cennik!$A$4:$B91, 2, FALSE()) * AN40 + VLOOKUP(AO40,Cennik!$A$4:$B91, 2, FALSE()) * AP40 + VLOOKUP(AQ40,Cennik!$A$4:$B91, 2, FALSE()) * AR40 + VLOOKUP(AS40,Cennik!$A$4:$B91, 2, FALSE()) * AT40 + VLOOKUP(AU40,Cennik!$A$4:$B91, 2, FALSE()) * AV40 + VLOOKUP(AW40,Cennik!$A$4:$B91, 2, FALSE()) * AX40 + VLOOKUP("Stamina",Cennik!$A$4:$B91,2,FALSE()) * J40,"Brak wartości")</f>
        <v>Brak wartości</v>
      </c>
      <c r="O40" s="696" t="str">
        <f t="shared" si="9"/>
        <v>Brak</v>
      </c>
      <c r="P40" s="695">
        <v>0</v>
      </c>
      <c r="Q40" s="697">
        <v>5</v>
      </c>
      <c r="R40" s="698">
        <v>5</v>
      </c>
      <c r="S40" s="672">
        <f t="shared" si="10"/>
        <v>0</v>
      </c>
      <c r="T40" s="699">
        <f t="shared" si="11"/>
        <v>25</v>
      </c>
      <c r="U40" s="716">
        <f t="shared" si="12"/>
        <v>0</v>
      </c>
      <c r="V40" s="717">
        <f t="shared" si="13"/>
        <v>6.666666666666667</v>
      </c>
      <c r="W40" s="718" t="str">
        <f t="shared" si="14"/>
        <v>Brak wartości</v>
      </c>
      <c r="X40" s="719" t="str">
        <f t="shared" si="15"/>
        <v>Brak wartości</v>
      </c>
      <c r="Y40" s="167" t="s">
        <v>40</v>
      </c>
      <c r="Z40" s="182"/>
      <c r="AA40" s="161" t="s">
        <v>1043</v>
      </c>
      <c r="AB40" s="161">
        <v>1</v>
      </c>
      <c r="AC40" s="163" t="s">
        <v>678</v>
      </c>
      <c r="AD40" s="163">
        <v>3</v>
      </c>
      <c r="AE40" s="163" t="s">
        <v>610</v>
      </c>
      <c r="AF40" s="163">
        <v>2</v>
      </c>
      <c r="AG40" s="164" t="s">
        <v>3793</v>
      </c>
      <c r="AH40" s="164">
        <v>1</v>
      </c>
      <c r="AI40" s="165" t="s">
        <v>434</v>
      </c>
      <c r="AJ40" s="165">
        <v>1</v>
      </c>
      <c r="AK40" s="166" t="s">
        <v>267</v>
      </c>
      <c r="AL40" s="166">
        <v>2</v>
      </c>
      <c r="AM40" s="166" t="s">
        <v>479</v>
      </c>
      <c r="AN40" s="722">
        <v>1</v>
      </c>
      <c r="AO40" s="704" t="s">
        <v>40</v>
      </c>
      <c r="AP40" s="723"/>
      <c r="AQ40" s="706" t="s">
        <v>40</v>
      </c>
      <c r="AR40" s="707"/>
      <c r="AS40" s="708" t="s">
        <v>40</v>
      </c>
      <c r="AT40" s="694"/>
      <c r="AU40" s="709" t="s">
        <v>40</v>
      </c>
      <c r="AV40" s="710"/>
      <c r="AW40" s="711" t="s">
        <v>40</v>
      </c>
      <c r="AX40" s="712"/>
    </row>
    <row r="41" spans="1:50" ht="12.75">
      <c r="A41" s="692" t="s">
        <v>3312</v>
      </c>
      <c r="B41" s="721" t="s">
        <v>111</v>
      </c>
      <c r="C41" s="715">
        <v>2</v>
      </c>
      <c r="D41" s="18" t="s">
        <v>112</v>
      </c>
      <c r="E41" s="694" t="s">
        <v>4551</v>
      </c>
      <c r="F41" s="694"/>
      <c r="G41" s="694" t="s">
        <v>12659</v>
      </c>
      <c r="H41" s="694">
        <v>5</v>
      </c>
      <c r="I41" s="694">
        <v>0.5</v>
      </c>
      <c r="J41" s="694">
        <v>15</v>
      </c>
      <c r="K41" s="695">
        <v>4</v>
      </c>
      <c r="L41" s="696" t="e">
        <f t="shared" si="8"/>
        <v>#VALUE!</v>
      </c>
      <c r="M41" s="696" t="str">
        <f>IFERROR(VLOOKUP(AA41,Cennik!$A$4:$B91, 2, FALSE()) * AB41 + VLOOKUP(AC41,Cennik!$A$4:$B91, 2, FALSE()) * AD41 + VLOOKUP(AE41,Cennik!$A$4:$B91, 2, FALSE()) * AF41 + VLOOKUP(AG41,Cennik!$A$4:$B91, 2, FALSE()) * AH41 + VLOOKUP(AI41,Cennik!$A$4:$B91, 2, FALSE()) * AJ41 + VLOOKUP(AK41,Cennik!$A$4:$B91, 2, FALSE()) * AL41 + VLOOKUP(AM41,Cennik!$A$4:$B91, 2, FALSE()) * AN41 + VLOOKUP(AO41,Cennik!$A$4:$B91, 2, FALSE()) * AP41 + VLOOKUP(AQ41,Cennik!$A$4:$B91, 2, FALSE()) * AR41 + VLOOKUP(AS41,Cennik!$A$4:$B91, 2, FALSE()) * AT41 + VLOOKUP(AU41,Cennik!$A$4:$B91, 2, FALSE()) * AV41 + VLOOKUP(AW41,Cennik!$A$4:$B91, 2, FALSE()) * AX41,"Brak wartości")</f>
        <v>Brak wartości</v>
      </c>
      <c r="N41" s="696" t="str">
        <f>IFERROR(VLOOKUP(AA41,Cennik!$A$4:$B91, 2, FALSE()) * AB41 + VLOOKUP(AC41,Cennik!$A$4:$B91, 2, FALSE()) * AD41 + VLOOKUP(AE41,Cennik!$A$4:$B91, 2, FALSE()) * AF41 + VLOOKUP(AG41,Cennik!$A$4:$B91, 2, FALSE()) * AH41 + VLOOKUP(AI41,Cennik!$A$4:$B91, 2, FALSE()) * AJ41 + VLOOKUP(AK41,Cennik!$A$4:$B91, 2, FALSE()) * AL41 + VLOOKUP(AM41,Cennik!$A$4:$B91, 2, FALSE()) * AN41 + VLOOKUP(AO41,Cennik!$A$4:$B91, 2, FALSE()) * AP41 + VLOOKUP(AQ41,Cennik!$A$4:$B91, 2, FALSE()) * AR41 + VLOOKUP(AS41,Cennik!$A$4:$B91, 2, FALSE()) * AT41 + VLOOKUP(AU41,Cennik!$A$4:$B91, 2, FALSE()) * AV41 + VLOOKUP(AW41,Cennik!$A$4:$B91, 2, FALSE()) * AX41 + VLOOKUP("Stamina",Cennik!$A$4:$B91,2,FALSE()) * J41,"Brak wartości")</f>
        <v>Brak wartości</v>
      </c>
      <c r="O41" s="696" t="str">
        <f t="shared" si="9"/>
        <v>Brak</v>
      </c>
      <c r="P41" s="695">
        <v>0</v>
      </c>
      <c r="Q41" s="697">
        <v>25</v>
      </c>
      <c r="R41" s="698">
        <v>1</v>
      </c>
      <c r="S41" s="672">
        <f t="shared" si="10"/>
        <v>0</v>
      </c>
      <c r="T41" s="699">
        <f t="shared" si="11"/>
        <v>25</v>
      </c>
      <c r="U41" s="716">
        <f t="shared" si="12"/>
        <v>0</v>
      </c>
      <c r="V41" s="717">
        <f t="shared" si="13"/>
        <v>6.666666666666667</v>
      </c>
      <c r="W41" s="718" t="str">
        <f t="shared" si="14"/>
        <v>Brak wartości</v>
      </c>
      <c r="X41" s="719" t="str">
        <f t="shared" si="15"/>
        <v>Brak wartości</v>
      </c>
      <c r="Y41" s="167" t="s">
        <v>40</v>
      </c>
      <c r="Z41" s="182"/>
      <c r="AA41" s="184" t="s">
        <v>504</v>
      </c>
      <c r="AB41" s="184">
        <v>4</v>
      </c>
      <c r="AC41" s="163" t="s">
        <v>1043</v>
      </c>
      <c r="AD41" s="163">
        <v>1</v>
      </c>
      <c r="AE41" s="163" t="s">
        <v>1033</v>
      </c>
      <c r="AF41" s="163">
        <v>2</v>
      </c>
      <c r="AG41" s="164" t="s">
        <v>267</v>
      </c>
      <c r="AH41" s="164">
        <v>1</v>
      </c>
      <c r="AI41" s="165" t="s">
        <v>252</v>
      </c>
      <c r="AJ41" s="165">
        <v>3</v>
      </c>
      <c r="AK41" s="166" t="s">
        <v>434</v>
      </c>
      <c r="AL41" s="166">
        <v>1</v>
      </c>
      <c r="AM41" s="166" t="s">
        <v>703</v>
      </c>
      <c r="AN41" s="722">
        <v>1</v>
      </c>
      <c r="AO41" s="704" t="s">
        <v>479</v>
      </c>
      <c r="AP41" s="723">
        <v>1</v>
      </c>
      <c r="AQ41" s="706" t="s">
        <v>40</v>
      </c>
      <c r="AR41" s="707"/>
      <c r="AS41" s="708" t="s">
        <v>40</v>
      </c>
      <c r="AT41" s="694"/>
      <c r="AU41" s="709" t="s">
        <v>40</v>
      </c>
      <c r="AV41" s="710"/>
      <c r="AW41" s="711" t="s">
        <v>40</v>
      </c>
      <c r="AX41" s="712"/>
    </row>
    <row r="42" spans="1:50" ht="12.75">
      <c r="A42" s="692" t="s">
        <v>3312</v>
      </c>
      <c r="B42" s="721" t="s">
        <v>116</v>
      </c>
      <c r="C42" s="715">
        <v>2</v>
      </c>
      <c r="D42" s="18" t="s">
        <v>117</v>
      </c>
      <c r="E42" s="694" t="s">
        <v>4551</v>
      </c>
      <c r="F42" s="694"/>
      <c r="G42" s="694" t="s">
        <v>12659</v>
      </c>
      <c r="H42" s="694">
        <v>5</v>
      </c>
      <c r="I42" s="694">
        <v>0.5</v>
      </c>
      <c r="J42" s="694">
        <v>15</v>
      </c>
      <c r="K42" s="695">
        <v>4</v>
      </c>
      <c r="L42" s="696" t="e">
        <f t="shared" si="8"/>
        <v>#VALUE!</v>
      </c>
      <c r="M42" s="696" t="str">
        <f>IFERROR(VLOOKUP(AA42,Cennik!$A$4:$B91, 2, FALSE()) * AB42 + VLOOKUP(AC42,Cennik!$A$4:$B91, 2, FALSE()) * AD42 + VLOOKUP(AE42,Cennik!$A$4:$B91, 2, FALSE()) * AF42 + VLOOKUP(AG42,Cennik!$A$4:$B91, 2, FALSE()) * AH42 + VLOOKUP(AI42,Cennik!$A$4:$B91, 2, FALSE()) * AJ42 + VLOOKUP(AK42,Cennik!$A$4:$B91, 2, FALSE()) * AL42 + VLOOKUP(AM42,Cennik!$A$4:$B91, 2, FALSE()) * AN42 + VLOOKUP(AO42,Cennik!$A$4:$B91, 2, FALSE()) * AP42 + VLOOKUP(AQ42,Cennik!$A$4:$B91, 2, FALSE()) * AR42 + VLOOKUP(AS42,Cennik!$A$4:$B91, 2, FALSE()) * AT42 + VLOOKUP(AU42,Cennik!$A$4:$B91, 2, FALSE()) * AV42 + VLOOKUP(AW42,Cennik!$A$4:$B91, 2, FALSE()) * AX42,"Brak wartości")</f>
        <v>Brak wartości</v>
      </c>
      <c r="N42" s="696" t="str">
        <f>IFERROR(VLOOKUP(AA42,Cennik!$A$4:$B91, 2, FALSE()) * AB42 + VLOOKUP(AC42,Cennik!$A$4:$B91, 2, FALSE()) * AD42 + VLOOKUP(AE42,Cennik!$A$4:$B91, 2, FALSE()) * AF42 + VLOOKUP(AG42,Cennik!$A$4:$B91, 2, FALSE()) * AH42 + VLOOKUP(AI42,Cennik!$A$4:$B91, 2, FALSE()) * AJ42 + VLOOKUP(AK42,Cennik!$A$4:$B91, 2, FALSE()) * AL42 + VLOOKUP(AM42,Cennik!$A$4:$B91, 2, FALSE()) * AN42 + VLOOKUP(AO42,Cennik!$A$4:$B91, 2, FALSE()) * AP42 + VLOOKUP(AQ42,Cennik!$A$4:$B91, 2, FALSE()) * AR42 + VLOOKUP(AS42,Cennik!$A$4:$B91, 2, FALSE()) * AT42 + VLOOKUP(AU42,Cennik!$A$4:$B91, 2, FALSE()) * AV42 + VLOOKUP(AW42,Cennik!$A$4:$B91, 2, FALSE()) * AX42 + VLOOKUP("Stamina",Cennik!$A$4:$B91,2,FALSE()) * J42,"Brak wartości")</f>
        <v>Brak wartości</v>
      </c>
      <c r="O42" s="696" t="str">
        <f t="shared" si="9"/>
        <v>Brak</v>
      </c>
      <c r="P42" s="695">
        <v>0</v>
      </c>
      <c r="Q42" s="697">
        <v>12.5</v>
      </c>
      <c r="R42" s="698">
        <v>2</v>
      </c>
      <c r="S42" s="672">
        <f t="shared" si="10"/>
        <v>0</v>
      </c>
      <c r="T42" s="699">
        <f t="shared" si="11"/>
        <v>25</v>
      </c>
      <c r="U42" s="716">
        <f t="shared" si="12"/>
        <v>0</v>
      </c>
      <c r="V42" s="717">
        <f t="shared" si="13"/>
        <v>6.666666666666667</v>
      </c>
      <c r="W42" s="718" t="str">
        <f t="shared" si="14"/>
        <v>Brak wartości</v>
      </c>
      <c r="X42" s="719" t="str">
        <f t="shared" si="15"/>
        <v>Brak wartości</v>
      </c>
      <c r="Y42" s="167" t="s">
        <v>40</v>
      </c>
      <c r="Z42" s="182"/>
      <c r="AA42" s="184" t="s">
        <v>504</v>
      </c>
      <c r="AB42" s="184">
        <v>4</v>
      </c>
      <c r="AC42" s="163" t="s">
        <v>1043</v>
      </c>
      <c r="AD42" s="163">
        <v>1</v>
      </c>
      <c r="AE42" s="163" t="s">
        <v>688</v>
      </c>
      <c r="AF42" s="163">
        <v>2</v>
      </c>
      <c r="AG42" s="164" t="s">
        <v>615</v>
      </c>
      <c r="AH42" s="164">
        <v>2</v>
      </c>
      <c r="AI42" s="165" t="s">
        <v>343</v>
      </c>
      <c r="AJ42" s="165">
        <v>3</v>
      </c>
      <c r="AK42" s="166" t="s">
        <v>434</v>
      </c>
      <c r="AL42" s="166">
        <v>1</v>
      </c>
      <c r="AM42" s="166" t="s">
        <v>703</v>
      </c>
      <c r="AN42" s="722">
        <v>1</v>
      </c>
      <c r="AO42" s="704" t="s">
        <v>479</v>
      </c>
      <c r="AP42" s="723">
        <v>1</v>
      </c>
      <c r="AQ42" s="706" t="s">
        <v>40</v>
      </c>
      <c r="AR42" s="707"/>
      <c r="AS42" s="708" t="s">
        <v>40</v>
      </c>
      <c r="AT42" s="694"/>
      <c r="AU42" s="709" t="s">
        <v>40</v>
      </c>
      <c r="AV42" s="710"/>
      <c r="AW42" s="711" t="s">
        <v>40</v>
      </c>
      <c r="AX42" s="712"/>
    </row>
    <row r="43" spans="1:50" ht="12.75">
      <c r="A43" s="692" t="s">
        <v>3312</v>
      </c>
      <c r="B43" s="721" t="s">
        <v>121</v>
      </c>
      <c r="C43" s="715">
        <v>2</v>
      </c>
      <c r="D43" s="18" t="s">
        <v>122</v>
      </c>
      <c r="E43" s="694" t="s">
        <v>4551</v>
      </c>
      <c r="F43" s="694"/>
      <c r="G43" s="694" t="s">
        <v>12659</v>
      </c>
      <c r="H43" s="694">
        <v>5</v>
      </c>
      <c r="I43" s="694">
        <v>0.5</v>
      </c>
      <c r="J43" s="694">
        <v>15</v>
      </c>
      <c r="K43" s="695">
        <v>4</v>
      </c>
      <c r="L43" s="696" t="e">
        <f t="shared" si="8"/>
        <v>#VALUE!</v>
      </c>
      <c r="M43" s="696" t="str">
        <f>IFERROR(VLOOKUP(AA43,Cennik!$A$4:$B91, 2, FALSE()) * AB43 + VLOOKUP(AC43,Cennik!$A$4:$B91, 2, FALSE()) * AD43 + VLOOKUP(AE43,Cennik!$A$4:$B91, 2, FALSE()) * AF43 + VLOOKUP(AG43,Cennik!$A$4:$B91, 2, FALSE()) * AH43 + VLOOKUP(AI43,Cennik!$A$4:$B91, 2, FALSE()) * AJ43 + VLOOKUP(AK43,Cennik!$A$4:$B91, 2, FALSE()) * AL43 + VLOOKUP(AM43,Cennik!$A$4:$B91, 2, FALSE()) * AN43 + VLOOKUP(AO43,Cennik!$A$4:$B91, 2, FALSE()) * AP43 + VLOOKUP(AQ43,Cennik!$A$4:$B91, 2, FALSE()) * AR43 + VLOOKUP(AS43,Cennik!$A$4:$B91, 2, FALSE()) * AT43 + VLOOKUP(AU43,Cennik!$A$4:$B91, 2, FALSE()) * AV43 + VLOOKUP(AW43,Cennik!$A$4:$B91, 2, FALSE()) * AX43,"Brak wartości")</f>
        <v>Brak wartości</v>
      </c>
      <c r="N43" s="696" t="str">
        <f>IFERROR(VLOOKUP(AA43,Cennik!$A$4:$B91, 2, FALSE()) * AB43 + VLOOKUP(AC43,Cennik!$A$4:$B91, 2, FALSE()) * AD43 + VLOOKUP(AE43,Cennik!$A$4:$B91, 2, FALSE()) * AF43 + VLOOKUP(AG43,Cennik!$A$4:$B91, 2, FALSE()) * AH43 + VLOOKUP(AI43,Cennik!$A$4:$B91, 2, FALSE()) * AJ43 + VLOOKUP(AK43,Cennik!$A$4:$B91, 2, FALSE()) * AL43 + VLOOKUP(AM43,Cennik!$A$4:$B91, 2, FALSE()) * AN43 + VLOOKUP(AO43,Cennik!$A$4:$B91, 2, FALSE()) * AP43 + VLOOKUP(AQ43,Cennik!$A$4:$B91, 2, FALSE()) * AR43 + VLOOKUP(AS43,Cennik!$A$4:$B91, 2, FALSE()) * AT43 + VLOOKUP(AU43,Cennik!$A$4:$B91, 2, FALSE()) * AV43 + VLOOKUP(AW43,Cennik!$A$4:$B91, 2, FALSE()) * AX43 + VLOOKUP("Stamina",Cennik!$A$4:$B91,2,FALSE()) * J43,"Brak wartości")</f>
        <v>Brak wartości</v>
      </c>
      <c r="O43" s="696" t="str">
        <f t="shared" si="9"/>
        <v>Brak</v>
      </c>
      <c r="P43" s="695">
        <v>0</v>
      </c>
      <c r="Q43" s="697">
        <v>25</v>
      </c>
      <c r="R43" s="698">
        <v>1</v>
      </c>
      <c r="S43" s="672">
        <f t="shared" si="10"/>
        <v>0</v>
      </c>
      <c r="T43" s="699">
        <f t="shared" si="11"/>
        <v>25</v>
      </c>
      <c r="U43" s="716">
        <f t="shared" si="12"/>
        <v>0</v>
      </c>
      <c r="V43" s="717">
        <f t="shared" si="13"/>
        <v>6.666666666666667</v>
      </c>
      <c r="W43" s="718" t="str">
        <f t="shared" si="14"/>
        <v>Brak wartości</v>
      </c>
      <c r="X43" s="719" t="str">
        <f t="shared" si="15"/>
        <v>Brak wartości</v>
      </c>
      <c r="Y43" s="167" t="s">
        <v>40</v>
      </c>
      <c r="Z43" s="182"/>
      <c r="AA43" s="184" t="s">
        <v>504</v>
      </c>
      <c r="AB43" s="184">
        <v>4</v>
      </c>
      <c r="AC43" s="163" t="s">
        <v>1043</v>
      </c>
      <c r="AD43" s="163">
        <v>1</v>
      </c>
      <c r="AE43" s="163" t="s">
        <v>1033</v>
      </c>
      <c r="AF43" s="163">
        <v>3</v>
      </c>
      <c r="AG43" s="164" t="s">
        <v>252</v>
      </c>
      <c r="AH43" s="164">
        <v>2</v>
      </c>
      <c r="AI43" s="165" t="s">
        <v>343</v>
      </c>
      <c r="AJ43" s="165">
        <v>2</v>
      </c>
      <c r="AK43" s="166" t="s">
        <v>434</v>
      </c>
      <c r="AL43" s="166">
        <v>1</v>
      </c>
      <c r="AM43" s="166" t="s">
        <v>703</v>
      </c>
      <c r="AN43" s="722">
        <v>1</v>
      </c>
      <c r="AO43" s="704" t="s">
        <v>479</v>
      </c>
      <c r="AP43" s="723">
        <v>1</v>
      </c>
      <c r="AQ43" s="706" t="s">
        <v>40</v>
      </c>
      <c r="AR43" s="707"/>
      <c r="AS43" s="708" t="s">
        <v>40</v>
      </c>
      <c r="AT43" s="694"/>
      <c r="AU43" s="709" t="s">
        <v>40</v>
      </c>
      <c r="AV43" s="710"/>
      <c r="AW43" s="711" t="s">
        <v>40</v>
      </c>
      <c r="AX43" s="712"/>
    </row>
    <row r="44" spans="1:50" ht="12.75">
      <c r="A44" s="692" t="s">
        <v>3312</v>
      </c>
      <c r="B44" s="724" t="s">
        <v>126</v>
      </c>
      <c r="C44" s="715">
        <v>3</v>
      </c>
      <c r="D44" s="18" t="s">
        <v>127</v>
      </c>
      <c r="E44" s="694" t="s">
        <v>4551</v>
      </c>
      <c r="F44" s="694"/>
      <c r="G44" s="694" t="s">
        <v>12659</v>
      </c>
      <c r="H44" s="694">
        <v>5</v>
      </c>
      <c r="I44" s="694">
        <v>0.6</v>
      </c>
      <c r="J44" s="694">
        <v>20</v>
      </c>
      <c r="K44" s="695">
        <v>4</v>
      </c>
      <c r="L44" s="696" t="e">
        <f t="shared" ca="1" si="8"/>
        <v>#VALUE!</v>
      </c>
      <c r="M44" s="696" t="str">
        <f ca="1">IFERROR(VLOOKUP(AA44,Cennik!$A$4:$B91, 2, FALSE()) * AB44 + VLOOKUP(AC44,Cennik!$A$4:$B91, 2, FALSE()) * AD44 + VLOOKUP(AE44,Cennik!$A$4:$B91, 2, FALSE()) * AF44 + VLOOKUP(AG44,Cennik!$A$4:$B91, 2, FALSE()) * AH44 + VLOOKUP(AI44,Cennik!$A$4:$B91, 2, FALSE()) * AJ44 + VLOOKUP(AK44,Cennik!$A$4:$B91, 2, FALSE()) * AL44 + VLOOKUP(AM44,Cennik!$A$4:$B91, 2, FALSE()) * AN44 + VLOOKUP(AO44,Cennik!$A$4:$B91, 2, FALSE()) * AP44 + VLOOKUP(AQ44,Cennik!$A$4:$B91, 2, FALSE()) * AR44 + VLOOKUP(AS44,Cennik!$A$4:$B91, 2, FALSE()) * AT44 + VLOOKUP(AU44,Cennik!$A$4:$B91, 2, FALSE()) * AV44 + VLOOKUP(AW44,Cennik!$A$4:$B91, 2, FALSE()) * AX44,"Brak wartości")</f>
        <v>Brak wartości</v>
      </c>
      <c r="N44" s="696" t="str">
        <f ca="1">IFERROR(VLOOKUP(AA44,Cennik!$A$4:$B91, 2, FALSE()) * AB44 + VLOOKUP(AC44,Cennik!$A$4:$B91, 2, FALSE()) * AD44 + VLOOKUP(AE44,Cennik!$A$4:$B91, 2, FALSE()) * AF44 + VLOOKUP(AG44,Cennik!$A$4:$B91, 2, FALSE()) * AH44 + VLOOKUP(AI44,Cennik!$A$4:$B91, 2, FALSE()) * AJ44 + VLOOKUP(AK44,Cennik!$A$4:$B91, 2, FALSE()) * AL44 + VLOOKUP(AM44,Cennik!$A$4:$B91, 2, FALSE()) * AN44 + VLOOKUP(AO44,Cennik!$A$4:$B91, 2, FALSE()) * AP44 + VLOOKUP(AQ44,Cennik!$A$4:$B91, 2, FALSE()) * AR44 + VLOOKUP(AS44,Cennik!$A$4:$B91, 2, FALSE()) * AT44 + VLOOKUP(AU44,Cennik!$A$4:$B91, 2, FALSE()) * AV44 + VLOOKUP(AW44,Cennik!$A$4:$B91, 2, FALSE()) * AX44 + VLOOKUP("Stamina",Cennik!$A$4:$B91,2,FALSE()) * J44,"Brak wartości")</f>
        <v>Brak wartości</v>
      </c>
      <c r="O44" s="696" t="str">
        <f t="shared" ca="1" si="9"/>
        <v>Brak</v>
      </c>
      <c r="P44" s="695">
        <v>0</v>
      </c>
      <c r="Q44" s="697">
        <v>7</v>
      </c>
      <c r="R44" s="698">
        <v>5</v>
      </c>
      <c r="S44" s="672">
        <f t="shared" si="10"/>
        <v>0</v>
      </c>
      <c r="T44" s="699">
        <f t="shared" si="11"/>
        <v>35</v>
      </c>
      <c r="U44" s="716">
        <f t="shared" si="12"/>
        <v>0</v>
      </c>
      <c r="V44" s="717">
        <f t="shared" si="13"/>
        <v>7</v>
      </c>
      <c r="W44" s="718" t="str">
        <f t="shared" ca="1" si="14"/>
        <v>Brak wartości</v>
      </c>
      <c r="X44" s="719" t="str">
        <f t="shared" ca="1" si="15"/>
        <v>Brak wartości</v>
      </c>
      <c r="Y44" s="167" t="s">
        <v>40</v>
      </c>
      <c r="Z44" s="182"/>
      <c r="AA44" s="184" t="s">
        <v>191</v>
      </c>
      <c r="AB44" s="184">
        <v>1</v>
      </c>
      <c r="AC44" s="163" t="s">
        <v>1043</v>
      </c>
      <c r="AD44" s="163">
        <v>1</v>
      </c>
      <c r="AE44" s="163" t="s">
        <v>1033</v>
      </c>
      <c r="AF44" s="163">
        <v>2</v>
      </c>
      <c r="AG44" s="164" t="s">
        <v>359</v>
      </c>
      <c r="AH44" s="164">
        <v>1</v>
      </c>
      <c r="AI44" s="165" t="s">
        <v>343</v>
      </c>
      <c r="AJ44" s="165">
        <v>2</v>
      </c>
      <c r="AK44" s="166" t="s">
        <v>434</v>
      </c>
      <c r="AL44" s="166">
        <v>1</v>
      </c>
      <c r="AM44" s="166" t="s">
        <v>8140</v>
      </c>
      <c r="AN44" s="722">
        <v>1</v>
      </c>
      <c r="AO44" s="704" t="s">
        <v>479</v>
      </c>
      <c r="AP44" s="723">
        <v>1</v>
      </c>
      <c r="AQ44" s="706" t="s">
        <v>40</v>
      </c>
      <c r="AR44" s="707"/>
      <c r="AS44" s="708" t="s">
        <v>40</v>
      </c>
      <c r="AT44" s="694"/>
      <c r="AU44" s="709" t="s">
        <v>40</v>
      </c>
      <c r="AV44" s="710"/>
      <c r="AW44" s="711" t="s">
        <v>40</v>
      </c>
      <c r="AX44" s="712"/>
    </row>
    <row r="45" spans="1:50" ht="12.75">
      <c r="A45" s="692" t="s">
        <v>3312</v>
      </c>
      <c r="B45" s="724" t="s">
        <v>131</v>
      </c>
      <c r="C45" s="715">
        <v>3</v>
      </c>
      <c r="D45" s="18" t="s">
        <v>132</v>
      </c>
      <c r="E45" s="694" t="s">
        <v>4551</v>
      </c>
      <c r="F45" s="694"/>
      <c r="G45" s="694" t="s">
        <v>12659</v>
      </c>
      <c r="H45" s="694">
        <v>5</v>
      </c>
      <c r="I45" s="694">
        <v>0.6</v>
      </c>
      <c r="J45" s="694">
        <v>20</v>
      </c>
      <c r="K45" s="695">
        <v>4</v>
      </c>
      <c r="L45" s="696" t="e">
        <f t="shared" si="8"/>
        <v>#VALUE!</v>
      </c>
      <c r="M45" s="696" t="str">
        <f>IFERROR(VLOOKUP(AA45,Cennik!$A$4:$B91, 2, FALSE()) * AB45 + VLOOKUP(AC45,Cennik!$A$4:$B91, 2, FALSE()) * AD45 + VLOOKUP(AE45,Cennik!$A$4:$B91, 2, FALSE()) * AF45 + VLOOKUP(AG45,Cennik!$A$4:$B91, 2, FALSE()) * AH45 + VLOOKUP(AI45,Cennik!$A$4:$B91, 2, FALSE()) * AJ45 + VLOOKUP(AK45,Cennik!$A$4:$B91, 2, FALSE()) * AL45 + VLOOKUP(AM45,Cennik!$A$4:$B91, 2, FALSE()) * AN45 + VLOOKUP(AO45,Cennik!$A$4:$B91, 2, FALSE()) * AP45 + VLOOKUP(AQ45,Cennik!$A$4:$B91, 2, FALSE()) * AR45 + VLOOKUP(AS45,Cennik!$A$4:$B91, 2, FALSE()) * AT45 + VLOOKUP(AU45,Cennik!$A$4:$B91, 2, FALSE()) * AV45 + VLOOKUP(AW45,Cennik!$A$4:$B91, 2, FALSE()) * AX45,"Brak wartości")</f>
        <v>Brak wartości</v>
      </c>
      <c r="N45" s="696" t="str">
        <f>IFERROR(VLOOKUP(AA45,Cennik!$A$4:$B91, 2, FALSE()) * AB45 + VLOOKUP(AC45,Cennik!$A$4:$B91, 2, FALSE()) * AD45 + VLOOKUP(AE45,Cennik!$A$4:$B91, 2, FALSE()) * AF45 + VLOOKUP(AG45,Cennik!$A$4:$B91, 2, FALSE()) * AH45 + VLOOKUP(AI45,Cennik!$A$4:$B91, 2, FALSE()) * AJ45 + VLOOKUP(AK45,Cennik!$A$4:$B91, 2, FALSE()) * AL45 + VLOOKUP(AM45,Cennik!$A$4:$B91, 2, FALSE()) * AN45 + VLOOKUP(AO45,Cennik!$A$4:$B91, 2, FALSE()) * AP45 + VLOOKUP(AQ45,Cennik!$A$4:$B91, 2, FALSE()) * AR45 + VLOOKUP(AS45,Cennik!$A$4:$B91, 2, FALSE()) * AT45 + VLOOKUP(AU45,Cennik!$A$4:$B91, 2, FALSE()) * AV45 + VLOOKUP(AW45,Cennik!$A$4:$B91, 2, FALSE()) * AX45 + VLOOKUP("Stamina",Cennik!$A$4:$B91,2,FALSE()) * J45,"Brak wartości")</f>
        <v>Brak wartości</v>
      </c>
      <c r="O45" s="696" t="str">
        <f t="shared" si="9"/>
        <v>Brak</v>
      </c>
      <c r="P45" s="695">
        <v>0</v>
      </c>
      <c r="Q45" s="697">
        <v>17.5</v>
      </c>
      <c r="R45" s="698">
        <v>2</v>
      </c>
      <c r="S45" s="672">
        <f t="shared" si="10"/>
        <v>0</v>
      </c>
      <c r="T45" s="699">
        <f t="shared" si="11"/>
        <v>35</v>
      </c>
      <c r="U45" s="716">
        <f t="shared" si="12"/>
        <v>0</v>
      </c>
      <c r="V45" s="717">
        <f t="shared" si="13"/>
        <v>7</v>
      </c>
      <c r="W45" s="718" t="str">
        <f t="shared" si="14"/>
        <v>Brak wartości</v>
      </c>
      <c r="X45" s="719" t="str">
        <f t="shared" si="15"/>
        <v>Brak wartości</v>
      </c>
      <c r="Y45" s="167" t="s">
        <v>40</v>
      </c>
      <c r="Z45" s="182"/>
      <c r="AA45" s="184" t="s">
        <v>504</v>
      </c>
      <c r="AB45" s="184">
        <v>4</v>
      </c>
      <c r="AC45" s="163" t="s">
        <v>1043</v>
      </c>
      <c r="AD45" s="163">
        <v>1</v>
      </c>
      <c r="AE45" s="163" t="s">
        <v>1033</v>
      </c>
      <c r="AF45" s="163">
        <v>3</v>
      </c>
      <c r="AG45" s="164" t="s">
        <v>272</v>
      </c>
      <c r="AH45" s="164">
        <v>3</v>
      </c>
      <c r="AI45" s="165" t="s">
        <v>434</v>
      </c>
      <c r="AJ45" s="165">
        <v>1</v>
      </c>
      <c r="AK45" s="166" t="s">
        <v>670</v>
      </c>
      <c r="AL45" s="166">
        <v>1</v>
      </c>
      <c r="AM45" s="166" t="s">
        <v>479</v>
      </c>
      <c r="AN45" s="722">
        <v>1</v>
      </c>
      <c r="AO45" s="704" t="s">
        <v>40</v>
      </c>
      <c r="AP45" s="723"/>
      <c r="AQ45" s="706" t="s">
        <v>40</v>
      </c>
      <c r="AR45" s="707"/>
      <c r="AS45" s="708" t="s">
        <v>40</v>
      </c>
      <c r="AT45" s="694"/>
      <c r="AU45" s="709" t="s">
        <v>40</v>
      </c>
      <c r="AV45" s="710"/>
      <c r="AW45" s="711" t="s">
        <v>40</v>
      </c>
      <c r="AX45" s="712"/>
    </row>
    <row r="46" spans="1:50" ht="12.75">
      <c r="A46" s="692" t="s">
        <v>3312</v>
      </c>
      <c r="B46" s="724" t="s">
        <v>136</v>
      </c>
      <c r="C46" s="715">
        <v>3</v>
      </c>
      <c r="D46" s="18" t="s">
        <v>137</v>
      </c>
      <c r="E46" s="694" t="s">
        <v>4551</v>
      </c>
      <c r="F46" s="694"/>
      <c r="G46" s="694" t="s">
        <v>12659</v>
      </c>
      <c r="H46" s="694">
        <v>5</v>
      </c>
      <c r="I46" s="694">
        <v>0.6</v>
      </c>
      <c r="J46" s="694">
        <v>20</v>
      </c>
      <c r="K46" s="695">
        <v>4</v>
      </c>
      <c r="L46" s="696" t="e">
        <f t="shared" si="8"/>
        <v>#VALUE!</v>
      </c>
      <c r="M46" s="696" t="str">
        <f>IFERROR(VLOOKUP(AA46,Cennik!$A$4:$B91, 2, FALSE()) * AB46 + VLOOKUP(AC46,Cennik!$A$4:$B91, 2, FALSE()) * AD46 + VLOOKUP(AE46,Cennik!$A$4:$B91, 2, FALSE()) * AF46 + VLOOKUP(AG46,Cennik!$A$4:$B91, 2, FALSE()) * AH46 + VLOOKUP(AI46,Cennik!$A$4:$B91, 2, FALSE()) * AJ46 + VLOOKUP(AK46,Cennik!$A$4:$B91, 2, FALSE()) * AL46 + VLOOKUP(AM46,Cennik!$A$4:$B91, 2, FALSE()) * AN46 + VLOOKUP(AO46,Cennik!$A$4:$B91, 2, FALSE()) * AP46 + VLOOKUP(AQ46,Cennik!$A$4:$B91, 2, FALSE()) * AR46 + VLOOKUP(AS46,Cennik!$A$4:$B91, 2, FALSE()) * AT46 + VLOOKUP(AU46,Cennik!$A$4:$B91, 2, FALSE()) * AV46 + VLOOKUP(AW46,Cennik!$A$4:$B91, 2, FALSE()) * AX46,"Brak wartości")</f>
        <v>Brak wartości</v>
      </c>
      <c r="N46" s="696" t="str">
        <f>IFERROR(VLOOKUP(AA46,Cennik!$A$4:$B91, 2, FALSE()) * AB46 + VLOOKUP(AC46,Cennik!$A$4:$B91, 2, FALSE()) * AD46 + VLOOKUP(AE46,Cennik!$A$4:$B91, 2, FALSE()) * AF46 + VLOOKUP(AG46,Cennik!$A$4:$B91, 2, FALSE()) * AH46 + VLOOKUP(AI46,Cennik!$A$4:$B91, 2, FALSE()) * AJ46 + VLOOKUP(AK46,Cennik!$A$4:$B91, 2, FALSE()) * AL46 + VLOOKUP(AM46,Cennik!$A$4:$B91, 2, FALSE()) * AN46 + VLOOKUP(AO46,Cennik!$A$4:$B91, 2, FALSE()) * AP46 + VLOOKUP(AQ46,Cennik!$A$4:$B91, 2, FALSE()) * AR46 + VLOOKUP(AS46,Cennik!$A$4:$B91, 2, FALSE()) * AT46 + VLOOKUP(AU46,Cennik!$A$4:$B91, 2, FALSE()) * AV46 + VLOOKUP(AW46,Cennik!$A$4:$B91, 2, FALSE()) * AX46 + VLOOKUP("Stamina",Cennik!$A$4:$B91,2,FALSE()) * J46,"Brak wartości")</f>
        <v>Brak wartości</v>
      </c>
      <c r="O46" s="696" t="str">
        <f t="shared" si="9"/>
        <v>Brak</v>
      </c>
      <c r="P46" s="695">
        <v>0</v>
      </c>
      <c r="Q46" s="697">
        <v>35</v>
      </c>
      <c r="R46" s="698">
        <v>1</v>
      </c>
      <c r="S46" s="672">
        <f t="shared" si="10"/>
        <v>0</v>
      </c>
      <c r="T46" s="699">
        <f t="shared" si="11"/>
        <v>35</v>
      </c>
      <c r="U46" s="716">
        <f t="shared" si="12"/>
        <v>0</v>
      </c>
      <c r="V46" s="717">
        <f t="shared" si="13"/>
        <v>7</v>
      </c>
      <c r="W46" s="718" t="str">
        <f t="shared" si="14"/>
        <v>Brak wartości</v>
      </c>
      <c r="X46" s="719" t="str">
        <f t="shared" si="15"/>
        <v>Brak wartości</v>
      </c>
      <c r="Y46" s="167" t="s">
        <v>40</v>
      </c>
      <c r="Z46" s="182"/>
      <c r="AA46" s="184" t="s">
        <v>504</v>
      </c>
      <c r="AB46" s="184">
        <v>4</v>
      </c>
      <c r="AC46" s="163" t="s">
        <v>1043</v>
      </c>
      <c r="AD46" s="163">
        <v>1</v>
      </c>
      <c r="AE46" s="163" t="s">
        <v>1033</v>
      </c>
      <c r="AF46" s="163">
        <v>3</v>
      </c>
      <c r="AG46" s="164" t="s">
        <v>645</v>
      </c>
      <c r="AH46" s="164">
        <v>2</v>
      </c>
      <c r="AI46" s="165" t="s">
        <v>267</v>
      </c>
      <c r="AJ46" s="165">
        <v>1</v>
      </c>
      <c r="AK46" s="166" t="s">
        <v>434</v>
      </c>
      <c r="AL46" s="166">
        <v>1</v>
      </c>
      <c r="AM46" s="166" t="s">
        <v>8140</v>
      </c>
      <c r="AN46" s="722">
        <v>1</v>
      </c>
      <c r="AO46" s="704" t="s">
        <v>479</v>
      </c>
      <c r="AP46" s="723">
        <v>1</v>
      </c>
      <c r="AQ46" s="706" t="s">
        <v>40</v>
      </c>
      <c r="AR46" s="707"/>
      <c r="AS46" s="708" t="s">
        <v>40</v>
      </c>
      <c r="AT46" s="694"/>
      <c r="AU46" s="709" t="s">
        <v>40</v>
      </c>
      <c r="AV46" s="710"/>
      <c r="AW46" s="711" t="s">
        <v>40</v>
      </c>
      <c r="AX46" s="712"/>
    </row>
    <row r="47" spans="1:50" ht="12.75">
      <c r="A47" s="692" t="s">
        <v>3312</v>
      </c>
      <c r="B47" s="724" t="s">
        <v>141</v>
      </c>
      <c r="C47" s="715">
        <v>3</v>
      </c>
      <c r="D47" s="18" t="s">
        <v>142</v>
      </c>
      <c r="E47" s="694" t="s">
        <v>4551</v>
      </c>
      <c r="F47" s="694"/>
      <c r="G47" s="694" t="s">
        <v>12659</v>
      </c>
      <c r="H47" s="694">
        <v>5</v>
      </c>
      <c r="I47" s="694">
        <v>0.6</v>
      </c>
      <c r="J47" s="694">
        <v>20</v>
      </c>
      <c r="K47" s="695">
        <v>4</v>
      </c>
      <c r="L47" s="696" t="e">
        <f t="shared" si="8"/>
        <v>#VALUE!</v>
      </c>
      <c r="M47" s="696" t="str">
        <f>IFERROR(VLOOKUP(AA47,Cennik!$A$4:$B91, 2, FALSE()) * AB47 + VLOOKUP(AC47,Cennik!$A$4:$B91, 2, FALSE()) * AD47 + VLOOKUP(AE47,Cennik!$A$4:$B91, 2, FALSE()) * AF47 + VLOOKUP(AG47,Cennik!$A$4:$B91, 2, FALSE()) * AH47 + VLOOKUP(AI47,Cennik!$A$4:$B91, 2, FALSE()) * AJ47 + VLOOKUP(AK47,Cennik!$A$4:$B91, 2, FALSE()) * AL47 + VLOOKUP(AM47,Cennik!$A$4:$B91, 2, FALSE()) * AN47 + VLOOKUP(AO47,Cennik!$A$4:$B91, 2, FALSE()) * AP47 + VLOOKUP(AQ47,Cennik!$A$4:$B91, 2, FALSE()) * AR47 + VLOOKUP(AS47,Cennik!$A$4:$B91, 2, FALSE()) * AT47 + VLOOKUP(AU47,Cennik!$A$4:$B91, 2, FALSE()) * AV47 + VLOOKUP(AW47,Cennik!$A$4:$B91, 2, FALSE()) * AX47,"Brak wartości")</f>
        <v>Brak wartości</v>
      </c>
      <c r="N47" s="696" t="str">
        <f>IFERROR(VLOOKUP(AA47,Cennik!$A$4:$B91, 2, FALSE()) * AB47 + VLOOKUP(AC47,Cennik!$A$4:$B91, 2, FALSE()) * AD47 + VLOOKUP(AE47,Cennik!$A$4:$B91, 2, FALSE()) * AF47 + VLOOKUP(AG47,Cennik!$A$4:$B91, 2, FALSE()) * AH47 + VLOOKUP(AI47,Cennik!$A$4:$B91, 2, FALSE()) * AJ47 + VLOOKUP(AK47,Cennik!$A$4:$B91, 2, FALSE()) * AL47 + VLOOKUP(AM47,Cennik!$A$4:$B91, 2, FALSE()) * AN47 + VLOOKUP(AO47,Cennik!$A$4:$B91, 2, FALSE()) * AP47 + VLOOKUP(AQ47,Cennik!$A$4:$B91, 2, FALSE()) * AR47 + VLOOKUP(AS47,Cennik!$A$4:$B91, 2, FALSE()) * AT47 + VLOOKUP(AU47,Cennik!$A$4:$B91, 2, FALSE()) * AV47 + VLOOKUP(AW47,Cennik!$A$4:$B91, 2, FALSE()) * AX47 + VLOOKUP("Stamina",Cennik!$A$4:$B91,2,FALSE()) * J47,"Brak wartości")</f>
        <v>Brak wartości</v>
      </c>
      <c r="O47" s="696" t="str">
        <f t="shared" si="9"/>
        <v>Brak</v>
      </c>
      <c r="P47" s="695">
        <v>0</v>
      </c>
      <c r="Q47" s="697">
        <v>17.5</v>
      </c>
      <c r="R47" s="698">
        <v>2</v>
      </c>
      <c r="S47" s="672">
        <f t="shared" si="10"/>
        <v>0</v>
      </c>
      <c r="T47" s="699">
        <f t="shared" si="11"/>
        <v>35</v>
      </c>
      <c r="U47" s="716">
        <f t="shared" si="12"/>
        <v>0</v>
      </c>
      <c r="V47" s="717">
        <f t="shared" si="13"/>
        <v>7</v>
      </c>
      <c r="W47" s="718" t="str">
        <f t="shared" si="14"/>
        <v>Brak wartości</v>
      </c>
      <c r="X47" s="719" t="str">
        <f t="shared" si="15"/>
        <v>Brak wartości</v>
      </c>
      <c r="Y47" s="167" t="s">
        <v>40</v>
      </c>
      <c r="Z47" s="182"/>
      <c r="AA47" s="184" t="s">
        <v>504</v>
      </c>
      <c r="AB47" s="184">
        <v>4</v>
      </c>
      <c r="AC47" s="163" t="s">
        <v>1043</v>
      </c>
      <c r="AD47" s="163">
        <v>1</v>
      </c>
      <c r="AE47" s="163" t="s">
        <v>678</v>
      </c>
      <c r="AF47" s="163">
        <v>2</v>
      </c>
      <c r="AG47" s="164" t="s">
        <v>625</v>
      </c>
      <c r="AH47" s="164">
        <v>1</v>
      </c>
      <c r="AI47" s="165" t="s">
        <v>272</v>
      </c>
      <c r="AJ47" s="165">
        <v>2</v>
      </c>
      <c r="AK47" s="166" t="s">
        <v>434</v>
      </c>
      <c r="AL47" s="166">
        <v>1</v>
      </c>
      <c r="AM47" s="166" t="s">
        <v>8140</v>
      </c>
      <c r="AN47" s="722">
        <v>1</v>
      </c>
      <c r="AO47" s="704" t="s">
        <v>479</v>
      </c>
      <c r="AP47" s="723">
        <v>1</v>
      </c>
      <c r="AQ47" s="706" t="s">
        <v>40</v>
      </c>
      <c r="AR47" s="707"/>
      <c r="AS47" s="708" t="s">
        <v>40</v>
      </c>
      <c r="AT47" s="694"/>
      <c r="AU47" s="709" t="s">
        <v>40</v>
      </c>
      <c r="AV47" s="710"/>
      <c r="AW47" s="711" t="s">
        <v>40</v>
      </c>
      <c r="AX47" s="712"/>
    </row>
    <row r="48" spans="1:50" ht="12.75">
      <c r="A48" s="692" t="s">
        <v>3312</v>
      </c>
      <c r="B48" s="724" t="s">
        <v>146</v>
      </c>
      <c r="C48" s="715">
        <v>3</v>
      </c>
      <c r="D48" s="18" t="s">
        <v>147</v>
      </c>
      <c r="E48" s="694" t="s">
        <v>4551</v>
      </c>
      <c r="F48" s="694"/>
      <c r="G48" s="694" t="s">
        <v>12659</v>
      </c>
      <c r="H48" s="694">
        <v>5</v>
      </c>
      <c r="I48" s="694">
        <v>0.6</v>
      </c>
      <c r="J48" s="694">
        <v>15</v>
      </c>
      <c r="K48" s="695">
        <v>4</v>
      </c>
      <c r="L48" s="696" t="e">
        <f t="shared" si="8"/>
        <v>#VALUE!</v>
      </c>
      <c r="M48" s="696" t="str">
        <f>IFERROR(VLOOKUP(AA48,Cennik!$A$4:$B91, 2, FALSE()) * AB48 + VLOOKUP(AC48,Cennik!$A$4:$B91, 2, FALSE()) * AD48 + VLOOKUP(AE48,Cennik!$A$4:$B91, 2, FALSE()) * AF48 + VLOOKUP(AG48,Cennik!$A$4:$B91, 2, FALSE()) * AH48 + VLOOKUP(AI48,Cennik!$A$4:$B91, 2, FALSE()) * AJ48 + VLOOKUP(AK48,Cennik!$A$4:$B91, 2, FALSE()) * AL48 + VLOOKUP(AM48,Cennik!$A$4:$B91, 2, FALSE()) * AN48 + VLOOKUP(AO48,Cennik!$A$4:$B91, 2, FALSE()) * AP48 + VLOOKUP(AQ48,Cennik!$A$4:$B91, 2, FALSE()) * AR48 + VLOOKUP(AS48,Cennik!$A$4:$B91, 2, FALSE()) * AT48 + VLOOKUP(AU48,Cennik!$A$4:$B91, 2, FALSE()) * AV48 + VLOOKUP(AW48,Cennik!$A$4:$B91, 2, FALSE()) * AX48,"Brak wartości")</f>
        <v>Brak wartości</v>
      </c>
      <c r="N48" s="696" t="str">
        <f>IFERROR(VLOOKUP(AA48,Cennik!$A$4:$B91, 2, FALSE()) * AB48 + VLOOKUP(AC48,Cennik!$A$4:$B91, 2, FALSE()) * AD48 + VLOOKUP(AE48,Cennik!$A$4:$B91, 2, FALSE()) * AF48 + VLOOKUP(AG48,Cennik!$A$4:$B91, 2, FALSE()) * AH48 + VLOOKUP(AI48,Cennik!$A$4:$B91, 2, FALSE()) * AJ48 + VLOOKUP(AK48,Cennik!$A$4:$B91, 2, FALSE()) * AL48 + VLOOKUP(AM48,Cennik!$A$4:$B91, 2, FALSE()) * AN48 + VLOOKUP(AO48,Cennik!$A$4:$B91, 2, FALSE()) * AP48 + VLOOKUP(AQ48,Cennik!$A$4:$B91, 2, FALSE()) * AR48 + VLOOKUP(AS48,Cennik!$A$4:$B91, 2, FALSE()) * AT48 + VLOOKUP(AU48,Cennik!$A$4:$B91, 2, FALSE()) * AV48 + VLOOKUP(AW48,Cennik!$A$4:$B91, 2, FALSE()) * AX48 + VLOOKUP("Stamina",Cennik!$A$4:$B91,2,FALSE()) * J48,"Brak wartości")</f>
        <v>Brak wartości</v>
      </c>
      <c r="O48" s="696" t="str">
        <f t="shared" si="9"/>
        <v>Brak</v>
      </c>
      <c r="P48" s="695">
        <v>0</v>
      </c>
      <c r="Q48" s="697">
        <v>35</v>
      </c>
      <c r="R48" s="698">
        <v>1</v>
      </c>
      <c r="S48" s="672">
        <f t="shared" si="10"/>
        <v>0</v>
      </c>
      <c r="T48" s="699">
        <f t="shared" si="11"/>
        <v>35</v>
      </c>
      <c r="U48" s="716">
        <f t="shared" si="12"/>
        <v>0</v>
      </c>
      <c r="V48" s="717">
        <f t="shared" si="13"/>
        <v>9.3333333333333339</v>
      </c>
      <c r="W48" s="718" t="str">
        <f t="shared" si="14"/>
        <v>Brak wartości</v>
      </c>
      <c r="X48" s="719" t="str">
        <f t="shared" si="15"/>
        <v>Brak wartości</v>
      </c>
      <c r="Y48" s="167" t="s">
        <v>40</v>
      </c>
      <c r="Z48" s="182"/>
      <c r="AA48" s="184" t="s">
        <v>504</v>
      </c>
      <c r="AB48" s="184">
        <v>4</v>
      </c>
      <c r="AC48" s="675" t="s">
        <v>1043</v>
      </c>
      <c r="AD48" s="675">
        <v>1</v>
      </c>
      <c r="AE48" s="675" t="s">
        <v>1033</v>
      </c>
      <c r="AF48" s="675">
        <v>2</v>
      </c>
      <c r="AG48" s="674" t="s">
        <v>272</v>
      </c>
      <c r="AH48" s="674">
        <v>1</v>
      </c>
      <c r="AI48" s="672" t="s">
        <v>755</v>
      </c>
      <c r="AJ48" s="672">
        <v>1</v>
      </c>
      <c r="AK48" s="678" t="s">
        <v>434</v>
      </c>
      <c r="AL48" s="678">
        <v>1</v>
      </c>
      <c r="AM48" s="678" t="s">
        <v>8140</v>
      </c>
      <c r="AN48" s="725">
        <v>1</v>
      </c>
      <c r="AO48" s="704" t="s">
        <v>479</v>
      </c>
      <c r="AP48" s="707">
        <v>1</v>
      </c>
      <c r="AQ48" s="706" t="s">
        <v>40</v>
      </c>
      <c r="AR48" s="707"/>
      <c r="AS48" s="708" t="s">
        <v>40</v>
      </c>
      <c r="AT48" s="694"/>
      <c r="AU48" s="709" t="s">
        <v>40</v>
      </c>
      <c r="AV48" s="710"/>
      <c r="AW48" s="711" t="s">
        <v>40</v>
      </c>
      <c r="AX48" s="712"/>
    </row>
    <row r="49" spans="1:50" ht="12.75">
      <c r="A49" s="19"/>
      <c r="B49" s="726"/>
      <c r="C49" s="726"/>
      <c r="D49" s="726"/>
      <c r="E49" s="726"/>
      <c r="F49" s="726"/>
      <c r="G49" s="726"/>
      <c r="H49" s="726"/>
      <c r="I49" s="726"/>
      <c r="J49" s="726"/>
      <c r="K49" s="726"/>
      <c r="L49" s="726"/>
      <c r="M49" s="726"/>
      <c r="N49" s="726"/>
      <c r="O49" s="726"/>
      <c r="P49" s="726"/>
      <c r="Q49" s="19"/>
      <c r="R49" s="24"/>
      <c r="S49" s="19"/>
      <c r="T49" s="726"/>
      <c r="U49" s="726"/>
      <c r="V49" s="726"/>
      <c r="W49" s="726"/>
      <c r="X49" s="726"/>
      <c r="Y49" s="726"/>
      <c r="Z49" s="726"/>
      <c r="AA49" s="726"/>
      <c r="AB49" s="726"/>
      <c r="AC49" s="726"/>
      <c r="AD49" s="726"/>
      <c r="AE49" s="726"/>
      <c r="AF49" s="726"/>
      <c r="AG49" s="726"/>
      <c r="AH49" s="726"/>
      <c r="AI49" s="726"/>
      <c r="AJ49" s="726"/>
      <c r="AK49" s="726"/>
      <c r="AL49" s="726"/>
      <c r="AM49" s="726"/>
      <c r="AN49" s="726"/>
      <c r="AO49" s="726"/>
      <c r="AP49" s="726"/>
      <c r="AQ49" s="726"/>
      <c r="AR49" s="726"/>
      <c r="AS49" s="726"/>
      <c r="AT49" s="726"/>
      <c r="AU49" s="726"/>
      <c r="AV49" s="726"/>
      <c r="AW49" s="726"/>
      <c r="AX49" s="727"/>
    </row>
    <row r="50" spans="1:50" ht="12.75">
      <c r="A50" s="692" t="s">
        <v>3293</v>
      </c>
      <c r="B50" s="720" t="s">
        <v>149</v>
      </c>
      <c r="C50" s="715">
        <v>1</v>
      </c>
      <c r="D50" s="18" t="s">
        <v>150</v>
      </c>
      <c r="E50" s="694" t="s">
        <v>4555</v>
      </c>
      <c r="F50" s="694"/>
      <c r="G50" s="694" t="s">
        <v>12659</v>
      </c>
      <c r="H50" s="694">
        <v>5</v>
      </c>
      <c r="I50" s="694">
        <v>0.4</v>
      </c>
      <c r="J50" s="694">
        <v>10</v>
      </c>
      <c r="K50" s="695">
        <v>4</v>
      </c>
      <c r="L50" s="696" t="e">
        <f t="shared" ref="L50:L61" ca="1" si="16">N50/K50</f>
        <v>#VALUE!</v>
      </c>
      <c r="M50" s="696" t="str">
        <f ca="1">IFERROR(VLOOKUP(AA50,Cennik!$A$4:$B91, 2, FALSE()) * AB50 + VLOOKUP(AC50,Cennik!$A$4:$B91, 2, FALSE()) * AD50 + VLOOKUP(AE50,Cennik!$A$4:$B91, 2, FALSE()) * AF50 + VLOOKUP(AG50,Cennik!$A$4:$B91, 2, FALSE()) * AH50 + VLOOKUP(AI50,Cennik!$A$4:$B91, 2, FALSE()) * AJ50 + VLOOKUP(AK50,Cennik!$A$4:$B91, 2, FALSE()) * AL50 + VLOOKUP(AM50,Cennik!$A$4:$B91, 2, FALSE()) * AN50 + VLOOKUP(AO50,Cennik!$A$4:$B91, 2, FALSE()) * AP50 + VLOOKUP(AQ50,Cennik!$A$4:$B91, 2, FALSE()) * AR50 + VLOOKUP(AS50,Cennik!$A$4:$B91, 2, FALSE()) * AT50 + VLOOKUP(AU50,Cennik!$A$4:$B91, 2, FALSE()) * AV50 + VLOOKUP(AW50,Cennik!$A$4:$B91, 2, FALSE()) * AX50,"Brak wartości")</f>
        <v>Brak wartości</v>
      </c>
      <c r="N50" s="696" t="str">
        <f ca="1">IFERROR(VLOOKUP(AA50,Cennik!$A$4:$B91, 2, FALSE()) * AB50 + VLOOKUP(AC50,Cennik!$A$4:$B91, 2, FALSE()) * AD50 + VLOOKUP(AE50,Cennik!$A$4:$B91, 2, FALSE()) * AF50 + VLOOKUP(AG50,Cennik!$A$4:$B91, 2, FALSE()) * AH50 + VLOOKUP(AI50,Cennik!$A$4:$B91, 2, FALSE()) * AJ50 + VLOOKUP(AK50,Cennik!$A$4:$B91, 2, FALSE()) * AL50 + VLOOKUP(AM50,Cennik!$A$4:$B91, 2, FALSE()) * AN50 + VLOOKUP(AO50,Cennik!$A$4:$B91, 2, FALSE()) * AP50 + VLOOKUP(AQ50,Cennik!$A$4:$B91, 2, FALSE()) * AR50 + VLOOKUP(AS50,Cennik!$A$4:$B91, 2, FALSE()) * AT50 + VLOOKUP(AU50,Cennik!$A$4:$B91, 2, FALSE()) * AV50 + VLOOKUP(AW50,Cennik!$A$4:$B91, 2, FALSE()) * AX50 + VLOOKUP("Stamina",Cennik!$A$4:$B91,2,FALSE()) * J50,"Brak wartości")</f>
        <v>Brak wartości</v>
      </c>
      <c r="O50" s="696" t="str">
        <f t="shared" ref="O50:O61" ca="1" si="17">IFERROR(N50 * (100 / (K50 * T50)), "Brak")</f>
        <v>Brak</v>
      </c>
      <c r="P50" s="695">
        <v>0</v>
      </c>
      <c r="Q50" s="697">
        <v>10</v>
      </c>
      <c r="R50" s="698">
        <v>2</v>
      </c>
      <c r="S50" s="672">
        <f t="shared" ref="S50:S61" si="18">P50*R50</f>
        <v>0</v>
      </c>
      <c r="T50" s="699">
        <f t="shared" ref="T50:T61" si="19">Q50*R50</f>
        <v>20</v>
      </c>
      <c r="U50" s="716">
        <f t="shared" ref="U50:U61" si="20">IFERROR((P50*$K50)/$J50, "Brak wartości")</f>
        <v>0</v>
      </c>
      <c r="V50" s="717">
        <f t="shared" ref="V50:V61" si="21">IFERROR((T50*$K50)/$J50, "Brak wartości")</f>
        <v>8</v>
      </c>
      <c r="W50" s="718" t="str">
        <f t="shared" ref="W50:W61" ca="1" si="22">IFERROR((P50*$K50)/$N50, "Brak wartości")</f>
        <v>Brak wartości</v>
      </c>
      <c r="X50" s="719" t="str">
        <f t="shared" ref="X50:X61" ca="1" si="23">IFERROR((T50*$K50)/$N50, "Brak wartości")</f>
        <v>Brak wartości</v>
      </c>
      <c r="Y50" s="167" t="s">
        <v>40</v>
      </c>
      <c r="Z50" s="182"/>
      <c r="AA50" s="709" t="s">
        <v>504</v>
      </c>
      <c r="AB50" s="710">
        <v>4</v>
      </c>
      <c r="AC50" s="728" t="s">
        <v>8127</v>
      </c>
      <c r="AD50" s="729">
        <v>8</v>
      </c>
      <c r="AE50" s="730" t="s">
        <v>191</v>
      </c>
      <c r="AF50" s="731">
        <v>2</v>
      </c>
      <c r="AG50" s="695" t="s">
        <v>252</v>
      </c>
      <c r="AH50" s="695">
        <v>4</v>
      </c>
      <c r="AI50" s="728" t="s">
        <v>605</v>
      </c>
      <c r="AJ50" s="732">
        <v>2</v>
      </c>
      <c r="AK50" s="733" t="s">
        <v>434</v>
      </c>
      <c r="AL50" s="734">
        <v>1</v>
      </c>
      <c r="AM50" s="706" t="s">
        <v>523</v>
      </c>
      <c r="AN50" s="715">
        <v>1</v>
      </c>
      <c r="AO50" s="735" t="s">
        <v>40</v>
      </c>
      <c r="AP50" s="707"/>
      <c r="AQ50" s="735" t="s">
        <v>40</v>
      </c>
      <c r="AR50" s="707"/>
      <c r="AS50" s="708" t="s">
        <v>40</v>
      </c>
      <c r="AT50" s="694"/>
      <c r="AU50" s="709" t="s">
        <v>40</v>
      </c>
      <c r="AV50" s="710"/>
      <c r="AW50" s="711" t="s">
        <v>40</v>
      </c>
      <c r="AX50" s="712"/>
    </row>
    <row r="51" spans="1:50" ht="12.75">
      <c r="A51" s="692" t="s">
        <v>3293</v>
      </c>
      <c r="B51" s="720" t="s">
        <v>154</v>
      </c>
      <c r="C51" s="715">
        <v>1</v>
      </c>
      <c r="D51" s="18" t="s">
        <v>155</v>
      </c>
      <c r="E51" s="694" t="s">
        <v>4555</v>
      </c>
      <c r="F51" s="694"/>
      <c r="G51" s="694" t="s">
        <v>12659</v>
      </c>
      <c r="H51" s="694">
        <v>5</v>
      </c>
      <c r="I51" s="694">
        <v>0.4</v>
      </c>
      <c r="J51" s="694">
        <v>10</v>
      </c>
      <c r="K51" s="695">
        <v>4</v>
      </c>
      <c r="L51" s="696" t="e">
        <f t="shared" si="16"/>
        <v>#VALUE!</v>
      </c>
      <c r="M51" s="696" t="str">
        <f>IFERROR(VLOOKUP(AA51,Cennik!$A$4:$B91, 2, FALSE()) * AB51 + VLOOKUP(AC51,Cennik!$A$4:$B91, 2, FALSE()) * AD51 + VLOOKUP(AE51,Cennik!$A$4:$B91, 2, FALSE()) * AF51 + VLOOKUP(AG51,Cennik!$A$4:$B91, 2, FALSE()) * AH51 + VLOOKUP(AI51,Cennik!$A$4:$B91, 2, FALSE()) * AJ51 + VLOOKUP(AK51,Cennik!$A$4:$B91, 2, FALSE()) * AL51 + VLOOKUP(AM51,Cennik!$A$4:$B91, 2, FALSE()) * AN51 + VLOOKUP(AO51,Cennik!$A$4:$B91, 2, FALSE()) * AP51 + VLOOKUP(AQ51,Cennik!$A$4:$B91, 2, FALSE()) * AR51 + VLOOKUP(AS51,Cennik!$A$4:$B91, 2, FALSE()) * AT51 + VLOOKUP(AU51,Cennik!$A$4:$B91, 2, FALSE()) * AV51 + VLOOKUP(AW51,Cennik!$A$4:$B91, 2, FALSE()) * AX51,"Brak wartości")</f>
        <v>Brak wartości</v>
      </c>
      <c r="N51" s="696" t="str">
        <f>IFERROR(VLOOKUP(AA51,Cennik!$A$4:$B91, 2, FALSE()) * AB51 + VLOOKUP(AC51,Cennik!$A$4:$B91, 2, FALSE()) * AD51 + VLOOKUP(AE51,Cennik!$A$4:$B91, 2, FALSE()) * AF51 + VLOOKUP(AG51,Cennik!$A$4:$B91, 2, FALSE()) * AH51 + VLOOKUP(AI51,Cennik!$A$4:$B91, 2, FALSE()) * AJ51 + VLOOKUP(AK51,Cennik!$A$4:$B91, 2, FALSE()) * AL51 + VLOOKUP(AM51,Cennik!$A$4:$B91, 2, FALSE()) * AN51 + VLOOKUP(AO51,Cennik!$A$4:$B91, 2, FALSE()) * AP51 + VLOOKUP(AQ51,Cennik!$A$4:$B91, 2, FALSE()) * AR51 + VLOOKUP(AS51,Cennik!$A$4:$B91, 2, FALSE()) * AT51 + VLOOKUP(AU51,Cennik!$A$4:$B91, 2, FALSE()) * AV51 + VLOOKUP(AW51,Cennik!$A$4:$B91, 2, FALSE()) * AX51 + VLOOKUP("Stamina",Cennik!$A$4:$B91,2,FALSE()) * J51,"Brak wartości")</f>
        <v>Brak wartości</v>
      </c>
      <c r="O51" s="696" t="str">
        <f t="shared" si="17"/>
        <v>Brak</v>
      </c>
      <c r="P51" s="695">
        <v>0</v>
      </c>
      <c r="Q51" s="697">
        <v>20</v>
      </c>
      <c r="R51" s="698">
        <v>1</v>
      </c>
      <c r="S51" s="672">
        <f t="shared" si="18"/>
        <v>0</v>
      </c>
      <c r="T51" s="699">
        <f t="shared" si="19"/>
        <v>20</v>
      </c>
      <c r="U51" s="716">
        <f t="shared" si="20"/>
        <v>0</v>
      </c>
      <c r="V51" s="717">
        <f t="shared" si="21"/>
        <v>8</v>
      </c>
      <c r="W51" s="718" t="str">
        <f t="shared" si="22"/>
        <v>Brak wartości</v>
      </c>
      <c r="X51" s="719" t="str">
        <f t="shared" si="23"/>
        <v>Brak wartości</v>
      </c>
      <c r="Y51" s="167" t="s">
        <v>40</v>
      </c>
      <c r="Z51" s="182"/>
      <c r="AA51" s="709" t="s">
        <v>504</v>
      </c>
      <c r="AB51" s="710">
        <v>4</v>
      </c>
      <c r="AC51" s="728" t="s">
        <v>8127</v>
      </c>
      <c r="AD51" s="729">
        <v>4</v>
      </c>
      <c r="AE51" s="730" t="s">
        <v>1033</v>
      </c>
      <c r="AF51" s="731">
        <v>3</v>
      </c>
      <c r="AG51" s="695" t="s">
        <v>252</v>
      </c>
      <c r="AH51" s="695">
        <v>4</v>
      </c>
      <c r="AI51" s="728" t="s">
        <v>600</v>
      </c>
      <c r="AJ51" s="732">
        <v>2</v>
      </c>
      <c r="AK51" s="733" t="s">
        <v>434</v>
      </c>
      <c r="AL51" s="734">
        <v>1</v>
      </c>
      <c r="AM51" s="706" t="s">
        <v>523</v>
      </c>
      <c r="AN51" s="715">
        <v>1</v>
      </c>
      <c r="AO51" s="735" t="s">
        <v>40</v>
      </c>
      <c r="AP51" s="707"/>
      <c r="AQ51" s="735" t="s">
        <v>40</v>
      </c>
      <c r="AR51" s="707"/>
      <c r="AS51" s="708" t="s">
        <v>40</v>
      </c>
      <c r="AT51" s="694"/>
      <c r="AU51" s="709" t="s">
        <v>40</v>
      </c>
      <c r="AV51" s="710"/>
      <c r="AW51" s="711" t="s">
        <v>40</v>
      </c>
      <c r="AX51" s="712"/>
    </row>
    <row r="52" spans="1:50" ht="12.75">
      <c r="A52" s="692" t="s">
        <v>3293</v>
      </c>
      <c r="B52" s="720" t="s">
        <v>157</v>
      </c>
      <c r="C52" s="715">
        <v>1</v>
      </c>
      <c r="D52" s="18" t="s">
        <v>158</v>
      </c>
      <c r="E52" s="694" t="s">
        <v>4555</v>
      </c>
      <c r="F52" s="694"/>
      <c r="G52" s="694" t="s">
        <v>12659</v>
      </c>
      <c r="H52" s="694">
        <v>5</v>
      </c>
      <c r="I52" s="694">
        <v>0.4</v>
      </c>
      <c r="J52" s="694">
        <v>10</v>
      </c>
      <c r="K52" s="695">
        <v>4</v>
      </c>
      <c r="L52" s="696" t="e">
        <f t="shared" si="16"/>
        <v>#VALUE!</v>
      </c>
      <c r="M52" s="696" t="str">
        <f>IFERROR(VLOOKUP(AA52,Cennik!$A$4:$B91, 2, FALSE()) * AB52 + VLOOKUP(AC52,Cennik!$A$4:$B91, 2, FALSE()) * AD52 + VLOOKUP(AE52,Cennik!$A$4:$B91, 2, FALSE()) * AF52 + VLOOKUP(AG52,Cennik!$A$4:$B91, 2, FALSE()) * AH52 + VLOOKUP(AI52,Cennik!$A$4:$B91, 2, FALSE()) * AJ52 + VLOOKUP(AK52,Cennik!$A$4:$B91, 2, FALSE()) * AL52 + VLOOKUP(AM52,Cennik!$A$4:$B91, 2, FALSE()) * AN52 + VLOOKUP(AO52,Cennik!$A$4:$B91, 2, FALSE()) * AP52 + VLOOKUP(AQ52,Cennik!$A$4:$B91, 2, FALSE()) * AR52 + VLOOKUP(AS52,Cennik!$A$4:$B91, 2, FALSE()) * AT52 + VLOOKUP(AU52,Cennik!$A$4:$B91, 2, FALSE()) * AV52 + VLOOKUP(AW52,Cennik!$A$4:$B91, 2, FALSE()) * AX52,"Brak wartości")</f>
        <v>Brak wartości</v>
      </c>
      <c r="N52" s="696" t="str">
        <f>IFERROR(VLOOKUP(AA52,Cennik!$A$4:$B91, 2, FALSE()) * AB52 + VLOOKUP(AC52,Cennik!$A$4:$B91, 2, FALSE()) * AD52 + VLOOKUP(AE52,Cennik!$A$4:$B91, 2, FALSE()) * AF52 + VLOOKUP(AG52,Cennik!$A$4:$B91, 2, FALSE()) * AH52 + VLOOKUP(AI52,Cennik!$A$4:$B91, 2, FALSE()) * AJ52 + VLOOKUP(AK52,Cennik!$A$4:$B91, 2, FALSE()) * AL52 + VLOOKUP(AM52,Cennik!$A$4:$B91, 2, FALSE()) * AN52 + VLOOKUP(AO52,Cennik!$A$4:$B91, 2, FALSE()) * AP52 + VLOOKUP(AQ52,Cennik!$A$4:$B91, 2, FALSE()) * AR52 + VLOOKUP(AS52,Cennik!$A$4:$B91, 2, FALSE()) * AT52 + VLOOKUP(AU52,Cennik!$A$4:$B91, 2, FALSE()) * AV52 + VLOOKUP(AW52,Cennik!$A$4:$B91, 2, FALSE()) * AX52 + VLOOKUP("Stamina",Cennik!$A$4:$B91,2,FALSE()) * J52,"Brak wartości")</f>
        <v>Brak wartości</v>
      </c>
      <c r="O52" s="696" t="str">
        <f t="shared" si="17"/>
        <v>Brak</v>
      </c>
      <c r="P52" s="695">
        <v>0</v>
      </c>
      <c r="Q52" s="697">
        <v>20</v>
      </c>
      <c r="R52" s="698">
        <v>1</v>
      </c>
      <c r="S52" s="672">
        <f t="shared" si="18"/>
        <v>0</v>
      </c>
      <c r="T52" s="699">
        <f t="shared" si="19"/>
        <v>20</v>
      </c>
      <c r="U52" s="716">
        <f t="shared" si="20"/>
        <v>0</v>
      </c>
      <c r="V52" s="717">
        <f t="shared" si="21"/>
        <v>8</v>
      </c>
      <c r="W52" s="718" t="str">
        <f t="shared" si="22"/>
        <v>Brak wartości</v>
      </c>
      <c r="X52" s="719" t="str">
        <f t="shared" si="23"/>
        <v>Brak wartości</v>
      </c>
      <c r="Y52" s="167" t="s">
        <v>40</v>
      </c>
      <c r="Z52" s="182"/>
      <c r="AA52" s="709" t="s">
        <v>504</v>
      </c>
      <c r="AB52" s="710">
        <v>4</v>
      </c>
      <c r="AC52" s="728" t="s">
        <v>8127</v>
      </c>
      <c r="AD52" s="729">
        <v>4</v>
      </c>
      <c r="AE52" s="730" t="s">
        <v>582</v>
      </c>
      <c r="AF52" s="731">
        <v>5</v>
      </c>
      <c r="AG52" s="695" t="s">
        <v>252</v>
      </c>
      <c r="AH52" s="695">
        <v>3</v>
      </c>
      <c r="AI52" s="728" t="s">
        <v>703</v>
      </c>
      <c r="AJ52" s="732">
        <v>1</v>
      </c>
      <c r="AK52" s="733" t="s">
        <v>434</v>
      </c>
      <c r="AL52" s="734">
        <v>2</v>
      </c>
      <c r="AM52" s="706" t="s">
        <v>523</v>
      </c>
      <c r="AN52" s="715">
        <v>1</v>
      </c>
      <c r="AO52" s="735" t="s">
        <v>40</v>
      </c>
      <c r="AP52" s="707"/>
      <c r="AQ52" s="735" t="s">
        <v>40</v>
      </c>
      <c r="AR52" s="707"/>
      <c r="AS52" s="708" t="s">
        <v>40</v>
      </c>
      <c r="AT52" s="694"/>
      <c r="AU52" s="709" t="s">
        <v>40</v>
      </c>
      <c r="AV52" s="710"/>
      <c r="AW52" s="711" t="s">
        <v>40</v>
      </c>
      <c r="AX52" s="712"/>
    </row>
    <row r="53" spans="1:50" ht="12.75">
      <c r="A53" s="692" t="s">
        <v>3293</v>
      </c>
      <c r="B53" s="720" t="s">
        <v>160</v>
      </c>
      <c r="C53" s="715">
        <v>1</v>
      </c>
      <c r="D53" s="18" t="s">
        <v>161</v>
      </c>
      <c r="E53" s="694" t="s">
        <v>4555</v>
      </c>
      <c r="F53" s="694"/>
      <c r="G53" s="694" t="s">
        <v>12659</v>
      </c>
      <c r="H53" s="694">
        <v>5</v>
      </c>
      <c r="I53" s="694">
        <v>0.4</v>
      </c>
      <c r="J53" s="694">
        <v>10</v>
      </c>
      <c r="K53" s="695">
        <v>4</v>
      </c>
      <c r="L53" s="696" t="e">
        <f t="shared" si="16"/>
        <v>#VALUE!</v>
      </c>
      <c r="M53" s="696" t="str">
        <f>IFERROR(VLOOKUP(AA53,Cennik!$A$4:$B91, 2, FALSE()) * AB53 + VLOOKUP(AC53,Cennik!$A$4:$B91, 2, FALSE()) * AD53 + VLOOKUP(AE53,Cennik!$A$4:$B91, 2, FALSE()) * AF53 + VLOOKUP(AG53,Cennik!$A$4:$B91, 2, FALSE()) * AH53 + VLOOKUP(AI53,Cennik!$A$4:$B91, 2, FALSE()) * AJ53 + VLOOKUP(AK53,Cennik!$A$4:$B91, 2, FALSE()) * AL53 + VLOOKUP(AM53,Cennik!$A$4:$B91, 2, FALSE()) * AN53 + VLOOKUP(AO53,Cennik!$A$4:$B91, 2, FALSE()) * AP53 + VLOOKUP(AQ53,Cennik!$A$4:$B91, 2, FALSE()) * AR53 + VLOOKUP(AS53,Cennik!$A$4:$B91, 2, FALSE()) * AT53 + VLOOKUP(AU53,Cennik!$A$4:$B91, 2, FALSE()) * AV53 + VLOOKUP(AW53,Cennik!$A$4:$B91, 2, FALSE()) * AX53,"Brak wartości")</f>
        <v>Brak wartości</v>
      </c>
      <c r="N53" s="696" t="str">
        <f>IFERROR(VLOOKUP(AA53,Cennik!$A$4:$B91, 2, FALSE()) * AB53 + VLOOKUP(AC53,Cennik!$A$4:$B91, 2, FALSE()) * AD53 + VLOOKUP(AE53,Cennik!$A$4:$B91, 2, FALSE()) * AF53 + VLOOKUP(AG53,Cennik!$A$4:$B91, 2, FALSE()) * AH53 + VLOOKUP(AI53,Cennik!$A$4:$B91, 2, FALSE()) * AJ53 + VLOOKUP(AK53,Cennik!$A$4:$B91, 2, FALSE()) * AL53 + VLOOKUP(AM53,Cennik!$A$4:$B91, 2, FALSE()) * AN53 + VLOOKUP(AO53,Cennik!$A$4:$B91, 2, FALSE()) * AP53 + VLOOKUP(AQ53,Cennik!$A$4:$B91, 2, FALSE()) * AR53 + VLOOKUP(AS53,Cennik!$A$4:$B91, 2, FALSE()) * AT53 + VLOOKUP(AU53,Cennik!$A$4:$B91, 2, FALSE()) * AV53 + VLOOKUP(AW53,Cennik!$A$4:$B91, 2, FALSE()) * AX53 + VLOOKUP("Stamina",Cennik!$A$4:$B91,2,FALSE()) * J53,"Brak wartości")</f>
        <v>Brak wartości</v>
      </c>
      <c r="O53" s="696" t="str">
        <f t="shared" si="17"/>
        <v>Brak</v>
      </c>
      <c r="P53" s="695">
        <v>0</v>
      </c>
      <c r="Q53" s="697">
        <v>20</v>
      </c>
      <c r="R53" s="698">
        <v>1</v>
      </c>
      <c r="S53" s="672">
        <f t="shared" si="18"/>
        <v>0</v>
      </c>
      <c r="T53" s="699">
        <f t="shared" si="19"/>
        <v>20</v>
      </c>
      <c r="U53" s="716">
        <f t="shared" si="20"/>
        <v>0</v>
      </c>
      <c r="V53" s="717">
        <f t="shared" si="21"/>
        <v>8</v>
      </c>
      <c r="W53" s="718" t="str">
        <f t="shared" si="22"/>
        <v>Brak wartości</v>
      </c>
      <c r="X53" s="719" t="str">
        <f t="shared" si="23"/>
        <v>Brak wartości</v>
      </c>
      <c r="Y53" s="167" t="s">
        <v>40</v>
      </c>
      <c r="Z53" s="182"/>
      <c r="AA53" s="709" t="s">
        <v>504</v>
      </c>
      <c r="AB53" s="710">
        <v>4</v>
      </c>
      <c r="AC53" s="728" t="s">
        <v>8127</v>
      </c>
      <c r="AD53" s="729">
        <v>4</v>
      </c>
      <c r="AE53" s="730" t="s">
        <v>590</v>
      </c>
      <c r="AF53" s="731">
        <v>2</v>
      </c>
      <c r="AG53" s="695" t="s">
        <v>247</v>
      </c>
      <c r="AH53" s="695">
        <v>3</v>
      </c>
      <c r="AI53" s="728" t="s">
        <v>338</v>
      </c>
      <c r="AJ53" s="732">
        <v>1</v>
      </c>
      <c r="AK53" s="733" t="s">
        <v>434</v>
      </c>
      <c r="AL53" s="734">
        <v>2</v>
      </c>
      <c r="AM53" s="706" t="s">
        <v>523</v>
      </c>
      <c r="AN53" s="715">
        <v>1</v>
      </c>
      <c r="AO53" s="735" t="s">
        <v>40</v>
      </c>
      <c r="AP53" s="707"/>
      <c r="AQ53" s="735" t="s">
        <v>40</v>
      </c>
      <c r="AR53" s="707"/>
      <c r="AS53" s="708" t="s">
        <v>40</v>
      </c>
      <c r="AT53" s="694"/>
      <c r="AU53" s="709" t="s">
        <v>40</v>
      </c>
      <c r="AV53" s="710"/>
      <c r="AW53" s="711" t="s">
        <v>40</v>
      </c>
      <c r="AX53" s="712"/>
    </row>
    <row r="54" spans="1:50" ht="12.75">
      <c r="A54" s="692" t="s">
        <v>3293</v>
      </c>
      <c r="B54" s="720" t="s">
        <v>165</v>
      </c>
      <c r="C54" s="715">
        <v>1</v>
      </c>
      <c r="D54" s="18" t="s">
        <v>166</v>
      </c>
      <c r="E54" s="694" t="s">
        <v>4555</v>
      </c>
      <c r="F54" s="694"/>
      <c r="G54" s="694" t="s">
        <v>12659</v>
      </c>
      <c r="H54" s="694">
        <v>5</v>
      </c>
      <c r="I54" s="694">
        <v>0.4</v>
      </c>
      <c r="J54" s="694">
        <v>10</v>
      </c>
      <c r="K54" s="695">
        <v>4</v>
      </c>
      <c r="L54" s="696" t="e">
        <f t="shared" si="16"/>
        <v>#VALUE!</v>
      </c>
      <c r="M54" s="696" t="str">
        <f>IFERROR(VLOOKUP(AA54,Cennik!$A$4:$B91, 2, FALSE()) * AB54 + VLOOKUP(AC54,Cennik!$A$4:$B91, 2, FALSE()) * AD54 + VLOOKUP(AE54,Cennik!$A$4:$B91, 2, FALSE()) * AF54 + VLOOKUP(AG54,Cennik!$A$4:$B91, 2, FALSE()) * AH54 + VLOOKUP(AI54,Cennik!$A$4:$B91, 2, FALSE()) * AJ54 + VLOOKUP(AK54,Cennik!$A$4:$B91, 2, FALSE()) * AL54 + VLOOKUP(AM54,Cennik!$A$4:$B91, 2, FALSE()) * AN54 + VLOOKUP(AO54,Cennik!$A$4:$B91, 2, FALSE()) * AP54 + VLOOKUP(AQ54,Cennik!$A$4:$B91, 2, FALSE()) * AR54 + VLOOKUP(AS54,Cennik!$A$4:$B91, 2, FALSE()) * AT54 + VLOOKUP(AU54,Cennik!$A$4:$B91, 2, FALSE()) * AV54 + VLOOKUP(AW54,Cennik!$A$4:$B91, 2, FALSE()) * AX54,"Brak wartości")</f>
        <v>Brak wartości</v>
      </c>
      <c r="N54" s="696" t="str">
        <f>IFERROR(VLOOKUP(AA54,Cennik!$A$4:$B91, 2, FALSE()) * AB54 + VLOOKUP(AC54,Cennik!$A$4:$B91, 2, FALSE()) * AD54 + VLOOKUP(AE54,Cennik!$A$4:$B91, 2, FALSE()) * AF54 + VLOOKUP(AG54,Cennik!$A$4:$B91, 2, FALSE()) * AH54 + VLOOKUP(AI54,Cennik!$A$4:$B91, 2, FALSE()) * AJ54 + VLOOKUP(AK54,Cennik!$A$4:$B91, 2, FALSE()) * AL54 + VLOOKUP(AM54,Cennik!$A$4:$B91, 2, FALSE()) * AN54 + VLOOKUP(AO54,Cennik!$A$4:$B91, 2, FALSE()) * AP54 + VLOOKUP(AQ54,Cennik!$A$4:$B91, 2, FALSE()) * AR54 + VLOOKUP(AS54,Cennik!$A$4:$B91, 2, FALSE()) * AT54 + VLOOKUP(AU54,Cennik!$A$4:$B91, 2, FALSE()) * AV54 + VLOOKUP(AW54,Cennik!$A$4:$B91, 2, FALSE()) * AX54 + VLOOKUP("Stamina",Cennik!$A$4:$B91,2,FALSE()) * J54,"Brak wartości")</f>
        <v>Brak wartości</v>
      </c>
      <c r="O54" s="696" t="str">
        <f t="shared" si="17"/>
        <v>Brak</v>
      </c>
      <c r="P54" s="695">
        <v>0</v>
      </c>
      <c r="Q54" s="697">
        <v>5</v>
      </c>
      <c r="R54" s="698">
        <v>4</v>
      </c>
      <c r="S54" s="672">
        <f t="shared" si="18"/>
        <v>0</v>
      </c>
      <c r="T54" s="699">
        <f t="shared" si="19"/>
        <v>20</v>
      </c>
      <c r="U54" s="716">
        <f t="shared" si="20"/>
        <v>0</v>
      </c>
      <c r="V54" s="717">
        <f t="shared" si="21"/>
        <v>8</v>
      </c>
      <c r="W54" s="718" t="str">
        <f t="shared" si="22"/>
        <v>Brak wartości</v>
      </c>
      <c r="X54" s="719" t="str">
        <f t="shared" si="23"/>
        <v>Brak wartości</v>
      </c>
      <c r="Y54" s="167" t="s">
        <v>40</v>
      </c>
      <c r="Z54" s="182"/>
      <c r="AA54" s="709" t="s">
        <v>504</v>
      </c>
      <c r="AB54" s="710">
        <v>4</v>
      </c>
      <c r="AC54" s="728" t="s">
        <v>8127</v>
      </c>
      <c r="AD54" s="729">
        <v>4</v>
      </c>
      <c r="AE54" s="730" t="s">
        <v>678</v>
      </c>
      <c r="AF54" s="731">
        <v>4</v>
      </c>
      <c r="AG54" s="695" t="s">
        <v>252</v>
      </c>
      <c r="AH54" s="695">
        <v>4</v>
      </c>
      <c r="AI54" s="728" t="s">
        <v>605</v>
      </c>
      <c r="AJ54" s="732">
        <v>2</v>
      </c>
      <c r="AK54" s="733" t="s">
        <v>434</v>
      </c>
      <c r="AL54" s="734">
        <v>1</v>
      </c>
      <c r="AM54" s="706" t="s">
        <v>523</v>
      </c>
      <c r="AN54" s="715">
        <v>1</v>
      </c>
      <c r="AO54" s="735" t="s">
        <v>40</v>
      </c>
      <c r="AP54" s="707"/>
      <c r="AQ54" s="735" t="s">
        <v>40</v>
      </c>
      <c r="AR54" s="707"/>
      <c r="AS54" s="708" t="s">
        <v>40</v>
      </c>
      <c r="AT54" s="694"/>
      <c r="AU54" s="709" t="s">
        <v>40</v>
      </c>
      <c r="AV54" s="710"/>
      <c r="AW54" s="711" t="s">
        <v>40</v>
      </c>
      <c r="AX54" s="712"/>
    </row>
    <row r="55" spans="1:50" ht="16.5" customHeight="1">
      <c r="A55" s="692" t="s">
        <v>3293</v>
      </c>
      <c r="B55" s="721" t="s">
        <v>168</v>
      </c>
      <c r="C55" s="715">
        <v>2</v>
      </c>
      <c r="D55" s="18" t="s">
        <v>169</v>
      </c>
      <c r="E55" s="694" t="s">
        <v>4555</v>
      </c>
      <c r="F55" s="694"/>
      <c r="G55" s="694" t="s">
        <v>12659</v>
      </c>
      <c r="H55" s="694">
        <v>7</v>
      </c>
      <c r="I55" s="694">
        <v>0.5</v>
      </c>
      <c r="J55" s="694">
        <v>15</v>
      </c>
      <c r="K55" s="695">
        <v>4</v>
      </c>
      <c r="L55" s="696" t="e">
        <f t="shared" si="16"/>
        <v>#VALUE!</v>
      </c>
      <c r="M55" s="696" t="str">
        <f>IFERROR(VLOOKUP(AA55,Cennik!$A$4:$B91, 2, FALSE()) * AB55 + VLOOKUP(AC55,Cennik!$A$4:$B91, 2, FALSE()) * AD55 + VLOOKUP(AE55,Cennik!$A$4:$B91, 2, FALSE()) * AF55 + VLOOKUP(AG55,Cennik!$A$4:$B91, 2, FALSE()) * AH55 + VLOOKUP(AI55,Cennik!$A$4:$B91, 2, FALSE()) * AJ55 + VLOOKUP(AK55,Cennik!$A$4:$B91, 2, FALSE()) * AL55 + VLOOKUP(AM55,Cennik!$A$4:$B91, 2, FALSE()) * AN55 + VLOOKUP(AO55,Cennik!$A$4:$B91, 2, FALSE()) * AP55 + VLOOKUP(AQ55,Cennik!$A$4:$B91, 2, FALSE()) * AR55 + VLOOKUP(AS55,Cennik!$A$4:$B91, 2, FALSE()) * AT55 + VLOOKUP(AU55,Cennik!$A$4:$B91, 2, FALSE()) * AV55 + VLOOKUP(AW55,Cennik!$A$4:$B91, 2, FALSE()) * AX55,"Brak wartości")</f>
        <v>Brak wartości</v>
      </c>
      <c r="N55" s="696" t="str">
        <f>IFERROR(VLOOKUP(AA55,Cennik!$A$4:$B91, 2, FALSE()) * AB55 + VLOOKUP(AC55,Cennik!$A$4:$B91, 2, FALSE()) * AD55 + VLOOKUP(AE55,Cennik!$A$4:$B91, 2, FALSE()) * AF55 + VLOOKUP(AG55,Cennik!$A$4:$B91, 2, FALSE()) * AH55 + VLOOKUP(AI55,Cennik!$A$4:$B91, 2, FALSE()) * AJ55 + VLOOKUP(AK55,Cennik!$A$4:$B91, 2, FALSE()) * AL55 + VLOOKUP(AM55,Cennik!$A$4:$B91, 2, FALSE()) * AN55 + VLOOKUP(AO55,Cennik!$A$4:$B91, 2, FALSE()) * AP55 + VLOOKUP(AQ55,Cennik!$A$4:$B91, 2, FALSE()) * AR55 + VLOOKUP(AS55,Cennik!$A$4:$B91, 2, FALSE()) * AT55 + VLOOKUP(AU55,Cennik!$A$4:$B91, 2, FALSE()) * AV55 + VLOOKUP(AW55,Cennik!$A$4:$B91, 2, FALSE()) * AX55 + VLOOKUP("Stamina",Cennik!$A$4:$B91,2,FALSE()) * J55,"Brak wartości")</f>
        <v>Brak wartości</v>
      </c>
      <c r="O55" s="696" t="str">
        <f t="shared" si="17"/>
        <v>Brak</v>
      </c>
      <c r="P55" s="695">
        <v>0</v>
      </c>
      <c r="Q55" s="697">
        <v>12.5</v>
      </c>
      <c r="R55" s="698">
        <v>2</v>
      </c>
      <c r="S55" s="672">
        <f t="shared" si="18"/>
        <v>0</v>
      </c>
      <c r="T55" s="699">
        <f t="shared" si="19"/>
        <v>25</v>
      </c>
      <c r="U55" s="716">
        <f t="shared" si="20"/>
        <v>0</v>
      </c>
      <c r="V55" s="717">
        <f t="shared" si="21"/>
        <v>6.666666666666667</v>
      </c>
      <c r="W55" s="718" t="str">
        <f t="shared" si="22"/>
        <v>Brak wartości</v>
      </c>
      <c r="X55" s="719" t="str">
        <f t="shared" si="23"/>
        <v>Brak wartości</v>
      </c>
      <c r="Y55" s="167" t="s">
        <v>40</v>
      </c>
      <c r="Z55" s="182"/>
      <c r="AA55" s="709" t="s">
        <v>504</v>
      </c>
      <c r="AB55" s="710">
        <v>4</v>
      </c>
      <c r="AC55" s="728" t="s">
        <v>8127</v>
      </c>
      <c r="AD55" s="729">
        <v>4</v>
      </c>
      <c r="AE55" s="730" t="s">
        <v>1033</v>
      </c>
      <c r="AF55" s="731">
        <v>3</v>
      </c>
      <c r="AG55" s="695" t="s">
        <v>252</v>
      </c>
      <c r="AH55" s="695">
        <v>3</v>
      </c>
      <c r="AI55" s="728" t="s">
        <v>615</v>
      </c>
      <c r="AJ55" s="732">
        <v>2</v>
      </c>
      <c r="AK55" s="733" t="s">
        <v>434</v>
      </c>
      <c r="AL55" s="734">
        <v>1</v>
      </c>
      <c r="AM55" s="706" t="s">
        <v>703</v>
      </c>
      <c r="AN55" s="715">
        <v>1</v>
      </c>
      <c r="AO55" s="735" t="s">
        <v>479</v>
      </c>
      <c r="AP55" s="707">
        <v>1</v>
      </c>
      <c r="AQ55" s="735" t="s">
        <v>40</v>
      </c>
      <c r="AR55" s="707"/>
      <c r="AS55" s="708" t="s">
        <v>40</v>
      </c>
      <c r="AT55" s="694"/>
      <c r="AU55" s="709" t="s">
        <v>40</v>
      </c>
      <c r="AV55" s="710"/>
      <c r="AW55" s="711" t="s">
        <v>40</v>
      </c>
      <c r="AX55" s="712"/>
    </row>
    <row r="56" spans="1:50" ht="16.5" customHeight="1">
      <c r="A56" s="692" t="s">
        <v>3293</v>
      </c>
      <c r="B56" s="721" t="s">
        <v>171</v>
      </c>
      <c r="C56" s="715">
        <v>2</v>
      </c>
      <c r="D56" s="18" t="s">
        <v>172</v>
      </c>
      <c r="E56" s="694" t="s">
        <v>4555</v>
      </c>
      <c r="F56" s="694"/>
      <c r="G56" s="694" t="s">
        <v>12659</v>
      </c>
      <c r="H56" s="694">
        <v>7</v>
      </c>
      <c r="I56" s="694">
        <v>0.5</v>
      </c>
      <c r="J56" s="694">
        <v>15</v>
      </c>
      <c r="K56" s="695">
        <v>4</v>
      </c>
      <c r="L56" s="696" t="e">
        <f t="shared" si="16"/>
        <v>#VALUE!</v>
      </c>
      <c r="M56" s="696" t="str">
        <f>IFERROR(VLOOKUP(AA56,Cennik!$A$4:$B91, 2, FALSE()) * AB56 + VLOOKUP(AC56,Cennik!$A$4:$B91, 2, FALSE()) * AD56 + VLOOKUP(AE56,Cennik!$A$4:$B91, 2, FALSE()) * AF56 + VLOOKUP(AG56,Cennik!$A$4:$B91, 2, FALSE()) * AH56 + VLOOKUP(AI56,Cennik!$A$4:$B91, 2, FALSE()) * AJ56 + VLOOKUP(AK56,Cennik!$A$4:$B91, 2, FALSE()) * AL56 + VLOOKUP(AM56,Cennik!$A$4:$B91, 2, FALSE()) * AN56 + VLOOKUP(AO56,Cennik!$A$4:$B91, 2, FALSE()) * AP56 + VLOOKUP(AQ56,Cennik!$A$4:$B91, 2, FALSE()) * AR56 + VLOOKUP(AS56,Cennik!$A$4:$B91, 2, FALSE()) * AT56 + VLOOKUP(AU56,Cennik!$A$4:$B91, 2, FALSE()) * AV56 + VLOOKUP(AW56,Cennik!$A$4:$B91, 2, FALSE()) * AX56,"Brak wartości")</f>
        <v>Brak wartości</v>
      </c>
      <c r="N56" s="696" t="str">
        <f>IFERROR(VLOOKUP(AA56,Cennik!$A$4:$B91, 2, FALSE()) * AB56 + VLOOKUP(AC56,Cennik!$A$4:$B91, 2, FALSE()) * AD56 + VLOOKUP(AE56,Cennik!$A$4:$B91, 2, FALSE()) * AF56 + VLOOKUP(AG56,Cennik!$A$4:$B91, 2, FALSE()) * AH56 + VLOOKUP(AI56,Cennik!$A$4:$B91, 2, FALSE()) * AJ56 + VLOOKUP(AK56,Cennik!$A$4:$B91, 2, FALSE()) * AL56 + VLOOKUP(AM56,Cennik!$A$4:$B91, 2, FALSE()) * AN56 + VLOOKUP(AO56,Cennik!$A$4:$B91, 2, FALSE()) * AP56 + VLOOKUP(AQ56,Cennik!$A$4:$B91, 2, FALSE()) * AR56 + VLOOKUP(AS56,Cennik!$A$4:$B91, 2, FALSE()) * AT56 + VLOOKUP(AU56,Cennik!$A$4:$B91, 2, FALSE()) * AV56 + VLOOKUP(AW56,Cennik!$A$4:$B91, 2, FALSE()) * AX56 + VLOOKUP("Stamina",Cennik!$A$4:$B91,2,FALSE()) * J56,"Brak wartości")</f>
        <v>Brak wartości</v>
      </c>
      <c r="O56" s="696" t="str">
        <f t="shared" si="17"/>
        <v>Brak</v>
      </c>
      <c r="P56" s="695">
        <v>0</v>
      </c>
      <c r="Q56" s="697">
        <v>25</v>
      </c>
      <c r="R56" s="698">
        <v>1</v>
      </c>
      <c r="S56" s="672">
        <f t="shared" si="18"/>
        <v>0</v>
      </c>
      <c r="T56" s="699">
        <f t="shared" si="19"/>
        <v>25</v>
      </c>
      <c r="U56" s="716">
        <f t="shared" si="20"/>
        <v>0</v>
      </c>
      <c r="V56" s="717">
        <f t="shared" si="21"/>
        <v>6.666666666666667</v>
      </c>
      <c r="W56" s="718" t="str">
        <f t="shared" si="22"/>
        <v>Brak wartości</v>
      </c>
      <c r="X56" s="719" t="str">
        <f t="shared" si="23"/>
        <v>Brak wartości</v>
      </c>
      <c r="Y56" s="167" t="s">
        <v>40</v>
      </c>
      <c r="Z56" s="182"/>
      <c r="AA56" s="709" t="s">
        <v>504</v>
      </c>
      <c r="AB56" s="710">
        <v>4</v>
      </c>
      <c r="AC56" s="728" t="s">
        <v>8127</v>
      </c>
      <c r="AD56" s="729">
        <v>4</v>
      </c>
      <c r="AE56" s="730" t="s">
        <v>678</v>
      </c>
      <c r="AF56" s="731">
        <v>4</v>
      </c>
      <c r="AG56" s="695" t="s">
        <v>252</v>
      </c>
      <c r="AH56" s="695">
        <v>2</v>
      </c>
      <c r="AI56" s="728" t="s">
        <v>688</v>
      </c>
      <c r="AJ56" s="732">
        <v>2</v>
      </c>
      <c r="AK56" s="733" t="s">
        <v>434</v>
      </c>
      <c r="AL56" s="734">
        <v>1</v>
      </c>
      <c r="AM56" s="706" t="s">
        <v>703</v>
      </c>
      <c r="AN56" s="715">
        <v>1</v>
      </c>
      <c r="AO56" s="735" t="s">
        <v>479</v>
      </c>
      <c r="AP56" s="707">
        <v>1</v>
      </c>
      <c r="AQ56" s="735" t="s">
        <v>40</v>
      </c>
      <c r="AR56" s="707"/>
      <c r="AS56" s="708" t="s">
        <v>40</v>
      </c>
      <c r="AT56" s="694"/>
      <c r="AU56" s="709" t="s">
        <v>40</v>
      </c>
      <c r="AV56" s="710"/>
      <c r="AW56" s="711" t="s">
        <v>40</v>
      </c>
      <c r="AX56" s="712"/>
    </row>
    <row r="57" spans="1:50" ht="16.5" customHeight="1">
      <c r="A57" s="692" t="s">
        <v>3293</v>
      </c>
      <c r="B57" s="721" t="s">
        <v>174</v>
      </c>
      <c r="C57" s="715">
        <v>2</v>
      </c>
      <c r="D57" s="18" t="s">
        <v>175</v>
      </c>
      <c r="E57" s="694" t="s">
        <v>4555</v>
      </c>
      <c r="F57" s="694"/>
      <c r="G57" s="694" t="s">
        <v>12659</v>
      </c>
      <c r="H57" s="694">
        <v>7</v>
      </c>
      <c r="I57" s="694">
        <v>0.5</v>
      </c>
      <c r="J57" s="694">
        <v>15</v>
      </c>
      <c r="K57" s="695">
        <v>4</v>
      </c>
      <c r="L57" s="696" t="e">
        <f t="shared" si="16"/>
        <v>#VALUE!</v>
      </c>
      <c r="M57" s="696" t="str">
        <f>IFERROR(VLOOKUP(AA57,Cennik!$A$4:$B91, 2, FALSE()) * AB57 + VLOOKUP(AC57,Cennik!$A$4:$B91, 2, FALSE()) * AD57 + VLOOKUP(AE57,Cennik!$A$4:$B91, 2, FALSE()) * AF57 + VLOOKUP(AG57,Cennik!$A$4:$B91, 2, FALSE()) * AH57 + VLOOKUP(AI57,Cennik!$A$4:$B91, 2, FALSE()) * AJ57 + VLOOKUP(AK57,Cennik!$A$4:$B91, 2, FALSE()) * AL57 + VLOOKUP(AM57,Cennik!$A$4:$B91, 2, FALSE()) * AN57 + VLOOKUP(AO57,Cennik!$A$4:$B91, 2, FALSE()) * AP57 + VLOOKUP(AQ57,Cennik!$A$4:$B91, 2, FALSE()) * AR57 + VLOOKUP(AS57,Cennik!$A$4:$B91, 2, FALSE()) * AT57 + VLOOKUP(AU57,Cennik!$A$4:$B91, 2, FALSE()) * AV57 + VLOOKUP(AW57,Cennik!$A$4:$B91, 2, FALSE()) * AX57,"Brak wartości")</f>
        <v>Brak wartości</v>
      </c>
      <c r="N57" s="696" t="str">
        <f>IFERROR(VLOOKUP(AA57,Cennik!$A$4:$B91, 2, FALSE()) * AB57 + VLOOKUP(AC57,Cennik!$A$4:$B91, 2, FALSE()) * AD57 + VLOOKUP(AE57,Cennik!$A$4:$B91, 2, FALSE()) * AF57 + VLOOKUP(AG57,Cennik!$A$4:$B91, 2, FALSE()) * AH57 + VLOOKUP(AI57,Cennik!$A$4:$B91, 2, FALSE()) * AJ57 + VLOOKUP(AK57,Cennik!$A$4:$B91, 2, FALSE()) * AL57 + VLOOKUP(AM57,Cennik!$A$4:$B91, 2, FALSE()) * AN57 + VLOOKUP(AO57,Cennik!$A$4:$B91, 2, FALSE()) * AP57 + VLOOKUP(AQ57,Cennik!$A$4:$B91, 2, FALSE()) * AR57 + VLOOKUP(AS57,Cennik!$A$4:$B91, 2, FALSE()) * AT57 + VLOOKUP(AU57,Cennik!$A$4:$B91, 2, FALSE()) * AV57 + VLOOKUP(AW57,Cennik!$A$4:$B91, 2, FALSE()) * AX57 + VLOOKUP("Stamina",Cennik!$A$4:$B91,2,FALSE()) * J57,"Brak wartości")</f>
        <v>Brak wartości</v>
      </c>
      <c r="O57" s="696" t="str">
        <f t="shared" si="17"/>
        <v>Brak</v>
      </c>
      <c r="P57" s="695">
        <v>0</v>
      </c>
      <c r="Q57" s="697">
        <v>25</v>
      </c>
      <c r="R57" s="698">
        <v>1</v>
      </c>
      <c r="S57" s="672">
        <f t="shared" si="18"/>
        <v>0</v>
      </c>
      <c r="T57" s="699">
        <f t="shared" si="19"/>
        <v>25</v>
      </c>
      <c r="U57" s="716">
        <f t="shared" si="20"/>
        <v>0</v>
      </c>
      <c r="V57" s="717">
        <f t="shared" si="21"/>
        <v>6.666666666666667</v>
      </c>
      <c r="W57" s="718" t="str">
        <f t="shared" si="22"/>
        <v>Brak wartości</v>
      </c>
      <c r="X57" s="719" t="str">
        <f t="shared" si="23"/>
        <v>Brak wartości</v>
      </c>
      <c r="Y57" s="167" t="s">
        <v>40</v>
      </c>
      <c r="Z57" s="182"/>
      <c r="AA57" s="709" t="s">
        <v>504</v>
      </c>
      <c r="AB57" s="710">
        <v>4</v>
      </c>
      <c r="AC57" s="728" t="s">
        <v>8127</v>
      </c>
      <c r="AD57" s="729">
        <v>4</v>
      </c>
      <c r="AE57" s="730" t="s">
        <v>582</v>
      </c>
      <c r="AF57" s="731">
        <v>5</v>
      </c>
      <c r="AG57" s="695" t="s">
        <v>610</v>
      </c>
      <c r="AH57" s="695">
        <v>2</v>
      </c>
      <c r="AI57" s="728" t="s">
        <v>267</v>
      </c>
      <c r="AJ57" s="732">
        <v>2</v>
      </c>
      <c r="AK57" s="733" t="s">
        <v>434</v>
      </c>
      <c r="AL57" s="734">
        <v>1</v>
      </c>
      <c r="AM57" s="706" t="s">
        <v>703</v>
      </c>
      <c r="AN57" s="715">
        <v>1</v>
      </c>
      <c r="AO57" s="735" t="s">
        <v>479</v>
      </c>
      <c r="AP57" s="707">
        <v>1</v>
      </c>
      <c r="AQ57" s="735" t="s">
        <v>40</v>
      </c>
      <c r="AR57" s="707"/>
      <c r="AS57" s="708" t="s">
        <v>40</v>
      </c>
      <c r="AT57" s="694"/>
      <c r="AU57" s="709" t="s">
        <v>40</v>
      </c>
      <c r="AV57" s="710"/>
      <c r="AW57" s="711" t="s">
        <v>40</v>
      </c>
      <c r="AX57" s="712"/>
    </row>
    <row r="58" spans="1:50" ht="12.75">
      <c r="A58" s="692" t="s">
        <v>3293</v>
      </c>
      <c r="B58" s="724" t="s">
        <v>177</v>
      </c>
      <c r="C58" s="715">
        <v>3</v>
      </c>
      <c r="D58" s="18" t="s">
        <v>178</v>
      </c>
      <c r="E58" s="694" t="s">
        <v>4555</v>
      </c>
      <c r="F58" s="694"/>
      <c r="G58" s="694" t="s">
        <v>12659</v>
      </c>
      <c r="H58" s="694">
        <v>10</v>
      </c>
      <c r="I58" s="694">
        <v>0.6</v>
      </c>
      <c r="J58" s="694">
        <v>20</v>
      </c>
      <c r="K58" s="695">
        <v>4</v>
      </c>
      <c r="L58" s="696" t="e">
        <f t="shared" si="16"/>
        <v>#VALUE!</v>
      </c>
      <c r="M58" s="696" t="str">
        <f>IFERROR(VLOOKUP(AA58,Cennik!$A$4:$B91, 2, FALSE()) * AB58 + VLOOKUP(AC58,Cennik!$A$4:$B91, 2, FALSE()) * AD58 + VLOOKUP(AE58,Cennik!$A$4:$B91, 2, FALSE()) * AF58 + VLOOKUP(AG58,Cennik!$A$4:$B91, 2, FALSE()) * AH58 + VLOOKUP(AI58,Cennik!$A$4:$B91, 2, FALSE()) * AJ58 + VLOOKUP(AK58,Cennik!$A$4:$B91, 2, FALSE()) * AL58 + VLOOKUP(AM58,Cennik!$A$4:$B91, 2, FALSE()) * AN58 + VLOOKUP(AO58,Cennik!$A$4:$B91, 2, FALSE()) * AP58 + VLOOKUP(AQ58,Cennik!$A$4:$B91, 2, FALSE()) * AR58 + VLOOKUP(AS58,Cennik!$A$4:$B91, 2, FALSE()) * AT58 + VLOOKUP(AU58,Cennik!$A$4:$B91, 2, FALSE()) * AV58 + VLOOKUP(AW58,Cennik!$A$4:$B91, 2, FALSE()) * AX58,"Brak wartości")</f>
        <v>Brak wartości</v>
      </c>
      <c r="N58" s="696" t="str">
        <f>IFERROR(VLOOKUP(AA58,Cennik!$A$4:$B91, 2, FALSE()) * AB58 + VLOOKUP(AC58,Cennik!$A$4:$B91, 2, FALSE()) * AD58 + VLOOKUP(AE58,Cennik!$A$4:$B91, 2, FALSE()) * AF58 + VLOOKUP(AG58,Cennik!$A$4:$B91, 2, FALSE()) * AH58 + VLOOKUP(AI58,Cennik!$A$4:$B91, 2, FALSE()) * AJ58 + VLOOKUP(AK58,Cennik!$A$4:$B91, 2, FALSE()) * AL58 + VLOOKUP(AM58,Cennik!$A$4:$B91, 2, FALSE()) * AN58 + VLOOKUP(AO58,Cennik!$A$4:$B91, 2, FALSE()) * AP58 + VLOOKUP(AQ58,Cennik!$A$4:$B91, 2, FALSE()) * AR58 + VLOOKUP(AS58,Cennik!$A$4:$B91, 2, FALSE()) * AT58 + VLOOKUP(AU58,Cennik!$A$4:$B91, 2, FALSE()) * AV58 + VLOOKUP(AW58,Cennik!$A$4:$B91, 2, FALSE()) * AX58 + VLOOKUP("Stamina",Cennik!$A$4:$B91,2,FALSE()) * J58,"Brak wartości")</f>
        <v>Brak wartości</v>
      </c>
      <c r="O58" s="696" t="str">
        <f t="shared" si="17"/>
        <v>Brak</v>
      </c>
      <c r="P58" s="695">
        <v>0</v>
      </c>
      <c r="Q58" s="697">
        <v>17.5</v>
      </c>
      <c r="R58" s="698">
        <v>2</v>
      </c>
      <c r="S58" s="672">
        <f t="shared" si="18"/>
        <v>0</v>
      </c>
      <c r="T58" s="699">
        <f t="shared" si="19"/>
        <v>35</v>
      </c>
      <c r="U58" s="716">
        <f t="shared" si="20"/>
        <v>0</v>
      </c>
      <c r="V58" s="717">
        <f t="shared" si="21"/>
        <v>7</v>
      </c>
      <c r="W58" s="718" t="str">
        <f t="shared" si="22"/>
        <v>Brak wartości</v>
      </c>
      <c r="X58" s="719" t="str">
        <f t="shared" si="23"/>
        <v>Brak wartości</v>
      </c>
      <c r="Y58" s="167" t="s">
        <v>40</v>
      </c>
      <c r="Z58" s="182"/>
      <c r="AA58" s="709" t="s">
        <v>504</v>
      </c>
      <c r="AB58" s="710">
        <v>4</v>
      </c>
      <c r="AC58" s="728" t="s">
        <v>353</v>
      </c>
      <c r="AD58" s="729">
        <v>2</v>
      </c>
      <c r="AE58" s="730" t="s">
        <v>1033</v>
      </c>
      <c r="AF58" s="731">
        <v>2</v>
      </c>
      <c r="AG58" s="695" t="s">
        <v>359</v>
      </c>
      <c r="AH58" s="695">
        <v>2</v>
      </c>
      <c r="AI58" s="728" t="s">
        <v>434</v>
      </c>
      <c r="AJ58" s="732">
        <v>1</v>
      </c>
      <c r="AK58" s="733" t="s">
        <v>703</v>
      </c>
      <c r="AL58" s="734">
        <v>1</v>
      </c>
      <c r="AM58" s="706" t="s">
        <v>479</v>
      </c>
      <c r="AN58" s="715">
        <v>1</v>
      </c>
      <c r="AO58" s="735" t="s">
        <v>40</v>
      </c>
      <c r="AP58" s="707"/>
      <c r="AQ58" s="735" t="s">
        <v>40</v>
      </c>
      <c r="AR58" s="707"/>
      <c r="AS58" s="708" t="s">
        <v>40</v>
      </c>
      <c r="AT58" s="694"/>
      <c r="AU58" s="709" t="s">
        <v>40</v>
      </c>
      <c r="AV58" s="710"/>
      <c r="AW58" s="711" t="s">
        <v>40</v>
      </c>
      <c r="AX58" s="712"/>
    </row>
    <row r="59" spans="1:50" ht="12.75">
      <c r="A59" s="692" t="s">
        <v>3293</v>
      </c>
      <c r="B59" s="724" t="s">
        <v>180</v>
      </c>
      <c r="C59" s="715">
        <v>3</v>
      </c>
      <c r="D59" s="18" t="s">
        <v>181</v>
      </c>
      <c r="E59" s="694" t="s">
        <v>4555</v>
      </c>
      <c r="F59" s="694"/>
      <c r="G59" s="694" t="s">
        <v>12659</v>
      </c>
      <c r="H59" s="694">
        <v>10</v>
      </c>
      <c r="I59" s="694">
        <v>0.6</v>
      </c>
      <c r="J59" s="694">
        <v>25</v>
      </c>
      <c r="K59" s="695">
        <v>4</v>
      </c>
      <c r="L59" s="696" t="e">
        <f t="shared" si="16"/>
        <v>#VALUE!</v>
      </c>
      <c r="M59" s="696" t="str">
        <f>IFERROR(VLOOKUP(AA59,Cennik!$A$4:$B91, 2, FALSE()) * AB59 + VLOOKUP(AC59,Cennik!$A$4:$B91, 2, FALSE()) * AD59 + VLOOKUP(AE59,Cennik!$A$4:$B91, 2, FALSE()) * AF59 + VLOOKUP(AG59,Cennik!$A$4:$B91, 2, FALSE()) * AH59 + VLOOKUP(AI59,Cennik!$A$4:$B91, 2, FALSE()) * AJ59 + VLOOKUP(AK59,Cennik!$A$4:$B91, 2, FALSE()) * AL59 + VLOOKUP(AM59,Cennik!$A$4:$B91, 2, FALSE()) * AN59 + VLOOKUP(AO59,Cennik!$A$4:$B91, 2, FALSE()) * AP59 + VLOOKUP(AQ59,Cennik!$A$4:$B91, 2, FALSE()) * AR59 + VLOOKUP(AS59,Cennik!$A$4:$B91, 2, FALSE()) * AT59 + VLOOKUP(AU59,Cennik!$A$4:$B91, 2, FALSE()) * AV59 + VLOOKUP(AW59,Cennik!$A$4:$B91, 2, FALSE()) * AX59,"Brak wartości")</f>
        <v>Brak wartości</v>
      </c>
      <c r="N59" s="696" t="str">
        <f>IFERROR(VLOOKUP(AA59,Cennik!$A$4:$B91, 2, FALSE()) * AB59 + VLOOKUP(AC59,Cennik!$A$4:$B91, 2, FALSE()) * AD59 + VLOOKUP(AE59,Cennik!$A$4:$B91, 2, FALSE()) * AF59 + VLOOKUP(AG59,Cennik!$A$4:$B91, 2, FALSE()) * AH59 + VLOOKUP(AI59,Cennik!$A$4:$B91, 2, FALSE()) * AJ59 + VLOOKUP(AK59,Cennik!$A$4:$B91, 2, FALSE()) * AL59 + VLOOKUP(AM59,Cennik!$A$4:$B91, 2, FALSE()) * AN59 + VLOOKUP(AO59,Cennik!$A$4:$B91, 2, FALSE()) * AP59 + VLOOKUP(AQ59,Cennik!$A$4:$B91, 2, FALSE()) * AR59 + VLOOKUP(AS59,Cennik!$A$4:$B91, 2, FALSE()) * AT59 + VLOOKUP(AU59,Cennik!$A$4:$B91, 2, FALSE()) * AV59 + VLOOKUP(AW59,Cennik!$A$4:$B91, 2, FALSE()) * AX59 + VLOOKUP("Stamina",Cennik!$A$4:$B91,2,FALSE()) * J59,"Brak wartości")</f>
        <v>Brak wartości</v>
      </c>
      <c r="O59" s="696" t="str">
        <f t="shared" si="17"/>
        <v>Brak</v>
      </c>
      <c r="P59" s="695">
        <v>0</v>
      </c>
      <c r="Q59" s="697">
        <v>35</v>
      </c>
      <c r="R59" s="698">
        <v>1</v>
      </c>
      <c r="S59" s="672">
        <f t="shared" si="18"/>
        <v>0</v>
      </c>
      <c r="T59" s="699">
        <f t="shared" si="19"/>
        <v>35</v>
      </c>
      <c r="U59" s="716">
        <f t="shared" si="20"/>
        <v>0</v>
      </c>
      <c r="V59" s="717">
        <f t="shared" si="21"/>
        <v>5.6</v>
      </c>
      <c r="W59" s="718" t="str">
        <f t="shared" si="22"/>
        <v>Brak wartości</v>
      </c>
      <c r="X59" s="719" t="str">
        <f t="shared" si="23"/>
        <v>Brak wartości</v>
      </c>
      <c r="Y59" s="167" t="s">
        <v>40</v>
      </c>
      <c r="Z59" s="182"/>
      <c r="AA59" s="709" t="s">
        <v>504</v>
      </c>
      <c r="AB59" s="710">
        <v>4</v>
      </c>
      <c r="AC59" s="728" t="s">
        <v>353</v>
      </c>
      <c r="AD59" s="729">
        <v>2</v>
      </c>
      <c r="AE59" s="730" t="s">
        <v>625</v>
      </c>
      <c r="AF59" s="731">
        <v>3</v>
      </c>
      <c r="AG59" s="695" t="s">
        <v>267</v>
      </c>
      <c r="AH59" s="695">
        <v>1</v>
      </c>
      <c r="AI59" s="728" t="s">
        <v>434</v>
      </c>
      <c r="AJ59" s="732">
        <v>1</v>
      </c>
      <c r="AK59" s="733" t="s">
        <v>615</v>
      </c>
      <c r="AL59" s="734">
        <v>2</v>
      </c>
      <c r="AM59" s="706" t="s">
        <v>479</v>
      </c>
      <c r="AN59" s="715">
        <v>1</v>
      </c>
      <c r="AO59" s="735" t="s">
        <v>40</v>
      </c>
      <c r="AP59" s="707"/>
      <c r="AQ59" s="735" t="s">
        <v>40</v>
      </c>
      <c r="AR59" s="707"/>
      <c r="AS59" s="708" t="s">
        <v>40</v>
      </c>
      <c r="AT59" s="694"/>
      <c r="AU59" s="709" t="s">
        <v>40</v>
      </c>
      <c r="AV59" s="710"/>
      <c r="AW59" s="711" t="s">
        <v>40</v>
      </c>
      <c r="AX59" s="712"/>
    </row>
    <row r="60" spans="1:50" ht="12.75">
      <c r="A60" s="692" t="s">
        <v>3293</v>
      </c>
      <c r="B60" s="724" t="s">
        <v>185</v>
      </c>
      <c r="C60" s="715">
        <v>3</v>
      </c>
      <c r="D60" s="18" t="s">
        <v>186</v>
      </c>
      <c r="E60" s="694" t="s">
        <v>4555</v>
      </c>
      <c r="F60" s="694"/>
      <c r="G60" s="694" t="s">
        <v>12659</v>
      </c>
      <c r="H60" s="694">
        <v>10</v>
      </c>
      <c r="I60" s="694">
        <v>0.6</v>
      </c>
      <c r="J60" s="694">
        <v>25</v>
      </c>
      <c r="K60" s="695">
        <v>4</v>
      </c>
      <c r="L60" s="696" t="e">
        <f t="shared" si="16"/>
        <v>#VALUE!</v>
      </c>
      <c r="M60" s="696" t="str">
        <f>IFERROR(VLOOKUP(AA60,Cennik!$A$4:$B91, 2, FALSE()) * AB60 + VLOOKUP(AC60,Cennik!$A$4:$B91, 2, FALSE()) * AD60 + VLOOKUP(AE60,Cennik!$A$4:$B91, 2, FALSE()) * AF60 + VLOOKUP(AG60,Cennik!$A$4:$B91, 2, FALSE()) * AH60 + VLOOKUP(AI60,Cennik!$A$4:$B91, 2, FALSE()) * AJ60 + VLOOKUP(AK60,Cennik!$A$4:$B91, 2, FALSE()) * AL60 + VLOOKUP(AM60,Cennik!$A$4:$B91, 2, FALSE()) * AN60 + VLOOKUP(AO60,Cennik!$A$4:$B91, 2, FALSE()) * AP60 + VLOOKUP(AQ60,Cennik!$A$4:$B91, 2, FALSE()) * AR60 + VLOOKUP(AS60,Cennik!$A$4:$B91, 2, FALSE()) * AT60 + VLOOKUP(AU60,Cennik!$A$4:$B91, 2, FALSE()) * AV60 + VLOOKUP(AW60,Cennik!$A$4:$B91, 2, FALSE()) * AX60,"Brak wartości")</f>
        <v>Brak wartości</v>
      </c>
      <c r="N60" s="696" t="str">
        <f>IFERROR(VLOOKUP(AA60,Cennik!$A$4:$B91, 2, FALSE()) * AB60 + VLOOKUP(AC60,Cennik!$A$4:$B91, 2, FALSE()) * AD60 + VLOOKUP(AE60,Cennik!$A$4:$B91, 2, FALSE()) * AF60 + VLOOKUP(AG60,Cennik!$A$4:$B91, 2, FALSE()) * AH60 + VLOOKUP(AI60,Cennik!$A$4:$B91, 2, FALSE()) * AJ60 + VLOOKUP(AK60,Cennik!$A$4:$B91, 2, FALSE()) * AL60 + VLOOKUP(AM60,Cennik!$A$4:$B91, 2, FALSE()) * AN60 + VLOOKUP(AO60,Cennik!$A$4:$B91, 2, FALSE()) * AP60 + VLOOKUP(AQ60,Cennik!$A$4:$B91, 2, FALSE()) * AR60 + VLOOKUP(AS60,Cennik!$A$4:$B91, 2, FALSE()) * AT60 + VLOOKUP(AU60,Cennik!$A$4:$B91, 2, FALSE()) * AV60 + VLOOKUP(AW60,Cennik!$A$4:$B91, 2, FALSE()) * AX60 + VLOOKUP("Stamina",Cennik!$A$4:$B91,2,FALSE()) * J60,"Brak wartości")</f>
        <v>Brak wartości</v>
      </c>
      <c r="O60" s="696" t="str">
        <f t="shared" si="17"/>
        <v>Brak</v>
      </c>
      <c r="P60" s="695">
        <v>0</v>
      </c>
      <c r="Q60" s="697">
        <v>35</v>
      </c>
      <c r="R60" s="698">
        <v>1</v>
      </c>
      <c r="S60" s="672">
        <f t="shared" si="18"/>
        <v>0</v>
      </c>
      <c r="T60" s="699">
        <f t="shared" si="19"/>
        <v>35</v>
      </c>
      <c r="U60" s="716">
        <f t="shared" si="20"/>
        <v>0</v>
      </c>
      <c r="V60" s="717">
        <f t="shared" si="21"/>
        <v>5.6</v>
      </c>
      <c r="W60" s="718" t="str">
        <f t="shared" si="22"/>
        <v>Brak wartości</v>
      </c>
      <c r="X60" s="719" t="str">
        <f t="shared" si="23"/>
        <v>Brak wartości</v>
      </c>
      <c r="Y60" s="167" t="s">
        <v>40</v>
      </c>
      <c r="Z60" s="182"/>
      <c r="AA60" s="709" t="s">
        <v>504</v>
      </c>
      <c r="AB60" s="710">
        <v>4</v>
      </c>
      <c r="AC60" s="728" t="s">
        <v>8127</v>
      </c>
      <c r="AD60" s="729">
        <v>4</v>
      </c>
      <c r="AE60" s="730" t="s">
        <v>1033</v>
      </c>
      <c r="AF60" s="731">
        <v>3</v>
      </c>
      <c r="AG60" s="695" t="s">
        <v>272</v>
      </c>
      <c r="AH60" s="695">
        <v>1</v>
      </c>
      <c r="AI60" s="728" t="s">
        <v>267</v>
      </c>
      <c r="AJ60" s="732">
        <v>1</v>
      </c>
      <c r="AK60" s="733" t="s">
        <v>434</v>
      </c>
      <c r="AL60" s="734">
        <v>1</v>
      </c>
      <c r="AM60" s="706" t="s">
        <v>8140</v>
      </c>
      <c r="AN60" s="715">
        <v>1</v>
      </c>
      <c r="AO60" s="735" t="s">
        <v>479</v>
      </c>
      <c r="AP60" s="707">
        <v>1</v>
      </c>
      <c r="AQ60" s="735" t="s">
        <v>40</v>
      </c>
      <c r="AR60" s="707"/>
      <c r="AS60" s="708" t="s">
        <v>40</v>
      </c>
      <c r="AT60" s="694"/>
      <c r="AU60" s="709" t="s">
        <v>40</v>
      </c>
      <c r="AV60" s="710"/>
      <c r="AW60" s="711" t="s">
        <v>40</v>
      </c>
      <c r="AX60" s="712"/>
    </row>
    <row r="61" spans="1:50" ht="12.75">
      <c r="A61" s="692" t="s">
        <v>3293</v>
      </c>
      <c r="B61" s="724" t="s">
        <v>188</v>
      </c>
      <c r="C61" s="715">
        <v>3</v>
      </c>
      <c r="D61" s="18" t="s">
        <v>189</v>
      </c>
      <c r="E61" s="694" t="s">
        <v>4555</v>
      </c>
      <c r="F61" s="694"/>
      <c r="G61" s="694" t="s">
        <v>12659</v>
      </c>
      <c r="H61" s="694">
        <v>10</v>
      </c>
      <c r="I61" s="694">
        <v>0.6</v>
      </c>
      <c r="J61" s="694">
        <v>20</v>
      </c>
      <c r="K61" s="695">
        <v>4</v>
      </c>
      <c r="L61" s="696" t="e">
        <f t="shared" si="16"/>
        <v>#VALUE!</v>
      </c>
      <c r="M61" s="696" t="str">
        <f>IFERROR(VLOOKUP(AA61,Cennik!$A$4:$B91, 2, FALSE()) * AB61 + VLOOKUP(AC61,Cennik!$A$4:$B91, 2, FALSE()) * AD61 + VLOOKUP(AE61,Cennik!$A$4:$B91, 2, FALSE()) * AF61 + VLOOKUP(AG61,Cennik!$A$4:$B91, 2, FALSE()) * AH61 + VLOOKUP(AI61,Cennik!$A$4:$B91, 2, FALSE()) * AJ61 + VLOOKUP(AK61,Cennik!$A$4:$B91, 2, FALSE()) * AL61 + VLOOKUP(AM61,Cennik!$A$4:$B91, 2, FALSE()) * AN61 + VLOOKUP(AO61,Cennik!$A$4:$B91, 2, FALSE()) * AP61 + VLOOKUP(AQ61,Cennik!$A$4:$B91, 2, FALSE()) * AR61 + VLOOKUP(AS61,Cennik!$A$4:$B91, 2, FALSE()) * AT61 + VLOOKUP(AU61,Cennik!$A$4:$B91, 2, FALSE()) * AV61 + VLOOKUP(AW61,Cennik!$A$4:$B91, 2, FALSE()) * AX61,"Brak wartości")</f>
        <v>Brak wartości</v>
      </c>
      <c r="N61" s="696" t="str">
        <f>IFERROR(VLOOKUP(AA61,Cennik!$A$4:$B91, 2, FALSE()) * AB61 + VLOOKUP(AC61,Cennik!$A$4:$B91, 2, FALSE()) * AD61 + VLOOKUP(AE61,Cennik!$A$4:$B91, 2, FALSE()) * AF61 + VLOOKUP(AG61,Cennik!$A$4:$B91, 2, FALSE()) * AH61 + VLOOKUP(AI61,Cennik!$A$4:$B91, 2, FALSE()) * AJ61 + VLOOKUP(AK61,Cennik!$A$4:$B91, 2, FALSE()) * AL61 + VLOOKUP(AM61,Cennik!$A$4:$B91, 2, FALSE()) * AN61 + VLOOKUP(AO61,Cennik!$A$4:$B91, 2, FALSE()) * AP61 + VLOOKUP(AQ61,Cennik!$A$4:$B91, 2, FALSE()) * AR61 + VLOOKUP(AS61,Cennik!$A$4:$B91, 2, FALSE()) * AT61 + VLOOKUP(AU61,Cennik!$A$4:$B91, 2, FALSE()) * AV61 + VLOOKUP(AW61,Cennik!$A$4:$B91, 2, FALSE()) * AX61 + VLOOKUP("Stamina",Cennik!$A$4:$B91,2,FALSE()) * J61,"Brak wartości")</f>
        <v>Brak wartości</v>
      </c>
      <c r="O61" s="696" t="str">
        <f t="shared" si="17"/>
        <v>Brak</v>
      </c>
      <c r="P61" s="695">
        <v>0</v>
      </c>
      <c r="Q61" s="697">
        <v>17.5</v>
      </c>
      <c r="R61" s="698">
        <v>2</v>
      </c>
      <c r="S61" s="672">
        <f t="shared" si="18"/>
        <v>0</v>
      </c>
      <c r="T61" s="699">
        <f t="shared" si="19"/>
        <v>35</v>
      </c>
      <c r="U61" s="716">
        <f t="shared" si="20"/>
        <v>0</v>
      </c>
      <c r="V61" s="717">
        <f t="shared" si="21"/>
        <v>7</v>
      </c>
      <c r="W61" s="718" t="str">
        <f t="shared" si="22"/>
        <v>Brak wartości</v>
      </c>
      <c r="X61" s="719" t="str">
        <f t="shared" si="23"/>
        <v>Brak wartości</v>
      </c>
      <c r="Y61" s="167" t="s">
        <v>40</v>
      </c>
      <c r="Z61" s="182"/>
      <c r="AA61" s="709" t="s">
        <v>504</v>
      </c>
      <c r="AB61" s="710">
        <v>4</v>
      </c>
      <c r="AC61" s="728" t="s">
        <v>8127</v>
      </c>
      <c r="AD61" s="729">
        <v>4</v>
      </c>
      <c r="AE61" s="730" t="s">
        <v>670</v>
      </c>
      <c r="AF61" s="731">
        <v>1</v>
      </c>
      <c r="AG61" s="695" t="s">
        <v>1033</v>
      </c>
      <c r="AH61" s="695">
        <v>4</v>
      </c>
      <c r="AI61" s="728" t="s">
        <v>272</v>
      </c>
      <c r="AJ61" s="732">
        <v>1</v>
      </c>
      <c r="AK61" s="733" t="s">
        <v>434</v>
      </c>
      <c r="AL61" s="734">
        <v>1</v>
      </c>
      <c r="AM61" s="706" t="s">
        <v>8140</v>
      </c>
      <c r="AN61" s="715">
        <v>1</v>
      </c>
      <c r="AO61" s="735" t="s">
        <v>479</v>
      </c>
      <c r="AP61" s="707">
        <v>1</v>
      </c>
      <c r="AQ61" s="735" t="s">
        <v>40</v>
      </c>
      <c r="AR61" s="707"/>
      <c r="AS61" s="708" t="s">
        <v>40</v>
      </c>
      <c r="AT61" s="694"/>
      <c r="AU61" s="709" t="s">
        <v>40</v>
      </c>
      <c r="AV61" s="710"/>
      <c r="AW61" s="711" t="s">
        <v>40</v>
      </c>
      <c r="AX61" s="712"/>
    </row>
    <row r="62" spans="1:50" ht="12.75">
      <c r="A62" s="19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7"/>
      <c r="P62" s="726"/>
      <c r="Q62" s="19"/>
      <c r="R62" s="24"/>
      <c r="S62" s="19"/>
      <c r="T62" s="727"/>
      <c r="U62" s="727"/>
      <c r="V62" s="727"/>
      <c r="W62" s="727"/>
      <c r="X62" s="727"/>
      <c r="Y62" s="727"/>
      <c r="Z62" s="727"/>
      <c r="AA62" s="727"/>
      <c r="AB62" s="727"/>
      <c r="AC62" s="727"/>
      <c r="AD62" s="727"/>
      <c r="AE62" s="727"/>
      <c r="AF62" s="727"/>
      <c r="AG62" s="727"/>
      <c r="AH62" s="727"/>
      <c r="AI62" s="727"/>
      <c r="AJ62" s="727"/>
      <c r="AK62" s="727"/>
      <c r="AL62" s="727"/>
      <c r="AM62" s="727"/>
      <c r="AN62" s="727"/>
      <c r="AO62" s="727"/>
      <c r="AP62" s="727"/>
      <c r="AQ62" s="727"/>
      <c r="AR62" s="727"/>
      <c r="AS62" s="727"/>
      <c r="AT62" s="727"/>
      <c r="AU62" s="727"/>
      <c r="AV62" s="727"/>
      <c r="AW62" s="727"/>
      <c r="AX62" s="727"/>
    </row>
    <row r="63" spans="1:50" ht="12.75">
      <c r="A63" s="692" t="s">
        <v>3296</v>
      </c>
      <c r="B63" s="720" t="s">
        <v>191</v>
      </c>
      <c r="C63" s="715">
        <v>1</v>
      </c>
      <c r="D63" s="5" t="s">
        <v>192</v>
      </c>
      <c r="E63" s="694" t="s">
        <v>4541</v>
      </c>
      <c r="F63" s="694"/>
      <c r="G63" s="694" t="s">
        <v>12659</v>
      </c>
      <c r="H63" s="694">
        <v>5</v>
      </c>
      <c r="I63" s="694">
        <v>0.4</v>
      </c>
      <c r="J63" s="694">
        <v>20</v>
      </c>
      <c r="K63" s="695">
        <v>3</v>
      </c>
      <c r="L63" s="696" t="e">
        <f t="shared" ref="L63:L74" si="24">N63/K63</f>
        <v>#VALUE!</v>
      </c>
      <c r="M63" s="696" t="str">
        <f>IFERROR(VLOOKUP(AA63,Cennik!$A$4:$B91, 2, FALSE()) * AB63 + VLOOKUP(AC63,Cennik!$A$4:$B91, 2, FALSE()) * AD63 + VLOOKUP(AE63,Cennik!$A$4:$B91, 2, FALSE()) * AF63 + VLOOKUP(AG63,Cennik!$A$4:$B91, 2, FALSE()) * AH63 + VLOOKUP(AI63,Cennik!$A$4:$B91, 2, FALSE()) * AJ63 + VLOOKUP(AK63,Cennik!$A$4:$B91, 2, FALSE()) * AL63 + VLOOKUP(AM63,Cennik!$A$4:$B91, 2, FALSE()) * AN63 + VLOOKUP(AO63,Cennik!$A$4:$B91, 2, FALSE()) * AP63 + VLOOKUP(AQ63,Cennik!$A$4:$B91, 2, FALSE()) * AR63 + VLOOKUP(AS63,Cennik!$A$4:$B91, 2, FALSE()) * AT63 + VLOOKUP(AU63,Cennik!$A$4:$B91, 2, FALSE()) * AV63 + VLOOKUP(AW63,Cennik!$A$4:$B91, 2, FALSE()) * AX63,"Brak wartości")</f>
        <v>Brak wartości</v>
      </c>
      <c r="N63" s="696" t="str">
        <f>IFERROR(VLOOKUP(AA63,Cennik!$A$4:$B91, 2, FALSE()) * AB63 + VLOOKUP(AC63,Cennik!$A$4:$B91, 2, FALSE()) * AD63 + VLOOKUP(AE63,Cennik!$A$4:$B91, 2, FALSE()) * AF63 + VLOOKUP(AG63,Cennik!$A$4:$B91, 2, FALSE()) * AH63 + VLOOKUP(AI63,Cennik!$A$4:$B91, 2, FALSE()) * AJ63 + VLOOKUP(AK63,Cennik!$A$4:$B91, 2, FALSE()) * AL63 + VLOOKUP(AM63,Cennik!$A$4:$B91, 2, FALSE()) * AN63 + VLOOKUP(AO63,Cennik!$A$4:$B91, 2, FALSE()) * AP63 + VLOOKUP(AQ63,Cennik!$A$4:$B91, 2, FALSE()) * AR63 + VLOOKUP(AS63,Cennik!$A$4:$B91, 2, FALSE()) * AT63 + VLOOKUP(AU63,Cennik!$A$4:$B91, 2, FALSE()) * AV63 + VLOOKUP(AW63,Cennik!$A$4:$B91, 2, FALSE()) * AX63 + VLOOKUP("Stamina",Cennik!$A$4:$B91,2,FALSE()) * J63,"Brak wartości")</f>
        <v>Brak wartości</v>
      </c>
      <c r="O63" s="696" t="str">
        <f t="shared" ref="O63:O74" si="25">IFERROR(N63 * (100 / (K63 * T63)), "Brak")</f>
        <v>Brak</v>
      </c>
      <c r="P63" s="695">
        <v>0</v>
      </c>
      <c r="Q63" s="697">
        <v>7.5</v>
      </c>
      <c r="R63" s="698">
        <v>2</v>
      </c>
      <c r="S63" s="672">
        <f t="shared" ref="S63:S74" si="26">P63*R63</f>
        <v>0</v>
      </c>
      <c r="T63" s="699">
        <f t="shared" ref="T63:T74" si="27">Q63*R63</f>
        <v>15</v>
      </c>
      <c r="U63" s="716">
        <f t="shared" ref="U63:U74" si="28">IFERROR((P63*$K63)/$J63, "Brak wartości")</f>
        <v>0</v>
      </c>
      <c r="V63" s="717">
        <f t="shared" ref="V63:V74" si="29">IFERROR((T63*$K63)/$J63, "Brak wartości")</f>
        <v>2.25</v>
      </c>
      <c r="W63" s="718" t="str">
        <f t="shared" ref="W63:W74" si="30">IFERROR((P63*$K63)/$N63, "Brak wartości")</f>
        <v>Brak wartości</v>
      </c>
      <c r="X63" s="719" t="str">
        <f t="shared" ref="X63:X74" si="31">IFERROR((T63*$K63)/$N63, "Brak wartości")</f>
        <v>Brak wartości</v>
      </c>
      <c r="Y63" s="167" t="s">
        <v>40</v>
      </c>
      <c r="Z63" s="182"/>
      <c r="AA63" s="709" t="s">
        <v>338</v>
      </c>
      <c r="AB63" s="710">
        <v>1</v>
      </c>
      <c r="AC63" s="728" t="s">
        <v>1043</v>
      </c>
      <c r="AD63" s="732">
        <v>2</v>
      </c>
      <c r="AE63" s="728" t="s">
        <v>8127</v>
      </c>
      <c r="AF63" s="729">
        <v>2</v>
      </c>
      <c r="AG63" s="730" t="s">
        <v>523</v>
      </c>
      <c r="AH63" s="731">
        <v>1</v>
      </c>
      <c r="AI63" s="695" t="s">
        <v>40</v>
      </c>
      <c r="AJ63" s="695"/>
      <c r="AK63" s="695" t="s">
        <v>40</v>
      </c>
      <c r="AL63" s="734"/>
      <c r="AM63" s="736" t="s">
        <v>40</v>
      </c>
      <c r="AN63" s="725"/>
      <c r="AO63" s="706" t="s">
        <v>40</v>
      </c>
      <c r="AP63" s="715"/>
      <c r="AQ63" s="735" t="s">
        <v>40</v>
      </c>
      <c r="AR63" s="707"/>
      <c r="AS63" s="708" t="s">
        <v>40</v>
      </c>
      <c r="AT63" s="694"/>
      <c r="AU63" s="709" t="s">
        <v>40</v>
      </c>
      <c r="AV63" s="710"/>
      <c r="AW63" s="711" t="s">
        <v>40</v>
      </c>
      <c r="AX63" s="712"/>
    </row>
    <row r="64" spans="1:50" ht="16.5" customHeight="1">
      <c r="A64" s="692" t="s">
        <v>3296</v>
      </c>
      <c r="B64" s="720" t="s">
        <v>196</v>
      </c>
      <c r="C64" s="715">
        <v>1</v>
      </c>
      <c r="D64" s="5" t="s">
        <v>197</v>
      </c>
      <c r="E64" s="694" t="s">
        <v>4541</v>
      </c>
      <c r="F64" s="694"/>
      <c r="G64" s="694" t="s">
        <v>12659</v>
      </c>
      <c r="H64" s="694">
        <v>5</v>
      </c>
      <c r="I64" s="694">
        <v>0.4</v>
      </c>
      <c r="J64" s="694">
        <v>10</v>
      </c>
      <c r="K64" s="695">
        <v>4</v>
      </c>
      <c r="L64" s="696" t="e">
        <f t="shared" si="24"/>
        <v>#VALUE!</v>
      </c>
      <c r="M64" s="696" t="str">
        <f>IFERROR(VLOOKUP(AA64,Cennik!$A$4:$B91, 2, FALSE()) * AB64 + VLOOKUP(AC64,Cennik!$A$4:$B91, 2, FALSE()) * AD64 + VLOOKUP(AE64,Cennik!$A$4:$B91, 2, FALSE()) * AF64 + VLOOKUP(AG64,Cennik!$A$4:$B91, 2, FALSE()) * AH64 + VLOOKUP(AI64,Cennik!$A$4:$B91, 2, FALSE()) * AJ64 + VLOOKUP(AK64,Cennik!$A$4:$B91, 2, FALSE()) * AL64 + VLOOKUP(AM64,Cennik!$A$4:$B91, 2, FALSE()) * AN64 + VLOOKUP(AO64,Cennik!$A$4:$B91, 2, FALSE()) * AP64 + VLOOKUP(AQ64,Cennik!$A$4:$B91, 2, FALSE()) * AR64 + VLOOKUP(AS64,Cennik!$A$4:$B91, 2, FALSE()) * AT64 + VLOOKUP(AU64,Cennik!$A$4:$B91, 2, FALSE()) * AV64 + VLOOKUP(AW64,Cennik!$A$4:$B91, 2, FALSE()) * AX64,"Brak wartości")</f>
        <v>Brak wartości</v>
      </c>
      <c r="N64" s="696" t="str">
        <f>IFERROR(VLOOKUP(AA64,Cennik!$A$4:$B91, 2, FALSE()) * AB64 + VLOOKUP(AC64,Cennik!$A$4:$B91, 2, FALSE()) * AD64 + VLOOKUP(AE64,Cennik!$A$4:$B91, 2, FALSE()) * AF64 + VLOOKUP(AG64,Cennik!$A$4:$B91, 2, FALSE()) * AH64 + VLOOKUP(AI64,Cennik!$A$4:$B91, 2, FALSE()) * AJ64 + VLOOKUP(AK64,Cennik!$A$4:$B91, 2, FALSE()) * AL64 + VLOOKUP(AM64,Cennik!$A$4:$B91, 2, FALSE()) * AN64 + VLOOKUP(AO64,Cennik!$A$4:$B91, 2, FALSE()) * AP64 + VLOOKUP(AQ64,Cennik!$A$4:$B91, 2, FALSE()) * AR64 + VLOOKUP(AS64,Cennik!$A$4:$B91, 2, FALSE()) * AT64 + VLOOKUP(AU64,Cennik!$A$4:$B91, 2, FALSE()) * AV64 + VLOOKUP(AW64,Cennik!$A$4:$B91, 2, FALSE()) * AX64 + VLOOKUP("Stamina",Cennik!$A$4:$B91,2,FALSE()) * J64,"Brak wartości")</f>
        <v>Brak wartości</v>
      </c>
      <c r="O64" s="696" t="str">
        <f t="shared" si="25"/>
        <v>Brak</v>
      </c>
      <c r="P64" s="695">
        <v>0</v>
      </c>
      <c r="Q64" s="697">
        <v>10</v>
      </c>
      <c r="R64" s="698">
        <v>2</v>
      </c>
      <c r="S64" s="672">
        <f t="shared" si="26"/>
        <v>0</v>
      </c>
      <c r="T64" s="699">
        <f t="shared" si="27"/>
        <v>20</v>
      </c>
      <c r="U64" s="716">
        <f t="shared" si="28"/>
        <v>0</v>
      </c>
      <c r="V64" s="717">
        <f t="shared" si="29"/>
        <v>8</v>
      </c>
      <c r="W64" s="718" t="str">
        <f t="shared" si="30"/>
        <v>Brak wartości</v>
      </c>
      <c r="X64" s="719" t="str">
        <f t="shared" si="31"/>
        <v>Brak wartości</v>
      </c>
      <c r="Y64" s="167" t="s">
        <v>40</v>
      </c>
      <c r="Z64" s="182"/>
      <c r="AA64" s="709" t="s">
        <v>338</v>
      </c>
      <c r="AB64" s="710">
        <v>1</v>
      </c>
      <c r="AC64" s="728" t="s">
        <v>707</v>
      </c>
      <c r="AD64" s="732">
        <v>2</v>
      </c>
      <c r="AE64" s="728" t="s">
        <v>650</v>
      </c>
      <c r="AF64" s="729">
        <v>4</v>
      </c>
      <c r="AG64" s="730" t="s">
        <v>343</v>
      </c>
      <c r="AH64" s="731">
        <v>5</v>
      </c>
      <c r="AI64" s="695" t="s">
        <v>523</v>
      </c>
      <c r="AJ64" s="695">
        <v>1</v>
      </c>
      <c r="AK64" s="695" t="s">
        <v>40</v>
      </c>
      <c r="AL64" s="734"/>
      <c r="AM64" s="736" t="s">
        <v>40</v>
      </c>
      <c r="AN64" s="725"/>
      <c r="AO64" s="706" t="s">
        <v>40</v>
      </c>
      <c r="AP64" s="715"/>
      <c r="AQ64" s="735" t="s">
        <v>40</v>
      </c>
      <c r="AR64" s="707"/>
      <c r="AS64" s="708" t="s">
        <v>40</v>
      </c>
      <c r="AT64" s="694"/>
      <c r="AU64" s="709" t="s">
        <v>40</v>
      </c>
      <c r="AV64" s="710"/>
      <c r="AW64" s="711" t="s">
        <v>40</v>
      </c>
      <c r="AX64" s="712"/>
    </row>
    <row r="65" spans="1:50" ht="16.5" customHeight="1">
      <c r="A65" s="692" t="s">
        <v>3296</v>
      </c>
      <c r="B65" s="720" t="s">
        <v>201</v>
      </c>
      <c r="C65" s="715">
        <v>1</v>
      </c>
      <c r="D65" s="5" t="s">
        <v>202</v>
      </c>
      <c r="E65" s="694" t="s">
        <v>4541</v>
      </c>
      <c r="F65" s="694"/>
      <c r="G65" s="694" t="s">
        <v>12659</v>
      </c>
      <c r="H65" s="694">
        <v>5</v>
      </c>
      <c r="I65" s="694">
        <v>0.4</v>
      </c>
      <c r="J65" s="694">
        <v>10</v>
      </c>
      <c r="K65" s="695">
        <v>4</v>
      </c>
      <c r="L65" s="696" t="e">
        <f t="shared" si="24"/>
        <v>#VALUE!</v>
      </c>
      <c r="M65" s="696" t="str">
        <f>IFERROR(VLOOKUP(AA65,Cennik!$A$4:$B91, 2, FALSE()) * AB65 + VLOOKUP(AC65,Cennik!$A$4:$B91, 2, FALSE()) * AD65 + VLOOKUP(AE65,Cennik!$A$4:$B91, 2, FALSE()) * AF65 + VLOOKUP(AG65,Cennik!$A$4:$B91, 2, FALSE()) * AH65 + VLOOKUP(AI65,Cennik!$A$4:$B91, 2, FALSE()) * AJ65 + VLOOKUP(AK65,Cennik!$A$4:$B91, 2, FALSE()) * AL65 + VLOOKUP(AM65,Cennik!$A$4:$B91, 2, FALSE()) * AN65 + VLOOKUP(AO65,Cennik!$A$4:$B91, 2, FALSE()) * AP65 + VLOOKUP(AQ65,Cennik!$A$4:$B91, 2, FALSE()) * AR65 + VLOOKUP(AS65,Cennik!$A$4:$B91, 2, FALSE()) * AT65 + VLOOKUP(AU65,Cennik!$A$4:$B91, 2, FALSE()) * AV65 + VLOOKUP(AW65,Cennik!$A$4:$B91, 2, FALSE()) * AX65,"Brak wartości")</f>
        <v>Brak wartości</v>
      </c>
      <c r="N65" s="696" t="str">
        <f>IFERROR(VLOOKUP(AA65,Cennik!$A$4:$B91, 2, FALSE()) * AB65 + VLOOKUP(AC65,Cennik!$A$4:$B91, 2, FALSE()) * AD65 + VLOOKUP(AE65,Cennik!$A$4:$B91, 2, FALSE()) * AF65 + VLOOKUP(AG65,Cennik!$A$4:$B91, 2, FALSE()) * AH65 + VLOOKUP(AI65,Cennik!$A$4:$B91, 2, FALSE()) * AJ65 + VLOOKUP(AK65,Cennik!$A$4:$B91, 2, FALSE()) * AL65 + VLOOKUP(AM65,Cennik!$A$4:$B91, 2, FALSE()) * AN65 + VLOOKUP(AO65,Cennik!$A$4:$B91, 2, FALSE()) * AP65 + VLOOKUP(AQ65,Cennik!$A$4:$B91, 2, FALSE()) * AR65 + VLOOKUP(AS65,Cennik!$A$4:$B91, 2, FALSE()) * AT65 + VLOOKUP(AU65,Cennik!$A$4:$B91, 2, FALSE()) * AV65 + VLOOKUP(AW65,Cennik!$A$4:$B91, 2, FALSE()) * AX65 + VLOOKUP("Stamina",Cennik!$A$4:$B91,2,FALSE()) * J65,"Brak wartości")</f>
        <v>Brak wartości</v>
      </c>
      <c r="O65" s="696" t="str">
        <f t="shared" si="25"/>
        <v>Brak</v>
      </c>
      <c r="P65" s="695">
        <v>0</v>
      </c>
      <c r="Q65" s="697">
        <v>20</v>
      </c>
      <c r="R65" s="698">
        <v>1</v>
      </c>
      <c r="S65" s="672">
        <f t="shared" si="26"/>
        <v>0</v>
      </c>
      <c r="T65" s="699">
        <f t="shared" si="27"/>
        <v>20</v>
      </c>
      <c r="U65" s="716">
        <f t="shared" si="28"/>
        <v>0</v>
      </c>
      <c r="V65" s="717">
        <f t="shared" si="29"/>
        <v>8</v>
      </c>
      <c r="W65" s="718" t="str">
        <f t="shared" si="30"/>
        <v>Brak wartości</v>
      </c>
      <c r="X65" s="719" t="str">
        <f t="shared" si="31"/>
        <v>Brak wartości</v>
      </c>
      <c r="Y65" s="167" t="s">
        <v>40</v>
      </c>
      <c r="Z65" s="182"/>
      <c r="AA65" s="709" t="s">
        <v>338</v>
      </c>
      <c r="AB65" s="710">
        <v>1</v>
      </c>
      <c r="AC65" s="728" t="s">
        <v>434</v>
      </c>
      <c r="AD65" s="732">
        <v>1</v>
      </c>
      <c r="AE65" s="730" t="s">
        <v>582</v>
      </c>
      <c r="AF65" s="729">
        <v>4</v>
      </c>
      <c r="AG65" s="730" t="s">
        <v>252</v>
      </c>
      <c r="AH65" s="731">
        <v>4</v>
      </c>
      <c r="AI65" s="695" t="s">
        <v>523</v>
      </c>
      <c r="AJ65" s="695">
        <v>1</v>
      </c>
      <c r="AK65" s="695" t="s">
        <v>40</v>
      </c>
      <c r="AL65" s="734"/>
      <c r="AM65" s="736" t="s">
        <v>40</v>
      </c>
      <c r="AN65" s="725"/>
      <c r="AO65" s="706" t="s">
        <v>40</v>
      </c>
      <c r="AP65" s="715"/>
      <c r="AQ65" s="735" t="s">
        <v>40</v>
      </c>
      <c r="AR65" s="707"/>
      <c r="AS65" s="708" t="s">
        <v>40</v>
      </c>
      <c r="AT65" s="694"/>
      <c r="AU65" s="709" t="s">
        <v>40</v>
      </c>
      <c r="AV65" s="710"/>
      <c r="AW65" s="711" t="s">
        <v>40</v>
      </c>
      <c r="AX65" s="712"/>
    </row>
    <row r="66" spans="1:50" ht="16.5" customHeight="1">
      <c r="A66" s="692" t="s">
        <v>3296</v>
      </c>
      <c r="B66" s="720" t="s">
        <v>206</v>
      </c>
      <c r="C66" s="715">
        <v>1</v>
      </c>
      <c r="D66" s="5" t="s">
        <v>207</v>
      </c>
      <c r="E66" s="694" t="s">
        <v>4541</v>
      </c>
      <c r="F66" s="694"/>
      <c r="G66" s="694" t="s">
        <v>12659</v>
      </c>
      <c r="H66" s="694">
        <v>5</v>
      </c>
      <c r="I66" s="694">
        <v>0.4</v>
      </c>
      <c r="J66" s="694">
        <v>10</v>
      </c>
      <c r="K66" s="695">
        <v>4</v>
      </c>
      <c r="L66" s="696" t="e">
        <f t="shared" si="24"/>
        <v>#VALUE!</v>
      </c>
      <c r="M66" s="696" t="str">
        <f>IFERROR(VLOOKUP(AA66,Cennik!$A$4:$B91, 2, FALSE()) * AB66 + VLOOKUP(AC66,Cennik!$A$4:$B91, 2, FALSE()) * AD66 + VLOOKUP(AE66,Cennik!$A$4:$B91, 2, FALSE()) * AF66 + VLOOKUP(AG66,Cennik!$A$4:$B91, 2, FALSE()) * AH66 + VLOOKUP(AI66,Cennik!$A$4:$B91, 2, FALSE()) * AJ66 + VLOOKUP(AK66,Cennik!$A$4:$B91, 2, FALSE()) * AL66 + VLOOKUP(AM66,Cennik!$A$4:$B91, 2, FALSE()) * AN66 + VLOOKUP(AO66,Cennik!$A$4:$B91, 2, FALSE()) * AP66 + VLOOKUP(AQ66,Cennik!$A$4:$B91, 2, FALSE()) * AR66 + VLOOKUP(AS66,Cennik!$A$4:$B91, 2, FALSE()) * AT66 + VLOOKUP(AU66,Cennik!$A$4:$B91, 2, FALSE()) * AV66 + VLOOKUP(AW66,Cennik!$A$4:$B91, 2, FALSE()) * AX66,"Brak wartości")</f>
        <v>Brak wartości</v>
      </c>
      <c r="N66" s="696" t="str">
        <f>IFERROR(VLOOKUP(AA66,Cennik!$A$4:$B91, 2, FALSE()) * AB66 + VLOOKUP(AC66,Cennik!$A$4:$B91, 2, FALSE()) * AD66 + VLOOKUP(AE66,Cennik!$A$4:$B91, 2, FALSE()) * AF66 + VLOOKUP(AG66,Cennik!$A$4:$B91, 2, FALSE()) * AH66 + VLOOKUP(AI66,Cennik!$A$4:$B91, 2, FALSE()) * AJ66 + VLOOKUP(AK66,Cennik!$A$4:$B91, 2, FALSE()) * AL66 + VLOOKUP(AM66,Cennik!$A$4:$B91, 2, FALSE()) * AN66 + VLOOKUP(AO66,Cennik!$A$4:$B91, 2, FALSE()) * AP66 + VLOOKUP(AQ66,Cennik!$A$4:$B91, 2, FALSE()) * AR66 + VLOOKUP(AS66,Cennik!$A$4:$B91, 2, FALSE()) * AT66 + VLOOKUP(AU66,Cennik!$A$4:$B91, 2, FALSE()) * AV66 + VLOOKUP(AW66,Cennik!$A$4:$B91, 2, FALSE()) * AX66 + VLOOKUP("Stamina",Cennik!$A$4:$B91,2,FALSE()) * J66,"Brak wartości")</f>
        <v>Brak wartości</v>
      </c>
      <c r="O66" s="696" t="str">
        <f t="shared" si="25"/>
        <v>Brak</v>
      </c>
      <c r="P66" s="695">
        <v>0</v>
      </c>
      <c r="Q66" s="697">
        <v>5</v>
      </c>
      <c r="R66" s="698">
        <v>4</v>
      </c>
      <c r="S66" s="672">
        <f t="shared" si="26"/>
        <v>0</v>
      </c>
      <c r="T66" s="699">
        <f t="shared" si="27"/>
        <v>20</v>
      </c>
      <c r="U66" s="716">
        <f t="shared" si="28"/>
        <v>0</v>
      </c>
      <c r="V66" s="717">
        <f t="shared" si="29"/>
        <v>8</v>
      </c>
      <c r="W66" s="718" t="str">
        <f t="shared" si="30"/>
        <v>Brak wartości</v>
      </c>
      <c r="X66" s="719" t="str">
        <f t="shared" si="31"/>
        <v>Brak wartości</v>
      </c>
      <c r="Y66" s="167" t="s">
        <v>40</v>
      </c>
      <c r="Z66" s="182"/>
      <c r="AA66" s="709" t="s">
        <v>338</v>
      </c>
      <c r="AB66" s="710">
        <v>2</v>
      </c>
      <c r="AC66" s="728" t="s">
        <v>343</v>
      </c>
      <c r="AD66" s="732">
        <v>2</v>
      </c>
      <c r="AE66" s="728" t="s">
        <v>640</v>
      </c>
      <c r="AF66" s="729">
        <v>3</v>
      </c>
      <c r="AG66" s="730" t="s">
        <v>707</v>
      </c>
      <c r="AH66" s="731">
        <v>2</v>
      </c>
      <c r="AI66" s="695" t="s">
        <v>523</v>
      </c>
      <c r="AJ66" s="695">
        <v>1</v>
      </c>
      <c r="AK66" s="695" t="s">
        <v>40</v>
      </c>
      <c r="AL66" s="734"/>
      <c r="AM66" s="736" t="s">
        <v>40</v>
      </c>
      <c r="AN66" s="725"/>
      <c r="AO66" s="706" t="s">
        <v>40</v>
      </c>
      <c r="AP66" s="715"/>
      <c r="AQ66" s="735" t="s">
        <v>40</v>
      </c>
      <c r="AR66" s="707"/>
      <c r="AS66" s="708" t="s">
        <v>40</v>
      </c>
      <c r="AT66" s="694"/>
      <c r="AU66" s="709" t="s">
        <v>40</v>
      </c>
      <c r="AV66" s="710"/>
      <c r="AW66" s="711" t="s">
        <v>40</v>
      </c>
      <c r="AX66" s="712"/>
    </row>
    <row r="67" spans="1:50" ht="16.5" customHeight="1">
      <c r="A67" s="692" t="s">
        <v>3296</v>
      </c>
      <c r="B67" s="720" t="s">
        <v>211</v>
      </c>
      <c r="C67" s="715">
        <v>1</v>
      </c>
      <c r="D67" s="5" t="s">
        <v>212</v>
      </c>
      <c r="E67" s="694" t="s">
        <v>4541</v>
      </c>
      <c r="F67" s="694"/>
      <c r="G67" s="694" t="s">
        <v>12659</v>
      </c>
      <c r="H67" s="694">
        <v>5</v>
      </c>
      <c r="I67" s="694">
        <v>0.4</v>
      </c>
      <c r="J67" s="694">
        <v>10</v>
      </c>
      <c r="K67" s="695">
        <v>4</v>
      </c>
      <c r="L67" s="696" t="e">
        <f t="shared" si="24"/>
        <v>#VALUE!</v>
      </c>
      <c r="M67" s="696" t="str">
        <f>IFERROR(VLOOKUP(AA67,Cennik!$A$4:$B91, 2, FALSE()) * AB67 + VLOOKUP(AC67,Cennik!$A$4:$B91, 2, FALSE()) * AD67 + VLOOKUP(AE67,Cennik!$A$4:$B91, 2, FALSE()) * AF67 + VLOOKUP(AG67,Cennik!$A$4:$B91, 2, FALSE()) * AH67 + VLOOKUP(AI67,Cennik!$A$4:$B91, 2, FALSE()) * AJ67 + VLOOKUP(AK67,Cennik!$A$4:$B91, 2, FALSE()) * AL67 + VLOOKUP(AM67,Cennik!$A$4:$B91, 2, FALSE()) * AN67 + VLOOKUP(AO67,Cennik!$A$4:$B91, 2, FALSE()) * AP67 + VLOOKUP(AQ67,Cennik!$A$4:$B91, 2, FALSE()) * AR67 + VLOOKUP(AS67,Cennik!$A$4:$B91, 2, FALSE()) * AT67 + VLOOKUP(AU67,Cennik!$A$4:$B91, 2, FALSE()) * AV67 + VLOOKUP(AW67,Cennik!$A$4:$B91, 2, FALSE()) * AX67,"Brak wartości")</f>
        <v>Brak wartości</v>
      </c>
      <c r="N67" s="696" t="str">
        <f>IFERROR(VLOOKUP(AA67,Cennik!$A$4:$B91, 2, FALSE()) * AB67 + VLOOKUP(AC67,Cennik!$A$4:$B91, 2, FALSE()) * AD67 + VLOOKUP(AE67,Cennik!$A$4:$B91, 2, FALSE()) * AF67 + VLOOKUP(AG67,Cennik!$A$4:$B91, 2, FALSE()) * AH67 + VLOOKUP(AI67,Cennik!$A$4:$B91, 2, FALSE()) * AJ67 + VLOOKUP(AK67,Cennik!$A$4:$B91, 2, FALSE()) * AL67 + VLOOKUP(AM67,Cennik!$A$4:$B91, 2, FALSE()) * AN67 + VLOOKUP(AO67,Cennik!$A$4:$B91, 2, FALSE()) * AP67 + VLOOKUP(AQ67,Cennik!$A$4:$B91, 2, FALSE()) * AR67 + VLOOKUP(AS67,Cennik!$A$4:$B91, 2, FALSE()) * AT67 + VLOOKUP(AU67,Cennik!$A$4:$B91, 2, FALSE()) * AV67 + VLOOKUP(AW67,Cennik!$A$4:$B91, 2, FALSE()) * AX67 + VLOOKUP("Stamina",Cennik!$A$4:$B91,2,FALSE()) * J67,"Brak wartości")</f>
        <v>Brak wartości</v>
      </c>
      <c r="O67" s="696" t="str">
        <f t="shared" si="25"/>
        <v>Brak</v>
      </c>
      <c r="P67" s="695">
        <v>0</v>
      </c>
      <c r="Q67" s="697">
        <v>20</v>
      </c>
      <c r="R67" s="698">
        <v>1</v>
      </c>
      <c r="S67" s="672">
        <f t="shared" si="26"/>
        <v>0</v>
      </c>
      <c r="T67" s="699">
        <f t="shared" si="27"/>
        <v>20</v>
      </c>
      <c r="U67" s="716">
        <f t="shared" si="28"/>
        <v>0</v>
      </c>
      <c r="V67" s="717">
        <f t="shared" si="29"/>
        <v>8</v>
      </c>
      <c r="W67" s="718" t="str">
        <f t="shared" si="30"/>
        <v>Brak wartości</v>
      </c>
      <c r="X67" s="719" t="str">
        <f t="shared" si="31"/>
        <v>Brak wartości</v>
      </c>
      <c r="Y67" s="167" t="s">
        <v>40</v>
      </c>
      <c r="Z67" s="182"/>
      <c r="AA67" s="709" t="s">
        <v>338</v>
      </c>
      <c r="AB67" s="710">
        <v>1</v>
      </c>
      <c r="AC67" s="728" t="s">
        <v>434</v>
      </c>
      <c r="AD67" s="732">
        <v>1</v>
      </c>
      <c r="AE67" s="728" t="s">
        <v>1033</v>
      </c>
      <c r="AF67" s="729">
        <v>2</v>
      </c>
      <c r="AG67" s="730" t="s">
        <v>343</v>
      </c>
      <c r="AH67" s="731">
        <v>4</v>
      </c>
      <c r="AI67" s="695" t="s">
        <v>703</v>
      </c>
      <c r="AJ67" s="695">
        <v>1</v>
      </c>
      <c r="AK67" s="695" t="s">
        <v>479</v>
      </c>
      <c r="AL67" s="734">
        <v>1</v>
      </c>
      <c r="AM67" s="736" t="s">
        <v>40</v>
      </c>
      <c r="AN67" s="725"/>
      <c r="AO67" s="706" t="s">
        <v>40</v>
      </c>
      <c r="AP67" s="715"/>
      <c r="AQ67" s="735" t="s">
        <v>40</v>
      </c>
      <c r="AR67" s="707"/>
      <c r="AS67" s="708" t="s">
        <v>40</v>
      </c>
      <c r="AT67" s="694"/>
      <c r="AU67" s="709" t="s">
        <v>40</v>
      </c>
      <c r="AV67" s="710"/>
      <c r="AW67" s="711" t="s">
        <v>40</v>
      </c>
      <c r="AX67" s="712"/>
    </row>
    <row r="68" spans="1:50" ht="16.5" customHeight="1">
      <c r="A68" s="692" t="s">
        <v>3296</v>
      </c>
      <c r="B68" s="721" t="s">
        <v>214</v>
      </c>
      <c r="C68" s="715">
        <v>2</v>
      </c>
      <c r="D68" s="5" t="s">
        <v>215</v>
      </c>
      <c r="E68" s="694" t="s">
        <v>4541</v>
      </c>
      <c r="F68" s="694"/>
      <c r="G68" s="694" t="s">
        <v>12659</v>
      </c>
      <c r="H68" s="694">
        <v>7</v>
      </c>
      <c r="I68" s="694">
        <v>0.5</v>
      </c>
      <c r="J68" s="694">
        <v>15</v>
      </c>
      <c r="K68" s="695">
        <v>4</v>
      </c>
      <c r="L68" s="696" t="e">
        <f t="shared" si="24"/>
        <v>#VALUE!</v>
      </c>
      <c r="M68" s="696" t="str">
        <f>IFERROR(VLOOKUP(AA68,Cennik!$A$4:$B91, 2, FALSE()) * AB68 + VLOOKUP(AC68,Cennik!$A$4:$B91, 2, FALSE()) * AD68 + VLOOKUP(AE68,Cennik!$A$4:$B91, 2, FALSE()) * AF68 + VLOOKUP(AG68,Cennik!$A$4:$B91, 2, FALSE()) * AH68 + VLOOKUP(AI68,Cennik!$A$4:$B91, 2, FALSE()) * AJ68 + VLOOKUP(AK68,Cennik!$A$4:$B91, 2, FALSE()) * AL68 + VLOOKUP(AM68,Cennik!$A$4:$B91, 2, FALSE()) * AN68 + VLOOKUP(AO68,Cennik!$A$4:$B91, 2, FALSE()) * AP68 + VLOOKUP(AQ68,Cennik!$A$4:$B91, 2, FALSE()) * AR68 + VLOOKUP(AS68,Cennik!$A$4:$B91, 2, FALSE()) * AT68 + VLOOKUP(AU68,Cennik!$A$4:$B91, 2, FALSE()) * AV68 + VLOOKUP(AW68,Cennik!$A$4:$B91, 2, FALSE()) * AX68,"Brak wartości")</f>
        <v>Brak wartości</v>
      </c>
      <c r="N68" s="696" t="str">
        <f>IFERROR(VLOOKUP(AA68,Cennik!$A$4:$B91, 2, FALSE()) * AB68 + VLOOKUP(AC68,Cennik!$A$4:$B91, 2, FALSE()) * AD68 + VLOOKUP(AE68,Cennik!$A$4:$B91, 2, FALSE()) * AF68 + VLOOKUP(AG68,Cennik!$A$4:$B91, 2, FALSE()) * AH68 + VLOOKUP(AI68,Cennik!$A$4:$B91, 2, FALSE()) * AJ68 + VLOOKUP(AK68,Cennik!$A$4:$B91, 2, FALSE()) * AL68 + VLOOKUP(AM68,Cennik!$A$4:$B91, 2, FALSE()) * AN68 + VLOOKUP(AO68,Cennik!$A$4:$B91, 2, FALSE()) * AP68 + VLOOKUP(AQ68,Cennik!$A$4:$B91, 2, FALSE()) * AR68 + VLOOKUP(AS68,Cennik!$A$4:$B91, 2, FALSE()) * AT68 + VLOOKUP(AU68,Cennik!$A$4:$B91, 2, FALSE()) * AV68 + VLOOKUP(AW68,Cennik!$A$4:$B91, 2, FALSE()) * AX68 + VLOOKUP("Stamina",Cennik!$A$4:$B91,2,FALSE()) * J68,"Brak wartości")</f>
        <v>Brak wartości</v>
      </c>
      <c r="O68" s="696" t="str">
        <f t="shared" si="25"/>
        <v>Brak</v>
      </c>
      <c r="P68" s="695">
        <v>0</v>
      </c>
      <c r="Q68" s="697">
        <v>12.5</v>
      </c>
      <c r="R68" s="698">
        <v>2</v>
      </c>
      <c r="S68" s="672">
        <f t="shared" si="26"/>
        <v>0</v>
      </c>
      <c r="T68" s="699">
        <f t="shared" si="27"/>
        <v>25</v>
      </c>
      <c r="U68" s="716">
        <f t="shared" si="28"/>
        <v>0</v>
      </c>
      <c r="V68" s="717">
        <f t="shared" si="29"/>
        <v>6.666666666666667</v>
      </c>
      <c r="W68" s="718" t="str">
        <f t="shared" si="30"/>
        <v>Brak wartości</v>
      </c>
      <c r="X68" s="719" t="str">
        <f t="shared" si="31"/>
        <v>Brak wartości</v>
      </c>
      <c r="Y68" s="167" t="s">
        <v>40</v>
      </c>
      <c r="Z68" s="182"/>
      <c r="AA68" s="709" t="s">
        <v>338</v>
      </c>
      <c r="AB68" s="710">
        <v>1</v>
      </c>
      <c r="AC68" s="728" t="s">
        <v>353</v>
      </c>
      <c r="AD68" s="732">
        <v>1</v>
      </c>
      <c r="AE68" s="728" t="s">
        <v>1043</v>
      </c>
      <c r="AF68" s="729">
        <v>1</v>
      </c>
      <c r="AG68" s="730" t="s">
        <v>640</v>
      </c>
      <c r="AH68" s="731">
        <v>2</v>
      </c>
      <c r="AI68" s="695" t="s">
        <v>645</v>
      </c>
      <c r="AJ68" s="695">
        <v>3</v>
      </c>
      <c r="AK68" s="695" t="s">
        <v>707</v>
      </c>
      <c r="AL68" s="734">
        <v>1</v>
      </c>
      <c r="AM68" s="736" t="s">
        <v>479</v>
      </c>
      <c r="AN68" s="725">
        <v>1</v>
      </c>
      <c r="AO68" s="706" t="s">
        <v>40</v>
      </c>
      <c r="AP68" s="715"/>
      <c r="AQ68" s="735" t="s">
        <v>40</v>
      </c>
      <c r="AR68" s="707"/>
      <c r="AS68" s="708" t="s">
        <v>40</v>
      </c>
      <c r="AT68" s="694"/>
      <c r="AU68" s="709" t="s">
        <v>40</v>
      </c>
      <c r="AV68" s="710"/>
      <c r="AW68" s="711" t="s">
        <v>40</v>
      </c>
      <c r="AX68" s="712"/>
    </row>
    <row r="69" spans="1:50" ht="16.5" customHeight="1">
      <c r="A69" s="692" t="s">
        <v>3296</v>
      </c>
      <c r="B69" s="721" t="s">
        <v>217</v>
      </c>
      <c r="C69" s="715">
        <v>2</v>
      </c>
      <c r="D69" s="5" t="s">
        <v>218</v>
      </c>
      <c r="E69" s="694" t="s">
        <v>4541</v>
      </c>
      <c r="F69" s="694"/>
      <c r="G69" s="694" t="s">
        <v>12659</v>
      </c>
      <c r="H69" s="694">
        <v>7</v>
      </c>
      <c r="I69" s="694">
        <v>0.5</v>
      </c>
      <c r="J69" s="694">
        <v>15</v>
      </c>
      <c r="K69" s="695">
        <v>4</v>
      </c>
      <c r="L69" s="696" t="e">
        <f t="shared" si="24"/>
        <v>#VALUE!</v>
      </c>
      <c r="M69" s="696" t="str">
        <f>IFERROR(VLOOKUP(AA69,Cennik!$A$4:$B91, 2, FALSE()) * AB69 + VLOOKUP(AC69,Cennik!$A$4:$B91, 2, FALSE()) * AD69 + VLOOKUP(AE69,Cennik!$A$4:$B91, 2, FALSE()) * AF69 + VLOOKUP(AG69,Cennik!$A$4:$B91, 2, FALSE()) * AH69 + VLOOKUP(AI69,Cennik!$A$4:$B91, 2, FALSE()) * AJ69 + VLOOKUP(AK69,Cennik!$A$4:$B91, 2, FALSE()) * AL69 + VLOOKUP(AM69,Cennik!$A$4:$B91, 2, FALSE()) * AN69 + VLOOKUP(AO69,Cennik!$A$4:$B91, 2, FALSE()) * AP69 + VLOOKUP(AQ69,Cennik!$A$4:$B91, 2, FALSE()) * AR69 + VLOOKUP(AS69,Cennik!$A$4:$B91, 2, FALSE()) * AT69 + VLOOKUP(AU69,Cennik!$A$4:$B91, 2, FALSE()) * AV69 + VLOOKUP(AW69,Cennik!$A$4:$B91, 2, FALSE()) * AX69,"Brak wartości")</f>
        <v>Brak wartości</v>
      </c>
      <c r="N69" s="696" t="str">
        <f>IFERROR(VLOOKUP(AA69,Cennik!$A$4:$B91, 2, FALSE()) * AB69 + VLOOKUP(AC69,Cennik!$A$4:$B91, 2, FALSE()) * AD69 + VLOOKUP(AE69,Cennik!$A$4:$B91, 2, FALSE()) * AF69 + VLOOKUP(AG69,Cennik!$A$4:$B91, 2, FALSE()) * AH69 + VLOOKUP(AI69,Cennik!$A$4:$B91, 2, FALSE()) * AJ69 + VLOOKUP(AK69,Cennik!$A$4:$B91, 2, FALSE()) * AL69 + VLOOKUP(AM69,Cennik!$A$4:$B91, 2, FALSE()) * AN69 + VLOOKUP(AO69,Cennik!$A$4:$B91, 2, FALSE()) * AP69 + VLOOKUP(AQ69,Cennik!$A$4:$B91, 2, FALSE()) * AR69 + VLOOKUP(AS69,Cennik!$A$4:$B91, 2, FALSE()) * AT69 + VLOOKUP(AU69,Cennik!$A$4:$B91, 2, FALSE()) * AV69 + VLOOKUP(AW69,Cennik!$A$4:$B91, 2, FALSE()) * AX69 + VLOOKUP("Stamina",Cennik!$A$4:$B91,2,FALSE()) * J69,"Brak wartości")</f>
        <v>Brak wartości</v>
      </c>
      <c r="O69" s="696" t="str">
        <f t="shared" si="25"/>
        <v>Brak</v>
      </c>
      <c r="P69" s="695">
        <v>0</v>
      </c>
      <c r="Q69" s="697">
        <v>5</v>
      </c>
      <c r="R69" s="698">
        <v>5</v>
      </c>
      <c r="S69" s="672">
        <f t="shared" si="26"/>
        <v>0</v>
      </c>
      <c r="T69" s="699">
        <f t="shared" si="27"/>
        <v>25</v>
      </c>
      <c r="U69" s="716">
        <f t="shared" si="28"/>
        <v>0</v>
      </c>
      <c r="V69" s="717">
        <f t="shared" si="29"/>
        <v>6.666666666666667</v>
      </c>
      <c r="W69" s="718" t="str">
        <f t="shared" si="30"/>
        <v>Brak wartości</v>
      </c>
      <c r="X69" s="719" t="str">
        <f t="shared" si="31"/>
        <v>Brak wartości</v>
      </c>
      <c r="Y69" s="167" t="s">
        <v>40</v>
      </c>
      <c r="Z69" s="182"/>
      <c r="AA69" s="709" t="s">
        <v>338</v>
      </c>
      <c r="AB69" s="710">
        <v>1</v>
      </c>
      <c r="AC69" s="728" t="s">
        <v>434</v>
      </c>
      <c r="AD69" s="732">
        <v>1</v>
      </c>
      <c r="AE69" s="728" t="s">
        <v>1043</v>
      </c>
      <c r="AF69" s="729">
        <v>1</v>
      </c>
      <c r="AG69" s="730" t="s">
        <v>1033</v>
      </c>
      <c r="AH69" s="731">
        <v>4</v>
      </c>
      <c r="AI69" s="695" t="s">
        <v>582</v>
      </c>
      <c r="AJ69" s="695">
        <v>4</v>
      </c>
      <c r="AK69" s="695" t="s">
        <v>703</v>
      </c>
      <c r="AL69" s="734">
        <v>1</v>
      </c>
      <c r="AM69" s="736" t="s">
        <v>479</v>
      </c>
      <c r="AN69" s="725">
        <v>1</v>
      </c>
      <c r="AO69" s="706" t="s">
        <v>40</v>
      </c>
      <c r="AP69" s="715"/>
      <c r="AQ69" s="735" t="s">
        <v>40</v>
      </c>
      <c r="AR69" s="707"/>
      <c r="AS69" s="708" t="s">
        <v>40</v>
      </c>
      <c r="AT69" s="694"/>
      <c r="AU69" s="709" t="s">
        <v>40</v>
      </c>
      <c r="AV69" s="710"/>
      <c r="AW69" s="711" t="s">
        <v>40</v>
      </c>
      <c r="AX69" s="712"/>
    </row>
    <row r="70" spans="1:50" ht="16.5" customHeight="1">
      <c r="A70" s="692" t="s">
        <v>3296</v>
      </c>
      <c r="B70" s="721" t="s">
        <v>220</v>
      </c>
      <c r="C70" s="715">
        <v>2</v>
      </c>
      <c r="D70" s="5" t="s">
        <v>221</v>
      </c>
      <c r="E70" s="694" t="s">
        <v>4541</v>
      </c>
      <c r="F70" s="694"/>
      <c r="G70" s="694" t="s">
        <v>12659</v>
      </c>
      <c r="H70" s="694">
        <v>7</v>
      </c>
      <c r="I70" s="694">
        <v>0.5</v>
      </c>
      <c r="J70" s="694">
        <v>15</v>
      </c>
      <c r="K70" s="695">
        <v>4</v>
      </c>
      <c r="L70" s="696" t="e">
        <f t="shared" si="24"/>
        <v>#VALUE!</v>
      </c>
      <c r="M70" s="696" t="str">
        <f>IFERROR(VLOOKUP(AA70,Cennik!$A$4:$B91, 2, FALSE()) * AB70 + VLOOKUP(AC70,Cennik!$A$4:$B91, 2, FALSE()) * AD70 + VLOOKUP(AE70,Cennik!$A$4:$B91, 2, FALSE()) * AF70 + VLOOKUP(AG70,Cennik!$A$4:$B91, 2, FALSE()) * AH70 + VLOOKUP(AI70,Cennik!$A$4:$B91, 2, FALSE()) * AJ70 + VLOOKUP(AK70,Cennik!$A$4:$B91, 2, FALSE()) * AL70 + VLOOKUP(AM70,Cennik!$A$4:$B91, 2, FALSE()) * AN70 + VLOOKUP(AO70,Cennik!$A$4:$B91, 2, FALSE()) * AP70 + VLOOKUP(AQ70,Cennik!$A$4:$B91, 2, FALSE()) * AR70 + VLOOKUP(AS70,Cennik!$A$4:$B91, 2, FALSE()) * AT70 + VLOOKUP(AU70,Cennik!$A$4:$B91, 2, FALSE()) * AV70 + VLOOKUP(AW70,Cennik!$A$4:$B91, 2, FALSE()) * AX70,"Brak wartości")</f>
        <v>Brak wartości</v>
      </c>
      <c r="N70" s="696" t="str">
        <f>IFERROR(VLOOKUP(AA70,Cennik!$A$4:$B91, 2, FALSE()) * AB70 + VLOOKUP(AC70,Cennik!$A$4:$B91, 2, FALSE()) * AD70 + VLOOKUP(AE70,Cennik!$A$4:$B91, 2, FALSE()) * AF70 + VLOOKUP(AG70,Cennik!$A$4:$B91, 2, FALSE()) * AH70 + VLOOKUP(AI70,Cennik!$A$4:$B91, 2, FALSE()) * AJ70 + VLOOKUP(AK70,Cennik!$A$4:$B91, 2, FALSE()) * AL70 + VLOOKUP(AM70,Cennik!$A$4:$B91, 2, FALSE()) * AN70 + VLOOKUP(AO70,Cennik!$A$4:$B91, 2, FALSE()) * AP70 + VLOOKUP(AQ70,Cennik!$A$4:$B91, 2, FALSE()) * AR70 + VLOOKUP(AS70,Cennik!$A$4:$B91, 2, FALSE()) * AT70 + VLOOKUP(AU70,Cennik!$A$4:$B91, 2, FALSE()) * AV70 + VLOOKUP(AW70,Cennik!$A$4:$B91, 2, FALSE()) * AX70 + VLOOKUP("Stamina",Cennik!$A$4:$B91,2,FALSE()) * J70,"Brak wartości")</f>
        <v>Brak wartości</v>
      </c>
      <c r="O70" s="696" t="str">
        <f t="shared" si="25"/>
        <v>Brak</v>
      </c>
      <c r="P70" s="695">
        <v>0</v>
      </c>
      <c r="Q70" s="697">
        <v>25</v>
      </c>
      <c r="R70" s="698">
        <v>1</v>
      </c>
      <c r="S70" s="672">
        <f t="shared" si="26"/>
        <v>0</v>
      </c>
      <c r="T70" s="699">
        <f t="shared" si="27"/>
        <v>25</v>
      </c>
      <c r="U70" s="716">
        <f t="shared" si="28"/>
        <v>0</v>
      </c>
      <c r="V70" s="717">
        <f t="shared" si="29"/>
        <v>6.666666666666667</v>
      </c>
      <c r="W70" s="718" t="str">
        <f t="shared" si="30"/>
        <v>Brak wartości</v>
      </c>
      <c r="X70" s="719" t="str">
        <f t="shared" si="31"/>
        <v>Brak wartości</v>
      </c>
      <c r="Y70" s="167" t="s">
        <v>40</v>
      </c>
      <c r="Z70" s="182"/>
      <c r="AA70" s="709" t="s">
        <v>338</v>
      </c>
      <c r="AB70" s="710">
        <v>1</v>
      </c>
      <c r="AC70" s="728" t="s">
        <v>353</v>
      </c>
      <c r="AD70" s="732">
        <v>2</v>
      </c>
      <c r="AE70" s="728" t="s">
        <v>1043</v>
      </c>
      <c r="AF70" s="729">
        <v>1</v>
      </c>
      <c r="AG70" s="730" t="s">
        <v>267</v>
      </c>
      <c r="AH70" s="731">
        <v>2</v>
      </c>
      <c r="AI70" s="695" t="s">
        <v>707</v>
      </c>
      <c r="AJ70" s="695">
        <v>1</v>
      </c>
      <c r="AK70" s="695" t="s">
        <v>479</v>
      </c>
      <c r="AL70" s="734">
        <v>1</v>
      </c>
      <c r="AM70" s="736" t="s">
        <v>40</v>
      </c>
      <c r="AN70" s="725"/>
      <c r="AO70" s="706" t="s">
        <v>40</v>
      </c>
      <c r="AP70" s="715"/>
      <c r="AQ70" s="735" t="s">
        <v>40</v>
      </c>
      <c r="AR70" s="707"/>
      <c r="AS70" s="708" t="s">
        <v>40</v>
      </c>
      <c r="AT70" s="694"/>
      <c r="AU70" s="709" t="s">
        <v>40</v>
      </c>
      <c r="AV70" s="710"/>
      <c r="AW70" s="711" t="s">
        <v>40</v>
      </c>
      <c r="AX70" s="712"/>
    </row>
    <row r="71" spans="1:50" ht="12.75">
      <c r="A71" s="692" t="s">
        <v>3296</v>
      </c>
      <c r="B71" s="724" t="s">
        <v>223</v>
      </c>
      <c r="C71" s="715">
        <v>3</v>
      </c>
      <c r="D71" s="5" t="s">
        <v>224</v>
      </c>
      <c r="E71" s="694" t="s">
        <v>4541</v>
      </c>
      <c r="F71" s="694"/>
      <c r="G71" s="737" t="s">
        <v>12659</v>
      </c>
      <c r="H71" s="737">
        <v>10</v>
      </c>
      <c r="I71" s="737">
        <v>0.6</v>
      </c>
      <c r="J71" s="737">
        <v>20</v>
      </c>
      <c r="K71" s="695">
        <v>4</v>
      </c>
      <c r="L71" s="696" t="e">
        <f t="shared" si="24"/>
        <v>#VALUE!</v>
      </c>
      <c r="M71" s="696" t="str">
        <f>IFERROR(VLOOKUP(AA71,Cennik!$A$4:$B91, 2, FALSE()) * AB71 + VLOOKUP(AC71,Cennik!$A$4:$B91, 2, FALSE()) * AD71 + VLOOKUP(AE71,Cennik!$A$4:$B91, 2, FALSE()) * AF71 + VLOOKUP(AG71,Cennik!$A$4:$B91, 2, FALSE()) * AH71 + VLOOKUP(AI71,Cennik!$A$4:$B91, 2, FALSE()) * AJ71 + VLOOKUP(AK71,Cennik!$A$4:$B91, 2, FALSE()) * AL71 + VLOOKUP(AM71,Cennik!$A$4:$B91, 2, FALSE()) * AN71 + VLOOKUP(AO71,Cennik!$A$4:$B91, 2, FALSE()) * AP71 + VLOOKUP(AQ71,Cennik!$A$4:$B91, 2, FALSE()) * AR71 + VLOOKUP(AS71,Cennik!$A$4:$B91, 2, FALSE()) * AT71 + VLOOKUP(AU71,Cennik!$A$4:$B91, 2, FALSE()) * AV71 + VLOOKUP(AW71,Cennik!$A$4:$B91, 2, FALSE()) * AX71,"Brak wartości")</f>
        <v>Brak wartości</v>
      </c>
      <c r="N71" s="696" t="str">
        <f>IFERROR(VLOOKUP(AA71,Cennik!$A$4:$B91, 2, FALSE()) * AB71 + VLOOKUP(AC71,Cennik!$A$4:$B91, 2, FALSE()) * AD71 + VLOOKUP(AE71,Cennik!$A$4:$B91, 2, FALSE()) * AF71 + VLOOKUP(AG71,Cennik!$A$4:$B91, 2, FALSE()) * AH71 + VLOOKUP(AI71,Cennik!$A$4:$B91, 2, FALSE()) * AJ71 + VLOOKUP(AK71,Cennik!$A$4:$B91, 2, FALSE()) * AL71 + VLOOKUP(AM71,Cennik!$A$4:$B91, 2, FALSE()) * AN71 + VLOOKUP(AO71,Cennik!$A$4:$B91, 2, FALSE()) * AP71 + VLOOKUP(AQ71,Cennik!$A$4:$B91, 2, FALSE()) * AR71 + VLOOKUP(AS71,Cennik!$A$4:$B91, 2, FALSE()) * AT71 + VLOOKUP(AU71,Cennik!$A$4:$B91, 2, FALSE()) * AV71 + VLOOKUP(AW71,Cennik!$A$4:$B91, 2, FALSE()) * AX71 + VLOOKUP("Stamina",Cennik!$A$4:$B91,2,FALSE()) * J71,"Brak wartości")</f>
        <v>Brak wartości</v>
      </c>
      <c r="O71" s="696" t="str">
        <f t="shared" si="25"/>
        <v>Brak</v>
      </c>
      <c r="P71" s="695">
        <v>0</v>
      </c>
      <c r="Q71" s="697">
        <v>17.5</v>
      </c>
      <c r="R71" s="698">
        <v>2</v>
      </c>
      <c r="S71" s="672">
        <f t="shared" si="26"/>
        <v>0</v>
      </c>
      <c r="T71" s="699">
        <f t="shared" si="27"/>
        <v>35</v>
      </c>
      <c r="U71" s="716">
        <f t="shared" si="28"/>
        <v>0</v>
      </c>
      <c r="V71" s="717">
        <f t="shared" si="29"/>
        <v>7</v>
      </c>
      <c r="W71" s="718" t="str">
        <f t="shared" si="30"/>
        <v>Brak wartości</v>
      </c>
      <c r="X71" s="719" t="str">
        <f t="shared" si="31"/>
        <v>Brak wartości</v>
      </c>
      <c r="Y71" s="167" t="s">
        <v>40</v>
      </c>
      <c r="Z71" s="182"/>
      <c r="AA71" s="709" t="s">
        <v>338</v>
      </c>
      <c r="AB71" s="710">
        <v>1</v>
      </c>
      <c r="AC71" s="728" t="s">
        <v>353</v>
      </c>
      <c r="AD71" s="732">
        <v>3</v>
      </c>
      <c r="AE71" s="728" t="s">
        <v>1043</v>
      </c>
      <c r="AF71" s="729">
        <v>1</v>
      </c>
      <c r="AG71" s="730" t="s">
        <v>343</v>
      </c>
      <c r="AH71" s="731">
        <v>2</v>
      </c>
      <c r="AI71" s="695" t="s">
        <v>650</v>
      </c>
      <c r="AJ71" s="695">
        <v>4</v>
      </c>
      <c r="AK71" s="695" t="s">
        <v>670</v>
      </c>
      <c r="AL71" s="734">
        <v>1</v>
      </c>
      <c r="AM71" s="736" t="s">
        <v>479</v>
      </c>
      <c r="AN71" s="725">
        <v>1</v>
      </c>
      <c r="AO71" s="706" t="s">
        <v>40</v>
      </c>
      <c r="AP71" s="715"/>
      <c r="AQ71" s="735" t="s">
        <v>40</v>
      </c>
      <c r="AR71" s="707"/>
      <c r="AS71" s="708" t="s">
        <v>40</v>
      </c>
      <c r="AT71" s="694"/>
      <c r="AU71" s="709" t="s">
        <v>40</v>
      </c>
      <c r="AV71" s="710"/>
      <c r="AW71" s="711" t="s">
        <v>40</v>
      </c>
      <c r="AX71" s="712"/>
    </row>
    <row r="72" spans="1:50" ht="12.75">
      <c r="A72" s="692" t="s">
        <v>3296</v>
      </c>
      <c r="B72" s="724" t="s">
        <v>228</v>
      </c>
      <c r="C72" s="715">
        <v>3</v>
      </c>
      <c r="D72" s="5" t="s">
        <v>229</v>
      </c>
      <c r="E72" s="694" t="s">
        <v>4541</v>
      </c>
      <c r="F72" s="694"/>
      <c r="G72" s="737" t="s">
        <v>12659</v>
      </c>
      <c r="H72" s="737">
        <v>10</v>
      </c>
      <c r="I72" s="737">
        <v>0.6</v>
      </c>
      <c r="J72" s="737">
        <v>20</v>
      </c>
      <c r="K72" s="695">
        <v>4</v>
      </c>
      <c r="L72" s="696" t="e">
        <f t="shared" ca="1" si="24"/>
        <v>#VALUE!</v>
      </c>
      <c r="M72" s="696" t="str">
        <f ca="1">IFERROR(VLOOKUP(AA72,Cennik!$A$4:$B91, 2, FALSE()) * AB72 + VLOOKUP(AC72,Cennik!$A$4:$B91, 2, FALSE()) * AD72 + VLOOKUP(AE72,Cennik!$A$4:$B91, 2, FALSE()) * AF72 + VLOOKUP(AG72,Cennik!$A$4:$B91, 2, FALSE()) * AH72 + VLOOKUP(AI72,Cennik!$A$4:$B91, 2, FALSE()) * AJ72 + VLOOKUP(AK72,Cennik!$A$4:$B91, 2, FALSE()) * AL72 + VLOOKUP(AM72,Cennik!$A$4:$B91, 2, FALSE()) * AN72 + VLOOKUP(AO72,Cennik!$A$4:$B91, 2, FALSE()) * AP72 + VLOOKUP(AQ72,Cennik!$A$4:$B91, 2, FALSE()) * AR72 + VLOOKUP(AS72,Cennik!$A$4:$B91, 2, FALSE()) * AT72 + VLOOKUP(AU72,Cennik!$A$4:$B91, 2, FALSE()) * AV72 + VLOOKUP(AW72,Cennik!$A$4:$B91, 2, FALSE()) * AX72,"Brak wartości")</f>
        <v>Brak wartości</v>
      </c>
      <c r="N72" s="696" t="str">
        <f ca="1">IFERROR(VLOOKUP(AA72,Cennik!$A$4:$B91, 2, FALSE()) * AB72 + VLOOKUP(AC72,Cennik!$A$4:$B91, 2, FALSE()) * AD72 + VLOOKUP(AE72,Cennik!$A$4:$B91, 2, FALSE()) * AF72 + VLOOKUP(AG72,Cennik!$A$4:$B91, 2, FALSE()) * AH72 + VLOOKUP(AI72,Cennik!$A$4:$B91, 2, FALSE()) * AJ72 + VLOOKUP(AK72,Cennik!$A$4:$B91, 2, FALSE()) * AL72 + VLOOKUP(AM72,Cennik!$A$4:$B91, 2, FALSE()) * AN72 + VLOOKUP(AO72,Cennik!$A$4:$B91, 2, FALSE()) * AP72 + VLOOKUP(AQ72,Cennik!$A$4:$B91, 2, FALSE()) * AR72 + VLOOKUP(AS72,Cennik!$A$4:$B91, 2, FALSE()) * AT72 + VLOOKUP(AU72,Cennik!$A$4:$B91, 2, FALSE()) * AV72 + VLOOKUP(AW72,Cennik!$A$4:$B91, 2, FALSE()) * AX72 + VLOOKUP("Stamina",Cennik!$A$4:$B91,2,FALSE()) * J72,"Brak wartości")</f>
        <v>Brak wartości</v>
      </c>
      <c r="O72" s="696" t="str">
        <f t="shared" ca="1" si="25"/>
        <v>Brak</v>
      </c>
      <c r="P72" s="695">
        <v>0</v>
      </c>
      <c r="Q72" s="697">
        <v>35</v>
      </c>
      <c r="R72" s="698">
        <v>1</v>
      </c>
      <c r="S72" s="672">
        <f t="shared" si="26"/>
        <v>0</v>
      </c>
      <c r="T72" s="699">
        <f t="shared" si="27"/>
        <v>35</v>
      </c>
      <c r="U72" s="716">
        <f t="shared" si="28"/>
        <v>0</v>
      </c>
      <c r="V72" s="717">
        <f t="shared" si="29"/>
        <v>7</v>
      </c>
      <c r="W72" s="718" t="str">
        <f t="shared" ca="1" si="30"/>
        <v>Brak wartości</v>
      </c>
      <c r="X72" s="719" t="str">
        <f t="shared" ca="1" si="31"/>
        <v>Brak wartości</v>
      </c>
      <c r="Y72" s="167" t="s">
        <v>40</v>
      </c>
      <c r="Z72" s="182"/>
      <c r="AA72" s="709" t="s">
        <v>191</v>
      </c>
      <c r="AB72" s="710">
        <v>1</v>
      </c>
      <c r="AC72" s="728" t="s">
        <v>359</v>
      </c>
      <c r="AD72" s="732">
        <v>3</v>
      </c>
      <c r="AE72" s="728" t="s">
        <v>434</v>
      </c>
      <c r="AF72" s="729">
        <v>1</v>
      </c>
      <c r="AG72" s="730" t="s">
        <v>703</v>
      </c>
      <c r="AH72" s="731">
        <v>1</v>
      </c>
      <c r="AI72" s="695" t="s">
        <v>479</v>
      </c>
      <c r="AJ72" s="695">
        <v>1</v>
      </c>
      <c r="AK72" s="695" t="s">
        <v>40</v>
      </c>
      <c r="AL72" s="734"/>
      <c r="AM72" s="736" t="s">
        <v>40</v>
      </c>
      <c r="AN72" s="725"/>
      <c r="AO72" s="706" t="s">
        <v>40</v>
      </c>
      <c r="AP72" s="715"/>
      <c r="AQ72" s="735" t="s">
        <v>40</v>
      </c>
      <c r="AR72" s="707"/>
      <c r="AS72" s="708" t="s">
        <v>40</v>
      </c>
      <c r="AT72" s="694"/>
      <c r="AU72" s="709" t="s">
        <v>40</v>
      </c>
      <c r="AV72" s="710"/>
      <c r="AW72" s="711" t="s">
        <v>40</v>
      </c>
      <c r="AX72" s="712"/>
    </row>
    <row r="73" spans="1:50" ht="12.75">
      <c r="A73" s="692" t="s">
        <v>3296</v>
      </c>
      <c r="B73" s="724" t="s">
        <v>231</v>
      </c>
      <c r="C73" s="715">
        <v>3</v>
      </c>
      <c r="D73" s="5" t="s">
        <v>232</v>
      </c>
      <c r="E73" s="694" t="s">
        <v>4541</v>
      </c>
      <c r="F73" s="694"/>
      <c r="G73" s="737" t="s">
        <v>12659</v>
      </c>
      <c r="H73" s="737">
        <v>10</v>
      </c>
      <c r="I73" s="737">
        <v>0.6</v>
      </c>
      <c r="J73" s="737">
        <v>15</v>
      </c>
      <c r="K73" s="695">
        <v>7</v>
      </c>
      <c r="L73" s="696" t="e">
        <f t="shared" si="24"/>
        <v>#VALUE!</v>
      </c>
      <c r="M73" s="696" t="str">
        <f>IFERROR(VLOOKUP(AA73,Cennik!$A$4:$B91, 2, FALSE()) * AB73 + VLOOKUP(AC73,Cennik!$A$4:$B91, 2, FALSE()) * AD73 + VLOOKUP(AE73,Cennik!$A$4:$B91, 2, FALSE()) * AF73 + VLOOKUP(AG73,Cennik!$A$4:$B91, 2, FALSE()) * AH73 + VLOOKUP(AI73,Cennik!$A$4:$B91, 2, FALSE()) * AJ73 + VLOOKUP(AK73,Cennik!$A$4:$B91, 2, FALSE()) * AL73 + VLOOKUP(AM73,Cennik!$A$4:$B91, 2, FALSE()) * AN73 + VLOOKUP(AO73,Cennik!$A$4:$B91, 2, FALSE()) * AP73 + VLOOKUP(AQ73,Cennik!$A$4:$B91, 2, FALSE()) * AR73 + VLOOKUP(AS73,Cennik!$A$4:$B91, 2, FALSE()) * AT73 + VLOOKUP(AU73,Cennik!$A$4:$B91, 2, FALSE()) * AV73 + VLOOKUP(AW73,Cennik!$A$4:$B91, 2, FALSE()) * AX73,"Brak wartości")</f>
        <v>Brak wartości</v>
      </c>
      <c r="N73" s="696" t="str">
        <f>IFERROR(VLOOKUP(AA73,Cennik!$A$4:$B91, 2, FALSE()) * AB73 + VLOOKUP(AC73,Cennik!$A$4:$B91, 2, FALSE()) * AD73 + VLOOKUP(AE73,Cennik!$A$4:$B91, 2, FALSE()) * AF73 + VLOOKUP(AG73,Cennik!$A$4:$B91, 2, FALSE()) * AH73 + VLOOKUP(AI73,Cennik!$A$4:$B91, 2, FALSE()) * AJ73 + VLOOKUP(AK73,Cennik!$A$4:$B91, 2, FALSE()) * AL73 + VLOOKUP(AM73,Cennik!$A$4:$B91, 2, FALSE()) * AN73 + VLOOKUP(AO73,Cennik!$A$4:$B91, 2, FALSE()) * AP73 + VLOOKUP(AQ73,Cennik!$A$4:$B91, 2, FALSE()) * AR73 + VLOOKUP(AS73,Cennik!$A$4:$B91, 2, FALSE()) * AT73 + VLOOKUP(AU73,Cennik!$A$4:$B91, 2, FALSE()) * AV73 + VLOOKUP(AW73,Cennik!$A$4:$B91, 2, FALSE()) * AX73 + VLOOKUP("Stamina",Cennik!$A$4:$B91,2,FALSE()) * J73,"Brak wartości")</f>
        <v>Brak wartości</v>
      </c>
      <c r="O73" s="696" t="str">
        <f t="shared" si="25"/>
        <v>Brak</v>
      </c>
      <c r="P73" s="695">
        <v>0</v>
      </c>
      <c r="Q73" s="697">
        <v>10</v>
      </c>
      <c r="R73" s="698">
        <v>2</v>
      </c>
      <c r="S73" s="672">
        <f t="shared" si="26"/>
        <v>0</v>
      </c>
      <c r="T73" s="699">
        <f t="shared" si="27"/>
        <v>20</v>
      </c>
      <c r="U73" s="716">
        <f t="shared" si="28"/>
        <v>0</v>
      </c>
      <c r="V73" s="717">
        <f t="shared" si="29"/>
        <v>9.3333333333333339</v>
      </c>
      <c r="W73" s="718" t="str">
        <f t="shared" si="30"/>
        <v>Brak wartości</v>
      </c>
      <c r="X73" s="719" t="str">
        <f t="shared" si="31"/>
        <v>Brak wartości</v>
      </c>
      <c r="Y73" s="167" t="s">
        <v>40</v>
      </c>
      <c r="Z73" s="182"/>
      <c r="AA73" s="709" t="s">
        <v>338</v>
      </c>
      <c r="AB73" s="710">
        <v>1</v>
      </c>
      <c r="AC73" s="728" t="s">
        <v>353</v>
      </c>
      <c r="AD73" s="732">
        <v>2</v>
      </c>
      <c r="AE73" s="728" t="s">
        <v>1043</v>
      </c>
      <c r="AF73" s="729">
        <v>1</v>
      </c>
      <c r="AG73" s="730" t="s">
        <v>670</v>
      </c>
      <c r="AH73" s="731">
        <v>2</v>
      </c>
      <c r="AI73" s="695" t="s">
        <v>8138</v>
      </c>
      <c r="AJ73" s="695">
        <v>1</v>
      </c>
      <c r="AK73" s="695" t="s">
        <v>479</v>
      </c>
      <c r="AL73" s="734">
        <v>1</v>
      </c>
      <c r="AM73" s="736" t="s">
        <v>40</v>
      </c>
      <c r="AN73" s="725"/>
      <c r="AO73" s="706" t="s">
        <v>40</v>
      </c>
      <c r="AP73" s="715"/>
      <c r="AQ73" s="735" t="s">
        <v>40</v>
      </c>
      <c r="AR73" s="707"/>
      <c r="AS73" s="708" t="s">
        <v>40</v>
      </c>
      <c r="AT73" s="694"/>
      <c r="AU73" s="709" t="s">
        <v>40</v>
      </c>
      <c r="AV73" s="710"/>
      <c r="AW73" s="711" t="s">
        <v>40</v>
      </c>
      <c r="AX73" s="712"/>
    </row>
    <row r="74" spans="1:50" ht="12.75">
      <c r="A74" s="692" t="s">
        <v>3296</v>
      </c>
      <c r="B74" s="724" t="s">
        <v>236</v>
      </c>
      <c r="C74" s="715">
        <v>3</v>
      </c>
      <c r="D74" s="5" t="s">
        <v>237</v>
      </c>
      <c r="E74" s="694" t="s">
        <v>4541</v>
      </c>
      <c r="F74" s="694"/>
      <c r="G74" s="694" t="s">
        <v>12659</v>
      </c>
      <c r="H74" s="694">
        <v>10</v>
      </c>
      <c r="I74" s="694">
        <v>0.6</v>
      </c>
      <c r="J74" s="694">
        <v>20</v>
      </c>
      <c r="K74" s="695">
        <v>4</v>
      </c>
      <c r="L74" s="696" t="e">
        <f t="shared" si="24"/>
        <v>#VALUE!</v>
      </c>
      <c r="M74" s="696" t="str">
        <f>IFERROR(VLOOKUP(AA74,Cennik!$A$4:$B91, 2, FALSE()) * AB74 + VLOOKUP(AC74,Cennik!$A$4:$B91, 2, FALSE()) * AD74 + VLOOKUP(AE74,Cennik!$A$4:$B91, 2, FALSE()) * AF74 + VLOOKUP(AG74,Cennik!$A$4:$B91, 2, FALSE()) * AH74 + VLOOKUP(AI74,Cennik!$A$4:$B91, 2, FALSE()) * AJ74 + VLOOKUP(AK74,Cennik!$A$4:$B91, 2, FALSE()) * AL74 + VLOOKUP(AM74,Cennik!$A$4:$B91, 2, FALSE()) * AN74 + VLOOKUP(AO74,Cennik!$A$4:$B91, 2, FALSE()) * AP74 + VLOOKUP(AQ74,Cennik!$A$4:$B91, 2, FALSE()) * AR74 + VLOOKUP(AS74,Cennik!$A$4:$B91, 2, FALSE()) * AT74 + VLOOKUP(AU74,Cennik!$A$4:$B91, 2, FALSE()) * AV74 + VLOOKUP(AW74,Cennik!$A$4:$B91, 2, FALSE()) * AX74,"Brak wartości")</f>
        <v>Brak wartości</v>
      </c>
      <c r="N74" s="696" t="str">
        <f>IFERROR(VLOOKUP(AA74,Cennik!$A$4:$B91, 2, FALSE()) * AB74 + VLOOKUP(AC74,Cennik!$A$4:$B91, 2, FALSE()) * AD74 + VLOOKUP(AE74,Cennik!$A$4:$B91, 2, FALSE()) * AF74 + VLOOKUP(AG74,Cennik!$A$4:$B91, 2, FALSE()) * AH74 + VLOOKUP(AI74,Cennik!$A$4:$B91, 2, FALSE()) * AJ74 + VLOOKUP(AK74,Cennik!$A$4:$B91, 2, FALSE()) * AL74 + VLOOKUP(AM74,Cennik!$A$4:$B91, 2, FALSE()) * AN74 + VLOOKUP(AO74,Cennik!$A$4:$B91, 2, FALSE()) * AP74 + VLOOKUP(AQ74,Cennik!$A$4:$B91, 2, FALSE()) * AR74 + VLOOKUP(AS74,Cennik!$A$4:$B91, 2, FALSE()) * AT74 + VLOOKUP(AU74,Cennik!$A$4:$B91, 2, FALSE()) * AV74 + VLOOKUP(AW74,Cennik!$A$4:$B91, 2, FALSE()) * AX74 + VLOOKUP("Stamina",Cennik!$A$4:$B91,2,FALSE()) * J74,"Brak wartości")</f>
        <v>Brak wartości</v>
      </c>
      <c r="O74" s="696" t="str">
        <f t="shared" si="25"/>
        <v>Brak</v>
      </c>
      <c r="P74" s="695">
        <v>0</v>
      </c>
      <c r="Q74" s="697">
        <v>17.5</v>
      </c>
      <c r="R74" s="698">
        <v>2</v>
      </c>
      <c r="S74" s="672">
        <f t="shared" si="26"/>
        <v>0</v>
      </c>
      <c r="T74" s="699">
        <f t="shared" si="27"/>
        <v>35</v>
      </c>
      <c r="U74" s="716">
        <f t="shared" si="28"/>
        <v>0</v>
      </c>
      <c r="V74" s="717">
        <f t="shared" si="29"/>
        <v>7</v>
      </c>
      <c r="W74" s="718" t="str">
        <f t="shared" si="30"/>
        <v>Brak wartości</v>
      </c>
      <c r="X74" s="719" t="str">
        <f t="shared" si="31"/>
        <v>Brak wartości</v>
      </c>
      <c r="Y74" s="167" t="s">
        <v>40</v>
      </c>
      <c r="Z74" s="182"/>
      <c r="AA74" s="709" t="s">
        <v>338</v>
      </c>
      <c r="AB74" s="710">
        <v>1</v>
      </c>
      <c r="AC74" s="728" t="s">
        <v>434</v>
      </c>
      <c r="AD74" s="732">
        <v>1</v>
      </c>
      <c r="AE74" s="728" t="s">
        <v>343</v>
      </c>
      <c r="AF74" s="729">
        <v>2</v>
      </c>
      <c r="AG74" s="730" t="s">
        <v>645</v>
      </c>
      <c r="AH74" s="731">
        <v>1</v>
      </c>
      <c r="AI74" s="695" t="s">
        <v>267</v>
      </c>
      <c r="AJ74" s="695">
        <v>1</v>
      </c>
      <c r="AK74" s="695" t="s">
        <v>8138</v>
      </c>
      <c r="AL74" s="734">
        <v>1</v>
      </c>
      <c r="AM74" s="736" t="s">
        <v>479</v>
      </c>
      <c r="AN74" s="725">
        <v>1</v>
      </c>
      <c r="AO74" s="706" t="s">
        <v>40</v>
      </c>
      <c r="AP74" s="715"/>
      <c r="AQ74" s="735" t="s">
        <v>40</v>
      </c>
      <c r="AR74" s="707"/>
      <c r="AS74" s="708" t="s">
        <v>40</v>
      </c>
      <c r="AT74" s="694"/>
      <c r="AU74" s="709" t="s">
        <v>40</v>
      </c>
      <c r="AV74" s="710"/>
      <c r="AW74" s="711" t="s">
        <v>40</v>
      </c>
      <c r="AX74" s="712"/>
    </row>
    <row r="75" spans="1:50" ht="12.75">
      <c r="A75" s="19"/>
      <c r="B75" s="726"/>
      <c r="C75" s="726"/>
      <c r="D75" s="726"/>
      <c r="E75" s="726"/>
      <c r="F75" s="726"/>
      <c r="G75" s="726"/>
      <c r="H75" s="726"/>
      <c r="I75" s="726"/>
      <c r="J75" s="726"/>
      <c r="K75" s="726"/>
      <c r="L75" s="726"/>
      <c r="M75" s="726"/>
      <c r="N75" s="726"/>
      <c r="O75" s="726"/>
      <c r="P75" s="726"/>
      <c r="Q75" s="19"/>
      <c r="R75" s="24"/>
      <c r="S75" s="19"/>
      <c r="T75" s="726"/>
      <c r="U75" s="726"/>
      <c r="V75" s="726"/>
      <c r="W75" s="726"/>
      <c r="X75" s="726"/>
      <c r="Y75" s="726"/>
      <c r="Z75" s="726"/>
      <c r="AA75" s="726"/>
      <c r="AB75" s="726"/>
      <c r="AC75" s="726"/>
      <c r="AD75" s="726"/>
      <c r="AE75" s="726"/>
      <c r="AF75" s="726"/>
      <c r="AG75" s="726"/>
      <c r="AH75" s="726"/>
      <c r="AI75" s="726"/>
      <c r="AJ75" s="726"/>
      <c r="AK75" s="726"/>
      <c r="AL75" s="726"/>
      <c r="AM75" s="726"/>
      <c r="AN75" s="726"/>
      <c r="AO75" s="726"/>
      <c r="AP75" s="726"/>
      <c r="AQ75" s="726"/>
      <c r="AR75" s="726"/>
      <c r="AS75" s="726"/>
      <c r="AT75" s="726"/>
      <c r="AU75" s="726"/>
      <c r="AV75" s="726"/>
      <c r="AW75" s="726"/>
      <c r="AX75" s="727"/>
    </row>
    <row r="76" spans="1:50" ht="16.5" customHeight="1">
      <c r="A76" s="692" t="s">
        <v>3255</v>
      </c>
      <c r="B76" s="693" t="s">
        <v>37</v>
      </c>
      <c r="C76" s="680">
        <v>0</v>
      </c>
      <c r="D76" s="18" t="s">
        <v>38</v>
      </c>
      <c r="E76" s="18"/>
      <c r="F76" s="18"/>
      <c r="G76" s="18" t="s">
        <v>40</v>
      </c>
      <c r="H76" s="18">
        <v>10</v>
      </c>
      <c r="I76" s="18">
        <v>0.3</v>
      </c>
      <c r="J76" s="18">
        <v>15</v>
      </c>
      <c r="K76" s="672">
        <v>4</v>
      </c>
      <c r="L76" s="738" t="e">
        <f t="shared" ref="L76:L80" si="32">N76/K76</f>
        <v>#VALUE!</v>
      </c>
      <c r="M76" s="738" t="str">
        <f>IFERROR(VLOOKUP(AA76,Cennik!$A$4:$B91, 2, FALSE()) * AB76 + VLOOKUP(AC76,Cennik!$A$4:$B91, 2, FALSE()) * AD76 + VLOOKUP(AE76,Cennik!$A$4:$B91, 2, FALSE()) * AF76 + VLOOKUP(AG76,Cennik!$A$4:$B91, 2, FALSE()) * AH76 + VLOOKUP(AI76,Cennik!$A$4:$B91, 2, FALSE()) * AJ76 + VLOOKUP(AK76,Cennik!$A$4:$B91, 2, FALSE()) * AL76 + VLOOKUP(AM76,Cennik!$A$4:$B91, 2, FALSE()) * AN76 + VLOOKUP(AO76,Cennik!$A$4:$B91, 2, FALSE()) * AP76 + VLOOKUP(AQ76,Cennik!$A$4:$B91, 2, FALSE()) * AR76 + VLOOKUP(AS76,Cennik!$A$4:$B91, 2, FALSE()) * AT76 + VLOOKUP(AU76,Cennik!$A$4:$B91, 2, FALSE()) * AV76 + VLOOKUP(AW76,Cennik!$A$4:$B91, 2, FALSE()) * AX76,"Brak wartości")</f>
        <v>Brak wartości</v>
      </c>
      <c r="N76" s="738" t="str">
        <f>IFERROR(VLOOKUP(AA76,Cennik!$A$4:$B91, 2, FALSE()) * AB76 + VLOOKUP(AC76,Cennik!$A$4:$B91, 2, FALSE()) * AD76 + VLOOKUP(AE76,Cennik!$A$4:$B91, 2, FALSE()) * AF76 + VLOOKUP(AG76,Cennik!$A$4:$B91, 2, FALSE()) * AH76 + VLOOKUP(AI76,Cennik!$A$4:$B91, 2, FALSE()) * AJ76 + VLOOKUP(AK76,Cennik!$A$4:$B91, 2, FALSE()) * AL76 + VLOOKUP(AM76,Cennik!$A$4:$B91, 2, FALSE()) * AN76 + VLOOKUP(AO76,Cennik!$A$4:$B91, 2, FALSE()) * AP76 + VLOOKUP(AQ76,Cennik!$A$4:$B91, 2, FALSE()) * AR76 + VLOOKUP(AS76,Cennik!$A$4:$B91, 2, FALSE()) * AT76 + VLOOKUP(AU76,Cennik!$A$4:$B91, 2, FALSE()) * AV76 + VLOOKUP(AW76,Cennik!$A$4:$B91, 2, FALSE()) * AX76 + VLOOKUP("Stamina",Cennik!$A$4:$B91,2,FALSE()) * J76,"Brak wartości")</f>
        <v>Brak wartości</v>
      </c>
      <c r="O76" s="738" t="str">
        <f t="shared" ref="O76:O80" si="33">IFERROR(N76 * (100 / (K76 * T76)), "Brak")</f>
        <v>Brak</v>
      </c>
      <c r="P76" s="672">
        <v>0</v>
      </c>
      <c r="Q76" s="697">
        <v>2.5</v>
      </c>
      <c r="R76" s="698">
        <v>2</v>
      </c>
      <c r="S76" s="672">
        <f t="shared" ref="S76:S80" si="34">P76*R76</f>
        <v>0</v>
      </c>
      <c r="T76" s="672">
        <v>5</v>
      </c>
      <c r="U76" s="739">
        <f t="shared" ref="U76:U80" si="35">IFERROR((P76*$K76)/$J76, "Brak wartości")</f>
        <v>0</v>
      </c>
      <c r="V76" s="739">
        <f t="shared" ref="V76:V80" si="36">IFERROR((T76*$K76)/$J76, "Brak wartości")</f>
        <v>1.3333333333333333</v>
      </c>
      <c r="W76" s="739" t="str">
        <f t="shared" ref="W76:W80" si="37">IFERROR((P76*$K76)/$N76, "Brak wartości")</f>
        <v>Brak wartości</v>
      </c>
      <c r="X76" s="739" t="str">
        <f t="shared" ref="X76:X80" si="38">IFERROR((T76*$K76)/$N76, "Brak wartości")</f>
        <v>Brak wartości</v>
      </c>
      <c r="Y76" s="167" t="s">
        <v>40</v>
      </c>
      <c r="Z76" s="182"/>
      <c r="AA76" s="161" t="s">
        <v>675</v>
      </c>
      <c r="AB76" s="161">
        <v>4</v>
      </c>
      <c r="AC76" s="163" t="s">
        <v>523</v>
      </c>
      <c r="AD76" s="163">
        <v>2</v>
      </c>
      <c r="AE76" s="163" t="s">
        <v>40</v>
      </c>
      <c r="AF76" s="199"/>
      <c r="AG76" s="164" t="s">
        <v>40</v>
      </c>
      <c r="AH76" s="200"/>
      <c r="AI76" s="674" t="s">
        <v>40</v>
      </c>
      <c r="AJ76" s="674"/>
      <c r="AK76" s="672" t="s">
        <v>40</v>
      </c>
      <c r="AL76" s="672"/>
      <c r="AM76" s="678" t="s">
        <v>40</v>
      </c>
      <c r="AN76" s="678"/>
      <c r="AO76" s="678" t="s">
        <v>40</v>
      </c>
      <c r="AP76" s="679"/>
      <c r="AQ76" s="680" t="s">
        <v>40</v>
      </c>
      <c r="AR76" s="681"/>
      <c r="AS76" s="18" t="s">
        <v>40</v>
      </c>
      <c r="AT76" s="18"/>
      <c r="AU76" s="184" t="s">
        <v>40</v>
      </c>
      <c r="AV76" s="184"/>
      <c r="AW76" s="677" t="s">
        <v>40</v>
      </c>
      <c r="AX76" s="677"/>
    </row>
    <row r="77" spans="1:50" ht="16.5" customHeight="1">
      <c r="A77" s="692" t="s">
        <v>3255</v>
      </c>
      <c r="B77" s="693" t="s">
        <v>49</v>
      </c>
      <c r="C77" s="680">
        <v>0</v>
      </c>
      <c r="D77" s="18" t="s">
        <v>50</v>
      </c>
      <c r="E77" s="18"/>
      <c r="F77" s="18"/>
      <c r="G77" s="18" t="s">
        <v>40</v>
      </c>
      <c r="H77" s="18">
        <v>10</v>
      </c>
      <c r="I77" s="18">
        <v>0.3</v>
      </c>
      <c r="J77" s="18">
        <v>10</v>
      </c>
      <c r="K77" s="672">
        <v>5</v>
      </c>
      <c r="L77" s="738" t="e">
        <f t="shared" si="32"/>
        <v>#VALUE!</v>
      </c>
      <c r="M77" s="738" t="str">
        <f>IFERROR(VLOOKUP(AA77,Cennik!$A$4:$B91, 2, FALSE()) * AB77 + VLOOKUP(AC77,Cennik!$A$4:$B91, 2, FALSE()) * AD77 + VLOOKUP(AE77,Cennik!$A$4:$B91, 2, FALSE()) * AF77 + VLOOKUP(AG77,Cennik!$A$4:$B91, 2, FALSE()) * AH77 + VLOOKUP(AI77,Cennik!$A$4:$B91, 2, FALSE()) * AJ77 + VLOOKUP(AK77,Cennik!$A$4:$B91, 2, FALSE()) * AL77 + VLOOKUP(AM77,Cennik!$A$4:$B91, 2, FALSE()) * AN77 + VLOOKUP(AO77,Cennik!$A$4:$B91, 2, FALSE()) * AP77 + VLOOKUP(AQ77,Cennik!$A$4:$B91, 2, FALSE()) * AR77 + VLOOKUP(AS77,Cennik!$A$4:$B91, 2, FALSE()) * AT77 + VLOOKUP(AU77,Cennik!$A$4:$B91, 2, FALSE()) * AV77 + VLOOKUP(AW77,Cennik!$A$4:$B91, 2, FALSE()) * AX77,"Brak wartości")</f>
        <v>Brak wartości</v>
      </c>
      <c r="N77" s="738" t="str">
        <f>IFERROR(VLOOKUP(AA77,Cennik!$A$4:$B91, 2, FALSE()) * AB77 + VLOOKUP(AC77,Cennik!$A$4:$B91, 2, FALSE()) * AD77 + VLOOKUP(AE77,Cennik!$A$4:$B91, 2, FALSE()) * AF77 + VLOOKUP(AG77,Cennik!$A$4:$B91, 2, FALSE()) * AH77 + VLOOKUP(AI77,Cennik!$A$4:$B91, 2, FALSE()) * AJ77 + VLOOKUP(AK77,Cennik!$A$4:$B91, 2, FALSE()) * AL77 + VLOOKUP(AM77,Cennik!$A$4:$B91, 2, FALSE()) * AN77 + VLOOKUP(AO77,Cennik!$A$4:$B91, 2, FALSE()) * AP77 + VLOOKUP(AQ77,Cennik!$A$4:$B91, 2, FALSE()) * AR77 + VLOOKUP(AS77,Cennik!$A$4:$B91, 2, FALSE()) * AT77 + VLOOKUP(AU77,Cennik!$A$4:$B91, 2, FALSE()) * AV77 + VLOOKUP(AW77,Cennik!$A$4:$B91, 2, FALSE()) * AX77 + VLOOKUP("Stamina",Cennik!$A$4:$B91,2,FALSE()) * J77,"Brak wartości")</f>
        <v>Brak wartości</v>
      </c>
      <c r="O77" s="738" t="str">
        <f t="shared" si="33"/>
        <v>Brak</v>
      </c>
      <c r="P77" s="672">
        <v>0</v>
      </c>
      <c r="Q77" s="697">
        <v>2.5</v>
      </c>
      <c r="R77" s="698">
        <v>2</v>
      </c>
      <c r="S77" s="672">
        <f t="shared" si="34"/>
        <v>0</v>
      </c>
      <c r="T77" s="672">
        <v>5</v>
      </c>
      <c r="U77" s="739">
        <f t="shared" si="35"/>
        <v>0</v>
      </c>
      <c r="V77" s="739">
        <f t="shared" si="36"/>
        <v>2.5</v>
      </c>
      <c r="W77" s="739" t="str">
        <f t="shared" si="37"/>
        <v>Brak wartości</v>
      </c>
      <c r="X77" s="739" t="str">
        <f t="shared" si="38"/>
        <v>Brak wartości</v>
      </c>
      <c r="Y77" s="167" t="s">
        <v>40</v>
      </c>
      <c r="Z77" s="182"/>
      <c r="AA77" s="161" t="s">
        <v>1033</v>
      </c>
      <c r="AB77" s="161">
        <v>4</v>
      </c>
      <c r="AC77" s="163" t="s">
        <v>523</v>
      </c>
      <c r="AD77" s="163">
        <v>2</v>
      </c>
      <c r="AE77" s="163" t="s">
        <v>40</v>
      </c>
      <c r="AF77" s="199"/>
      <c r="AG77" s="164" t="s">
        <v>40</v>
      </c>
      <c r="AH77" s="200"/>
      <c r="AI77" s="674" t="s">
        <v>40</v>
      </c>
      <c r="AJ77" s="674"/>
      <c r="AK77" s="672" t="s">
        <v>40</v>
      </c>
      <c r="AL77" s="672"/>
      <c r="AM77" s="678" t="s">
        <v>40</v>
      </c>
      <c r="AN77" s="678"/>
      <c r="AO77" s="678" t="s">
        <v>40</v>
      </c>
      <c r="AP77" s="679"/>
      <c r="AQ77" s="680" t="s">
        <v>40</v>
      </c>
      <c r="AR77" s="681"/>
      <c r="AS77" s="18" t="s">
        <v>40</v>
      </c>
      <c r="AT77" s="18"/>
      <c r="AU77" s="184" t="s">
        <v>40</v>
      </c>
      <c r="AV77" s="184"/>
      <c r="AW77" s="677" t="s">
        <v>40</v>
      </c>
      <c r="AX77" s="677"/>
    </row>
    <row r="78" spans="1:50" ht="16.5" customHeight="1">
      <c r="A78" s="692" t="s">
        <v>3255</v>
      </c>
      <c r="B78" s="693" t="s">
        <v>54</v>
      </c>
      <c r="C78" s="715">
        <v>0</v>
      </c>
      <c r="D78" s="694" t="s">
        <v>55</v>
      </c>
      <c r="E78" s="694"/>
      <c r="F78" s="694"/>
      <c r="G78" s="694" t="s">
        <v>40</v>
      </c>
      <c r="H78" s="694">
        <v>10</v>
      </c>
      <c r="I78" s="694">
        <v>0.3</v>
      </c>
      <c r="J78" s="694">
        <v>15</v>
      </c>
      <c r="K78" s="695">
        <v>4</v>
      </c>
      <c r="L78" s="696" t="e">
        <f t="shared" si="32"/>
        <v>#VALUE!</v>
      </c>
      <c r="M78" s="696" t="str">
        <f>IFERROR(VLOOKUP(AA78,Cennik!$A$4:$B91, 2, FALSE()) * AB78 + VLOOKUP(AC78,Cennik!$A$4:$B91, 2, FALSE()) * AD78 + VLOOKUP(AE78,Cennik!$A$4:$B91, 2, FALSE()) * AF78 + VLOOKUP(AG78,Cennik!$A$4:$B91, 2, FALSE()) * AH78 + VLOOKUP(AI78,Cennik!$A$4:$B91, 2, FALSE()) * AJ78 + VLOOKUP(AK78,Cennik!$A$4:$B91, 2, FALSE()) * AL78 + VLOOKUP(AM78,Cennik!$A$4:$B91, 2, FALSE()) * AN78 + VLOOKUP(AO78,Cennik!$A$4:$B91, 2, FALSE()) * AP78 + VLOOKUP(AQ78,Cennik!$A$4:$B91, 2, FALSE()) * AR78 + VLOOKUP(AS78,Cennik!$A$4:$B91, 2, FALSE()) * AT78 + VLOOKUP(AU78,Cennik!$A$4:$B91, 2, FALSE()) * AV78 + VLOOKUP(AW78,Cennik!$A$4:$B91, 2, FALSE()) * AX78,"Brak wartości")</f>
        <v>Brak wartości</v>
      </c>
      <c r="N78" s="696" t="str">
        <f>IFERROR(VLOOKUP(AA78,Cennik!$A$4:$B91, 2, FALSE()) * AB78 + VLOOKUP(AC78,Cennik!$A$4:$B91, 2, FALSE()) * AD78 + VLOOKUP(AE78,Cennik!$A$4:$B91, 2, FALSE()) * AF78 + VLOOKUP(AG78,Cennik!$A$4:$B91, 2, FALSE()) * AH78 + VLOOKUP(AI78,Cennik!$A$4:$B91, 2, FALSE()) * AJ78 + VLOOKUP(AK78,Cennik!$A$4:$B91, 2, FALSE()) * AL78 + VLOOKUP(AM78,Cennik!$A$4:$B91, 2, FALSE()) * AN78 + VLOOKUP(AO78,Cennik!$A$4:$B91, 2, FALSE()) * AP78 + VLOOKUP(AQ78,Cennik!$A$4:$B91, 2, FALSE()) * AR78 + VLOOKUP(AS78,Cennik!$A$4:$B91, 2, FALSE()) * AT78 + VLOOKUP(AU78,Cennik!$A$4:$B91, 2, FALSE()) * AV78 + VLOOKUP(AW78,Cennik!$A$4:$B91, 2, FALSE()) * AX78 + VLOOKUP("Stamina",Cennik!$A$4:$B91,2,FALSE()) * J78,"Brak wartości")</f>
        <v>Brak wartości</v>
      </c>
      <c r="O78" s="696" t="str">
        <f t="shared" si="33"/>
        <v>Brak</v>
      </c>
      <c r="P78" s="695">
        <v>0</v>
      </c>
      <c r="Q78" s="697">
        <v>2.5</v>
      </c>
      <c r="R78" s="698">
        <v>4</v>
      </c>
      <c r="S78" s="672">
        <f t="shared" si="34"/>
        <v>0</v>
      </c>
      <c r="T78" s="699">
        <v>10</v>
      </c>
      <c r="U78" s="716">
        <f t="shared" si="35"/>
        <v>0</v>
      </c>
      <c r="V78" s="717">
        <f t="shared" si="36"/>
        <v>2.6666666666666665</v>
      </c>
      <c r="W78" s="718" t="str">
        <f t="shared" si="37"/>
        <v>Brak wartości</v>
      </c>
      <c r="X78" s="719" t="str">
        <f t="shared" si="38"/>
        <v>Brak wartości</v>
      </c>
      <c r="Y78" s="167" t="s">
        <v>40</v>
      </c>
      <c r="Z78" s="182"/>
      <c r="AA78" s="184" t="s">
        <v>343</v>
      </c>
      <c r="AB78" s="184">
        <v>2</v>
      </c>
      <c r="AC78" s="163" t="s">
        <v>1033</v>
      </c>
      <c r="AD78" s="163">
        <v>2</v>
      </c>
      <c r="AE78" s="163" t="s">
        <v>247</v>
      </c>
      <c r="AF78" s="163">
        <v>2</v>
      </c>
      <c r="AG78" s="164" t="s">
        <v>523</v>
      </c>
      <c r="AH78" s="164">
        <v>2</v>
      </c>
      <c r="AI78" s="730" t="s">
        <v>40</v>
      </c>
      <c r="AJ78" s="731"/>
      <c r="AK78" s="695" t="s">
        <v>40</v>
      </c>
      <c r="AL78" s="695"/>
      <c r="AM78" s="733" t="s">
        <v>40</v>
      </c>
      <c r="AN78" s="734"/>
      <c r="AO78" s="733" t="s">
        <v>40</v>
      </c>
      <c r="AP78" s="725"/>
      <c r="AQ78" s="706" t="s">
        <v>40</v>
      </c>
      <c r="AR78" s="707"/>
      <c r="AS78" s="708" t="s">
        <v>40</v>
      </c>
      <c r="AT78" s="694"/>
      <c r="AU78" s="709" t="s">
        <v>40</v>
      </c>
      <c r="AV78" s="710"/>
      <c r="AW78" s="711" t="s">
        <v>40</v>
      </c>
      <c r="AX78" s="712"/>
    </row>
    <row r="79" spans="1:50" ht="16.5" customHeight="1">
      <c r="A79" s="692" t="s">
        <v>3255</v>
      </c>
      <c r="B79" s="693" t="s">
        <v>59</v>
      </c>
      <c r="C79" s="715">
        <v>0</v>
      </c>
      <c r="D79" s="694" t="s">
        <v>60</v>
      </c>
      <c r="E79" s="694"/>
      <c r="F79" s="694"/>
      <c r="G79" s="694" t="s">
        <v>40</v>
      </c>
      <c r="H79" s="694">
        <v>10</v>
      </c>
      <c r="I79" s="694" t="s">
        <v>13531</v>
      </c>
      <c r="J79" s="694">
        <v>15</v>
      </c>
      <c r="K79" s="695">
        <v>3</v>
      </c>
      <c r="L79" s="696" t="e">
        <f t="shared" si="32"/>
        <v>#VALUE!</v>
      </c>
      <c r="M79" s="696" t="str">
        <f>IFERROR(VLOOKUP(AA79,Cennik!$A$4:$B91, 2, FALSE()) * AB79 + VLOOKUP(AC79,Cennik!$A$4:$B91, 2, FALSE()) * AD79 + VLOOKUP(AE79,Cennik!$A$4:$B91, 2, FALSE()) * AF79 + VLOOKUP(AG79,Cennik!$A$4:$B91, 2, FALSE()) * AH79 + VLOOKUP(AI79,Cennik!$A$4:$B91, 2, FALSE()) * AJ79 + VLOOKUP(AK79,Cennik!$A$4:$B91, 2, FALSE()) * AL79 + VLOOKUP(AM79,Cennik!$A$4:$B91, 2, FALSE()) * AN79 + VLOOKUP(AO79,Cennik!$A$4:$B91, 2, FALSE()) * AP79 + VLOOKUP(AQ79,Cennik!$A$4:$B91, 2, FALSE()) * AR79 + VLOOKUP(AS79,Cennik!$A$4:$B91, 2, FALSE()) * AT79 + VLOOKUP(AU79,Cennik!$A$4:$B91, 2, FALSE()) * AV79 + VLOOKUP(AW79,Cennik!$A$4:$B91, 2, FALSE()) * AX79,"Brak wartości")</f>
        <v>Brak wartości</v>
      </c>
      <c r="N79" s="696" t="str">
        <f>IFERROR(VLOOKUP(AA79,Cennik!$A$4:$B91, 2, FALSE()) * AB79 + VLOOKUP(AC79,Cennik!$A$4:$B91, 2, FALSE()) * AD79 + VLOOKUP(AE79,Cennik!$A$4:$B91, 2, FALSE()) * AF79 + VLOOKUP(AG79,Cennik!$A$4:$B91, 2, FALSE()) * AH79 + VLOOKUP(AI79,Cennik!$A$4:$B91, 2, FALSE()) * AJ79 + VLOOKUP(AK79,Cennik!$A$4:$B91, 2, FALSE()) * AL79 + VLOOKUP(AM79,Cennik!$A$4:$B91, 2, FALSE()) * AN79 + VLOOKUP(AO79,Cennik!$A$4:$B91, 2, FALSE()) * AP79 + VLOOKUP(AQ79,Cennik!$A$4:$B91, 2, FALSE()) * AR79 + VLOOKUP(AS79,Cennik!$A$4:$B91, 2, FALSE()) * AT79 + VLOOKUP(AU79,Cennik!$A$4:$B91, 2, FALSE()) * AV79 + VLOOKUP(AW79,Cennik!$A$4:$B91, 2, FALSE()) * AX79 + VLOOKUP("Stamina",Cennik!$A$4:$B91,2,FALSE()) * J79,"Brak wartości")</f>
        <v>Brak wartości</v>
      </c>
      <c r="O79" s="696" t="str">
        <f t="shared" si="33"/>
        <v>Brak</v>
      </c>
      <c r="P79" s="695">
        <v>0</v>
      </c>
      <c r="Q79" s="697">
        <v>5</v>
      </c>
      <c r="R79" s="698">
        <v>2</v>
      </c>
      <c r="S79" s="672">
        <f t="shared" si="34"/>
        <v>0</v>
      </c>
      <c r="T79" s="699">
        <v>10</v>
      </c>
      <c r="U79" s="716">
        <f t="shared" si="35"/>
        <v>0</v>
      </c>
      <c r="V79" s="717">
        <f t="shared" si="36"/>
        <v>2</v>
      </c>
      <c r="W79" s="718" t="str">
        <f t="shared" si="37"/>
        <v>Brak wartości</v>
      </c>
      <c r="X79" s="719" t="str">
        <f t="shared" si="38"/>
        <v>Brak wartości</v>
      </c>
      <c r="Y79" s="167" t="s">
        <v>40</v>
      </c>
      <c r="Z79" s="182"/>
      <c r="AA79" s="184" t="s">
        <v>1028</v>
      </c>
      <c r="AB79" s="184">
        <v>6</v>
      </c>
      <c r="AC79" s="163" t="s">
        <v>1043</v>
      </c>
      <c r="AD79" s="163">
        <v>2</v>
      </c>
      <c r="AE79" s="163" t="s">
        <v>582</v>
      </c>
      <c r="AF79" s="163">
        <v>5</v>
      </c>
      <c r="AG79" s="164" t="s">
        <v>523</v>
      </c>
      <c r="AH79" s="164">
        <v>2</v>
      </c>
      <c r="AI79" s="730" t="s">
        <v>40</v>
      </c>
      <c r="AJ79" s="731"/>
      <c r="AK79" s="695" t="s">
        <v>40</v>
      </c>
      <c r="AL79" s="695"/>
      <c r="AM79" s="733" t="s">
        <v>40</v>
      </c>
      <c r="AN79" s="734"/>
      <c r="AO79" s="733" t="s">
        <v>40</v>
      </c>
      <c r="AP79" s="725"/>
      <c r="AQ79" s="706" t="s">
        <v>40</v>
      </c>
      <c r="AR79" s="707"/>
      <c r="AS79" s="708" t="s">
        <v>40</v>
      </c>
      <c r="AT79" s="694"/>
      <c r="AU79" s="709" t="s">
        <v>40</v>
      </c>
      <c r="AV79" s="710"/>
      <c r="AW79" s="711" t="s">
        <v>40</v>
      </c>
      <c r="AX79" s="712"/>
    </row>
    <row r="80" spans="1:50" ht="16.5" customHeight="1">
      <c r="A80" s="692" t="s">
        <v>3255</v>
      </c>
      <c r="B80" s="740" t="s">
        <v>64</v>
      </c>
      <c r="C80" s="715">
        <v>0</v>
      </c>
      <c r="D80" s="694" t="s">
        <v>65</v>
      </c>
      <c r="E80" s="694"/>
      <c r="F80" s="694"/>
      <c r="G80" s="694" t="s">
        <v>40</v>
      </c>
      <c r="H80" s="694">
        <v>10</v>
      </c>
      <c r="I80" s="694" t="s">
        <v>13531</v>
      </c>
      <c r="J80" s="694">
        <v>15</v>
      </c>
      <c r="K80" s="695">
        <v>4</v>
      </c>
      <c r="L80" s="696" t="e">
        <f t="shared" si="32"/>
        <v>#VALUE!</v>
      </c>
      <c r="M80" s="696" t="str">
        <f>IFERROR(VLOOKUP(AA80,Cennik!$A$4:$B91, 2, FALSE()) * AB80 + VLOOKUP(AC80,Cennik!$A$4:$B91, 2, FALSE()) * AD80 + VLOOKUP(AE80,Cennik!$A$4:$B91, 2, FALSE()) * AF80 + VLOOKUP(AG80,Cennik!$A$4:$B91, 2, FALSE()) * AH80 + VLOOKUP(AI80,Cennik!$A$4:$B91, 2, FALSE()) * AJ80 + VLOOKUP(AK80,Cennik!$A$4:$B91, 2, FALSE()) * AL80 + VLOOKUP(AM80,Cennik!$A$4:$B91, 2, FALSE()) * AN80 + VLOOKUP(AO80,Cennik!$A$4:$B91, 2, FALSE()) * AP80 + VLOOKUP(AQ80,Cennik!$A$4:$B91, 2, FALSE()) * AR80 + VLOOKUP(AS80,Cennik!$A$4:$B91, 2, FALSE()) * AT80 + VLOOKUP(AU80,Cennik!$A$4:$B91, 2, FALSE()) * AV80 + VLOOKUP(AW80,Cennik!$A$4:$B91, 2, FALSE()) * AX80,"Brak wartości")</f>
        <v>Brak wartości</v>
      </c>
      <c r="N80" s="696" t="str">
        <f>IFERROR(VLOOKUP(AA80,Cennik!$A$4:$B91, 2, FALSE()) * AB80 + VLOOKUP(AC80,Cennik!$A$4:$B91, 2, FALSE()) * AD80 + VLOOKUP(AE80,Cennik!$A$4:$B91, 2, FALSE()) * AF80 + VLOOKUP(AG80,Cennik!$A$4:$B91, 2, FALSE()) * AH80 + VLOOKUP(AI80,Cennik!$A$4:$B91, 2, FALSE()) * AJ80 + VLOOKUP(AK80,Cennik!$A$4:$B91, 2, FALSE()) * AL80 + VLOOKUP(AM80,Cennik!$A$4:$B91, 2, FALSE()) * AN80 + VLOOKUP(AO80,Cennik!$A$4:$B91, 2, FALSE()) * AP80 + VLOOKUP(AQ80,Cennik!$A$4:$B91, 2, FALSE()) * AR80 + VLOOKUP(AS80,Cennik!$A$4:$B91, 2, FALSE()) * AT80 + VLOOKUP(AU80,Cennik!$A$4:$B91, 2, FALSE()) * AV80 + VLOOKUP(AW80,Cennik!$A$4:$B91, 2, FALSE()) * AX80 + VLOOKUP("Stamina",Cennik!$A$4:$B91,2,FALSE()) * J80,"Brak wartości")</f>
        <v>Brak wartości</v>
      </c>
      <c r="O80" s="696" t="str">
        <f t="shared" si="33"/>
        <v>Brak</v>
      </c>
      <c r="P80" s="695">
        <v>0</v>
      </c>
      <c r="Q80" s="697">
        <v>10</v>
      </c>
      <c r="R80" s="698">
        <v>1</v>
      </c>
      <c r="S80" s="672">
        <f t="shared" si="34"/>
        <v>0</v>
      </c>
      <c r="T80" s="699">
        <v>10</v>
      </c>
      <c r="U80" s="716">
        <f t="shared" si="35"/>
        <v>0</v>
      </c>
      <c r="V80" s="717">
        <f t="shared" si="36"/>
        <v>2.6666666666666665</v>
      </c>
      <c r="W80" s="718" t="str">
        <f t="shared" si="37"/>
        <v>Brak wartości</v>
      </c>
      <c r="X80" s="719" t="str">
        <f t="shared" si="38"/>
        <v>Brak wartości</v>
      </c>
      <c r="Y80" s="167" t="s">
        <v>40</v>
      </c>
      <c r="Z80" s="182"/>
      <c r="AA80" s="184" t="s">
        <v>343</v>
      </c>
      <c r="AB80" s="184">
        <v>2</v>
      </c>
      <c r="AC80" s="163" t="s">
        <v>678</v>
      </c>
      <c r="AD80" s="163">
        <v>3</v>
      </c>
      <c r="AE80" s="163" t="s">
        <v>252</v>
      </c>
      <c r="AF80" s="163">
        <v>2</v>
      </c>
      <c r="AG80" s="164" t="s">
        <v>523</v>
      </c>
      <c r="AH80" s="164">
        <v>2</v>
      </c>
      <c r="AI80" s="730" t="s">
        <v>40</v>
      </c>
      <c r="AJ80" s="731"/>
      <c r="AK80" s="695" t="s">
        <v>40</v>
      </c>
      <c r="AL80" s="695"/>
      <c r="AM80" s="733" t="s">
        <v>40</v>
      </c>
      <c r="AN80" s="734"/>
      <c r="AO80" s="733" t="s">
        <v>40</v>
      </c>
      <c r="AP80" s="725"/>
      <c r="AQ80" s="706" t="s">
        <v>40</v>
      </c>
      <c r="AR80" s="707"/>
      <c r="AS80" s="708" t="s">
        <v>40</v>
      </c>
      <c r="AT80" s="694"/>
      <c r="AU80" s="709" t="s">
        <v>40</v>
      </c>
      <c r="AV80" s="710"/>
      <c r="AW80" s="711" t="s">
        <v>40</v>
      </c>
      <c r="AX80" s="712"/>
    </row>
    <row r="81" spans="1:50" ht="12.75">
      <c r="A81" s="290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290"/>
      <c r="R81" s="741"/>
      <c r="S81" s="290"/>
      <c r="T81" s="651"/>
      <c r="U81" s="651"/>
      <c r="V81" s="651"/>
      <c r="W81" s="651"/>
      <c r="X81" s="651"/>
      <c r="Y81" s="651"/>
      <c r="Z81" s="651"/>
      <c r="AA81" s="651"/>
      <c r="AB81" s="651"/>
      <c r="AC81" s="651"/>
      <c r="AD81" s="651"/>
      <c r="AE81" s="651"/>
      <c r="AF81" s="651"/>
      <c r="AG81" s="651"/>
      <c r="AH81" s="651"/>
      <c r="AI81" s="651"/>
      <c r="AJ81" s="651"/>
      <c r="AK81" s="651"/>
      <c r="AL81" s="651"/>
      <c r="AM81" s="651"/>
      <c r="AN81" s="651"/>
      <c r="AO81" s="651"/>
      <c r="AP81" s="651"/>
      <c r="AQ81" s="651"/>
      <c r="AR81" s="651"/>
      <c r="AS81" s="651"/>
      <c r="AT81" s="651"/>
      <c r="AU81" s="651"/>
      <c r="AV81" s="651"/>
      <c r="AW81" s="651"/>
      <c r="AX81" s="651"/>
    </row>
    <row r="82" spans="1:50" ht="12.75">
      <c r="A82" s="692" t="s">
        <v>3258</v>
      </c>
      <c r="B82" s="742" t="s">
        <v>13532</v>
      </c>
      <c r="C82" s="715">
        <v>0</v>
      </c>
      <c r="D82" s="694" t="s">
        <v>13533</v>
      </c>
      <c r="E82" s="694"/>
      <c r="F82" s="694"/>
      <c r="G82" s="694" t="s">
        <v>40</v>
      </c>
      <c r="H82" s="694">
        <v>10</v>
      </c>
      <c r="I82" s="694">
        <v>0.25</v>
      </c>
      <c r="J82" s="694">
        <v>2</v>
      </c>
      <c r="K82" s="695">
        <v>5</v>
      </c>
      <c r="L82" s="696">
        <f t="shared" ref="L82:L85" si="39">N82/K82</f>
        <v>0.18</v>
      </c>
      <c r="M82" s="696">
        <f>IFERROR(VLOOKUP(AA82,Cennik!$A$4:$B91, 2, FALSE()) * AB82 + VLOOKUP(AC82,Cennik!$A$4:$B91, 2, FALSE()) * AD82 + VLOOKUP(AE82,Cennik!$A$4:$B91, 2, FALSE()) * AF82 + VLOOKUP(AG82,Cennik!$A$4:$B91, 2, FALSE()) * AH82 + VLOOKUP(AI82,Cennik!$A$4:$B91, 2, FALSE()) * AJ82 + VLOOKUP(AK82,Cennik!$A$4:$B91, 2, FALSE()) * AL82 + VLOOKUP(AM82,Cennik!$A$4:$B91, 2, FALSE()) * AN82 + VLOOKUP(AO82,Cennik!$A$4:$B91, 2, FALSE()) * AP82 + VLOOKUP(AQ82,Cennik!$A$4:$B91, 2, FALSE()) * AR82 + VLOOKUP(AS82,Cennik!$A$4:$B91, 2, FALSE()) * AT82 + VLOOKUP(AU82,Cennik!$A$4:$B91, 2, FALSE()) * AV82 + VLOOKUP(AW82,Cennik!$A$4:$B91, 2, FALSE()) * AX82,"Brak wartości")</f>
        <v>0.2</v>
      </c>
      <c r="N82" s="696">
        <f>IFERROR(VLOOKUP(AA82,Cennik!$A$4:$B91, 2, FALSE()) * AB82 + VLOOKUP(AC82,Cennik!$A$4:$B91, 2, FALSE()) * AD82 + VLOOKUP(AE82,Cennik!$A$4:$B91, 2, FALSE()) * AF82 + VLOOKUP(AG82,Cennik!$A$4:$B91, 2, FALSE()) * AH82 + VLOOKUP(AI82,Cennik!$A$4:$B91, 2, FALSE()) * AJ82 + VLOOKUP(AK82,Cennik!$A$4:$B91, 2, FALSE()) * AL82 + VLOOKUP(AM82,Cennik!$A$4:$B91, 2, FALSE()) * AN82 + VLOOKUP(AO82,Cennik!$A$4:$B91, 2, FALSE()) * AP82 + VLOOKUP(AQ82,Cennik!$A$4:$B91, 2, FALSE()) * AR82 + VLOOKUP(AS82,Cennik!$A$4:$B91, 2, FALSE()) * AT82 + VLOOKUP(AU82,Cennik!$A$4:$B91, 2, FALSE()) * AV82 + VLOOKUP(AW82,Cennik!$A$4:$B91, 2, FALSE()) * AX82 + VLOOKUP("Stamina",Cennik!$A$4:$B91,2,FALSE()) * J82,"Brak wartości")</f>
        <v>0.89999999999999991</v>
      </c>
      <c r="O82" s="696" t="str">
        <f t="shared" ref="O82:O85" si="40">IFERROR(N82 * (100 / (K82 * T82)), "Brak")</f>
        <v>Brak</v>
      </c>
      <c r="P82" s="695">
        <v>0</v>
      </c>
      <c r="Q82" s="743">
        <v>0</v>
      </c>
      <c r="R82" s="744">
        <v>0</v>
      </c>
      <c r="S82" s="672">
        <f t="shared" ref="S82:S85" si="41">P82*R82</f>
        <v>0</v>
      </c>
      <c r="T82" s="699">
        <v>0</v>
      </c>
      <c r="U82" s="716">
        <f t="shared" ref="U82:U85" si="42">IFERROR((P82*$K82)/$J82, "Brak wartości")</f>
        <v>0</v>
      </c>
      <c r="V82" s="717">
        <f t="shared" ref="V82:V85" si="43">IFERROR((T82*$K82)/$J82, "Brak wartości")</f>
        <v>0</v>
      </c>
      <c r="W82" s="718">
        <f t="shared" ref="W82:W85" si="44">IFERROR((P82*$K82)/$N82, "Brak wartości")</f>
        <v>0</v>
      </c>
      <c r="X82" s="719">
        <f t="shared" ref="X82:X85" si="45">IFERROR((T82*$K82)/$N82, "Brak wartości")</f>
        <v>0</v>
      </c>
      <c r="Y82" s="167" t="s">
        <v>504</v>
      </c>
      <c r="Z82" s="167">
        <v>5</v>
      </c>
      <c r="AA82" s="709" t="s">
        <v>239</v>
      </c>
      <c r="AB82" s="710">
        <v>5</v>
      </c>
      <c r="AC82" s="728" t="s">
        <v>8127</v>
      </c>
      <c r="AD82" s="732">
        <v>1</v>
      </c>
      <c r="AE82" s="728" t="s">
        <v>40</v>
      </c>
      <c r="AF82" s="675"/>
      <c r="AG82" s="730" t="s">
        <v>40</v>
      </c>
      <c r="AH82" s="731"/>
      <c r="AI82" s="695" t="s">
        <v>40</v>
      </c>
      <c r="AJ82" s="695"/>
      <c r="AK82" s="733" t="s">
        <v>40</v>
      </c>
      <c r="AL82" s="734"/>
      <c r="AM82" s="736" t="s">
        <v>40</v>
      </c>
      <c r="AN82" s="725"/>
      <c r="AO82" s="706" t="s">
        <v>40</v>
      </c>
      <c r="AP82" s="715"/>
      <c r="AQ82" s="735" t="s">
        <v>40</v>
      </c>
      <c r="AR82" s="707"/>
      <c r="AS82" s="708" t="s">
        <v>40</v>
      </c>
      <c r="AT82" s="694"/>
      <c r="AU82" s="709" t="s">
        <v>40</v>
      </c>
      <c r="AV82" s="710"/>
      <c r="AW82" s="711" t="s">
        <v>40</v>
      </c>
      <c r="AX82" s="712"/>
    </row>
    <row r="83" spans="1:50" ht="12.75">
      <c r="A83" s="692" t="s">
        <v>3258</v>
      </c>
      <c r="B83" s="742" t="s">
        <v>13534</v>
      </c>
      <c r="C83" s="715">
        <v>0</v>
      </c>
      <c r="D83" s="694" t="s">
        <v>13533</v>
      </c>
      <c r="E83" s="694"/>
      <c r="F83" s="694"/>
      <c r="G83" s="694" t="s">
        <v>40</v>
      </c>
      <c r="H83" s="694">
        <v>10</v>
      </c>
      <c r="I83" s="694">
        <v>0.25</v>
      </c>
      <c r="J83" s="694">
        <v>2</v>
      </c>
      <c r="K83" s="695">
        <v>5</v>
      </c>
      <c r="L83" s="696">
        <f t="shared" si="39"/>
        <v>0.18</v>
      </c>
      <c r="M83" s="696">
        <f>IFERROR(VLOOKUP(AA83,Cennik!$A$4:$B91, 2, FALSE()) * AB83 + VLOOKUP(AC83,Cennik!$A$4:$B91, 2, FALSE()) * AD83 + VLOOKUP(AE83,Cennik!$A$4:$B91, 2, FALSE()) * AF83 + VLOOKUP(AG83,Cennik!$A$4:$B91, 2, FALSE()) * AH83 + VLOOKUP(AI83,Cennik!$A$4:$B91, 2, FALSE()) * AJ83 + VLOOKUP(AK83,Cennik!$A$4:$B91, 2, FALSE()) * AL83 + VLOOKUP(AM83,Cennik!$A$4:$B91, 2, FALSE()) * AN83 + VLOOKUP(AO83,Cennik!$A$4:$B91, 2, FALSE()) * AP83 + VLOOKUP(AQ83,Cennik!$A$4:$B91, 2, FALSE()) * AR83 + VLOOKUP(AS83,Cennik!$A$4:$B91, 2, FALSE()) * AT83 + VLOOKUP(AU83,Cennik!$A$4:$B91, 2, FALSE()) * AV83 + VLOOKUP(AW83,Cennik!$A$4:$B91, 2, FALSE()) * AX83,"Brak wartości")</f>
        <v>0.2</v>
      </c>
      <c r="N83" s="696">
        <f>IFERROR(VLOOKUP(AA83,Cennik!$A$4:$B91, 2, FALSE()) * AB83 + VLOOKUP(AC83,Cennik!$A$4:$B91, 2, FALSE()) * AD83 + VLOOKUP(AE83,Cennik!$A$4:$B91, 2, FALSE()) * AF83 + VLOOKUP(AG83,Cennik!$A$4:$B91, 2, FALSE()) * AH83 + VLOOKUP(AI83,Cennik!$A$4:$B91, 2, FALSE()) * AJ83 + VLOOKUP(AK83,Cennik!$A$4:$B91, 2, FALSE()) * AL83 + VLOOKUP(AM83,Cennik!$A$4:$B91, 2, FALSE()) * AN83 + VLOOKUP(AO83,Cennik!$A$4:$B91, 2, FALSE()) * AP83 + VLOOKUP(AQ83,Cennik!$A$4:$B91, 2, FALSE()) * AR83 + VLOOKUP(AS83,Cennik!$A$4:$B91, 2, FALSE()) * AT83 + VLOOKUP(AU83,Cennik!$A$4:$B91, 2, FALSE()) * AV83 + VLOOKUP(AW83,Cennik!$A$4:$B91, 2, FALSE()) * AX83 + VLOOKUP("Stamina",Cennik!$A$4:$B91,2,FALSE()) * J83,"Brak wartości")</f>
        <v>0.89999999999999991</v>
      </c>
      <c r="O83" s="696" t="str">
        <f t="shared" si="40"/>
        <v>Brak</v>
      </c>
      <c r="P83" s="695">
        <v>0</v>
      </c>
      <c r="Q83" s="743">
        <v>0</v>
      </c>
      <c r="R83" s="744">
        <v>0</v>
      </c>
      <c r="S83" s="672">
        <f t="shared" si="41"/>
        <v>0</v>
      </c>
      <c r="T83" s="699">
        <v>0</v>
      </c>
      <c r="U83" s="716">
        <f t="shared" si="42"/>
        <v>0</v>
      </c>
      <c r="V83" s="717">
        <f t="shared" si="43"/>
        <v>0</v>
      </c>
      <c r="W83" s="718">
        <f t="shared" si="44"/>
        <v>0</v>
      </c>
      <c r="X83" s="719">
        <f t="shared" si="45"/>
        <v>0</v>
      </c>
      <c r="Y83" s="167" t="s">
        <v>450</v>
      </c>
      <c r="Z83" s="167">
        <v>5</v>
      </c>
      <c r="AA83" s="709" t="s">
        <v>245</v>
      </c>
      <c r="AB83" s="710">
        <v>5</v>
      </c>
      <c r="AC83" s="728" t="s">
        <v>8127</v>
      </c>
      <c r="AD83" s="732">
        <v>1</v>
      </c>
      <c r="AE83" s="728" t="s">
        <v>40</v>
      </c>
      <c r="AF83" s="675"/>
      <c r="AG83" s="730" t="s">
        <v>40</v>
      </c>
      <c r="AH83" s="731"/>
      <c r="AI83" s="695" t="s">
        <v>40</v>
      </c>
      <c r="AJ83" s="695"/>
      <c r="AK83" s="733" t="s">
        <v>40</v>
      </c>
      <c r="AL83" s="734"/>
      <c r="AM83" s="736" t="s">
        <v>40</v>
      </c>
      <c r="AN83" s="725"/>
      <c r="AO83" s="706" t="s">
        <v>40</v>
      </c>
      <c r="AP83" s="715"/>
      <c r="AQ83" s="735" t="s">
        <v>40</v>
      </c>
      <c r="AR83" s="707"/>
      <c r="AS83" s="708" t="s">
        <v>40</v>
      </c>
      <c r="AT83" s="694"/>
      <c r="AU83" s="709" t="s">
        <v>40</v>
      </c>
      <c r="AV83" s="710"/>
      <c r="AW83" s="711" t="s">
        <v>40</v>
      </c>
      <c r="AX83" s="712"/>
    </row>
    <row r="84" spans="1:50" ht="12.75">
      <c r="A84" s="692" t="s">
        <v>3258</v>
      </c>
      <c r="B84" s="742" t="s">
        <v>13535</v>
      </c>
      <c r="C84" s="715">
        <v>0</v>
      </c>
      <c r="D84" s="694" t="s">
        <v>13533</v>
      </c>
      <c r="E84" s="694"/>
      <c r="F84" s="694"/>
      <c r="G84" s="694" t="s">
        <v>40</v>
      </c>
      <c r="H84" s="694">
        <v>10</v>
      </c>
      <c r="I84" s="694">
        <v>0.25</v>
      </c>
      <c r="J84" s="694">
        <v>3</v>
      </c>
      <c r="K84" s="695">
        <v>10</v>
      </c>
      <c r="L84" s="696">
        <f t="shared" si="39"/>
        <v>0.14499999999999996</v>
      </c>
      <c r="M84" s="696">
        <f>IFERROR(VLOOKUP(AA84,Cennik!$A$4:$B91, 2, FALSE()) * AB84 + VLOOKUP(AC84,Cennik!$A$4:$B91, 2, FALSE()) * AD84 + VLOOKUP(AE84,Cennik!$A$4:$B91, 2, FALSE()) * AF84 + VLOOKUP(AG84,Cennik!$A$4:$B91, 2, FALSE()) * AH84 + VLOOKUP(AI84,Cennik!$A$4:$B91, 2, FALSE()) * AJ84 + VLOOKUP(AK84,Cennik!$A$4:$B91, 2, FALSE()) * AL84 + VLOOKUP(AM84,Cennik!$A$4:$B91, 2, FALSE()) * AN84 + VLOOKUP(AO84,Cennik!$A$4:$B91, 2, FALSE()) * AP84 + VLOOKUP(AQ84,Cennik!$A$4:$B91, 2, FALSE()) * AR84 + VLOOKUP(AS84,Cennik!$A$4:$B91, 2, FALSE()) * AT84 + VLOOKUP(AU84,Cennik!$A$4:$B91, 2, FALSE()) * AV84 + VLOOKUP(AW84,Cennik!$A$4:$B91, 2, FALSE()) * AX84,"Brak wartości")</f>
        <v>0.4</v>
      </c>
      <c r="N84" s="696">
        <f>IFERROR(VLOOKUP(AA84,Cennik!$A$4:$B91, 2, FALSE()) * AB84 + VLOOKUP(AC84,Cennik!$A$4:$B91, 2, FALSE()) * AD84 + VLOOKUP(AE84,Cennik!$A$4:$B91, 2, FALSE()) * AF84 + VLOOKUP(AG84,Cennik!$A$4:$B91, 2, FALSE()) * AH84 + VLOOKUP(AI84,Cennik!$A$4:$B91, 2, FALSE()) * AJ84 + VLOOKUP(AK84,Cennik!$A$4:$B91, 2, FALSE()) * AL84 + VLOOKUP(AM84,Cennik!$A$4:$B91, 2, FALSE()) * AN84 + VLOOKUP(AO84,Cennik!$A$4:$B91, 2, FALSE()) * AP84 + VLOOKUP(AQ84,Cennik!$A$4:$B91, 2, FALSE()) * AR84 + VLOOKUP(AS84,Cennik!$A$4:$B91, 2, FALSE()) * AT84 + VLOOKUP(AU84,Cennik!$A$4:$B91, 2, FALSE()) * AV84 + VLOOKUP(AW84,Cennik!$A$4:$B91, 2, FALSE()) * AX84 + VLOOKUP("Stamina",Cennik!$A$4:$B91,2,FALSE()) * J84,"Brak wartości")</f>
        <v>1.4499999999999997</v>
      </c>
      <c r="O84" s="696" t="str">
        <f t="shared" si="40"/>
        <v>Brak</v>
      </c>
      <c r="P84" s="695">
        <v>0</v>
      </c>
      <c r="Q84" s="743">
        <v>0</v>
      </c>
      <c r="R84" s="744">
        <v>0</v>
      </c>
      <c r="S84" s="672">
        <f t="shared" si="41"/>
        <v>0</v>
      </c>
      <c r="T84" s="699">
        <v>0</v>
      </c>
      <c r="U84" s="716">
        <f t="shared" si="42"/>
        <v>0</v>
      </c>
      <c r="V84" s="717">
        <f t="shared" si="43"/>
        <v>0</v>
      </c>
      <c r="W84" s="718">
        <f t="shared" si="44"/>
        <v>0</v>
      </c>
      <c r="X84" s="719">
        <f t="shared" si="45"/>
        <v>0</v>
      </c>
      <c r="Y84" s="167" t="s">
        <v>504</v>
      </c>
      <c r="Z84" s="167">
        <v>10</v>
      </c>
      <c r="AA84" s="709" t="s">
        <v>239</v>
      </c>
      <c r="AB84" s="710">
        <v>10</v>
      </c>
      <c r="AC84" s="728" t="s">
        <v>8127</v>
      </c>
      <c r="AD84" s="732">
        <v>2</v>
      </c>
      <c r="AE84" s="728" t="s">
        <v>40</v>
      </c>
      <c r="AF84" s="675"/>
      <c r="AG84" s="730" t="s">
        <v>40</v>
      </c>
      <c r="AH84" s="731"/>
      <c r="AI84" s="695" t="s">
        <v>40</v>
      </c>
      <c r="AJ84" s="695"/>
      <c r="AK84" s="733" t="s">
        <v>40</v>
      </c>
      <c r="AL84" s="734"/>
      <c r="AM84" s="736" t="s">
        <v>40</v>
      </c>
      <c r="AN84" s="725"/>
      <c r="AO84" s="706" t="s">
        <v>40</v>
      </c>
      <c r="AP84" s="715"/>
      <c r="AQ84" s="735" t="s">
        <v>40</v>
      </c>
      <c r="AR84" s="707"/>
      <c r="AS84" s="708" t="s">
        <v>40</v>
      </c>
      <c r="AT84" s="694"/>
      <c r="AU84" s="709" t="s">
        <v>40</v>
      </c>
      <c r="AV84" s="710"/>
      <c r="AW84" s="711" t="s">
        <v>40</v>
      </c>
      <c r="AX84" s="712"/>
    </row>
    <row r="85" spans="1:50" ht="12.75">
      <c r="A85" s="692" t="s">
        <v>3258</v>
      </c>
      <c r="B85" s="742" t="s">
        <v>13536</v>
      </c>
      <c r="C85" s="715">
        <v>0</v>
      </c>
      <c r="D85" s="694" t="s">
        <v>13533</v>
      </c>
      <c r="E85" s="694"/>
      <c r="F85" s="694"/>
      <c r="G85" s="694" t="s">
        <v>40</v>
      </c>
      <c r="H85" s="694">
        <v>10</v>
      </c>
      <c r="I85" s="694">
        <v>0.25</v>
      </c>
      <c r="J85" s="694">
        <v>3</v>
      </c>
      <c r="K85" s="695">
        <v>10</v>
      </c>
      <c r="L85" s="696">
        <f t="shared" si="39"/>
        <v>0.14499999999999996</v>
      </c>
      <c r="M85" s="696">
        <f>IFERROR(VLOOKUP(AA85,Cennik!$A$4:$B91, 2, FALSE()) * AB85 + VLOOKUP(AC85,Cennik!$A$4:$B91, 2, FALSE()) * AD85 + VLOOKUP(AE85,Cennik!$A$4:$B91, 2, FALSE()) * AF85 + VLOOKUP(AG85,Cennik!$A$4:$B91, 2, FALSE()) * AH85 + VLOOKUP(AI85,Cennik!$A$4:$B91, 2, FALSE()) * AJ85 + VLOOKUP(AK85,Cennik!$A$4:$B91, 2, FALSE()) * AL85 + VLOOKUP(AM85,Cennik!$A$4:$B91, 2, FALSE()) * AN85 + VLOOKUP(AO85,Cennik!$A$4:$B91, 2, FALSE()) * AP85 + VLOOKUP(AQ85,Cennik!$A$4:$B91, 2, FALSE()) * AR85 + VLOOKUP(AS85,Cennik!$A$4:$B91, 2, FALSE()) * AT85 + VLOOKUP(AU85,Cennik!$A$4:$B91, 2, FALSE()) * AV85 + VLOOKUP(AW85,Cennik!$A$4:$B91, 2, FALSE()) * AX85,"Brak wartości")</f>
        <v>0.4</v>
      </c>
      <c r="N85" s="696">
        <f>IFERROR(VLOOKUP(AA85,Cennik!$A$4:$B91, 2, FALSE()) * AB85 + VLOOKUP(AC85,Cennik!$A$4:$B91, 2, FALSE()) * AD85 + VLOOKUP(AE85,Cennik!$A$4:$B91, 2, FALSE()) * AF85 + VLOOKUP(AG85,Cennik!$A$4:$B91, 2, FALSE()) * AH85 + VLOOKUP(AI85,Cennik!$A$4:$B91, 2, FALSE()) * AJ85 + VLOOKUP(AK85,Cennik!$A$4:$B91, 2, FALSE()) * AL85 + VLOOKUP(AM85,Cennik!$A$4:$B91, 2, FALSE()) * AN85 + VLOOKUP(AO85,Cennik!$A$4:$B91, 2, FALSE()) * AP85 + VLOOKUP(AQ85,Cennik!$A$4:$B91, 2, FALSE()) * AR85 + VLOOKUP(AS85,Cennik!$A$4:$B91, 2, FALSE()) * AT85 + VLOOKUP(AU85,Cennik!$A$4:$B91, 2, FALSE()) * AV85 + VLOOKUP(AW85,Cennik!$A$4:$B91, 2, FALSE()) * AX85 + VLOOKUP("Stamina",Cennik!$A$4:$B91,2,FALSE()) * J85,"Brak wartości")</f>
        <v>1.4499999999999997</v>
      </c>
      <c r="O85" s="696" t="str">
        <f t="shared" si="40"/>
        <v>Brak</v>
      </c>
      <c r="P85" s="695">
        <v>0</v>
      </c>
      <c r="Q85" s="743">
        <v>0</v>
      </c>
      <c r="R85" s="744">
        <v>0</v>
      </c>
      <c r="S85" s="672">
        <f t="shared" si="41"/>
        <v>0</v>
      </c>
      <c r="T85" s="699">
        <v>0</v>
      </c>
      <c r="U85" s="716">
        <f t="shared" si="42"/>
        <v>0</v>
      </c>
      <c r="V85" s="717">
        <f t="shared" si="43"/>
        <v>0</v>
      </c>
      <c r="W85" s="718">
        <f t="shared" si="44"/>
        <v>0</v>
      </c>
      <c r="X85" s="719">
        <f t="shared" si="45"/>
        <v>0</v>
      </c>
      <c r="Y85" s="167" t="s">
        <v>450</v>
      </c>
      <c r="Z85" s="167">
        <v>10</v>
      </c>
      <c r="AA85" s="709" t="s">
        <v>245</v>
      </c>
      <c r="AB85" s="710">
        <v>10</v>
      </c>
      <c r="AC85" s="728" t="s">
        <v>8127</v>
      </c>
      <c r="AD85" s="732">
        <v>2</v>
      </c>
      <c r="AE85" s="728" t="s">
        <v>40</v>
      </c>
      <c r="AF85" s="675"/>
      <c r="AG85" s="730" t="s">
        <v>40</v>
      </c>
      <c r="AH85" s="731"/>
      <c r="AI85" s="695" t="s">
        <v>40</v>
      </c>
      <c r="AJ85" s="695"/>
      <c r="AK85" s="733" t="s">
        <v>40</v>
      </c>
      <c r="AL85" s="734"/>
      <c r="AM85" s="736" t="s">
        <v>40</v>
      </c>
      <c r="AN85" s="725"/>
      <c r="AO85" s="706" t="s">
        <v>40</v>
      </c>
      <c r="AP85" s="715"/>
      <c r="AQ85" s="735" t="s">
        <v>40</v>
      </c>
      <c r="AR85" s="707"/>
      <c r="AS85" s="708" t="s">
        <v>40</v>
      </c>
      <c r="AT85" s="694"/>
      <c r="AU85" s="709" t="s">
        <v>40</v>
      </c>
      <c r="AV85" s="710"/>
      <c r="AW85" s="711" t="s">
        <v>40</v>
      </c>
      <c r="AX85" s="712"/>
    </row>
    <row r="86" spans="1:50" ht="12.75">
      <c r="A86" s="19"/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19"/>
      <c r="R86" s="24"/>
      <c r="S86" s="19"/>
      <c r="T86" s="726"/>
      <c r="U86" s="726"/>
      <c r="V86" s="726"/>
      <c r="W86" s="726"/>
      <c r="X86" s="726"/>
      <c r="Y86" s="726"/>
      <c r="Z86" s="726"/>
      <c r="AA86" s="726"/>
      <c r="AB86" s="726"/>
      <c r="AC86" s="726"/>
      <c r="AD86" s="726"/>
      <c r="AE86" s="726"/>
      <c r="AF86" s="726"/>
      <c r="AG86" s="726"/>
      <c r="AH86" s="726"/>
      <c r="AI86" s="726"/>
      <c r="AJ86" s="726"/>
      <c r="AK86" s="726"/>
      <c r="AL86" s="726"/>
      <c r="AM86" s="726"/>
      <c r="AN86" s="726"/>
      <c r="AO86" s="726"/>
      <c r="AP86" s="726"/>
      <c r="AQ86" s="726"/>
      <c r="AR86" s="726"/>
      <c r="AS86" s="726"/>
      <c r="AT86" s="726"/>
      <c r="AU86" s="726"/>
      <c r="AV86" s="726"/>
      <c r="AW86" s="726"/>
      <c r="AX86" s="727"/>
    </row>
    <row r="87" spans="1:50" ht="16.5" customHeight="1">
      <c r="A87" s="692" t="s">
        <v>3260</v>
      </c>
      <c r="B87" s="745" t="s">
        <v>37</v>
      </c>
      <c r="C87" s="680">
        <v>0</v>
      </c>
      <c r="D87" s="18" t="s">
        <v>38</v>
      </c>
      <c r="E87" s="18"/>
      <c r="F87" s="18"/>
      <c r="G87" s="18" t="s">
        <v>40</v>
      </c>
      <c r="H87" s="18">
        <v>10</v>
      </c>
      <c r="I87" s="18">
        <v>0.3</v>
      </c>
      <c r="J87" s="18">
        <v>15</v>
      </c>
      <c r="K87" s="672">
        <v>4</v>
      </c>
      <c r="L87" s="738" t="e">
        <f t="shared" ref="L87:L91" si="46">N87/K87</f>
        <v>#VALUE!</v>
      </c>
      <c r="M87" s="738" t="str">
        <f>IFERROR(VLOOKUP(AA87,Cennik!$A$4:$B91, 2, FALSE()) * AB87 + VLOOKUP(AC87,Cennik!$A$4:$B91, 2, FALSE()) * AD87 + VLOOKUP(AE87,Cennik!$A$4:$B91, 2, FALSE()) * AF87 + VLOOKUP(AG87,Cennik!$A$4:$B91, 2, FALSE()) * AH87 + VLOOKUP(AI87,Cennik!$A$4:$B91, 2, FALSE()) * AJ87 + VLOOKUP(AK87,Cennik!$A$4:$B91, 2, FALSE()) * AL87 + VLOOKUP(AM87,Cennik!$A$4:$B91, 2, FALSE()) * AN87 + VLOOKUP(AO87,Cennik!$A$4:$B91, 2, FALSE()) * AP87 + VLOOKUP(AQ87,Cennik!$A$4:$B91, 2, FALSE()) * AR87 + VLOOKUP(AS87,Cennik!$A$4:$B91, 2, FALSE()) * AT87 + VLOOKUP(AU87,Cennik!$A$4:$B91, 2, FALSE()) * AV87 + VLOOKUP(AW87,Cennik!$A$4:$B91, 2, FALSE()) * AX87,"Brak wartości")</f>
        <v>Brak wartości</v>
      </c>
      <c r="N87" s="738" t="str">
        <f>IFERROR(VLOOKUP(AA87,Cennik!$A$4:$B91, 2, FALSE()) * AB87 + VLOOKUP(AC87,Cennik!$A$4:$B91, 2, FALSE()) * AD87 + VLOOKUP(AE87,Cennik!$A$4:$B91, 2, FALSE()) * AF87 + VLOOKUP(AG87,Cennik!$A$4:$B91, 2, FALSE()) * AH87 + VLOOKUP(AI87,Cennik!$A$4:$B91, 2, FALSE()) * AJ87 + VLOOKUP(AK87,Cennik!$A$4:$B91, 2, FALSE()) * AL87 + VLOOKUP(AM87,Cennik!$A$4:$B91, 2, FALSE()) * AN87 + VLOOKUP(AO87,Cennik!$A$4:$B91, 2, FALSE()) * AP87 + VLOOKUP(AQ87,Cennik!$A$4:$B91, 2, FALSE()) * AR87 + VLOOKUP(AS87,Cennik!$A$4:$B91, 2, FALSE()) * AT87 + VLOOKUP(AU87,Cennik!$A$4:$B91, 2, FALSE()) * AV87 + VLOOKUP(AW87,Cennik!$A$4:$B91, 2, FALSE()) * AX87 + VLOOKUP("Stamina",Cennik!$A$4:$B91,2,FALSE()) * J87,"Brak wartości")</f>
        <v>Brak wartości</v>
      </c>
      <c r="O87" s="738" t="str">
        <f t="shared" ref="O87:O91" si="47">IFERROR(N87 * (100 / (K87 * T87)), "Brak")</f>
        <v>Brak</v>
      </c>
      <c r="P87" s="672">
        <v>0</v>
      </c>
      <c r="Q87" s="697">
        <v>2.5</v>
      </c>
      <c r="R87" s="698">
        <v>2</v>
      </c>
      <c r="S87" s="672">
        <f t="shared" ref="S87:S91" si="48">P87*R87</f>
        <v>0</v>
      </c>
      <c r="T87" s="672">
        <v>5</v>
      </c>
      <c r="U87" s="739">
        <f t="shared" ref="U87:U91" si="49">IFERROR((P87*$K87)/$J87, "Brak wartości")</f>
        <v>0</v>
      </c>
      <c r="V87" s="739">
        <f t="shared" ref="V87:V91" si="50">IFERROR((T87*$K87)/$J87, "Brak wartości")</f>
        <v>1.3333333333333333</v>
      </c>
      <c r="W87" s="739" t="str">
        <f t="shared" ref="W87:W91" si="51">IFERROR((P87*$K87)/$N87, "Brak wartości")</f>
        <v>Brak wartości</v>
      </c>
      <c r="X87" s="739" t="str">
        <f t="shared" ref="X87:X91" si="52">IFERROR((T87*$K87)/$N87, "Brak wartości")</f>
        <v>Brak wartości</v>
      </c>
      <c r="Y87" s="167" t="s">
        <v>40</v>
      </c>
      <c r="Z87" s="182"/>
      <c r="AA87" s="161" t="s">
        <v>675</v>
      </c>
      <c r="AB87" s="161">
        <v>4</v>
      </c>
      <c r="AC87" s="163" t="s">
        <v>523</v>
      </c>
      <c r="AD87" s="163">
        <v>2</v>
      </c>
      <c r="AE87" s="163" t="s">
        <v>40</v>
      </c>
      <c r="AF87" s="199"/>
      <c r="AG87" s="164" t="s">
        <v>40</v>
      </c>
      <c r="AH87" s="200"/>
      <c r="AI87" s="674" t="s">
        <v>40</v>
      </c>
      <c r="AJ87" s="674"/>
      <c r="AK87" s="672" t="s">
        <v>40</v>
      </c>
      <c r="AL87" s="672"/>
      <c r="AM87" s="678" t="s">
        <v>40</v>
      </c>
      <c r="AN87" s="678"/>
      <c r="AO87" s="678" t="s">
        <v>40</v>
      </c>
      <c r="AP87" s="679"/>
      <c r="AQ87" s="680" t="s">
        <v>40</v>
      </c>
      <c r="AR87" s="681"/>
      <c r="AS87" s="18" t="s">
        <v>40</v>
      </c>
      <c r="AT87" s="18"/>
      <c r="AU87" s="184" t="s">
        <v>40</v>
      </c>
      <c r="AV87" s="184"/>
      <c r="AW87" s="677" t="s">
        <v>40</v>
      </c>
      <c r="AX87" s="677"/>
    </row>
    <row r="88" spans="1:50" ht="16.5" customHeight="1">
      <c r="A88" s="692" t="s">
        <v>3260</v>
      </c>
      <c r="B88" s="745" t="s">
        <v>49</v>
      </c>
      <c r="C88" s="680">
        <v>0</v>
      </c>
      <c r="D88" s="18" t="s">
        <v>50</v>
      </c>
      <c r="E88" s="18"/>
      <c r="F88" s="18"/>
      <c r="G88" s="18" t="s">
        <v>40</v>
      </c>
      <c r="H88" s="18">
        <v>10</v>
      </c>
      <c r="I88" s="18">
        <v>0.3</v>
      </c>
      <c r="J88" s="18">
        <v>10</v>
      </c>
      <c r="K88" s="672">
        <v>5</v>
      </c>
      <c r="L88" s="738" t="e">
        <f t="shared" si="46"/>
        <v>#VALUE!</v>
      </c>
      <c r="M88" s="738" t="str">
        <f>IFERROR(VLOOKUP(AA88,Cennik!$A$4:$B91, 2, FALSE()) * AB88 + VLOOKUP(AC88,Cennik!$A$4:$B91, 2, FALSE()) * AD88 + VLOOKUP(AE88,Cennik!$A$4:$B91, 2, FALSE()) * AF88 + VLOOKUP(AG88,Cennik!$A$4:$B91, 2, FALSE()) * AH88 + VLOOKUP(AI88,Cennik!$A$4:$B91, 2, FALSE()) * AJ88 + VLOOKUP(AK88,Cennik!$A$4:$B91, 2, FALSE()) * AL88 + VLOOKUP(AM88,Cennik!$A$4:$B91, 2, FALSE()) * AN88 + VLOOKUP(AO88,Cennik!$A$4:$B91, 2, FALSE()) * AP88 + VLOOKUP(AQ88,Cennik!$A$4:$B91, 2, FALSE()) * AR88 + VLOOKUP(AS88,Cennik!$A$4:$B91, 2, FALSE()) * AT88 + VLOOKUP(AU88,Cennik!$A$4:$B91, 2, FALSE()) * AV88 + VLOOKUP(AW88,Cennik!$A$4:$B91, 2, FALSE()) * AX88,"Brak wartości")</f>
        <v>Brak wartości</v>
      </c>
      <c r="N88" s="738" t="str">
        <f>IFERROR(VLOOKUP(AA88,Cennik!$A$4:$B91, 2, FALSE()) * AB88 + VLOOKUP(AC88,Cennik!$A$4:$B91, 2, FALSE()) * AD88 + VLOOKUP(AE88,Cennik!$A$4:$B91, 2, FALSE()) * AF88 + VLOOKUP(AG88,Cennik!$A$4:$B91, 2, FALSE()) * AH88 + VLOOKUP(AI88,Cennik!$A$4:$B91, 2, FALSE()) * AJ88 + VLOOKUP(AK88,Cennik!$A$4:$B91, 2, FALSE()) * AL88 + VLOOKUP(AM88,Cennik!$A$4:$B91, 2, FALSE()) * AN88 + VLOOKUP(AO88,Cennik!$A$4:$B91, 2, FALSE()) * AP88 + VLOOKUP(AQ88,Cennik!$A$4:$B91, 2, FALSE()) * AR88 + VLOOKUP(AS88,Cennik!$A$4:$B91, 2, FALSE()) * AT88 + VLOOKUP(AU88,Cennik!$A$4:$B91, 2, FALSE()) * AV88 + VLOOKUP(AW88,Cennik!$A$4:$B91, 2, FALSE()) * AX88 + VLOOKUP("Stamina",Cennik!$A$4:$B91,2,FALSE()) * J88,"Brak wartości")</f>
        <v>Brak wartości</v>
      </c>
      <c r="O88" s="738" t="str">
        <f t="shared" si="47"/>
        <v>Brak</v>
      </c>
      <c r="P88" s="672">
        <v>0</v>
      </c>
      <c r="Q88" s="697">
        <v>2.5</v>
      </c>
      <c r="R88" s="698">
        <v>2</v>
      </c>
      <c r="S88" s="672">
        <f t="shared" si="48"/>
        <v>0</v>
      </c>
      <c r="T88" s="672">
        <v>5</v>
      </c>
      <c r="U88" s="739">
        <f t="shared" si="49"/>
        <v>0</v>
      </c>
      <c r="V88" s="739">
        <f t="shared" si="50"/>
        <v>2.5</v>
      </c>
      <c r="W88" s="739" t="str">
        <f t="shared" si="51"/>
        <v>Brak wartości</v>
      </c>
      <c r="X88" s="739" t="str">
        <f t="shared" si="52"/>
        <v>Brak wartości</v>
      </c>
      <c r="Y88" s="167" t="s">
        <v>40</v>
      </c>
      <c r="Z88" s="182"/>
      <c r="AA88" s="161" t="s">
        <v>1033</v>
      </c>
      <c r="AB88" s="161">
        <v>4</v>
      </c>
      <c r="AC88" s="163" t="s">
        <v>523</v>
      </c>
      <c r="AD88" s="163">
        <v>2</v>
      </c>
      <c r="AE88" s="163" t="s">
        <v>40</v>
      </c>
      <c r="AF88" s="199"/>
      <c r="AG88" s="164" t="s">
        <v>40</v>
      </c>
      <c r="AH88" s="200"/>
      <c r="AI88" s="674" t="s">
        <v>40</v>
      </c>
      <c r="AJ88" s="674"/>
      <c r="AK88" s="672" t="s">
        <v>40</v>
      </c>
      <c r="AL88" s="672"/>
      <c r="AM88" s="678" t="s">
        <v>40</v>
      </c>
      <c r="AN88" s="678"/>
      <c r="AO88" s="678" t="s">
        <v>40</v>
      </c>
      <c r="AP88" s="679"/>
      <c r="AQ88" s="680" t="s">
        <v>40</v>
      </c>
      <c r="AR88" s="681"/>
      <c r="AS88" s="18" t="s">
        <v>40</v>
      </c>
      <c r="AT88" s="18"/>
      <c r="AU88" s="184" t="s">
        <v>40</v>
      </c>
      <c r="AV88" s="184"/>
      <c r="AW88" s="677" t="s">
        <v>40</v>
      </c>
      <c r="AX88" s="677"/>
    </row>
    <row r="89" spans="1:50" ht="16.5" customHeight="1">
      <c r="A89" s="692" t="s">
        <v>3260</v>
      </c>
      <c r="B89" s="745" t="s">
        <v>54</v>
      </c>
      <c r="C89" s="715">
        <v>0</v>
      </c>
      <c r="D89" s="694" t="s">
        <v>55</v>
      </c>
      <c r="E89" s="694"/>
      <c r="F89" s="694"/>
      <c r="G89" s="694" t="s">
        <v>40</v>
      </c>
      <c r="H89" s="694">
        <v>10</v>
      </c>
      <c r="I89" s="694">
        <v>0.3</v>
      </c>
      <c r="J89" s="694">
        <v>15</v>
      </c>
      <c r="K89" s="695">
        <v>4</v>
      </c>
      <c r="L89" s="696" t="e">
        <f t="shared" si="46"/>
        <v>#VALUE!</v>
      </c>
      <c r="M89" s="696" t="str">
        <f>IFERROR(VLOOKUP(AA89,Cennik!$A$4:$B91, 2, FALSE()) * AB89 + VLOOKUP(AC89,Cennik!$A$4:$B91, 2, FALSE()) * AD89 + VLOOKUP(AE89,Cennik!$A$4:$B91, 2, FALSE()) * AF89 + VLOOKUP(AG89,Cennik!$A$4:$B91, 2, FALSE()) * AH89 + VLOOKUP(AI89,Cennik!$A$4:$B91, 2, FALSE()) * AJ89 + VLOOKUP(AK89,Cennik!$A$4:$B91, 2, FALSE()) * AL89 + VLOOKUP(AM89,Cennik!$A$4:$B91, 2, FALSE()) * AN89 + VLOOKUP(AO89,Cennik!$A$4:$B91, 2, FALSE()) * AP89 + VLOOKUP(AQ89,Cennik!$A$4:$B91, 2, FALSE()) * AR89 + VLOOKUP(AS89,Cennik!$A$4:$B91, 2, FALSE()) * AT89 + VLOOKUP(AU89,Cennik!$A$4:$B91, 2, FALSE()) * AV89 + VLOOKUP(AW89,Cennik!$A$4:$B91, 2, FALSE()) * AX89,"Brak wartości")</f>
        <v>Brak wartości</v>
      </c>
      <c r="N89" s="696" t="str">
        <f>IFERROR(VLOOKUP(AA89,Cennik!$A$4:$B91, 2, FALSE()) * AB89 + VLOOKUP(AC89,Cennik!$A$4:$B91, 2, FALSE()) * AD89 + VLOOKUP(AE89,Cennik!$A$4:$B91, 2, FALSE()) * AF89 + VLOOKUP(AG89,Cennik!$A$4:$B91, 2, FALSE()) * AH89 + VLOOKUP(AI89,Cennik!$A$4:$B91, 2, FALSE()) * AJ89 + VLOOKUP(AK89,Cennik!$A$4:$B91, 2, FALSE()) * AL89 + VLOOKUP(AM89,Cennik!$A$4:$B91, 2, FALSE()) * AN89 + VLOOKUP(AO89,Cennik!$A$4:$B91, 2, FALSE()) * AP89 + VLOOKUP(AQ89,Cennik!$A$4:$B91, 2, FALSE()) * AR89 + VLOOKUP(AS89,Cennik!$A$4:$B91, 2, FALSE()) * AT89 + VLOOKUP(AU89,Cennik!$A$4:$B91, 2, FALSE()) * AV89 + VLOOKUP(AW89,Cennik!$A$4:$B91, 2, FALSE()) * AX89 + VLOOKUP("Stamina",Cennik!$A$4:$B91,2,FALSE()) * J89,"Brak wartości")</f>
        <v>Brak wartości</v>
      </c>
      <c r="O89" s="696" t="str">
        <f t="shared" si="47"/>
        <v>Brak</v>
      </c>
      <c r="P89" s="695">
        <v>0</v>
      </c>
      <c r="Q89" s="697">
        <v>2.5</v>
      </c>
      <c r="R89" s="698">
        <v>4</v>
      </c>
      <c r="S89" s="672">
        <f t="shared" si="48"/>
        <v>0</v>
      </c>
      <c r="T89" s="699">
        <v>10</v>
      </c>
      <c r="U89" s="716">
        <f t="shared" si="49"/>
        <v>0</v>
      </c>
      <c r="V89" s="717">
        <f t="shared" si="50"/>
        <v>2.6666666666666665</v>
      </c>
      <c r="W89" s="718" t="str">
        <f t="shared" si="51"/>
        <v>Brak wartości</v>
      </c>
      <c r="X89" s="719" t="str">
        <f t="shared" si="52"/>
        <v>Brak wartości</v>
      </c>
      <c r="Y89" s="167" t="s">
        <v>40</v>
      </c>
      <c r="Z89" s="182"/>
      <c r="AA89" s="184" t="s">
        <v>343</v>
      </c>
      <c r="AB89" s="184">
        <v>2</v>
      </c>
      <c r="AC89" s="163" t="s">
        <v>1033</v>
      </c>
      <c r="AD89" s="163">
        <v>2</v>
      </c>
      <c r="AE89" s="163" t="s">
        <v>247</v>
      </c>
      <c r="AF89" s="163">
        <v>2</v>
      </c>
      <c r="AG89" s="164" t="s">
        <v>523</v>
      </c>
      <c r="AH89" s="164">
        <v>2</v>
      </c>
      <c r="AI89" s="730" t="s">
        <v>40</v>
      </c>
      <c r="AJ89" s="731"/>
      <c r="AK89" s="695" t="s">
        <v>40</v>
      </c>
      <c r="AL89" s="695"/>
      <c r="AM89" s="733" t="s">
        <v>40</v>
      </c>
      <c r="AN89" s="734"/>
      <c r="AO89" s="733" t="s">
        <v>40</v>
      </c>
      <c r="AP89" s="725"/>
      <c r="AQ89" s="706" t="s">
        <v>40</v>
      </c>
      <c r="AR89" s="707"/>
      <c r="AS89" s="708" t="s">
        <v>40</v>
      </c>
      <c r="AT89" s="694"/>
      <c r="AU89" s="709" t="s">
        <v>40</v>
      </c>
      <c r="AV89" s="710"/>
      <c r="AW89" s="711" t="s">
        <v>40</v>
      </c>
      <c r="AX89" s="712"/>
    </row>
    <row r="90" spans="1:50" ht="16.5" customHeight="1">
      <c r="A90" s="692" t="s">
        <v>3260</v>
      </c>
      <c r="B90" s="745" t="s">
        <v>59</v>
      </c>
      <c r="C90" s="715">
        <v>0</v>
      </c>
      <c r="D90" s="694" t="s">
        <v>60</v>
      </c>
      <c r="E90" s="694"/>
      <c r="F90" s="694"/>
      <c r="G90" s="694" t="s">
        <v>40</v>
      </c>
      <c r="H90" s="694">
        <v>10</v>
      </c>
      <c r="I90" s="694" t="s">
        <v>13531</v>
      </c>
      <c r="J90" s="694">
        <v>15</v>
      </c>
      <c r="K90" s="695">
        <v>3</v>
      </c>
      <c r="L90" s="696" t="e">
        <f t="shared" si="46"/>
        <v>#VALUE!</v>
      </c>
      <c r="M90" s="696" t="str">
        <f>IFERROR(VLOOKUP(AA90,Cennik!$A$4:$B91, 2, FALSE()) * AB90 + VLOOKUP(AC90,Cennik!$A$4:$B91, 2, FALSE()) * AD90 + VLOOKUP(AE90,Cennik!$A$4:$B91, 2, FALSE()) * AF90 + VLOOKUP(AG90,Cennik!$A$4:$B91, 2, FALSE()) * AH90 + VLOOKUP(AI90,Cennik!$A$4:$B91, 2, FALSE()) * AJ90 + VLOOKUP(AK90,Cennik!$A$4:$B91, 2, FALSE()) * AL90 + VLOOKUP(AM90,Cennik!$A$4:$B91, 2, FALSE()) * AN90 + VLOOKUP(AO90,Cennik!$A$4:$B91, 2, FALSE()) * AP90 + VLOOKUP(AQ90,Cennik!$A$4:$B91, 2, FALSE()) * AR90 + VLOOKUP(AS90,Cennik!$A$4:$B91, 2, FALSE()) * AT90 + VLOOKUP(AU90,Cennik!$A$4:$B91, 2, FALSE()) * AV90 + VLOOKUP(AW90,Cennik!$A$4:$B91, 2, FALSE()) * AX90,"Brak wartości")</f>
        <v>Brak wartości</v>
      </c>
      <c r="N90" s="696" t="str">
        <f>IFERROR(VLOOKUP(AA90,Cennik!$A$4:$B91, 2, FALSE()) * AB90 + VLOOKUP(AC90,Cennik!$A$4:$B91, 2, FALSE()) * AD90 + VLOOKUP(AE90,Cennik!$A$4:$B91, 2, FALSE()) * AF90 + VLOOKUP(AG90,Cennik!$A$4:$B91, 2, FALSE()) * AH90 + VLOOKUP(AI90,Cennik!$A$4:$B91, 2, FALSE()) * AJ90 + VLOOKUP(AK90,Cennik!$A$4:$B91, 2, FALSE()) * AL90 + VLOOKUP(AM90,Cennik!$A$4:$B91, 2, FALSE()) * AN90 + VLOOKUP(AO90,Cennik!$A$4:$B91, 2, FALSE()) * AP90 + VLOOKUP(AQ90,Cennik!$A$4:$B91, 2, FALSE()) * AR90 + VLOOKUP(AS90,Cennik!$A$4:$B91, 2, FALSE()) * AT90 + VLOOKUP(AU90,Cennik!$A$4:$B91, 2, FALSE()) * AV90 + VLOOKUP(AW90,Cennik!$A$4:$B91, 2, FALSE()) * AX90 + VLOOKUP("Stamina",Cennik!$A$4:$B91,2,FALSE()) * J90,"Brak wartości")</f>
        <v>Brak wartości</v>
      </c>
      <c r="O90" s="696" t="str">
        <f t="shared" si="47"/>
        <v>Brak</v>
      </c>
      <c r="P90" s="695">
        <v>0</v>
      </c>
      <c r="Q90" s="697">
        <v>5</v>
      </c>
      <c r="R90" s="698">
        <v>2</v>
      </c>
      <c r="S90" s="672">
        <f t="shared" si="48"/>
        <v>0</v>
      </c>
      <c r="T90" s="699">
        <v>10</v>
      </c>
      <c r="U90" s="716">
        <f t="shared" si="49"/>
        <v>0</v>
      </c>
      <c r="V90" s="717">
        <f t="shared" si="50"/>
        <v>2</v>
      </c>
      <c r="W90" s="718" t="str">
        <f t="shared" si="51"/>
        <v>Brak wartości</v>
      </c>
      <c r="X90" s="719" t="str">
        <f t="shared" si="52"/>
        <v>Brak wartości</v>
      </c>
      <c r="Y90" s="167" t="s">
        <v>40</v>
      </c>
      <c r="Z90" s="182"/>
      <c r="AA90" s="184" t="s">
        <v>1028</v>
      </c>
      <c r="AB90" s="184">
        <v>6</v>
      </c>
      <c r="AC90" s="163" t="s">
        <v>1043</v>
      </c>
      <c r="AD90" s="163">
        <v>2</v>
      </c>
      <c r="AE90" s="163" t="s">
        <v>582</v>
      </c>
      <c r="AF90" s="163">
        <v>5</v>
      </c>
      <c r="AG90" s="164" t="s">
        <v>523</v>
      </c>
      <c r="AH90" s="164">
        <v>2</v>
      </c>
      <c r="AI90" s="730" t="s">
        <v>40</v>
      </c>
      <c r="AJ90" s="731"/>
      <c r="AK90" s="695" t="s">
        <v>40</v>
      </c>
      <c r="AL90" s="695"/>
      <c r="AM90" s="733" t="s">
        <v>40</v>
      </c>
      <c r="AN90" s="734"/>
      <c r="AO90" s="733" t="s">
        <v>40</v>
      </c>
      <c r="AP90" s="725"/>
      <c r="AQ90" s="706" t="s">
        <v>40</v>
      </c>
      <c r="AR90" s="707"/>
      <c r="AS90" s="708" t="s">
        <v>40</v>
      </c>
      <c r="AT90" s="694"/>
      <c r="AU90" s="709" t="s">
        <v>40</v>
      </c>
      <c r="AV90" s="710"/>
      <c r="AW90" s="711" t="s">
        <v>40</v>
      </c>
      <c r="AX90" s="712"/>
    </row>
    <row r="91" spans="1:50" ht="16.5" customHeight="1">
      <c r="A91" s="692" t="s">
        <v>3260</v>
      </c>
      <c r="B91" s="745" t="s">
        <v>64</v>
      </c>
      <c r="C91" s="715">
        <v>0</v>
      </c>
      <c r="D91" s="694" t="s">
        <v>65</v>
      </c>
      <c r="E91" s="694"/>
      <c r="F91" s="694"/>
      <c r="G91" s="694" t="s">
        <v>40</v>
      </c>
      <c r="H91" s="694">
        <v>10</v>
      </c>
      <c r="I91" s="694" t="s">
        <v>13531</v>
      </c>
      <c r="J91" s="694">
        <v>15</v>
      </c>
      <c r="K91" s="695">
        <v>4</v>
      </c>
      <c r="L91" s="696" t="e">
        <f t="shared" si="46"/>
        <v>#VALUE!</v>
      </c>
      <c r="M91" s="696" t="str">
        <f>IFERROR(VLOOKUP(AA91,Cennik!$A$4:$B91, 2, FALSE()) * AB91 + VLOOKUP(AC91,Cennik!$A$4:$B91, 2, FALSE()) * AD91 + VLOOKUP(AE91,Cennik!$A$4:$B91, 2, FALSE()) * AF91 + VLOOKUP(AG91,Cennik!$A$4:$B91, 2, FALSE()) * AH91 + VLOOKUP(AI91,Cennik!$A$4:$B91, 2, FALSE()) * AJ91 + VLOOKUP(AK91,Cennik!$A$4:$B91, 2, FALSE()) * AL91 + VLOOKUP(AM91,Cennik!$A$4:$B91, 2, FALSE()) * AN91 + VLOOKUP(AO91,Cennik!$A$4:$B91, 2, FALSE()) * AP91 + VLOOKUP(AQ91,Cennik!$A$4:$B91, 2, FALSE()) * AR91 + VLOOKUP(AS91,Cennik!$A$4:$B91, 2, FALSE()) * AT91 + VLOOKUP(AU91,Cennik!$A$4:$B91, 2, FALSE()) * AV91 + VLOOKUP(AW91,Cennik!$A$4:$B91, 2, FALSE()) * AX91,"Brak wartości")</f>
        <v>Brak wartości</v>
      </c>
      <c r="N91" s="696" t="str">
        <f>IFERROR(VLOOKUP(AA91,Cennik!$A$4:$B91, 2, FALSE()) * AB91 + VLOOKUP(AC91,Cennik!$A$4:$B91, 2, FALSE()) * AD91 + VLOOKUP(AE91,Cennik!$A$4:$B91, 2, FALSE()) * AF91 + VLOOKUP(AG91,Cennik!$A$4:$B91, 2, FALSE()) * AH91 + VLOOKUP(AI91,Cennik!$A$4:$B91, 2, FALSE()) * AJ91 + VLOOKUP(AK91,Cennik!$A$4:$B91, 2, FALSE()) * AL91 + VLOOKUP(AM91,Cennik!$A$4:$B91, 2, FALSE()) * AN91 + VLOOKUP(AO91,Cennik!$A$4:$B91, 2, FALSE()) * AP91 + VLOOKUP(AQ91,Cennik!$A$4:$B91, 2, FALSE()) * AR91 + VLOOKUP(AS91,Cennik!$A$4:$B91, 2, FALSE()) * AT91 + VLOOKUP(AU91,Cennik!$A$4:$B91, 2, FALSE()) * AV91 + VLOOKUP(AW91,Cennik!$A$4:$B91, 2, FALSE()) * AX91 + VLOOKUP("Stamina",Cennik!$A$4:$B91,2,FALSE()) * J91,"Brak wartości")</f>
        <v>Brak wartości</v>
      </c>
      <c r="O91" s="696" t="str">
        <f t="shared" si="47"/>
        <v>Brak</v>
      </c>
      <c r="P91" s="695">
        <v>0</v>
      </c>
      <c r="Q91" s="697">
        <v>10</v>
      </c>
      <c r="R91" s="698">
        <v>1</v>
      </c>
      <c r="S91" s="672">
        <f t="shared" si="48"/>
        <v>0</v>
      </c>
      <c r="T91" s="699">
        <v>10</v>
      </c>
      <c r="U91" s="716">
        <f t="shared" si="49"/>
        <v>0</v>
      </c>
      <c r="V91" s="717">
        <f t="shared" si="50"/>
        <v>2.6666666666666665</v>
      </c>
      <c r="W91" s="718" t="str">
        <f t="shared" si="51"/>
        <v>Brak wartości</v>
      </c>
      <c r="X91" s="719" t="str">
        <f t="shared" si="52"/>
        <v>Brak wartości</v>
      </c>
      <c r="Y91" s="167" t="s">
        <v>40</v>
      </c>
      <c r="Z91" s="182"/>
      <c r="AA91" s="184" t="s">
        <v>343</v>
      </c>
      <c r="AB91" s="184">
        <v>2</v>
      </c>
      <c r="AC91" s="163" t="s">
        <v>678</v>
      </c>
      <c r="AD91" s="163">
        <v>3</v>
      </c>
      <c r="AE91" s="163" t="s">
        <v>252</v>
      </c>
      <c r="AF91" s="163">
        <v>2</v>
      </c>
      <c r="AG91" s="164" t="s">
        <v>523</v>
      </c>
      <c r="AH91" s="164">
        <v>2</v>
      </c>
      <c r="AI91" s="730" t="s">
        <v>40</v>
      </c>
      <c r="AJ91" s="731"/>
      <c r="AK91" s="695" t="s">
        <v>40</v>
      </c>
      <c r="AL91" s="695"/>
      <c r="AM91" s="733" t="s">
        <v>40</v>
      </c>
      <c r="AN91" s="734"/>
      <c r="AO91" s="733" t="s">
        <v>40</v>
      </c>
      <c r="AP91" s="725"/>
      <c r="AQ91" s="706" t="s">
        <v>40</v>
      </c>
      <c r="AR91" s="707"/>
      <c r="AS91" s="708" t="s">
        <v>40</v>
      </c>
      <c r="AT91" s="694"/>
      <c r="AU91" s="709" t="s">
        <v>40</v>
      </c>
      <c r="AV91" s="710"/>
      <c r="AW91" s="711" t="s">
        <v>40</v>
      </c>
      <c r="AX91" s="712"/>
    </row>
  </sheetData>
  <mergeCells count="31">
    <mergeCell ref="AC1:AD1"/>
    <mergeCell ref="AS1:AT1"/>
    <mergeCell ref="AU1:AV1"/>
    <mergeCell ref="AW1:AX1"/>
    <mergeCell ref="AE1:AF1"/>
    <mergeCell ref="AG1:AH1"/>
    <mergeCell ref="AI1:AJ1"/>
    <mergeCell ref="AK1:AL1"/>
    <mergeCell ref="AM1:AN1"/>
    <mergeCell ref="AO1:AP1"/>
    <mergeCell ref="AQ1:AR1"/>
    <mergeCell ref="P1:T1"/>
    <mergeCell ref="U1:V1"/>
    <mergeCell ref="W1:X1"/>
    <mergeCell ref="Y1:Z1"/>
    <mergeCell ref="AA1:AB1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conditionalFormatting sqref="U3:U25 U27:U48 U50:U61 U63:U74 U76:U80 U82:U85 U87:U91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V3:V25 V27:V48 V50:V61 V63:V74 V76:V80 V82:V85 V87:V91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W3:W25 W27:W48 W50:W61 W63:W74 W76:W80 W82:W85 W87:W91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X3:X25 X27:X48 X50:X61 X63:X74 X76:X80 X82:X85 X87:X91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hyperlinks>
    <hyperlink ref="B4" r:id="rId1" xr:uid="{00000000-0004-0000-0B00-000000000000}"/>
    <hyperlink ref="B5" r:id="rId2" xr:uid="{00000000-0004-0000-0B00-000001000000}"/>
    <hyperlink ref="B6" r:id="rId3" xr:uid="{00000000-0004-0000-0B00-000002000000}"/>
    <hyperlink ref="B7" r:id="rId4" xr:uid="{00000000-0004-0000-0B00-000003000000}"/>
    <hyperlink ref="B8" r:id="rId5" xr:uid="{00000000-0004-0000-0B00-000004000000}"/>
    <hyperlink ref="B9" r:id="rId6" xr:uid="{00000000-0004-0000-0B00-000005000000}"/>
    <hyperlink ref="B11" r:id="rId7" xr:uid="{00000000-0004-0000-0B00-000006000000}"/>
    <hyperlink ref="B12" r:id="rId8" xr:uid="{00000000-0004-0000-0B00-000007000000}"/>
    <hyperlink ref="B13" r:id="rId9" xr:uid="{00000000-0004-0000-0B00-000008000000}"/>
    <hyperlink ref="B14" r:id="rId10" xr:uid="{00000000-0004-0000-0B00-000009000000}"/>
    <hyperlink ref="B15" r:id="rId11" xr:uid="{00000000-0004-0000-0B00-00000A000000}"/>
    <hyperlink ref="B16" r:id="rId12" xr:uid="{00000000-0004-0000-0B00-00000B000000}"/>
    <hyperlink ref="B17" r:id="rId13" xr:uid="{00000000-0004-0000-0B00-00000C000000}"/>
    <hyperlink ref="B18" r:id="rId14" xr:uid="{00000000-0004-0000-0B00-00000D000000}"/>
    <hyperlink ref="B19" r:id="rId15" xr:uid="{00000000-0004-0000-0B00-00000E000000}"/>
    <hyperlink ref="B20" r:id="rId16" xr:uid="{00000000-0004-0000-0B00-00000F000000}"/>
    <hyperlink ref="B21" r:id="rId17" xr:uid="{00000000-0004-0000-0B00-000010000000}"/>
    <hyperlink ref="B22" r:id="rId18" xr:uid="{00000000-0004-0000-0B00-000011000000}"/>
    <hyperlink ref="B23" r:id="rId19" xr:uid="{00000000-0004-0000-0B00-000012000000}"/>
    <hyperlink ref="B24" r:id="rId20" xr:uid="{00000000-0004-0000-0B00-000013000000}"/>
    <hyperlink ref="B25" r:id="rId21" xr:uid="{00000000-0004-0000-0B00-000014000000}"/>
    <hyperlink ref="B27" r:id="rId22" xr:uid="{00000000-0004-0000-0B00-000015000000}"/>
    <hyperlink ref="B28" r:id="rId23" xr:uid="{00000000-0004-0000-0B00-000016000000}"/>
    <hyperlink ref="B29" r:id="rId24" xr:uid="{00000000-0004-0000-0B00-000017000000}"/>
    <hyperlink ref="B30" r:id="rId25" xr:uid="{00000000-0004-0000-0B00-000018000000}"/>
    <hyperlink ref="B31" r:id="rId26" xr:uid="{00000000-0004-0000-0B00-000019000000}"/>
    <hyperlink ref="B32" r:id="rId27" xr:uid="{00000000-0004-0000-0B00-00001A000000}"/>
    <hyperlink ref="B34" r:id="rId28" xr:uid="{00000000-0004-0000-0B00-00001B000000}"/>
    <hyperlink ref="B35" r:id="rId29" xr:uid="{00000000-0004-0000-0B00-00001C000000}"/>
    <hyperlink ref="B36" r:id="rId30" xr:uid="{00000000-0004-0000-0B00-00001D000000}"/>
    <hyperlink ref="B37" r:id="rId31" xr:uid="{00000000-0004-0000-0B00-00001E000000}"/>
    <hyperlink ref="B38" r:id="rId32" xr:uid="{00000000-0004-0000-0B00-00001F000000}"/>
    <hyperlink ref="B39" r:id="rId33" xr:uid="{00000000-0004-0000-0B00-000020000000}"/>
    <hyperlink ref="B40" r:id="rId34" xr:uid="{00000000-0004-0000-0B00-000021000000}"/>
    <hyperlink ref="B41" r:id="rId35" xr:uid="{00000000-0004-0000-0B00-000022000000}"/>
    <hyperlink ref="B42" r:id="rId36" xr:uid="{00000000-0004-0000-0B00-000023000000}"/>
    <hyperlink ref="B43" r:id="rId37" xr:uid="{00000000-0004-0000-0B00-000024000000}"/>
    <hyperlink ref="B44" r:id="rId38" xr:uid="{00000000-0004-0000-0B00-000025000000}"/>
    <hyperlink ref="B45" r:id="rId39" xr:uid="{00000000-0004-0000-0B00-000026000000}"/>
    <hyperlink ref="B46" r:id="rId40" xr:uid="{00000000-0004-0000-0B00-000027000000}"/>
    <hyperlink ref="B47" r:id="rId41" xr:uid="{00000000-0004-0000-0B00-000028000000}"/>
    <hyperlink ref="B48" r:id="rId42" xr:uid="{00000000-0004-0000-0B00-000029000000}"/>
    <hyperlink ref="B50" r:id="rId43" xr:uid="{00000000-0004-0000-0B00-00002A000000}"/>
    <hyperlink ref="B51" r:id="rId44" xr:uid="{00000000-0004-0000-0B00-00002B000000}"/>
    <hyperlink ref="B52" r:id="rId45" xr:uid="{00000000-0004-0000-0B00-00002C000000}"/>
    <hyperlink ref="B53" r:id="rId46" xr:uid="{00000000-0004-0000-0B00-00002D000000}"/>
    <hyperlink ref="B54" r:id="rId47" xr:uid="{00000000-0004-0000-0B00-00002E000000}"/>
    <hyperlink ref="B55" r:id="rId48" xr:uid="{00000000-0004-0000-0B00-00002F000000}"/>
    <hyperlink ref="B56" r:id="rId49" xr:uid="{00000000-0004-0000-0B00-000030000000}"/>
    <hyperlink ref="B57" r:id="rId50" xr:uid="{00000000-0004-0000-0B00-000031000000}"/>
    <hyperlink ref="B58" r:id="rId51" xr:uid="{00000000-0004-0000-0B00-000032000000}"/>
    <hyperlink ref="B59" r:id="rId52" xr:uid="{00000000-0004-0000-0B00-000033000000}"/>
    <hyperlink ref="B60" r:id="rId53" xr:uid="{00000000-0004-0000-0B00-000034000000}"/>
    <hyperlink ref="B61" r:id="rId54" xr:uid="{00000000-0004-0000-0B00-000035000000}"/>
    <hyperlink ref="B63" r:id="rId55" xr:uid="{00000000-0004-0000-0B00-000036000000}"/>
    <hyperlink ref="B64" r:id="rId56" xr:uid="{00000000-0004-0000-0B00-000037000000}"/>
    <hyperlink ref="B65" r:id="rId57" xr:uid="{00000000-0004-0000-0B00-000038000000}"/>
    <hyperlink ref="B66" r:id="rId58" xr:uid="{00000000-0004-0000-0B00-000039000000}"/>
    <hyperlink ref="B67" r:id="rId59" xr:uid="{00000000-0004-0000-0B00-00003A000000}"/>
    <hyperlink ref="B68" r:id="rId60" xr:uid="{00000000-0004-0000-0B00-00003B000000}"/>
    <hyperlink ref="B69" r:id="rId61" xr:uid="{00000000-0004-0000-0B00-00003C000000}"/>
    <hyperlink ref="B70" r:id="rId62" xr:uid="{00000000-0004-0000-0B00-00003D000000}"/>
    <hyperlink ref="B71" r:id="rId63" xr:uid="{00000000-0004-0000-0B00-00003E000000}"/>
    <hyperlink ref="B72" r:id="rId64" xr:uid="{00000000-0004-0000-0B00-00003F000000}"/>
    <hyperlink ref="B73" r:id="rId65" xr:uid="{00000000-0004-0000-0B00-000040000000}"/>
    <hyperlink ref="B74" r:id="rId66" xr:uid="{00000000-0004-0000-0B00-000041000000}"/>
    <hyperlink ref="B76" r:id="rId67" xr:uid="{00000000-0004-0000-0B00-000042000000}"/>
    <hyperlink ref="B77" r:id="rId68" xr:uid="{00000000-0004-0000-0B00-000043000000}"/>
    <hyperlink ref="B78" r:id="rId69" xr:uid="{00000000-0004-0000-0B00-000044000000}"/>
    <hyperlink ref="B79" r:id="rId70" xr:uid="{00000000-0004-0000-0B00-000045000000}"/>
    <hyperlink ref="B80" r:id="rId71" xr:uid="{00000000-0004-0000-0B00-000046000000}"/>
  </hyperlinks>
  <pageMargins left="0.7" right="0.7" top="0.75" bottom="0.75" header="0.3" footer="0.3"/>
  <legacyDrawing r:id="rId7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0000000}">
          <x14:formula1>
            <xm:f>Cennik!$A$4:$A91</xm:f>
          </x14:formula1>
          <xm:sqref>Y3:AA3 AW87:AW91 AU87:AU91 AS87:AS91 AQ87:AQ91 AO87:AO91 AM87:AM91 AK87:AK91 AI87:AI91 AG87:AG91 AE87:AE91 AC87:AC91 AA87:AA91 Y87:Y91 AW82:AW85 AU82:AU85 AS82:AS85 AQ82:AQ85 AO82:AO85 AM82:AM85 AK82:AK85 AI82:AI85 AG82:AG85 AE82:AE85 AC82:AC85 AA82:AA85 Y82:Y85 AW76:AW80 AU76:AU80 AS76:AS80 AQ76:AQ80 AO76:AO80 AM76:AM80 AK76:AK80 AI76:AI80 AG76:AG80 AE76:AE80 AC76:AC80 AA76:AA80 Y76:Y80 AW63:AW74 AU63:AU74 AS63:AS74 AQ63:AQ74 AO63:AO74 AM63:AM74 AK63:AK74 AI63:AI74 AG63:AG74 AE63:AE74 AC63:AC74 AA63:AA74 Y63:Y74 AW50:AW61 AU50:AU61 AS50:AS61 AQ50:AQ61 AO50:AO61 AM50:AM61 AK50:AK61 AI50:AI61 AG50:AG61 AE50:AE61 AC50:AC61 AA50:AA61 Y50:Y61 AW27:AW48 AU27:AU48 AS27:AS48 AQ27:AQ48 AO27:AO48 AM27:AM48 AK27:AK48 AI27:AI48 AG27:AG48 AE27:AE48 AC27:AC48 AA27:AA48 Y27:Y48 AW3:AW25 AU3:AU25 AS3:AS25 AQ3:AQ25 AO3:AO25 AM3:AM25 AK3:AK25 AI3:AI25 AG3:AG25 AE3:AE25 AC3:AC25 AA4:AA25 Y4:Y25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64D79"/>
    <outlinePr summaryBelow="0" summaryRight="0"/>
  </sheetPr>
  <dimension ref="A1:AK436"/>
  <sheetViews>
    <sheetView topLeftCell="A385" workbookViewId="0">
      <pane xSplit="2" topLeftCell="I1" activePane="topRight" state="frozen"/>
      <selection pane="topRight" activeCell="B440" sqref="B440"/>
    </sheetView>
  </sheetViews>
  <sheetFormatPr defaultColWidth="12.5703125" defaultRowHeight="15.75" customHeight="1"/>
  <cols>
    <col min="1" max="1" width="30.7109375" customWidth="1"/>
    <col min="2" max="2" width="38.42578125" customWidth="1"/>
    <col min="3" max="3" width="5" customWidth="1"/>
    <col min="4" max="4" width="7.42578125" customWidth="1"/>
    <col min="5" max="5" width="10.85546875" customWidth="1"/>
    <col min="6" max="6" width="98.7109375" customWidth="1"/>
    <col min="7" max="7" width="18.5703125" customWidth="1"/>
    <col min="8" max="8" width="37.28515625" customWidth="1"/>
    <col min="9" max="9" width="8.85546875" customWidth="1"/>
    <col min="10" max="10" width="15.42578125" customWidth="1"/>
    <col min="11" max="12" width="7.42578125" customWidth="1"/>
    <col min="13" max="13" width="11.7109375" customWidth="1"/>
    <col min="14" max="14" width="27.85546875" customWidth="1"/>
    <col min="15" max="15" width="5.5703125" customWidth="1"/>
    <col min="16" max="16" width="25.5703125" customWidth="1"/>
    <col min="17" max="17" width="5.5703125" customWidth="1"/>
    <col min="18" max="18" width="31.28515625" customWidth="1"/>
    <col min="19" max="19" width="5.5703125" customWidth="1"/>
    <col min="20" max="20" width="25.5703125" customWidth="1"/>
    <col min="21" max="21" width="5.5703125" customWidth="1"/>
    <col min="22" max="22" width="36.5703125" customWidth="1"/>
    <col min="23" max="23" width="5.5703125" customWidth="1"/>
    <col min="24" max="24" width="32.28515625" customWidth="1"/>
    <col min="25" max="25" width="5.5703125" customWidth="1"/>
    <col min="26" max="26" width="25.5703125" customWidth="1"/>
    <col min="27" max="27" width="5.5703125" customWidth="1"/>
    <col min="28" max="28" width="25.5703125" customWidth="1"/>
    <col min="29" max="29" width="5.5703125" customWidth="1"/>
    <col min="30" max="30" width="25.5703125" customWidth="1"/>
    <col min="31" max="31" width="5.5703125" customWidth="1"/>
    <col min="32" max="32" width="25.5703125" customWidth="1"/>
    <col min="33" max="33" width="5.5703125" customWidth="1"/>
    <col min="34" max="34" width="25.5703125" customWidth="1"/>
    <col min="35" max="35" width="5.5703125" customWidth="1"/>
    <col min="36" max="36" width="25.5703125" customWidth="1"/>
    <col min="37" max="37" width="5.5703125" customWidth="1"/>
  </cols>
  <sheetData>
    <row r="1" spans="1:37" ht="12.75">
      <c r="A1" s="1414" t="s">
        <v>12632</v>
      </c>
      <c r="B1" s="1414" t="s">
        <v>0</v>
      </c>
      <c r="C1" s="1418" t="s">
        <v>12519</v>
      </c>
      <c r="D1" s="1433" t="s">
        <v>13519</v>
      </c>
      <c r="E1" s="1433" t="s">
        <v>13537</v>
      </c>
      <c r="F1" s="1410" t="s">
        <v>1</v>
      </c>
      <c r="G1" s="1410" t="s">
        <v>12538</v>
      </c>
      <c r="H1" s="1410" t="s">
        <v>12637</v>
      </c>
      <c r="I1" s="1410" t="s">
        <v>12</v>
      </c>
      <c r="J1" s="1410" t="s">
        <v>8173</v>
      </c>
      <c r="K1" s="1410" t="s">
        <v>13517</v>
      </c>
      <c r="L1" s="1410" t="s">
        <v>13518</v>
      </c>
      <c r="M1" s="1438" t="s">
        <v>12634</v>
      </c>
      <c r="N1" s="1426" t="s">
        <v>12521</v>
      </c>
      <c r="O1" s="1357"/>
      <c r="P1" s="1427" t="s">
        <v>12522</v>
      </c>
      <c r="Q1" s="1357"/>
      <c r="R1" s="1423" t="s">
        <v>12523</v>
      </c>
      <c r="S1" s="1357"/>
      <c r="T1" s="1422" t="s">
        <v>12524</v>
      </c>
      <c r="U1" s="1357"/>
      <c r="V1" s="1421" t="s">
        <v>12525</v>
      </c>
      <c r="W1" s="1357"/>
      <c r="X1" s="1429" t="s">
        <v>12526</v>
      </c>
      <c r="Y1" s="1357"/>
      <c r="Z1" s="1430" t="s">
        <v>12527</v>
      </c>
      <c r="AA1" s="1357"/>
      <c r="AB1" s="1431" t="s">
        <v>12528</v>
      </c>
      <c r="AC1" s="1357"/>
      <c r="AD1" s="1432" t="s">
        <v>12529</v>
      </c>
      <c r="AE1" s="1357"/>
      <c r="AF1" s="1428" t="s">
        <v>12530</v>
      </c>
      <c r="AG1" s="1357"/>
      <c r="AH1" s="1426" t="s">
        <v>12531</v>
      </c>
      <c r="AI1" s="1357"/>
      <c r="AJ1" s="1427" t="s">
        <v>12532</v>
      </c>
      <c r="AK1" s="1357"/>
    </row>
    <row r="2" spans="1:37" ht="24" customHeight="1">
      <c r="A2" s="1377"/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7"/>
      <c r="M2" s="1377"/>
      <c r="N2" s="184" t="s">
        <v>0</v>
      </c>
      <c r="O2" s="184" t="s">
        <v>12538</v>
      </c>
      <c r="P2" s="677" t="s">
        <v>0</v>
      </c>
      <c r="Q2" s="677" t="s">
        <v>12538</v>
      </c>
      <c r="R2" s="675" t="s">
        <v>0</v>
      </c>
      <c r="S2" s="675" t="s">
        <v>12538</v>
      </c>
      <c r="T2" s="674" t="s">
        <v>0</v>
      </c>
      <c r="U2" s="674" t="s">
        <v>12538</v>
      </c>
      <c r="V2" s="672" t="s">
        <v>0</v>
      </c>
      <c r="W2" s="672" t="s">
        <v>12538</v>
      </c>
      <c r="X2" s="678" t="s">
        <v>0</v>
      </c>
      <c r="Y2" s="678" t="s">
        <v>12538</v>
      </c>
      <c r="Z2" s="679" t="s">
        <v>0</v>
      </c>
      <c r="AA2" s="679" t="s">
        <v>12538</v>
      </c>
      <c r="AB2" s="680" t="s">
        <v>0</v>
      </c>
      <c r="AC2" s="680" t="s">
        <v>12538</v>
      </c>
      <c r="AD2" s="681" t="s">
        <v>0</v>
      </c>
      <c r="AE2" s="681" t="s">
        <v>12538</v>
      </c>
      <c r="AF2" s="18" t="s">
        <v>0</v>
      </c>
      <c r="AG2" s="18" t="s">
        <v>12538</v>
      </c>
      <c r="AH2" s="184" t="s">
        <v>0</v>
      </c>
      <c r="AI2" s="184" t="s">
        <v>12538</v>
      </c>
      <c r="AJ2" s="677" t="s">
        <v>0</v>
      </c>
      <c r="AK2" s="677" t="s">
        <v>12538</v>
      </c>
    </row>
    <row r="3" spans="1:37" ht="12.75">
      <c r="A3" s="19"/>
      <c r="B3" s="19"/>
      <c r="C3" s="19"/>
      <c r="D3" s="746"/>
      <c r="E3" s="746"/>
      <c r="F3" s="746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</row>
    <row r="4" spans="1:37" ht="12.75">
      <c r="A4" s="19"/>
      <c r="B4" s="19"/>
      <c r="C4" s="1434" t="s">
        <v>13538</v>
      </c>
      <c r="D4" s="1392"/>
      <c r="E4" s="1392"/>
      <c r="F4" s="1392"/>
      <c r="G4" s="1392"/>
      <c r="H4" s="1392"/>
      <c r="I4" s="1392"/>
      <c r="J4" s="1392"/>
      <c r="K4" s="1392"/>
      <c r="L4" s="1392"/>
      <c r="M4" s="1393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</row>
    <row r="5" spans="1:37" ht="12.75">
      <c r="A5" s="19"/>
      <c r="B5" s="19"/>
      <c r="C5" s="1394"/>
      <c r="D5" s="1395"/>
      <c r="E5" s="1395"/>
      <c r="F5" s="1395"/>
      <c r="G5" s="1395"/>
      <c r="H5" s="1395"/>
      <c r="I5" s="1395"/>
      <c r="J5" s="1395"/>
      <c r="K5" s="1395"/>
      <c r="L5" s="1395"/>
      <c r="M5" s="1396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 spans="1:37" ht="12.75">
      <c r="A6" s="26"/>
      <c r="B6" s="26"/>
      <c r="C6" s="26"/>
      <c r="D6" s="747"/>
      <c r="E6" s="747"/>
      <c r="F6" s="747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</row>
    <row r="7" spans="1:37" ht="12.75">
      <c r="A7" s="202"/>
      <c r="B7" s="202"/>
      <c r="C7" s="201"/>
      <c r="D7" s="38"/>
      <c r="E7" s="38"/>
      <c r="F7" s="37"/>
      <c r="G7" s="37"/>
      <c r="H7" s="5"/>
      <c r="I7" s="37"/>
      <c r="J7" s="37"/>
      <c r="K7" s="37"/>
      <c r="L7" s="37"/>
      <c r="M7" s="37"/>
      <c r="N7" s="197"/>
      <c r="O7" s="197"/>
      <c r="P7" s="198"/>
      <c r="Q7" s="198"/>
      <c r="R7" s="199"/>
      <c r="S7" s="199"/>
      <c r="T7" s="200"/>
      <c r="U7" s="200"/>
      <c r="V7" s="200"/>
      <c r="W7" s="180"/>
      <c r="X7" s="181"/>
      <c r="Y7" s="181"/>
      <c r="Z7" s="182"/>
      <c r="AA7" s="182"/>
      <c r="AB7" s="201"/>
      <c r="AC7" s="201"/>
      <c r="AD7" s="202"/>
      <c r="AE7" s="202"/>
      <c r="AF7" s="37"/>
      <c r="AG7" s="37"/>
      <c r="AH7" s="197"/>
      <c r="AI7" s="197"/>
      <c r="AJ7" s="198"/>
      <c r="AK7" s="198"/>
    </row>
    <row r="8" spans="1:37" ht="12.75">
      <c r="A8" s="748" t="s">
        <v>3326</v>
      </c>
      <c r="B8" s="314" t="s">
        <v>5881</v>
      </c>
      <c r="C8" s="680">
        <v>0</v>
      </c>
      <c r="D8" s="34" t="e">
        <f t="shared" ref="D8:D10" ca="1" si="0">E8/G8</f>
        <v>#VALUE!</v>
      </c>
      <c r="E8" s="54" t="str">
        <f ca="1">IFERROR(VLOOKUP(N8,Cennik!$A$4:$B436, 2, FALSE()) * O8 + VLOOKUP(P8,Cennik!$A$4:$B436, 2, FALSE()) * Q8 + VLOOKUP(R8,Cennik!$A$4:$B436, 2, FALSE()) * S8 + VLOOKUP(T8,Cennik!$A$4:$B436, 2, FALSE()) * U8 + VLOOKUP(V8,Cennik!$A$4:$B436, 2, FALSE()) * W8 + VLOOKUP(X8,Cennik!$A$4:$B436, 2, FALSE()) * Y8 + VLOOKUP(Z8,Cennik!$A$4:$B436, 2, FALSE()) * AA8 + VLOOKUP(AB8,Cennik!$A$4:$B436, 2, FALSE()) * AC8 + VLOOKUP(AD8,Cennik!$A$4:$B436, 2, FALSE()) * AE8 + VLOOKUP(AF8,Cennik!$A$4:$B436, 2, FALSE()) * AG8 + VLOOKUP(AH8,Cennik!$A$4:$B436, 2, FALSE()) * AI8 + VLOOKUP(AJ8,Cennik!$A$4:$B436, 2, FALSE()) * AK8 + VLOOKUP("Stamina",Cennik!$A$4:$B436,2,FALSE()) * L8,"Brak wartości")</f>
        <v>Brak wartości</v>
      </c>
      <c r="F8" s="18" t="s">
        <v>5882</v>
      </c>
      <c r="G8" s="18">
        <v>3</v>
      </c>
      <c r="H8" s="18" t="s">
        <v>4531</v>
      </c>
      <c r="I8" s="18">
        <v>0.2</v>
      </c>
      <c r="J8" s="18"/>
      <c r="K8" s="18">
        <v>5</v>
      </c>
      <c r="L8" s="18">
        <v>5</v>
      </c>
      <c r="M8" s="18" t="s">
        <v>12651</v>
      </c>
      <c r="N8" s="184" t="s">
        <v>298</v>
      </c>
      <c r="O8" s="184">
        <v>3</v>
      </c>
      <c r="P8" s="677" t="s">
        <v>40</v>
      </c>
      <c r="Q8" s="677"/>
      <c r="R8" s="675" t="s">
        <v>40</v>
      </c>
      <c r="S8" s="675"/>
      <c r="T8" s="674" t="s">
        <v>40</v>
      </c>
      <c r="U8" s="674"/>
      <c r="V8" s="672" t="s">
        <v>40</v>
      </c>
      <c r="W8" s="672"/>
      <c r="X8" s="678" t="s">
        <v>40</v>
      </c>
      <c r="Y8" s="678"/>
      <c r="Z8" s="679" t="s">
        <v>40</v>
      </c>
      <c r="AA8" s="679"/>
      <c r="AB8" s="680" t="s">
        <v>40</v>
      </c>
      <c r="AC8" s="680"/>
      <c r="AD8" s="681" t="s">
        <v>40</v>
      </c>
      <c r="AE8" s="681"/>
      <c r="AF8" s="18" t="s">
        <v>40</v>
      </c>
      <c r="AG8" s="18"/>
      <c r="AH8" s="184" t="s">
        <v>40</v>
      </c>
      <c r="AI8" s="184"/>
      <c r="AJ8" s="677" t="s">
        <v>40</v>
      </c>
      <c r="AK8" s="677"/>
    </row>
    <row r="9" spans="1:37" ht="12.75">
      <c r="A9" s="748" t="s">
        <v>3326</v>
      </c>
      <c r="B9" s="71" t="s">
        <v>5886</v>
      </c>
      <c r="C9" s="680">
        <v>1</v>
      </c>
      <c r="D9" s="34">
        <f t="shared" si="0"/>
        <v>3.375</v>
      </c>
      <c r="E9" s="54">
        <f>IFERROR(VLOOKUP(N9,Cennik!$A$4:$B436, 2, FALSE()) * O9 + VLOOKUP(P9,Cennik!$A$4:$B436, 2, FALSE()) * Q9 + VLOOKUP(R9,Cennik!$A$4:$B436, 2, FALSE()) * S9 + VLOOKUP(T9,Cennik!$A$4:$B436, 2, FALSE()) * U9 + VLOOKUP(V9,Cennik!$A$4:$B436, 2, FALSE()) * W9 + VLOOKUP(X9,Cennik!$A$4:$B436, 2, FALSE()) * Y9 + VLOOKUP(Z9,Cennik!$A$4:$B436, 2, FALSE()) * AA9 + VLOOKUP(AB9,Cennik!$A$4:$B436, 2, FALSE()) * AC9 + VLOOKUP(AD9,Cennik!$A$4:$B436, 2, FALSE()) * AE9 + VLOOKUP(AF9,Cennik!$A$4:$B436, 2, FALSE()) * AG9 + VLOOKUP(AH9,Cennik!$A$4:$B436, 2, FALSE()) * AI9 + VLOOKUP(AJ9,Cennik!$A$4:$B436, 2, FALSE()) * AK9 + VLOOKUP("Stamina",Cennik!$A$4:$B436,2,FALSE()) * L9,"Brak wartości")</f>
        <v>6.75</v>
      </c>
      <c r="F9" s="18" t="s">
        <v>5887</v>
      </c>
      <c r="G9" s="18">
        <v>2</v>
      </c>
      <c r="H9" s="18" t="s">
        <v>4531</v>
      </c>
      <c r="I9" s="18">
        <v>0.1</v>
      </c>
      <c r="J9" s="18"/>
      <c r="K9" s="18">
        <v>5</v>
      </c>
      <c r="L9" s="18">
        <v>5</v>
      </c>
      <c r="M9" s="18" t="s">
        <v>12651</v>
      </c>
      <c r="N9" s="184" t="s">
        <v>660</v>
      </c>
      <c r="O9" s="184">
        <v>1</v>
      </c>
      <c r="P9" s="677" t="s">
        <v>40</v>
      </c>
      <c r="Q9" s="677"/>
      <c r="R9" s="675" t="s">
        <v>40</v>
      </c>
      <c r="S9" s="675"/>
      <c r="T9" s="674" t="s">
        <v>40</v>
      </c>
      <c r="U9" s="674"/>
      <c r="V9" s="672" t="s">
        <v>40</v>
      </c>
      <c r="W9" s="672"/>
      <c r="X9" s="678" t="s">
        <v>40</v>
      </c>
      <c r="Y9" s="678"/>
      <c r="Z9" s="679" t="s">
        <v>40</v>
      </c>
      <c r="AA9" s="679"/>
      <c r="AB9" s="680" t="s">
        <v>40</v>
      </c>
      <c r="AC9" s="680"/>
      <c r="AD9" s="681" t="s">
        <v>40</v>
      </c>
      <c r="AE9" s="681"/>
      <c r="AF9" s="18" t="s">
        <v>40</v>
      </c>
      <c r="AG9" s="18"/>
      <c r="AH9" s="184" t="s">
        <v>40</v>
      </c>
      <c r="AI9" s="184"/>
      <c r="AJ9" s="677" t="s">
        <v>40</v>
      </c>
      <c r="AK9" s="677"/>
    </row>
    <row r="10" spans="1:37" ht="12.75">
      <c r="A10" s="748" t="s">
        <v>3326</v>
      </c>
      <c r="B10" s="749" t="s">
        <v>5891</v>
      </c>
      <c r="C10" s="680">
        <v>2</v>
      </c>
      <c r="D10" s="34" t="e">
        <f t="shared" ca="1" si="0"/>
        <v>#VALUE!</v>
      </c>
      <c r="E10" s="54" t="str">
        <f ca="1">IFERROR(VLOOKUP(N10,Cennik!$A$4:$B436, 2, FALSE()) * O10 + VLOOKUP(P10,Cennik!$A$4:$B436, 2, FALSE()) * Q10 + VLOOKUP(R10,Cennik!$A$4:$B436, 2, FALSE()) * S10 + VLOOKUP(T10,Cennik!$A$4:$B436, 2, FALSE()) * U10 + VLOOKUP(V10,Cennik!$A$4:$B436, 2, FALSE()) * W10 + VLOOKUP(X10,Cennik!$A$4:$B436, 2, FALSE()) * Y10 + VLOOKUP(Z10,Cennik!$A$4:$B436, 2, FALSE()) * AA10 + VLOOKUP(AB10,Cennik!$A$4:$B436, 2, FALSE()) * AC10 + VLOOKUP(AD10,Cennik!$A$4:$B436, 2, FALSE()) * AE10 + VLOOKUP(AF10,Cennik!$A$4:$B436, 2, FALSE()) * AG10 + VLOOKUP(AH10,Cennik!$A$4:$B436, 2, FALSE()) * AI10 + VLOOKUP(AJ10,Cennik!$A$4:$B436, 2, FALSE()) * AK10 + VLOOKUP("Stamina",Cennik!$A$4:$B436,2,FALSE()) * L10,"Brak wartości")</f>
        <v>Brak wartości</v>
      </c>
      <c r="F10" s="18" t="s">
        <v>5892</v>
      </c>
      <c r="G10" s="18">
        <v>3</v>
      </c>
      <c r="H10" s="18" t="s">
        <v>4531</v>
      </c>
      <c r="I10" s="18">
        <v>0.3</v>
      </c>
      <c r="J10" s="18"/>
      <c r="K10" s="18">
        <v>5</v>
      </c>
      <c r="L10" s="18">
        <v>5</v>
      </c>
      <c r="M10" s="18" t="s">
        <v>12651</v>
      </c>
      <c r="N10" s="184" t="s">
        <v>325</v>
      </c>
      <c r="O10" s="184">
        <v>3</v>
      </c>
      <c r="P10" s="677" t="s">
        <v>40</v>
      </c>
      <c r="Q10" s="677"/>
      <c r="R10" s="675" t="s">
        <v>40</v>
      </c>
      <c r="S10" s="675"/>
      <c r="T10" s="674" t="s">
        <v>40</v>
      </c>
      <c r="U10" s="674"/>
      <c r="V10" s="672" t="s">
        <v>40</v>
      </c>
      <c r="W10" s="672"/>
      <c r="X10" s="678" t="s">
        <v>40</v>
      </c>
      <c r="Y10" s="678"/>
      <c r="Z10" s="679" t="s">
        <v>40</v>
      </c>
      <c r="AA10" s="679"/>
      <c r="AB10" s="680" t="s">
        <v>40</v>
      </c>
      <c r="AC10" s="680"/>
      <c r="AD10" s="681" t="s">
        <v>40</v>
      </c>
      <c r="AE10" s="681"/>
      <c r="AF10" s="18" t="s">
        <v>40</v>
      </c>
      <c r="AG10" s="18"/>
      <c r="AH10" s="184" t="s">
        <v>40</v>
      </c>
      <c r="AI10" s="184"/>
      <c r="AJ10" s="677" t="s">
        <v>40</v>
      </c>
      <c r="AK10" s="677"/>
    </row>
    <row r="11" spans="1:37" ht="12.75">
      <c r="A11" s="750"/>
      <c r="B11" s="750"/>
      <c r="C11" s="751"/>
      <c r="D11" s="752"/>
      <c r="E11" s="752"/>
      <c r="F11" s="753"/>
      <c r="G11" s="753"/>
      <c r="H11" s="753"/>
      <c r="I11" s="753"/>
      <c r="J11" s="753"/>
      <c r="K11" s="753"/>
      <c r="L11" s="753"/>
      <c r="M11" s="753"/>
      <c r="N11" s="754"/>
      <c r="O11" s="754"/>
      <c r="P11" s="755"/>
      <c r="Q11" s="755"/>
      <c r="R11" s="756"/>
      <c r="S11" s="756"/>
      <c r="T11" s="757"/>
      <c r="U11" s="757"/>
      <c r="V11" s="758"/>
      <c r="W11" s="758"/>
      <c r="X11" s="759"/>
      <c r="Y11" s="759"/>
      <c r="Z11" s="760"/>
      <c r="AA11" s="760"/>
      <c r="AB11" s="751"/>
      <c r="AC11" s="751"/>
      <c r="AD11" s="750"/>
      <c r="AE11" s="750"/>
      <c r="AF11" s="753"/>
      <c r="AG11" s="753"/>
      <c r="AH11" s="754"/>
      <c r="AI11" s="754"/>
      <c r="AJ11" s="755"/>
      <c r="AK11" s="755"/>
    </row>
    <row r="12" spans="1:37" ht="12.75">
      <c r="A12" s="748" t="s">
        <v>3326</v>
      </c>
      <c r="B12" s="761" t="s">
        <v>6756</v>
      </c>
      <c r="C12" s="168">
        <v>1</v>
      </c>
      <c r="D12" s="34" t="e">
        <f t="shared" ref="D12:D24" si="1">E12/G12</f>
        <v>#VALUE!</v>
      </c>
      <c r="E12" s="34" t="str">
        <f>IFERROR(VLOOKUP(N12,Cennik!$A$4:$B436, 2, FALSE()) * O12 + VLOOKUP(P12,Cennik!$A$4:$B436, 2, FALSE()) * Q12 + VLOOKUP(R12,Cennik!$A$4:$B436, 2, FALSE()) * S12 + VLOOKUP(T12,Cennik!$A$4:$B436, 2, FALSE()) * U12 + VLOOKUP(V12,Cennik!$A$4:$B436, 2, FALSE()) * W12 + VLOOKUP(X12,Cennik!$A$4:$B436, 2, FALSE()) * Y12 + VLOOKUP(Z12,Cennik!$A$4:$B436, 2, FALSE()) * AA12 + VLOOKUP(AB12,Cennik!$A$4:$B436, 2, FALSE()) * AC12 + VLOOKUP(AD12,Cennik!$A$4:$B436, 2, FALSE()) * AE12 + VLOOKUP(AF12,Cennik!$A$4:$B436, 2, FALSE()) * AG12 + VLOOKUP(AH12,Cennik!$A$4:$B436, 2, FALSE()) * AI12 + VLOOKUP(AJ12,Cennik!$A$4:$B436, 2, FALSE()) * AK12 + VLOOKUP("Stamina",Cennik!$A$4:$B436,2,FALSE()) * L12,"Brak wartości")</f>
        <v>Brak wartości</v>
      </c>
      <c r="F12" s="5" t="s">
        <v>6757</v>
      </c>
      <c r="G12" s="5">
        <v>2</v>
      </c>
      <c r="H12" s="5" t="s">
        <v>4531</v>
      </c>
      <c r="I12" s="5">
        <v>0.5</v>
      </c>
      <c r="J12" s="37"/>
      <c r="K12" s="5">
        <v>5</v>
      </c>
      <c r="L12" s="5">
        <v>5</v>
      </c>
      <c r="M12" s="5" t="s">
        <v>12651</v>
      </c>
      <c r="N12" s="161" t="s">
        <v>5886</v>
      </c>
      <c r="O12" s="161">
        <v>1</v>
      </c>
      <c r="P12" s="162" t="s">
        <v>5881</v>
      </c>
      <c r="Q12" s="162">
        <v>3</v>
      </c>
      <c r="R12" s="163" t="s">
        <v>40</v>
      </c>
      <c r="S12" s="199"/>
      <c r="T12" s="164" t="s">
        <v>40</v>
      </c>
      <c r="U12" s="200"/>
      <c r="V12" s="165" t="s">
        <v>40</v>
      </c>
      <c r="W12" s="180"/>
      <c r="X12" s="166" t="s">
        <v>40</v>
      </c>
      <c r="Y12" s="181"/>
      <c r="Z12" s="167" t="s">
        <v>40</v>
      </c>
      <c r="AA12" s="182"/>
      <c r="AB12" s="168" t="s">
        <v>40</v>
      </c>
      <c r="AC12" s="201"/>
      <c r="AD12" s="169" t="s">
        <v>40</v>
      </c>
      <c r="AE12" s="202"/>
      <c r="AF12" s="5" t="s">
        <v>40</v>
      </c>
      <c r="AG12" s="37"/>
      <c r="AH12" s="161" t="s">
        <v>40</v>
      </c>
      <c r="AI12" s="197"/>
      <c r="AJ12" s="162" t="s">
        <v>40</v>
      </c>
      <c r="AK12" s="198"/>
    </row>
    <row r="13" spans="1:37" ht="12.75">
      <c r="A13" s="748" t="s">
        <v>3326</v>
      </c>
      <c r="B13" s="761" t="s">
        <v>6761</v>
      </c>
      <c r="C13" s="168">
        <v>1</v>
      </c>
      <c r="D13" s="34" t="e">
        <f t="shared" si="1"/>
        <v>#VALUE!</v>
      </c>
      <c r="E13" s="34" t="str">
        <f>IFERROR(VLOOKUP(N13,Cennik!$A$4:$B436, 2, FALSE()) * O13 + VLOOKUP(P13,Cennik!$A$4:$B436, 2, FALSE()) * Q13 + VLOOKUP(R13,Cennik!$A$4:$B436, 2, FALSE()) * S13 + VLOOKUP(T13,Cennik!$A$4:$B436, 2, FALSE()) * U13 + VLOOKUP(V13,Cennik!$A$4:$B436, 2, FALSE()) * W13 + VLOOKUP(X13,Cennik!$A$4:$B436, 2, FALSE()) * Y13 + VLOOKUP(Z13,Cennik!$A$4:$B436, 2, FALSE()) * AA13 + VLOOKUP(AB13,Cennik!$A$4:$B436, 2, FALSE()) * AC13 + VLOOKUP(AD13,Cennik!$A$4:$B436, 2, FALSE()) * AE13 + VLOOKUP(AF13,Cennik!$A$4:$B436, 2, FALSE()) * AG13 + VLOOKUP(AH13,Cennik!$A$4:$B436, 2, FALSE()) * AI13 + VLOOKUP(AJ13,Cennik!$A$4:$B436, 2, FALSE()) * AK13 + VLOOKUP("Stamina",Cennik!$A$4:$B436,2,FALSE()) * L13,"Brak wartości")</f>
        <v>Brak wartości</v>
      </c>
      <c r="F13" s="5" t="s">
        <v>6762</v>
      </c>
      <c r="G13" s="5">
        <v>1</v>
      </c>
      <c r="H13" s="5" t="s">
        <v>4531</v>
      </c>
      <c r="I13" s="5">
        <v>1.5</v>
      </c>
      <c r="J13" s="37"/>
      <c r="K13" s="5">
        <v>5</v>
      </c>
      <c r="L13" s="5">
        <v>5</v>
      </c>
      <c r="M13" s="5" t="s">
        <v>12651</v>
      </c>
      <c r="N13" s="161" t="s">
        <v>5886</v>
      </c>
      <c r="O13" s="161">
        <v>1</v>
      </c>
      <c r="P13" s="162" t="s">
        <v>5881</v>
      </c>
      <c r="Q13" s="162">
        <v>3</v>
      </c>
      <c r="R13" s="163" t="s">
        <v>1186</v>
      </c>
      <c r="S13" s="163">
        <v>1</v>
      </c>
      <c r="T13" s="164" t="s">
        <v>1191</v>
      </c>
      <c r="U13" s="164">
        <v>1</v>
      </c>
      <c r="V13" s="165" t="s">
        <v>40</v>
      </c>
      <c r="W13" s="180"/>
      <c r="X13" s="166" t="s">
        <v>40</v>
      </c>
      <c r="Y13" s="181"/>
      <c r="Z13" s="167" t="s">
        <v>40</v>
      </c>
      <c r="AA13" s="182"/>
      <c r="AB13" s="168" t="s">
        <v>40</v>
      </c>
      <c r="AC13" s="201"/>
      <c r="AD13" s="169" t="s">
        <v>40</v>
      </c>
      <c r="AE13" s="202"/>
      <c r="AF13" s="5" t="s">
        <v>40</v>
      </c>
      <c r="AG13" s="37"/>
      <c r="AH13" s="161" t="s">
        <v>40</v>
      </c>
      <c r="AI13" s="197"/>
      <c r="AJ13" s="162" t="s">
        <v>40</v>
      </c>
      <c r="AK13" s="198"/>
    </row>
    <row r="14" spans="1:37" ht="12.75">
      <c r="A14" s="748" t="s">
        <v>3326</v>
      </c>
      <c r="B14" s="762" t="s">
        <v>5896</v>
      </c>
      <c r="C14" s="680">
        <v>1</v>
      </c>
      <c r="D14" s="34" t="e">
        <f t="shared" si="1"/>
        <v>#VALUE!</v>
      </c>
      <c r="E14" s="54" t="str">
        <f>IFERROR(VLOOKUP(N14,Cennik!$A$4:$B436, 2, FALSE()) * O14 + VLOOKUP(P14,Cennik!$A$4:$B436, 2, FALSE()) * Q14 + VLOOKUP(R14,Cennik!$A$4:$B436, 2, FALSE()) * S14 + VLOOKUP(T14,Cennik!$A$4:$B436, 2, FALSE()) * U14 + VLOOKUP(V14,Cennik!$A$4:$B436, 2, FALSE()) * W14 + VLOOKUP(X14,Cennik!$A$4:$B436, 2, FALSE()) * Y14 + VLOOKUP(Z14,Cennik!$A$4:$B436, 2, FALSE()) * AA14 + VLOOKUP(AB14,Cennik!$A$4:$B436, 2, FALSE()) * AC14 + VLOOKUP(AD14,Cennik!$A$4:$B436, 2, FALSE()) * AE14 + VLOOKUP(AF14,Cennik!$A$4:$B436, 2, FALSE()) * AG14 + VLOOKUP(AH14,Cennik!$A$4:$B436, 2, FALSE()) * AI14 + VLOOKUP(AJ14,Cennik!$A$4:$B436, 2, FALSE()) * AK14 + VLOOKUP("Stamina",Cennik!$A$4:$B436,2,FALSE()) * L14,"Brak wartości")</f>
        <v>Brak wartości</v>
      </c>
      <c r="F14" s="18" t="s">
        <v>5897</v>
      </c>
      <c r="G14" s="18">
        <v>1</v>
      </c>
      <c r="H14" s="18" t="s">
        <v>4531</v>
      </c>
      <c r="I14" s="18">
        <v>1</v>
      </c>
      <c r="J14" s="18"/>
      <c r="K14" s="18">
        <v>5</v>
      </c>
      <c r="L14" s="18">
        <v>5</v>
      </c>
      <c r="M14" s="18" t="s">
        <v>12651</v>
      </c>
      <c r="N14" s="184" t="s">
        <v>5886</v>
      </c>
      <c r="O14" s="184">
        <v>1</v>
      </c>
      <c r="P14" s="677" t="s">
        <v>5881</v>
      </c>
      <c r="Q14" s="677">
        <v>8</v>
      </c>
      <c r="R14" s="675" t="s">
        <v>40</v>
      </c>
      <c r="S14" s="675"/>
      <c r="T14" s="674" t="s">
        <v>40</v>
      </c>
      <c r="U14" s="674"/>
      <c r="V14" s="672" t="s">
        <v>40</v>
      </c>
      <c r="W14" s="672"/>
      <c r="X14" s="678" t="s">
        <v>40</v>
      </c>
      <c r="Y14" s="678"/>
      <c r="Z14" s="679" t="s">
        <v>40</v>
      </c>
      <c r="AA14" s="679"/>
      <c r="AB14" s="680" t="s">
        <v>40</v>
      </c>
      <c r="AC14" s="680"/>
      <c r="AD14" s="681" t="s">
        <v>40</v>
      </c>
      <c r="AE14" s="681"/>
      <c r="AF14" s="18" t="s">
        <v>40</v>
      </c>
      <c r="AG14" s="18"/>
      <c r="AH14" s="184" t="s">
        <v>40</v>
      </c>
      <c r="AI14" s="184"/>
      <c r="AJ14" s="677" t="s">
        <v>40</v>
      </c>
      <c r="AK14" s="677"/>
    </row>
    <row r="15" spans="1:37" ht="12.75">
      <c r="A15" s="748" t="s">
        <v>3326</v>
      </c>
      <c r="B15" s="762" t="s">
        <v>5901</v>
      </c>
      <c r="C15" s="680">
        <v>1</v>
      </c>
      <c r="D15" s="34" t="e">
        <f t="shared" si="1"/>
        <v>#VALUE!</v>
      </c>
      <c r="E15" s="54" t="str">
        <f>IFERROR(VLOOKUP(N15,Cennik!$A$4:$B436, 2, FALSE()) * O15 + VLOOKUP(P15,Cennik!$A$4:$B436, 2, FALSE()) * Q15 + VLOOKUP(R15,Cennik!$A$4:$B436, 2, FALSE()) * S15 + VLOOKUP(T15,Cennik!$A$4:$B436, 2, FALSE()) * U15 + VLOOKUP(V15,Cennik!$A$4:$B436, 2, FALSE()) * W15 + VLOOKUP(X15,Cennik!$A$4:$B436, 2, FALSE()) * Y15 + VLOOKUP(Z15,Cennik!$A$4:$B436, 2, FALSE()) * AA15 + VLOOKUP(AB15,Cennik!$A$4:$B436, 2, FALSE()) * AC15 + VLOOKUP(AD15,Cennik!$A$4:$B436, 2, FALSE()) * AE15 + VLOOKUP(AF15,Cennik!$A$4:$B436, 2, FALSE()) * AG15 + VLOOKUP(AH15,Cennik!$A$4:$B436, 2, FALSE()) * AI15 + VLOOKUP(AJ15,Cennik!$A$4:$B436, 2, FALSE()) * AK15 + VLOOKUP("Stamina",Cennik!$A$4:$B436,2,FALSE()) * L15,"Brak wartości")</f>
        <v>Brak wartości</v>
      </c>
      <c r="F15" s="18" t="s">
        <v>5902</v>
      </c>
      <c r="G15" s="18">
        <v>1</v>
      </c>
      <c r="H15" s="18" t="s">
        <v>4531</v>
      </c>
      <c r="I15" s="18">
        <v>1</v>
      </c>
      <c r="J15" s="18"/>
      <c r="K15" s="18">
        <v>5</v>
      </c>
      <c r="L15" s="18">
        <v>5</v>
      </c>
      <c r="M15" s="18" t="s">
        <v>12651</v>
      </c>
      <c r="N15" s="184" t="s">
        <v>5886</v>
      </c>
      <c r="O15" s="184">
        <v>1</v>
      </c>
      <c r="P15" s="677" t="s">
        <v>5881</v>
      </c>
      <c r="Q15" s="677">
        <v>6</v>
      </c>
      <c r="R15" s="675" t="s">
        <v>40</v>
      </c>
      <c r="S15" s="675"/>
      <c r="T15" s="674" t="s">
        <v>40</v>
      </c>
      <c r="U15" s="674"/>
      <c r="V15" s="672" t="s">
        <v>40</v>
      </c>
      <c r="W15" s="672"/>
      <c r="X15" s="678" t="s">
        <v>40</v>
      </c>
      <c r="Y15" s="678"/>
      <c r="Z15" s="679" t="s">
        <v>40</v>
      </c>
      <c r="AA15" s="679"/>
      <c r="AB15" s="680" t="s">
        <v>40</v>
      </c>
      <c r="AC15" s="680"/>
      <c r="AD15" s="681" t="s">
        <v>40</v>
      </c>
      <c r="AE15" s="681"/>
      <c r="AF15" s="18" t="s">
        <v>40</v>
      </c>
      <c r="AG15" s="18"/>
      <c r="AH15" s="184" t="s">
        <v>40</v>
      </c>
      <c r="AI15" s="184"/>
      <c r="AJ15" s="677" t="s">
        <v>40</v>
      </c>
      <c r="AK15" s="677"/>
    </row>
    <row r="16" spans="1:37" ht="12.75">
      <c r="A16" s="748" t="s">
        <v>3326</v>
      </c>
      <c r="B16" s="763" t="s">
        <v>5906</v>
      </c>
      <c r="C16" s="680">
        <v>1</v>
      </c>
      <c r="D16" s="34" t="e">
        <f t="shared" si="1"/>
        <v>#VALUE!</v>
      </c>
      <c r="E16" s="54" t="str">
        <f>IFERROR(VLOOKUP(N16,Cennik!$A$4:$B436, 2, FALSE()) * O16 + VLOOKUP(P16,Cennik!$A$4:$B436, 2, FALSE()) * Q16 + VLOOKUP(R16,Cennik!$A$4:$B436, 2, FALSE()) * S16 + VLOOKUP(T16,Cennik!$A$4:$B436, 2, FALSE()) * U16 + VLOOKUP(V16,Cennik!$A$4:$B436, 2, FALSE()) * W16 + VLOOKUP(X16,Cennik!$A$4:$B436, 2, FALSE()) * Y16 + VLOOKUP(Z16,Cennik!$A$4:$B436, 2, FALSE()) * AA16 + VLOOKUP(AB16,Cennik!$A$4:$B436, 2, FALSE()) * AC16 + VLOOKUP(AD16,Cennik!$A$4:$B436, 2, FALSE()) * AE16 + VLOOKUP(AF16,Cennik!$A$4:$B436, 2, FALSE()) * AG16 + VLOOKUP(AH16,Cennik!$A$4:$B436, 2, FALSE()) * AI16 + VLOOKUP(AJ16,Cennik!$A$4:$B436, 2, FALSE()) * AK16 + VLOOKUP("Stamina",Cennik!$A$4:$B436,2,FALSE()) * L16,"Brak wartości")</f>
        <v>Brak wartości</v>
      </c>
      <c r="F16" s="18" t="s">
        <v>5907</v>
      </c>
      <c r="G16" s="18">
        <v>1</v>
      </c>
      <c r="H16" s="18" t="s">
        <v>4531</v>
      </c>
      <c r="I16" s="18">
        <v>1</v>
      </c>
      <c r="J16" s="18"/>
      <c r="K16" s="18">
        <v>5</v>
      </c>
      <c r="L16" s="18">
        <v>10</v>
      </c>
      <c r="M16" s="18" t="s">
        <v>12651</v>
      </c>
      <c r="N16" s="184" t="s">
        <v>5886</v>
      </c>
      <c r="O16" s="184">
        <v>1</v>
      </c>
      <c r="P16" s="677" t="s">
        <v>5881</v>
      </c>
      <c r="Q16" s="677">
        <v>6</v>
      </c>
      <c r="R16" s="675" t="s">
        <v>40</v>
      </c>
      <c r="S16" s="675"/>
      <c r="T16" s="674" t="s">
        <v>40</v>
      </c>
      <c r="U16" s="674"/>
      <c r="V16" s="672" t="s">
        <v>40</v>
      </c>
      <c r="W16" s="672"/>
      <c r="X16" s="678" t="s">
        <v>40</v>
      </c>
      <c r="Y16" s="678"/>
      <c r="Z16" s="679" t="s">
        <v>40</v>
      </c>
      <c r="AA16" s="679"/>
      <c r="AB16" s="680" t="s">
        <v>40</v>
      </c>
      <c r="AC16" s="680"/>
      <c r="AD16" s="681" t="s">
        <v>40</v>
      </c>
      <c r="AE16" s="681"/>
      <c r="AF16" s="18" t="s">
        <v>40</v>
      </c>
      <c r="AG16" s="18"/>
      <c r="AH16" s="184" t="s">
        <v>40</v>
      </c>
      <c r="AI16" s="184"/>
      <c r="AJ16" s="677" t="s">
        <v>40</v>
      </c>
      <c r="AK16" s="677"/>
    </row>
    <row r="17" spans="1:37" ht="12.75">
      <c r="A17" s="748" t="s">
        <v>3326</v>
      </c>
      <c r="B17" s="749" t="s">
        <v>5911</v>
      </c>
      <c r="C17" s="680">
        <v>2</v>
      </c>
      <c r="D17" s="34" t="e">
        <f t="shared" ca="1" si="1"/>
        <v>#VALUE!</v>
      </c>
      <c r="E17" s="54" t="str">
        <f ca="1">IFERROR(VLOOKUP(N17,Cennik!$A$4:$B436, 2, FALSE()) * O17 + VLOOKUP(P17,Cennik!$A$4:$B436, 2, FALSE()) * Q17 + VLOOKUP(R17,Cennik!$A$4:$B436, 2, FALSE()) * S17 + VLOOKUP(T17,Cennik!$A$4:$B436, 2, FALSE()) * U17 + VLOOKUP(V17,Cennik!$A$4:$B436, 2, FALSE()) * W17 + VLOOKUP(X17,Cennik!$A$4:$B436, 2, FALSE()) * Y17 + VLOOKUP(Z17,Cennik!$A$4:$B436, 2, FALSE()) * AA17 + VLOOKUP(AB17,Cennik!$A$4:$B436, 2, FALSE()) * AC17 + VLOOKUP(AD17,Cennik!$A$4:$B436, 2, FALSE()) * AE17 + VLOOKUP(AF17,Cennik!$A$4:$B436, 2, FALSE()) * AG17 + VLOOKUP(AH17,Cennik!$A$4:$B436, 2, FALSE()) * AI17 + VLOOKUP(AJ17,Cennik!$A$4:$B436, 2, FALSE()) * AK17 + VLOOKUP("Stamina",Cennik!$A$4:$B436,2,FALSE()) * L17,"Brak wartości")</f>
        <v>Brak wartości</v>
      </c>
      <c r="F17" s="18" t="s">
        <v>5912</v>
      </c>
      <c r="G17" s="18">
        <v>1</v>
      </c>
      <c r="H17" s="18" t="s">
        <v>4531</v>
      </c>
      <c r="I17" s="18">
        <v>1</v>
      </c>
      <c r="J17" s="18"/>
      <c r="K17" s="18">
        <v>5</v>
      </c>
      <c r="L17" s="18">
        <v>10</v>
      </c>
      <c r="M17" s="18" t="s">
        <v>12651</v>
      </c>
      <c r="N17" s="184" t="s">
        <v>5886</v>
      </c>
      <c r="O17" s="184">
        <v>3</v>
      </c>
      <c r="P17" s="677" t="s">
        <v>5891</v>
      </c>
      <c r="Q17" s="677">
        <v>10</v>
      </c>
      <c r="R17" s="675" t="s">
        <v>840</v>
      </c>
      <c r="S17" s="675">
        <v>2</v>
      </c>
      <c r="T17" s="674" t="s">
        <v>40</v>
      </c>
      <c r="U17" s="674"/>
      <c r="V17" s="672" t="s">
        <v>40</v>
      </c>
      <c r="W17" s="672"/>
      <c r="X17" s="678" t="s">
        <v>40</v>
      </c>
      <c r="Y17" s="678"/>
      <c r="Z17" s="679" t="s">
        <v>40</v>
      </c>
      <c r="AA17" s="679"/>
      <c r="AB17" s="680" t="s">
        <v>40</v>
      </c>
      <c r="AC17" s="680"/>
      <c r="AD17" s="681" t="s">
        <v>40</v>
      </c>
      <c r="AE17" s="681"/>
      <c r="AF17" s="18" t="s">
        <v>40</v>
      </c>
      <c r="AG17" s="18"/>
      <c r="AH17" s="184" t="s">
        <v>40</v>
      </c>
      <c r="AI17" s="184"/>
      <c r="AJ17" s="677" t="s">
        <v>40</v>
      </c>
      <c r="AK17" s="677"/>
    </row>
    <row r="18" spans="1:37" ht="12.75">
      <c r="A18" s="748" t="s">
        <v>3326</v>
      </c>
      <c r="B18" s="749" t="s">
        <v>5916</v>
      </c>
      <c r="C18" s="680">
        <v>2</v>
      </c>
      <c r="D18" s="34" t="e">
        <f t="shared" ca="1" si="1"/>
        <v>#VALUE!</v>
      </c>
      <c r="E18" s="54" t="str">
        <f ca="1">IFERROR(VLOOKUP(N18,Cennik!$A$4:$B436, 2, FALSE()) * O18 + VLOOKUP(P18,Cennik!$A$4:$B436, 2, FALSE()) * Q18 + VLOOKUP(R18,Cennik!$A$4:$B436, 2, FALSE()) * S18 + VLOOKUP(T18,Cennik!$A$4:$B436, 2, FALSE()) * U18 + VLOOKUP(V18,Cennik!$A$4:$B436, 2, FALSE()) * W18 + VLOOKUP(X18,Cennik!$A$4:$B436, 2, FALSE()) * Y18 + VLOOKUP(Z18,Cennik!$A$4:$B436, 2, FALSE()) * AA18 + VLOOKUP(AB18,Cennik!$A$4:$B436, 2, FALSE()) * AC18 + VLOOKUP(AD18,Cennik!$A$4:$B436, 2, FALSE()) * AE18 + VLOOKUP(AF18,Cennik!$A$4:$B436, 2, FALSE()) * AG18 + VLOOKUP(AH18,Cennik!$A$4:$B436, 2, FALSE()) * AI18 + VLOOKUP(AJ18,Cennik!$A$4:$B436, 2, FALSE()) * AK18 + VLOOKUP("Stamina",Cennik!$A$4:$B436,2,FALSE()) * L18,"Brak wartości")</f>
        <v>Brak wartości</v>
      </c>
      <c r="F18" s="18" t="s">
        <v>5917</v>
      </c>
      <c r="G18" s="18">
        <v>1</v>
      </c>
      <c r="H18" s="18" t="s">
        <v>4531</v>
      </c>
      <c r="I18" s="18">
        <v>1</v>
      </c>
      <c r="J18" s="18"/>
      <c r="K18" s="18">
        <v>5</v>
      </c>
      <c r="L18" s="18">
        <v>10</v>
      </c>
      <c r="M18" s="18" t="s">
        <v>12651</v>
      </c>
      <c r="N18" s="184" t="s">
        <v>5886</v>
      </c>
      <c r="O18" s="184">
        <v>2</v>
      </c>
      <c r="P18" s="677" t="s">
        <v>5891</v>
      </c>
      <c r="Q18" s="677">
        <v>6</v>
      </c>
      <c r="R18" s="675" t="s">
        <v>840</v>
      </c>
      <c r="S18" s="675">
        <v>1</v>
      </c>
      <c r="T18" s="674" t="s">
        <v>40</v>
      </c>
      <c r="U18" s="674"/>
      <c r="V18" s="672" t="s">
        <v>40</v>
      </c>
      <c r="W18" s="672"/>
      <c r="X18" s="678" t="s">
        <v>40</v>
      </c>
      <c r="Y18" s="678"/>
      <c r="Z18" s="679" t="s">
        <v>40</v>
      </c>
      <c r="AA18" s="679"/>
      <c r="AB18" s="680" t="s">
        <v>40</v>
      </c>
      <c r="AC18" s="680"/>
      <c r="AD18" s="681" t="s">
        <v>40</v>
      </c>
      <c r="AE18" s="681"/>
      <c r="AF18" s="18" t="s">
        <v>40</v>
      </c>
      <c r="AG18" s="18"/>
      <c r="AH18" s="184" t="s">
        <v>40</v>
      </c>
      <c r="AI18" s="184"/>
      <c r="AJ18" s="677" t="s">
        <v>40</v>
      </c>
      <c r="AK18" s="677"/>
    </row>
    <row r="19" spans="1:37" ht="12.75">
      <c r="A19" s="748" t="s">
        <v>3326</v>
      </c>
      <c r="B19" s="764" t="s">
        <v>5921</v>
      </c>
      <c r="C19" s="680">
        <v>3</v>
      </c>
      <c r="D19" s="34" t="e">
        <f t="shared" ca="1" si="1"/>
        <v>#VALUE!</v>
      </c>
      <c r="E19" s="54" t="str">
        <f ca="1">IFERROR(VLOOKUP(N19,Cennik!$A$4:$B436, 2, FALSE()) * O19 + VLOOKUP(P19,Cennik!$A$4:$B436, 2, FALSE()) * Q19 + VLOOKUP(R19,Cennik!$A$4:$B436, 2, FALSE()) * S19 + VLOOKUP(T19,Cennik!$A$4:$B436, 2, FALSE()) * U19 + VLOOKUP(V19,Cennik!$A$4:$B436, 2, FALSE()) * W19 + VLOOKUP(X19,Cennik!$A$4:$B436, 2, FALSE()) * Y19 + VLOOKUP(Z19,Cennik!$A$4:$B436, 2, FALSE()) * AA19 + VLOOKUP(AB19,Cennik!$A$4:$B436, 2, FALSE()) * AC19 + VLOOKUP(AD19,Cennik!$A$4:$B436, 2, FALSE()) * AE19 + VLOOKUP(AF19,Cennik!$A$4:$B436, 2, FALSE()) * AG19 + VLOOKUP(AH19,Cennik!$A$4:$B436, 2, FALSE()) * AI19 + VLOOKUP(AJ19,Cennik!$A$4:$B436, 2, FALSE()) * AK19 + VLOOKUP("Stamina",Cennik!$A$4:$B436,2,FALSE()) * L19,"Brak wartości")</f>
        <v>Brak wartości</v>
      </c>
      <c r="F19" s="18" t="s">
        <v>5922</v>
      </c>
      <c r="G19" s="18">
        <v>1</v>
      </c>
      <c r="H19" s="18" t="s">
        <v>4531</v>
      </c>
      <c r="I19" s="18">
        <v>1</v>
      </c>
      <c r="J19" s="18"/>
      <c r="K19" s="18">
        <v>5</v>
      </c>
      <c r="L19" s="18">
        <v>20</v>
      </c>
      <c r="M19" s="18" t="s">
        <v>12651</v>
      </c>
      <c r="N19" s="184" t="s">
        <v>5886</v>
      </c>
      <c r="O19" s="184">
        <v>2</v>
      </c>
      <c r="P19" s="677" t="s">
        <v>5881</v>
      </c>
      <c r="Q19" s="677">
        <v>6</v>
      </c>
      <c r="R19" s="675" t="s">
        <v>840</v>
      </c>
      <c r="S19" s="675">
        <v>1</v>
      </c>
      <c r="T19" s="674" t="s">
        <v>40</v>
      </c>
      <c r="U19" s="674"/>
      <c r="V19" s="672" t="s">
        <v>40</v>
      </c>
      <c r="W19" s="672"/>
      <c r="X19" s="678" t="s">
        <v>40</v>
      </c>
      <c r="Y19" s="678"/>
      <c r="Z19" s="679" t="s">
        <v>40</v>
      </c>
      <c r="AA19" s="679"/>
      <c r="AB19" s="680" t="s">
        <v>40</v>
      </c>
      <c r="AC19" s="680"/>
      <c r="AD19" s="681" t="s">
        <v>40</v>
      </c>
      <c r="AE19" s="681"/>
      <c r="AF19" s="18" t="s">
        <v>40</v>
      </c>
      <c r="AG19" s="18"/>
      <c r="AH19" s="184" t="s">
        <v>40</v>
      </c>
      <c r="AI19" s="184"/>
      <c r="AJ19" s="677" t="s">
        <v>40</v>
      </c>
      <c r="AK19" s="677"/>
    </row>
    <row r="20" spans="1:37" ht="12.75">
      <c r="A20" s="748" t="s">
        <v>3326</v>
      </c>
      <c r="B20" s="765" t="s">
        <v>5926</v>
      </c>
      <c r="C20" s="680">
        <v>3</v>
      </c>
      <c r="D20" s="34" t="e">
        <f t="shared" ca="1" si="1"/>
        <v>#VALUE!</v>
      </c>
      <c r="E20" s="54" t="str">
        <f ca="1">IFERROR(VLOOKUP(N20,Cennik!$A$4:$B436, 2, FALSE()) * O20 + VLOOKUP(P20,Cennik!$A$4:$B436, 2, FALSE()) * Q20 + VLOOKUP(R20,Cennik!$A$4:$B436, 2, FALSE()) * S20 + VLOOKUP(T20,Cennik!$A$4:$B436, 2, FALSE()) * U20 + VLOOKUP(V20,Cennik!$A$4:$B436, 2, FALSE()) * W20 + VLOOKUP(X20,Cennik!$A$4:$B436, 2, FALSE()) * Y20 + VLOOKUP(Z20,Cennik!$A$4:$B436, 2, FALSE()) * AA20 + VLOOKUP(AB20,Cennik!$A$4:$B436, 2, FALSE()) * AC20 + VLOOKUP(AD20,Cennik!$A$4:$B436, 2, FALSE()) * AE20 + VLOOKUP(AF20,Cennik!$A$4:$B436, 2, FALSE()) * AG20 + VLOOKUP(AH20,Cennik!$A$4:$B436, 2, FALSE()) * AI20 + VLOOKUP(AJ20,Cennik!$A$4:$B436, 2, FALSE()) * AK20 + VLOOKUP("Stamina",Cennik!$A$4:$B436,2,FALSE()) * L20,"Brak wartości")</f>
        <v>Brak wartości</v>
      </c>
      <c r="F20" s="18" t="s">
        <v>13539</v>
      </c>
      <c r="G20" s="18">
        <v>1</v>
      </c>
      <c r="H20" s="18" t="s">
        <v>4531</v>
      </c>
      <c r="I20" s="18">
        <v>1</v>
      </c>
      <c r="J20" s="18"/>
      <c r="K20" s="18">
        <v>5</v>
      </c>
      <c r="L20" s="18">
        <v>20</v>
      </c>
      <c r="M20" s="18" t="s">
        <v>12651</v>
      </c>
      <c r="N20" s="184" t="s">
        <v>5886</v>
      </c>
      <c r="O20" s="184">
        <v>2</v>
      </c>
      <c r="P20" s="677" t="s">
        <v>5891</v>
      </c>
      <c r="Q20" s="677">
        <v>10</v>
      </c>
      <c r="R20" s="675" t="s">
        <v>840</v>
      </c>
      <c r="S20" s="675">
        <v>2</v>
      </c>
      <c r="T20" s="674" t="s">
        <v>40</v>
      </c>
      <c r="U20" s="674"/>
      <c r="V20" s="672" t="s">
        <v>40</v>
      </c>
      <c r="W20" s="672"/>
      <c r="X20" s="678" t="s">
        <v>40</v>
      </c>
      <c r="Y20" s="678"/>
      <c r="Z20" s="679" t="s">
        <v>40</v>
      </c>
      <c r="AA20" s="679"/>
      <c r="AB20" s="680" t="s">
        <v>40</v>
      </c>
      <c r="AC20" s="680"/>
      <c r="AD20" s="681" t="s">
        <v>40</v>
      </c>
      <c r="AE20" s="681"/>
      <c r="AF20" s="18" t="s">
        <v>40</v>
      </c>
      <c r="AG20" s="18"/>
      <c r="AH20" s="184" t="s">
        <v>40</v>
      </c>
      <c r="AI20" s="184"/>
      <c r="AJ20" s="677" t="s">
        <v>40</v>
      </c>
      <c r="AK20" s="677"/>
    </row>
    <row r="21" spans="1:37" ht="12.75">
      <c r="A21" s="748" t="s">
        <v>3326</v>
      </c>
      <c r="B21" s="764" t="s">
        <v>5931</v>
      </c>
      <c r="C21" s="680">
        <v>3</v>
      </c>
      <c r="D21" s="34" t="e">
        <f t="shared" ca="1" si="1"/>
        <v>#VALUE!</v>
      </c>
      <c r="E21" s="54" t="str">
        <f ca="1">IFERROR(VLOOKUP(N21,Cennik!$A$4:$B436, 2, FALSE()) * O21 + VLOOKUP(P21,Cennik!$A$4:$B436, 2, FALSE()) * Q21 + VLOOKUP(R21,Cennik!$A$4:$B436, 2, FALSE()) * S21 + VLOOKUP(T21,Cennik!$A$4:$B436, 2, FALSE()) * U21 + VLOOKUP(V21,Cennik!$A$4:$B436, 2, FALSE()) * W21 + VLOOKUP(X21,Cennik!$A$4:$B436, 2, FALSE()) * Y21 + VLOOKUP(Z21,Cennik!$A$4:$B436, 2, FALSE()) * AA21 + VLOOKUP(AB21,Cennik!$A$4:$B436, 2, FALSE()) * AC21 + VLOOKUP(AD21,Cennik!$A$4:$B436, 2, FALSE()) * AE21 + VLOOKUP(AF21,Cennik!$A$4:$B436, 2, FALSE()) * AG21 + VLOOKUP(AH21,Cennik!$A$4:$B436, 2, FALSE()) * AI21 + VLOOKUP(AJ21,Cennik!$A$4:$B436, 2, FALSE()) * AK21 + VLOOKUP("Stamina",Cennik!$A$4:$B436,2,FALSE()) * L21,"Brak wartości")</f>
        <v>Brak wartości</v>
      </c>
      <c r="F21" s="18" t="s">
        <v>5932</v>
      </c>
      <c r="G21" s="18">
        <v>1</v>
      </c>
      <c r="H21" s="18" t="s">
        <v>4531</v>
      </c>
      <c r="I21" s="18">
        <v>1</v>
      </c>
      <c r="J21" s="18"/>
      <c r="K21" s="18">
        <v>5</v>
      </c>
      <c r="L21" s="18">
        <v>20</v>
      </c>
      <c r="M21" s="18" t="s">
        <v>12651</v>
      </c>
      <c r="N21" s="184" t="s">
        <v>5886</v>
      </c>
      <c r="O21" s="184">
        <v>2</v>
      </c>
      <c r="P21" s="677" t="s">
        <v>5891</v>
      </c>
      <c r="Q21" s="677">
        <v>4</v>
      </c>
      <c r="R21" s="675" t="s">
        <v>1221</v>
      </c>
      <c r="S21" s="675">
        <v>2</v>
      </c>
      <c r="T21" s="674" t="s">
        <v>437</v>
      </c>
      <c r="U21" s="674">
        <v>5</v>
      </c>
      <c r="V21" s="672" t="s">
        <v>840</v>
      </c>
      <c r="W21" s="672">
        <v>2</v>
      </c>
      <c r="X21" s="678" t="s">
        <v>40</v>
      </c>
      <c r="Y21" s="678"/>
      <c r="Z21" s="679" t="s">
        <v>40</v>
      </c>
      <c r="AA21" s="679"/>
      <c r="AB21" s="680" t="s">
        <v>40</v>
      </c>
      <c r="AC21" s="680"/>
      <c r="AD21" s="681" t="s">
        <v>40</v>
      </c>
      <c r="AE21" s="681"/>
      <c r="AF21" s="18" t="s">
        <v>40</v>
      </c>
      <c r="AG21" s="18"/>
      <c r="AH21" s="184" t="s">
        <v>40</v>
      </c>
      <c r="AI21" s="184"/>
      <c r="AJ21" s="677" t="s">
        <v>40</v>
      </c>
      <c r="AK21" s="677"/>
    </row>
    <row r="22" spans="1:37" ht="12.75">
      <c r="A22" s="748" t="s">
        <v>3326</v>
      </c>
      <c r="B22" s="766" t="s">
        <v>5936</v>
      </c>
      <c r="C22" s="680">
        <v>4</v>
      </c>
      <c r="D22" s="34" t="e">
        <f t="shared" ca="1" si="1"/>
        <v>#VALUE!</v>
      </c>
      <c r="E22" s="54" t="str">
        <f ca="1">IFERROR(VLOOKUP(N22,Cennik!$A$4:$B436, 2, FALSE()) * O22 + VLOOKUP(P22,Cennik!$A$4:$B436, 2, FALSE()) * Q22 + VLOOKUP(R22,Cennik!$A$4:$B436, 2, FALSE()) * S22 + VLOOKUP(T22,Cennik!$A$4:$B436, 2, FALSE()) * U22 + VLOOKUP(V22,Cennik!$A$4:$B436, 2, FALSE()) * W22 + VLOOKUP(X22,Cennik!$A$4:$B436, 2, FALSE()) * Y22 + VLOOKUP(Z22,Cennik!$A$4:$B436, 2, FALSE()) * AA22 + VLOOKUP(AB22,Cennik!$A$4:$B436, 2, FALSE()) * AC22 + VLOOKUP(AD22,Cennik!$A$4:$B436, 2, FALSE()) * AE22 + VLOOKUP(AF22,Cennik!$A$4:$B436, 2, FALSE()) * AG22 + VLOOKUP(AH22,Cennik!$A$4:$B436, 2, FALSE()) * AI22 + VLOOKUP(AJ22,Cennik!$A$4:$B436, 2, FALSE()) * AK22 + VLOOKUP("Stamina",Cennik!$A$4:$B436,2,FALSE()) * L22,"Brak wartości")</f>
        <v>Brak wartości</v>
      </c>
      <c r="F22" s="18" t="s">
        <v>5937</v>
      </c>
      <c r="G22" s="18">
        <v>1</v>
      </c>
      <c r="H22" s="18" t="s">
        <v>4531</v>
      </c>
      <c r="I22" s="18">
        <v>1</v>
      </c>
      <c r="J22" s="18"/>
      <c r="K22" s="18">
        <v>5</v>
      </c>
      <c r="L22" s="18">
        <v>20</v>
      </c>
      <c r="M22" s="18" t="s">
        <v>12651</v>
      </c>
      <c r="N22" s="184" t="s">
        <v>5886</v>
      </c>
      <c r="O22" s="184">
        <v>2</v>
      </c>
      <c r="P22" s="677" t="s">
        <v>5891</v>
      </c>
      <c r="Q22" s="677">
        <v>4</v>
      </c>
      <c r="R22" s="675" t="s">
        <v>1221</v>
      </c>
      <c r="S22" s="675">
        <v>2</v>
      </c>
      <c r="T22" s="674" t="s">
        <v>1226</v>
      </c>
      <c r="U22" s="674">
        <v>2</v>
      </c>
      <c r="V22" s="672" t="s">
        <v>840</v>
      </c>
      <c r="W22" s="672">
        <v>2</v>
      </c>
      <c r="X22" s="678" t="s">
        <v>40</v>
      </c>
      <c r="Y22" s="678"/>
      <c r="Z22" s="679" t="s">
        <v>40</v>
      </c>
      <c r="AA22" s="679"/>
      <c r="AB22" s="680" t="s">
        <v>40</v>
      </c>
      <c r="AC22" s="680"/>
      <c r="AD22" s="681" t="s">
        <v>40</v>
      </c>
      <c r="AE22" s="681"/>
      <c r="AF22" s="18" t="s">
        <v>40</v>
      </c>
      <c r="AG22" s="18"/>
      <c r="AH22" s="184" t="s">
        <v>40</v>
      </c>
      <c r="AI22" s="184"/>
      <c r="AJ22" s="677" t="s">
        <v>40</v>
      </c>
      <c r="AK22" s="677"/>
    </row>
    <row r="23" spans="1:37" ht="12.75">
      <c r="A23" s="748" t="s">
        <v>3326</v>
      </c>
      <c r="B23" s="767" t="s">
        <v>5941</v>
      </c>
      <c r="C23" s="680">
        <v>5</v>
      </c>
      <c r="D23" s="34" t="e">
        <f t="shared" ca="1" si="1"/>
        <v>#VALUE!</v>
      </c>
      <c r="E23" s="54" t="str">
        <f ca="1">IFERROR(VLOOKUP(N23,Cennik!$A$4:$B436, 2, FALSE()) * O23 + VLOOKUP(P23,Cennik!$A$4:$B436, 2, FALSE()) * Q23 + VLOOKUP(R23,Cennik!$A$4:$B436, 2, FALSE()) * S23 + VLOOKUP(T23,Cennik!$A$4:$B436, 2, FALSE()) * U23 + VLOOKUP(V23,Cennik!$A$4:$B436, 2, FALSE()) * W23 + VLOOKUP(X23,Cennik!$A$4:$B436, 2, FALSE()) * Y23 + VLOOKUP(Z23,Cennik!$A$4:$B436, 2, FALSE()) * AA23 + VLOOKUP(AB23,Cennik!$A$4:$B436, 2, FALSE()) * AC23 + VLOOKUP(AD23,Cennik!$A$4:$B436, 2, FALSE()) * AE23 + VLOOKUP(AF23,Cennik!$A$4:$B436, 2, FALSE()) * AG23 + VLOOKUP(AH23,Cennik!$A$4:$B436, 2, FALSE()) * AI23 + VLOOKUP(AJ23,Cennik!$A$4:$B436, 2, FALSE()) * AK23 + VLOOKUP("Stamina",Cennik!$A$4:$B436,2,FALSE()) * L23,"Brak wartości")</f>
        <v>Brak wartości</v>
      </c>
      <c r="F23" s="18" t="s">
        <v>5942</v>
      </c>
      <c r="G23" s="18">
        <v>1</v>
      </c>
      <c r="H23" s="18" t="s">
        <v>4531</v>
      </c>
      <c r="I23" s="18">
        <v>1</v>
      </c>
      <c r="J23" s="18"/>
      <c r="K23" s="18">
        <v>10</v>
      </c>
      <c r="L23" s="18">
        <v>20</v>
      </c>
      <c r="M23" s="18" t="s">
        <v>12651</v>
      </c>
      <c r="N23" s="184" t="s">
        <v>5886</v>
      </c>
      <c r="O23" s="184">
        <v>3</v>
      </c>
      <c r="P23" s="677" t="s">
        <v>5891</v>
      </c>
      <c r="Q23" s="677">
        <v>6</v>
      </c>
      <c r="R23" s="675" t="s">
        <v>1231</v>
      </c>
      <c r="S23" s="675">
        <v>1</v>
      </c>
      <c r="T23" s="674" t="s">
        <v>1221</v>
      </c>
      <c r="U23" s="674">
        <v>1</v>
      </c>
      <c r="V23" s="672" t="s">
        <v>840</v>
      </c>
      <c r="W23" s="672">
        <v>3</v>
      </c>
      <c r="X23" s="678" t="s">
        <v>40</v>
      </c>
      <c r="Y23" s="678"/>
      <c r="Z23" s="679" t="s">
        <v>40</v>
      </c>
      <c r="AA23" s="679"/>
      <c r="AB23" s="680" t="s">
        <v>40</v>
      </c>
      <c r="AC23" s="680"/>
      <c r="AD23" s="681" t="s">
        <v>40</v>
      </c>
      <c r="AE23" s="681"/>
      <c r="AF23" s="18" t="s">
        <v>40</v>
      </c>
      <c r="AG23" s="18"/>
      <c r="AH23" s="184" t="s">
        <v>40</v>
      </c>
      <c r="AI23" s="184"/>
      <c r="AJ23" s="677" t="s">
        <v>40</v>
      </c>
      <c r="AK23" s="677"/>
    </row>
    <row r="24" spans="1:37" ht="12.75">
      <c r="A24" s="748" t="s">
        <v>3326</v>
      </c>
      <c r="B24" s="767" t="s">
        <v>5946</v>
      </c>
      <c r="C24" s="680">
        <v>5</v>
      </c>
      <c r="D24" s="34" t="e">
        <f t="shared" ca="1" si="1"/>
        <v>#VALUE!</v>
      </c>
      <c r="E24" s="54" t="str">
        <f ca="1">IFERROR(VLOOKUP(N24,Cennik!$A$4:$B436, 2, FALSE()) * O24 + VLOOKUP(P24,Cennik!$A$4:$B436, 2, FALSE()) * Q24 + VLOOKUP(R24,Cennik!$A$4:$B436, 2, FALSE()) * S24 + VLOOKUP(T24,Cennik!$A$4:$B436, 2, FALSE()) * U24 + VLOOKUP(V24,Cennik!$A$4:$B436, 2, FALSE()) * W24 + VLOOKUP(X24,Cennik!$A$4:$B436, 2, FALSE()) * Y24 + VLOOKUP(Z24,Cennik!$A$4:$B436, 2, FALSE()) * AA24 + VLOOKUP(AB24,Cennik!$A$4:$B436, 2, FALSE()) * AC24 + VLOOKUP(AD24,Cennik!$A$4:$B436, 2, FALSE()) * AE24 + VLOOKUP(AF24,Cennik!$A$4:$B436, 2, FALSE()) * AG24 + VLOOKUP(AH24,Cennik!$A$4:$B436, 2, FALSE()) * AI24 + VLOOKUP(AJ24,Cennik!$A$4:$B436, 2, FALSE()) * AK24 + VLOOKUP("Stamina",Cennik!$A$4:$B436,2,FALSE()) * L24,"Brak wartości")</f>
        <v>Brak wartości</v>
      </c>
      <c r="F24" s="18" t="s">
        <v>5947</v>
      </c>
      <c r="G24" s="18">
        <v>1</v>
      </c>
      <c r="H24" s="18" t="s">
        <v>4531</v>
      </c>
      <c r="I24" s="18">
        <v>1</v>
      </c>
      <c r="J24" s="18"/>
      <c r="K24" s="18">
        <v>5</v>
      </c>
      <c r="L24" s="18">
        <v>20</v>
      </c>
      <c r="M24" s="18" t="s">
        <v>12651</v>
      </c>
      <c r="N24" s="184" t="s">
        <v>5886</v>
      </c>
      <c r="O24" s="184">
        <v>3</v>
      </c>
      <c r="P24" s="677" t="s">
        <v>5891</v>
      </c>
      <c r="Q24" s="677">
        <v>6</v>
      </c>
      <c r="R24" s="675" t="s">
        <v>1231</v>
      </c>
      <c r="S24" s="675">
        <v>1</v>
      </c>
      <c r="T24" s="674" t="s">
        <v>1221</v>
      </c>
      <c r="U24" s="674">
        <v>1</v>
      </c>
      <c r="V24" s="672" t="s">
        <v>840</v>
      </c>
      <c r="W24" s="672">
        <v>3</v>
      </c>
      <c r="X24" s="678" t="s">
        <v>40</v>
      </c>
      <c r="Y24" s="678"/>
      <c r="Z24" s="679" t="s">
        <v>40</v>
      </c>
      <c r="AA24" s="679"/>
      <c r="AB24" s="680" t="s">
        <v>40</v>
      </c>
      <c r="AC24" s="680"/>
      <c r="AD24" s="681" t="s">
        <v>40</v>
      </c>
      <c r="AE24" s="681"/>
      <c r="AF24" s="18" t="s">
        <v>40</v>
      </c>
      <c r="AG24" s="18"/>
      <c r="AH24" s="184" t="s">
        <v>40</v>
      </c>
      <c r="AI24" s="184"/>
      <c r="AJ24" s="677" t="s">
        <v>40</v>
      </c>
      <c r="AK24" s="677"/>
    </row>
    <row r="25" spans="1:37" ht="12.75">
      <c r="A25" s="750"/>
      <c r="B25" s="750"/>
      <c r="C25" s="751"/>
      <c r="D25" s="752"/>
      <c r="E25" s="752"/>
      <c r="F25" s="753"/>
      <c r="G25" s="753"/>
      <c r="H25" s="753"/>
      <c r="I25" s="753"/>
      <c r="J25" s="753"/>
      <c r="K25" s="753"/>
      <c r="L25" s="753"/>
      <c r="M25" s="753"/>
      <c r="N25" s="754"/>
      <c r="O25" s="754"/>
      <c r="P25" s="755"/>
      <c r="Q25" s="755"/>
      <c r="R25" s="756"/>
      <c r="S25" s="756"/>
      <c r="T25" s="757"/>
      <c r="U25" s="757"/>
      <c r="V25" s="758"/>
      <c r="W25" s="758"/>
      <c r="X25" s="759"/>
      <c r="Y25" s="759"/>
      <c r="Z25" s="760"/>
      <c r="AA25" s="760"/>
      <c r="AB25" s="751"/>
      <c r="AC25" s="751"/>
      <c r="AD25" s="750"/>
      <c r="AE25" s="750"/>
      <c r="AF25" s="753"/>
      <c r="AG25" s="753"/>
      <c r="AH25" s="754"/>
      <c r="AI25" s="754"/>
      <c r="AJ25" s="755"/>
      <c r="AK25" s="755"/>
    </row>
    <row r="26" spans="1:37" ht="12.75">
      <c r="A26" s="748" t="s">
        <v>3302</v>
      </c>
      <c r="B26" s="46" t="s">
        <v>5951</v>
      </c>
      <c r="C26" s="680">
        <v>0</v>
      </c>
      <c r="D26" s="54" t="e">
        <f t="shared" ref="D26:D39" ca="1" si="2">E26/G26</f>
        <v>#VALUE!</v>
      </c>
      <c r="E26" s="54" t="str">
        <f ca="1">IFERROR(VLOOKUP(N26,Cennik!$A$4:$B436, 2, FALSE()) * O26 + VLOOKUP(P26,Cennik!$A$4:$B436, 2, FALSE()) * Q26 + VLOOKUP(R26,Cennik!$A$4:$B436, 2, FALSE()) * S26 + VLOOKUP(T26,Cennik!$A$4:$B436, 2, FALSE()) * U26 + VLOOKUP(V26,Cennik!$A$4:$B436, 2, FALSE()) * W26 + VLOOKUP(X26,Cennik!$A$4:$B436, 2, FALSE()) * Y26 + VLOOKUP(Z26,Cennik!$A$4:$B436, 2, FALSE()) * AA26 + VLOOKUP(AB26,Cennik!$A$4:$B436, 2, FALSE()) * AC26 + VLOOKUP(AD26,Cennik!$A$4:$B436, 2, FALSE()) * AE26 + VLOOKUP(AF26,Cennik!$A$4:$B436, 2, FALSE()) * AG26 + VLOOKUP(AH26,Cennik!$A$4:$B436, 2, FALSE()) * AI26 + VLOOKUP(AJ26,Cennik!$A$4:$B436, 2, FALSE()) * AK26 + VLOOKUP("Stamina",Cennik!$A$4:$B436,2,FALSE()) * L26,"Brak wartości")</f>
        <v>Brak wartości</v>
      </c>
      <c r="F26" s="18" t="s">
        <v>5952</v>
      </c>
      <c r="G26" s="18">
        <v>1</v>
      </c>
      <c r="H26" s="18" t="s">
        <v>4531</v>
      </c>
      <c r="I26" s="18">
        <v>3</v>
      </c>
      <c r="J26" s="18"/>
      <c r="K26" s="18">
        <v>10</v>
      </c>
      <c r="L26" s="18">
        <v>10</v>
      </c>
      <c r="M26" s="18" t="s">
        <v>12651</v>
      </c>
      <c r="N26" s="184" t="s">
        <v>6756</v>
      </c>
      <c r="O26" s="184">
        <v>1</v>
      </c>
      <c r="P26" s="677" t="s">
        <v>5881</v>
      </c>
      <c r="Q26" s="677">
        <v>3</v>
      </c>
      <c r="R26" s="675" t="s">
        <v>303</v>
      </c>
      <c r="S26" s="675">
        <v>1</v>
      </c>
      <c r="T26" s="674" t="s">
        <v>40</v>
      </c>
      <c r="U26" s="674"/>
      <c r="V26" s="672" t="s">
        <v>40</v>
      </c>
      <c r="W26" s="672"/>
      <c r="X26" s="678" t="s">
        <v>40</v>
      </c>
      <c r="Y26" s="678"/>
      <c r="Z26" s="679" t="s">
        <v>40</v>
      </c>
      <c r="AA26" s="679"/>
      <c r="AB26" s="680" t="s">
        <v>40</v>
      </c>
      <c r="AC26" s="680"/>
      <c r="AD26" s="681" t="s">
        <v>40</v>
      </c>
      <c r="AE26" s="681"/>
      <c r="AF26" s="18" t="s">
        <v>40</v>
      </c>
      <c r="AG26" s="18"/>
      <c r="AH26" s="184" t="s">
        <v>40</v>
      </c>
      <c r="AI26" s="184"/>
      <c r="AJ26" s="677" t="s">
        <v>40</v>
      </c>
      <c r="AK26" s="677"/>
    </row>
    <row r="27" spans="1:37" ht="12.75">
      <c r="A27" s="748" t="s">
        <v>3302</v>
      </c>
      <c r="B27" s="46" t="s">
        <v>5957</v>
      </c>
      <c r="C27" s="680">
        <v>0</v>
      </c>
      <c r="D27" s="54" t="e">
        <f t="shared" ca="1" si="2"/>
        <v>#VALUE!</v>
      </c>
      <c r="E27" s="54" t="str">
        <f ca="1">IFERROR(VLOOKUP(N27,Cennik!$A$4:$B436, 2, FALSE()) * O27 + VLOOKUP(P27,Cennik!$A$4:$B436, 2, FALSE()) * Q27 + VLOOKUP(R27,Cennik!$A$4:$B436, 2, FALSE()) * S27 + VLOOKUP(T27,Cennik!$A$4:$B436, 2, FALSE()) * U27 + VLOOKUP(V27,Cennik!$A$4:$B436, 2, FALSE()) * W27 + VLOOKUP(X27,Cennik!$A$4:$B436, 2, FALSE()) * Y27 + VLOOKUP(Z27,Cennik!$A$4:$B436, 2, FALSE()) * AA27 + VLOOKUP(AB27,Cennik!$A$4:$B436, 2, FALSE()) * AC27 + VLOOKUP(AD27,Cennik!$A$4:$B436, 2, FALSE()) * AE27 + VLOOKUP(AF27,Cennik!$A$4:$B436, 2, FALSE()) * AG27 + VLOOKUP(AH27,Cennik!$A$4:$B436, 2, FALSE()) * AI27 + VLOOKUP(AJ27,Cennik!$A$4:$B436, 2, FALSE()) * AK27 + VLOOKUP("Stamina",Cennik!$A$4:$B436,2,FALSE()) * L27,"Brak wartości")</f>
        <v>Brak wartości</v>
      </c>
      <c r="F27" s="18" t="s">
        <v>5952</v>
      </c>
      <c r="G27" s="18">
        <v>1</v>
      </c>
      <c r="H27" s="18" t="s">
        <v>4531</v>
      </c>
      <c r="I27" s="18">
        <v>3</v>
      </c>
      <c r="J27" s="18"/>
      <c r="K27" s="18">
        <v>10</v>
      </c>
      <c r="L27" s="18">
        <v>10</v>
      </c>
      <c r="M27" s="18" t="s">
        <v>12651</v>
      </c>
      <c r="N27" s="184" t="s">
        <v>6756</v>
      </c>
      <c r="O27" s="184">
        <v>1</v>
      </c>
      <c r="P27" s="677" t="s">
        <v>5881</v>
      </c>
      <c r="Q27" s="677">
        <v>3</v>
      </c>
      <c r="R27" s="675" t="s">
        <v>303</v>
      </c>
      <c r="S27" s="675">
        <v>1</v>
      </c>
      <c r="T27" s="674" t="s">
        <v>40</v>
      </c>
      <c r="U27" s="674"/>
      <c r="V27" s="672" t="s">
        <v>40</v>
      </c>
      <c r="W27" s="672"/>
      <c r="X27" s="678" t="s">
        <v>40</v>
      </c>
      <c r="Y27" s="678"/>
      <c r="Z27" s="679" t="s">
        <v>40</v>
      </c>
      <c r="AA27" s="679"/>
      <c r="AB27" s="680" t="s">
        <v>40</v>
      </c>
      <c r="AC27" s="680"/>
      <c r="AD27" s="681" t="s">
        <v>40</v>
      </c>
      <c r="AE27" s="681"/>
      <c r="AF27" s="18" t="s">
        <v>40</v>
      </c>
      <c r="AG27" s="18"/>
      <c r="AH27" s="184" t="s">
        <v>40</v>
      </c>
      <c r="AI27" s="184"/>
      <c r="AJ27" s="677" t="s">
        <v>40</v>
      </c>
      <c r="AK27" s="677"/>
    </row>
    <row r="28" spans="1:37" ht="12.75">
      <c r="A28" s="748" t="s">
        <v>3302</v>
      </c>
      <c r="B28" s="46" t="s">
        <v>5960</v>
      </c>
      <c r="C28" s="680">
        <v>0</v>
      </c>
      <c r="D28" s="54" t="e">
        <f t="shared" ca="1" si="2"/>
        <v>#VALUE!</v>
      </c>
      <c r="E28" s="54" t="str">
        <f ca="1">IFERROR(VLOOKUP(N28,Cennik!$A$4:$B436, 2, FALSE()) * O28 + VLOOKUP(P28,Cennik!$A$4:$B436, 2, FALSE()) * Q28 + VLOOKUP(R28,Cennik!$A$4:$B436, 2, FALSE()) * S28 + VLOOKUP(T28,Cennik!$A$4:$B436, 2, FALSE()) * U28 + VLOOKUP(V28,Cennik!$A$4:$B436, 2, FALSE()) * W28 + VLOOKUP(X28,Cennik!$A$4:$B436, 2, FALSE()) * Y28 + VLOOKUP(Z28,Cennik!$A$4:$B436, 2, FALSE()) * AA28 + VLOOKUP(AB28,Cennik!$A$4:$B436, 2, FALSE()) * AC28 + VLOOKUP(AD28,Cennik!$A$4:$B436, 2, FALSE()) * AE28 + VLOOKUP(AF28,Cennik!$A$4:$B436, 2, FALSE()) * AG28 + VLOOKUP(AH28,Cennik!$A$4:$B436, 2, FALSE()) * AI28 + VLOOKUP(AJ28,Cennik!$A$4:$B436, 2, FALSE()) * AK28 + VLOOKUP("Stamina",Cennik!$A$4:$B436,2,FALSE()) * L28,"Brak wartości")</f>
        <v>Brak wartości</v>
      </c>
      <c r="F28" s="18" t="s">
        <v>5952</v>
      </c>
      <c r="G28" s="18">
        <v>1</v>
      </c>
      <c r="H28" s="18" t="s">
        <v>4531</v>
      </c>
      <c r="I28" s="18">
        <v>3</v>
      </c>
      <c r="J28" s="18"/>
      <c r="K28" s="18">
        <v>10</v>
      </c>
      <c r="L28" s="18">
        <v>10</v>
      </c>
      <c r="M28" s="18" t="s">
        <v>12651</v>
      </c>
      <c r="N28" s="184" t="s">
        <v>6756</v>
      </c>
      <c r="O28" s="184">
        <v>1</v>
      </c>
      <c r="P28" s="677" t="s">
        <v>5881</v>
      </c>
      <c r="Q28" s="677">
        <v>3</v>
      </c>
      <c r="R28" s="675" t="s">
        <v>303</v>
      </c>
      <c r="S28" s="675">
        <v>1</v>
      </c>
      <c r="T28" s="674" t="s">
        <v>40</v>
      </c>
      <c r="U28" s="674"/>
      <c r="V28" s="672" t="s">
        <v>40</v>
      </c>
      <c r="W28" s="672"/>
      <c r="X28" s="678" t="s">
        <v>40</v>
      </c>
      <c r="Y28" s="678"/>
      <c r="Z28" s="679" t="s">
        <v>40</v>
      </c>
      <c r="AA28" s="679"/>
      <c r="AB28" s="680" t="s">
        <v>40</v>
      </c>
      <c r="AC28" s="680"/>
      <c r="AD28" s="681" t="s">
        <v>40</v>
      </c>
      <c r="AE28" s="681"/>
      <c r="AF28" s="18" t="s">
        <v>40</v>
      </c>
      <c r="AG28" s="18"/>
      <c r="AH28" s="184" t="s">
        <v>40</v>
      </c>
      <c r="AI28" s="184"/>
      <c r="AJ28" s="677" t="s">
        <v>40</v>
      </c>
      <c r="AK28" s="677"/>
    </row>
    <row r="29" spans="1:37" ht="12.75">
      <c r="A29" s="748" t="s">
        <v>3302</v>
      </c>
      <c r="B29" s="46" t="s">
        <v>5964</v>
      </c>
      <c r="C29" s="680">
        <v>0</v>
      </c>
      <c r="D29" s="54" t="e">
        <f t="shared" ca="1" si="2"/>
        <v>#VALUE!</v>
      </c>
      <c r="E29" s="54" t="str">
        <f ca="1">IFERROR(VLOOKUP(N29,Cennik!$A$4:$B436, 2, FALSE()) * O29 + VLOOKUP(P29,Cennik!$A$4:$B436, 2, FALSE()) * Q29 + VLOOKUP(R29,Cennik!$A$4:$B436, 2, FALSE()) * S29 + VLOOKUP(T29,Cennik!$A$4:$B436, 2, FALSE()) * U29 + VLOOKUP(V29,Cennik!$A$4:$B436, 2, FALSE()) * W29 + VLOOKUP(X29,Cennik!$A$4:$B436, 2, FALSE()) * Y29 + VLOOKUP(Z29,Cennik!$A$4:$B436, 2, FALSE()) * AA29 + VLOOKUP(AB29,Cennik!$A$4:$B436, 2, FALSE()) * AC29 + VLOOKUP(AD29,Cennik!$A$4:$B436, 2, FALSE()) * AE29 + VLOOKUP(AF29,Cennik!$A$4:$B436, 2, FALSE()) * AG29 + VLOOKUP(AH29,Cennik!$A$4:$B436, 2, FALSE()) * AI29 + VLOOKUP(AJ29,Cennik!$A$4:$B436, 2, FALSE()) * AK29 + VLOOKUP("Stamina",Cennik!$A$4:$B436,2,FALSE()) * L29,"Brak wartości")</f>
        <v>Brak wartości</v>
      </c>
      <c r="F29" s="18" t="s">
        <v>5965</v>
      </c>
      <c r="G29" s="18">
        <v>1</v>
      </c>
      <c r="H29" s="18" t="s">
        <v>4531</v>
      </c>
      <c r="I29" s="18">
        <v>3</v>
      </c>
      <c r="J29" s="18"/>
      <c r="K29" s="18">
        <v>10</v>
      </c>
      <c r="L29" s="18">
        <v>10</v>
      </c>
      <c r="M29" s="18" t="s">
        <v>12651</v>
      </c>
      <c r="N29" s="184" t="s">
        <v>5881</v>
      </c>
      <c r="O29" s="184">
        <v>4</v>
      </c>
      <c r="P29" s="677" t="s">
        <v>303</v>
      </c>
      <c r="Q29" s="677">
        <v>1</v>
      </c>
      <c r="R29" s="675" t="s">
        <v>40</v>
      </c>
      <c r="S29" s="675"/>
      <c r="T29" s="674" t="s">
        <v>40</v>
      </c>
      <c r="U29" s="674"/>
      <c r="V29" s="672" t="s">
        <v>40</v>
      </c>
      <c r="W29" s="672"/>
      <c r="X29" s="678" t="s">
        <v>40</v>
      </c>
      <c r="Y29" s="678"/>
      <c r="Z29" s="679" t="s">
        <v>40</v>
      </c>
      <c r="AA29" s="679"/>
      <c r="AB29" s="680" t="s">
        <v>40</v>
      </c>
      <c r="AC29" s="680"/>
      <c r="AD29" s="681" t="s">
        <v>40</v>
      </c>
      <c r="AE29" s="681"/>
      <c r="AF29" s="18" t="s">
        <v>40</v>
      </c>
      <c r="AG29" s="18"/>
      <c r="AH29" s="184" t="s">
        <v>40</v>
      </c>
      <c r="AI29" s="184"/>
      <c r="AJ29" s="677" t="s">
        <v>40</v>
      </c>
      <c r="AK29" s="677"/>
    </row>
    <row r="30" spans="1:37" ht="12.75">
      <c r="A30" s="748" t="s">
        <v>3302</v>
      </c>
      <c r="B30" s="46" t="s">
        <v>5969</v>
      </c>
      <c r="C30" s="680">
        <v>0</v>
      </c>
      <c r="D30" s="54" t="e">
        <f t="shared" ca="1" si="2"/>
        <v>#VALUE!</v>
      </c>
      <c r="E30" s="54" t="str">
        <f ca="1">IFERROR(VLOOKUP(N30,Cennik!$A$4:$B436, 2, FALSE()) * O30 + VLOOKUP(P30,Cennik!$A$4:$B436, 2, FALSE()) * Q30 + VLOOKUP(R30,Cennik!$A$4:$B436, 2, FALSE()) * S30 + VLOOKUP(T30,Cennik!$A$4:$B436, 2, FALSE()) * U30 + VLOOKUP(V30,Cennik!$A$4:$B436, 2, FALSE()) * W30 + VLOOKUP(X30,Cennik!$A$4:$B436, 2, FALSE()) * Y30 + VLOOKUP(Z30,Cennik!$A$4:$B436, 2, FALSE()) * AA30 + VLOOKUP(AB30,Cennik!$A$4:$B436, 2, FALSE()) * AC30 + VLOOKUP(AD30,Cennik!$A$4:$B436, 2, FALSE()) * AE30 + VLOOKUP(AF30,Cennik!$A$4:$B436, 2, FALSE()) * AG30 + VLOOKUP(AH30,Cennik!$A$4:$B436, 2, FALSE()) * AI30 + VLOOKUP(AJ30,Cennik!$A$4:$B436, 2, FALSE()) * AK30 + VLOOKUP("Stamina",Cennik!$A$4:$B436,2,FALSE()) * L30,"Brak wartości")</f>
        <v>Brak wartości</v>
      </c>
      <c r="F30" s="18" t="s">
        <v>5965</v>
      </c>
      <c r="G30" s="18">
        <v>1</v>
      </c>
      <c r="H30" s="18" t="s">
        <v>4531</v>
      </c>
      <c r="I30" s="18">
        <v>3</v>
      </c>
      <c r="J30" s="18"/>
      <c r="K30" s="18">
        <v>10</v>
      </c>
      <c r="L30" s="18">
        <v>10</v>
      </c>
      <c r="M30" s="18" t="s">
        <v>12651</v>
      </c>
      <c r="N30" s="184" t="s">
        <v>5881</v>
      </c>
      <c r="O30" s="184">
        <v>4</v>
      </c>
      <c r="P30" s="677" t="s">
        <v>303</v>
      </c>
      <c r="Q30" s="677">
        <v>1</v>
      </c>
      <c r="R30" s="675" t="s">
        <v>40</v>
      </c>
      <c r="S30" s="675"/>
      <c r="T30" s="674" t="s">
        <v>40</v>
      </c>
      <c r="U30" s="674"/>
      <c r="V30" s="672" t="s">
        <v>40</v>
      </c>
      <c r="W30" s="672"/>
      <c r="X30" s="678" t="s">
        <v>40</v>
      </c>
      <c r="Y30" s="678"/>
      <c r="Z30" s="679" t="s">
        <v>40</v>
      </c>
      <c r="AA30" s="679"/>
      <c r="AB30" s="680" t="s">
        <v>40</v>
      </c>
      <c r="AC30" s="680"/>
      <c r="AD30" s="681" t="s">
        <v>40</v>
      </c>
      <c r="AE30" s="681"/>
      <c r="AF30" s="18" t="s">
        <v>40</v>
      </c>
      <c r="AG30" s="18"/>
      <c r="AH30" s="184" t="s">
        <v>40</v>
      </c>
      <c r="AI30" s="184"/>
      <c r="AJ30" s="677" t="s">
        <v>40</v>
      </c>
      <c r="AK30" s="677"/>
    </row>
    <row r="31" spans="1:37" ht="12.75">
      <c r="A31" s="748" t="s">
        <v>3302</v>
      </c>
      <c r="B31" s="46" t="s">
        <v>5973</v>
      </c>
      <c r="C31" s="680">
        <v>0</v>
      </c>
      <c r="D31" s="54" t="e">
        <f t="shared" ca="1" si="2"/>
        <v>#VALUE!</v>
      </c>
      <c r="E31" s="54" t="str">
        <f ca="1">IFERROR(VLOOKUP(N31,Cennik!$A$4:$B436, 2, FALSE()) * O31 + VLOOKUP(P31,Cennik!$A$4:$B436, 2, FALSE()) * Q31 + VLOOKUP(R31,Cennik!$A$4:$B436, 2, FALSE()) * S31 + VLOOKUP(T31,Cennik!$A$4:$B436, 2, FALSE()) * U31 + VLOOKUP(V31,Cennik!$A$4:$B436, 2, FALSE()) * W31 + VLOOKUP(X31,Cennik!$A$4:$B436, 2, FALSE()) * Y31 + VLOOKUP(Z31,Cennik!$A$4:$B436, 2, FALSE()) * AA31 + VLOOKUP(AB31,Cennik!$A$4:$B436, 2, FALSE()) * AC31 + VLOOKUP(AD31,Cennik!$A$4:$B436, 2, FALSE()) * AE31 + VLOOKUP(AF31,Cennik!$A$4:$B436, 2, FALSE()) * AG31 + VLOOKUP(AH31,Cennik!$A$4:$B436, 2, FALSE()) * AI31 + VLOOKUP(AJ31,Cennik!$A$4:$B436, 2, FALSE()) * AK31 + VLOOKUP("Stamina",Cennik!$A$4:$B436,2,FALSE()) * L31,"Brak wartości")</f>
        <v>Brak wartości</v>
      </c>
      <c r="F31" s="18" t="s">
        <v>5965</v>
      </c>
      <c r="G31" s="18">
        <v>1</v>
      </c>
      <c r="H31" s="18" t="s">
        <v>4531</v>
      </c>
      <c r="I31" s="18">
        <v>3</v>
      </c>
      <c r="J31" s="18"/>
      <c r="K31" s="18">
        <v>10</v>
      </c>
      <c r="L31" s="18">
        <v>10</v>
      </c>
      <c r="M31" s="18" t="s">
        <v>12651</v>
      </c>
      <c r="N31" s="184" t="s">
        <v>5881</v>
      </c>
      <c r="O31" s="184">
        <v>4</v>
      </c>
      <c r="P31" s="677" t="s">
        <v>303</v>
      </c>
      <c r="Q31" s="677">
        <v>1</v>
      </c>
      <c r="R31" s="675" t="s">
        <v>40</v>
      </c>
      <c r="S31" s="675"/>
      <c r="T31" s="674" t="s">
        <v>40</v>
      </c>
      <c r="U31" s="674"/>
      <c r="V31" s="672" t="s">
        <v>40</v>
      </c>
      <c r="W31" s="672"/>
      <c r="X31" s="678" t="s">
        <v>40</v>
      </c>
      <c r="Y31" s="678"/>
      <c r="Z31" s="679" t="s">
        <v>40</v>
      </c>
      <c r="AA31" s="679"/>
      <c r="AB31" s="680" t="s">
        <v>40</v>
      </c>
      <c r="AC31" s="680"/>
      <c r="AD31" s="681" t="s">
        <v>40</v>
      </c>
      <c r="AE31" s="681"/>
      <c r="AF31" s="18" t="s">
        <v>40</v>
      </c>
      <c r="AG31" s="18"/>
      <c r="AH31" s="184" t="s">
        <v>40</v>
      </c>
      <c r="AI31" s="184"/>
      <c r="AJ31" s="677" t="s">
        <v>40</v>
      </c>
      <c r="AK31" s="677"/>
    </row>
    <row r="32" spans="1:37" ht="12.75">
      <c r="A32" s="748" t="s">
        <v>3302</v>
      </c>
      <c r="B32" s="46" t="s">
        <v>5977</v>
      </c>
      <c r="C32" s="680">
        <v>0</v>
      </c>
      <c r="D32" s="54" t="e">
        <f t="shared" ca="1" si="2"/>
        <v>#VALUE!</v>
      </c>
      <c r="E32" s="54" t="str">
        <f ca="1">IFERROR(VLOOKUP(N32,Cennik!$A$4:$B436, 2, FALSE()) * O32 + VLOOKUP(P32,Cennik!$A$4:$B436, 2, FALSE()) * Q32 + VLOOKUP(R32,Cennik!$A$4:$B436, 2, FALSE()) * S32 + VLOOKUP(T32,Cennik!$A$4:$B436, 2, FALSE()) * U32 + VLOOKUP(V32,Cennik!$A$4:$B436, 2, FALSE()) * W32 + VLOOKUP(X32,Cennik!$A$4:$B436, 2, FALSE()) * Y32 + VLOOKUP(Z32,Cennik!$A$4:$B436, 2, FALSE()) * AA32 + VLOOKUP(AB32,Cennik!$A$4:$B436, 2, FALSE()) * AC32 + VLOOKUP(AD32,Cennik!$A$4:$B436, 2, FALSE()) * AE32 + VLOOKUP(AF32,Cennik!$A$4:$B436, 2, FALSE()) * AG32 + VLOOKUP(AH32,Cennik!$A$4:$B436, 2, FALSE()) * AI32 + VLOOKUP(AJ32,Cennik!$A$4:$B436, 2, FALSE()) * AK32 + VLOOKUP("Stamina",Cennik!$A$4:$B436,2,FALSE()) * L32,"Brak wartości")</f>
        <v>Brak wartości</v>
      </c>
      <c r="F32" s="18" t="s">
        <v>5965</v>
      </c>
      <c r="G32" s="18">
        <v>1</v>
      </c>
      <c r="H32" s="18" t="s">
        <v>4531</v>
      </c>
      <c r="I32" s="18">
        <v>3</v>
      </c>
      <c r="J32" s="18"/>
      <c r="K32" s="18">
        <v>10</v>
      </c>
      <c r="L32" s="18">
        <v>10</v>
      </c>
      <c r="M32" s="18" t="s">
        <v>12651</v>
      </c>
      <c r="N32" s="184" t="s">
        <v>5881</v>
      </c>
      <c r="O32" s="184">
        <v>4</v>
      </c>
      <c r="P32" s="677" t="s">
        <v>303</v>
      </c>
      <c r="Q32" s="677">
        <v>1</v>
      </c>
      <c r="R32" s="675" t="s">
        <v>40</v>
      </c>
      <c r="S32" s="675"/>
      <c r="T32" s="674" t="s">
        <v>40</v>
      </c>
      <c r="U32" s="674"/>
      <c r="V32" s="672" t="s">
        <v>40</v>
      </c>
      <c r="W32" s="672"/>
      <c r="X32" s="678" t="s">
        <v>40</v>
      </c>
      <c r="Y32" s="678"/>
      <c r="Z32" s="679" t="s">
        <v>40</v>
      </c>
      <c r="AA32" s="679"/>
      <c r="AB32" s="680" t="s">
        <v>40</v>
      </c>
      <c r="AC32" s="680"/>
      <c r="AD32" s="681" t="s">
        <v>40</v>
      </c>
      <c r="AE32" s="681"/>
      <c r="AF32" s="18" t="s">
        <v>40</v>
      </c>
      <c r="AG32" s="18"/>
      <c r="AH32" s="184" t="s">
        <v>40</v>
      </c>
      <c r="AI32" s="184"/>
      <c r="AJ32" s="677" t="s">
        <v>40</v>
      </c>
      <c r="AK32" s="677"/>
    </row>
    <row r="33" spans="1:37" ht="12.75">
      <c r="A33" s="748" t="s">
        <v>3302</v>
      </c>
      <c r="B33" s="46" t="s">
        <v>5981</v>
      </c>
      <c r="C33" s="680">
        <v>0</v>
      </c>
      <c r="D33" s="54" t="e">
        <f t="shared" ca="1" si="2"/>
        <v>#VALUE!</v>
      </c>
      <c r="E33" s="54" t="str">
        <f ca="1">IFERROR(VLOOKUP(N33,Cennik!$A$4:$B436, 2, FALSE()) * O33 + VLOOKUP(P33,Cennik!$A$4:$B436, 2, FALSE()) * Q33 + VLOOKUP(R33,Cennik!$A$4:$B436, 2, FALSE()) * S33 + VLOOKUP(T33,Cennik!$A$4:$B436, 2, FALSE()) * U33 + VLOOKUP(V33,Cennik!$A$4:$B436, 2, FALSE()) * W33 + VLOOKUP(X33,Cennik!$A$4:$B436, 2, FALSE()) * Y33 + VLOOKUP(Z33,Cennik!$A$4:$B436, 2, FALSE()) * AA33 + VLOOKUP(AB33,Cennik!$A$4:$B436, 2, FALSE()) * AC33 + VLOOKUP(AD33,Cennik!$A$4:$B436, 2, FALSE()) * AE33 + VLOOKUP(AF33,Cennik!$A$4:$B436, 2, FALSE()) * AG33 + VLOOKUP(AH33,Cennik!$A$4:$B436, 2, FALSE()) * AI33 + VLOOKUP(AJ33,Cennik!$A$4:$B436, 2, FALSE()) * AK33 + VLOOKUP("Stamina",Cennik!$A$4:$B436,2,FALSE()) * L33,"Brak wartości")</f>
        <v>Brak wartości</v>
      </c>
      <c r="F33" s="18" t="s">
        <v>5965</v>
      </c>
      <c r="G33" s="18">
        <v>1</v>
      </c>
      <c r="H33" s="18" t="s">
        <v>4531</v>
      </c>
      <c r="I33" s="18">
        <v>3</v>
      </c>
      <c r="J33" s="18"/>
      <c r="K33" s="18">
        <v>10</v>
      </c>
      <c r="L33" s="18">
        <v>10</v>
      </c>
      <c r="M33" s="18" t="s">
        <v>12651</v>
      </c>
      <c r="N33" s="184" t="s">
        <v>5881</v>
      </c>
      <c r="O33" s="184">
        <v>4</v>
      </c>
      <c r="P33" s="677" t="s">
        <v>303</v>
      </c>
      <c r="Q33" s="677">
        <v>1</v>
      </c>
      <c r="R33" s="675" t="s">
        <v>40</v>
      </c>
      <c r="S33" s="675"/>
      <c r="T33" s="674" t="s">
        <v>40</v>
      </c>
      <c r="U33" s="674"/>
      <c r="V33" s="672" t="s">
        <v>40</v>
      </c>
      <c r="W33" s="672"/>
      <c r="X33" s="678" t="s">
        <v>40</v>
      </c>
      <c r="Y33" s="678"/>
      <c r="Z33" s="679" t="s">
        <v>40</v>
      </c>
      <c r="AA33" s="679"/>
      <c r="AB33" s="680" t="s">
        <v>40</v>
      </c>
      <c r="AC33" s="680"/>
      <c r="AD33" s="681" t="s">
        <v>40</v>
      </c>
      <c r="AE33" s="681"/>
      <c r="AF33" s="18" t="s">
        <v>40</v>
      </c>
      <c r="AG33" s="18"/>
      <c r="AH33" s="184" t="s">
        <v>40</v>
      </c>
      <c r="AI33" s="184"/>
      <c r="AJ33" s="677" t="s">
        <v>40</v>
      </c>
      <c r="AK33" s="677"/>
    </row>
    <row r="34" spans="1:37" ht="12.75">
      <c r="A34" s="748" t="s">
        <v>3302</v>
      </c>
      <c r="B34" s="46" t="s">
        <v>5985</v>
      </c>
      <c r="C34" s="680">
        <v>0</v>
      </c>
      <c r="D34" s="54" t="e">
        <f t="shared" ca="1" si="2"/>
        <v>#VALUE!</v>
      </c>
      <c r="E34" s="54" t="str">
        <f ca="1">IFERROR(VLOOKUP(N34,Cennik!$A$4:$B436, 2, FALSE()) * O34 + VLOOKUP(P34,Cennik!$A$4:$B436, 2, FALSE()) * Q34 + VLOOKUP(R34,Cennik!$A$4:$B436, 2, FALSE()) * S34 + VLOOKUP(T34,Cennik!$A$4:$B436, 2, FALSE()) * U34 + VLOOKUP(V34,Cennik!$A$4:$B436, 2, FALSE()) * W34 + VLOOKUP(X34,Cennik!$A$4:$B436, 2, FALSE()) * Y34 + VLOOKUP(Z34,Cennik!$A$4:$B436, 2, FALSE()) * AA34 + VLOOKUP(AB34,Cennik!$A$4:$B436, 2, FALSE()) * AC34 + VLOOKUP(AD34,Cennik!$A$4:$B436, 2, FALSE()) * AE34 + VLOOKUP(AF34,Cennik!$A$4:$B436, 2, FALSE()) * AG34 + VLOOKUP(AH34,Cennik!$A$4:$B436, 2, FALSE()) * AI34 + VLOOKUP(AJ34,Cennik!$A$4:$B436, 2, FALSE()) * AK34 + VLOOKUP("Stamina",Cennik!$A$4:$B436,2,FALSE()) * L34,"Brak wartości")</f>
        <v>Brak wartości</v>
      </c>
      <c r="F34" s="18" t="s">
        <v>5965</v>
      </c>
      <c r="G34" s="18">
        <v>1</v>
      </c>
      <c r="H34" s="18" t="s">
        <v>4531</v>
      </c>
      <c r="I34" s="18">
        <v>3</v>
      </c>
      <c r="J34" s="18"/>
      <c r="K34" s="18">
        <v>10</v>
      </c>
      <c r="L34" s="18">
        <v>10</v>
      </c>
      <c r="M34" s="18" t="s">
        <v>12651</v>
      </c>
      <c r="N34" s="184" t="s">
        <v>5881</v>
      </c>
      <c r="O34" s="184">
        <v>4</v>
      </c>
      <c r="P34" s="677" t="s">
        <v>303</v>
      </c>
      <c r="Q34" s="677">
        <v>1</v>
      </c>
      <c r="R34" s="675" t="s">
        <v>40</v>
      </c>
      <c r="S34" s="675"/>
      <c r="T34" s="674" t="s">
        <v>40</v>
      </c>
      <c r="U34" s="674"/>
      <c r="V34" s="672" t="s">
        <v>40</v>
      </c>
      <c r="W34" s="672"/>
      <c r="X34" s="678" t="s">
        <v>40</v>
      </c>
      <c r="Y34" s="678"/>
      <c r="Z34" s="679" t="s">
        <v>40</v>
      </c>
      <c r="AA34" s="679"/>
      <c r="AB34" s="680" t="s">
        <v>40</v>
      </c>
      <c r="AC34" s="680"/>
      <c r="AD34" s="681" t="s">
        <v>40</v>
      </c>
      <c r="AE34" s="681"/>
      <c r="AF34" s="18" t="s">
        <v>40</v>
      </c>
      <c r="AG34" s="18"/>
      <c r="AH34" s="184" t="s">
        <v>40</v>
      </c>
      <c r="AI34" s="184"/>
      <c r="AJ34" s="677" t="s">
        <v>40</v>
      </c>
      <c r="AK34" s="677"/>
    </row>
    <row r="35" spans="1:37" ht="12.75">
      <c r="A35" s="748" t="s">
        <v>3302</v>
      </c>
      <c r="B35" s="46" t="s">
        <v>5989</v>
      </c>
      <c r="C35" s="680">
        <v>0</v>
      </c>
      <c r="D35" s="54" t="e">
        <f t="shared" ca="1" si="2"/>
        <v>#VALUE!</v>
      </c>
      <c r="E35" s="54" t="str">
        <f ca="1">IFERROR(VLOOKUP(N35,Cennik!$A$4:$B436, 2, FALSE()) * O35 + VLOOKUP(P35,Cennik!$A$4:$B436, 2, FALSE()) * Q35 + VLOOKUP(R35,Cennik!$A$4:$B436, 2, FALSE()) * S35 + VLOOKUP(T35,Cennik!$A$4:$B436, 2, FALSE()) * U35 + VLOOKUP(V35,Cennik!$A$4:$B436, 2, FALSE()) * W35 + VLOOKUP(X35,Cennik!$A$4:$B436, 2, FALSE()) * Y35 + VLOOKUP(Z35,Cennik!$A$4:$B436, 2, FALSE()) * AA35 + VLOOKUP(AB35,Cennik!$A$4:$B436, 2, FALSE()) * AC35 + VLOOKUP(AD35,Cennik!$A$4:$B436, 2, FALSE()) * AE35 + VLOOKUP(AF35,Cennik!$A$4:$B436, 2, FALSE()) * AG35 + VLOOKUP(AH35,Cennik!$A$4:$B436, 2, FALSE()) * AI35 + VLOOKUP(AJ35,Cennik!$A$4:$B436, 2, FALSE()) * AK35 + VLOOKUP("Stamina",Cennik!$A$4:$B436,2,FALSE()) * L35,"Brak wartości")</f>
        <v>Brak wartości</v>
      </c>
      <c r="F35" s="18" t="s">
        <v>5965</v>
      </c>
      <c r="G35" s="18">
        <v>1</v>
      </c>
      <c r="H35" s="18" t="s">
        <v>4531</v>
      </c>
      <c r="I35" s="18">
        <v>3</v>
      </c>
      <c r="J35" s="18"/>
      <c r="K35" s="18">
        <v>10</v>
      </c>
      <c r="L35" s="18">
        <v>10</v>
      </c>
      <c r="M35" s="18" t="s">
        <v>12651</v>
      </c>
      <c r="N35" s="184" t="s">
        <v>5881</v>
      </c>
      <c r="O35" s="184">
        <v>4</v>
      </c>
      <c r="P35" s="677" t="s">
        <v>303</v>
      </c>
      <c r="Q35" s="677">
        <v>1</v>
      </c>
      <c r="R35" s="675" t="s">
        <v>40</v>
      </c>
      <c r="S35" s="675"/>
      <c r="T35" s="674" t="s">
        <v>40</v>
      </c>
      <c r="U35" s="674"/>
      <c r="V35" s="672" t="s">
        <v>40</v>
      </c>
      <c r="W35" s="672"/>
      <c r="X35" s="678" t="s">
        <v>40</v>
      </c>
      <c r="Y35" s="678"/>
      <c r="Z35" s="679" t="s">
        <v>40</v>
      </c>
      <c r="AA35" s="679"/>
      <c r="AB35" s="680" t="s">
        <v>40</v>
      </c>
      <c r="AC35" s="680"/>
      <c r="AD35" s="681" t="s">
        <v>40</v>
      </c>
      <c r="AE35" s="681"/>
      <c r="AF35" s="18" t="s">
        <v>40</v>
      </c>
      <c r="AG35" s="18"/>
      <c r="AH35" s="184" t="s">
        <v>40</v>
      </c>
      <c r="AI35" s="184"/>
      <c r="AJ35" s="677" t="s">
        <v>40</v>
      </c>
      <c r="AK35" s="677"/>
    </row>
    <row r="36" spans="1:37" ht="12.75">
      <c r="A36" s="748" t="s">
        <v>3302</v>
      </c>
      <c r="B36" s="46" t="s">
        <v>5993</v>
      </c>
      <c r="C36" s="680">
        <v>0</v>
      </c>
      <c r="D36" s="54" t="e">
        <f t="shared" ca="1" si="2"/>
        <v>#VALUE!</v>
      </c>
      <c r="E36" s="54" t="str">
        <f ca="1">IFERROR(VLOOKUP(N36,Cennik!$A$4:$B436, 2, FALSE()) * O36 + VLOOKUP(P36,Cennik!$A$4:$B436, 2, FALSE()) * Q36 + VLOOKUP(R36,Cennik!$A$4:$B436, 2, FALSE()) * S36 + VLOOKUP(T36,Cennik!$A$4:$B436, 2, FALSE()) * U36 + VLOOKUP(V36,Cennik!$A$4:$B436, 2, FALSE()) * W36 + VLOOKUP(X36,Cennik!$A$4:$B436, 2, FALSE()) * Y36 + VLOOKUP(Z36,Cennik!$A$4:$B436, 2, FALSE()) * AA36 + VLOOKUP(AB36,Cennik!$A$4:$B436, 2, FALSE()) * AC36 + VLOOKUP(AD36,Cennik!$A$4:$B436, 2, FALSE()) * AE36 + VLOOKUP(AF36,Cennik!$A$4:$B436, 2, FALSE()) * AG36 + VLOOKUP(AH36,Cennik!$A$4:$B436, 2, FALSE()) * AI36 + VLOOKUP(AJ36,Cennik!$A$4:$B436, 2, FALSE()) * AK36 + VLOOKUP("Stamina",Cennik!$A$4:$B436,2,FALSE()) * L36,"Brak wartości")</f>
        <v>Brak wartości</v>
      </c>
      <c r="F36" s="18" t="s">
        <v>5965</v>
      </c>
      <c r="G36" s="18">
        <v>1</v>
      </c>
      <c r="H36" s="18" t="s">
        <v>4531</v>
      </c>
      <c r="I36" s="18">
        <v>3</v>
      </c>
      <c r="J36" s="18"/>
      <c r="K36" s="18">
        <v>10</v>
      </c>
      <c r="L36" s="18">
        <v>10</v>
      </c>
      <c r="M36" s="18" t="s">
        <v>12651</v>
      </c>
      <c r="N36" s="184" t="s">
        <v>5881</v>
      </c>
      <c r="O36" s="184">
        <v>4</v>
      </c>
      <c r="P36" s="677" t="s">
        <v>303</v>
      </c>
      <c r="Q36" s="677">
        <v>1</v>
      </c>
      <c r="R36" s="675" t="s">
        <v>40</v>
      </c>
      <c r="S36" s="675"/>
      <c r="T36" s="674" t="s">
        <v>40</v>
      </c>
      <c r="U36" s="674"/>
      <c r="V36" s="672" t="s">
        <v>40</v>
      </c>
      <c r="W36" s="672"/>
      <c r="X36" s="678" t="s">
        <v>40</v>
      </c>
      <c r="Y36" s="678"/>
      <c r="Z36" s="679" t="s">
        <v>40</v>
      </c>
      <c r="AA36" s="679"/>
      <c r="AB36" s="680" t="s">
        <v>40</v>
      </c>
      <c r="AC36" s="680"/>
      <c r="AD36" s="681" t="s">
        <v>40</v>
      </c>
      <c r="AE36" s="681"/>
      <c r="AF36" s="18" t="s">
        <v>40</v>
      </c>
      <c r="AG36" s="18"/>
      <c r="AH36" s="184" t="s">
        <v>40</v>
      </c>
      <c r="AI36" s="184"/>
      <c r="AJ36" s="677" t="s">
        <v>40</v>
      </c>
      <c r="AK36" s="677"/>
    </row>
    <row r="37" spans="1:37" ht="12.75">
      <c r="A37" s="748" t="s">
        <v>3302</v>
      </c>
      <c r="B37" s="46" t="s">
        <v>5997</v>
      </c>
      <c r="C37" s="680">
        <v>0</v>
      </c>
      <c r="D37" s="54" t="e">
        <f t="shared" ca="1" si="2"/>
        <v>#VALUE!</v>
      </c>
      <c r="E37" s="54" t="str">
        <f ca="1">IFERROR(VLOOKUP(N37,Cennik!$A$4:$B436, 2, FALSE()) * O37 + VLOOKUP(P37,Cennik!$A$4:$B436, 2, FALSE()) * Q37 + VLOOKUP(R37,Cennik!$A$4:$B436, 2, FALSE()) * S37 + VLOOKUP(T37,Cennik!$A$4:$B436, 2, FALSE()) * U37 + VLOOKUP(V37,Cennik!$A$4:$B436, 2, FALSE()) * W37 + VLOOKUP(X37,Cennik!$A$4:$B436, 2, FALSE()) * Y37 + VLOOKUP(Z37,Cennik!$A$4:$B436, 2, FALSE()) * AA37 + VLOOKUP(AB37,Cennik!$A$4:$B436, 2, FALSE()) * AC37 + VLOOKUP(AD37,Cennik!$A$4:$B436, 2, FALSE()) * AE37 + VLOOKUP(AF37,Cennik!$A$4:$B436, 2, FALSE()) * AG37 + VLOOKUP(AH37,Cennik!$A$4:$B436, 2, FALSE()) * AI37 + VLOOKUP(AJ37,Cennik!$A$4:$B436, 2, FALSE()) * AK37 + VLOOKUP("Stamina",Cennik!$A$4:$B436,2,FALSE()) * L37,"Brak wartości")</f>
        <v>Brak wartości</v>
      </c>
      <c r="F37" s="18" t="s">
        <v>5965</v>
      </c>
      <c r="G37" s="18">
        <v>1</v>
      </c>
      <c r="H37" s="18" t="s">
        <v>4531</v>
      </c>
      <c r="I37" s="18">
        <v>3</v>
      </c>
      <c r="J37" s="18"/>
      <c r="K37" s="18">
        <v>10</v>
      </c>
      <c r="L37" s="18">
        <v>10</v>
      </c>
      <c r="M37" s="18" t="s">
        <v>12651</v>
      </c>
      <c r="N37" s="184" t="s">
        <v>5881</v>
      </c>
      <c r="O37" s="184">
        <v>4</v>
      </c>
      <c r="P37" s="677" t="s">
        <v>303</v>
      </c>
      <c r="Q37" s="677">
        <v>1</v>
      </c>
      <c r="R37" s="675" t="s">
        <v>40</v>
      </c>
      <c r="S37" s="675"/>
      <c r="T37" s="674" t="s">
        <v>40</v>
      </c>
      <c r="U37" s="674"/>
      <c r="V37" s="672" t="s">
        <v>40</v>
      </c>
      <c r="W37" s="672"/>
      <c r="X37" s="678" t="s">
        <v>40</v>
      </c>
      <c r="Y37" s="678"/>
      <c r="Z37" s="679" t="s">
        <v>40</v>
      </c>
      <c r="AA37" s="679"/>
      <c r="AB37" s="680" t="s">
        <v>40</v>
      </c>
      <c r="AC37" s="680"/>
      <c r="AD37" s="681" t="s">
        <v>40</v>
      </c>
      <c r="AE37" s="681"/>
      <c r="AF37" s="18" t="s">
        <v>40</v>
      </c>
      <c r="AG37" s="18"/>
      <c r="AH37" s="184" t="s">
        <v>40</v>
      </c>
      <c r="AI37" s="184"/>
      <c r="AJ37" s="677" t="s">
        <v>40</v>
      </c>
      <c r="AK37" s="677"/>
    </row>
    <row r="38" spans="1:37" ht="12.75">
      <c r="A38" s="748" t="s">
        <v>3302</v>
      </c>
      <c r="B38" s="46" t="s">
        <v>6001</v>
      </c>
      <c r="C38" s="680">
        <v>0</v>
      </c>
      <c r="D38" s="54" t="e">
        <f t="shared" ca="1" si="2"/>
        <v>#VALUE!</v>
      </c>
      <c r="E38" s="54" t="str">
        <f ca="1">IFERROR(VLOOKUP(N38,Cennik!$A$4:$B436, 2, FALSE()) * O38 + VLOOKUP(P38,Cennik!$A$4:$B436, 2, FALSE()) * Q38 + VLOOKUP(R38,Cennik!$A$4:$B436, 2, FALSE()) * S38 + VLOOKUP(T38,Cennik!$A$4:$B436, 2, FALSE()) * U38 + VLOOKUP(V38,Cennik!$A$4:$B436, 2, FALSE()) * W38 + VLOOKUP(X38,Cennik!$A$4:$B436, 2, FALSE()) * Y38 + VLOOKUP(Z38,Cennik!$A$4:$B436, 2, FALSE()) * AA38 + VLOOKUP(AB38,Cennik!$A$4:$B436, 2, FALSE()) * AC38 + VLOOKUP(AD38,Cennik!$A$4:$B436, 2, FALSE()) * AE38 + VLOOKUP(AF38,Cennik!$A$4:$B436, 2, FALSE()) * AG38 + VLOOKUP(AH38,Cennik!$A$4:$B436, 2, FALSE()) * AI38 + VLOOKUP(AJ38,Cennik!$A$4:$B436, 2, FALSE()) * AK38 + VLOOKUP("Stamina",Cennik!$A$4:$B436,2,FALSE()) * L38,"Brak wartości")</f>
        <v>Brak wartości</v>
      </c>
      <c r="F38" s="18" t="s">
        <v>5965</v>
      </c>
      <c r="G38" s="18">
        <v>1</v>
      </c>
      <c r="H38" s="18" t="s">
        <v>4531</v>
      </c>
      <c r="I38" s="18">
        <v>3</v>
      </c>
      <c r="J38" s="18"/>
      <c r="K38" s="18">
        <v>10</v>
      </c>
      <c r="L38" s="18">
        <v>10</v>
      </c>
      <c r="M38" s="18" t="s">
        <v>12651</v>
      </c>
      <c r="N38" s="184" t="s">
        <v>5881</v>
      </c>
      <c r="O38" s="184">
        <v>4</v>
      </c>
      <c r="P38" s="677" t="s">
        <v>303</v>
      </c>
      <c r="Q38" s="677">
        <v>1</v>
      </c>
      <c r="R38" s="675" t="s">
        <v>40</v>
      </c>
      <c r="S38" s="675"/>
      <c r="T38" s="674" t="s">
        <v>40</v>
      </c>
      <c r="U38" s="674"/>
      <c r="V38" s="672" t="s">
        <v>40</v>
      </c>
      <c r="W38" s="672"/>
      <c r="X38" s="678" t="s">
        <v>40</v>
      </c>
      <c r="Y38" s="678"/>
      <c r="Z38" s="679" t="s">
        <v>40</v>
      </c>
      <c r="AA38" s="679"/>
      <c r="AB38" s="680" t="s">
        <v>40</v>
      </c>
      <c r="AC38" s="680"/>
      <c r="AD38" s="681" t="s">
        <v>40</v>
      </c>
      <c r="AE38" s="681"/>
      <c r="AF38" s="18" t="s">
        <v>40</v>
      </c>
      <c r="AG38" s="18"/>
      <c r="AH38" s="184" t="s">
        <v>40</v>
      </c>
      <c r="AI38" s="184"/>
      <c r="AJ38" s="677" t="s">
        <v>40</v>
      </c>
      <c r="AK38" s="677"/>
    </row>
    <row r="39" spans="1:37" ht="12.75">
      <c r="A39" s="748" t="s">
        <v>3302</v>
      </c>
      <c r="B39" s="46" t="s">
        <v>6005</v>
      </c>
      <c r="C39" s="680">
        <v>0</v>
      </c>
      <c r="D39" s="54" t="e">
        <f t="shared" ca="1" si="2"/>
        <v>#VALUE!</v>
      </c>
      <c r="E39" s="54" t="str">
        <f ca="1">IFERROR(VLOOKUP(N39,Cennik!$A$4:$B436, 2, FALSE()) * O39 + VLOOKUP(P39,Cennik!$A$4:$B436, 2, FALSE()) * Q39 + VLOOKUP(R39,Cennik!$A$4:$B436, 2, FALSE()) * S39 + VLOOKUP(T39,Cennik!$A$4:$B436, 2, FALSE()) * U39 + VLOOKUP(V39,Cennik!$A$4:$B436, 2, FALSE()) * W39 + VLOOKUP(X39,Cennik!$A$4:$B436, 2, FALSE()) * Y39 + VLOOKUP(Z39,Cennik!$A$4:$B436, 2, FALSE()) * AA39 + VLOOKUP(AB39,Cennik!$A$4:$B436, 2, FALSE()) * AC39 + VLOOKUP(AD39,Cennik!$A$4:$B436, 2, FALSE()) * AE39 + VLOOKUP(AF39,Cennik!$A$4:$B436, 2, FALSE()) * AG39 + VLOOKUP(AH39,Cennik!$A$4:$B436, 2, FALSE()) * AI39 + VLOOKUP(AJ39,Cennik!$A$4:$B436, 2, FALSE()) * AK39 + VLOOKUP("Stamina",Cennik!$A$4:$B436,2,FALSE()) * L39,"Brak wartości")</f>
        <v>Brak wartości</v>
      </c>
      <c r="F39" s="18" t="s">
        <v>6006</v>
      </c>
      <c r="G39" s="18">
        <v>1</v>
      </c>
      <c r="H39" s="18" t="s">
        <v>4531</v>
      </c>
      <c r="I39" s="18">
        <v>3</v>
      </c>
      <c r="J39" s="18"/>
      <c r="K39" s="18">
        <v>10</v>
      </c>
      <c r="L39" s="18">
        <v>10</v>
      </c>
      <c r="M39" s="18" t="s">
        <v>12651</v>
      </c>
      <c r="N39" s="184" t="s">
        <v>5881</v>
      </c>
      <c r="O39" s="184">
        <v>2</v>
      </c>
      <c r="P39" s="677" t="s">
        <v>303</v>
      </c>
      <c r="Q39" s="677">
        <v>1</v>
      </c>
      <c r="R39" s="675" t="s">
        <v>40</v>
      </c>
      <c r="S39" s="675"/>
      <c r="T39" s="674" t="s">
        <v>40</v>
      </c>
      <c r="U39" s="674"/>
      <c r="V39" s="672" t="s">
        <v>40</v>
      </c>
      <c r="W39" s="672"/>
      <c r="X39" s="678" t="s">
        <v>40</v>
      </c>
      <c r="Y39" s="678"/>
      <c r="Z39" s="679" t="s">
        <v>40</v>
      </c>
      <c r="AA39" s="679"/>
      <c r="AB39" s="680" t="s">
        <v>40</v>
      </c>
      <c r="AC39" s="680"/>
      <c r="AD39" s="681" t="s">
        <v>40</v>
      </c>
      <c r="AE39" s="681"/>
      <c r="AF39" s="18" t="s">
        <v>40</v>
      </c>
      <c r="AG39" s="18"/>
      <c r="AH39" s="184" t="s">
        <v>40</v>
      </c>
      <c r="AI39" s="184"/>
      <c r="AJ39" s="677" t="s">
        <v>40</v>
      </c>
      <c r="AK39" s="677"/>
    </row>
    <row r="40" spans="1:37" ht="12.75">
      <c r="A40" s="768"/>
      <c r="B40" s="769"/>
      <c r="C40" s="769"/>
      <c r="D40" s="770"/>
      <c r="E40" s="770"/>
      <c r="F40" s="769"/>
      <c r="G40" s="769"/>
      <c r="H40" s="769"/>
      <c r="I40" s="769"/>
      <c r="J40" s="769"/>
      <c r="K40" s="769"/>
      <c r="L40" s="769"/>
      <c r="M40" s="769"/>
      <c r="N40" s="769"/>
      <c r="O40" s="769"/>
      <c r="P40" s="769"/>
      <c r="Q40" s="769"/>
      <c r="R40" s="769"/>
      <c r="S40" s="769"/>
      <c r="T40" s="769"/>
      <c r="U40" s="769"/>
      <c r="V40" s="769"/>
      <c r="W40" s="769"/>
      <c r="X40" s="769"/>
      <c r="Y40" s="769"/>
      <c r="Z40" s="769"/>
      <c r="AA40" s="769"/>
      <c r="AB40" s="769"/>
      <c r="AC40" s="769"/>
      <c r="AD40" s="769"/>
      <c r="AE40" s="769"/>
      <c r="AF40" s="769"/>
      <c r="AG40" s="769"/>
      <c r="AH40" s="769"/>
      <c r="AI40" s="769"/>
      <c r="AJ40" s="769"/>
      <c r="AK40" s="769"/>
    </row>
    <row r="41" spans="1:37" ht="12.75">
      <c r="A41" s="748" t="s">
        <v>3302</v>
      </c>
      <c r="B41" s="72" t="s">
        <v>6010</v>
      </c>
      <c r="C41" s="680">
        <v>1</v>
      </c>
      <c r="D41" s="54" t="e">
        <f t="shared" ref="D41:D79" ca="1" si="3">E41/G41</f>
        <v>#VALUE!</v>
      </c>
      <c r="E41" s="54" t="str">
        <f ca="1">IFERROR(VLOOKUP(N41,Cennik!$A$4:$B436, 2, FALSE()) * O41 + VLOOKUP(P41,Cennik!$A$4:$B436, 2, FALSE()) * Q41 + VLOOKUP(R41,Cennik!$A$4:$B436, 2, FALSE()) * S41 + VLOOKUP(T41,Cennik!$A$4:$B436, 2, FALSE()) * U41 + VLOOKUP(V41,Cennik!$A$4:$B436, 2, FALSE()) * W41 + VLOOKUP(X41,Cennik!$A$4:$B436, 2, FALSE()) * Y41 + VLOOKUP(Z41,Cennik!$A$4:$B436, 2, FALSE()) * AA41 + VLOOKUP(AB41,Cennik!$A$4:$B436, 2, FALSE()) * AC41 + VLOOKUP(AD41,Cennik!$A$4:$B436, 2, FALSE()) * AE41 + VLOOKUP(AF41,Cennik!$A$4:$B436, 2, FALSE()) * AG41 + VLOOKUP(AH41,Cennik!$A$4:$B436, 2, FALSE()) * AI41 + VLOOKUP(AJ41,Cennik!$A$4:$B436, 2, FALSE()) * AK41 + VLOOKUP("Stamina",Cennik!$A$4:$B436,2,FALSE()) * L41,"Brak wartości")</f>
        <v>Brak wartości</v>
      </c>
      <c r="F41" s="18" t="s">
        <v>6011</v>
      </c>
      <c r="G41" s="18">
        <v>1</v>
      </c>
      <c r="H41" s="18" t="s">
        <v>4531</v>
      </c>
      <c r="I41" s="18">
        <v>3</v>
      </c>
      <c r="J41" s="18"/>
      <c r="K41" s="18">
        <v>10</v>
      </c>
      <c r="L41" s="18">
        <v>15</v>
      </c>
      <c r="M41" s="18" t="s">
        <v>12651</v>
      </c>
      <c r="N41" s="184" t="s">
        <v>6756</v>
      </c>
      <c r="O41" s="184">
        <v>1</v>
      </c>
      <c r="P41" s="677" t="s">
        <v>5896</v>
      </c>
      <c r="Q41" s="677">
        <v>1</v>
      </c>
      <c r="R41" s="675" t="s">
        <v>6761</v>
      </c>
      <c r="S41" s="675">
        <v>1</v>
      </c>
      <c r="T41" s="674" t="s">
        <v>303</v>
      </c>
      <c r="U41" s="674">
        <v>1</v>
      </c>
      <c r="V41" s="672" t="s">
        <v>40</v>
      </c>
      <c r="W41" s="672"/>
      <c r="X41" s="678" t="s">
        <v>40</v>
      </c>
      <c r="Y41" s="678"/>
      <c r="Z41" s="679" t="s">
        <v>40</v>
      </c>
      <c r="AA41" s="679"/>
      <c r="AB41" s="680" t="s">
        <v>40</v>
      </c>
      <c r="AC41" s="680"/>
      <c r="AD41" s="681" t="s">
        <v>40</v>
      </c>
      <c r="AE41" s="681"/>
      <c r="AF41" s="18" t="s">
        <v>40</v>
      </c>
      <c r="AG41" s="18"/>
      <c r="AH41" s="184" t="s">
        <v>40</v>
      </c>
      <c r="AI41" s="184"/>
      <c r="AJ41" s="677" t="s">
        <v>40</v>
      </c>
      <c r="AK41" s="677"/>
    </row>
    <row r="42" spans="1:37" ht="12.75">
      <c r="A42" s="748" t="s">
        <v>3302</v>
      </c>
      <c r="B42" s="72" t="s">
        <v>6014</v>
      </c>
      <c r="C42" s="680">
        <v>1</v>
      </c>
      <c r="D42" s="54" t="e">
        <f t="shared" ca="1" si="3"/>
        <v>#VALUE!</v>
      </c>
      <c r="E42" s="54" t="str">
        <f ca="1">IFERROR(VLOOKUP(N42,Cennik!$A$4:$B436, 2, FALSE()) * O42 + VLOOKUP(P42,Cennik!$A$4:$B436, 2, FALSE()) * Q42 + VLOOKUP(R42,Cennik!$A$4:$B436, 2, FALSE()) * S42 + VLOOKUP(T42,Cennik!$A$4:$B436, 2, FALSE()) * U42 + VLOOKUP(V42,Cennik!$A$4:$B436, 2, FALSE()) * W42 + VLOOKUP(X42,Cennik!$A$4:$B436, 2, FALSE()) * Y42 + VLOOKUP(Z42,Cennik!$A$4:$B436, 2, FALSE()) * AA42 + VLOOKUP(AB42,Cennik!$A$4:$B436, 2, FALSE()) * AC42 + VLOOKUP(AD42,Cennik!$A$4:$B436, 2, FALSE()) * AE42 + VLOOKUP(AF42,Cennik!$A$4:$B436, 2, FALSE()) * AG42 + VLOOKUP(AH42,Cennik!$A$4:$B436, 2, FALSE()) * AI42 + VLOOKUP(AJ42,Cennik!$A$4:$B436, 2, FALSE()) * AK42 + VLOOKUP("Stamina",Cennik!$A$4:$B436,2,FALSE()) * L42,"Brak wartości")</f>
        <v>Brak wartości</v>
      </c>
      <c r="F42" s="18" t="s">
        <v>6011</v>
      </c>
      <c r="G42" s="18">
        <v>1</v>
      </c>
      <c r="H42" s="18" t="s">
        <v>4531</v>
      </c>
      <c r="I42" s="18">
        <v>3</v>
      </c>
      <c r="J42" s="18"/>
      <c r="K42" s="18">
        <v>10</v>
      </c>
      <c r="L42" s="18">
        <v>15</v>
      </c>
      <c r="M42" s="18" t="s">
        <v>12651</v>
      </c>
      <c r="N42" s="184" t="s">
        <v>6756</v>
      </c>
      <c r="O42" s="184">
        <v>1</v>
      </c>
      <c r="P42" s="677" t="s">
        <v>5896</v>
      </c>
      <c r="Q42" s="677">
        <v>1</v>
      </c>
      <c r="R42" s="675" t="s">
        <v>6761</v>
      </c>
      <c r="S42" s="675">
        <v>1</v>
      </c>
      <c r="T42" s="674" t="s">
        <v>303</v>
      </c>
      <c r="U42" s="674">
        <v>1</v>
      </c>
      <c r="V42" s="672" t="s">
        <v>40</v>
      </c>
      <c r="W42" s="672"/>
      <c r="X42" s="678" t="s">
        <v>40</v>
      </c>
      <c r="Y42" s="678"/>
      <c r="Z42" s="679" t="s">
        <v>40</v>
      </c>
      <c r="AA42" s="679"/>
      <c r="AB42" s="680" t="s">
        <v>40</v>
      </c>
      <c r="AC42" s="680"/>
      <c r="AD42" s="681" t="s">
        <v>40</v>
      </c>
      <c r="AE42" s="681"/>
      <c r="AF42" s="18" t="s">
        <v>40</v>
      </c>
      <c r="AG42" s="18"/>
      <c r="AH42" s="184" t="s">
        <v>40</v>
      </c>
      <c r="AI42" s="184"/>
      <c r="AJ42" s="677" t="s">
        <v>40</v>
      </c>
      <c r="AK42" s="677"/>
    </row>
    <row r="43" spans="1:37" ht="12.75">
      <c r="A43" s="748" t="s">
        <v>3302</v>
      </c>
      <c r="B43" s="72" t="s">
        <v>6018</v>
      </c>
      <c r="C43" s="680">
        <v>1</v>
      </c>
      <c r="D43" s="54" t="e">
        <f t="shared" ca="1" si="3"/>
        <v>#VALUE!</v>
      </c>
      <c r="E43" s="54" t="str">
        <f ca="1">IFERROR(VLOOKUP(N43,Cennik!$A$4:$B436, 2, FALSE()) * O43 + VLOOKUP(P43,Cennik!$A$4:$B436, 2, FALSE()) * Q43 + VLOOKUP(R43,Cennik!$A$4:$B436, 2, FALSE()) * S43 + VLOOKUP(T43,Cennik!$A$4:$B436, 2, FALSE()) * U43 + VLOOKUP(V43,Cennik!$A$4:$B436, 2, FALSE()) * W43 + VLOOKUP(X43,Cennik!$A$4:$B436, 2, FALSE()) * Y43 + VLOOKUP(Z43,Cennik!$A$4:$B436, 2, FALSE()) * AA43 + VLOOKUP(AB43,Cennik!$A$4:$B436, 2, FALSE()) * AC43 + VLOOKUP(AD43,Cennik!$A$4:$B436, 2, FALSE()) * AE43 + VLOOKUP(AF43,Cennik!$A$4:$B436, 2, FALSE()) * AG43 + VLOOKUP(AH43,Cennik!$A$4:$B436, 2, FALSE()) * AI43 + VLOOKUP(AJ43,Cennik!$A$4:$B436, 2, FALSE()) * AK43 + VLOOKUP("Stamina",Cennik!$A$4:$B436,2,FALSE()) * L43,"Brak wartości")</f>
        <v>Brak wartości</v>
      </c>
      <c r="F43" s="18" t="s">
        <v>6011</v>
      </c>
      <c r="G43" s="18">
        <v>1</v>
      </c>
      <c r="H43" s="18" t="s">
        <v>4531</v>
      </c>
      <c r="I43" s="18">
        <v>3</v>
      </c>
      <c r="J43" s="18"/>
      <c r="K43" s="18">
        <v>10</v>
      </c>
      <c r="L43" s="18">
        <v>25</v>
      </c>
      <c r="M43" s="18" t="s">
        <v>12651</v>
      </c>
      <c r="N43" s="184" t="s">
        <v>6756</v>
      </c>
      <c r="O43" s="184">
        <v>1</v>
      </c>
      <c r="P43" s="677" t="s">
        <v>5896</v>
      </c>
      <c r="Q43" s="677">
        <v>1</v>
      </c>
      <c r="R43" s="675" t="s">
        <v>6761</v>
      </c>
      <c r="S43" s="675">
        <v>1</v>
      </c>
      <c r="T43" s="674" t="s">
        <v>303</v>
      </c>
      <c r="U43" s="674">
        <v>2</v>
      </c>
      <c r="V43" s="672" t="s">
        <v>40</v>
      </c>
      <c r="W43" s="672"/>
      <c r="X43" s="678" t="s">
        <v>40</v>
      </c>
      <c r="Y43" s="678"/>
      <c r="Z43" s="679" t="s">
        <v>40</v>
      </c>
      <c r="AA43" s="679"/>
      <c r="AB43" s="680" t="s">
        <v>40</v>
      </c>
      <c r="AC43" s="680"/>
      <c r="AD43" s="681" t="s">
        <v>40</v>
      </c>
      <c r="AE43" s="681"/>
      <c r="AF43" s="18" t="s">
        <v>40</v>
      </c>
      <c r="AG43" s="18"/>
      <c r="AH43" s="184" t="s">
        <v>40</v>
      </c>
      <c r="AI43" s="184"/>
      <c r="AJ43" s="677" t="s">
        <v>40</v>
      </c>
      <c r="AK43" s="677"/>
    </row>
    <row r="44" spans="1:37" ht="12.75">
      <c r="A44" s="748" t="s">
        <v>3302</v>
      </c>
      <c r="B44" s="72" t="s">
        <v>6022</v>
      </c>
      <c r="C44" s="680">
        <v>1</v>
      </c>
      <c r="D44" s="54" t="e">
        <f t="shared" ca="1" si="3"/>
        <v>#VALUE!</v>
      </c>
      <c r="E44" s="54" t="str">
        <f ca="1">IFERROR(VLOOKUP(N44,Cennik!$A$4:$B436, 2, FALSE()) * O44 + VLOOKUP(P44,Cennik!$A$4:$B436, 2, FALSE()) * Q44 + VLOOKUP(R44,Cennik!$A$4:$B436, 2, FALSE()) * S44 + VLOOKUP(T44,Cennik!$A$4:$B436, 2, FALSE()) * U44 + VLOOKUP(V44,Cennik!$A$4:$B436, 2, FALSE()) * W44 + VLOOKUP(X44,Cennik!$A$4:$B436, 2, FALSE()) * Y44 + VLOOKUP(Z44,Cennik!$A$4:$B436, 2, FALSE()) * AA44 + VLOOKUP(AB44,Cennik!$A$4:$B436, 2, FALSE()) * AC44 + VLOOKUP(AD44,Cennik!$A$4:$B436, 2, FALSE()) * AE44 + VLOOKUP(AF44,Cennik!$A$4:$B436, 2, FALSE()) * AG44 + VLOOKUP(AH44,Cennik!$A$4:$B436, 2, FALSE()) * AI44 + VLOOKUP(AJ44,Cennik!$A$4:$B436, 2, FALSE()) * AK44 + VLOOKUP("Stamina",Cennik!$A$4:$B436,2,FALSE()) * L44,"Brak wartości")</f>
        <v>Brak wartości</v>
      </c>
      <c r="F44" s="18" t="s">
        <v>6011</v>
      </c>
      <c r="G44" s="18">
        <v>1</v>
      </c>
      <c r="H44" s="18" t="s">
        <v>4531</v>
      </c>
      <c r="I44" s="18">
        <v>3</v>
      </c>
      <c r="J44" s="18"/>
      <c r="K44" s="18">
        <v>10</v>
      </c>
      <c r="L44" s="18">
        <v>25</v>
      </c>
      <c r="M44" s="18" t="s">
        <v>12651</v>
      </c>
      <c r="N44" s="184" t="s">
        <v>6756</v>
      </c>
      <c r="O44" s="184">
        <v>1</v>
      </c>
      <c r="P44" s="677" t="s">
        <v>5896</v>
      </c>
      <c r="Q44" s="677">
        <v>1</v>
      </c>
      <c r="R44" s="675" t="s">
        <v>6761</v>
      </c>
      <c r="S44" s="675">
        <v>1</v>
      </c>
      <c r="T44" s="674" t="s">
        <v>303</v>
      </c>
      <c r="U44" s="674">
        <v>2</v>
      </c>
      <c r="V44" s="672" t="s">
        <v>40</v>
      </c>
      <c r="W44" s="672"/>
      <c r="X44" s="678" t="s">
        <v>40</v>
      </c>
      <c r="Y44" s="678"/>
      <c r="Z44" s="679" t="s">
        <v>40</v>
      </c>
      <c r="AA44" s="679"/>
      <c r="AB44" s="680" t="s">
        <v>40</v>
      </c>
      <c r="AC44" s="680"/>
      <c r="AD44" s="681" t="s">
        <v>40</v>
      </c>
      <c r="AE44" s="681"/>
      <c r="AF44" s="18" t="s">
        <v>40</v>
      </c>
      <c r="AG44" s="18"/>
      <c r="AH44" s="184" t="s">
        <v>40</v>
      </c>
      <c r="AI44" s="184"/>
      <c r="AJ44" s="677" t="s">
        <v>40</v>
      </c>
      <c r="AK44" s="677"/>
    </row>
    <row r="45" spans="1:37" ht="12.75">
      <c r="A45" s="748" t="s">
        <v>3302</v>
      </c>
      <c r="B45" s="72" t="s">
        <v>6026</v>
      </c>
      <c r="C45" s="680">
        <v>1</v>
      </c>
      <c r="D45" s="54" t="e">
        <f t="shared" ca="1" si="3"/>
        <v>#VALUE!</v>
      </c>
      <c r="E45" s="54" t="str">
        <f ca="1">IFERROR(VLOOKUP(N45,Cennik!$A$4:$B436, 2, FALSE()) * O45 + VLOOKUP(P45,Cennik!$A$4:$B436, 2, FALSE()) * Q45 + VLOOKUP(R45,Cennik!$A$4:$B436, 2, FALSE()) * S45 + VLOOKUP(T45,Cennik!$A$4:$B436, 2, FALSE()) * U45 + VLOOKUP(V45,Cennik!$A$4:$B436, 2, FALSE()) * W45 + VLOOKUP(X45,Cennik!$A$4:$B436, 2, FALSE()) * Y45 + VLOOKUP(Z45,Cennik!$A$4:$B436, 2, FALSE()) * AA45 + VLOOKUP(AB45,Cennik!$A$4:$B436, 2, FALSE()) * AC45 + VLOOKUP(AD45,Cennik!$A$4:$B436, 2, FALSE()) * AE45 + VLOOKUP(AF45,Cennik!$A$4:$B436, 2, FALSE()) * AG45 + VLOOKUP(AH45,Cennik!$A$4:$B436, 2, FALSE()) * AI45 + VLOOKUP(AJ45,Cennik!$A$4:$B436, 2, FALSE()) * AK45 + VLOOKUP("Stamina",Cennik!$A$4:$B436,2,FALSE()) * L45,"Brak wartości")</f>
        <v>Brak wartości</v>
      </c>
      <c r="F45" s="18" t="s">
        <v>6011</v>
      </c>
      <c r="G45" s="18">
        <v>1</v>
      </c>
      <c r="H45" s="18" t="s">
        <v>4531</v>
      </c>
      <c r="I45" s="18">
        <v>3</v>
      </c>
      <c r="J45" s="18"/>
      <c r="K45" s="18">
        <v>10</v>
      </c>
      <c r="L45" s="18">
        <v>25</v>
      </c>
      <c r="M45" s="18" t="s">
        <v>12651</v>
      </c>
      <c r="N45" s="184" t="s">
        <v>6756</v>
      </c>
      <c r="O45" s="184">
        <v>1</v>
      </c>
      <c r="P45" s="677" t="s">
        <v>5896</v>
      </c>
      <c r="Q45" s="677">
        <v>1</v>
      </c>
      <c r="R45" s="675" t="s">
        <v>6761</v>
      </c>
      <c r="S45" s="675">
        <v>1</v>
      </c>
      <c r="T45" s="674" t="s">
        <v>303</v>
      </c>
      <c r="U45" s="674">
        <v>2</v>
      </c>
      <c r="V45" s="672" t="s">
        <v>40</v>
      </c>
      <c r="W45" s="672"/>
      <c r="X45" s="678" t="s">
        <v>40</v>
      </c>
      <c r="Y45" s="678"/>
      <c r="Z45" s="679" t="s">
        <v>40</v>
      </c>
      <c r="AA45" s="679"/>
      <c r="AB45" s="680" t="s">
        <v>40</v>
      </c>
      <c r="AC45" s="680"/>
      <c r="AD45" s="681" t="s">
        <v>40</v>
      </c>
      <c r="AE45" s="681"/>
      <c r="AF45" s="18" t="s">
        <v>40</v>
      </c>
      <c r="AG45" s="18"/>
      <c r="AH45" s="184" t="s">
        <v>40</v>
      </c>
      <c r="AI45" s="184"/>
      <c r="AJ45" s="677" t="s">
        <v>40</v>
      </c>
      <c r="AK45" s="677"/>
    </row>
    <row r="46" spans="1:37" ht="12.75">
      <c r="A46" s="748" t="s">
        <v>3302</v>
      </c>
      <c r="B46" s="72" t="s">
        <v>6030</v>
      </c>
      <c r="C46" s="680">
        <v>1</v>
      </c>
      <c r="D46" s="54" t="e">
        <f t="shared" ca="1" si="3"/>
        <v>#VALUE!</v>
      </c>
      <c r="E46" s="54" t="str">
        <f ca="1">IFERROR(VLOOKUP(N46,Cennik!$A$4:$B436, 2, FALSE()) * O46 + VLOOKUP(P46,Cennik!$A$4:$B436, 2, FALSE()) * Q46 + VLOOKUP(R46,Cennik!$A$4:$B436, 2, FALSE()) * S46 + VLOOKUP(T46,Cennik!$A$4:$B436, 2, FALSE()) * U46 + VLOOKUP(V46,Cennik!$A$4:$B436, 2, FALSE()) * W46 + VLOOKUP(X46,Cennik!$A$4:$B436, 2, FALSE()) * Y46 + VLOOKUP(Z46,Cennik!$A$4:$B436, 2, FALSE()) * AA46 + VLOOKUP(AB46,Cennik!$A$4:$B436, 2, FALSE()) * AC46 + VLOOKUP(AD46,Cennik!$A$4:$B436, 2, FALSE()) * AE46 + VLOOKUP(AF46,Cennik!$A$4:$B436, 2, FALSE()) * AG46 + VLOOKUP(AH46,Cennik!$A$4:$B436, 2, FALSE()) * AI46 + VLOOKUP(AJ46,Cennik!$A$4:$B436, 2, FALSE()) * AK46 + VLOOKUP("Stamina",Cennik!$A$4:$B436,2,FALSE()) * L46,"Brak wartości")</f>
        <v>Brak wartości</v>
      </c>
      <c r="F46" s="18" t="s">
        <v>6011</v>
      </c>
      <c r="G46" s="18">
        <v>1</v>
      </c>
      <c r="H46" s="18" t="s">
        <v>4531</v>
      </c>
      <c r="I46" s="18">
        <v>3</v>
      </c>
      <c r="J46" s="18"/>
      <c r="K46" s="18">
        <v>10</v>
      </c>
      <c r="L46" s="18">
        <v>25</v>
      </c>
      <c r="M46" s="18" t="s">
        <v>12651</v>
      </c>
      <c r="N46" s="184" t="s">
        <v>6756</v>
      </c>
      <c r="O46" s="184">
        <v>1</v>
      </c>
      <c r="P46" s="677" t="s">
        <v>5896</v>
      </c>
      <c r="Q46" s="677">
        <v>1</v>
      </c>
      <c r="R46" s="675" t="s">
        <v>6761</v>
      </c>
      <c r="S46" s="675">
        <v>1</v>
      </c>
      <c r="T46" s="674" t="s">
        <v>303</v>
      </c>
      <c r="U46" s="674">
        <v>2</v>
      </c>
      <c r="V46" s="672" t="s">
        <v>40</v>
      </c>
      <c r="W46" s="672"/>
      <c r="X46" s="678" t="s">
        <v>40</v>
      </c>
      <c r="Y46" s="678"/>
      <c r="Z46" s="679" t="s">
        <v>40</v>
      </c>
      <c r="AA46" s="679"/>
      <c r="AB46" s="680" t="s">
        <v>40</v>
      </c>
      <c r="AC46" s="680"/>
      <c r="AD46" s="681" t="s">
        <v>40</v>
      </c>
      <c r="AE46" s="681"/>
      <c r="AF46" s="18" t="s">
        <v>40</v>
      </c>
      <c r="AG46" s="18"/>
      <c r="AH46" s="184" t="s">
        <v>40</v>
      </c>
      <c r="AI46" s="184"/>
      <c r="AJ46" s="677" t="s">
        <v>40</v>
      </c>
      <c r="AK46" s="677"/>
    </row>
    <row r="47" spans="1:37" ht="12.75">
      <c r="A47" s="748" t="s">
        <v>3302</v>
      </c>
      <c r="B47" s="72" t="s">
        <v>6034</v>
      </c>
      <c r="C47" s="680">
        <v>1</v>
      </c>
      <c r="D47" s="54" t="e">
        <f t="shared" ca="1" si="3"/>
        <v>#VALUE!</v>
      </c>
      <c r="E47" s="54" t="str">
        <f ca="1">IFERROR(VLOOKUP(N47,Cennik!$A$4:$B436, 2, FALSE()) * O47 + VLOOKUP(P47,Cennik!$A$4:$B436, 2, FALSE()) * Q47 + VLOOKUP(R47,Cennik!$A$4:$B436, 2, FALSE()) * S47 + VLOOKUP(T47,Cennik!$A$4:$B436, 2, FALSE()) * U47 + VLOOKUP(V47,Cennik!$A$4:$B436, 2, FALSE()) * W47 + VLOOKUP(X47,Cennik!$A$4:$B436, 2, FALSE()) * Y47 + VLOOKUP(Z47,Cennik!$A$4:$B436, 2, FALSE()) * AA47 + VLOOKUP(AB47,Cennik!$A$4:$B436, 2, FALSE()) * AC47 + VLOOKUP(AD47,Cennik!$A$4:$B436, 2, FALSE()) * AE47 + VLOOKUP(AF47,Cennik!$A$4:$B436, 2, FALSE()) * AG47 + VLOOKUP(AH47,Cennik!$A$4:$B436, 2, FALSE()) * AI47 + VLOOKUP(AJ47,Cennik!$A$4:$B436, 2, FALSE()) * AK47 + VLOOKUP("Stamina",Cennik!$A$4:$B436,2,FALSE()) * L47,"Brak wartości")</f>
        <v>Brak wartości</v>
      </c>
      <c r="F47" s="18" t="s">
        <v>6011</v>
      </c>
      <c r="G47" s="18">
        <v>1</v>
      </c>
      <c r="H47" s="18" t="s">
        <v>4531</v>
      </c>
      <c r="I47" s="18">
        <v>3</v>
      </c>
      <c r="J47" s="18"/>
      <c r="K47" s="18">
        <v>10</v>
      </c>
      <c r="L47" s="18">
        <v>25</v>
      </c>
      <c r="M47" s="18" t="s">
        <v>12651</v>
      </c>
      <c r="N47" s="184" t="s">
        <v>6756</v>
      </c>
      <c r="O47" s="184">
        <v>1</v>
      </c>
      <c r="P47" s="677" t="s">
        <v>5896</v>
      </c>
      <c r="Q47" s="677">
        <v>1</v>
      </c>
      <c r="R47" s="675" t="s">
        <v>6761</v>
      </c>
      <c r="S47" s="675">
        <v>1</v>
      </c>
      <c r="T47" s="674" t="s">
        <v>303</v>
      </c>
      <c r="U47" s="674">
        <v>2</v>
      </c>
      <c r="V47" s="672" t="s">
        <v>40</v>
      </c>
      <c r="W47" s="672"/>
      <c r="X47" s="678" t="s">
        <v>40</v>
      </c>
      <c r="Y47" s="678"/>
      <c r="Z47" s="679" t="s">
        <v>40</v>
      </c>
      <c r="AA47" s="679"/>
      <c r="AB47" s="680" t="s">
        <v>40</v>
      </c>
      <c r="AC47" s="680"/>
      <c r="AD47" s="681" t="s">
        <v>40</v>
      </c>
      <c r="AE47" s="681"/>
      <c r="AF47" s="18" t="s">
        <v>40</v>
      </c>
      <c r="AG47" s="18"/>
      <c r="AH47" s="184" t="s">
        <v>40</v>
      </c>
      <c r="AI47" s="184"/>
      <c r="AJ47" s="677" t="s">
        <v>40</v>
      </c>
      <c r="AK47" s="677"/>
    </row>
    <row r="48" spans="1:37" ht="12.75">
      <c r="A48" s="748" t="s">
        <v>3302</v>
      </c>
      <c r="B48" s="72" t="s">
        <v>6038</v>
      </c>
      <c r="C48" s="680">
        <v>1</v>
      </c>
      <c r="D48" s="54" t="e">
        <f t="shared" ca="1" si="3"/>
        <v>#VALUE!</v>
      </c>
      <c r="E48" s="54" t="str">
        <f ca="1">IFERROR(VLOOKUP(N48,Cennik!$A$4:$B436, 2, FALSE()) * O48 + VLOOKUP(P48,Cennik!$A$4:$B436, 2, FALSE()) * Q48 + VLOOKUP(R48,Cennik!$A$4:$B436, 2, FALSE()) * S48 + VLOOKUP(T48,Cennik!$A$4:$B436, 2, FALSE()) * U48 + VLOOKUP(V48,Cennik!$A$4:$B436, 2, FALSE()) * W48 + VLOOKUP(X48,Cennik!$A$4:$B436, 2, FALSE()) * Y48 + VLOOKUP(Z48,Cennik!$A$4:$B436, 2, FALSE()) * AA48 + VLOOKUP(AB48,Cennik!$A$4:$B436, 2, FALSE()) * AC48 + VLOOKUP(AD48,Cennik!$A$4:$B436, 2, FALSE()) * AE48 + VLOOKUP(AF48,Cennik!$A$4:$B436, 2, FALSE()) * AG48 + VLOOKUP(AH48,Cennik!$A$4:$B436, 2, FALSE()) * AI48 + VLOOKUP(AJ48,Cennik!$A$4:$B436, 2, FALSE()) * AK48 + VLOOKUP("Stamina",Cennik!$A$4:$B436,2,FALSE()) * L48,"Brak wartości")</f>
        <v>Brak wartości</v>
      </c>
      <c r="F48" s="18" t="s">
        <v>6011</v>
      </c>
      <c r="G48" s="18">
        <v>1</v>
      </c>
      <c r="H48" s="18" t="s">
        <v>4531</v>
      </c>
      <c r="I48" s="18">
        <v>3</v>
      </c>
      <c r="J48" s="18"/>
      <c r="K48" s="18">
        <v>10</v>
      </c>
      <c r="L48" s="18">
        <v>25</v>
      </c>
      <c r="M48" s="18" t="s">
        <v>12651</v>
      </c>
      <c r="N48" s="184" t="s">
        <v>6756</v>
      </c>
      <c r="O48" s="184">
        <v>1</v>
      </c>
      <c r="P48" s="677" t="s">
        <v>5896</v>
      </c>
      <c r="Q48" s="677">
        <v>1</v>
      </c>
      <c r="R48" s="675" t="s">
        <v>6761</v>
      </c>
      <c r="S48" s="675">
        <v>1</v>
      </c>
      <c r="T48" s="674" t="s">
        <v>303</v>
      </c>
      <c r="U48" s="674">
        <v>2</v>
      </c>
      <c r="V48" s="672" t="s">
        <v>40</v>
      </c>
      <c r="W48" s="672"/>
      <c r="X48" s="678" t="s">
        <v>40</v>
      </c>
      <c r="Y48" s="678"/>
      <c r="Z48" s="679" t="s">
        <v>40</v>
      </c>
      <c r="AA48" s="679"/>
      <c r="AB48" s="680" t="s">
        <v>40</v>
      </c>
      <c r="AC48" s="680"/>
      <c r="AD48" s="681" t="s">
        <v>40</v>
      </c>
      <c r="AE48" s="681"/>
      <c r="AF48" s="18" t="s">
        <v>40</v>
      </c>
      <c r="AG48" s="18"/>
      <c r="AH48" s="184" t="s">
        <v>40</v>
      </c>
      <c r="AI48" s="184"/>
      <c r="AJ48" s="677" t="s">
        <v>40</v>
      </c>
      <c r="AK48" s="677"/>
    </row>
    <row r="49" spans="1:37" ht="12.75">
      <c r="A49" s="748" t="s">
        <v>3302</v>
      </c>
      <c r="B49" s="72" t="s">
        <v>6042</v>
      </c>
      <c r="C49" s="680">
        <v>1</v>
      </c>
      <c r="D49" s="54" t="e">
        <f t="shared" ca="1" si="3"/>
        <v>#VALUE!</v>
      </c>
      <c r="E49" s="54" t="str">
        <f ca="1">IFERROR(VLOOKUP(N49,Cennik!$A$4:$B436, 2, FALSE()) * O49 + VLOOKUP(P49,Cennik!$A$4:$B436, 2, FALSE()) * Q49 + VLOOKUP(R49,Cennik!$A$4:$B436, 2, FALSE()) * S49 + VLOOKUP(T49,Cennik!$A$4:$B436, 2, FALSE()) * U49 + VLOOKUP(V49,Cennik!$A$4:$B436, 2, FALSE()) * W49 + VLOOKUP(X49,Cennik!$A$4:$B436, 2, FALSE()) * Y49 + VLOOKUP(Z49,Cennik!$A$4:$B436, 2, FALSE()) * AA49 + VLOOKUP(AB49,Cennik!$A$4:$B436, 2, FALSE()) * AC49 + VLOOKUP(AD49,Cennik!$A$4:$B436, 2, FALSE()) * AE49 + VLOOKUP(AF49,Cennik!$A$4:$B436, 2, FALSE()) * AG49 + VLOOKUP(AH49,Cennik!$A$4:$B436, 2, FALSE()) * AI49 + VLOOKUP(AJ49,Cennik!$A$4:$B436, 2, FALSE()) * AK49 + VLOOKUP("Stamina",Cennik!$A$4:$B436,2,FALSE()) * L49,"Brak wartości")</f>
        <v>Brak wartości</v>
      </c>
      <c r="F49" s="18" t="s">
        <v>6011</v>
      </c>
      <c r="G49" s="18">
        <v>1</v>
      </c>
      <c r="H49" s="18" t="s">
        <v>4531</v>
      </c>
      <c r="I49" s="18">
        <v>3</v>
      </c>
      <c r="J49" s="18"/>
      <c r="K49" s="18">
        <v>10</v>
      </c>
      <c r="L49" s="18">
        <v>15</v>
      </c>
      <c r="M49" s="18" t="s">
        <v>12651</v>
      </c>
      <c r="N49" s="184" t="s">
        <v>6756</v>
      </c>
      <c r="O49" s="184">
        <v>1</v>
      </c>
      <c r="P49" s="677" t="s">
        <v>5896</v>
      </c>
      <c r="Q49" s="677">
        <v>1</v>
      </c>
      <c r="R49" s="675" t="s">
        <v>6761</v>
      </c>
      <c r="S49" s="675">
        <v>1</v>
      </c>
      <c r="T49" s="674" t="s">
        <v>303</v>
      </c>
      <c r="U49" s="674">
        <v>1</v>
      </c>
      <c r="V49" s="672" t="s">
        <v>40</v>
      </c>
      <c r="W49" s="672"/>
      <c r="X49" s="678" t="s">
        <v>40</v>
      </c>
      <c r="Y49" s="678"/>
      <c r="Z49" s="679" t="s">
        <v>40</v>
      </c>
      <c r="AA49" s="679"/>
      <c r="AB49" s="680" t="s">
        <v>40</v>
      </c>
      <c r="AC49" s="680"/>
      <c r="AD49" s="681" t="s">
        <v>40</v>
      </c>
      <c r="AE49" s="681"/>
      <c r="AF49" s="18" t="s">
        <v>40</v>
      </c>
      <c r="AG49" s="18"/>
      <c r="AH49" s="184" t="s">
        <v>40</v>
      </c>
      <c r="AI49" s="184"/>
      <c r="AJ49" s="677" t="s">
        <v>40</v>
      </c>
      <c r="AK49" s="677"/>
    </row>
    <row r="50" spans="1:37" ht="12.75">
      <c r="A50" s="748" t="s">
        <v>3302</v>
      </c>
      <c r="B50" s="72" t="s">
        <v>6046</v>
      </c>
      <c r="C50" s="680">
        <v>1</v>
      </c>
      <c r="D50" s="54" t="e">
        <f t="shared" ca="1" si="3"/>
        <v>#VALUE!</v>
      </c>
      <c r="E50" s="54" t="str">
        <f ca="1">IFERROR(VLOOKUP(N50,Cennik!$A$4:$B436, 2, FALSE()) * O50 + VLOOKUP(P50,Cennik!$A$4:$B436, 2, FALSE()) * Q50 + VLOOKUP(R50,Cennik!$A$4:$B436, 2, FALSE()) * S50 + VLOOKUP(T50,Cennik!$A$4:$B436, 2, FALSE()) * U50 + VLOOKUP(V50,Cennik!$A$4:$B436, 2, FALSE()) * W50 + VLOOKUP(X50,Cennik!$A$4:$B436, 2, FALSE()) * Y50 + VLOOKUP(Z50,Cennik!$A$4:$B436, 2, FALSE()) * AA50 + VLOOKUP(AB50,Cennik!$A$4:$B436, 2, FALSE()) * AC50 + VLOOKUP(AD50,Cennik!$A$4:$B436, 2, FALSE()) * AE50 + VLOOKUP(AF50,Cennik!$A$4:$B436, 2, FALSE()) * AG50 + VLOOKUP(AH50,Cennik!$A$4:$B436, 2, FALSE()) * AI50 + VLOOKUP(AJ50,Cennik!$A$4:$B436, 2, FALSE()) * AK50 + VLOOKUP("Stamina",Cennik!$A$4:$B436,2,FALSE()) * L50,"Brak wartości")</f>
        <v>Brak wartości</v>
      </c>
      <c r="F50" s="18" t="s">
        <v>6011</v>
      </c>
      <c r="G50" s="18">
        <v>1</v>
      </c>
      <c r="H50" s="18" t="s">
        <v>4531</v>
      </c>
      <c r="I50" s="18">
        <v>3</v>
      </c>
      <c r="J50" s="18"/>
      <c r="K50" s="18">
        <v>10</v>
      </c>
      <c r="L50" s="18">
        <v>15</v>
      </c>
      <c r="M50" s="18" t="s">
        <v>12651</v>
      </c>
      <c r="N50" s="184" t="s">
        <v>6756</v>
      </c>
      <c r="O50" s="184">
        <v>1</v>
      </c>
      <c r="P50" s="677" t="s">
        <v>5896</v>
      </c>
      <c r="Q50" s="677">
        <v>1</v>
      </c>
      <c r="R50" s="675" t="s">
        <v>6761</v>
      </c>
      <c r="S50" s="675">
        <v>1</v>
      </c>
      <c r="T50" s="674" t="s">
        <v>303</v>
      </c>
      <c r="U50" s="674">
        <v>1</v>
      </c>
      <c r="V50" s="672" t="s">
        <v>40</v>
      </c>
      <c r="W50" s="672"/>
      <c r="X50" s="678" t="s">
        <v>40</v>
      </c>
      <c r="Y50" s="678"/>
      <c r="Z50" s="679" t="s">
        <v>40</v>
      </c>
      <c r="AA50" s="679"/>
      <c r="AB50" s="680" t="s">
        <v>40</v>
      </c>
      <c r="AC50" s="680"/>
      <c r="AD50" s="681" t="s">
        <v>40</v>
      </c>
      <c r="AE50" s="681"/>
      <c r="AF50" s="18" t="s">
        <v>40</v>
      </c>
      <c r="AG50" s="18"/>
      <c r="AH50" s="184" t="s">
        <v>40</v>
      </c>
      <c r="AI50" s="184"/>
      <c r="AJ50" s="677" t="s">
        <v>40</v>
      </c>
      <c r="AK50" s="677"/>
    </row>
    <row r="51" spans="1:37" ht="12.75">
      <c r="A51" s="748" t="s">
        <v>3302</v>
      </c>
      <c r="B51" s="72" t="s">
        <v>6050</v>
      </c>
      <c r="C51" s="680">
        <v>1</v>
      </c>
      <c r="D51" s="54" t="e">
        <f t="shared" ca="1" si="3"/>
        <v>#VALUE!</v>
      </c>
      <c r="E51" s="54" t="str">
        <f ca="1">IFERROR(VLOOKUP(N51,Cennik!$A$4:$B436, 2, FALSE()) * O51 + VLOOKUP(P51,Cennik!$A$4:$B436, 2, FALSE()) * Q51 + VLOOKUP(R51,Cennik!$A$4:$B436, 2, FALSE()) * S51 + VLOOKUP(T51,Cennik!$A$4:$B436, 2, FALSE()) * U51 + VLOOKUP(V51,Cennik!$A$4:$B436, 2, FALSE()) * W51 + VLOOKUP(X51,Cennik!$A$4:$B436, 2, FALSE()) * Y51 + VLOOKUP(Z51,Cennik!$A$4:$B436, 2, FALSE()) * AA51 + VLOOKUP(AB51,Cennik!$A$4:$B436, 2, FALSE()) * AC51 + VLOOKUP(AD51,Cennik!$A$4:$B436, 2, FALSE()) * AE51 + VLOOKUP(AF51,Cennik!$A$4:$B436, 2, FALSE()) * AG51 + VLOOKUP(AH51,Cennik!$A$4:$B436, 2, FALSE()) * AI51 + VLOOKUP(AJ51,Cennik!$A$4:$B436, 2, FALSE()) * AK51 + VLOOKUP("Stamina",Cennik!$A$4:$B436,2,FALSE()) * L51,"Brak wartości")</f>
        <v>Brak wartości</v>
      </c>
      <c r="F51" s="18" t="s">
        <v>6011</v>
      </c>
      <c r="G51" s="18">
        <v>1</v>
      </c>
      <c r="H51" s="18" t="s">
        <v>4531</v>
      </c>
      <c r="I51" s="18">
        <v>3</v>
      </c>
      <c r="J51" s="18"/>
      <c r="K51" s="18">
        <v>10</v>
      </c>
      <c r="L51" s="18">
        <v>15</v>
      </c>
      <c r="M51" s="18" t="s">
        <v>12651</v>
      </c>
      <c r="N51" s="184" t="s">
        <v>6756</v>
      </c>
      <c r="O51" s="184">
        <v>1</v>
      </c>
      <c r="P51" s="677" t="s">
        <v>5896</v>
      </c>
      <c r="Q51" s="677">
        <v>1</v>
      </c>
      <c r="R51" s="675" t="s">
        <v>6761</v>
      </c>
      <c r="S51" s="675">
        <v>1</v>
      </c>
      <c r="T51" s="674" t="s">
        <v>303</v>
      </c>
      <c r="U51" s="674">
        <v>1</v>
      </c>
      <c r="V51" s="672" t="s">
        <v>40</v>
      </c>
      <c r="W51" s="672"/>
      <c r="X51" s="678" t="s">
        <v>40</v>
      </c>
      <c r="Y51" s="678"/>
      <c r="Z51" s="679" t="s">
        <v>40</v>
      </c>
      <c r="AA51" s="679"/>
      <c r="AB51" s="680" t="s">
        <v>40</v>
      </c>
      <c r="AC51" s="680"/>
      <c r="AD51" s="681" t="s">
        <v>40</v>
      </c>
      <c r="AE51" s="681"/>
      <c r="AF51" s="18" t="s">
        <v>40</v>
      </c>
      <c r="AG51" s="18"/>
      <c r="AH51" s="184" t="s">
        <v>40</v>
      </c>
      <c r="AI51" s="184"/>
      <c r="AJ51" s="677" t="s">
        <v>40</v>
      </c>
      <c r="AK51" s="677"/>
    </row>
    <row r="52" spans="1:37" ht="12.75">
      <c r="A52" s="748" t="s">
        <v>3302</v>
      </c>
      <c r="B52" s="72" t="s">
        <v>6054</v>
      </c>
      <c r="C52" s="680">
        <v>1</v>
      </c>
      <c r="D52" s="54" t="e">
        <f t="shared" ca="1" si="3"/>
        <v>#VALUE!</v>
      </c>
      <c r="E52" s="54" t="str">
        <f ca="1">IFERROR(VLOOKUP(N52,Cennik!$A$4:$B436, 2, FALSE()) * O52 + VLOOKUP(P52,Cennik!$A$4:$B436, 2, FALSE()) * Q52 + VLOOKUP(R52,Cennik!$A$4:$B436, 2, FALSE()) * S52 + VLOOKUP(T52,Cennik!$A$4:$B436, 2, FALSE()) * U52 + VLOOKUP(V52,Cennik!$A$4:$B436, 2, FALSE()) * W52 + VLOOKUP(X52,Cennik!$A$4:$B436, 2, FALSE()) * Y52 + VLOOKUP(Z52,Cennik!$A$4:$B436, 2, FALSE()) * AA52 + VLOOKUP(AB52,Cennik!$A$4:$B436, 2, FALSE()) * AC52 + VLOOKUP(AD52,Cennik!$A$4:$B436, 2, FALSE()) * AE52 + VLOOKUP(AF52,Cennik!$A$4:$B436, 2, FALSE()) * AG52 + VLOOKUP(AH52,Cennik!$A$4:$B436, 2, FALSE()) * AI52 + VLOOKUP(AJ52,Cennik!$A$4:$B436, 2, FALSE()) * AK52 + VLOOKUP("Stamina",Cennik!$A$4:$B436,2,FALSE()) * L52,"Brak wartości")</f>
        <v>Brak wartości</v>
      </c>
      <c r="F52" s="18" t="s">
        <v>6011</v>
      </c>
      <c r="G52" s="18">
        <v>1</v>
      </c>
      <c r="H52" s="18" t="s">
        <v>4531</v>
      </c>
      <c r="I52" s="18">
        <v>3</v>
      </c>
      <c r="J52" s="18"/>
      <c r="K52" s="18">
        <v>10</v>
      </c>
      <c r="L52" s="18">
        <v>15</v>
      </c>
      <c r="M52" s="18" t="s">
        <v>12651</v>
      </c>
      <c r="N52" s="184" t="s">
        <v>6756</v>
      </c>
      <c r="O52" s="184">
        <v>1</v>
      </c>
      <c r="P52" s="677" t="s">
        <v>5896</v>
      </c>
      <c r="Q52" s="677">
        <v>1</v>
      </c>
      <c r="R52" s="675" t="s">
        <v>6761</v>
      </c>
      <c r="S52" s="675">
        <v>1</v>
      </c>
      <c r="T52" s="674" t="s">
        <v>303</v>
      </c>
      <c r="U52" s="674">
        <v>1</v>
      </c>
      <c r="V52" s="672" t="s">
        <v>40</v>
      </c>
      <c r="W52" s="672"/>
      <c r="X52" s="678" t="s">
        <v>40</v>
      </c>
      <c r="Y52" s="678"/>
      <c r="Z52" s="679" t="s">
        <v>40</v>
      </c>
      <c r="AA52" s="679"/>
      <c r="AB52" s="680" t="s">
        <v>40</v>
      </c>
      <c r="AC52" s="680"/>
      <c r="AD52" s="681" t="s">
        <v>40</v>
      </c>
      <c r="AE52" s="681"/>
      <c r="AF52" s="18" t="s">
        <v>40</v>
      </c>
      <c r="AG52" s="18"/>
      <c r="AH52" s="184" t="s">
        <v>40</v>
      </c>
      <c r="AI52" s="184"/>
      <c r="AJ52" s="677" t="s">
        <v>40</v>
      </c>
      <c r="AK52" s="677"/>
    </row>
    <row r="53" spans="1:37" ht="12.75">
      <c r="A53" s="748" t="s">
        <v>3302</v>
      </c>
      <c r="B53" s="72" t="s">
        <v>6058</v>
      </c>
      <c r="C53" s="680">
        <v>1</v>
      </c>
      <c r="D53" s="54" t="e">
        <f t="shared" ca="1" si="3"/>
        <v>#VALUE!</v>
      </c>
      <c r="E53" s="54" t="str">
        <f ca="1">IFERROR(VLOOKUP(N53,Cennik!$A$4:$B436, 2, FALSE()) * O53 + VLOOKUP(P53,Cennik!$A$4:$B436, 2, FALSE()) * Q53 + VLOOKUP(R53,Cennik!$A$4:$B436, 2, FALSE()) * S53 + VLOOKUP(T53,Cennik!$A$4:$B436, 2, FALSE()) * U53 + VLOOKUP(V53,Cennik!$A$4:$B436, 2, FALSE()) * W53 + VLOOKUP(X53,Cennik!$A$4:$B436, 2, FALSE()) * Y53 + VLOOKUP(Z53,Cennik!$A$4:$B436, 2, FALSE()) * AA53 + VLOOKUP(AB53,Cennik!$A$4:$B436, 2, FALSE()) * AC53 + VLOOKUP(AD53,Cennik!$A$4:$B436, 2, FALSE()) * AE53 + VLOOKUP(AF53,Cennik!$A$4:$B436, 2, FALSE()) * AG53 + VLOOKUP(AH53,Cennik!$A$4:$B436, 2, FALSE()) * AI53 + VLOOKUP(AJ53,Cennik!$A$4:$B436, 2, FALSE()) * AK53 + VLOOKUP("Stamina",Cennik!$A$4:$B436,2,FALSE()) * L53,"Brak wartości")</f>
        <v>Brak wartości</v>
      </c>
      <c r="F53" s="18" t="s">
        <v>6011</v>
      </c>
      <c r="G53" s="18">
        <v>1</v>
      </c>
      <c r="H53" s="18" t="s">
        <v>4531</v>
      </c>
      <c r="I53" s="18">
        <v>3</v>
      </c>
      <c r="J53" s="18"/>
      <c r="K53" s="18">
        <v>10</v>
      </c>
      <c r="L53" s="18">
        <v>15</v>
      </c>
      <c r="M53" s="18" t="s">
        <v>12651</v>
      </c>
      <c r="N53" s="184" t="s">
        <v>6756</v>
      </c>
      <c r="O53" s="184">
        <v>1</v>
      </c>
      <c r="P53" s="677" t="s">
        <v>5896</v>
      </c>
      <c r="Q53" s="677">
        <v>1</v>
      </c>
      <c r="R53" s="675" t="s">
        <v>6761</v>
      </c>
      <c r="S53" s="675">
        <v>1</v>
      </c>
      <c r="T53" s="674" t="s">
        <v>303</v>
      </c>
      <c r="U53" s="674">
        <v>1</v>
      </c>
      <c r="V53" s="672" t="s">
        <v>40</v>
      </c>
      <c r="W53" s="672"/>
      <c r="X53" s="678" t="s">
        <v>40</v>
      </c>
      <c r="Y53" s="678"/>
      <c r="Z53" s="679" t="s">
        <v>40</v>
      </c>
      <c r="AA53" s="679"/>
      <c r="AB53" s="680" t="s">
        <v>40</v>
      </c>
      <c r="AC53" s="680"/>
      <c r="AD53" s="681" t="s">
        <v>40</v>
      </c>
      <c r="AE53" s="681"/>
      <c r="AF53" s="18" t="s">
        <v>40</v>
      </c>
      <c r="AG53" s="18"/>
      <c r="AH53" s="184" t="s">
        <v>40</v>
      </c>
      <c r="AI53" s="184"/>
      <c r="AJ53" s="677" t="s">
        <v>40</v>
      </c>
      <c r="AK53" s="677"/>
    </row>
    <row r="54" spans="1:37" ht="12.75">
      <c r="A54" s="748" t="s">
        <v>3302</v>
      </c>
      <c r="B54" s="72" t="s">
        <v>6062</v>
      </c>
      <c r="C54" s="680">
        <v>1</v>
      </c>
      <c r="D54" s="54" t="e">
        <f t="shared" ca="1" si="3"/>
        <v>#VALUE!</v>
      </c>
      <c r="E54" s="54" t="str">
        <f ca="1">IFERROR(VLOOKUP(N54,Cennik!$A$4:$B436, 2, FALSE()) * O54 + VLOOKUP(P54,Cennik!$A$4:$B436, 2, FALSE()) * Q54 + VLOOKUP(R54,Cennik!$A$4:$B436, 2, FALSE()) * S54 + VLOOKUP(T54,Cennik!$A$4:$B436, 2, FALSE()) * U54 + VLOOKUP(V54,Cennik!$A$4:$B436, 2, FALSE()) * W54 + VLOOKUP(X54,Cennik!$A$4:$B436, 2, FALSE()) * Y54 + VLOOKUP(Z54,Cennik!$A$4:$B436, 2, FALSE()) * AA54 + VLOOKUP(AB54,Cennik!$A$4:$B436, 2, FALSE()) * AC54 + VLOOKUP(AD54,Cennik!$A$4:$B436, 2, FALSE()) * AE54 + VLOOKUP(AF54,Cennik!$A$4:$B436, 2, FALSE()) * AG54 + VLOOKUP(AH54,Cennik!$A$4:$B436, 2, FALSE()) * AI54 + VLOOKUP(AJ54,Cennik!$A$4:$B436, 2, FALSE()) * AK54 + VLOOKUP("Stamina",Cennik!$A$4:$B436,2,FALSE()) * L54,"Brak wartości")</f>
        <v>Brak wartości</v>
      </c>
      <c r="F54" s="18" t="s">
        <v>6011</v>
      </c>
      <c r="G54" s="18">
        <v>1</v>
      </c>
      <c r="H54" s="18" t="s">
        <v>4531</v>
      </c>
      <c r="I54" s="18">
        <v>3</v>
      </c>
      <c r="J54" s="18"/>
      <c r="K54" s="18">
        <v>10</v>
      </c>
      <c r="L54" s="18">
        <v>15</v>
      </c>
      <c r="M54" s="18" t="s">
        <v>12651</v>
      </c>
      <c r="N54" s="184" t="s">
        <v>6756</v>
      </c>
      <c r="O54" s="184">
        <v>1</v>
      </c>
      <c r="P54" s="677" t="s">
        <v>5896</v>
      </c>
      <c r="Q54" s="677">
        <v>1</v>
      </c>
      <c r="R54" s="675" t="s">
        <v>6761</v>
      </c>
      <c r="S54" s="675">
        <v>1</v>
      </c>
      <c r="T54" s="674" t="s">
        <v>303</v>
      </c>
      <c r="U54" s="674">
        <v>1</v>
      </c>
      <c r="V54" s="672" t="s">
        <v>40</v>
      </c>
      <c r="W54" s="672"/>
      <c r="X54" s="678" t="s">
        <v>40</v>
      </c>
      <c r="Y54" s="678"/>
      <c r="Z54" s="679" t="s">
        <v>40</v>
      </c>
      <c r="AA54" s="679"/>
      <c r="AB54" s="680" t="s">
        <v>40</v>
      </c>
      <c r="AC54" s="680"/>
      <c r="AD54" s="681" t="s">
        <v>40</v>
      </c>
      <c r="AE54" s="681"/>
      <c r="AF54" s="18" t="s">
        <v>40</v>
      </c>
      <c r="AG54" s="18"/>
      <c r="AH54" s="184" t="s">
        <v>40</v>
      </c>
      <c r="AI54" s="184"/>
      <c r="AJ54" s="677" t="s">
        <v>40</v>
      </c>
      <c r="AK54" s="677"/>
    </row>
    <row r="55" spans="1:37" ht="12.75">
      <c r="A55" s="748" t="s">
        <v>3302</v>
      </c>
      <c r="B55" s="72" t="s">
        <v>6066</v>
      </c>
      <c r="C55" s="680">
        <v>1</v>
      </c>
      <c r="D55" s="54" t="e">
        <f t="shared" ca="1" si="3"/>
        <v>#VALUE!</v>
      </c>
      <c r="E55" s="54" t="str">
        <f ca="1">IFERROR(VLOOKUP(N55,Cennik!$A$4:$B436, 2, FALSE()) * O55 + VLOOKUP(P55,Cennik!$A$4:$B436, 2, FALSE()) * Q55 + VLOOKUP(R55,Cennik!$A$4:$B436, 2, FALSE()) * S55 + VLOOKUP(T55,Cennik!$A$4:$B436, 2, FALSE()) * U55 + VLOOKUP(V55,Cennik!$A$4:$B436, 2, FALSE()) * W55 + VLOOKUP(X55,Cennik!$A$4:$B436, 2, FALSE()) * Y55 + VLOOKUP(Z55,Cennik!$A$4:$B436, 2, FALSE()) * AA55 + VLOOKUP(AB55,Cennik!$A$4:$B436, 2, FALSE()) * AC55 + VLOOKUP(AD55,Cennik!$A$4:$B436, 2, FALSE()) * AE55 + VLOOKUP(AF55,Cennik!$A$4:$B436, 2, FALSE()) * AG55 + VLOOKUP(AH55,Cennik!$A$4:$B436, 2, FALSE()) * AI55 + VLOOKUP(AJ55,Cennik!$A$4:$B436, 2, FALSE()) * AK55 + VLOOKUP("Stamina",Cennik!$A$4:$B436,2,FALSE()) * L55,"Brak wartości")</f>
        <v>Brak wartości</v>
      </c>
      <c r="F55" s="18" t="s">
        <v>6011</v>
      </c>
      <c r="G55" s="18">
        <v>1</v>
      </c>
      <c r="H55" s="18" t="s">
        <v>4531</v>
      </c>
      <c r="I55" s="18">
        <v>3</v>
      </c>
      <c r="J55" s="18"/>
      <c r="K55" s="18">
        <v>10</v>
      </c>
      <c r="L55" s="18">
        <v>15</v>
      </c>
      <c r="M55" s="18" t="s">
        <v>12651</v>
      </c>
      <c r="N55" s="184" t="s">
        <v>6756</v>
      </c>
      <c r="O55" s="184">
        <v>1</v>
      </c>
      <c r="P55" s="677" t="s">
        <v>5896</v>
      </c>
      <c r="Q55" s="677">
        <v>1</v>
      </c>
      <c r="R55" s="675" t="s">
        <v>6761</v>
      </c>
      <c r="S55" s="675">
        <v>1</v>
      </c>
      <c r="T55" s="674" t="s">
        <v>303</v>
      </c>
      <c r="U55" s="674">
        <v>1</v>
      </c>
      <c r="V55" s="672" t="s">
        <v>40</v>
      </c>
      <c r="W55" s="672"/>
      <c r="X55" s="678" t="s">
        <v>40</v>
      </c>
      <c r="Y55" s="678"/>
      <c r="Z55" s="679" t="s">
        <v>40</v>
      </c>
      <c r="AA55" s="679"/>
      <c r="AB55" s="680" t="s">
        <v>40</v>
      </c>
      <c r="AC55" s="680"/>
      <c r="AD55" s="681" t="s">
        <v>40</v>
      </c>
      <c r="AE55" s="681"/>
      <c r="AF55" s="18" t="s">
        <v>40</v>
      </c>
      <c r="AG55" s="18"/>
      <c r="AH55" s="184" t="s">
        <v>40</v>
      </c>
      <c r="AI55" s="184"/>
      <c r="AJ55" s="677" t="s">
        <v>40</v>
      </c>
      <c r="AK55" s="677"/>
    </row>
    <row r="56" spans="1:37" ht="12.75">
      <c r="A56" s="748" t="s">
        <v>3302</v>
      </c>
      <c r="B56" s="72" t="s">
        <v>6070</v>
      </c>
      <c r="C56" s="680">
        <v>1</v>
      </c>
      <c r="D56" s="54" t="e">
        <f t="shared" ca="1" si="3"/>
        <v>#VALUE!</v>
      </c>
      <c r="E56" s="54" t="str">
        <f ca="1">IFERROR(VLOOKUP(N56,Cennik!$A$4:$B436, 2, FALSE()) * O56 + VLOOKUP(P56,Cennik!$A$4:$B436, 2, FALSE()) * Q56 + VLOOKUP(R56,Cennik!$A$4:$B436, 2, FALSE()) * S56 + VLOOKUP(T56,Cennik!$A$4:$B436, 2, FALSE()) * U56 + VLOOKUP(V56,Cennik!$A$4:$B436, 2, FALSE()) * W56 + VLOOKUP(X56,Cennik!$A$4:$B436, 2, FALSE()) * Y56 + VLOOKUP(Z56,Cennik!$A$4:$B436, 2, FALSE()) * AA56 + VLOOKUP(AB56,Cennik!$A$4:$B436, 2, FALSE()) * AC56 + VLOOKUP(AD56,Cennik!$A$4:$B436, 2, FALSE()) * AE56 + VLOOKUP(AF56,Cennik!$A$4:$B436, 2, FALSE()) * AG56 + VLOOKUP(AH56,Cennik!$A$4:$B436, 2, FALSE()) * AI56 + VLOOKUP(AJ56,Cennik!$A$4:$B436, 2, FALSE()) * AK56 + VLOOKUP("Stamina",Cennik!$A$4:$B436,2,FALSE()) * L56,"Brak wartości")</f>
        <v>Brak wartości</v>
      </c>
      <c r="F56" s="18" t="s">
        <v>6011</v>
      </c>
      <c r="G56" s="18">
        <v>1</v>
      </c>
      <c r="H56" s="18" t="s">
        <v>4531</v>
      </c>
      <c r="I56" s="18">
        <v>3</v>
      </c>
      <c r="J56" s="18"/>
      <c r="K56" s="18">
        <v>10</v>
      </c>
      <c r="L56" s="18">
        <v>15</v>
      </c>
      <c r="M56" s="18" t="s">
        <v>12651</v>
      </c>
      <c r="N56" s="184" t="s">
        <v>6756</v>
      </c>
      <c r="O56" s="184">
        <v>1</v>
      </c>
      <c r="P56" s="677" t="s">
        <v>5896</v>
      </c>
      <c r="Q56" s="677">
        <v>1</v>
      </c>
      <c r="R56" s="675" t="s">
        <v>6761</v>
      </c>
      <c r="S56" s="675">
        <v>1</v>
      </c>
      <c r="T56" s="674" t="s">
        <v>303</v>
      </c>
      <c r="U56" s="674">
        <v>1</v>
      </c>
      <c r="V56" s="672" t="s">
        <v>40</v>
      </c>
      <c r="W56" s="672"/>
      <c r="X56" s="678" t="s">
        <v>40</v>
      </c>
      <c r="Y56" s="678"/>
      <c r="Z56" s="679" t="s">
        <v>40</v>
      </c>
      <c r="AA56" s="679"/>
      <c r="AB56" s="680" t="s">
        <v>40</v>
      </c>
      <c r="AC56" s="680"/>
      <c r="AD56" s="681" t="s">
        <v>40</v>
      </c>
      <c r="AE56" s="681"/>
      <c r="AF56" s="18" t="s">
        <v>40</v>
      </c>
      <c r="AG56" s="18"/>
      <c r="AH56" s="184" t="s">
        <v>40</v>
      </c>
      <c r="AI56" s="184"/>
      <c r="AJ56" s="677" t="s">
        <v>40</v>
      </c>
      <c r="AK56" s="677"/>
    </row>
    <row r="57" spans="1:37" ht="12.75">
      <c r="A57" s="748" t="s">
        <v>3302</v>
      </c>
      <c r="B57" s="72" t="s">
        <v>6074</v>
      </c>
      <c r="C57" s="680">
        <v>1</v>
      </c>
      <c r="D57" s="54" t="e">
        <f t="shared" ca="1" si="3"/>
        <v>#VALUE!</v>
      </c>
      <c r="E57" s="54" t="str">
        <f ca="1">IFERROR(VLOOKUP(N57,Cennik!$A$4:$B436, 2, FALSE()) * O57 + VLOOKUP(P57,Cennik!$A$4:$B436, 2, FALSE()) * Q57 + VLOOKUP(R57,Cennik!$A$4:$B436, 2, FALSE()) * S57 + VLOOKUP(T57,Cennik!$A$4:$B436, 2, FALSE()) * U57 + VLOOKUP(V57,Cennik!$A$4:$B436, 2, FALSE()) * W57 + VLOOKUP(X57,Cennik!$A$4:$B436, 2, FALSE()) * Y57 + VLOOKUP(Z57,Cennik!$A$4:$B436, 2, FALSE()) * AA57 + VLOOKUP(AB57,Cennik!$A$4:$B436, 2, FALSE()) * AC57 + VLOOKUP(AD57,Cennik!$A$4:$B436, 2, FALSE()) * AE57 + VLOOKUP(AF57,Cennik!$A$4:$B436, 2, FALSE()) * AG57 + VLOOKUP(AH57,Cennik!$A$4:$B436, 2, FALSE()) * AI57 + VLOOKUP(AJ57,Cennik!$A$4:$B436, 2, FALSE()) * AK57 + VLOOKUP("Stamina",Cennik!$A$4:$B436,2,FALSE()) * L57,"Brak wartości")</f>
        <v>Brak wartości</v>
      </c>
      <c r="F57" s="18" t="s">
        <v>6011</v>
      </c>
      <c r="G57" s="18">
        <v>1</v>
      </c>
      <c r="H57" s="18" t="s">
        <v>4531</v>
      </c>
      <c r="I57" s="18">
        <v>3</v>
      </c>
      <c r="J57" s="18"/>
      <c r="K57" s="18">
        <v>10</v>
      </c>
      <c r="L57" s="18">
        <v>15</v>
      </c>
      <c r="M57" s="18" t="s">
        <v>12651</v>
      </c>
      <c r="N57" s="184" t="s">
        <v>6756</v>
      </c>
      <c r="O57" s="184">
        <v>1</v>
      </c>
      <c r="P57" s="677" t="s">
        <v>5896</v>
      </c>
      <c r="Q57" s="677">
        <v>1</v>
      </c>
      <c r="R57" s="675" t="s">
        <v>6761</v>
      </c>
      <c r="S57" s="675">
        <v>1</v>
      </c>
      <c r="T57" s="674" t="s">
        <v>303</v>
      </c>
      <c r="U57" s="674">
        <v>1</v>
      </c>
      <c r="V57" s="672" t="s">
        <v>40</v>
      </c>
      <c r="W57" s="672"/>
      <c r="X57" s="678" t="s">
        <v>40</v>
      </c>
      <c r="Y57" s="678"/>
      <c r="Z57" s="679" t="s">
        <v>40</v>
      </c>
      <c r="AA57" s="679"/>
      <c r="AB57" s="680" t="s">
        <v>40</v>
      </c>
      <c r="AC57" s="680"/>
      <c r="AD57" s="681" t="s">
        <v>40</v>
      </c>
      <c r="AE57" s="681"/>
      <c r="AF57" s="18" t="s">
        <v>40</v>
      </c>
      <c r="AG57" s="18"/>
      <c r="AH57" s="184" t="s">
        <v>40</v>
      </c>
      <c r="AI57" s="184"/>
      <c r="AJ57" s="677" t="s">
        <v>40</v>
      </c>
      <c r="AK57" s="677"/>
    </row>
    <row r="58" spans="1:37" ht="12.75">
      <c r="A58" s="748" t="s">
        <v>3302</v>
      </c>
      <c r="B58" s="72" t="s">
        <v>6078</v>
      </c>
      <c r="C58" s="680">
        <v>1</v>
      </c>
      <c r="D58" s="54" t="e">
        <f t="shared" ca="1" si="3"/>
        <v>#VALUE!</v>
      </c>
      <c r="E58" s="54" t="str">
        <f ca="1">IFERROR(VLOOKUP(N58,Cennik!$A$4:$B436, 2, FALSE()) * O58 + VLOOKUP(P58,Cennik!$A$4:$B436, 2, FALSE()) * Q58 + VLOOKUP(R58,Cennik!$A$4:$B436, 2, FALSE()) * S58 + VLOOKUP(T58,Cennik!$A$4:$B436, 2, FALSE()) * U58 + VLOOKUP(V58,Cennik!$A$4:$B436, 2, FALSE()) * W58 + VLOOKUP(X58,Cennik!$A$4:$B436, 2, FALSE()) * Y58 + VLOOKUP(Z58,Cennik!$A$4:$B436, 2, FALSE()) * AA58 + VLOOKUP(AB58,Cennik!$A$4:$B436, 2, FALSE()) * AC58 + VLOOKUP(AD58,Cennik!$A$4:$B436, 2, FALSE()) * AE58 + VLOOKUP(AF58,Cennik!$A$4:$B436, 2, FALSE()) * AG58 + VLOOKUP(AH58,Cennik!$A$4:$B436, 2, FALSE()) * AI58 + VLOOKUP(AJ58,Cennik!$A$4:$B436, 2, FALSE()) * AK58 + VLOOKUP("Stamina",Cennik!$A$4:$B436,2,FALSE()) * L58,"Brak wartości")</f>
        <v>Brak wartości</v>
      </c>
      <c r="F58" s="18" t="s">
        <v>6011</v>
      </c>
      <c r="G58" s="18">
        <v>1</v>
      </c>
      <c r="H58" s="18" t="s">
        <v>4531</v>
      </c>
      <c r="I58" s="18">
        <v>3</v>
      </c>
      <c r="J58" s="18"/>
      <c r="K58" s="18">
        <v>10</v>
      </c>
      <c r="L58" s="18">
        <v>15</v>
      </c>
      <c r="M58" s="18" t="s">
        <v>12651</v>
      </c>
      <c r="N58" s="184" t="s">
        <v>6756</v>
      </c>
      <c r="O58" s="184">
        <v>1</v>
      </c>
      <c r="P58" s="677" t="s">
        <v>5896</v>
      </c>
      <c r="Q58" s="677">
        <v>1</v>
      </c>
      <c r="R58" s="675" t="s">
        <v>6761</v>
      </c>
      <c r="S58" s="675">
        <v>1</v>
      </c>
      <c r="T58" s="674" t="s">
        <v>303</v>
      </c>
      <c r="U58" s="674">
        <v>1</v>
      </c>
      <c r="V58" s="672" t="s">
        <v>40</v>
      </c>
      <c r="W58" s="672"/>
      <c r="X58" s="678" t="s">
        <v>40</v>
      </c>
      <c r="Y58" s="678"/>
      <c r="Z58" s="679" t="s">
        <v>40</v>
      </c>
      <c r="AA58" s="679"/>
      <c r="AB58" s="680" t="s">
        <v>40</v>
      </c>
      <c r="AC58" s="680"/>
      <c r="AD58" s="681" t="s">
        <v>40</v>
      </c>
      <c r="AE58" s="681"/>
      <c r="AF58" s="18" t="s">
        <v>40</v>
      </c>
      <c r="AG58" s="18"/>
      <c r="AH58" s="184" t="s">
        <v>40</v>
      </c>
      <c r="AI58" s="184"/>
      <c r="AJ58" s="677" t="s">
        <v>40</v>
      </c>
      <c r="AK58" s="677"/>
    </row>
    <row r="59" spans="1:37" ht="12.75">
      <c r="A59" s="748" t="s">
        <v>3302</v>
      </c>
      <c r="B59" s="72" t="s">
        <v>6082</v>
      </c>
      <c r="C59" s="680">
        <v>1</v>
      </c>
      <c r="D59" s="54" t="e">
        <f t="shared" ca="1" si="3"/>
        <v>#VALUE!</v>
      </c>
      <c r="E59" s="54" t="str">
        <f ca="1">IFERROR(VLOOKUP(N59,Cennik!$A$4:$B436, 2, FALSE()) * O59 + VLOOKUP(P59,Cennik!$A$4:$B436, 2, FALSE()) * Q59 + VLOOKUP(R59,Cennik!$A$4:$B436, 2, FALSE()) * S59 + VLOOKUP(T59,Cennik!$A$4:$B436, 2, FALSE()) * U59 + VLOOKUP(V59,Cennik!$A$4:$B436, 2, FALSE()) * W59 + VLOOKUP(X59,Cennik!$A$4:$B436, 2, FALSE()) * Y59 + VLOOKUP(Z59,Cennik!$A$4:$B436, 2, FALSE()) * AA59 + VLOOKUP(AB59,Cennik!$A$4:$B436, 2, FALSE()) * AC59 + VLOOKUP(AD59,Cennik!$A$4:$B436, 2, FALSE()) * AE59 + VLOOKUP(AF59,Cennik!$A$4:$B436, 2, FALSE()) * AG59 + VLOOKUP(AH59,Cennik!$A$4:$B436, 2, FALSE()) * AI59 + VLOOKUP(AJ59,Cennik!$A$4:$B436, 2, FALSE()) * AK59 + VLOOKUP("Stamina",Cennik!$A$4:$B436,2,FALSE()) * L59,"Brak wartości")</f>
        <v>Brak wartości</v>
      </c>
      <c r="F59" s="18" t="s">
        <v>6011</v>
      </c>
      <c r="G59" s="18">
        <v>1</v>
      </c>
      <c r="H59" s="18" t="s">
        <v>4531</v>
      </c>
      <c r="I59" s="18">
        <v>3</v>
      </c>
      <c r="J59" s="18"/>
      <c r="K59" s="18">
        <v>10</v>
      </c>
      <c r="L59" s="18">
        <v>15</v>
      </c>
      <c r="M59" s="18" t="s">
        <v>12651</v>
      </c>
      <c r="N59" s="184" t="s">
        <v>6756</v>
      </c>
      <c r="O59" s="184">
        <v>1</v>
      </c>
      <c r="P59" s="677" t="s">
        <v>5896</v>
      </c>
      <c r="Q59" s="677">
        <v>1</v>
      </c>
      <c r="R59" s="675" t="s">
        <v>6761</v>
      </c>
      <c r="S59" s="675">
        <v>1</v>
      </c>
      <c r="T59" s="674" t="s">
        <v>303</v>
      </c>
      <c r="U59" s="674">
        <v>1</v>
      </c>
      <c r="V59" s="672" t="s">
        <v>40</v>
      </c>
      <c r="W59" s="672"/>
      <c r="X59" s="678" t="s">
        <v>40</v>
      </c>
      <c r="Y59" s="678"/>
      <c r="Z59" s="679" t="s">
        <v>40</v>
      </c>
      <c r="AA59" s="679"/>
      <c r="AB59" s="680" t="s">
        <v>40</v>
      </c>
      <c r="AC59" s="680"/>
      <c r="AD59" s="681" t="s">
        <v>40</v>
      </c>
      <c r="AE59" s="681"/>
      <c r="AF59" s="18" t="s">
        <v>40</v>
      </c>
      <c r="AG59" s="18"/>
      <c r="AH59" s="184" t="s">
        <v>40</v>
      </c>
      <c r="AI59" s="184"/>
      <c r="AJ59" s="677" t="s">
        <v>40</v>
      </c>
      <c r="AK59" s="677"/>
    </row>
    <row r="60" spans="1:37" ht="12.75">
      <c r="A60" s="748" t="s">
        <v>3302</v>
      </c>
      <c r="B60" s="72" t="s">
        <v>6086</v>
      </c>
      <c r="C60" s="680">
        <v>1</v>
      </c>
      <c r="D60" s="54" t="e">
        <f t="shared" ca="1" si="3"/>
        <v>#VALUE!</v>
      </c>
      <c r="E60" s="54" t="str">
        <f ca="1">IFERROR(VLOOKUP(N60,Cennik!$A$4:$B436, 2, FALSE()) * O60 + VLOOKUP(P60,Cennik!$A$4:$B436, 2, FALSE()) * Q60 + VLOOKUP(R60,Cennik!$A$4:$B436, 2, FALSE()) * S60 + VLOOKUP(T60,Cennik!$A$4:$B436, 2, FALSE()) * U60 + VLOOKUP(V60,Cennik!$A$4:$B436, 2, FALSE()) * W60 + VLOOKUP(X60,Cennik!$A$4:$B436, 2, FALSE()) * Y60 + VLOOKUP(Z60,Cennik!$A$4:$B436, 2, FALSE()) * AA60 + VLOOKUP(AB60,Cennik!$A$4:$B436, 2, FALSE()) * AC60 + VLOOKUP(AD60,Cennik!$A$4:$B436, 2, FALSE()) * AE60 + VLOOKUP(AF60,Cennik!$A$4:$B436, 2, FALSE()) * AG60 + VLOOKUP(AH60,Cennik!$A$4:$B436, 2, FALSE()) * AI60 + VLOOKUP(AJ60,Cennik!$A$4:$B436, 2, FALSE()) * AK60 + VLOOKUP("Stamina",Cennik!$A$4:$B436,2,FALSE()) * L60,"Brak wartości")</f>
        <v>Brak wartości</v>
      </c>
      <c r="F60" s="18" t="s">
        <v>6011</v>
      </c>
      <c r="G60" s="18">
        <v>1</v>
      </c>
      <c r="H60" s="18" t="s">
        <v>4531</v>
      </c>
      <c r="I60" s="18">
        <v>3</v>
      </c>
      <c r="J60" s="18"/>
      <c r="K60" s="18">
        <v>10</v>
      </c>
      <c r="L60" s="18">
        <v>15</v>
      </c>
      <c r="M60" s="18" t="s">
        <v>12651</v>
      </c>
      <c r="N60" s="184" t="s">
        <v>6756</v>
      </c>
      <c r="O60" s="184">
        <v>1</v>
      </c>
      <c r="P60" s="677" t="s">
        <v>5896</v>
      </c>
      <c r="Q60" s="677">
        <v>1</v>
      </c>
      <c r="R60" s="675" t="s">
        <v>6761</v>
      </c>
      <c r="S60" s="675">
        <v>1</v>
      </c>
      <c r="T60" s="674" t="s">
        <v>303</v>
      </c>
      <c r="U60" s="674">
        <v>1</v>
      </c>
      <c r="V60" s="672" t="s">
        <v>40</v>
      </c>
      <c r="W60" s="672"/>
      <c r="X60" s="678" t="s">
        <v>40</v>
      </c>
      <c r="Y60" s="678"/>
      <c r="Z60" s="679" t="s">
        <v>40</v>
      </c>
      <c r="AA60" s="679"/>
      <c r="AB60" s="680" t="s">
        <v>40</v>
      </c>
      <c r="AC60" s="680"/>
      <c r="AD60" s="681" t="s">
        <v>40</v>
      </c>
      <c r="AE60" s="681"/>
      <c r="AF60" s="18" t="s">
        <v>40</v>
      </c>
      <c r="AG60" s="18"/>
      <c r="AH60" s="184" t="s">
        <v>40</v>
      </c>
      <c r="AI60" s="184"/>
      <c r="AJ60" s="677" t="s">
        <v>40</v>
      </c>
      <c r="AK60" s="677"/>
    </row>
    <row r="61" spans="1:37" ht="12.75">
      <c r="A61" s="748" t="s">
        <v>3302</v>
      </c>
      <c r="B61" s="72" t="s">
        <v>6090</v>
      </c>
      <c r="C61" s="680">
        <v>1</v>
      </c>
      <c r="D61" s="54" t="e">
        <f t="shared" ca="1" si="3"/>
        <v>#VALUE!</v>
      </c>
      <c r="E61" s="54" t="str">
        <f ca="1">IFERROR(VLOOKUP(N61,Cennik!$A$4:$B436, 2, FALSE()) * O61 + VLOOKUP(P61,Cennik!$A$4:$B436, 2, FALSE()) * Q61 + VLOOKUP(R61,Cennik!$A$4:$B436, 2, FALSE()) * S61 + VLOOKUP(T61,Cennik!$A$4:$B436, 2, FALSE()) * U61 + VLOOKUP(V61,Cennik!$A$4:$B436, 2, FALSE()) * W61 + VLOOKUP(X61,Cennik!$A$4:$B436, 2, FALSE()) * Y61 + VLOOKUP(Z61,Cennik!$A$4:$B436, 2, FALSE()) * AA61 + VLOOKUP(AB61,Cennik!$A$4:$B436, 2, FALSE()) * AC61 + VLOOKUP(AD61,Cennik!$A$4:$B436, 2, FALSE()) * AE61 + VLOOKUP(AF61,Cennik!$A$4:$B436, 2, FALSE()) * AG61 + VLOOKUP(AH61,Cennik!$A$4:$B436, 2, FALSE()) * AI61 + VLOOKUP(AJ61,Cennik!$A$4:$B436, 2, FALSE()) * AK61 + VLOOKUP("Stamina",Cennik!$A$4:$B436,2,FALSE()) * L61,"Brak wartości")</f>
        <v>Brak wartości</v>
      </c>
      <c r="F61" s="18" t="s">
        <v>6011</v>
      </c>
      <c r="G61" s="18">
        <v>1</v>
      </c>
      <c r="H61" s="18" t="s">
        <v>4531</v>
      </c>
      <c r="I61" s="18">
        <v>3</v>
      </c>
      <c r="J61" s="18"/>
      <c r="K61" s="18">
        <v>10</v>
      </c>
      <c r="L61" s="18">
        <v>15</v>
      </c>
      <c r="M61" s="18" t="s">
        <v>12651</v>
      </c>
      <c r="N61" s="184" t="s">
        <v>6756</v>
      </c>
      <c r="O61" s="184">
        <v>1</v>
      </c>
      <c r="P61" s="677" t="s">
        <v>5896</v>
      </c>
      <c r="Q61" s="677">
        <v>1</v>
      </c>
      <c r="R61" s="675" t="s">
        <v>6761</v>
      </c>
      <c r="S61" s="675">
        <v>1</v>
      </c>
      <c r="T61" s="674" t="s">
        <v>303</v>
      </c>
      <c r="U61" s="674">
        <v>1</v>
      </c>
      <c r="V61" s="672" t="s">
        <v>40</v>
      </c>
      <c r="W61" s="672"/>
      <c r="X61" s="678" t="s">
        <v>40</v>
      </c>
      <c r="Y61" s="678"/>
      <c r="Z61" s="679" t="s">
        <v>40</v>
      </c>
      <c r="AA61" s="679"/>
      <c r="AB61" s="680" t="s">
        <v>40</v>
      </c>
      <c r="AC61" s="680"/>
      <c r="AD61" s="681" t="s">
        <v>40</v>
      </c>
      <c r="AE61" s="681"/>
      <c r="AF61" s="18" t="s">
        <v>40</v>
      </c>
      <c r="AG61" s="18"/>
      <c r="AH61" s="184" t="s">
        <v>40</v>
      </c>
      <c r="AI61" s="184"/>
      <c r="AJ61" s="677" t="s">
        <v>40</v>
      </c>
      <c r="AK61" s="677"/>
    </row>
    <row r="62" spans="1:37" ht="12.75">
      <c r="A62" s="748" t="s">
        <v>3302</v>
      </c>
      <c r="B62" s="72" t="s">
        <v>6094</v>
      </c>
      <c r="C62" s="680">
        <v>1</v>
      </c>
      <c r="D62" s="54" t="e">
        <f t="shared" ca="1" si="3"/>
        <v>#VALUE!</v>
      </c>
      <c r="E62" s="54" t="str">
        <f ca="1">IFERROR(VLOOKUP(N62,Cennik!$A$4:$B436, 2, FALSE()) * O62 + VLOOKUP(P62,Cennik!$A$4:$B436, 2, FALSE()) * Q62 + VLOOKUP(R62,Cennik!$A$4:$B436, 2, FALSE()) * S62 + VLOOKUP(T62,Cennik!$A$4:$B436, 2, FALSE()) * U62 + VLOOKUP(V62,Cennik!$A$4:$B436, 2, FALSE()) * W62 + VLOOKUP(X62,Cennik!$A$4:$B436, 2, FALSE()) * Y62 + VLOOKUP(Z62,Cennik!$A$4:$B436, 2, FALSE()) * AA62 + VLOOKUP(AB62,Cennik!$A$4:$B436, 2, FALSE()) * AC62 + VLOOKUP(AD62,Cennik!$A$4:$B436, 2, FALSE()) * AE62 + VLOOKUP(AF62,Cennik!$A$4:$B436, 2, FALSE()) * AG62 + VLOOKUP(AH62,Cennik!$A$4:$B436, 2, FALSE()) * AI62 + VLOOKUP(AJ62,Cennik!$A$4:$B436, 2, FALSE()) * AK62 + VLOOKUP("Stamina",Cennik!$A$4:$B436,2,FALSE()) * L62,"Brak wartości")</f>
        <v>Brak wartości</v>
      </c>
      <c r="F62" s="18" t="s">
        <v>6011</v>
      </c>
      <c r="G62" s="18">
        <v>1</v>
      </c>
      <c r="H62" s="18" t="s">
        <v>4531</v>
      </c>
      <c r="I62" s="18">
        <v>3</v>
      </c>
      <c r="J62" s="18"/>
      <c r="K62" s="18">
        <v>10</v>
      </c>
      <c r="L62" s="18">
        <v>15</v>
      </c>
      <c r="M62" s="18" t="s">
        <v>12651</v>
      </c>
      <c r="N62" s="184" t="s">
        <v>6756</v>
      </c>
      <c r="O62" s="184">
        <v>1</v>
      </c>
      <c r="P62" s="677" t="s">
        <v>5896</v>
      </c>
      <c r="Q62" s="677">
        <v>1</v>
      </c>
      <c r="R62" s="675" t="s">
        <v>6761</v>
      </c>
      <c r="S62" s="675">
        <v>1</v>
      </c>
      <c r="T62" s="674" t="s">
        <v>303</v>
      </c>
      <c r="U62" s="674">
        <v>1</v>
      </c>
      <c r="V62" s="672" t="s">
        <v>40</v>
      </c>
      <c r="W62" s="672"/>
      <c r="X62" s="678" t="s">
        <v>40</v>
      </c>
      <c r="Y62" s="678"/>
      <c r="Z62" s="679" t="s">
        <v>40</v>
      </c>
      <c r="AA62" s="679"/>
      <c r="AB62" s="680" t="s">
        <v>40</v>
      </c>
      <c r="AC62" s="680"/>
      <c r="AD62" s="681" t="s">
        <v>40</v>
      </c>
      <c r="AE62" s="681"/>
      <c r="AF62" s="18" t="s">
        <v>40</v>
      </c>
      <c r="AG62" s="18"/>
      <c r="AH62" s="184" t="s">
        <v>40</v>
      </c>
      <c r="AI62" s="184"/>
      <c r="AJ62" s="677" t="s">
        <v>40</v>
      </c>
      <c r="AK62" s="677"/>
    </row>
    <row r="63" spans="1:37" ht="12.75">
      <c r="A63" s="748" t="s">
        <v>3302</v>
      </c>
      <c r="B63" s="72" t="s">
        <v>6098</v>
      </c>
      <c r="C63" s="680">
        <v>1</v>
      </c>
      <c r="D63" s="54" t="e">
        <f t="shared" ca="1" si="3"/>
        <v>#VALUE!</v>
      </c>
      <c r="E63" s="54" t="str">
        <f ca="1">IFERROR(VLOOKUP(N63,Cennik!$A$4:$B436, 2, FALSE()) * O63 + VLOOKUP(P63,Cennik!$A$4:$B436, 2, FALSE()) * Q63 + VLOOKUP(R63,Cennik!$A$4:$B436, 2, FALSE()) * S63 + VLOOKUP(T63,Cennik!$A$4:$B436, 2, FALSE()) * U63 + VLOOKUP(V63,Cennik!$A$4:$B436, 2, FALSE()) * W63 + VLOOKUP(X63,Cennik!$A$4:$B436, 2, FALSE()) * Y63 + VLOOKUP(Z63,Cennik!$A$4:$B436, 2, FALSE()) * AA63 + VLOOKUP(AB63,Cennik!$A$4:$B436, 2, FALSE()) * AC63 + VLOOKUP(AD63,Cennik!$A$4:$B436, 2, FALSE()) * AE63 + VLOOKUP(AF63,Cennik!$A$4:$B436, 2, FALSE()) * AG63 + VLOOKUP(AH63,Cennik!$A$4:$B436, 2, FALSE()) * AI63 + VLOOKUP(AJ63,Cennik!$A$4:$B436, 2, FALSE()) * AK63 + VLOOKUP("Stamina",Cennik!$A$4:$B436,2,FALSE()) * L63,"Brak wartości")</f>
        <v>Brak wartości</v>
      </c>
      <c r="F63" s="18" t="s">
        <v>6011</v>
      </c>
      <c r="G63" s="18">
        <v>1</v>
      </c>
      <c r="H63" s="18" t="s">
        <v>4531</v>
      </c>
      <c r="I63" s="18">
        <v>3</v>
      </c>
      <c r="J63" s="18"/>
      <c r="K63" s="18">
        <v>10</v>
      </c>
      <c r="L63" s="18">
        <v>15</v>
      </c>
      <c r="M63" s="18" t="s">
        <v>12651</v>
      </c>
      <c r="N63" s="184" t="s">
        <v>6756</v>
      </c>
      <c r="O63" s="184">
        <v>1</v>
      </c>
      <c r="P63" s="677" t="s">
        <v>5896</v>
      </c>
      <c r="Q63" s="677">
        <v>1</v>
      </c>
      <c r="R63" s="675" t="s">
        <v>6761</v>
      </c>
      <c r="S63" s="675">
        <v>1</v>
      </c>
      <c r="T63" s="674" t="s">
        <v>303</v>
      </c>
      <c r="U63" s="674">
        <v>1</v>
      </c>
      <c r="V63" s="672" t="s">
        <v>40</v>
      </c>
      <c r="W63" s="672"/>
      <c r="X63" s="678" t="s">
        <v>40</v>
      </c>
      <c r="Y63" s="678"/>
      <c r="Z63" s="679" t="s">
        <v>40</v>
      </c>
      <c r="AA63" s="679"/>
      <c r="AB63" s="680" t="s">
        <v>40</v>
      </c>
      <c r="AC63" s="680"/>
      <c r="AD63" s="681" t="s">
        <v>40</v>
      </c>
      <c r="AE63" s="681"/>
      <c r="AF63" s="18" t="s">
        <v>40</v>
      </c>
      <c r="AG63" s="18"/>
      <c r="AH63" s="184" t="s">
        <v>40</v>
      </c>
      <c r="AI63" s="184"/>
      <c r="AJ63" s="677" t="s">
        <v>40</v>
      </c>
      <c r="AK63" s="677"/>
    </row>
    <row r="64" spans="1:37" ht="12.75">
      <c r="A64" s="748" t="s">
        <v>3302</v>
      </c>
      <c r="B64" s="72" t="s">
        <v>6102</v>
      </c>
      <c r="C64" s="680">
        <v>1</v>
      </c>
      <c r="D64" s="54" t="e">
        <f t="shared" ca="1" si="3"/>
        <v>#VALUE!</v>
      </c>
      <c r="E64" s="54" t="str">
        <f ca="1">IFERROR(VLOOKUP(N64,Cennik!$A$4:$B436, 2, FALSE()) * O64 + VLOOKUP(P64,Cennik!$A$4:$B436, 2, FALSE()) * Q64 + VLOOKUP(R64,Cennik!$A$4:$B436, 2, FALSE()) * S64 + VLOOKUP(T64,Cennik!$A$4:$B436, 2, FALSE()) * U64 + VLOOKUP(V64,Cennik!$A$4:$B436, 2, FALSE()) * W64 + VLOOKUP(X64,Cennik!$A$4:$B436, 2, FALSE()) * Y64 + VLOOKUP(Z64,Cennik!$A$4:$B436, 2, FALSE()) * AA64 + VLOOKUP(AB64,Cennik!$A$4:$B436, 2, FALSE()) * AC64 + VLOOKUP(AD64,Cennik!$A$4:$B436, 2, FALSE()) * AE64 + VLOOKUP(AF64,Cennik!$A$4:$B436, 2, FALSE()) * AG64 + VLOOKUP(AH64,Cennik!$A$4:$B436, 2, FALSE()) * AI64 + VLOOKUP(AJ64,Cennik!$A$4:$B436, 2, FALSE()) * AK64 + VLOOKUP("Stamina",Cennik!$A$4:$B436,2,FALSE()) * L64,"Brak wartości")</f>
        <v>Brak wartości</v>
      </c>
      <c r="F64" s="18" t="s">
        <v>6011</v>
      </c>
      <c r="G64" s="18">
        <v>1</v>
      </c>
      <c r="H64" s="18" t="s">
        <v>4531</v>
      </c>
      <c r="I64" s="18">
        <v>3</v>
      </c>
      <c r="J64" s="18"/>
      <c r="K64" s="18">
        <v>10</v>
      </c>
      <c r="L64" s="18">
        <v>15</v>
      </c>
      <c r="M64" s="18" t="s">
        <v>12651</v>
      </c>
      <c r="N64" s="184" t="s">
        <v>6756</v>
      </c>
      <c r="O64" s="184">
        <v>1</v>
      </c>
      <c r="P64" s="677" t="s">
        <v>5896</v>
      </c>
      <c r="Q64" s="677">
        <v>1</v>
      </c>
      <c r="R64" s="675" t="s">
        <v>6761</v>
      </c>
      <c r="S64" s="675">
        <v>1</v>
      </c>
      <c r="T64" s="674" t="s">
        <v>303</v>
      </c>
      <c r="U64" s="674">
        <v>1</v>
      </c>
      <c r="V64" s="672" t="s">
        <v>40</v>
      </c>
      <c r="W64" s="672"/>
      <c r="X64" s="678" t="s">
        <v>40</v>
      </c>
      <c r="Y64" s="678"/>
      <c r="Z64" s="679" t="s">
        <v>40</v>
      </c>
      <c r="AA64" s="679"/>
      <c r="AB64" s="680" t="s">
        <v>40</v>
      </c>
      <c r="AC64" s="680"/>
      <c r="AD64" s="681" t="s">
        <v>40</v>
      </c>
      <c r="AE64" s="681"/>
      <c r="AF64" s="18" t="s">
        <v>40</v>
      </c>
      <c r="AG64" s="18"/>
      <c r="AH64" s="184" t="s">
        <v>40</v>
      </c>
      <c r="AI64" s="184"/>
      <c r="AJ64" s="677" t="s">
        <v>40</v>
      </c>
      <c r="AK64" s="677"/>
    </row>
    <row r="65" spans="1:37" ht="12.75">
      <c r="A65" s="748" t="s">
        <v>3302</v>
      </c>
      <c r="B65" s="72" t="s">
        <v>6106</v>
      </c>
      <c r="C65" s="680">
        <v>1</v>
      </c>
      <c r="D65" s="54" t="e">
        <f t="shared" ca="1" si="3"/>
        <v>#VALUE!</v>
      </c>
      <c r="E65" s="54" t="str">
        <f ca="1">IFERROR(VLOOKUP(N65,Cennik!$A$4:$B436, 2, FALSE()) * O65 + VLOOKUP(P65,Cennik!$A$4:$B436, 2, FALSE()) * Q65 + VLOOKUP(R65,Cennik!$A$4:$B436, 2, FALSE()) * S65 + VLOOKUP(T65,Cennik!$A$4:$B436, 2, FALSE()) * U65 + VLOOKUP(V65,Cennik!$A$4:$B436, 2, FALSE()) * W65 + VLOOKUP(X65,Cennik!$A$4:$B436, 2, FALSE()) * Y65 + VLOOKUP(Z65,Cennik!$A$4:$B436, 2, FALSE()) * AA65 + VLOOKUP(AB65,Cennik!$A$4:$B436, 2, FALSE()) * AC65 + VLOOKUP(AD65,Cennik!$A$4:$B436, 2, FALSE()) * AE65 + VLOOKUP(AF65,Cennik!$A$4:$B436, 2, FALSE()) * AG65 + VLOOKUP(AH65,Cennik!$A$4:$B436, 2, FALSE()) * AI65 + VLOOKUP(AJ65,Cennik!$A$4:$B436, 2, FALSE()) * AK65 + VLOOKUP("Stamina",Cennik!$A$4:$B436,2,FALSE()) * L65,"Brak wartości")</f>
        <v>Brak wartości</v>
      </c>
      <c r="F65" s="18" t="s">
        <v>6011</v>
      </c>
      <c r="G65" s="18">
        <v>1</v>
      </c>
      <c r="H65" s="18" t="s">
        <v>4531</v>
      </c>
      <c r="I65" s="18">
        <v>3</v>
      </c>
      <c r="J65" s="18"/>
      <c r="K65" s="18">
        <v>10</v>
      </c>
      <c r="L65" s="18">
        <v>15</v>
      </c>
      <c r="M65" s="18" t="s">
        <v>12651</v>
      </c>
      <c r="N65" s="184" t="s">
        <v>6756</v>
      </c>
      <c r="O65" s="184">
        <v>1</v>
      </c>
      <c r="P65" s="677" t="s">
        <v>5896</v>
      </c>
      <c r="Q65" s="677">
        <v>1</v>
      </c>
      <c r="R65" s="675" t="s">
        <v>6761</v>
      </c>
      <c r="S65" s="675">
        <v>1</v>
      </c>
      <c r="T65" s="674" t="s">
        <v>303</v>
      </c>
      <c r="U65" s="674">
        <v>1</v>
      </c>
      <c r="V65" s="672" t="s">
        <v>40</v>
      </c>
      <c r="W65" s="672"/>
      <c r="X65" s="678" t="s">
        <v>40</v>
      </c>
      <c r="Y65" s="678"/>
      <c r="Z65" s="679" t="s">
        <v>40</v>
      </c>
      <c r="AA65" s="679"/>
      <c r="AB65" s="680" t="s">
        <v>40</v>
      </c>
      <c r="AC65" s="680"/>
      <c r="AD65" s="681" t="s">
        <v>40</v>
      </c>
      <c r="AE65" s="681"/>
      <c r="AF65" s="18" t="s">
        <v>40</v>
      </c>
      <c r="AG65" s="18"/>
      <c r="AH65" s="184" t="s">
        <v>40</v>
      </c>
      <c r="AI65" s="184"/>
      <c r="AJ65" s="677" t="s">
        <v>40</v>
      </c>
      <c r="AK65" s="677"/>
    </row>
    <row r="66" spans="1:37" ht="12.75">
      <c r="A66" s="748" t="s">
        <v>3302</v>
      </c>
      <c r="B66" s="72" t="s">
        <v>6110</v>
      </c>
      <c r="C66" s="680">
        <v>1</v>
      </c>
      <c r="D66" s="54" t="e">
        <f t="shared" ca="1" si="3"/>
        <v>#VALUE!</v>
      </c>
      <c r="E66" s="54" t="str">
        <f ca="1">IFERROR(VLOOKUP(N66,Cennik!$A$4:$B436, 2, FALSE()) * O66 + VLOOKUP(P66,Cennik!$A$4:$B436, 2, FALSE()) * Q66 + VLOOKUP(R66,Cennik!$A$4:$B436, 2, FALSE()) * S66 + VLOOKUP(T66,Cennik!$A$4:$B436, 2, FALSE()) * U66 + VLOOKUP(V66,Cennik!$A$4:$B436, 2, FALSE()) * W66 + VLOOKUP(X66,Cennik!$A$4:$B436, 2, FALSE()) * Y66 + VLOOKUP(Z66,Cennik!$A$4:$B436, 2, FALSE()) * AA66 + VLOOKUP(AB66,Cennik!$A$4:$B436, 2, FALSE()) * AC66 + VLOOKUP(AD66,Cennik!$A$4:$B436, 2, FALSE()) * AE66 + VLOOKUP(AF66,Cennik!$A$4:$B436, 2, FALSE()) * AG66 + VLOOKUP(AH66,Cennik!$A$4:$B436, 2, FALSE()) * AI66 + VLOOKUP(AJ66,Cennik!$A$4:$B436, 2, FALSE()) * AK66 + VLOOKUP("Stamina",Cennik!$A$4:$B436,2,FALSE()) * L66,"Brak wartości")</f>
        <v>Brak wartości</v>
      </c>
      <c r="F66" s="18" t="s">
        <v>6011</v>
      </c>
      <c r="G66" s="18">
        <v>1</v>
      </c>
      <c r="H66" s="18" t="s">
        <v>4531</v>
      </c>
      <c r="I66" s="18">
        <v>3</v>
      </c>
      <c r="J66" s="18"/>
      <c r="K66" s="18">
        <v>10</v>
      </c>
      <c r="L66" s="18">
        <v>15</v>
      </c>
      <c r="M66" s="18" t="s">
        <v>12651</v>
      </c>
      <c r="N66" s="184" t="s">
        <v>6756</v>
      </c>
      <c r="O66" s="184">
        <v>1</v>
      </c>
      <c r="P66" s="677" t="s">
        <v>5896</v>
      </c>
      <c r="Q66" s="677">
        <v>1</v>
      </c>
      <c r="R66" s="675" t="s">
        <v>6761</v>
      </c>
      <c r="S66" s="675">
        <v>1</v>
      </c>
      <c r="T66" s="674" t="s">
        <v>303</v>
      </c>
      <c r="U66" s="674">
        <v>1</v>
      </c>
      <c r="V66" s="672" t="s">
        <v>40</v>
      </c>
      <c r="W66" s="672"/>
      <c r="X66" s="678" t="s">
        <v>40</v>
      </c>
      <c r="Y66" s="678"/>
      <c r="Z66" s="679" t="s">
        <v>40</v>
      </c>
      <c r="AA66" s="679"/>
      <c r="AB66" s="680" t="s">
        <v>40</v>
      </c>
      <c r="AC66" s="680"/>
      <c r="AD66" s="681" t="s">
        <v>40</v>
      </c>
      <c r="AE66" s="681"/>
      <c r="AF66" s="18" t="s">
        <v>40</v>
      </c>
      <c r="AG66" s="18"/>
      <c r="AH66" s="184" t="s">
        <v>40</v>
      </c>
      <c r="AI66" s="184"/>
      <c r="AJ66" s="677" t="s">
        <v>40</v>
      </c>
      <c r="AK66" s="677"/>
    </row>
    <row r="67" spans="1:37" ht="12.75">
      <c r="A67" s="748" t="s">
        <v>3302</v>
      </c>
      <c r="B67" s="72" t="s">
        <v>6114</v>
      </c>
      <c r="C67" s="680">
        <v>1</v>
      </c>
      <c r="D67" s="54" t="e">
        <f t="shared" ca="1" si="3"/>
        <v>#VALUE!</v>
      </c>
      <c r="E67" s="54" t="str">
        <f ca="1">IFERROR(VLOOKUP(N67,Cennik!$A$4:$B436, 2, FALSE()) * O67 + VLOOKUP(P67,Cennik!$A$4:$B436, 2, FALSE()) * Q67 + VLOOKUP(R67,Cennik!$A$4:$B436, 2, FALSE()) * S67 + VLOOKUP(T67,Cennik!$A$4:$B436, 2, FALSE()) * U67 + VLOOKUP(V67,Cennik!$A$4:$B436, 2, FALSE()) * W67 + VLOOKUP(X67,Cennik!$A$4:$B436, 2, FALSE()) * Y67 + VLOOKUP(Z67,Cennik!$A$4:$B436, 2, FALSE()) * AA67 + VLOOKUP(AB67,Cennik!$A$4:$B436, 2, FALSE()) * AC67 + VLOOKUP(AD67,Cennik!$A$4:$B436, 2, FALSE()) * AE67 + VLOOKUP(AF67,Cennik!$A$4:$B436, 2, FALSE()) * AG67 + VLOOKUP(AH67,Cennik!$A$4:$B436, 2, FALSE()) * AI67 + VLOOKUP(AJ67,Cennik!$A$4:$B436, 2, FALSE()) * AK67 + VLOOKUP("Stamina",Cennik!$A$4:$B436,2,FALSE()) * L67,"Brak wartości")</f>
        <v>Brak wartości</v>
      </c>
      <c r="F67" s="18" t="s">
        <v>6011</v>
      </c>
      <c r="G67" s="18">
        <v>1</v>
      </c>
      <c r="H67" s="18" t="s">
        <v>4531</v>
      </c>
      <c r="I67" s="18">
        <v>3</v>
      </c>
      <c r="J67" s="18"/>
      <c r="K67" s="18">
        <v>10</v>
      </c>
      <c r="L67" s="18">
        <v>15</v>
      </c>
      <c r="M67" s="18" t="s">
        <v>12651</v>
      </c>
      <c r="N67" s="184" t="s">
        <v>6756</v>
      </c>
      <c r="O67" s="184">
        <v>1</v>
      </c>
      <c r="P67" s="677" t="s">
        <v>5896</v>
      </c>
      <c r="Q67" s="677">
        <v>1</v>
      </c>
      <c r="R67" s="675" t="s">
        <v>6761</v>
      </c>
      <c r="S67" s="675">
        <v>1</v>
      </c>
      <c r="T67" s="674" t="s">
        <v>303</v>
      </c>
      <c r="U67" s="674">
        <v>1</v>
      </c>
      <c r="V67" s="672" t="s">
        <v>40</v>
      </c>
      <c r="W67" s="672"/>
      <c r="X67" s="678" t="s">
        <v>40</v>
      </c>
      <c r="Y67" s="678"/>
      <c r="Z67" s="679" t="s">
        <v>40</v>
      </c>
      <c r="AA67" s="679"/>
      <c r="AB67" s="680" t="s">
        <v>40</v>
      </c>
      <c r="AC67" s="680"/>
      <c r="AD67" s="681" t="s">
        <v>40</v>
      </c>
      <c r="AE67" s="681"/>
      <c r="AF67" s="18" t="s">
        <v>40</v>
      </c>
      <c r="AG67" s="18"/>
      <c r="AH67" s="184" t="s">
        <v>40</v>
      </c>
      <c r="AI67" s="184"/>
      <c r="AJ67" s="677" t="s">
        <v>40</v>
      </c>
      <c r="AK67" s="677"/>
    </row>
    <row r="68" spans="1:37" ht="12.75">
      <c r="A68" s="748" t="s">
        <v>3302</v>
      </c>
      <c r="B68" s="72" t="s">
        <v>6118</v>
      </c>
      <c r="C68" s="680">
        <v>1</v>
      </c>
      <c r="D68" s="54" t="e">
        <f t="shared" ca="1" si="3"/>
        <v>#VALUE!</v>
      </c>
      <c r="E68" s="54" t="str">
        <f ca="1">IFERROR(VLOOKUP(N68,Cennik!$A$4:$B436, 2, FALSE()) * O68 + VLOOKUP(P68,Cennik!$A$4:$B436, 2, FALSE()) * Q68 + VLOOKUP(R68,Cennik!$A$4:$B436, 2, FALSE()) * S68 + VLOOKUP(T68,Cennik!$A$4:$B436, 2, FALSE()) * U68 + VLOOKUP(V68,Cennik!$A$4:$B436, 2, FALSE()) * W68 + VLOOKUP(X68,Cennik!$A$4:$B436, 2, FALSE()) * Y68 + VLOOKUP(Z68,Cennik!$A$4:$B436, 2, FALSE()) * AA68 + VLOOKUP(AB68,Cennik!$A$4:$B436, 2, FALSE()) * AC68 + VLOOKUP(AD68,Cennik!$A$4:$B436, 2, FALSE()) * AE68 + VLOOKUP(AF68,Cennik!$A$4:$B436, 2, FALSE()) * AG68 + VLOOKUP(AH68,Cennik!$A$4:$B436, 2, FALSE()) * AI68 + VLOOKUP(AJ68,Cennik!$A$4:$B436, 2, FALSE()) * AK68 + VLOOKUP("Stamina",Cennik!$A$4:$B436,2,FALSE()) * L68,"Brak wartości")</f>
        <v>Brak wartości</v>
      </c>
      <c r="F68" s="18" t="s">
        <v>6011</v>
      </c>
      <c r="G68" s="18">
        <v>1</v>
      </c>
      <c r="H68" s="18" t="s">
        <v>4531</v>
      </c>
      <c r="I68" s="18">
        <v>3</v>
      </c>
      <c r="J68" s="18"/>
      <c r="K68" s="18">
        <v>10</v>
      </c>
      <c r="L68" s="18">
        <v>15</v>
      </c>
      <c r="M68" s="18" t="s">
        <v>12651</v>
      </c>
      <c r="N68" s="184" t="s">
        <v>6756</v>
      </c>
      <c r="O68" s="184">
        <v>1</v>
      </c>
      <c r="P68" s="677" t="s">
        <v>5896</v>
      </c>
      <c r="Q68" s="677">
        <v>1</v>
      </c>
      <c r="R68" s="675" t="s">
        <v>6761</v>
      </c>
      <c r="S68" s="675">
        <v>1</v>
      </c>
      <c r="T68" s="674" t="s">
        <v>303</v>
      </c>
      <c r="U68" s="674">
        <v>1</v>
      </c>
      <c r="V68" s="672" t="s">
        <v>40</v>
      </c>
      <c r="W68" s="672"/>
      <c r="X68" s="678" t="s">
        <v>40</v>
      </c>
      <c r="Y68" s="678"/>
      <c r="Z68" s="679" t="s">
        <v>40</v>
      </c>
      <c r="AA68" s="679"/>
      <c r="AB68" s="680" t="s">
        <v>40</v>
      </c>
      <c r="AC68" s="680"/>
      <c r="AD68" s="681" t="s">
        <v>40</v>
      </c>
      <c r="AE68" s="681"/>
      <c r="AF68" s="18" t="s">
        <v>40</v>
      </c>
      <c r="AG68" s="18"/>
      <c r="AH68" s="184" t="s">
        <v>40</v>
      </c>
      <c r="AI68" s="184"/>
      <c r="AJ68" s="677" t="s">
        <v>40</v>
      </c>
      <c r="AK68" s="677"/>
    </row>
    <row r="69" spans="1:37" ht="12.75">
      <c r="A69" s="748" t="s">
        <v>3302</v>
      </c>
      <c r="B69" s="72" t="s">
        <v>6126</v>
      </c>
      <c r="C69" s="680">
        <v>1</v>
      </c>
      <c r="D69" s="54" t="e">
        <f t="shared" ca="1" si="3"/>
        <v>#VALUE!</v>
      </c>
      <c r="E69" s="54" t="str">
        <f ca="1">IFERROR(VLOOKUP(N69,Cennik!$A$4:$B436, 2, FALSE()) * O69 + VLOOKUP(P69,Cennik!$A$4:$B436, 2, FALSE()) * Q69 + VLOOKUP(R69,Cennik!$A$4:$B436, 2, FALSE()) * S69 + VLOOKUP(T69,Cennik!$A$4:$B436, 2, FALSE()) * U69 + VLOOKUP(V69,Cennik!$A$4:$B436, 2, FALSE()) * W69 + VLOOKUP(X69,Cennik!$A$4:$B436, 2, FALSE()) * Y69 + VLOOKUP(Z69,Cennik!$A$4:$B436, 2, FALSE()) * AA69 + VLOOKUP(AB69,Cennik!$A$4:$B436, 2, FALSE()) * AC69 + VLOOKUP(AD69,Cennik!$A$4:$B436, 2, FALSE()) * AE69 + VLOOKUP(AF69,Cennik!$A$4:$B436, 2, FALSE()) * AG69 + VLOOKUP(AH69,Cennik!$A$4:$B436, 2, FALSE()) * AI69 + VLOOKUP(AJ69,Cennik!$A$4:$B436, 2, FALSE()) * AK69 + VLOOKUP("Stamina",Cennik!$A$4:$B436,2,FALSE()) * L69,"Brak wartości")</f>
        <v>Brak wartości</v>
      </c>
      <c r="F69" s="18" t="s">
        <v>6011</v>
      </c>
      <c r="G69" s="18">
        <v>1</v>
      </c>
      <c r="H69" s="18" t="s">
        <v>4531</v>
      </c>
      <c r="I69" s="18">
        <v>3</v>
      </c>
      <c r="J69" s="18"/>
      <c r="K69" s="18">
        <v>10</v>
      </c>
      <c r="L69" s="18">
        <v>15</v>
      </c>
      <c r="M69" s="18" t="s">
        <v>12651</v>
      </c>
      <c r="N69" s="184" t="s">
        <v>6756</v>
      </c>
      <c r="O69" s="184">
        <v>1</v>
      </c>
      <c r="P69" s="677" t="s">
        <v>5896</v>
      </c>
      <c r="Q69" s="677">
        <v>1</v>
      </c>
      <c r="R69" s="675" t="s">
        <v>6761</v>
      </c>
      <c r="S69" s="675">
        <v>1</v>
      </c>
      <c r="T69" s="674" t="s">
        <v>303</v>
      </c>
      <c r="U69" s="674">
        <v>1</v>
      </c>
      <c r="V69" s="672" t="s">
        <v>40</v>
      </c>
      <c r="W69" s="672"/>
      <c r="X69" s="678" t="s">
        <v>40</v>
      </c>
      <c r="Y69" s="678"/>
      <c r="Z69" s="679" t="s">
        <v>40</v>
      </c>
      <c r="AA69" s="679"/>
      <c r="AB69" s="680" t="s">
        <v>40</v>
      </c>
      <c r="AC69" s="680"/>
      <c r="AD69" s="681" t="s">
        <v>40</v>
      </c>
      <c r="AE69" s="681"/>
      <c r="AF69" s="18" t="s">
        <v>40</v>
      </c>
      <c r="AG69" s="18"/>
      <c r="AH69" s="184" t="s">
        <v>40</v>
      </c>
      <c r="AI69" s="184"/>
      <c r="AJ69" s="677" t="s">
        <v>40</v>
      </c>
      <c r="AK69" s="677"/>
    </row>
    <row r="70" spans="1:37" ht="12.75">
      <c r="A70" s="748" t="s">
        <v>3302</v>
      </c>
      <c r="B70" s="72" t="s">
        <v>6130</v>
      </c>
      <c r="C70" s="680">
        <v>1</v>
      </c>
      <c r="D70" s="54" t="e">
        <f t="shared" ca="1" si="3"/>
        <v>#VALUE!</v>
      </c>
      <c r="E70" s="54" t="str">
        <f ca="1">IFERROR(VLOOKUP(N70,Cennik!$A$4:$B436, 2, FALSE()) * O70 + VLOOKUP(P70,Cennik!$A$4:$B436, 2, FALSE()) * Q70 + VLOOKUP(R70,Cennik!$A$4:$B436, 2, FALSE()) * S70 + VLOOKUP(T70,Cennik!$A$4:$B436, 2, FALSE()) * U70 + VLOOKUP(V70,Cennik!$A$4:$B436, 2, FALSE()) * W70 + VLOOKUP(X70,Cennik!$A$4:$B436, 2, FALSE()) * Y70 + VLOOKUP(Z70,Cennik!$A$4:$B436, 2, FALSE()) * AA70 + VLOOKUP(AB70,Cennik!$A$4:$B436, 2, FALSE()) * AC70 + VLOOKUP(AD70,Cennik!$A$4:$B436, 2, FALSE()) * AE70 + VLOOKUP(AF70,Cennik!$A$4:$B436, 2, FALSE()) * AG70 + VLOOKUP(AH70,Cennik!$A$4:$B436, 2, FALSE()) * AI70 + VLOOKUP(AJ70,Cennik!$A$4:$B436, 2, FALSE()) * AK70 + VLOOKUP("Stamina",Cennik!$A$4:$B436,2,FALSE()) * L70,"Brak wartości")</f>
        <v>Brak wartości</v>
      </c>
      <c r="F70" s="18" t="s">
        <v>6011</v>
      </c>
      <c r="G70" s="18">
        <v>1</v>
      </c>
      <c r="H70" s="18" t="s">
        <v>4531</v>
      </c>
      <c r="I70" s="18">
        <v>3</v>
      </c>
      <c r="J70" s="18"/>
      <c r="K70" s="18">
        <v>10</v>
      </c>
      <c r="L70" s="18">
        <v>15</v>
      </c>
      <c r="M70" s="18" t="s">
        <v>12651</v>
      </c>
      <c r="N70" s="184" t="s">
        <v>6756</v>
      </c>
      <c r="O70" s="184">
        <v>1</v>
      </c>
      <c r="P70" s="677" t="s">
        <v>5896</v>
      </c>
      <c r="Q70" s="677">
        <v>1</v>
      </c>
      <c r="R70" s="675" t="s">
        <v>6761</v>
      </c>
      <c r="S70" s="675">
        <v>1</v>
      </c>
      <c r="T70" s="674" t="s">
        <v>303</v>
      </c>
      <c r="U70" s="674">
        <v>1</v>
      </c>
      <c r="V70" s="672" t="s">
        <v>40</v>
      </c>
      <c r="W70" s="672"/>
      <c r="X70" s="678" t="s">
        <v>40</v>
      </c>
      <c r="Y70" s="678"/>
      <c r="Z70" s="679" t="s">
        <v>40</v>
      </c>
      <c r="AA70" s="679"/>
      <c r="AB70" s="680" t="s">
        <v>40</v>
      </c>
      <c r="AC70" s="680"/>
      <c r="AD70" s="681" t="s">
        <v>40</v>
      </c>
      <c r="AE70" s="681"/>
      <c r="AF70" s="18" t="s">
        <v>40</v>
      </c>
      <c r="AG70" s="18"/>
      <c r="AH70" s="184" t="s">
        <v>40</v>
      </c>
      <c r="AI70" s="184"/>
      <c r="AJ70" s="677" t="s">
        <v>40</v>
      </c>
      <c r="AK70" s="677"/>
    </row>
    <row r="71" spans="1:37" ht="12.75">
      <c r="A71" s="748" t="s">
        <v>3302</v>
      </c>
      <c r="B71" s="72" t="s">
        <v>6134</v>
      </c>
      <c r="C71" s="680">
        <v>1</v>
      </c>
      <c r="D71" s="54" t="e">
        <f t="shared" ca="1" si="3"/>
        <v>#VALUE!</v>
      </c>
      <c r="E71" s="54" t="str">
        <f ca="1">IFERROR(VLOOKUP(N71,Cennik!$A$4:$B436, 2, FALSE()) * O71 + VLOOKUP(P71,Cennik!$A$4:$B436, 2, FALSE()) * Q71 + VLOOKUP(R71,Cennik!$A$4:$B436, 2, FALSE()) * S71 + VLOOKUP(T71,Cennik!$A$4:$B436, 2, FALSE()) * U71 + VLOOKUP(V71,Cennik!$A$4:$B436, 2, FALSE()) * W71 + VLOOKUP(X71,Cennik!$A$4:$B436, 2, FALSE()) * Y71 + VLOOKUP(Z71,Cennik!$A$4:$B436, 2, FALSE()) * AA71 + VLOOKUP(AB71,Cennik!$A$4:$B436, 2, FALSE()) * AC71 + VLOOKUP(AD71,Cennik!$A$4:$B436, 2, FALSE()) * AE71 + VLOOKUP(AF71,Cennik!$A$4:$B436, 2, FALSE()) * AG71 + VLOOKUP(AH71,Cennik!$A$4:$B436, 2, FALSE()) * AI71 + VLOOKUP(AJ71,Cennik!$A$4:$B436, 2, FALSE()) * AK71 + VLOOKUP("Stamina",Cennik!$A$4:$B436,2,FALSE()) * L71,"Brak wartości")</f>
        <v>Brak wartości</v>
      </c>
      <c r="F71" s="18" t="s">
        <v>6011</v>
      </c>
      <c r="G71" s="18">
        <v>1</v>
      </c>
      <c r="H71" s="18" t="s">
        <v>4531</v>
      </c>
      <c r="I71" s="18">
        <v>3</v>
      </c>
      <c r="J71" s="18"/>
      <c r="K71" s="18">
        <v>10</v>
      </c>
      <c r="L71" s="18">
        <v>15</v>
      </c>
      <c r="M71" s="18" t="s">
        <v>12651</v>
      </c>
      <c r="N71" s="184" t="s">
        <v>6756</v>
      </c>
      <c r="O71" s="184">
        <v>1</v>
      </c>
      <c r="P71" s="677" t="s">
        <v>5896</v>
      </c>
      <c r="Q71" s="677">
        <v>1</v>
      </c>
      <c r="R71" s="675" t="s">
        <v>6761</v>
      </c>
      <c r="S71" s="675">
        <v>1</v>
      </c>
      <c r="T71" s="674" t="s">
        <v>303</v>
      </c>
      <c r="U71" s="674">
        <v>1</v>
      </c>
      <c r="V71" s="672" t="s">
        <v>40</v>
      </c>
      <c r="W71" s="672"/>
      <c r="X71" s="678" t="s">
        <v>40</v>
      </c>
      <c r="Y71" s="678"/>
      <c r="Z71" s="679" t="s">
        <v>40</v>
      </c>
      <c r="AA71" s="679"/>
      <c r="AB71" s="680" t="s">
        <v>40</v>
      </c>
      <c r="AC71" s="680"/>
      <c r="AD71" s="681" t="s">
        <v>40</v>
      </c>
      <c r="AE71" s="681"/>
      <c r="AF71" s="18" t="s">
        <v>40</v>
      </c>
      <c r="AG71" s="18"/>
      <c r="AH71" s="184" t="s">
        <v>40</v>
      </c>
      <c r="AI71" s="184"/>
      <c r="AJ71" s="677" t="s">
        <v>40</v>
      </c>
      <c r="AK71" s="677"/>
    </row>
    <row r="72" spans="1:37" ht="12.75">
      <c r="A72" s="748" t="s">
        <v>3302</v>
      </c>
      <c r="B72" s="72" t="s">
        <v>6138</v>
      </c>
      <c r="C72" s="680">
        <v>1</v>
      </c>
      <c r="D72" s="54" t="e">
        <f t="shared" ca="1" si="3"/>
        <v>#VALUE!</v>
      </c>
      <c r="E72" s="54" t="str">
        <f ca="1">IFERROR(VLOOKUP(N72,Cennik!$A$4:$B436, 2, FALSE()) * O72 + VLOOKUP(P72,Cennik!$A$4:$B436, 2, FALSE()) * Q72 + VLOOKUP(R72,Cennik!$A$4:$B436, 2, FALSE()) * S72 + VLOOKUP(T72,Cennik!$A$4:$B436, 2, FALSE()) * U72 + VLOOKUP(V72,Cennik!$A$4:$B436, 2, FALSE()) * W72 + VLOOKUP(X72,Cennik!$A$4:$B436, 2, FALSE()) * Y72 + VLOOKUP(Z72,Cennik!$A$4:$B436, 2, FALSE()) * AA72 + VLOOKUP(AB72,Cennik!$A$4:$B436, 2, FALSE()) * AC72 + VLOOKUP(AD72,Cennik!$A$4:$B436, 2, FALSE()) * AE72 + VLOOKUP(AF72,Cennik!$A$4:$B436, 2, FALSE()) * AG72 + VLOOKUP(AH72,Cennik!$A$4:$B436, 2, FALSE()) * AI72 + VLOOKUP(AJ72,Cennik!$A$4:$B436, 2, FALSE()) * AK72 + VLOOKUP("Stamina",Cennik!$A$4:$B436,2,FALSE()) * L72,"Brak wartości")</f>
        <v>Brak wartości</v>
      </c>
      <c r="F72" s="18" t="s">
        <v>6011</v>
      </c>
      <c r="G72" s="18">
        <v>1</v>
      </c>
      <c r="H72" s="18" t="s">
        <v>4531</v>
      </c>
      <c r="I72" s="18">
        <v>3</v>
      </c>
      <c r="J72" s="18"/>
      <c r="K72" s="18">
        <v>10</v>
      </c>
      <c r="L72" s="18">
        <v>15</v>
      </c>
      <c r="M72" s="18" t="s">
        <v>12651</v>
      </c>
      <c r="N72" s="184" t="s">
        <v>6756</v>
      </c>
      <c r="O72" s="184">
        <v>1</v>
      </c>
      <c r="P72" s="677" t="s">
        <v>5896</v>
      </c>
      <c r="Q72" s="677">
        <v>1</v>
      </c>
      <c r="R72" s="675" t="s">
        <v>6761</v>
      </c>
      <c r="S72" s="675">
        <v>1</v>
      </c>
      <c r="T72" s="674" t="s">
        <v>303</v>
      </c>
      <c r="U72" s="674">
        <v>1</v>
      </c>
      <c r="V72" s="672" t="s">
        <v>40</v>
      </c>
      <c r="W72" s="672"/>
      <c r="X72" s="678" t="s">
        <v>40</v>
      </c>
      <c r="Y72" s="678"/>
      <c r="Z72" s="679" t="s">
        <v>40</v>
      </c>
      <c r="AA72" s="679"/>
      <c r="AB72" s="680" t="s">
        <v>40</v>
      </c>
      <c r="AC72" s="680"/>
      <c r="AD72" s="681" t="s">
        <v>40</v>
      </c>
      <c r="AE72" s="681"/>
      <c r="AF72" s="18" t="s">
        <v>40</v>
      </c>
      <c r="AG72" s="18"/>
      <c r="AH72" s="184" t="s">
        <v>40</v>
      </c>
      <c r="AI72" s="184"/>
      <c r="AJ72" s="677" t="s">
        <v>40</v>
      </c>
      <c r="AK72" s="677"/>
    </row>
    <row r="73" spans="1:37" ht="12.75">
      <c r="A73" s="748" t="s">
        <v>3302</v>
      </c>
      <c r="B73" s="72" t="s">
        <v>6142</v>
      </c>
      <c r="C73" s="680">
        <v>1</v>
      </c>
      <c r="D73" s="54" t="e">
        <f t="shared" ca="1" si="3"/>
        <v>#VALUE!</v>
      </c>
      <c r="E73" s="54" t="str">
        <f ca="1">IFERROR(VLOOKUP(N73,Cennik!$A$4:$B436, 2, FALSE()) * O73 + VLOOKUP(P73,Cennik!$A$4:$B436, 2, FALSE()) * Q73 + VLOOKUP(R73,Cennik!$A$4:$B436, 2, FALSE()) * S73 + VLOOKUP(T73,Cennik!$A$4:$B436, 2, FALSE()) * U73 + VLOOKUP(V73,Cennik!$A$4:$B436, 2, FALSE()) * W73 + VLOOKUP(X73,Cennik!$A$4:$B436, 2, FALSE()) * Y73 + VLOOKUP(Z73,Cennik!$A$4:$B436, 2, FALSE()) * AA73 + VLOOKUP(AB73,Cennik!$A$4:$B436, 2, FALSE()) * AC73 + VLOOKUP(AD73,Cennik!$A$4:$B436, 2, FALSE()) * AE73 + VLOOKUP(AF73,Cennik!$A$4:$B436, 2, FALSE()) * AG73 + VLOOKUP(AH73,Cennik!$A$4:$B436, 2, FALSE()) * AI73 + VLOOKUP(AJ73,Cennik!$A$4:$B436, 2, FALSE()) * AK73 + VLOOKUP("Stamina",Cennik!$A$4:$B436,2,FALSE()) * L73,"Brak wartości")</f>
        <v>Brak wartości</v>
      </c>
      <c r="F73" s="18" t="s">
        <v>6011</v>
      </c>
      <c r="G73" s="18">
        <v>1</v>
      </c>
      <c r="H73" s="18" t="s">
        <v>4531</v>
      </c>
      <c r="I73" s="18">
        <v>3</v>
      </c>
      <c r="J73" s="18"/>
      <c r="K73" s="18">
        <v>10</v>
      </c>
      <c r="L73" s="18">
        <v>15</v>
      </c>
      <c r="M73" s="18" t="s">
        <v>12651</v>
      </c>
      <c r="N73" s="184" t="s">
        <v>6756</v>
      </c>
      <c r="O73" s="184">
        <v>1</v>
      </c>
      <c r="P73" s="677" t="s">
        <v>5896</v>
      </c>
      <c r="Q73" s="677">
        <v>1</v>
      </c>
      <c r="R73" s="675" t="s">
        <v>6761</v>
      </c>
      <c r="S73" s="675">
        <v>1</v>
      </c>
      <c r="T73" s="674" t="s">
        <v>303</v>
      </c>
      <c r="U73" s="674">
        <v>1</v>
      </c>
      <c r="V73" s="672" t="s">
        <v>40</v>
      </c>
      <c r="W73" s="672"/>
      <c r="X73" s="678" t="s">
        <v>40</v>
      </c>
      <c r="Y73" s="678"/>
      <c r="Z73" s="679" t="s">
        <v>40</v>
      </c>
      <c r="AA73" s="679"/>
      <c r="AB73" s="680" t="s">
        <v>40</v>
      </c>
      <c r="AC73" s="680"/>
      <c r="AD73" s="681" t="s">
        <v>40</v>
      </c>
      <c r="AE73" s="681"/>
      <c r="AF73" s="18" t="s">
        <v>40</v>
      </c>
      <c r="AG73" s="18"/>
      <c r="AH73" s="184" t="s">
        <v>40</v>
      </c>
      <c r="AI73" s="184"/>
      <c r="AJ73" s="677" t="s">
        <v>40</v>
      </c>
      <c r="AK73" s="677"/>
    </row>
    <row r="74" spans="1:37" ht="12.75">
      <c r="A74" s="748" t="s">
        <v>3302</v>
      </c>
      <c r="B74" s="72" t="s">
        <v>6146</v>
      </c>
      <c r="C74" s="680">
        <v>1</v>
      </c>
      <c r="D74" s="54" t="e">
        <f t="shared" ca="1" si="3"/>
        <v>#VALUE!</v>
      </c>
      <c r="E74" s="54" t="str">
        <f ca="1">IFERROR(VLOOKUP(N74,Cennik!$A$4:$B436, 2, FALSE()) * O74 + VLOOKUP(P74,Cennik!$A$4:$B436, 2, FALSE()) * Q74 + VLOOKUP(R74,Cennik!$A$4:$B436, 2, FALSE()) * S74 + VLOOKUP(T74,Cennik!$A$4:$B436, 2, FALSE()) * U74 + VLOOKUP(V74,Cennik!$A$4:$B436, 2, FALSE()) * W74 + VLOOKUP(X74,Cennik!$A$4:$B436, 2, FALSE()) * Y74 + VLOOKUP(Z74,Cennik!$A$4:$B436, 2, FALSE()) * AA74 + VLOOKUP(AB74,Cennik!$A$4:$B436, 2, FALSE()) * AC74 + VLOOKUP(AD74,Cennik!$A$4:$B436, 2, FALSE()) * AE74 + VLOOKUP(AF74,Cennik!$A$4:$B436, 2, FALSE()) * AG74 + VLOOKUP(AH74,Cennik!$A$4:$B436, 2, FALSE()) * AI74 + VLOOKUP(AJ74,Cennik!$A$4:$B436, 2, FALSE()) * AK74 + VLOOKUP("Stamina",Cennik!$A$4:$B436,2,FALSE()) * L74,"Brak wartości")</f>
        <v>Brak wartości</v>
      </c>
      <c r="F74" s="18" t="s">
        <v>6011</v>
      </c>
      <c r="G74" s="18">
        <v>1</v>
      </c>
      <c r="H74" s="18" t="s">
        <v>4531</v>
      </c>
      <c r="I74" s="18">
        <v>3</v>
      </c>
      <c r="J74" s="18"/>
      <c r="K74" s="18">
        <v>10</v>
      </c>
      <c r="L74" s="18">
        <v>15</v>
      </c>
      <c r="M74" s="18" t="s">
        <v>12651</v>
      </c>
      <c r="N74" s="184" t="s">
        <v>6756</v>
      </c>
      <c r="O74" s="184">
        <v>1</v>
      </c>
      <c r="P74" s="677" t="s">
        <v>5896</v>
      </c>
      <c r="Q74" s="677">
        <v>1</v>
      </c>
      <c r="R74" s="675" t="s">
        <v>6761</v>
      </c>
      <c r="S74" s="675">
        <v>1</v>
      </c>
      <c r="T74" s="674" t="s">
        <v>303</v>
      </c>
      <c r="U74" s="674">
        <v>1</v>
      </c>
      <c r="V74" s="672" t="s">
        <v>40</v>
      </c>
      <c r="W74" s="672"/>
      <c r="X74" s="678" t="s">
        <v>40</v>
      </c>
      <c r="Y74" s="678"/>
      <c r="Z74" s="679" t="s">
        <v>40</v>
      </c>
      <c r="AA74" s="679"/>
      <c r="AB74" s="680" t="s">
        <v>40</v>
      </c>
      <c r="AC74" s="680"/>
      <c r="AD74" s="681" t="s">
        <v>40</v>
      </c>
      <c r="AE74" s="681"/>
      <c r="AF74" s="18" t="s">
        <v>40</v>
      </c>
      <c r="AG74" s="18"/>
      <c r="AH74" s="184" t="s">
        <v>40</v>
      </c>
      <c r="AI74" s="184"/>
      <c r="AJ74" s="677" t="s">
        <v>40</v>
      </c>
      <c r="AK74" s="677"/>
    </row>
    <row r="75" spans="1:37" ht="12.75">
      <c r="A75" s="748" t="s">
        <v>3302</v>
      </c>
      <c r="B75" s="72" t="s">
        <v>6150</v>
      </c>
      <c r="C75" s="680">
        <v>1</v>
      </c>
      <c r="D75" s="54" t="e">
        <f t="shared" ca="1" si="3"/>
        <v>#VALUE!</v>
      </c>
      <c r="E75" s="54" t="str">
        <f ca="1">IFERROR(VLOOKUP(N75,Cennik!$A$4:$B436, 2, FALSE()) * O75 + VLOOKUP(P75,Cennik!$A$4:$B436, 2, FALSE()) * Q75 + VLOOKUP(R75,Cennik!$A$4:$B436, 2, FALSE()) * S75 + VLOOKUP(T75,Cennik!$A$4:$B436, 2, FALSE()) * U75 + VLOOKUP(V75,Cennik!$A$4:$B436, 2, FALSE()) * W75 + VLOOKUP(X75,Cennik!$A$4:$B436, 2, FALSE()) * Y75 + VLOOKUP(Z75,Cennik!$A$4:$B436, 2, FALSE()) * AA75 + VLOOKUP(AB75,Cennik!$A$4:$B436, 2, FALSE()) * AC75 + VLOOKUP(AD75,Cennik!$A$4:$B436, 2, FALSE()) * AE75 + VLOOKUP(AF75,Cennik!$A$4:$B436, 2, FALSE()) * AG75 + VLOOKUP(AH75,Cennik!$A$4:$B436, 2, FALSE()) * AI75 + VLOOKUP(AJ75,Cennik!$A$4:$B436, 2, FALSE()) * AK75 + VLOOKUP("Stamina",Cennik!$A$4:$B436,2,FALSE()) * L75,"Brak wartości")</f>
        <v>Brak wartości</v>
      </c>
      <c r="F75" s="18" t="s">
        <v>6011</v>
      </c>
      <c r="G75" s="18">
        <v>1</v>
      </c>
      <c r="H75" s="18" t="s">
        <v>4531</v>
      </c>
      <c r="I75" s="18">
        <v>3</v>
      </c>
      <c r="J75" s="18"/>
      <c r="K75" s="18">
        <v>10</v>
      </c>
      <c r="L75" s="18">
        <v>15</v>
      </c>
      <c r="M75" s="18" t="s">
        <v>12651</v>
      </c>
      <c r="N75" s="184" t="s">
        <v>6756</v>
      </c>
      <c r="O75" s="184">
        <v>1</v>
      </c>
      <c r="P75" s="677" t="s">
        <v>5896</v>
      </c>
      <c r="Q75" s="677">
        <v>1</v>
      </c>
      <c r="R75" s="675" t="s">
        <v>6761</v>
      </c>
      <c r="S75" s="675">
        <v>1</v>
      </c>
      <c r="T75" s="674" t="s">
        <v>303</v>
      </c>
      <c r="U75" s="674">
        <v>1</v>
      </c>
      <c r="V75" s="672" t="s">
        <v>40</v>
      </c>
      <c r="W75" s="672"/>
      <c r="X75" s="678" t="s">
        <v>40</v>
      </c>
      <c r="Y75" s="678"/>
      <c r="Z75" s="679" t="s">
        <v>40</v>
      </c>
      <c r="AA75" s="679"/>
      <c r="AB75" s="680" t="s">
        <v>40</v>
      </c>
      <c r="AC75" s="680"/>
      <c r="AD75" s="681" t="s">
        <v>40</v>
      </c>
      <c r="AE75" s="681"/>
      <c r="AF75" s="18" t="s">
        <v>40</v>
      </c>
      <c r="AG75" s="18"/>
      <c r="AH75" s="184" t="s">
        <v>40</v>
      </c>
      <c r="AI75" s="184"/>
      <c r="AJ75" s="677" t="s">
        <v>40</v>
      </c>
      <c r="AK75" s="677"/>
    </row>
    <row r="76" spans="1:37" ht="12.75">
      <c r="A76" s="748" t="s">
        <v>3302</v>
      </c>
      <c r="B76" s="72" t="s">
        <v>11266</v>
      </c>
      <c r="C76" s="680">
        <v>1</v>
      </c>
      <c r="D76" s="54" t="e">
        <f t="shared" ca="1" si="3"/>
        <v>#VALUE!</v>
      </c>
      <c r="E76" s="54" t="str">
        <f ca="1">IFERROR(VLOOKUP(N76,Cennik!$A$4:$B436, 2, FALSE()) * O76 + VLOOKUP(P76,Cennik!$A$4:$B436, 2, FALSE()) * Q76 + VLOOKUP(R76,Cennik!$A$4:$B436, 2, FALSE()) * S76 + VLOOKUP(T76,Cennik!$A$4:$B436, 2, FALSE()) * U76 + VLOOKUP(V76,Cennik!$A$4:$B436, 2, FALSE()) * W76 + VLOOKUP(X76,Cennik!$A$4:$B436, 2, FALSE()) * Y76 + VLOOKUP(Z76,Cennik!$A$4:$B436, 2, FALSE()) * AA76 + VLOOKUP(AB76,Cennik!$A$4:$B436, 2, FALSE()) * AC76 + VLOOKUP(AD76,Cennik!$A$4:$B436, 2, FALSE()) * AE76 + VLOOKUP(AF76,Cennik!$A$4:$B436, 2, FALSE()) * AG76 + VLOOKUP(AH76,Cennik!$A$4:$B436, 2, FALSE()) * AI76 + VLOOKUP(AJ76,Cennik!$A$4:$B436, 2, FALSE()) * AK76 + VLOOKUP("Stamina",Cennik!$A$4:$B436,2,FALSE()) * L76,"Brak wartości")</f>
        <v>Brak wartości</v>
      </c>
      <c r="F76" s="18" t="s">
        <v>6011</v>
      </c>
      <c r="G76" s="18">
        <v>1</v>
      </c>
      <c r="H76" s="18" t="s">
        <v>4531</v>
      </c>
      <c r="I76" s="18">
        <v>3</v>
      </c>
      <c r="J76" s="18"/>
      <c r="K76" s="18">
        <v>10</v>
      </c>
      <c r="L76" s="18">
        <v>15</v>
      </c>
      <c r="M76" s="18" t="s">
        <v>12651</v>
      </c>
      <c r="N76" s="184" t="s">
        <v>6756</v>
      </c>
      <c r="O76" s="184">
        <v>1</v>
      </c>
      <c r="P76" s="677" t="s">
        <v>5896</v>
      </c>
      <c r="Q76" s="677">
        <v>1</v>
      </c>
      <c r="R76" s="675" t="s">
        <v>6761</v>
      </c>
      <c r="S76" s="675">
        <v>1</v>
      </c>
      <c r="T76" s="674" t="s">
        <v>303</v>
      </c>
      <c r="U76" s="674">
        <v>1</v>
      </c>
      <c r="V76" s="672" t="s">
        <v>40</v>
      </c>
      <c r="W76" s="672"/>
      <c r="X76" s="678" t="s">
        <v>40</v>
      </c>
      <c r="Y76" s="678"/>
      <c r="Z76" s="679" t="s">
        <v>40</v>
      </c>
      <c r="AA76" s="679"/>
      <c r="AB76" s="680" t="s">
        <v>40</v>
      </c>
      <c r="AC76" s="680"/>
      <c r="AD76" s="681" t="s">
        <v>40</v>
      </c>
      <c r="AE76" s="681"/>
      <c r="AF76" s="18" t="s">
        <v>40</v>
      </c>
      <c r="AG76" s="18"/>
      <c r="AH76" s="184" t="s">
        <v>40</v>
      </c>
      <c r="AI76" s="184"/>
      <c r="AJ76" s="677" t="s">
        <v>40</v>
      </c>
      <c r="AK76" s="677"/>
    </row>
    <row r="77" spans="1:37" ht="12.75">
      <c r="A77" s="748" t="s">
        <v>3302</v>
      </c>
      <c r="B77" s="72" t="s">
        <v>6157</v>
      </c>
      <c r="C77" s="680">
        <v>1</v>
      </c>
      <c r="D77" s="54" t="e">
        <f t="shared" ca="1" si="3"/>
        <v>#VALUE!</v>
      </c>
      <c r="E77" s="54" t="str">
        <f ca="1">IFERROR(VLOOKUP(N77,Cennik!$A$4:$B436, 2, FALSE()) * O77 + VLOOKUP(P77,Cennik!$A$4:$B436, 2, FALSE()) * Q77 + VLOOKUP(R77,Cennik!$A$4:$B436, 2, FALSE()) * S77 + VLOOKUP(T77,Cennik!$A$4:$B436, 2, FALSE()) * U77 + VLOOKUP(V77,Cennik!$A$4:$B436, 2, FALSE()) * W77 + VLOOKUP(X77,Cennik!$A$4:$B436, 2, FALSE()) * Y77 + VLOOKUP(Z77,Cennik!$A$4:$B436, 2, FALSE()) * AA77 + VLOOKUP(AB77,Cennik!$A$4:$B436, 2, FALSE()) * AC77 + VLOOKUP(AD77,Cennik!$A$4:$B436, 2, FALSE()) * AE77 + VLOOKUP(AF77,Cennik!$A$4:$B436, 2, FALSE()) * AG77 + VLOOKUP(AH77,Cennik!$A$4:$B436, 2, FALSE()) * AI77 + VLOOKUP(AJ77,Cennik!$A$4:$B436, 2, FALSE()) * AK77 + VLOOKUP("Stamina",Cennik!$A$4:$B436,2,FALSE()) * L77,"Brak wartości")</f>
        <v>Brak wartości</v>
      </c>
      <c r="F77" s="18" t="s">
        <v>6011</v>
      </c>
      <c r="G77" s="18">
        <v>1</v>
      </c>
      <c r="H77" s="18" t="s">
        <v>4531</v>
      </c>
      <c r="I77" s="18">
        <v>3</v>
      </c>
      <c r="J77" s="18"/>
      <c r="K77" s="18">
        <v>10</v>
      </c>
      <c r="L77" s="18">
        <v>15</v>
      </c>
      <c r="M77" s="18" t="s">
        <v>12651</v>
      </c>
      <c r="N77" s="184" t="s">
        <v>6756</v>
      </c>
      <c r="O77" s="184">
        <v>1</v>
      </c>
      <c r="P77" s="677" t="s">
        <v>5896</v>
      </c>
      <c r="Q77" s="677">
        <v>1</v>
      </c>
      <c r="R77" s="675" t="s">
        <v>6761</v>
      </c>
      <c r="S77" s="675">
        <v>1</v>
      </c>
      <c r="T77" s="674" t="s">
        <v>303</v>
      </c>
      <c r="U77" s="674">
        <v>1</v>
      </c>
      <c r="V77" s="672" t="s">
        <v>40</v>
      </c>
      <c r="W77" s="672"/>
      <c r="X77" s="678" t="s">
        <v>40</v>
      </c>
      <c r="Y77" s="678"/>
      <c r="Z77" s="679" t="s">
        <v>40</v>
      </c>
      <c r="AA77" s="679"/>
      <c r="AB77" s="680" t="s">
        <v>40</v>
      </c>
      <c r="AC77" s="680"/>
      <c r="AD77" s="681" t="s">
        <v>40</v>
      </c>
      <c r="AE77" s="681"/>
      <c r="AF77" s="18" t="s">
        <v>40</v>
      </c>
      <c r="AG77" s="18"/>
      <c r="AH77" s="184" t="s">
        <v>40</v>
      </c>
      <c r="AI77" s="184"/>
      <c r="AJ77" s="677" t="s">
        <v>40</v>
      </c>
      <c r="AK77" s="677"/>
    </row>
    <row r="78" spans="1:37" ht="12.75">
      <c r="A78" s="748" t="s">
        <v>3302</v>
      </c>
      <c r="B78" s="72" t="s">
        <v>6161</v>
      </c>
      <c r="C78" s="680">
        <v>1</v>
      </c>
      <c r="D78" s="54" t="e">
        <f t="shared" ca="1" si="3"/>
        <v>#VALUE!</v>
      </c>
      <c r="E78" s="54" t="str">
        <f ca="1">IFERROR(VLOOKUP(N78,Cennik!$A$4:$B436, 2, FALSE()) * O78 + VLOOKUP(P78,Cennik!$A$4:$B436, 2, FALSE()) * Q78 + VLOOKUP(R78,Cennik!$A$4:$B436, 2, FALSE()) * S78 + VLOOKUP(T78,Cennik!$A$4:$B436, 2, FALSE()) * U78 + VLOOKUP(V78,Cennik!$A$4:$B436, 2, FALSE()) * W78 + VLOOKUP(X78,Cennik!$A$4:$B436, 2, FALSE()) * Y78 + VLOOKUP(Z78,Cennik!$A$4:$B436, 2, FALSE()) * AA78 + VLOOKUP(AB78,Cennik!$A$4:$B436, 2, FALSE()) * AC78 + VLOOKUP(AD78,Cennik!$A$4:$B436, 2, FALSE()) * AE78 + VLOOKUP(AF78,Cennik!$A$4:$B436, 2, FALSE()) * AG78 + VLOOKUP(AH78,Cennik!$A$4:$B436, 2, FALSE()) * AI78 + VLOOKUP(AJ78,Cennik!$A$4:$B436, 2, FALSE()) * AK78 + VLOOKUP("Stamina",Cennik!$A$4:$B436,2,FALSE()) * L78,"Brak wartości")</f>
        <v>Brak wartości</v>
      </c>
      <c r="F78" s="18" t="s">
        <v>6011</v>
      </c>
      <c r="G78" s="18">
        <v>1</v>
      </c>
      <c r="H78" s="18" t="s">
        <v>4531</v>
      </c>
      <c r="I78" s="18">
        <v>3</v>
      </c>
      <c r="J78" s="18"/>
      <c r="K78" s="18">
        <v>10</v>
      </c>
      <c r="L78" s="18">
        <v>15</v>
      </c>
      <c r="M78" s="18" t="s">
        <v>12651</v>
      </c>
      <c r="N78" s="184" t="s">
        <v>6756</v>
      </c>
      <c r="O78" s="184">
        <v>1</v>
      </c>
      <c r="P78" s="677" t="s">
        <v>5896</v>
      </c>
      <c r="Q78" s="677">
        <v>1</v>
      </c>
      <c r="R78" s="675" t="s">
        <v>6761</v>
      </c>
      <c r="S78" s="675">
        <v>1</v>
      </c>
      <c r="T78" s="674" t="s">
        <v>303</v>
      </c>
      <c r="U78" s="674">
        <v>1</v>
      </c>
      <c r="V78" s="672" t="s">
        <v>40</v>
      </c>
      <c r="W78" s="672"/>
      <c r="X78" s="678" t="s">
        <v>40</v>
      </c>
      <c r="Y78" s="678"/>
      <c r="Z78" s="679" t="s">
        <v>40</v>
      </c>
      <c r="AA78" s="679"/>
      <c r="AB78" s="680" t="s">
        <v>40</v>
      </c>
      <c r="AC78" s="680"/>
      <c r="AD78" s="681" t="s">
        <v>40</v>
      </c>
      <c r="AE78" s="681"/>
      <c r="AF78" s="18" t="s">
        <v>40</v>
      </c>
      <c r="AG78" s="18"/>
      <c r="AH78" s="184" t="s">
        <v>40</v>
      </c>
      <c r="AI78" s="184"/>
      <c r="AJ78" s="677" t="s">
        <v>40</v>
      </c>
      <c r="AK78" s="677"/>
    </row>
    <row r="79" spans="1:37" ht="12.75">
      <c r="A79" s="748" t="s">
        <v>3302</v>
      </c>
      <c r="B79" s="72" t="s">
        <v>6122</v>
      </c>
      <c r="C79" s="680">
        <v>1</v>
      </c>
      <c r="D79" s="54" t="e">
        <f t="shared" ca="1" si="3"/>
        <v>#VALUE!</v>
      </c>
      <c r="E79" s="54" t="str">
        <f ca="1">IFERROR(VLOOKUP(N79,Cennik!$A$4:$B436, 2, FALSE()) * O79 + VLOOKUP(P79,Cennik!$A$4:$B436, 2, FALSE()) * Q79 + VLOOKUP(R79,Cennik!$A$4:$B436, 2, FALSE()) * S79 + VLOOKUP(T79,Cennik!$A$4:$B436, 2, FALSE()) * U79 + VLOOKUP(V79,Cennik!$A$4:$B436, 2, FALSE()) * W79 + VLOOKUP(X79,Cennik!$A$4:$B436, 2, FALSE()) * Y79 + VLOOKUP(Z79,Cennik!$A$4:$B436, 2, FALSE()) * AA79 + VLOOKUP(AB79,Cennik!$A$4:$B436, 2, FALSE()) * AC79 + VLOOKUP(AD79,Cennik!$A$4:$B436, 2, FALSE()) * AE79 + VLOOKUP(AF79,Cennik!$A$4:$B436, 2, FALSE()) * AG79 + VLOOKUP(AH79,Cennik!$A$4:$B436, 2, FALSE()) * AI79 + VLOOKUP(AJ79,Cennik!$A$4:$B436, 2, FALSE()) * AK79 + VLOOKUP("Stamina",Cennik!$A$4:$B436,2,FALSE()) * L79,"Brak wartości")</f>
        <v>Brak wartości</v>
      </c>
      <c r="F79" s="18" t="s">
        <v>6011</v>
      </c>
      <c r="G79" s="18">
        <v>1</v>
      </c>
      <c r="H79" s="18" t="s">
        <v>4531</v>
      </c>
      <c r="I79" s="18">
        <v>3</v>
      </c>
      <c r="J79" s="18"/>
      <c r="K79" s="18">
        <v>10</v>
      </c>
      <c r="L79" s="18">
        <v>15</v>
      </c>
      <c r="M79" s="18" t="s">
        <v>12651</v>
      </c>
      <c r="N79" s="184" t="s">
        <v>5881</v>
      </c>
      <c r="O79" s="184">
        <v>5</v>
      </c>
      <c r="P79" s="677" t="s">
        <v>303</v>
      </c>
      <c r="Q79" s="677">
        <v>2</v>
      </c>
      <c r="R79" s="675" t="s">
        <v>40</v>
      </c>
      <c r="S79" s="675"/>
      <c r="T79" s="674" t="s">
        <v>40</v>
      </c>
      <c r="U79" s="674"/>
      <c r="V79" s="672" t="s">
        <v>40</v>
      </c>
      <c r="W79" s="672"/>
      <c r="X79" s="678" t="s">
        <v>40</v>
      </c>
      <c r="Y79" s="678"/>
      <c r="Z79" s="679" t="s">
        <v>40</v>
      </c>
      <c r="AA79" s="679"/>
      <c r="AB79" s="680" t="s">
        <v>40</v>
      </c>
      <c r="AC79" s="680"/>
      <c r="AD79" s="681" t="s">
        <v>40</v>
      </c>
      <c r="AE79" s="681"/>
      <c r="AF79" s="18" t="s">
        <v>40</v>
      </c>
      <c r="AG79" s="18"/>
      <c r="AH79" s="184" t="s">
        <v>40</v>
      </c>
      <c r="AI79" s="184"/>
      <c r="AJ79" s="677" t="s">
        <v>40</v>
      </c>
      <c r="AK79" s="677"/>
    </row>
    <row r="80" spans="1:37" ht="12.75">
      <c r="A80" s="768"/>
      <c r="B80" s="769"/>
      <c r="C80" s="769"/>
      <c r="D80" s="770"/>
      <c r="E80" s="770"/>
      <c r="F80" s="769"/>
      <c r="G80" s="769"/>
      <c r="H80" s="769"/>
      <c r="I80" s="769"/>
      <c r="J80" s="769"/>
      <c r="K80" s="769"/>
      <c r="L80" s="769"/>
      <c r="M80" s="769"/>
      <c r="N80" s="769"/>
      <c r="O80" s="769"/>
      <c r="P80" s="769"/>
      <c r="Q80" s="769"/>
      <c r="R80" s="769"/>
      <c r="S80" s="769"/>
      <c r="T80" s="769"/>
      <c r="U80" s="769"/>
      <c r="V80" s="769"/>
      <c r="W80" s="769"/>
      <c r="X80" s="769"/>
      <c r="Y80" s="769"/>
      <c r="Z80" s="769"/>
      <c r="AA80" s="769"/>
      <c r="AB80" s="769"/>
      <c r="AC80" s="769"/>
      <c r="AD80" s="769"/>
      <c r="AE80" s="769"/>
      <c r="AF80" s="769"/>
      <c r="AG80" s="769"/>
      <c r="AH80" s="769"/>
      <c r="AI80" s="769"/>
      <c r="AJ80" s="769"/>
      <c r="AK80" s="769"/>
    </row>
    <row r="81" spans="1:37" ht="12.75">
      <c r="A81" s="748" t="s">
        <v>3302</v>
      </c>
      <c r="B81" s="771" t="s">
        <v>6210</v>
      </c>
      <c r="C81" s="680">
        <v>2</v>
      </c>
      <c r="D81" s="54" t="e">
        <f t="shared" ref="D81:D99" si="4">E81/G81</f>
        <v>#VALUE!</v>
      </c>
      <c r="E81" s="54" t="str">
        <f>IFERROR(VLOOKUP(N81,Cennik!$A$4:$B436, 2, FALSE()) * O81 + VLOOKUP(P81,Cennik!$A$4:$B436, 2, FALSE()) * Q81 + VLOOKUP(R81,Cennik!$A$4:$B436, 2, FALSE()) * S81 + VLOOKUP(T81,Cennik!$A$4:$B436, 2, FALSE()) * U81 + VLOOKUP(V81,Cennik!$A$4:$B436, 2, FALSE()) * W81 + VLOOKUP(X81,Cennik!$A$4:$B436, 2, FALSE()) * Y81 + VLOOKUP(Z81,Cennik!$A$4:$B436, 2, FALSE()) * AA81 + VLOOKUP(AB81,Cennik!$A$4:$B436, 2, FALSE()) * AC81 + VLOOKUP(AD81,Cennik!$A$4:$B436, 2, FALSE()) * AE81 + VLOOKUP(AF81,Cennik!$A$4:$B436, 2, FALSE()) * AG81 + VLOOKUP(AH81,Cennik!$A$4:$B436, 2, FALSE()) * AI81 + VLOOKUP(AJ81,Cennik!$A$4:$B436, 2, FALSE()) * AK81 + VLOOKUP("Stamina",Cennik!$A$4:$B436,2,FALSE()) * L81,"Brak wartości")</f>
        <v>Brak wartości</v>
      </c>
      <c r="F81" s="33" t="s">
        <v>6206</v>
      </c>
      <c r="G81" s="18">
        <v>1</v>
      </c>
      <c r="H81" s="18" t="s">
        <v>4531</v>
      </c>
      <c r="I81" s="18">
        <v>4</v>
      </c>
      <c r="J81" s="18"/>
      <c r="K81" s="18">
        <v>10</v>
      </c>
      <c r="L81" s="18">
        <v>30</v>
      </c>
      <c r="M81" s="18" t="s">
        <v>12651</v>
      </c>
      <c r="N81" s="184" t="s">
        <v>6756</v>
      </c>
      <c r="O81" s="184">
        <v>1</v>
      </c>
      <c r="P81" s="677" t="s">
        <v>5896</v>
      </c>
      <c r="Q81" s="677">
        <v>1</v>
      </c>
      <c r="R81" s="675" t="s">
        <v>6761</v>
      </c>
      <c r="S81" s="675">
        <v>1</v>
      </c>
      <c r="T81" s="674" t="s">
        <v>5916</v>
      </c>
      <c r="U81" s="674">
        <v>1</v>
      </c>
      <c r="V81" s="672" t="s">
        <v>12067</v>
      </c>
      <c r="W81" s="672">
        <v>1</v>
      </c>
      <c r="X81" s="678" t="s">
        <v>40</v>
      </c>
      <c r="Y81" s="678"/>
      <c r="Z81" s="679" t="s">
        <v>40</v>
      </c>
      <c r="AA81" s="679"/>
      <c r="AB81" s="679" t="s">
        <v>40</v>
      </c>
      <c r="AC81" s="680"/>
      <c r="AD81" s="681" t="s">
        <v>40</v>
      </c>
      <c r="AE81" s="681"/>
      <c r="AF81" s="18" t="s">
        <v>40</v>
      </c>
      <c r="AG81" s="18"/>
      <c r="AH81" s="184" t="s">
        <v>40</v>
      </c>
      <c r="AI81" s="184"/>
      <c r="AJ81" s="677" t="s">
        <v>40</v>
      </c>
      <c r="AK81" s="677"/>
    </row>
    <row r="82" spans="1:37" ht="12.75">
      <c r="A82" s="748" t="s">
        <v>3302</v>
      </c>
      <c r="B82" s="771" t="s">
        <v>6213</v>
      </c>
      <c r="C82" s="680">
        <v>2</v>
      </c>
      <c r="D82" s="54" t="e">
        <f t="shared" si="4"/>
        <v>#VALUE!</v>
      </c>
      <c r="E82" s="54" t="str">
        <f>IFERROR(VLOOKUP(N82,Cennik!$A$4:$B436, 2, FALSE()) * O82 + VLOOKUP(P82,Cennik!$A$4:$B436, 2, FALSE()) * Q82 + VLOOKUP(R82,Cennik!$A$4:$B436, 2, FALSE()) * S82 + VLOOKUP(T82,Cennik!$A$4:$B436, 2, FALSE()) * U82 + VLOOKUP(V82,Cennik!$A$4:$B436, 2, FALSE()) * W82 + VLOOKUP(X82,Cennik!$A$4:$B436, 2, FALSE()) * Y82 + VLOOKUP(Z82,Cennik!$A$4:$B436, 2, FALSE()) * AA82 + VLOOKUP(AB82,Cennik!$A$4:$B436, 2, FALSE()) * AC82 + VLOOKUP(AD82,Cennik!$A$4:$B436, 2, FALSE()) * AE82 + VLOOKUP(AF82,Cennik!$A$4:$B436, 2, FALSE()) * AG82 + VLOOKUP(AH82,Cennik!$A$4:$B436, 2, FALSE()) * AI82 + VLOOKUP(AJ82,Cennik!$A$4:$B436, 2, FALSE()) * AK82 + VLOOKUP("Stamina",Cennik!$A$4:$B436,2,FALSE()) * L82,"Brak wartości")</f>
        <v>Brak wartości</v>
      </c>
      <c r="F82" s="33" t="s">
        <v>6206</v>
      </c>
      <c r="G82" s="18">
        <v>1</v>
      </c>
      <c r="H82" s="18" t="s">
        <v>4531</v>
      </c>
      <c r="I82" s="18">
        <v>4</v>
      </c>
      <c r="J82" s="18"/>
      <c r="K82" s="18">
        <v>10</v>
      </c>
      <c r="L82" s="18">
        <v>30</v>
      </c>
      <c r="M82" s="18" t="s">
        <v>12651</v>
      </c>
      <c r="N82" s="184" t="s">
        <v>6756</v>
      </c>
      <c r="O82" s="184">
        <v>1</v>
      </c>
      <c r="P82" s="677" t="s">
        <v>5896</v>
      </c>
      <c r="Q82" s="677">
        <v>1</v>
      </c>
      <c r="R82" s="675" t="s">
        <v>6761</v>
      </c>
      <c r="S82" s="675">
        <v>1</v>
      </c>
      <c r="T82" s="674" t="s">
        <v>5916</v>
      </c>
      <c r="U82" s="674">
        <v>1</v>
      </c>
      <c r="V82" s="672" t="s">
        <v>12067</v>
      </c>
      <c r="W82" s="672">
        <v>1</v>
      </c>
      <c r="X82" s="678" t="s">
        <v>40</v>
      </c>
      <c r="Y82" s="678"/>
      <c r="Z82" s="679" t="s">
        <v>40</v>
      </c>
      <c r="AA82" s="679"/>
      <c r="AB82" s="679" t="s">
        <v>40</v>
      </c>
      <c r="AC82" s="680"/>
      <c r="AD82" s="681" t="s">
        <v>40</v>
      </c>
      <c r="AE82" s="681"/>
      <c r="AF82" s="18" t="s">
        <v>40</v>
      </c>
      <c r="AG82" s="18"/>
      <c r="AH82" s="184" t="s">
        <v>40</v>
      </c>
      <c r="AI82" s="184"/>
      <c r="AJ82" s="677" t="s">
        <v>40</v>
      </c>
      <c r="AK82" s="677"/>
    </row>
    <row r="83" spans="1:37" ht="12.75">
      <c r="A83" s="748" t="s">
        <v>3302</v>
      </c>
      <c r="B83" s="771" t="s">
        <v>6216</v>
      </c>
      <c r="C83" s="680">
        <v>2</v>
      </c>
      <c r="D83" s="54" t="e">
        <f t="shared" si="4"/>
        <v>#VALUE!</v>
      </c>
      <c r="E83" s="54" t="str">
        <f>IFERROR(VLOOKUP(N83,Cennik!$A$4:$B436, 2, FALSE()) * O83 + VLOOKUP(P83,Cennik!$A$4:$B436, 2, FALSE()) * Q83 + VLOOKUP(R83,Cennik!$A$4:$B436, 2, FALSE()) * S83 + VLOOKUP(T83,Cennik!$A$4:$B436, 2, FALSE()) * U83 + VLOOKUP(V83,Cennik!$A$4:$B436, 2, FALSE()) * W83 + VLOOKUP(X83,Cennik!$A$4:$B436, 2, FALSE()) * Y83 + VLOOKUP(Z83,Cennik!$A$4:$B436, 2, FALSE()) * AA83 + VLOOKUP(AB83,Cennik!$A$4:$B436, 2, FALSE()) * AC83 + VLOOKUP(AD83,Cennik!$A$4:$B436, 2, FALSE()) * AE83 + VLOOKUP(AF83,Cennik!$A$4:$B436, 2, FALSE()) * AG83 + VLOOKUP(AH83,Cennik!$A$4:$B436, 2, FALSE()) * AI83 + VLOOKUP(AJ83,Cennik!$A$4:$B436, 2, FALSE()) * AK83 + VLOOKUP("Stamina",Cennik!$A$4:$B436,2,FALSE()) * L83,"Brak wartości")</f>
        <v>Brak wartości</v>
      </c>
      <c r="F83" s="33" t="s">
        <v>6206</v>
      </c>
      <c r="G83" s="18">
        <v>1</v>
      </c>
      <c r="H83" s="18" t="s">
        <v>4531</v>
      </c>
      <c r="I83" s="18">
        <v>4</v>
      </c>
      <c r="J83" s="18"/>
      <c r="K83" s="18">
        <v>10</v>
      </c>
      <c r="L83" s="18">
        <v>30</v>
      </c>
      <c r="M83" s="18" t="s">
        <v>12651</v>
      </c>
      <c r="N83" s="184" t="s">
        <v>6756</v>
      </c>
      <c r="O83" s="184">
        <v>1</v>
      </c>
      <c r="P83" s="677" t="s">
        <v>5896</v>
      </c>
      <c r="Q83" s="677">
        <v>1</v>
      </c>
      <c r="R83" s="675" t="s">
        <v>6761</v>
      </c>
      <c r="S83" s="675">
        <v>1</v>
      </c>
      <c r="T83" s="674" t="s">
        <v>5916</v>
      </c>
      <c r="U83" s="674">
        <v>1</v>
      </c>
      <c r="V83" s="672" t="s">
        <v>12067</v>
      </c>
      <c r="W83" s="672">
        <v>1</v>
      </c>
      <c r="X83" s="678" t="s">
        <v>40</v>
      </c>
      <c r="Y83" s="678"/>
      <c r="Z83" s="679" t="s">
        <v>40</v>
      </c>
      <c r="AA83" s="679"/>
      <c r="AB83" s="679" t="s">
        <v>40</v>
      </c>
      <c r="AC83" s="680"/>
      <c r="AD83" s="681" t="s">
        <v>40</v>
      </c>
      <c r="AE83" s="681"/>
      <c r="AF83" s="18" t="s">
        <v>40</v>
      </c>
      <c r="AG83" s="18"/>
      <c r="AH83" s="184" t="s">
        <v>40</v>
      </c>
      <c r="AI83" s="184"/>
      <c r="AJ83" s="677" t="s">
        <v>40</v>
      </c>
      <c r="AK83" s="677"/>
    </row>
    <row r="84" spans="1:37" ht="12.75">
      <c r="A84" s="748" t="s">
        <v>3302</v>
      </c>
      <c r="B84" s="771" t="s">
        <v>6219</v>
      </c>
      <c r="C84" s="680">
        <v>2</v>
      </c>
      <c r="D84" s="54" t="e">
        <f t="shared" si="4"/>
        <v>#VALUE!</v>
      </c>
      <c r="E84" s="54" t="str">
        <f>IFERROR(VLOOKUP(N84,Cennik!$A$4:$B436, 2, FALSE()) * O84 + VLOOKUP(P84,Cennik!$A$4:$B436, 2, FALSE()) * Q84 + VLOOKUP(R84,Cennik!$A$4:$B436, 2, FALSE()) * S84 + VLOOKUP(T84,Cennik!$A$4:$B436, 2, FALSE()) * U84 + VLOOKUP(V84,Cennik!$A$4:$B436, 2, FALSE()) * W84 + VLOOKUP(X84,Cennik!$A$4:$B436, 2, FALSE()) * Y84 + VLOOKUP(Z84,Cennik!$A$4:$B436, 2, FALSE()) * AA84 + VLOOKUP(AB84,Cennik!$A$4:$B436, 2, FALSE()) * AC84 + VLOOKUP(AD84,Cennik!$A$4:$B436, 2, FALSE()) * AE84 + VLOOKUP(AF84,Cennik!$A$4:$B436, 2, FALSE()) * AG84 + VLOOKUP(AH84,Cennik!$A$4:$B436, 2, FALSE()) * AI84 + VLOOKUP(AJ84,Cennik!$A$4:$B436, 2, FALSE()) * AK84 + VLOOKUP("Stamina",Cennik!$A$4:$B436,2,FALSE()) * L84,"Brak wartości")</f>
        <v>Brak wartości</v>
      </c>
      <c r="F84" s="33" t="s">
        <v>6206</v>
      </c>
      <c r="G84" s="18">
        <v>1</v>
      </c>
      <c r="H84" s="18" t="s">
        <v>4531</v>
      </c>
      <c r="I84" s="18">
        <v>4</v>
      </c>
      <c r="J84" s="18"/>
      <c r="K84" s="18">
        <v>10</v>
      </c>
      <c r="L84" s="18">
        <v>30</v>
      </c>
      <c r="M84" s="18" t="s">
        <v>12651</v>
      </c>
      <c r="N84" s="184" t="s">
        <v>6756</v>
      </c>
      <c r="O84" s="184">
        <v>1</v>
      </c>
      <c r="P84" s="677" t="s">
        <v>5896</v>
      </c>
      <c r="Q84" s="677">
        <v>1</v>
      </c>
      <c r="R84" s="675" t="s">
        <v>6761</v>
      </c>
      <c r="S84" s="675">
        <v>1</v>
      </c>
      <c r="T84" s="674" t="s">
        <v>5916</v>
      </c>
      <c r="U84" s="674">
        <v>1</v>
      </c>
      <c r="V84" s="672" t="s">
        <v>12067</v>
      </c>
      <c r="W84" s="672">
        <v>1</v>
      </c>
      <c r="X84" s="678" t="s">
        <v>40</v>
      </c>
      <c r="Y84" s="678"/>
      <c r="Z84" s="679" t="s">
        <v>40</v>
      </c>
      <c r="AA84" s="679"/>
      <c r="AB84" s="679" t="s">
        <v>40</v>
      </c>
      <c r="AC84" s="680"/>
      <c r="AD84" s="681" t="s">
        <v>40</v>
      </c>
      <c r="AE84" s="681"/>
      <c r="AF84" s="18" t="s">
        <v>40</v>
      </c>
      <c r="AG84" s="18"/>
      <c r="AH84" s="184" t="s">
        <v>40</v>
      </c>
      <c r="AI84" s="184"/>
      <c r="AJ84" s="677" t="s">
        <v>40</v>
      </c>
      <c r="AK84" s="677"/>
    </row>
    <row r="85" spans="1:37" ht="12.75">
      <c r="A85" s="748" t="s">
        <v>3302</v>
      </c>
      <c r="B85" s="771" t="s">
        <v>6222</v>
      </c>
      <c r="C85" s="680">
        <v>2</v>
      </c>
      <c r="D85" s="54" t="e">
        <f t="shared" si="4"/>
        <v>#VALUE!</v>
      </c>
      <c r="E85" s="54" t="str">
        <f>IFERROR(VLOOKUP(N85,Cennik!$A$4:$B436, 2, FALSE()) * O85 + VLOOKUP(P85,Cennik!$A$4:$B436, 2, FALSE()) * Q85 + VLOOKUP(R85,Cennik!$A$4:$B436, 2, FALSE()) * S85 + VLOOKUP(T85,Cennik!$A$4:$B436, 2, FALSE()) * U85 + VLOOKUP(V85,Cennik!$A$4:$B436, 2, FALSE()) * W85 + VLOOKUP(X85,Cennik!$A$4:$B436, 2, FALSE()) * Y85 + VLOOKUP(Z85,Cennik!$A$4:$B436, 2, FALSE()) * AA85 + VLOOKUP(AB85,Cennik!$A$4:$B436, 2, FALSE()) * AC85 + VLOOKUP(AD85,Cennik!$A$4:$B436, 2, FALSE()) * AE85 + VLOOKUP(AF85,Cennik!$A$4:$B436, 2, FALSE()) * AG85 + VLOOKUP(AH85,Cennik!$A$4:$B436, 2, FALSE()) * AI85 + VLOOKUP(AJ85,Cennik!$A$4:$B436, 2, FALSE()) * AK85 + VLOOKUP("Stamina",Cennik!$A$4:$B436,2,FALSE()) * L85,"Brak wartości")</f>
        <v>Brak wartości</v>
      </c>
      <c r="F85" s="33" t="s">
        <v>6206</v>
      </c>
      <c r="G85" s="18">
        <v>1</v>
      </c>
      <c r="H85" s="18" t="s">
        <v>4531</v>
      </c>
      <c r="I85" s="18">
        <v>4</v>
      </c>
      <c r="J85" s="18"/>
      <c r="K85" s="18">
        <v>10</v>
      </c>
      <c r="L85" s="18">
        <v>30</v>
      </c>
      <c r="M85" s="18" t="s">
        <v>12651</v>
      </c>
      <c r="N85" s="184" t="s">
        <v>6756</v>
      </c>
      <c r="O85" s="184">
        <v>1</v>
      </c>
      <c r="P85" s="677" t="s">
        <v>5896</v>
      </c>
      <c r="Q85" s="677">
        <v>1</v>
      </c>
      <c r="R85" s="675" t="s">
        <v>6761</v>
      </c>
      <c r="S85" s="675">
        <v>1</v>
      </c>
      <c r="T85" s="674" t="s">
        <v>5916</v>
      </c>
      <c r="U85" s="674">
        <v>1</v>
      </c>
      <c r="V85" s="672" t="s">
        <v>12067</v>
      </c>
      <c r="W85" s="672">
        <v>1</v>
      </c>
      <c r="X85" s="678" t="s">
        <v>40</v>
      </c>
      <c r="Y85" s="678"/>
      <c r="Z85" s="679" t="s">
        <v>40</v>
      </c>
      <c r="AA85" s="679"/>
      <c r="AB85" s="679" t="s">
        <v>40</v>
      </c>
      <c r="AC85" s="680"/>
      <c r="AD85" s="681" t="s">
        <v>40</v>
      </c>
      <c r="AE85" s="681"/>
      <c r="AF85" s="18" t="s">
        <v>40</v>
      </c>
      <c r="AG85" s="18"/>
      <c r="AH85" s="184" t="s">
        <v>40</v>
      </c>
      <c r="AI85" s="184"/>
      <c r="AJ85" s="677" t="s">
        <v>40</v>
      </c>
      <c r="AK85" s="677"/>
    </row>
    <row r="86" spans="1:37" ht="12.75">
      <c r="A86" s="748" t="s">
        <v>3302</v>
      </c>
      <c r="B86" s="771" t="s">
        <v>6226</v>
      </c>
      <c r="C86" s="680">
        <v>2</v>
      </c>
      <c r="D86" s="54" t="e">
        <f t="shared" si="4"/>
        <v>#VALUE!</v>
      </c>
      <c r="E86" s="54" t="str">
        <f>IFERROR(VLOOKUP(N86,Cennik!$A$4:$B436, 2, FALSE()) * O86 + VLOOKUP(P86,Cennik!$A$4:$B436, 2, FALSE()) * Q86 + VLOOKUP(R86,Cennik!$A$4:$B436, 2, FALSE()) * S86 + VLOOKUP(T86,Cennik!$A$4:$B436, 2, FALSE()) * U86 + VLOOKUP(V86,Cennik!$A$4:$B436, 2, FALSE()) * W86 + VLOOKUP(X86,Cennik!$A$4:$B436, 2, FALSE()) * Y86 + VLOOKUP(Z86,Cennik!$A$4:$B436, 2, FALSE()) * AA86 + VLOOKUP(AB86,Cennik!$A$4:$B436, 2, FALSE()) * AC86 + VLOOKUP(AD86,Cennik!$A$4:$B436, 2, FALSE()) * AE86 + VLOOKUP(AF86,Cennik!$A$4:$B436, 2, FALSE()) * AG86 + VLOOKUP(AH86,Cennik!$A$4:$B436, 2, FALSE()) * AI86 + VLOOKUP(AJ86,Cennik!$A$4:$B436, 2, FALSE()) * AK86 + VLOOKUP("Stamina",Cennik!$A$4:$B436,2,FALSE()) * L86,"Brak wartości")</f>
        <v>Brak wartości</v>
      </c>
      <c r="F86" s="33" t="s">
        <v>6206</v>
      </c>
      <c r="G86" s="18">
        <v>1</v>
      </c>
      <c r="H86" s="18" t="s">
        <v>4531</v>
      </c>
      <c r="I86" s="18">
        <v>4</v>
      </c>
      <c r="J86" s="18"/>
      <c r="K86" s="18">
        <v>10</v>
      </c>
      <c r="L86" s="18">
        <v>30</v>
      </c>
      <c r="M86" s="18" t="s">
        <v>12651</v>
      </c>
      <c r="N86" s="184" t="s">
        <v>6756</v>
      </c>
      <c r="O86" s="184">
        <v>1</v>
      </c>
      <c r="P86" s="677" t="s">
        <v>5896</v>
      </c>
      <c r="Q86" s="677">
        <v>1</v>
      </c>
      <c r="R86" s="675" t="s">
        <v>6761</v>
      </c>
      <c r="S86" s="675">
        <v>1</v>
      </c>
      <c r="T86" s="674" t="s">
        <v>5916</v>
      </c>
      <c r="U86" s="674">
        <v>1</v>
      </c>
      <c r="V86" s="672" t="s">
        <v>12067</v>
      </c>
      <c r="W86" s="672">
        <v>1</v>
      </c>
      <c r="X86" s="678" t="s">
        <v>40</v>
      </c>
      <c r="Y86" s="678"/>
      <c r="Z86" s="679" t="s">
        <v>40</v>
      </c>
      <c r="AA86" s="679"/>
      <c r="AB86" s="679" t="s">
        <v>40</v>
      </c>
      <c r="AC86" s="680"/>
      <c r="AD86" s="681" t="s">
        <v>40</v>
      </c>
      <c r="AE86" s="681"/>
      <c r="AF86" s="18" t="s">
        <v>40</v>
      </c>
      <c r="AG86" s="18"/>
      <c r="AH86" s="184" t="s">
        <v>40</v>
      </c>
      <c r="AI86" s="184"/>
      <c r="AJ86" s="677" t="s">
        <v>40</v>
      </c>
      <c r="AK86" s="677"/>
    </row>
    <row r="87" spans="1:37" ht="12.75">
      <c r="A87" s="748" t="s">
        <v>3302</v>
      </c>
      <c r="B87" s="771" t="s">
        <v>6230</v>
      </c>
      <c r="C87" s="680">
        <v>2</v>
      </c>
      <c r="D87" s="54" t="e">
        <f t="shared" si="4"/>
        <v>#VALUE!</v>
      </c>
      <c r="E87" s="54" t="str">
        <f>IFERROR(VLOOKUP(N87,Cennik!$A$4:$B436, 2, FALSE()) * O87 + VLOOKUP(P87,Cennik!$A$4:$B436, 2, FALSE()) * Q87 + VLOOKUP(R87,Cennik!$A$4:$B436, 2, FALSE()) * S87 + VLOOKUP(T87,Cennik!$A$4:$B436, 2, FALSE()) * U87 + VLOOKUP(V87,Cennik!$A$4:$B436, 2, FALSE()) * W87 + VLOOKUP(X87,Cennik!$A$4:$B436, 2, FALSE()) * Y87 + VLOOKUP(Z87,Cennik!$A$4:$B436, 2, FALSE()) * AA87 + VLOOKUP(AB87,Cennik!$A$4:$B436, 2, FALSE()) * AC87 + VLOOKUP(AD87,Cennik!$A$4:$B436, 2, FALSE()) * AE87 + VLOOKUP(AF87,Cennik!$A$4:$B436, 2, FALSE()) * AG87 + VLOOKUP(AH87,Cennik!$A$4:$B436, 2, FALSE()) * AI87 + VLOOKUP(AJ87,Cennik!$A$4:$B436, 2, FALSE()) * AK87 + VLOOKUP("Stamina",Cennik!$A$4:$B436,2,FALSE()) * L87,"Brak wartości")</f>
        <v>Brak wartości</v>
      </c>
      <c r="F87" s="33" t="s">
        <v>6206</v>
      </c>
      <c r="G87" s="18">
        <v>1</v>
      </c>
      <c r="H87" s="18" t="s">
        <v>4531</v>
      </c>
      <c r="I87" s="18">
        <v>4</v>
      </c>
      <c r="J87" s="18"/>
      <c r="K87" s="18">
        <v>10</v>
      </c>
      <c r="L87" s="18">
        <v>30</v>
      </c>
      <c r="M87" s="18" t="s">
        <v>12651</v>
      </c>
      <c r="N87" s="184" t="s">
        <v>6756</v>
      </c>
      <c r="O87" s="184">
        <v>1</v>
      </c>
      <c r="P87" s="677" t="s">
        <v>5896</v>
      </c>
      <c r="Q87" s="677">
        <v>1</v>
      </c>
      <c r="R87" s="675" t="s">
        <v>6761</v>
      </c>
      <c r="S87" s="675">
        <v>1</v>
      </c>
      <c r="T87" s="674" t="s">
        <v>5916</v>
      </c>
      <c r="U87" s="674">
        <v>1</v>
      </c>
      <c r="V87" s="672" t="s">
        <v>12067</v>
      </c>
      <c r="W87" s="672">
        <v>1</v>
      </c>
      <c r="X87" s="678" t="s">
        <v>40</v>
      </c>
      <c r="Y87" s="678"/>
      <c r="Z87" s="679" t="s">
        <v>40</v>
      </c>
      <c r="AA87" s="679"/>
      <c r="AB87" s="679" t="s">
        <v>40</v>
      </c>
      <c r="AC87" s="680"/>
      <c r="AD87" s="681" t="s">
        <v>40</v>
      </c>
      <c r="AE87" s="681"/>
      <c r="AF87" s="18" t="s">
        <v>40</v>
      </c>
      <c r="AG87" s="18"/>
      <c r="AH87" s="184" t="s">
        <v>40</v>
      </c>
      <c r="AI87" s="184"/>
      <c r="AJ87" s="677" t="s">
        <v>40</v>
      </c>
      <c r="AK87" s="677"/>
    </row>
    <row r="88" spans="1:37" ht="12.75">
      <c r="A88" s="748" t="s">
        <v>3302</v>
      </c>
      <c r="B88" s="771" t="s">
        <v>6234</v>
      </c>
      <c r="C88" s="680">
        <v>2</v>
      </c>
      <c r="D88" s="54" t="e">
        <f t="shared" si="4"/>
        <v>#VALUE!</v>
      </c>
      <c r="E88" s="54" t="str">
        <f>IFERROR(VLOOKUP(N88,Cennik!$A$4:$B436, 2, FALSE()) * O88 + VLOOKUP(P88,Cennik!$A$4:$B436, 2, FALSE()) * Q88 + VLOOKUP(R88,Cennik!$A$4:$B436, 2, FALSE()) * S88 + VLOOKUP(T88,Cennik!$A$4:$B436, 2, FALSE()) * U88 + VLOOKUP(V88,Cennik!$A$4:$B436, 2, FALSE()) * W88 + VLOOKUP(X88,Cennik!$A$4:$B436, 2, FALSE()) * Y88 + VLOOKUP(Z88,Cennik!$A$4:$B436, 2, FALSE()) * AA88 + VLOOKUP(AB88,Cennik!$A$4:$B436, 2, FALSE()) * AC88 + VLOOKUP(AD88,Cennik!$A$4:$B436, 2, FALSE()) * AE88 + VLOOKUP(AF88,Cennik!$A$4:$B436, 2, FALSE()) * AG88 + VLOOKUP(AH88,Cennik!$A$4:$B436, 2, FALSE()) * AI88 + VLOOKUP(AJ88,Cennik!$A$4:$B436, 2, FALSE()) * AK88 + VLOOKUP("Stamina",Cennik!$A$4:$B436,2,FALSE()) * L88,"Brak wartości")</f>
        <v>Brak wartości</v>
      </c>
      <c r="F88" s="33" t="s">
        <v>6206</v>
      </c>
      <c r="G88" s="18">
        <v>1</v>
      </c>
      <c r="H88" s="18" t="s">
        <v>4531</v>
      </c>
      <c r="I88" s="18">
        <v>4</v>
      </c>
      <c r="J88" s="18"/>
      <c r="K88" s="18">
        <v>10</v>
      </c>
      <c r="L88" s="18">
        <v>30</v>
      </c>
      <c r="M88" s="18" t="s">
        <v>12651</v>
      </c>
      <c r="N88" s="184" t="s">
        <v>6756</v>
      </c>
      <c r="O88" s="184">
        <v>1</v>
      </c>
      <c r="P88" s="677" t="s">
        <v>5896</v>
      </c>
      <c r="Q88" s="677">
        <v>1</v>
      </c>
      <c r="R88" s="675" t="s">
        <v>6761</v>
      </c>
      <c r="S88" s="675">
        <v>1</v>
      </c>
      <c r="T88" s="674" t="s">
        <v>5916</v>
      </c>
      <c r="U88" s="674">
        <v>1</v>
      </c>
      <c r="V88" s="672" t="s">
        <v>12067</v>
      </c>
      <c r="W88" s="672">
        <v>1</v>
      </c>
      <c r="X88" s="678" t="s">
        <v>40</v>
      </c>
      <c r="Y88" s="678"/>
      <c r="Z88" s="679" t="s">
        <v>40</v>
      </c>
      <c r="AA88" s="679"/>
      <c r="AB88" s="679" t="s">
        <v>40</v>
      </c>
      <c r="AC88" s="680"/>
      <c r="AD88" s="681" t="s">
        <v>40</v>
      </c>
      <c r="AE88" s="681"/>
      <c r="AF88" s="18" t="s">
        <v>40</v>
      </c>
      <c r="AG88" s="18"/>
      <c r="AH88" s="184" t="s">
        <v>40</v>
      </c>
      <c r="AI88" s="184"/>
      <c r="AJ88" s="677" t="s">
        <v>40</v>
      </c>
      <c r="AK88" s="677"/>
    </row>
    <row r="89" spans="1:37" ht="12.75">
      <c r="A89" s="748" t="s">
        <v>3302</v>
      </c>
      <c r="B89" s="771" t="s">
        <v>6238</v>
      </c>
      <c r="C89" s="680">
        <v>2</v>
      </c>
      <c r="D89" s="54" t="e">
        <f t="shared" si="4"/>
        <v>#VALUE!</v>
      </c>
      <c r="E89" s="54" t="str">
        <f>IFERROR(VLOOKUP(N89,Cennik!$A$4:$B436, 2, FALSE()) * O89 + VLOOKUP(P89,Cennik!$A$4:$B436, 2, FALSE()) * Q89 + VLOOKUP(R89,Cennik!$A$4:$B436, 2, FALSE()) * S89 + VLOOKUP(T89,Cennik!$A$4:$B436, 2, FALSE()) * U89 + VLOOKUP(V89,Cennik!$A$4:$B436, 2, FALSE()) * W89 + VLOOKUP(X89,Cennik!$A$4:$B436, 2, FALSE()) * Y89 + VLOOKUP(Z89,Cennik!$A$4:$B436, 2, FALSE()) * AA89 + VLOOKUP(AB89,Cennik!$A$4:$B436, 2, FALSE()) * AC89 + VLOOKUP(AD89,Cennik!$A$4:$B436, 2, FALSE()) * AE89 + VLOOKUP(AF89,Cennik!$A$4:$B436, 2, FALSE()) * AG89 + VLOOKUP(AH89,Cennik!$A$4:$B436, 2, FALSE()) * AI89 + VLOOKUP(AJ89,Cennik!$A$4:$B436, 2, FALSE()) * AK89 + VLOOKUP("Stamina",Cennik!$A$4:$B436,2,FALSE()) * L89,"Brak wartości")</f>
        <v>Brak wartości</v>
      </c>
      <c r="F89" s="33" t="s">
        <v>6206</v>
      </c>
      <c r="G89" s="18">
        <v>1</v>
      </c>
      <c r="H89" s="18" t="s">
        <v>4531</v>
      </c>
      <c r="I89" s="18">
        <v>4</v>
      </c>
      <c r="J89" s="18"/>
      <c r="K89" s="18">
        <v>10</v>
      </c>
      <c r="L89" s="18">
        <v>30</v>
      </c>
      <c r="M89" s="18" t="s">
        <v>12651</v>
      </c>
      <c r="N89" s="184" t="s">
        <v>6756</v>
      </c>
      <c r="O89" s="184">
        <v>1</v>
      </c>
      <c r="P89" s="677" t="s">
        <v>5896</v>
      </c>
      <c r="Q89" s="677">
        <v>1</v>
      </c>
      <c r="R89" s="675" t="s">
        <v>6761</v>
      </c>
      <c r="S89" s="675">
        <v>1</v>
      </c>
      <c r="T89" s="674" t="s">
        <v>5916</v>
      </c>
      <c r="U89" s="674">
        <v>1</v>
      </c>
      <c r="V89" s="672" t="s">
        <v>12067</v>
      </c>
      <c r="W89" s="672">
        <v>1</v>
      </c>
      <c r="X89" s="678" t="s">
        <v>40</v>
      </c>
      <c r="Y89" s="678"/>
      <c r="Z89" s="679" t="s">
        <v>40</v>
      </c>
      <c r="AA89" s="679"/>
      <c r="AB89" s="679" t="s">
        <v>40</v>
      </c>
      <c r="AC89" s="680"/>
      <c r="AD89" s="681" t="s">
        <v>40</v>
      </c>
      <c r="AE89" s="681"/>
      <c r="AF89" s="18" t="s">
        <v>40</v>
      </c>
      <c r="AG89" s="18"/>
      <c r="AH89" s="184" t="s">
        <v>40</v>
      </c>
      <c r="AI89" s="184"/>
      <c r="AJ89" s="677" t="s">
        <v>40</v>
      </c>
      <c r="AK89" s="677"/>
    </row>
    <row r="90" spans="1:37" ht="12.75">
      <c r="A90" s="748" t="s">
        <v>3302</v>
      </c>
      <c r="B90" s="771" t="s">
        <v>6242</v>
      </c>
      <c r="C90" s="680">
        <v>2</v>
      </c>
      <c r="D90" s="54" t="e">
        <f t="shared" si="4"/>
        <v>#VALUE!</v>
      </c>
      <c r="E90" s="54" t="str">
        <f>IFERROR(VLOOKUP(N90,Cennik!$A$4:$B436, 2, FALSE()) * O90 + VLOOKUP(P90,Cennik!$A$4:$B436, 2, FALSE()) * Q90 + VLOOKUP(R90,Cennik!$A$4:$B436, 2, FALSE()) * S90 + VLOOKUP(T90,Cennik!$A$4:$B436, 2, FALSE()) * U90 + VLOOKUP(V90,Cennik!$A$4:$B436, 2, FALSE()) * W90 + VLOOKUP(X90,Cennik!$A$4:$B436, 2, FALSE()) * Y90 + VLOOKUP(Z90,Cennik!$A$4:$B436, 2, FALSE()) * AA90 + VLOOKUP(AB90,Cennik!$A$4:$B436, 2, FALSE()) * AC90 + VLOOKUP(AD90,Cennik!$A$4:$B436, 2, FALSE()) * AE90 + VLOOKUP(AF90,Cennik!$A$4:$B436, 2, FALSE()) * AG90 + VLOOKUP(AH90,Cennik!$A$4:$B436, 2, FALSE()) * AI90 + VLOOKUP(AJ90,Cennik!$A$4:$B436, 2, FALSE()) * AK90 + VLOOKUP("Stamina",Cennik!$A$4:$B436,2,FALSE()) * L90,"Brak wartości")</f>
        <v>Brak wartości</v>
      </c>
      <c r="F90" s="33" t="s">
        <v>6206</v>
      </c>
      <c r="G90" s="18">
        <v>1</v>
      </c>
      <c r="H90" s="18" t="s">
        <v>4531</v>
      </c>
      <c r="I90" s="18">
        <v>4</v>
      </c>
      <c r="J90" s="18"/>
      <c r="K90" s="18">
        <v>10</v>
      </c>
      <c r="L90" s="18">
        <v>30</v>
      </c>
      <c r="M90" s="18" t="s">
        <v>12651</v>
      </c>
      <c r="N90" s="184" t="s">
        <v>6756</v>
      </c>
      <c r="O90" s="184">
        <v>1</v>
      </c>
      <c r="P90" s="677" t="s">
        <v>5896</v>
      </c>
      <c r="Q90" s="677">
        <v>1</v>
      </c>
      <c r="R90" s="675" t="s">
        <v>6761</v>
      </c>
      <c r="S90" s="675">
        <v>1</v>
      </c>
      <c r="T90" s="674" t="s">
        <v>5916</v>
      </c>
      <c r="U90" s="674">
        <v>1</v>
      </c>
      <c r="V90" s="672" t="s">
        <v>12067</v>
      </c>
      <c r="W90" s="672">
        <v>1</v>
      </c>
      <c r="X90" s="678" t="s">
        <v>40</v>
      </c>
      <c r="Y90" s="678"/>
      <c r="Z90" s="679" t="s">
        <v>40</v>
      </c>
      <c r="AA90" s="679"/>
      <c r="AB90" s="679" t="s">
        <v>40</v>
      </c>
      <c r="AC90" s="680"/>
      <c r="AD90" s="681" t="s">
        <v>40</v>
      </c>
      <c r="AE90" s="681"/>
      <c r="AF90" s="18" t="s">
        <v>40</v>
      </c>
      <c r="AG90" s="18"/>
      <c r="AH90" s="184" t="s">
        <v>40</v>
      </c>
      <c r="AI90" s="184"/>
      <c r="AJ90" s="677" t="s">
        <v>40</v>
      </c>
      <c r="AK90" s="677"/>
    </row>
    <row r="91" spans="1:37" ht="12.75">
      <c r="A91" s="748" t="s">
        <v>3302</v>
      </c>
      <c r="B91" s="771" t="s">
        <v>6246</v>
      </c>
      <c r="C91" s="680">
        <v>2</v>
      </c>
      <c r="D91" s="54" t="e">
        <f t="shared" si="4"/>
        <v>#VALUE!</v>
      </c>
      <c r="E91" s="54" t="str">
        <f>IFERROR(VLOOKUP(N91,Cennik!$A$4:$B436, 2, FALSE()) * O91 + VLOOKUP(P91,Cennik!$A$4:$B436, 2, FALSE()) * Q91 + VLOOKUP(R91,Cennik!$A$4:$B436, 2, FALSE()) * S91 + VLOOKUP(T91,Cennik!$A$4:$B436, 2, FALSE()) * U91 + VLOOKUP(V91,Cennik!$A$4:$B436, 2, FALSE()) * W91 + VLOOKUP(X91,Cennik!$A$4:$B436, 2, FALSE()) * Y91 + VLOOKUP(Z91,Cennik!$A$4:$B436, 2, FALSE()) * AA91 + VLOOKUP(AB91,Cennik!$A$4:$B436, 2, FALSE()) * AC91 + VLOOKUP(AD91,Cennik!$A$4:$B436, 2, FALSE()) * AE91 + VLOOKUP(AF91,Cennik!$A$4:$B436, 2, FALSE()) * AG91 + VLOOKUP(AH91,Cennik!$A$4:$B436, 2, FALSE()) * AI91 + VLOOKUP(AJ91,Cennik!$A$4:$B436, 2, FALSE()) * AK91 + VLOOKUP("Stamina",Cennik!$A$4:$B436,2,FALSE()) * L91,"Brak wartości")</f>
        <v>Brak wartości</v>
      </c>
      <c r="F91" s="33" t="s">
        <v>6206</v>
      </c>
      <c r="G91" s="18">
        <v>1</v>
      </c>
      <c r="H91" s="18" t="s">
        <v>4531</v>
      </c>
      <c r="I91" s="18">
        <v>4</v>
      </c>
      <c r="J91" s="18"/>
      <c r="K91" s="18">
        <v>10</v>
      </c>
      <c r="L91" s="18">
        <v>30</v>
      </c>
      <c r="M91" s="18" t="s">
        <v>12651</v>
      </c>
      <c r="N91" s="184" t="s">
        <v>6756</v>
      </c>
      <c r="O91" s="184">
        <v>1</v>
      </c>
      <c r="P91" s="677" t="s">
        <v>5896</v>
      </c>
      <c r="Q91" s="677">
        <v>1</v>
      </c>
      <c r="R91" s="675" t="s">
        <v>6761</v>
      </c>
      <c r="S91" s="675">
        <v>1</v>
      </c>
      <c r="T91" s="674" t="s">
        <v>5916</v>
      </c>
      <c r="U91" s="674">
        <v>1</v>
      </c>
      <c r="V91" s="672" t="s">
        <v>12067</v>
      </c>
      <c r="W91" s="672">
        <v>1</v>
      </c>
      <c r="X91" s="678" t="s">
        <v>40</v>
      </c>
      <c r="Y91" s="678"/>
      <c r="Z91" s="679" t="s">
        <v>40</v>
      </c>
      <c r="AA91" s="679"/>
      <c r="AB91" s="679" t="s">
        <v>40</v>
      </c>
      <c r="AC91" s="680"/>
      <c r="AD91" s="681" t="s">
        <v>40</v>
      </c>
      <c r="AE91" s="681"/>
      <c r="AF91" s="18" t="s">
        <v>40</v>
      </c>
      <c r="AG91" s="18"/>
      <c r="AH91" s="184" t="s">
        <v>40</v>
      </c>
      <c r="AI91" s="184"/>
      <c r="AJ91" s="677" t="s">
        <v>40</v>
      </c>
      <c r="AK91" s="677"/>
    </row>
    <row r="92" spans="1:37" ht="12.75">
      <c r="A92" s="748" t="s">
        <v>3302</v>
      </c>
      <c r="B92" s="771" t="s">
        <v>6250</v>
      </c>
      <c r="C92" s="680">
        <v>2</v>
      </c>
      <c r="D92" s="54" t="e">
        <f t="shared" si="4"/>
        <v>#VALUE!</v>
      </c>
      <c r="E92" s="54" t="str">
        <f>IFERROR(VLOOKUP(N92,Cennik!$A$4:$B436, 2, FALSE()) * O92 + VLOOKUP(P92,Cennik!$A$4:$B436, 2, FALSE()) * Q92 + VLOOKUP(R92,Cennik!$A$4:$B436, 2, FALSE()) * S92 + VLOOKUP(T92,Cennik!$A$4:$B436, 2, FALSE()) * U92 + VLOOKUP(V92,Cennik!$A$4:$B436, 2, FALSE()) * W92 + VLOOKUP(X92,Cennik!$A$4:$B436, 2, FALSE()) * Y92 + VLOOKUP(Z92,Cennik!$A$4:$B436, 2, FALSE()) * AA92 + VLOOKUP(AB92,Cennik!$A$4:$B436, 2, FALSE()) * AC92 + VLOOKUP(AD92,Cennik!$A$4:$B436, 2, FALSE()) * AE92 + VLOOKUP(AF92,Cennik!$A$4:$B436, 2, FALSE()) * AG92 + VLOOKUP(AH92,Cennik!$A$4:$B436, 2, FALSE()) * AI92 + VLOOKUP(AJ92,Cennik!$A$4:$B436, 2, FALSE()) * AK92 + VLOOKUP("Stamina",Cennik!$A$4:$B436,2,FALSE()) * L92,"Brak wartości")</f>
        <v>Brak wartości</v>
      </c>
      <c r="F92" s="33" t="s">
        <v>6206</v>
      </c>
      <c r="G92" s="18">
        <v>1</v>
      </c>
      <c r="H92" s="18" t="s">
        <v>4531</v>
      </c>
      <c r="I92" s="18">
        <v>4</v>
      </c>
      <c r="J92" s="18"/>
      <c r="K92" s="18">
        <v>10</v>
      </c>
      <c r="L92" s="18">
        <v>30</v>
      </c>
      <c r="M92" s="18" t="s">
        <v>12651</v>
      </c>
      <c r="N92" s="184" t="s">
        <v>6756</v>
      </c>
      <c r="O92" s="184">
        <v>1</v>
      </c>
      <c r="P92" s="677" t="s">
        <v>5896</v>
      </c>
      <c r="Q92" s="677">
        <v>1</v>
      </c>
      <c r="R92" s="675" t="s">
        <v>6761</v>
      </c>
      <c r="S92" s="675">
        <v>1</v>
      </c>
      <c r="T92" s="674" t="s">
        <v>5916</v>
      </c>
      <c r="U92" s="674">
        <v>1</v>
      </c>
      <c r="V92" s="672" t="s">
        <v>12067</v>
      </c>
      <c r="W92" s="672">
        <v>1</v>
      </c>
      <c r="X92" s="678" t="s">
        <v>40</v>
      </c>
      <c r="Y92" s="678"/>
      <c r="Z92" s="679" t="s">
        <v>40</v>
      </c>
      <c r="AA92" s="679"/>
      <c r="AB92" s="679" t="s">
        <v>40</v>
      </c>
      <c r="AC92" s="680"/>
      <c r="AD92" s="681" t="s">
        <v>40</v>
      </c>
      <c r="AE92" s="681"/>
      <c r="AF92" s="18" t="s">
        <v>40</v>
      </c>
      <c r="AG92" s="18"/>
      <c r="AH92" s="184" t="s">
        <v>40</v>
      </c>
      <c r="AI92" s="184"/>
      <c r="AJ92" s="677" t="s">
        <v>40</v>
      </c>
      <c r="AK92" s="677"/>
    </row>
    <row r="93" spans="1:37" ht="12.75">
      <c r="A93" s="748" t="s">
        <v>3302</v>
      </c>
      <c r="B93" s="771" t="s">
        <v>6254</v>
      </c>
      <c r="C93" s="680">
        <v>2</v>
      </c>
      <c r="D93" s="54" t="e">
        <f t="shared" si="4"/>
        <v>#VALUE!</v>
      </c>
      <c r="E93" s="54" t="str">
        <f>IFERROR(VLOOKUP(N93,Cennik!$A$4:$B436, 2, FALSE()) * O93 + VLOOKUP(P93,Cennik!$A$4:$B436, 2, FALSE()) * Q93 + VLOOKUP(R93,Cennik!$A$4:$B436, 2, FALSE()) * S93 + VLOOKUP(T93,Cennik!$A$4:$B436, 2, FALSE()) * U93 + VLOOKUP(V93,Cennik!$A$4:$B436, 2, FALSE()) * W93 + VLOOKUP(X93,Cennik!$A$4:$B436, 2, FALSE()) * Y93 + VLOOKUP(Z93,Cennik!$A$4:$B436, 2, FALSE()) * AA93 + VLOOKUP(AB93,Cennik!$A$4:$B436, 2, FALSE()) * AC93 + VLOOKUP(AD93,Cennik!$A$4:$B436, 2, FALSE()) * AE93 + VLOOKUP(AF93,Cennik!$A$4:$B436, 2, FALSE()) * AG93 + VLOOKUP(AH93,Cennik!$A$4:$B436, 2, FALSE()) * AI93 + VLOOKUP(AJ93,Cennik!$A$4:$B436, 2, FALSE()) * AK93 + VLOOKUP("Stamina",Cennik!$A$4:$B436,2,FALSE()) * L93,"Brak wartości")</f>
        <v>Brak wartości</v>
      </c>
      <c r="F93" s="33" t="s">
        <v>6206</v>
      </c>
      <c r="G93" s="18">
        <v>1</v>
      </c>
      <c r="H93" s="18" t="s">
        <v>4531</v>
      </c>
      <c r="I93" s="18">
        <v>4</v>
      </c>
      <c r="J93" s="18"/>
      <c r="K93" s="18">
        <v>10</v>
      </c>
      <c r="L93" s="18">
        <v>20</v>
      </c>
      <c r="M93" s="18" t="s">
        <v>12651</v>
      </c>
      <c r="N93" s="184" t="s">
        <v>6756</v>
      </c>
      <c r="O93" s="184">
        <v>1</v>
      </c>
      <c r="P93" s="677" t="s">
        <v>5896</v>
      </c>
      <c r="Q93" s="677">
        <v>1</v>
      </c>
      <c r="R93" s="675" t="s">
        <v>6761</v>
      </c>
      <c r="S93" s="675">
        <v>1</v>
      </c>
      <c r="T93" s="674" t="s">
        <v>5916</v>
      </c>
      <c r="U93" s="674">
        <v>1</v>
      </c>
      <c r="V93" s="672" t="s">
        <v>12067</v>
      </c>
      <c r="W93" s="672">
        <v>1</v>
      </c>
      <c r="X93" s="678" t="s">
        <v>40</v>
      </c>
      <c r="Y93" s="678"/>
      <c r="Z93" s="679" t="s">
        <v>40</v>
      </c>
      <c r="AA93" s="679"/>
      <c r="AB93" s="679" t="s">
        <v>40</v>
      </c>
      <c r="AC93" s="680"/>
      <c r="AD93" s="681" t="s">
        <v>40</v>
      </c>
      <c r="AE93" s="681"/>
      <c r="AF93" s="18" t="s">
        <v>40</v>
      </c>
      <c r="AG93" s="18"/>
      <c r="AH93" s="184" t="s">
        <v>40</v>
      </c>
      <c r="AI93" s="184"/>
      <c r="AJ93" s="677" t="s">
        <v>40</v>
      </c>
      <c r="AK93" s="677"/>
    </row>
    <row r="94" spans="1:37" ht="12.75">
      <c r="A94" s="748" t="s">
        <v>3302</v>
      </c>
      <c r="B94" s="771" t="s">
        <v>6258</v>
      </c>
      <c r="C94" s="680">
        <v>2</v>
      </c>
      <c r="D94" s="54" t="e">
        <f t="shared" si="4"/>
        <v>#VALUE!</v>
      </c>
      <c r="E94" s="54" t="str">
        <f>IFERROR(VLOOKUP(N94,Cennik!$A$4:$B436, 2, FALSE()) * O94 + VLOOKUP(P94,Cennik!$A$4:$B436, 2, FALSE()) * Q94 + VLOOKUP(R94,Cennik!$A$4:$B436, 2, FALSE()) * S94 + VLOOKUP(T94,Cennik!$A$4:$B436, 2, FALSE()) * U94 + VLOOKUP(V94,Cennik!$A$4:$B436, 2, FALSE()) * W94 + VLOOKUP(X94,Cennik!$A$4:$B436, 2, FALSE()) * Y94 + VLOOKUP(Z94,Cennik!$A$4:$B436, 2, FALSE()) * AA94 + VLOOKUP(AB94,Cennik!$A$4:$B436, 2, FALSE()) * AC94 + VLOOKUP(AD94,Cennik!$A$4:$B436, 2, FALSE()) * AE94 + VLOOKUP(AF94,Cennik!$A$4:$B436, 2, FALSE()) * AG94 + VLOOKUP(AH94,Cennik!$A$4:$B436, 2, FALSE()) * AI94 + VLOOKUP(AJ94,Cennik!$A$4:$B436, 2, FALSE()) * AK94 + VLOOKUP("Stamina",Cennik!$A$4:$B436,2,FALSE()) * L94,"Brak wartości")</f>
        <v>Brak wartości</v>
      </c>
      <c r="F94" s="33" t="s">
        <v>6206</v>
      </c>
      <c r="G94" s="18">
        <v>1</v>
      </c>
      <c r="H94" s="18" t="s">
        <v>4531</v>
      </c>
      <c r="I94" s="18">
        <v>4</v>
      </c>
      <c r="J94" s="18"/>
      <c r="K94" s="18">
        <v>10</v>
      </c>
      <c r="L94" s="18">
        <v>20</v>
      </c>
      <c r="M94" s="18" t="s">
        <v>12651</v>
      </c>
      <c r="N94" s="184" t="s">
        <v>6756</v>
      </c>
      <c r="O94" s="184">
        <v>1</v>
      </c>
      <c r="P94" s="677" t="s">
        <v>5896</v>
      </c>
      <c r="Q94" s="677">
        <v>1</v>
      </c>
      <c r="R94" s="675" t="s">
        <v>6761</v>
      </c>
      <c r="S94" s="675">
        <v>1</v>
      </c>
      <c r="T94" s="674" t="s">
        <v>5916</v>
      </c>
      <c r="U94" s="674">
        <v>1</v>
      </c>
      <c r="V94" s="672" t="s">
        <v>12067</v>
      </c>
      <c r="W94" s="672">
        <v>1</v>
      </c>
      <c r="X94" s="678" t="s">
        <v>40</v>
      </c>
      <c r="Y94" s="678"/>
      <c r="Z94" s="679" t="s">
        <v>40</v>
      </c>
      <c r="AA94" s="679"/>
      <c r="AB94" s="679" t="s">
        <v>40</v>
      </c>
      <c r="AC94" s="680"/>
      <c r="AD94" s="681" t="s">
        <v>40</v>
      </c>
      <c r="AE94" s="681"/>
      <c r="AF94" s="18" t="s">
        <v>40</v>
      </c>
      <c r="AG94" s="18"/>
      <c r="AH94" s="184" t="s">
        <v>40</v>
      </c>
      <c r="AI94" s="184"/>
      <c r="AJ94" s="677" t="s">
        <v>40</v>
      </c>
      <c r="AK94" s="677"/>
    </row>
    <row r="95" spans="1:37" ht="12.75">
      <c r="A95" s="748" t="s">
        <v>3302</v>
      </c>
      <c r="B95" s="771" t="s">
        <v>6262</v>
      </c>
      <c r="C95" s="680">
        <v>2</v>
      </c>
      <c r="D95" s="54" t="e">
        <f t="shared" si="4"/>
        <v>#VALUE!</v>
      </c>
      <c r="E95" s="54" t="str">
        <f>IFERROR(VLOOKUP(N95,Cennik!$A$4:$B436, 2, FALSE()) * O95 + VLOOKUP(P95,Cennik!$A$4:$B436, 2, FALSE()) * Q95 + VLOOKUP(R95,Cennik!$A$4:$B436, 2, FALSE()) * S95 + VLOOKUP(T95,Cennik!$A$4:$B436, 2, FALSE()) * U95 + VLOOKUP(V95,Cennik!$A$4:$B436, 2, FALSE()) * W95 + VLOOKUP(X95,Cennik!$A$4:$B436, 2, FALSE()) * Y95 + VLOOKUP(Z95,Cennik!$A$4:$B436, 2, FALSE()) * AA95 + VLOOKUP(AB95,Cennik!$A$4:$B436, 2, FALSE()) * AC95 + VLOOKUP(AD95,Cennik!$A$4:$B436, 2, FALSE()) * AE95 + VLOOKUP(AF95,Cennik!$A$4:$B436, 2, FALSE()) * AG95 + VLOOKUP(AH95,Cennik!$A$4:$B436, 2, FALSE()) * AI95 + VLOOKUP(AJ95,Cennik!$A$4:$B436, 2, FALSE()) * AK95 + VLOOKUP("Stamina",Cennik!$A$4:$B436,2,FALSE()) * L95,"Brak wartości")</f>
        <v>Brak wartości</v>
      </c>
      <c r="F95" s="33" t="s">
        <v>6206</v>
      </c>
      <c r="G95" s="18">
        <v>1</v>
      </c>
      <c r="H95" s="18" t="s">
        <v>4531</v>
      </c>
      <c r="I95" s="18">
        <v>4</v>
      </c>
      <c r="J95" s="18"/>
      <c r="K95" s="18">
        <v>10</v>
      </c>
      <c r="L95" s="18">
        <v>20</v>
      </c>
      <c r="M95" s="18" t="s">
        <v>12651</v>
      </c>
      <c r="N95" s="184" t="s">
        <v>6756</v>
      </c>
      <c r="O95" s="184">
        <v>1</v>
      </c>
      <c r="P95" s="677" t="s">
        <v>5896</v>
      </c>
      <c r="Q95" s="677">
        <v>1</v>
      </c>
      <c r="R95" s="675" t="s">
        <v>6761</v>
      </c>
      <c r="S95" s="675">
        <v>1</v>
      </c>
      <c r="T95" s="674" t="s">
        <v>5916</v>
      </c>
      <c r="U95" s="674">
        <v>1</v>
      </c>
      <c r="V95" s="672" t="s">
        <v>12067</v>
      </c>
      <c r="W95" s="672">
        <v>1</v>
      </c>
      <c r="X95" s="678" t="s">
        <v>40</v>
      </c>
      <c r="Y95" s="678"/>
      <c r="Z95" s="679" t="s">
        <v>40</v>
      </c>
      <c r="AA95" s="679"/>
      <c r="AB95" s="679" t="s">
        <v>40</v>
      </c>
      <c r="AC95" s="680"/>
      <c r="AD95" s="681" t="s">
        <v>40</v>
      </c>
      <c r="AE95" s="681"/>
      <c r="AF95" s="18" t="s">
        <v>40</v>
      </c>
      <c r="AG95" s="18"/>
      <c r="AH95" s="184" t="s">
        <v>40</v>
      </c>
      <c r="AI95" s="184"/>
      <c r="AJ95" s="677" t="s">
        <v>40</v>
      </c>
      <c r="AK95" s="677"/>
    </row>
    <row r="96" spans="1:37" ht="12.75">
      <c r="A96" s="748" t="s">
        <v>3302</v>
      </c>
      <c r="B96" s="771" t="s">
        <v>6265</v>
      </c>
      <c r="C96" s="680">
        <v>2</v>
      </c>
      <c r="D96" s="54" t="e">
        <f t="shared" si="4"/>
        <v>#VALUE!</v>
      </c>
      <c r="E96" s="54" t="str">
        <f>IFERROR(VLOOKUP(N96,Cennik!$A$4:$B436, 2, FALSE()) * O96 + VLOOKUP(P96,Cennik!$A$4:$B436, 2, FALSE()) * Q96 + VLOOKUP(R96,Cennik!$A$4:$B436, 2, FALSE()) * S96 + VLOOKUP(T96,Cennik!$A$4:$B436, 2, FALSE()) * U96 + VLOOKUP(V96,Cennik!$A$4:$B436, 2, FALSE()) * W96 + VLOOKUP(X96,Cennik!$A$4:$B436, 2, FALSE()) * Y96 + VLOOKUP(Z96,Cennik!$A$4:$B436, 2, FALSE()) * AA96 + VLOOKUP(AB96,Cennik!$A$4:$B436, 2, FALSE()) * AC96 + VLOOKUP(AD96,Cennik!$A$4:$B436, 2, FALSE()) * AE96 + VLOOKUP(AF96,Cennik!$A$4:$B436, 2, FALSE()) * AG96 + VLOOKUP(AH96,Cennik!$A$4:$B436, 2, FALSE()) * AI96 + VLOOKUP(AJ96,Cennik!$A$4:$B436, 2, FALSE()) * AK96 + VLOOKUP("Stamina",Cennik!$A$4:$B436,2,FALSE()) * L96,"Brak wartości")</f>
        <v>Brak wartości</v>
      </c>
      <c r="F96" s="33" t="s">
        <v>6206</v>
      </c>
      <c r="G96" s="18">
        <v>1</v>
      </c>
      <c r="H96" s="18" t="s">
        <v>4531</v>
      </c>
      <c r="I96" s="18">
        <v>4</v>
      </c>
      <c r="J96" s="18"/>
      <c r="K96" s="18">
        <v>10</v>
      </c>
      <c r="L96" s="18">
        <v>30</v>
      </c>
      <c r="M96" s="18" t="s">
        <v>12651</v>
      </c>
      <c r="N96" s="184" t="s">
        <v>6756</v>
      </c>
      <c r="O96" s="184">
        <v>1</v>
      </c>
      <c r="P96" s="677" t="s">
        <v>5896</v>
      </c>
      <c r="Q96" s="677">
        <v>1</v>
      </c>
      <c r="R96" s="675" t="s">
        <v>6761</v>
      </c>
      <c r="S96" s="675">
        <v>1</v>
      </c>
      <c r="T96" s="674" t="s">
        <v>5916</v>
      </c>
      <c r="U96" s="674">
        <v>1</v>
      </c>
      <c r="V96" s="672" t="s">
        <v>12067</v>
      </c>
      <c r="W96" s="672">
        <v>1</v>
      </c>
      <c r="X96" s="678" t="s">
        <v>40</v>
      </c>
      <c r="Y96" s="678"/>
      <c r="Z96" s="679" t="s">
        <v>40</v>
      </c>
      <c r="AA96" s="679"/>
      <c r="AB96" s="679" t="s">
        <v>40</v>
      </c>
      <c r="AC96" s="680"/>
      <c r="AD96" s="681" t="s">
        <v>40</v>
      </c>
      <c r="AE96" s="681"/>
      <c r="AF96" s="18" t="s">
        <v>40</v>
      </c>
      <c r="AG96" s="18"/>
      <c r="AH96" s="184" t="s">
        <v>40</v>
      </c>
      <c r="AI96" s="184"/>
      <c r="AJ96" s="677" t="s">
        <v>40</v>
      </c>
      <c r="AK96" s="677"/>
    </row>
    <row r="97" spans="1:37" ht="12.75">
      <c r="A97" s="748" t="s">
        <v>3302</v>
      </c>
      <c r="B97" s="771" t="s">
        <v>6269</v>
      </c>
      <c r="C97" s="680">
        <v>2</v>
      </c>
      <c r="D97" s="54" t="e">
        <f t="shared" si="4"/>
        <v>#VALUE!</v>
      </c>
      <c r="E97" s="54" t="str">
        <f>IFERROR(VLOOKUP(N97,Cennik!$A$4:$B436, 2, FALSE()) * O97 + VLOOKUP(P97,Cennik!$A$4:$B436, 2, FALSE()) * Q97 + VLOOKUP(R97,Cennik!$A$4:$B436, 2, FALSE()) * S97 + VLOOKUP(T97,Cennik!$A$4:$B436, 2, FALSE()) * U97 + VLOOKUP(V97,Cennik!$A$4:$B436, 2, FALSE()) * W97 + VLOOKUP(X97,Cennik!$A$4:$B436, 2, FALSE()) * Y97 + VLOOKUP(Z97,Cennik!$A$4:$B436, 2, FALSE()) * AA97 + VLOOKUP(AB97,Cennik!$A$4:$B436, 2, FALSE()) * AC97 + VLOOKUP(AD97,Cennik!$A$4:$B436, 2, FALSE()) * AE97 + VLOOKUP(AF97,Cennik!$A$4:$B436, 2, FALSE()) * AG97 + VLOOKUP(AH97,Cennik!$A$4:$B436, 2, FALSE()) * AI97 + VLOOKUP(AJ97,Cennik!$A$4:$B436, 2, FALSE()) * AK97 + VLOOKUP("Stamina",Cennik!$A$4:$B436,2,FALSE()) * L97,"Brak wartości")</f>
        <v>Brak wartości</v>
      </c>
      <c r="F97" s="33" t="s">
        <v>6206</v>
      </c>
      <c r="G97" s="18">
        <v>1</v>
      </c>
      <c r="H97" s="18" t="s">
        <v>4531</v>
      </c>
      <c r="I97" s="18">
        <v>4</v>
      </c>
      <c r="J97" s="18"/>
      <c r="K97" s="18">
        <v>10</v>
      </c>
      <c r="L97" s="18">
        <v>30</v>
      </c>
      <c r="M97" s="18" t="s">
        <v>12651</v>
      </c>
      <c r="N97" s="184" t="s">
        <v>6756</v>
      </c>
      <c r="O97" s="184">
        <v>1</v>
      </c>
      <c r="P97" s="677" t="s">
        <v>5896</v>
      </c>
      <c r="Q97" s="677">
        <v>1</v>
      </c>
      <c r="R97" s="675" t="s">
        <v>6761</v>
      </c>
      <c r="S97" s="675">
        <v>1</v>
      </c>
      <c r="T97" s="674" t="s">
        <v>5916</v>
      </c>
      <c r="U97" s="674">
        <v>1</v>
      </c>
      <c r="V97" s="672" t="s">
        <v>12067</v>
      </c>
      <c r="W97" s="672">
        <v>1</v>
      </c>
      <c r="X97" s="678" t="s">
        <v>40</v>
      </c>
      <c r="Y97" s="678"/>
      <c r="Z97" s="679" t="s">
        <v>40</v>
      </c>
      <c r="AA97" s="679"/>
      <c r="AB97" s="679" t="s">
        <v>40</v>
      </c>
      <c r="AC97" s="680"/>
      <c r="AD97" s="681" t="s">
        <v>40</v>
      </c>
      <c r="AE97" s="681"/>
      <c r="AF97" s="18" t="s">
        <v>40</v>
      </c>
      <c r="AG97" s="18"/>
      <c r="AH97" s="184" t="s">
        <v>40</v>
      </c>
      <c r="AI97" s="184"/>
      <c r="AJ97" s="677" t="s">
        <v>40</v>
      </c>
      <c r="AK97" s="677"/>
    </row>
    <row r="98" spans="1:37" ht="12.75">
      <c r="A98" s="748" t="s">
        <v>3302</v>
      </c>
      <c r="B98" s="771" t="s">
        <v>6273</v>
      </c>
      <c r="C98" s="680">
        <v>2</v>
      </c>
      <c r="D98" s="54" t="e">
        <f t="shared" si="4"/>
        <v>#VALUE!</v>
      </c>
      <c r="E98" s="54" t="str">
        <f>IFERROR(VLOOKUP(N98,Cennik!$A$4:$B436, 2, FALSE()) * O98 + VLOOKUP(P98,Cennik!$A$4:$B436, 2, FALSE()) * Q98 + VLOOKUP(R98,Cennik!$A$4:$B436, 2, FALSE()) * S98 + VLOOKUP(T98,Cennik!$A$4:$B436, 2, FALSE()) * U98 + VLOOKUP(V98,Cennik!$A$4:$B436, 2, FALSE()) * W98 + VLOOKUP(X98,Cennik!$A$4:$B436, 2, FALSE()) * Y98 + VLOOKUP(Z98,Cennik!$A$4:$B436, 2, FALSE()) * AA98 + VLOOKUP(AB98,Cennik!$A$4:$B436, 2, FALSE()) * AC98 + VLOOKUP(AD98,Cennik!$A$4:$B436, 2, FALSE()) * AE98 + VLOOKUP(AF98,Cennik!$A$4:$B436, 2, FALSE()) * AG98 + VLOOKUP(AH98,Cennik!$A$4:$B436, 2, FALSE()) * AI98 + VLOOKUP(AJ98,Cennik!$A$4:$B436, 2, FALSE()) * AK98 + VLOOKUP("Stamina",Cennik!$A$4:$B436,2,FALSE()) * L98,"Brak wartości")</f>
        <v>Brak wartości</v>
      </c>
      <c r="F98" s="33" t="s">
        <v>6206</v>
      </c>
      <c r="G98" s="18">
        <v>1</v>
      </c>
      <c r="H98" s="18" t="s">
        <v>4531</v>
      </c>
      <c r="I98" s="18">
        <v>4</v>
      </c>
      <c r="J98" s="18"/>
      <c r="K98" s="18">
        <v>10</v>
      </c>
      <c r="L98" s="18">
        <v>30</v>
      </c>
      <c r="M98" s="18" t="s">
        <v>12651</v>
      </c>
      <c r="N98" s="184" t="s">
        <v>6756</v>
      </c>
      <c r="O98" s="184">
        <v>1</v>
      </c>
      <c r="P98" s="677" t="s">
        <v>5896</v>
      </c>
      <c r="Q98" s="677">
        <v>1</v>
      </c>
      <c r="R98" s="675" t="s">
        <v>6761</v>
      </c>
      <c r="S98" s="675">
        <v>1</v>
      </c>
      <c r="T98" s="674" t="s">
        <v>5916</v>
      </c>
      <c r="U98" s="674">
        <v>1</v>
      </c>
      <c r="V98" s="672" t="s">
        <v>12067</v>
      </c>
      <c r="W98" s="672">
        <v>1</v>
      </c>
      <c r="X98" s="678" t="s">
        <v>40</v>
      </c>
      <c r="Y98" s="678"/>
      <c r="Z98" s="679" t="s">
        <v>40</v>
      </c>
      <c r="AA98" s="679"/>
      <c r="AB98" s="679" t="s">
        <v>40</v>
      </c>
      <c r="AC98" s="680"/>
      <c r="AD98" s="681" t="s">
        <v>40</v>
      </c>
      <c r="AE98" s="681"/>
      <c r="AF98" s="18" t="s">
        <v>40</v>
      </c>
      <c r="AG98" s="18"/>
      <c r="AH98" s="184" t="s">
        <v>40</v>
      </c>
      <c r="AI98" s="184"/>
      <c r="AJ98" s="677" t="s">
        <v>40</v>
      </c>
      <c r="AK98" s="677"/>
    </row>
    <row r="99" spans="1:37" ht="12.75">
      <c r="A99" s="748" t="s">
        <v>3302</v>
      </c>
      <c r="B99" s="771" t="s">
        <v>6277</v>
      </c>
      <c r="C99" s="680">
        <v>2</v>
      </c>
      <c r="D99" s="54" t="e">
        <f t="shared" si="4"/>
        <v>#VALUE!</v>
      </c>
      <c r="E99" s="54" t="str">
        <f>IFERROR(VLOOKUP(N99,Cennik!$A$4:$B436, 2, FALSE()) * O99 + VLOOKUP(P99,Cennik!$A$4:$B436, 2, FALSE()) * Q99 + VLOOKUP(R99,Cennik!$A$4:$B436, 2, FALSE()) * S99 + VLOOKUP(T99,Cennik!$A$4:$B436, 2, FALSE()) * U99 + VLOOKUP(V99,Cennik!$A$4:$B436, 2, FALSE()) * W99 + VLOOKUP(X99,Cennik!$A$4:$B436, 2, FALSE()) * Y99 + VLOOKUP(Z99,Cennik!$A$4:$B436, 2, FALSE()) * AA99 + VLOOKUP(AB99,Cennik!$A$4:$B436, 2, FALSE()) * AC99 + VLOOKUP(AD99,Cennik!$A$4:$B436, 2, FALSE()) * AE99 + VLOOKUP(AF99,Cennik!$A$4:$B436, 2, FALSE()) * AG99 + VLOOKUP(AH99,Cennik!$A$4:$B436, 2, FALSE()) * AI99 + VLOOKUP(AJ99,Cennik!$A$4:$B436, 2, FALSE()) * AK99 + VLOOKUP("Stamina",Cennik!$A$4:$B436,2,FALSE()) * L99,"Brak wartości")</f>
        <v>Brak wartości</v>
      </c>
      <c r="F99" s="33" t="s">
        <v>6206</v>
      </c>
      <c r="G99" s="18">
        <v>1</v>
      </c>
      <c r="H99" s="18" t="s">
        <v>4531</v>
      </c>
      <c r="I99" s="18">
        <v>4</v>
      </c>
      <c r="J99" s="18"/>
      <c r="K99" s="18">
        <v>10</v>
      </c>
      <c r="L99" s="18">
        <v>30</v>
      </c>
      <c r="M99" s="18" t="s">
        <v>12651</v>
      </c>
      <c r="N99" s="184" t="s">
        <v>6756</v>
      </c>
      <c r="O99" s="184">
        <v>1</v>
      </c>
      <c r="P99" s="677" t="s">
        <v>5896</v>
      </c>
      <c r="Q99" s="677">
        <v>1</v>
      </c>
      <c r="R99" s="675" t="s">
        <v>6761</v>
      </c>
      <c r="S99" s="675">
        <v>1</v>
      </c>
      <c r="T99" s="674" t="s">
        <v>5916</v>
      </c>
      <c r="U99" s="674">
        <v>1</v>
      </c>
      <c r="V99" s="672" t="s">
        <v>12067</v>
      </c>
      <c r="W99" s="672">
        <v>1</v>
      </c>
      <c r="X99" s="678" t="s">
        <v>40</v>
      </c>
      <c r="Y99" s="678"/>
      <c r="Z99" s="679" t="s">
        <v>40</v>
      </c>
      <c r="AA99" s="679"/>
      <c r="AB99" s="679" t="s">
        <v>40</v>
      </c>
      <c r="AC99" s="680"/>
      <c r="AD99" s="681" t="s">
        <v>40</v>
      </c>
      <c r="AE99" s="681"/>
      <c r="AF99" s="18" t="s">
        <v>40</v>
      </c>
      <c r="AG99" s="18"/>
      <c r="AH99" s="184" t="s">
        <v>40</v>
      </c>
      <c r="AI99" s="184"/>
      <c r="AJ99" s="677" t="s">
        <v>40</v>
      </c>
      <c r="AK99" s="677"/>
    </row>
    <row r="100" spans="1:37" ht="12.75">
      <c r="A100" s="768"/>
      <c r="B100" s="769"/>
      <c r="C100" s="769"/>
      <c r="D100" s="770"/>
      <c r="E100" s="770"/>
      <c r="F100" s="769"/>
      <c r="G100" s="769"/>
      <c r="H100" s="769"/>
      <c r="I100" s="769"/>
      <c r="J100" s="769"/>
      <c r="K100" s="769"/>
      <c r="L100" s="769"/>
      <c r="M100" s="769"/>
      <c r="N100" s="769"/>
      <c r="O100" s="769"/>
      <c r="P100" s="769"/>
      <c r="Q100" s="769"/>
      <c r="R100" s="769"/>
      <c r="S100" s="769"/>
      <c r="T100" s="769"/>
      <c r="U100" s="769"/>
      <c r="V100" s="769"/>
      <c r="W100" s="769"/>
      <c r="X100" s="769"/>
      <c r="Y100" s="769"/>
      <c r="Z100" s="769"/>
      <c r="AA100" s="769"/>
      <c r="AB100" s="769"/>
      <c r="AC100" s="769"/>
      <c r="AD100" s="769"/>
      <c r="AE100" s="769"/>
      <c r="AF100" s="769"/>
      <c r="AG100" s="769"/>
      <c r="AH100" s="769"/>
      <c r="AI100" s="769"/>
      <c r="AJ100" s="769"/>
      <c r="AK100" s="769"/>
    </row>
    <row r="101" spans="1:37" ht="12.75">
      <c r="A101" s="748" t="s">
        <v>3302</v>
      </c>
      <c r="B101" s="772" t="s">
        <v>6281</v>
      </c>
      <c r="C101" s="680">
        <v>3</v>
      </c>
      <c r="D101" s="54" t="e">
        <f t="shared" ref="D101:D114" si="5">E101/G101</f>
        <v>#VALUE!</v>
      </c>
      <c r="E101" s="54" t="str">
        <f>IFERROR(VLOOKUP(N101,Cennik!$A$4:$B436, 2, FALSE()) * O101 + VLOOKUP(P101,Cennik!$A$4:$B436, 2, FALSE()) * Q101 + VLOOKUP(R101,Cennik!$A$4:$B436, 2, FALSE()) * S101 + VLOOKUP(T101,Cennik!$A$4:$B436, 2, FALSE()) * U101 + VLOOKUP(V101,Cennik!$A$4:$B436, 2, FALSE()) * W101 + VLOOKUP(X101,Cennik!$A$4:$B436, 2, FALSE()) * Y101 + VLOOKUP(Z101,Cennik!$A$4:$B436, 2, FALSE()) * AA101 + VLOOKUP(AB101,Cennik!$A$4:$B436, 2, FALSE()) * AC101 + VLOOKUP(AD101,Cennik!$A$4:$B436, 2, FALSE()) * AE101 + VLOOKUP(AF101,Cennik!$A$4:$B436, 2, FALSE()) * AG101 + VLOOKUP(AH101,Cennik!$A$4:$B436, 2, FALSE()) * AI101 + VLOOKUP(AJ101,Cennik!$A$4:$B436, 2, FALSE()) * AK101 + VLOOKUP("Stamina",Cennik!$A$4:$B436,2,FALSE()) * L101,"Brak wartości")</f>
        <v>Brak wartości</v>
      </c>
      <c r="F101" s="33" t="s">
        <v>6282</v>
      </c>
      <c r="G101" s="18">
        <v>1</v>
      </c>
      <c r="H101" s="18" t="s">
        <v>4531</v>
      </c>
      <c r="I101" s="18">
        <v>4</v>
      </c>
      <c r="J101" s="18"/>
      <c r="K101" s="18">
        <v>15</v>
      </c>
      <c r="L101" s="18">
        <v>40</v>
      </c>
      <c r="M101" s="18" t="s">
        <v>12651</v>
      </c>
      <c r="N101" s="184" t="s">
        <v>6756</v>
      </c>
      <c r="O101" s="184">
        <v>1</v>
      </c>
      <c r="P101" s="677" t="s">
        <v>5896</v>
      </c>
      <c r="Q101" s="677">
        <v>1</v>
      </c>
      <c r="R101" s="675" t="s">
        <v>6761</v>
      </c>
      <c r="S101" s="675">
        <v>1</v>
      </c>
      <c r="T101" s="674" t="s">
        <v>5916</v>
      </c>
      <c r="U101" s="674">
        <v>1</v>
      </c>
      <c r="V101" s="672" t="s">
        <v>6796</v>
      </c>
      <c r="W101" s="672">
        <v>1</v>
      </c>
      <c r="X101" s="678" t="s">
        <v>5926</v>
      </c>
      <c r="Y101" s="678">
        <v>1</v>
      </c>
      <c r="Z101" s="679" t="s">
        <v>40</v>
      </c>
      <c r="AA101" s="679"/>
      <c r="AB101" s="679" t="s">
        <v>40</v>
      </c>
      <c r="AC101" s="680"/>
      <c r="AD101" s="681" t="s">
        <v>40</v>
      </c>
      <c r="AE101" s="681"/>
      <c r="AF101" s="18" t="s">
        <v>40</v>
      </c>
      <c r="AG101" s="18"/>
      <c r="AH101" s="184" t="s">
        <v>40</v>
      </c>
      <c r="AI101" s="184"/>
      <c r="AJ101" s="677" t="s">
        <v>40</v>
      </c>
      <c r="AK101" s="677"/>
    </row>
    <row r="102" spans="1:37" ht="12.75">
      <c r="A102" s="748" t="s">
        <v>3302</v>
      </c>
      <c r="B102" s="772" t="s">
        <v>6286</v>
      </c>
      <c r="C102" s="680">
        <v>3</v>
      </c>
      <c r="D102" s="54" t="e">
        <f t="shared" si="5"/>
        <v>#VALUE!</v>
      </c>
      <c r="E102" s="54" t="str">
        <f>IFERROR(VLOOKUP(N102,Cennik!$A$4:$B436, 2, FALSE()) * O102 + VLOOKUP(P102,Cennik!$A$4:$B436, 2, FALSE()) * Q102 + VLOOKUP(R102,Cennik!$A$4:$B436, 2, FALSE()) * S102 + VLOOKUP(T102,Cennik!$A$4:$B436, 2, FALSE()) * U102 + VLOOKUP(V102,Cennik!$A$4:$B436, 2, FALSE()) * W102 + VLOOKUP(X102,Cennik!$A$4:$B436, 2, FALSE()) * Y102 + VLOOKUP(Z102,Cennik!$A$4:$B436, 2, FALSE()) * AA102 + VLOOKUP(AB102,Cennik!$A$4:$B436, 2, FALSE()) * AC102 + VLOOKUP(AD102,Cennik!$A$4:$B436, 2, FALSE()) * AE102 + VLOOKUP(AF102,Cennik!$A$4:$B436, 2, FALSE()) * AG102 + VLOOKUP(AH102,Cennik!$A$4:$B436, 2, FALSE()) * AI102 + VLOOKUP(AJ102,Cennik!$A$4:$B436, 2, FALSE()) * AK102 + VLOOKUP("Stamina",Cennik!$A$4:$B436,2,FALSE()) * L102,"Brak wartości")</f>
        <v>Brak wartości</v>
      </c>
      <c r="F102" s="33" t="s">
        <v>6282</v>
      </c>
      <c r="G102" s="18">
        <v>1</v>
      </c>
      <c r="H102" s="18" t="s">
        <v>4531</v>
      </c>
      <c r="I102" s="18">
        <v>4</v>
      </c>
      <c r="J102" s="18"/>
      <c r="K102" s="18">
        <v>15</v>
      </c>
      <c r="L102" s="18">
        <v>40</v>
      </c>
      <c r="M102" s="18" t="s">
        <v>12651</v>
      </c>
      <c r="N102" s="184" t="s">
        <v>6756</v>
      </c>
      <c r="O102" s="184">
        <v>1</v>
      </c>
      <c r="P102" s="677" t="s">
        <v>5896</v>
      </c>
      <c r="Q102" s="677">
        <v>1</v>
      </c>
      <c r="R102" s="675" t="s">
        <v>6761</v>
      </c>
      <c r="S102" s="675">
        <v>1</v>
      </c>
      <c r="T102" s="674" t="s">
        <v>5916</v>
      </c>
      <c r="U102" s="674">
        <v>1</v>
      </c>
      <c r="V102" s="672" t="s">
        <v>6796</v>
      </c>
      <c r="W102" s="672">
        <v>1</v>
      </c>
      <c r="X102" s="678" t="s">
        <v>5926</v>
      </c>
      <c r="Y102" s="678">
        <v>1</v>
      </c>
      <c r="Z102" s="679" t="s">
        <v>40</v>
      </c>
      <c r="AA102" s="679"/>
      <c r="AB102" s="679" t="s">
        <v>40</v>
      </c>
      <c r="AC102" s="680"/>
      <c r="AD102" s="681" t="s">
        <v>40</v>
      </c>
      <c r="AE102" s="681"/>
      <c r="AF102" s="18" t="s">
        <v>40</v>
      </c>
      <c r="AG102" s="18"/>
      <c r="AH102" s="184" t="s">
        <v>40</v>
      </c>
      <c r="AI102" s="184"/>
      <c r="AJ102" s="677" t="s">
        <v>40</v>
      </c>
      <c r="AK102" s="677"/>
    </row>
    <row r="103" spans="1:37" ht="12.75">
      <c r="A103" s="748" t="s">
        <v>3302</v>
      </c>
      <c r="B103" s="772" t="s">
        <v>6290</v>
      </c>
      <c r="C103" s="680">
        <v>3</v>
      </c>
      <c r="D103" s="54" t="e">
        <f t="shared" si="5"/>
        <v>#VALUE!</v>
      </c>
      <c r="E103" s="54" t="str">
        <f>IFERROR(VLOOKUP(N103,Cennik!$A$4:$B436, 2, FALSE()) * O103 + VLOOKUP(P103,Cennik!$A$4:$B436, 2, FALSE()) * Q103 + VLOOKUP(R103,Cennik!$A$4:$B436, 2, FALSE()) * S103 + VLOOKUP(T103,Cennik!$A$4:$B436, 2, FALSE()) * U103 + VLOOKUP(V103,Cennik!$A$4:$B436, 2, FALSE()) * W103 + VLOOKUP(X103,Cennik!$A$4:$B436, 2, FALSE()) * Y103 + VLOOKUP(Z103,Cennik!$A$4:$B436, 2, FALSE()) * AA103 + VLOOKUP(AB103,Cennik!$A$4:$B436, 2, FALSE()) * AC103 + VLOOKUP(AD103,Cennik!$A$4:$B436, 2, FALSE()) * AE103 + VLOOKUP(AF103,Cennik!$A$4:$B436, 2, FALSE()) * AG103 + VLOOKUP(AH103,Cennik!$A$4:$B436, 2, FALSE()) * AI103 + VLOOKUP(AJ103,Cennik!$A$4:$B436, 2, FALSE()) * AK103 + VLOOKUP("Stamina",Cennik!$A$4:$B436,2,FALSE()) * L103,"Brak wartości")</f>
        <v>Brak wartości</v>
      </c>
      <c r="F103" s="33" t="s">
        <v>6282</v>
      </c>
      <c r="G103" s="18">
        <v>1</v>
      </c>
      <c r="H103" s="18" t="s">
        <v>4531</v>
      </c>
      <c r="I103" s="18">
        <v>4</v>
      </c>
      <c r="J103" s="18"/>
      <c r="K103" s="18">
        <v>15</v>
      </c>
      <c r="L103" s="18">
        <v>40</v>
      </c>
      <c r="M103" s="18" t="s">
        <v>12651</v>
      </c>
      <c r="N103" s="184" t="s">
        <v>6756</v>
      </c>
      <c r="O103" s="184">
        <v>1</v>
      </c>
      <c r="P103" s="677" t="s">
        <v>5896</v>
      </c>
      <c r="Q103" s="677">
        <v>1</v>
      </c>
      <c r="R103" s="675" t="s">
        <v>6761</v>
      </c>
      <c r="S103" s="675">
        <v>1</v>
      </c>
      <c r="T103" s="674" t="s">
        <v>5916</v>
      </c>
      <c r="U103" s="674">
        <v>1</v>
      </c>
      <c r="V103" s="672" t="s">
        <v>6796</v>
      </c>
      <c r="W103" s="672">
        <v>1</v>
      </c>
      <c r="X103" s="678" t="s">
        <v>5926</v>
      </c>
      <c r="Y103" s="678">
        <v>1</v>
      </c>
      <c r="Z103" s="679" t="s">
        <v>40</v>
      </c>
      <c r="AA103" s="679"/>
      <c r="AB103" s="679" t="s">
        <v>40</v>
      </c>
      <c r="AC103" s="680"/>
      <c r="AD103" s="681" t="s">
        <v>40</v>
      </c>
      <c r="AE103" s="681"/>
      <c r="AF103" s="18" t="s">
        <v>40</v>
      </c>
      <c r="AG103" s="18"/>
      <c r="AH103" s="184" t="s">
        <v>40</v>
      </c>
      <c r="AI103" s="184"/>
      <c r="AJ103" s="677" t="s">
        <v>40</v>
      </c>
      <c r="AK103" s="677"/>
    </row>
    <row r="104" spans="1:37" ht="12.75">
      <c r="A104" s="748" t="s">
        <v>3302</v>
      </c>
      <c r="B104" s="772" t="s">
        <v>6294</v>
      </c>
      <c r="C104" s="680">
        <v>3</v>
      </c>
      <c r="D104" s="54" t="e">
        <f t="shared" si="5"/>
        <v>#VALUE!</v>
      </c>
      <c r="E104" s="54" t="str">
        <f>IFERROR(VLOOKUP(N104,Cennik!$A$4:$B436, 2, FALSE()) * O104 + VLOOKUP(P104,Cennik!$A$4:$B436, 2, FALSE()) * Q104 + VLOOKUP(R104,Cennik!$A$4:$B436, 2, FALSE()) * S104 + VLOOKUP(T104,Cennik!$A$4:$B436, 2, FALSE()) * U104 + VLOOKUP(V104,Cennik!$A$4:$B436, 2, FALSE()) * W104 + VLOOKUP(X104,Cennik!$A$4:$B436, 2, FALSE()) * Y104 + VLOOKUP(Z104,Cennik!$A$4:$B436, 2, FALSE()) * AA104 + VLOOKUP(AB104,Cennik!$A$4:$B436, 2, FALSE()) * AC104 + VLOOKUP(AD104,Cennik!$A$4:$B436, 2, FALSE()) * AE104 + VLOOKUP(AF104,Cennik!$A$4:$B436, 2, FALSE()) * AG104 + VLOOKUP(AH104,Cennik!$A$4:$B436, 2, FALSE()) * AI104 + VLOOKUP(AJ104,Cennik!$A$4:$B436, 2, FALSE()) * AK104 + VLOOKUP("Stamina",Cennik!$A$4:$B436,2,FALSE()) * L104,"Brak wartości")</f>
        <v>Brak wartości</v>
      </c>
      <c r="F104" s="33" t="s">
        <v>6282</v>
      </c>
      <c r="G104" s="18">
        <v>1</v>
      </c>
      <c r="H104" s="18" t="s">
        <v>4531</v>
      </c>
      <c r="I104" s="18">
        <v>4</v>
      </c>
      <c r="J104" s="18"/>
      <c r="K104" s="18">
        <v>15</v>
      </c>
      <c r="L104" s="18">
        <v>40</v>
      </c>
      <c r="M104" s="18" t="s">
        <v>12651</v>
      </c>
      <c r="N104" s="184" t="s">
        <v>6756</v>
      </c>
      <c r="O104" s="184">
        <v>1</v>
      </c>
      <c r="P104" s="677" t="s">
        <v>5896</v>
      </c>
      <c r="Q104" s="677">
        <v>1</v>
      </c>
      <c r="R104" s="675" t="s">
        <v>6761</v>
      </c>
      <c r="S104" s="675">
        <v>1</v>
      </c>
      <c r="T104" s="674" t="s">
        <v>5916</v>
      </c>
      <c r="U104" s="674">
        <v>1</v>
      </c>
      <c r="V104" s="672" t="s">
        <v>6796</v>
      </c>
      <c r="W104" s="672">
        <v>1</v>
      </c>
      <c r="X104" s="678" t="s">
        <v>5926</v>
      </c>
      <c r="Y104" s="678">
        <v>1</v>
      </c>
      <c r="Z104" s="679" t="s">
        <v>40</v>
      </c>
      <c r="AA104" s="679"/>
      <c r="AB104" s="679" t="s">
        <v>40</v>
      </c>
      <c r="AC104" s="680"/>
      <c r="AD104" s="681" t="s">
        <v>40</v>
      </c>
      <c r="AE104" s="681"/>
      <c r="AF104" s="18" t="s">
        <v>40</v>
      </c>
      <c r="AG104" s="18"/>
      <c r="AH104" s="184" t="s">
        <v>40</v>
      </c>
      <c r="AI104" s="184"/>
      <c r="AJ104" s="677" t="s">
        <v>40</v>
      </c>
      <c r="AK104" s="677"/>
    </row>
    <row r="105" spans="1:37" ht="12.75">
      <c r="A105" s="748" t="s">
        <v>3302</v>
      </c>
      <c r="B105" s="772" t="s">
        <v>6298</v>
      </c>
      <c r="C105" s="680">
        <v>3</v>
      </c>
      <c r="D105" s="54" t="e">
        <f t="shared" si="5"/>
        <v>#VALUE!</v>
      </c>
      <c r="E105" s="54" t="str">
        <f>IFERROR(VLOOKUP(N105,Cennik!$A$4:$B436, 2, FALSE()) * O105 + VLOOKUP(P105,Cennik!$A$4:$B436, 2, FALSE()) * Q105 + VLOOKUP(R105,Cennik!$A$4:$B436, 2, FALSE()) * S105 + VLOOKUP(T105,Cennik!$A$4:$B436, 2, FALSE()) * U105 + VLOOKUP(V105,Cennik!$A$4:$B436, 2, FALSE()) * W105 + VLOOKUP(X105,Cennik!$A$4:$B436, 2, FALSE()) * Y105 + VLOOKUP(Z105,Cennik!$A$4:$B436, 2, FALSE()) * AA105 + VLOOKUP(AB105,Cennik!$A$4:$B436, 2, FALSE()) * AC105 + VLOOKUP(AD105,Cennik!$A$4:$B436, 2, FALSE()) * AE105 + VLOOKUP(AF105,Cennik!$A$4:$B436, 2, FALSE()) * AG105 + VLOOKUP(AH105,Cennik!$A$4:$B436, 2, FALSE()) * AI105 + VLOOKUP(AJ105,Cennik!$A$4:$B436, 2, FALSE()) * AK105 + VLOOKUP("Stamina",Cennik!$A$4:$B436,2,FALSE()) * L105,"Brak wartości")</f>
        <v>Brak wartości</v>
      </c>
      <c r="F105" s="33" t="s">
        <v>6282</v>
      </c>
      <c r="G105" s="18">
        <v>1</v>
      </c>
      <c r="H105" s="18" t="s">
        <v>4531</v>
      </c>
      <c r="I105" s="18">
        <v>4</v>
      </c>
      <c r="J105" s="18"/>
      <c r="K105" s="18">
        <v>15</v>
      </c>
      <c r="L105" s="18">
        <v>40</v>
      </c>
      <c r="M105" s="18" t="s">
        <v>12651</v>
      </c>
      <c r="N105" s="184" t="s">
        <v>6756</v>
      </c>
      <c r="O105" s="184">
        <v>1</v>
      </c>
      <c r="P105" s="677" t="s">
        <v>5896</v>
      </c>
      <c r="Q105" s="677">
        <v>1</v>
      </c>
      <c r="R105" s="675" t="s">
        <v>6761</v>
      </c>
      <c r="S105" s="675">
        <v>1</v>
      </c>
      <c r="T105" s="674" t="s">
        <v>5916</v>
      </c>
      <c r="U105" s="674">
        <v>1</v>
      </c>
      <c r="V105" s="672" t="s">
        <v>6796</v>
      </c>
      <c r="W105" s="672">
        <v>1</v>
      </c>
      <c r="X105" s="678" t="s">
        <v>5926</v>
      </c>
      <c r="Y105" s="678">
        <v>1</v>
      </c>
      <c r="Z105" s="679" t="s">
        <v>40</v>
      </c>
      <c r="AA105" s="679"/>
      <c r="AB105" s="679" t="s">
        <v>40</v>
      </c>
      <c r="AC105" s="680"/>
      <c r="AD105" s="681" t="s">
        <v>40</v>
      </c>
      <c r="AE105" s="681"/>
      <c r="AF105" s="18" t="s">
        <v>40</v>
      </c>
      <c r="AG105" s="18"/>
      <c r="AH105" s="184" t="s">
        <v>40</v>
      </c>
      <c r="AI105" s="184"/>
      <c r="AJ105" s="677" t="s">
        <v>40</v>
      </c>
      <c r="AK105" s="677"/>
    </row>
    <row r="106" spans="1:37" ht="12.75">
      <c r="A106" s="748" t="s">
        <v>3302</v>
      </c>
      <c r="B106" s="772" t="s">
        <v>6302</v>
      </c>
      <c r="C106" s="680">
        <v>3</v>
      </c>
      <c r="D106" s="54" t="e">
        <f t="shared" si="5"/>
        <v>#VALUE!</v>
      </c>
      <c r="E106" s="54" t="str">
        <f>IFERROR(VLOOKUP(N106,Cennik!$A$4:$B436, 2, FALSE()) * O106 + VLOOKUP(P106,Cennik!$A$4:$B436, 2, FALSE()) * Q106 + VLOOKUP(R106,Cennik!$A$4:$B436, 2, FALSE()) * S106 + VLOOKUP(T106,Cennik!$A$4:$B436, 2, FALSE()) * U106 + VLOOKUP(V106,Cennik!$A$4:$B436, 2, FALSE()) * W106 + VLOOKUP(X106,Cennik!$A$4:$B436, 2, FALSE()) * Y106 + VLOOKUP(Z106,Cennik!$A$4:$B436, 2, FALSE()) * AA106 + VLOOKUP(AB106,Cennik!$A$4:$B436, 2, FALSE()) * AC106 + VLOOKUP(AD106,Cennik!$A$4:$B436, 2, FALSE()) * AE106 + VLOOKUP(AF106,Cennik!$A$4:$B436, 2, FALSE()) * AG106 + VLOOKUP(AH106,Cennik!$A$4:$B436, 2, FALSE()) * AI106 + VLOOKUP(AJ106,Cennik!$A$4:$B436, 2, FALSE()) * AK106 + VLOOKUP("Stamina",Cennik!$A$4:$B436,2,FALSE()) * L106,"Brak wartości")</f>
        <v>Brak wartości</v>
      </c>
      <c r="F106" s="33" t="s">
        <v>6282</v>
      </c>
      <c r="G106" s="18">
        <v>1</v>
      </c>
      <c r="H106" s="18" t="s">
        <v>4531</v>
      </c>
      <c r="I106" s="18">
        <v>4</v>
      </c>
      <c r="J106" s="18"/>
      <c r="K106" s="18">
        <v>15</v>
      </c>
      <c r="L106" s="18">
        <v>40</v>
      </c>
      <c r="M106" s="18" t="s">
        <v>12651</v>
      </c>
      <c r="N106" s="184" t="s">
        <v>6756</v>
      </c>
      <c r="O106" s="184">
        <v>1</v>
      </c>
      <c r="P106" s="677" t="s">
        <v>5896</v>
      </c>
      <c r="Q106" s="677">
        <v>1</v>
      </c>
      <c r="R106" s="675" t="s">
        <v>6761</v>
      </c>
      <c r="S106" s="675">
        <v>1</v>
      </c>
      <c r="T106" s="674" t="s">
        <v>5916</v>
      </c>
      <c r="U106" s="674">
        <v>1</v>
      </c>
      <c r="V106" s="672" t="s">
        <v>6796</v>
      </c>
      <c r="W106" s="672">
        <v>1</v>
      </c>
      <c r="X106" s="678" t="s">
        <v>5926</v>
      </c>
      <c r="Y106" s="678">
        <v>1</v>
      </c>
      <c r="Z106" s="679" t="s">
        <v>40</v>
      </c>
      <c r="AA106" s="679"/>
      <c r="AB106" s="679" t="s">
        <v>40</v>
      </c>
      <c r="AC106" s="680"/>
      <c r="AD106" s="681" t="s">
        <v>40</v>
      </c>
      <c r="AE106" s="681"/>
      <c r="AF106" s="18" t="s">
        <v>40</v>
      </c>
      <c r="AG106" s="18"/>
      <c r="AH106" s="184" t="s">
        <v>40</v>
      </c>
      <c r="AI106" s="184"/>
      <c r="AJ106" s="677" t="s">
        <v>40</v>
      </c>
      <c r="AK106" s="677"/>
    </row>
    <row r="107" spans="1:37" ht="12.75">
      <c r="A107" s="748" t="s">
        <v>3302</v>
      </c>
      <c r="B107" s="772" t="s">
        <v>6305</v>
      </c>
      <c r="C107" s="680">
        <v>3</v>
      </c>
      <c r="D107" s="54" t="e">
        <f t="shared" si="5"/>
        <v>#VALUE!</v>
      </c>
      <c r="E107" s="54" t="str">
        <f>IFERROR(VLOOKUP(N107,Cennik!$A$4:$B436, 2, FALSE()) * O107 + VLOOKUP(P107,Cennik!$A$4:$B436, 2, FALSE()) * Q107 + VLOOKUP(R107,Cennik!$A$4:$B436, 2, FALSE()) * S107 + VLOOKUP(T107,Cennik!$A$4:$B436, 2, FALSE()) * U107 + VLOOKUP(V107,Cennik!$A$4:$B436, 2, FALSE()) * W107 + VLOOKUP(X107,Cennik!$A$4:$B436, 2, FALSE()) * Y107 + VLOOKUP(Z107,Cennik!$A$4:$B436, 2, FALSE()) * AA107 + VLOOKUP(AB107,Cennik!$A$4:$B436, 2, FALSE()) * AC107 + VLOOKUP(AD107,Cennik!$A$4:$B436, 2, FALSE()) * AE107 + VLOOKUP(AF107,Cennik!$A$4:$B436, 2, FALSE()) * AG107 + VLOOKUP(AH107,Cennik!$A$4:$B436, 2, FALSE()) * AI107 + VLOOKUP(AJ107,Cennik!$A$4:$B436, 2, FALSE()) * AK107 + VLOOKUP("Stamina",Cennik!$A$4:$B436,2,FALSE()) * L107,"Brak wartości")</f>
        <v>Brak wartości</v>
      </c>
      <c r="F107" s="33" t="s">
        <v>6282</v>
      </c>
      <c r="G107" s="18">
        <v>1</v>
      </c>
      <c r="H107" s="18" t="s">
        <v>4531</v>
      </c>
      <c r="I107" s="18">
        <v>4</v>
      </c>
      <c r="J107" s="18"/>
      <c r="K107" s="18">
        <v>15</v>
      </c>
      <c r="L107" s="18">
        <v>40</v>
      </c>
      <c r="M107" s="18" t="s">
        <v>12651</v>
      </c>
      <c r="N107" s="184" t="s">
        <v>6756</v>
      </c>
      <c r="O107" s="184">
        <v>1</v>
      </c>
      <c r="P107" s="677" t="s">
        <v>5896</v>
      </c>
      <c r="Q107" s="677">
        <v>1</v>
      </c>
      <c r="R107" s="675" t="s">
        <v>6761</v>
      </c>
      <c r="S107" s="675">
        <v>1</v>
      </c>
      <c r="T107" s="674" t="s">
        <v>5916</v>
      </c>
      <c r="U107" s="674">
        <v>1</v>
      </c>
      <c r="V107" s="672" t="s">
        <v>6796</v>
      </c>
      <c r="W107" s="672">
        <v>1</v>
      </c>
      <c r="X107" s="678" t="s">
        <v>5926</v>
      </c>
      <c r="Y107" s="678">
        <v>1</v>
      </c>
      <c r="Z107" s="679" t="s">
        <v>40</v>
      </c>
      <c r="AA107" s="679"/>
      <c r="AB107" s="679" t="s">
        <v>40</v>
      </c>
      <c r="AC107" s="680"/>
      <c r="AD107" s="681" t="s">
        <v>40</v>
      </c>
      <c r="AE107" s="681"/>
      <c r="AF107" s="18" t="s">
        <v>40</v>
      </c>
      <c r="AG107" s="18"/>
      <c r="AH107" s="184" t="s">
        <v>40</v>
      </c>
      <c r="AI107" s="184"/>
      <c r="AJ107" s="677" t="s">
        <v>40</v>
      </c>
      <c r="AK107" s="677"/>
    </row>
    <row r="108" spans="1:37" ht="12.75">
      <c r="A108" s="748" t="s">
        <v>3302</v>
      </c>
      <c r="B108" s="772" t="s">
        <v>6309</v>
      </c>
      <c r="C108" s="680">
        <v>3</v>
      </c>
      <c r="D108" s="54" t="e">
        <f t="shared" si="5"/>
        <v>#VALUE!</v>
      </c>
      <c r="E108" s="54" t="str">
        <f>IFERROR(VLOOKUP(N108,Cennik!$A$4:$B436, 2, FALSE()) * O108 + VLOOKUP(P108,Cennik!$A$4:$B436, 2, FALSE()) * Q108 + VLOOKUP(R108,Cennik!$A$4:$B436, 2, FALSE()) * S108 + VLOOKUP(T108,Cennik!$A$4:$B436, 2, FALSE()) * U108 + VLOOKUP(V108,Cennik!$A$4:$B436, 2, FALSE()) * W108 + VLOOKUP(X108,Cennik!$A$4:$B436, 2, FALSE()) * Y108 + VLOOKUP(Z108,Cennik!$A$4:$B436, 2, FALSE()) * AA108 + VLOOKUP(AB108,Cennik!$A$4:$B436, 2, FALSE()) * AC108 + VLOOKUP(AD108,Cennik!$A$4:$B436, 2, FALSE()) * AE108 + VLOOKUP(AF108,Cennik!$A$4:$B436, 2, FALSE()) * AG108 + VLOOKUP(AH108,Cennik!$A$4:$B436, 2, FALSE()) * AI108 + VLOOKUP(AJ108,Cennik!$A$4:$B436, 2, FALSE()) * AK108 + VLOOKUP("Stamina",Cennik!$A$4:$B436,2,FALSE()) * L108,"Brak wartości")</f>
        <v>Brak wartości</v>
      </c>
      <c r="F108" s="33" t="s">
        <v>6282</v>
      </c>
      <c r="G108" s="18">
        <v>1</v>
      </c>
      <c r="H108" s="18" t="s">
        <v>4531</v>
      </c>
      <c r="I108" s="18">
        <v>4</v>
      </c>
      <c r="J108" s="18"/>
      <c r="K108" s="18">
        <v>15</v>
      </c>
      <c r="L108" s="18">
        <v>40</v>
      </c>
      <c r="M108" s="18" t="s">
        <v>12651</v>
      </c>
      <c r="N108" s="184" t="s">
        <v>6756</v>
      </c>
      <c r="O108" s="184">
        <v>1</v>
      </c>
      <c r="P108" s="677" t="s">
        <v>5896</v>
      </c>
      <c r="Q108" s="677">
        <v>1</v>
      </c>
      <c r="R108" s="675" t="s">
        <v>6761</v>
      </c>
      <c r="S108" s="675">
        <v>1</v>
      </c>
      <c r="T108" s="674" t="s">
        <v>5916</v>
      </c>
      <c r="U108" s="674">
        <v>1</v>
      </c>
      <c r="V108" s="672" t="s">
        <v>6796</v>
      </c>
      <c r="W108" s="672">
        <v>1</v>
      </c>
      <c r="X108" s="678" t="s">
        <v>5926</v>
      </c>
      <c r="Y108" s="678">
        <v>1</v>
      </c>
      <c r="Z108" s="679" t="s">
        <v>40</v>
      </c>
      <c r="AA108" s="679"/>
      <c r="AB108" s="679" t="s">
        <v>40</v>
      </c>
      <c r="AC108" s="680"/>
      <c r="AD108" s="681" t="s">
        <v>40</v>
      </c>
      <c r="AE108" s="681"/>
      <c r="AF108" s="18" t="s">
        <v>40</v>
      </c>
      <c r="AG108" s="18"/>
      <c r="AH108" s="184" t="s">
        <v>40</v>
      </c>
      <c r="AI108" s="184"/>
      <c r="AJ108" s="677" t="s">
        <v>40</v>
      </c>
      <c r="AK108" s="677"/>
    </row>
    <row r="109" spans="1:37" ht="12.75">
      <c r="A109" s="748" t="s">
        <v>3302</v>
      </c>
      <c r="B109" s="772" t="s">
        <v>6313</v>
      </c>
      <c r="C109" s="680">
        <v>3</v>
      </c>
      <c r="D109" s="54" t="e">
        <f t="shared" si="5"/>
        <v>#VALUE!</v>
      </c>
      <c r="E109" s="54" t="str">
        <f>IFERROR(VLOOKUP(N109,Cennik!$A$4:$B436, 2, FALSE()) * O109 + VLOOKUP(P109,Cennik!$A$4:$B436, 2, FALSE()) * Q109 + VLOOKUP(R109,Cennik!$A$4:$B436, 2, FALSE()) * S109 + VLOOKUP(T109,Cennik!$A$4:$B436, 2, FALSE()) * U109 + VLOOKUP(V109,Cennik!$A$4:$B436, 2, FALSE()) * W109 + VLOOKUP(X109,Cennik!$A$4:$B436, 2, FALSE()) * Y109 + VLOOKUP(Z109,Cennik!$A$4:$B436, 2, FALSE()) * AA109 + VLOOKUP(AB109,Cennik!$A$4:$B436, 2, FALSE()) * AC109 + VLOOKUP(AD109,Cennik!$A$4:$B436, 2, FALSE()) * AE109 + VLOOKUP(AF109,Cennik!$A$4:$B436, 2, FALSE()) * AG109 + VLOOKUP(AH109,Cennik!$A$4:$B436, 2, FALSE()) * AI109 + VLOOKUP(AJ109,Cennik!$A$4:$B436, 2, FALSE()) * AK109 + VLOOKUP("Stamina",Cennik!$A$4:$B436,2,FALSE()) * L109,"Brak wartości")</f>
        <v>Brak wartości</v>
      </c>
      <c r="F109" s="33" t="s">
        <v>6282</v>
      </c>
      <c r="G109" s="18">
        <v>1</v>
      </c>
      <c r="H109" s="18" t="s">
        <v>4531</v>
      </c>
      <c r="I109" s="18">
        <v>4</v>
      </c>
      <c r="J109" s="18"/>
      <c r="K109" s="18">
        <v>15</v>
      </c>
      <c r="L109" s="18">
        <v>40</v>
      </c>
      <c r="M109" s="18" t="s">
        <v>12651</v>
      </c>
      <c r="N109" s="184" t="s">
        <v>6756</v>
      </c>
      <c r="O109" s="184">
        <v>1</v>
      </c>
      <c r="P109" s="677" t="s">
        <v>5896</v>
      </c>
      <c r="Q109" s="677">
        <v>1</v>
      </c>
      <c r="R109" s="675" t="s">
        <v>6761</v>
      </c>
      <c r="S109" s="675">
        <v>1</v>
      </c>
      <c r="T109" s="674" t="s">
        <v>5916</v>
      </c>
      <c r="U109" s="674">
        <v>1</v>
      </c>
      <c r="V109" s="672" t="s">
        <v>6796</v>
      </c>
      <c r="W109" s="672">
        <v>1</v>
      </c>
      <c r="X109" s="678" t="s">
        <v>5926</v>
      </c>
      <c r="Y109" s="678">
        <v>1</v>
      </c>
      <c r="Z109" s="679" t="s">
        <v>40</v>
      </c>
      <c r="AA109" s="679"/>
      <c r="AB109" s="679" t="s">
        <v>40</v>
      </c>
      <c r="AC109" s="680"/>
      <c r="AD109" s="681" t="s">
        <v>40</v>
      </c>
      <c r="AE109" s="681"/>
      <c r="AF109" s="18" t="s">
        <v>40</v>
      </c>
      <c r="AG109" s="18"/>
      <c r="AH109" s="184" t="s">
        <v>40</v>
      </c>
      <c r="AI109" s="184"/>
      <c r="AJ109" s="677" t="s">
        <v>40</v>
      </c>
      <c r="AK109" s="677"/>
    </row>
    <row r="110" spans="1:37" ht="12.75">
      <c r="A110" s="748" t="s">
        <v>3302</v>
      </c>
      <c r="B110" s="772" t="s">
        <v>6329</v>
      </c>
      <c r="C110" s="680">
        <v>3</v>
      </c>
      <c r="D110" s="54" t="e">
        <f t="shared" si="5"/>
        <v>#VALUE!</v>
      </c>
      <c r="E110" s="54" t="str">
        <f>IFERROR(VLOOKUP(N110,Cennik!$A$4:$B436, 2, FALSE()) * O110 + VLOOKUP(P110,Cennik!$A$4:$B436, 2, FALSE()) * Q110 + VLOOKUP(R110,Cennik!$A$4:$B436, 2, FALSE()) * S110 + VLOOKUP(T110,Cennik!$A$4:$B436, 2, FALSE()) * U110 + VLOOKUP(V110,Cennik!$A$4:$B436, 2, FALSE()) * W110 + VLOOKUP(X110,Cennik!$A$4:$B436, 2, FALSE()) * Y110 + VLOOKUP(Z110,Cennik!$A$4:$B436, 2, FALSE()) * AA110 + VLOOKUP(AB110,Cennik!$A$4:$B436, 2, FALSE()) * AC110 + VLOOKUP(AD110,Cennik!$A$4:$B436, 2, FALSE()) * AE110 + VLOOKUP(AF110,Cennik!$A$4:$B436, 2, FALSE()) * AG110 + VLOOKUP(AH110,Cennik!$A$4:$B436, 2, FALSE()) * AI110 + VLOOKUP(AJ110,Cennik!$A$4:$B436, 2, FALSE()) * AK110 + VLOOKUP("Stamina",Cennik!$A$4:$B436,2,FALSE()) * L110,"Brak wartości")</f>
        <v>Brak wartości</v>
      </c>
      <c r="F110" s="33" t="s">
        <v>6282</v>
      </c>
      <c r="G110" s="18">
        <v>1</v>
      </c>
      <c r="H110" s="18" t="s">
        <v>4531</v>
      </c>
      <c r="I110" s="18">
        <v>4</v>
      </c>
      <c r="J110" s="18"/>
      <c r="K110" s="18">
        <v>15</v>
      </c>
      <c r="L110" s="18">
        <v>40</v>
      </c>
      <c r="M110" s="18" t="s">
        <v>12651</v>
      </c>
      <c r="N110" s="184" t="s">
        <v>6756</v>
      </c>
      <c r="O110" s="184">
        <v>1</v>
      </c>
      <c r="P110" s="677" t="s">
        <v>5896</v>
      </c>
      <c r="Q110" s="677">
        <v>1</v>
      </c>
      <c r="R110" s="675" t="s">
        <v>6761</v>
      </c>
      <c r="S110" s="675">
        <v>1</v>
      </c>
      <c r="T110" s="674" t="s">
        <v>5916</v>
      </c>
      <c r="U110" s="674">
        <v>1</v>
      </c>
      <c r="V110" s="672" t="s">
        <v>6796</v>
      </c>
      <c r="W110" s="672">
        <v>1</v>
      </c>
      <c r="X110" s="678" t="s">
        <v>5926</v>
      </c>
      <c r="Y110" s="678">
        <v>1</v>
      </c>
      <c r="Z110" s="679" t="s">
        <v>40</v>
      </c>
      <c r="AA110" s="679"/>
      <c r="AB110" s="679" t="s">
        <v>40</v>
      </c>
      <c r="AC110" s="680"/>
      <c r="AD110" s="681" t="s">
        <v>40</v>
      </c>
      <c r="AE110" s="681"/>
      <c r="AF110" s="18" t="s">
        <v>40</v>
      </c>
      <c r="AG110" s="18"/>
      <c r="AH110" s="184" t="s">
        <v>40</v>
      </c>
      <c r="AI110" s="184"/>
      <c r="AJ110" s="677" t="s">
        <v>40</v>
      </c>
      <c r="AK110" s="677"/>
    </row>
    <row r="111" spans="1:37" ht="12.75">
      <c r="A111" s="748" t="s">
        <v>3302</v>
      </c>
      <c r="B111" s="772" t="s">
        <v>6317</v>
      </c>
      <c r="C111" s="680">
        <v>3</v>
      </c>
      <c r="D111" s="54" t="e">
        <f t="shared" si="5"/>
        <v>#VALUE!</v>
      </c>
      <c r="E111" s="54" t="str">
        <f>IFERROR(VLOOKUP(N111,Cennik!$A$4:$B436, 2, FALSE()) * O111 + VLOOKUP(P111,Cennik!$A$4:$B436, 2, FALSE()) * Q111 + VLOOKUP(R111,Cennik!$A$4:$B436, 2, FALSE()) * S111 + VLOOKUP(T111,Cennik!$A$4:$B436, 2, FALSE()) * U111 + VLOOKUP(V111,Cennik!$A$4:$B436, 2, FALSE()) * W111 + VLOOKUP(X111,Cennik!$A$4:$B436, 2, FALSE()) * Y111 + VLOOKUP(Z111,Cennik!$A$4:$B436, 2, FALSE()) * AA111 + VLOOKUP(AB111,Cennik!$A$4:$B436, 2, FALSE()) * AC111 + VLOOKUP(AD111,Cennik!$A$4:$B436, 2, FALSE()) * AE111 + VLOOKUP(AF111,Cennik!$A$4:$B436, 2, FALSE()) * AG111 + VLOOKUP(AH111,Cennik!$A$4:$B436, 2, FALSE()) * AI111 + VLOOKUP(AJ111,Cennik!$A$4:$B436, 2, FALSE()) * AK111 + VLOOKUP("Stamina",Cennik!$A$4:$B436,2,FALSE()) * L111,"Brak wartości")</f>
        <v>Brak wartości</v>
      </c>
      <c r="F111" s="33" t="s">
        <v>6282</v>
      </c>
      <c r="G111" s="18">
        <v>1</v>
      </c>
      <c r="H111" s="18" t="s">
        <v>4531</v>
      </c>
      <c r="I111" s="18">
        <v>4</v>
      </c>
      <c r="J111" s="18"/>
      <c r="K111" s="18">
        <v>15</v>
      </c>
      <c r="L111" s="18">
        <v>40</v>
      </c>
      <c r="M111" s="18" t="s">
        <v>12651</v>
      </c>
      <c r="N111" s="184" t="s">
        <v>6756</v>
      </c>
      <c r="O111" s="184">
        <v>1</v>
      </c>
      <c r="P111" s="677" t="s">
        <v>5896</v>
      </c>
      <c r="Q111" s="677">
        <v>1</v>
      </c>
      <c r="R111" s="675" t="s">
        <v>6761</v>
      </c>
      <c r="S111" s="675">
        <v>1</v>
      </c>
      <c r="T111" s="674" t="s">
        <v>5916</v>
      </c>
      <c r="U111" s="674">
        <v>1</v>
      </c>
      <c r="V111" s="672" t="s">
        <v>6796</v>
      </c>
      <c r="W111" s="672">
        <v>1</v>
      </c>
      <c r="X111" s="678" t="s">
        <v>5926</v>
      </c>
      <c r="Y111" s="678">
        <v>1</v>
      </c>
      <c r="Z111" s="679" t="s">
        <v>40</v>
      </c>
      <c r="AA111" s="679"/>
      <c r="AB111" s="679" t="s">
        <v>40</v>
      </c>
      <c r="AC111" s="680"/>
      <c r="AD111" s="681" t="s">
        <v>40</v>
      </c>
      <c r="AE111" s="681"/>
      <c r="AF111" s="18" t="s">
        <v>40</v>
      </c>
      <c r="AG111" s="18"/>
      <c r="AH111" s="184" t="s">
        <v>40</v>
      </c>
      <c r="AI111" s="184"/>
      <c r="AJ111" s="677" t="s">
        <v>40</v>
      </c>
      <c r="AK111" s="677"/>
    </row>
    <row r="112" spans="1:37" ht="12.75">
      <c r="A112" s="748" t="s">
        <v>3302</v>
      </c>
      <c r="B112" s="772" t="s">
        <v>6321</v>
      </c>
      <c r="C112" s="680">
        <v>3</v>
      </c>
      <c r="D112" s="54" t="e">
        <f t="shared" si="5"/>
        <v>#VALUE!</v>
      </c>
      <c r="E112" s="54" t="str">
        <f>IFERROR(VLOOKUP(N112,Cennik!$A$4:$B436, 2, FALSE()) * O112 + VLOOKUP(P112,Cennik!$A$4:$B436, 2, FALSE()) * Q112 + VLOOKUP(R112,Cennik!$A$4:$B436, 2, FALSE()) * S112 + VLOOKUP(T112,Cennik!$A$4:$B436, 2, FALSE()) * U112 + VLOOKUP(V112,Cennik!$A$4:$B436, 2, FALSE()) * W112 + VLOOKUP(X112,Cennik!$A$4:$B436, 2, FALSE()) * Y112 + VLOOKUP(Z112,Cennik!$A$4:$B436, 2, FALSE()) * AA112 + VLOOKUP(AB112,Cennik!$A$4:$B436, 2, FALSE()) * AC112 + VLOOKUP(AD112,Cennik!$A$4:$B436, 2, FALSE()) * AE112 + VLOOKUP(AF112,Cennik!$A$4:$B436, 2, FALSE()) * AG112 + VLOOKUP(AH112,Cennik!$A$4:$B436, 2, FALSE()) * AI112 + VLOOKUP(AJ112,Cennik!$A$4:$B436, 2, FALSE()) * AK112 + VLOOKUP("Stamina",Cennik!$A$4:$B436,2,FALSE()) * L112,"Brak wartości")</f>
        <v>Brak wartości</v>
      </c>
      <c r="F112" s="33" t="s">
        <v>6282</v>
      </c>
      <c r="G112" s="18">
        <v>1</v>
      </c>
      <c r="H112" s="18" t="s">
        <v>4531</v>
      </c>
      <c r="I112" s="18">
        <v>4</v>
      </c>
      <c r="J112" s="18"/>
      <c r="K112" s="18">
        <v>15</v>
      </c>
      <c r="L112" s="18">
        <v>40</v>
      </c>
      <c r="M112" s="18" t="s">
        <v>12651</v>
      </c>
      <c r="N112" s="184" t="s">
        <v>6756</v>
      </c>
      <c r="O112" s="184">
        <v>1</v>
      </c>
      <c r="P112" s="677" t="s">
        <v>5896</v>
      </c>
      <c r="Q112" s="677">
        <v>1</v>
      </c>
      <c r="R112" s="675" t="s">
        <v>6761</v>
      </c>
      <c r="S112" s="675">
        <v>1</v>
      </c>
      <c r="T112" s="674" t="s">
        <v>5916</v>
      </c>
      <c r="U112" s="674">
        <v>1</v>
      </c>
      <c r="V112" s="672" t="s">
        <v>6796</v>
      </c>
      <c r="W112" s="672">
        <v>1</v>
      </c>
      <c r="X112" s="678" t="s">
        <v>5926</v>
      </c>
      <c r="Y112" s="678">
        <v>1</v>
      </c>
      <c r="Z112" s="679" t="s">
        <v>40</v>
      </c>
      <c r="AA112" s="679"/>
      <c r="AB112" s="679" t="s">
        <v>40</v>
      </c>
      <c r="AC112" s="680"/>
      <c r="AD112" s="681" t="s">
        <v>40</v>
      </c>
      <c r="AE112" s="681"/>
      <c r="AF112" s="18" t="s">
        <v>40</v>
      </c>
      <c r="AG112" s="18"/>
      <c r="AH112" s="184" t="s">
        <v>40</v>
      </c>
      <c r="AI112" s="184"/>
      <c r="AJ112" s="677" t="s">
        <v>40</v>
      </c>
      <c r="AK112" s="677"/>
    </row>
    <row r="113" spans="1:37" ht="12.75">
      <c r="A113" s="748" t="s">
        <v>3302</v>
      </c>
      <c r="B113" s="772" t="s">
        <v>6325</v>
      </c>
      <c r="C113" s="680">
        <v>3</v>
      </c>
      <c r="D113" s="54" t="e">
        <f t="shared" si="5"/>
        <v>#VALUE!</v>
      </c>
      <c r="E113" s="54" t="str">
        <f>IFERROR(VLOOKUP(N113,Cennik!$A$4:$B436, 2, FALSE()) * O113 + VLOOKUP(P113,Cennik!$A$4:$B436, 2, FALSE()) * Q113 + VLOOKUP(R113,Cennik!$A$4:$B436, 2, FALSE()) * S113 + VLOOKUP(T113,Cennik!$A$4:$B436, 2, FALSE()) * U113 + VLOOKUP(V113,Cennik!$A$4:$B436, 2, FALSE()) * W113 + VLOOKUP(X113,Cennik!$A$4:$B436, 2, FALSE()) * Y113 + VLOOKUP(Z113,Cennik!$A$4:$B436, 2, FALSE()) * AA113 + VLOOKUP(AB113,Cennik!$A$4:$B436, 2, FALSE()) * AC113 + VLOOKUP(AD113,Cennik!$A$4:$B436, 2, FALSE()) * AE113 + VLOOKUP(AF113,Cennik!$A$4:$B436, 2, FALSE()) * AG113 + VLOOKUP(AH113,Cennik!$A$4:$B436, 2, FALSE()) * AI113 + VLOOKUP(AJ113,Cennik!$A$4:$B436, 2, FALSE()) * AK113 + VLOOKUP("Stamina",Cennik!$A$4:$B436,2,FALSE()) * L113,"Brak wartości")</f>
        <v>Brak wartości</v>
      </c>
      <c r="F113" s="33" t="s">
        <v>6282</v>
      </c>
      <c r="G113" s="18">
        <v>1</v>
      </c>
      <c r="H113" s="18" t="s">
        <v>4531</v>
      </c>
      <c r="I113" s="18">
        <v>4</v>
      </c>
      <c r="J113" s="18"/>
      <c r="K113" s="18">
        <v>15</v>
      </c>
      <c r="L113" s="18">
        <v>40</v>
      </c>
      <c r="M113" s="18" t="s">
        <v>12651</v>
      </c>
      <c r="N113" s="184" t="s">
        <v>6756</v>
      </c>
      <c r="O113" s="184">
        <v>1</v>
      </c>
      <c r="P113" s="677" t="s">
        <v>5896</v>
      </c>
      <c r="Q113" s="677">
        <v>1</v>
      </c>
      <c r="R113" s="675" t="s">
        <v>6761</v>
      </c>
      <c r="S113" s="675">
        <v>1</v>
      </c>
      <c r="T113" s="674" t="s">
        <v>5916</v>
      </c>
      <c r="U113" s="674">
        <v>1</v>
      </c>
      <c r="V113" s="672" t="s">
        <v>6796</v>
      </c>
      <c r="W113" s="672">
        <v>1</v>
      </c>
      <c r="X113" s="678" t="s">
        <v>5926</v>
      </c>
      <c r="Y113" s="678">
        <v>1</v>
      </c>
      <c r="Z113" s="679" t="s">
        <v>40</v>
      </c>
      <c r="AA113" s="679"/>
      <c r="AB113" s="679" t="s">
        <v>40</v>
      </c>
      <c r="AC113" s="680"/>
      <c r="AD113" s="681" t="s">
        <v>40</v>
      </c>
      <c r="AE113" s="681"/>
      <c r="AF113" s="18" t="s">
        <v>40</v>
      </c>
      <c r="AG113" s="18"/>
      <c r="AH113" s="184" t="s">
        <v>40</v>
      </c>
      <c r="AI113" s="184"/>
      <c r="AJ113" s="677" t="s">
        <v>40</v>
      </c>
      <c r="AK113" s="677"/>
    </row>
    <row r="114" spans="1:37" ht="12.75">
      <c r="A114" s="748" t="s">
        <v>3302</v>
      </c>
      <c r="B114" s="772" t="s">
        <v>6333</v>
      </c>
      <c r="C114" s="680">
        <v>3</v>
      </c>
      <c r="D114" s="54" t="e">
        <f t="shared" si="5"/>
        <v>#VALUE!</v>
      </c>
      <c r="E114" s="54" t="str">
        <f>IFERROR(VLOOKUP(N114,Cennik!$A$4:$B436, 2, FALSE()) * O114 + VLOOKUP(P114,Cennik!$A$4:$B436, 2, FALSE()) * Q114 + VLOOKUP(R114,Cennik!$A$4:$B436, 2, FALSE()) * S114 + VLOOKUP(T114,Cennik!$A$4:$B436, 2, FALSE()) * U114 + VLOOKUP(V114,Cennik!$A$4:$B436, 2, FALSE()) * W114 + VLOOKUP(X114,Cennik!$A$4:$B436, 2, FALSE()) * Y114 + VLOOKUP(Z114,Cennik!$A$4:$B436, 2, FALSE()) * AA114 + VLOOKUP(AB114,Cennik!$A$4:$B436, 2, FALSE()) * AC114 + VLOOKUP(AD114,Cennik!$A$4:$B436, 2, FALSE()) * AE114 + VLOOKUP(AF114,Cennik!$A$4:$B436, 2, FALSE()) * AG114 + VLOOKUP(AH114,Cennik!$A$4:$B436, 2, FALSE()) * AI114 + VLOOKUP(AJ114,Cennik!$A$4:$B436, 2, FALSE()) * AK114 + VLOOKUP("Stamina",Cennik!$A$4:$B436,2,FALSE()) * L114,"Brak wartości")</f>
        <v>Brak wartości</v>
      </c>
      <c r="F114" s="33" t="s">
        <v>6282</v>
      </c>
      <c r="G114" s="18">
        <v>1</v>
      </c>
      <c r="H114" s="18" t="s">
        <v>4531</v>
      </c>
      <c r="I114" s="18">
        <v>4</v>
      </c>
      <c r="J114" s="18"/>
      <c r="K114" s="18">
        <v>15</v>
      </c>
      <c r="L114" s="18">
        <v>40</v>
      </c>
      <c r="M114" s="18" t="s">
        <v>12651</v>
      </c>
      <c r="N114" s="184" t="s">
        <v>6756</v>
      </c>
      <c r="O114" s="184">
        <v>1</v>
      </c>
      <c r="P114" s="677" t="s">
        <v>5896</v>
      </c>
      <c r="Q114" s="677">
        <v>1</v>
      </c>
      <c r="R114" s="675" t="s">
        <v>6761</v>
      </c>
      <c r="S114" s="675">
        <v>1</v>
      </c>
      <c r="T114" s="674" t="s">
        <v>5916</v>
      </c>
      <c r="U114" s="674">
        <v>1</v>
      </c>
      <c r="V114" s="672" t="s">
        <v>6796</v>
      </c>
      <c r="W114" s="672">
        <v>1</v>
      </c>
      <c r="X114" s="678" t="s">
        <v>5926</v>
      </c>
      <c r="Y114" s="678">
        <v>1</v>
      </c>
      <c r="Z114" s="679" t="s">
        <v>40</v>
      </c>
      <c r="AA114" s="679"/>
      <c r="AB114" s="679" t="s">
        <v>40</v>
      </c>
      <c r="AC114" s="680"/>
      <c r="AD114" s="681" t="s">
        <v>40</v>
      </c>
      <c r="AE114" s="681"/>
      <c r="AF114" s="18" t="s">
        <v>40</v>
      </c>
      <c r="AG114" s="18"/>
      <c r="AH114" s="184" t="s">
        <v>40</v>
      </c>
      <c r="AI114" s="184"/>
      <c r="AJ114" s="677" t="s">
        <v>40</v>
      </c>
      <c r="AK114" s="677"/>
    </row>
    <row r="115" spans="1:37" ht="12.75">
      <c r="A115" s="768"/>
      <c r="B115" s="769"/>
      <c r="C115" s="769"/>
      <c r="D115" s="770"/>
      <c r="E115" s="770"/>
      <c r="F115" s="769"/>
      <c r="G115" s="769"/>
      <c r="H115" s="769"/>
      <c r="I115" s="769"/>
      <c r="J115" s="769"/>
      <c r="K115" s="769"/>
      <c r="L115" s="769"/>
      <c r="M115" s="769"/>
      <c r="N115" s="769"/>
      <c r="O115" s="769"/>
      <c r="P115" s="769"/>
      <c r="Q115" s="769"/>
      <c r="R115" s="769"/>
      <c r="S115" s="769"/>
      <c r="T115" s="769"/>
      <c r="U115" s="769"/>
      <c r="V115" s="769"/>
      <c r="W115" s="769"/>
      <c r="X115" s="769"/>
      <c r="Y115" s="769"/>
      <c r="Z115" s="769"/>
      <c r="AA115" s="769"/>
      <c r="AB115" s="769"/>
      <c r="AC115" s="769"/>
      <c r="AD115" s="769"/>
      <c r="AE115" s="769"/>
      <c r="AF115" s="769"/>
      <c r="AG115" s="769"/>
      <c r="AH115" s="769"/>
      <c r="AI115" s="769"/>
      <c r="AJ115" s="769"/>
      <c r="AK115" s="769"/>
    </row>
    <row r="116" spans="1:37" ht="12.75">
      <c r="A116" s="748" t="s">
        <v>3302</v>
      </c>
      <c r="B116" s="773" t="s">
        <v>6391</v>
      </c>
      <c r="C116" s="680">
        <v>4</v>
      </c>
      <c r="D116" s="54" t="e">
        <f t="shared" ref="D116:D140" si="6">E116/G116</f>
        <v>#VALUE!</v>
      </c>
      <c r="E116" s="54" t="str">
        <f>IFERROR(VLOOKUP(N116,Cennik!$A$4:$B436, 2, FALSE()) * O116 + VLOOKUP(P116,Cennik!$A$4:$B436, 2, FALSE()) * Q116 + VLOOKUP(R116,Cennik!$A$4:$B436, 2, FALSE()) * S116 + VLOOKUP(T116,Cennik!$A$4:$B436, 2, FALSE()) * U116 + VLOOKUP(V116,Cennik!$A$4:$B436, 2, FALSE()) * W116 + VLOOKUP(X116,Cennik!$A$4:$B436, 2, FALSE()) * Y116 + VLOOKUP(Z116,Cennik!$A$4:$B436, 2, FALSE()) * AA116 + VLOOKUP(AB116,Cennik!$A$4:$B436, 2, FALSE()) * AC116 + VLOOKUP(AD116,Cennik!$A$4:$B436, 2, FALSE()) * AE116 + VLOOKUP(AF116,Cennik!$A$4:$B436, 2, FALSE()) * AG116 + VLOOKUP(AH116,Cennik!$A$4:$B436, 2, FALSE()) * AI116 + VLOOKUP(AJ116,Cennik!$A$4:$B436, 2, FALSE()) * AK116 + VLOOKUP("Stamina",Cennik!$A$4:$B436,2,FALSE()) * L116,"Brak wartości")</f>
        <v>Brak wartości</v>
      </c>
      <c r="F116" s="18" t="s">
        <v>6392</v>
      </c>
      <c r="G116" s="18">
        <v>1</v>
      </c>
      <c r="H116" s="18" t="s">
        <v>4531</v>
      </c>
      <c r="I116" s="18">
        <v>5</v>
      </c>
      <c r="J116" s="18"/>
      <c r="K116" s="18">
        <v>15</v>
      </c>
      <c r="L116" s="18">
        <v>60</v>
      </c>
      <c r="M116" s="18" t="s">
        <v>12651</v>
      </c>
      <c r="N116" s="184" t="s">
        <v>6756</v>
      </c>
      <c r="O116" s="184">
        <v>1</v>
      </c>
      <c r="P116" s="677" t="s">
        <v>5896</v>
      </c>
      <c r="Q116" s="677">
        <v>1</v>
      </c>
      <c r="R116" s="675" t="s">
        <v>6761</v>
      </c>
      <c r="S116" s="675">
        <v>1</v>
      </c>
      <c r="T116" s="674" t="s">
        <v>5916</v>
      </c>
      <c r="U116" s="674">
        <v>1</v>
      </c>
      <c r="V116" s="672" t="s">
        <v>6820</v>
      </c>
      <c r="W116" s="672">
        <v>1</v>
      </c>
      <c r="X116" s="678" t="s">
        <v>5926</v>
      </c>
      <c r="Y116" s="678">
        <v>1</v>
      </c>
      <c r="Z116" s="679" t="s">
        <v>5936</v>
      </c>
      <c r="AA116" s="679">
        <v>1</v>
      </c>
      <c r="AB116" s="679" t="s">
        <v>40</v>
      </c>
      <c r="AC116" s="680"/>
      <c r="AD116" s="681" t="s">
        <v>40</v>
      </c>
      <c r="AE116" s="681"/>
      <c r="AF116" s="18" t="s">
        <v>40</v>
      </c>
      <c r="AG116" s="18"/>
      <c r="AH116" s="184" t="s">
        <v>40</v>
      </c>
      <c r="AI116" s="184"/>
      <c r="AJ116" s="677" t="s">
        <v>40</v>
      </c>
      <c r="AK116" s="677"/>
    </row>
    <row r="117" spans="1:37" ht="12.75">
      <c r="A117" s="748" t="s">
        <v>3302</v>
      </c>
      <c r="B117" s="773" t="s">
        <v>6395</v>
      </c>
      <c r="C117" s="680">
        <v>4</v>
      </c>
      <c r="D117" s="54" t="e">
        <f t="shared" si="6"/>
        <v>#VALUE!</v>
      </c>
      <c r="E117" s="54" t="str">
        <f>IFERROR(VLOOKUP(N117,Cennik!$A$4:$B436, 2, FALSE()) * O117 + VLOOKUP(P117,Cennik!$A$4:$B436, 2, FALSE()) * Q117 + VLOOKUP(R117,Cennik!$A$4:$B436, 2, FALSE()) * S117 + VLOOKUP(T117,Cennik!$A$4:$B436, 2, FALSE()) * U117 + VLOOKUP(V117,Cennik!$A$4:$B436, 2, FALSE()) * W117 + VLOOKUP(X117,Cennik!$A$4:$B436, 2, FALSE()) * Y117 + VLOOKUP(Z117,Cennik!$A$4:$B436, 2, FALSE()) * AA117 + VLOOKUP(AB117,Cennik!$A$4:$B436, 2, FALSE()) * AC117 + VLOOKUP(AD117,Cennik!$A$4:$B436, 2, FALSE()) * AE117 + VLOOKUP(AF117,Cennik!$A$4:$B436, 2, FALSE()) * AG117 + VLOOKUP(AH117,Cennik!$A$4:$B436, 2, FALSE()) * AI117 + VLOOKUP(AJ117,Cennik!$A$4:$B436, 2, FALSE()) * AK117 + VLOOKUP("Stamina",Cennik!$A$4:$B436,2,FALSE()) * L117,"Brak wartości")</f>
        <v>Brak wartości</v>
      </c>
      <c r="F117" s="18" t="s">
        <v>6392</v>
      </c>
      <c r="G117" s="18">
        <v>1</v>
      </c>
      <c r="H117" s="18" t="s">
        <v>4531</v>
      </c>
      <c r="I117" s="18">
        <v>5</v>
      </c>
      <c r="J117" s="18"/>
      <c r="K117" s="18">
        <v>15</v>
      </c>
      <c r="L117" s="18">
        <v>60</v>
      </c>
      <c r="M117" s="18" t="s">
        <v>12651</v>
      </c>
      <c r="N117" s="184" t="s">
        <v>6756</v>
      </c>
      <c r="O117" s="184">
        <v>1</v>
      </c>
      <c r="P117" s="677" t="s">
        <v>5896</v>
      </c>
      <c r="Q117" s="677">
        <v>1</v>
      </c>
      <c r="R117" s="675" t="s">
        <v>6761</v>
      </c>
      <c r="S117" s="675">
        <v>1</v>
      </c>
      <c r="T117" s="674" t="s">
        <v>5916</v>
      </c>
      <c r="U117" s="674">
        <v>1</v>
      </c>
      <c r="V117" s="672" t="s">
        <v>6820</v>
      </c>
      <c r="W117" s="672">
        <v>1</v>
      </c>
      <c r="X117" s="678" t="s">
        <v>5926</v>
      </c>
      <c r="Y117" s="678">
        <v>1</v>
      </c>
      <c r="Z117" s="679" t="s">
        <v>5936</v>
      </c>
      <c r="AA117" s="679">
        <v>1</v>
      </c>
      <c r="AB117" s="679" t="s">
        <v>40</v>
      </c>
      <c r="AC117" s="680"/>
      <c r="AD117" s="681" t="s">
        <v>40</v>
      </c>
      <c r="AE117" s="681"/>
      <c r="AF117" s="18" t="s">
        <v>40</v>
      </c>
      <c r="AG117" s="18"/>
      <c r="AH117" s="184" t="s">
        <v>40</v>
      </c>
      <c r="AI117" s="184"/>
      <c r="AJ117" s="677" t="s">
        <v>40</v>
      </c>
      <c r="AK117" s="677"/>
    </row>
    <row r="118" spans="1:37" ht="12.75">
      <c r="A118" s="748" t="s">
        <v>3302</v>
      </c>
      <c r="B118" s="773" t="s">
        <v>6398</v>
      </c>
      <c r="C118" s="680">
        <v>4</v>
      </c>
      <c r="D118" s="54" t="e">
        <f t="shared" si="6"/>
        <v>#VALUE!</v>
      </c>
      <c r="E118" s="54" t="str">
        <f>IFERROR(VLOOKUP(N118,Cennik!$A$4:$B436, 2, FALSE()) * O118 + VLOOKUP(P118,Cennik!$A$4:$B436, 2, FALSE()) * Q118 + VLOOKUP(R118,Cennik!$A$4:$B436, 2, FALSE()) * S118 + VLOOKUP(T118,Cennik!$A$4:$B436, 2, FALSE()) * U118 + VLOOKUP(V118,Cennik!$A$4:$B436, 2, FALSE()) * W118 + VLOOKUP(X118,Cennik!$A$4:$B436, 2, FALSE()) * Y118 + VLOOKUP(Z118,Cennik!$A$4:$B436, 2, FALSE()) * AA118 + VLOOKUP(AB118,Cennik!$A$4:$B436, 2, FALSE()) * AC118 + VLOOKUP(AD118,Cennik!$A$4:$B436, 2, FALSE()) * AE118 + VLOOKUP(AF118,Cennik!$A$4:$B436, 2, FALSE()) * AG118 + VLOOKUP(AH118,Cennik!$A$4:$B436, 2, FALSE()) * AI118 + VLOOKUP(AJ118,Cennik!$A$4:$B436, 2, FALSE()) * AK118 + VLOOKUP("Stamina",Cennik!$A$4:$B436,2,FALSE()) * L118,"Brak wartości")</f>
        <v>Brak wartości</v>
      </c>
      <c r="F118" s="18" t="s">
        <v>6392</v>
      </c>
      <c r="G118" s="18">
        <v>1</v>
      </c>
      <c r="H118" s="18" t="s">
        <v>4531</v>
      </c>
      <c r="I118" s="18">
        <v>5</v>
      </c>
      <c r="J118" s="18"/>
      <c r="K118" s="18">
        <v>15</v>
      </c>
      <c r="L118" s="18">
        <v>60</v>
      </c>
      <c r="M118" s="18" t="s">
        <v>12651</v>
      </c>
      <c r="N118" s="184" t="s">
        <v>6756</v>
      </c>
      <c r="O118" s="184">
        <v>1</v>
      </c>
      <c r="P118" s="677" t="s">
        <v>5896</v>
      </c>
      <c r="Q118" s="677">
        <v>1</v>
      </c>
      <c r="R118" s="675" t="s">
        <v>6761</v>
      </c>
      <c r="S118" s="675">
        <v>1</v>
      </c>
      <c r="T118" s="674" t="s">
        <v>5916</v>
      </c>
      <c r="U118" s="674">
        <v>1</v>
      </c>
      <c r="V118" s="672" t="s">
        <v>6820</v>
      </c>
      <c r="W118" s="672">
        <v>1</v>
      </c>
      <c r="X118" s="678" t="s">
        <v>5926</v>
      </c>
      <c r="Y118" s="678">
        <v>1</v>
      </c>
      <c r="Z118" s="679" t="s">
        <v>5936</v>
      </c>
      <c r="AA118" s="679">
        <v>1</v>
      </c>
      <c r="AB118" s="679" t="s">
        <v>40</v>
      </c>
      <c r="AC118" s="680"/>
      <c r="AD118" s="681" t="s">
        <v>40</v>
      </c>
      <c r="AE118" s="681"/>
      <c r="AF118" s="18" t="s">
        <v>40</v>
      </c>
      <c r="AG118" s="18"/>
      <c r="AH118" s="184" t="s">
        <v>40</v>
      </c>
      <c r="AI118" s="184"/>
      <c r="AJ118" s="677" t="s">
        <v>40</v>
      </c>
      <c r="AK118" s="677"/>
    </row>
    <row r="119" spans="1:37" ht="12.75">
      <c r="A119" s="748" t="s">
        <v>3302</v>
      </c>
      <c r="B119" s="773" t="s">
        <v>6401</v>
      </c>
      <c r="C119" s="680">
        <v>4</v>
      </c>
      <c r="D119" s="54" t="e">
        <f t="shared" si="6"/>
        <v>#VALUE!</v>
      </c>
      <c r="E119" s="54" t="str">
        <f>IFERROR(VLOOKUP(N119,Cennik!$A$4:$B436, 2, FALSE()) * O119 + VLOOKUP(P119,Cennik!$A$4:$B436, 2, FALSE()) * Q119 + VLOOKUP(R119,Cennik!$A$4:$B436, 2, FALSE()) * S119 + VLOOKUP(T119,Cennik!$A$4:$B436, 2, FALSE()) * U119 + VLOOKUP(V119,Cennik!$A$4:$B436, 2, FALSE()) * W119 + VLOOKUP(X119,Cennik!$A$4:$B436, 2, FALSE()) * Y119 + VLOOKUP(Z119,Cennik!$A$4:$B436, 2, FALSE()) * AA119 + VLOOKUP(AB119,Cennik!$A$4:$B436, 2, FALSE()) * AC119 + VLOOKUP(AD119,Cennik!$A$4:$B436, 2, FALSE()) * AE119 + VLOOKUP(AF119,Cennik!$A$4:$B436, 2, FALSE()) * AG119 + VLOOKUP(AH119,Cennik!$A$4:$B436, 2, FALSE()) * AI119 + VLOOKUP(AJ119,Cennik!$A$4:$B436, 2, FALSE()) * AK119 + VLOOKUP("Stamina",Cennik!$A$4:$B436,2,FALSE()) * L119,"Brak wartości")</f>
        <v>Brak wartości</v>
      </c>
      <c r="F119" s="18" t="s">
        <v>6392</v>
      </c>
      <c r="G119" s="18">
        <v>1</v>
      </c>
      <c r="H119" s="18" t="s">
        <v>4531</v>
      </c>
      <c r="I119" s="18">
        <v>5</v>
      </c>
      <c r="J119" s="18"/>
      <c r="K119" s="18">
        <v>15</v>
      </c>
      <c r="L119" s="18">
        <v>60</v>
      </c>
      <c r="M119" s="18" t="s">
        <v>12651</v>
      </c>
      <c r="N119" s="184" t="s">
        <v>6756</v>
      </c>
      <c r="O119" s="184">
        <v>1</v>
      </c>
      <c r="P119" s="677" t="s">
        <v>5896</v>
      </c>
      <c r="Q119" s="677">
        <v>1</v>
      </c>
      <c r="R119" s="675" t="s">
        <v>6761</v>
      </c>
      <c r="S119" s="675">
        <v>1</v>
      </c>
      <c r="T119" s="674" t="s">
        <v>5916</v>
      </c>
      <c r="U119" s="674">
        <v>1</v>
      </c>
      <c r="V119" s="672" t="s">
        <v>6820</v>
      </c>
      <c r="W119" s="672">
        <v>1</v>
      </c>
      <c r="X119" s="678" t="s">
        <v>5926</v>
      </c>
      <c r="Y119" s="678">
        <v>1</v>
      </c>
      <c r="Z119" s="679" t="s">
        <v>5936</v>
      </c>
      <c r="AA119" s="679">
        <v>1</v>
      </c>
      <c r="AB119" s="679" t="s">
        <v>40</v>
      </c>
      <c r="AC119" s="680"/>
      <c r="AD119" s="681" t="s">
        <v>40</v>
      </c>
      <c r="AE119" s="681"/>
      <c r="AF119" s="18" t="s">
        <v>40</v>
      </c>
      <c r="AG119" s="18"/>
      <c r="AH119" s="184" t="s">
        <v>40</v>
      </c>
      <c r="AI119" s="184"/>
      <c r="AJ119" s="677" t="s">
        <v>40</v>
      </c>
      <c r="AK119" s="677"/>
    </row>
    <row r="120" spans="1:37" ht="12.75">
      <c r="A120" s="748" t="s">
        <v>3302</v>
      </c>
      <c r="B120" s="773" t="s">
        <v>6404</v>
      </c>
      <c r="C120" s="680">
        <v>4</v>
      </c>
      <c r="D120" s="54" t="e">
        <f t="shared" si="6"/>
        <v>#VALUE!</v>
      </c>
      <c r="E120" s="54" t="str">
        <f>IFERROR(VLOOKUP(N120,Cennik!$A$4:$B436, 2, FALSE()) * O120 + VLOOKUP(P120,Cennik!$A$4:$B436, 2, FALSE()) * Q120 + VLOOKUP(R120,Cennik!$A$4:$B436, 2, FALSE()) * S120 + VLOOKUP(T120,Cennik!$A$4:$B436, 2, FALSE()) * U120 + VLOOKUP(V120,Cennik!$A$4:$B436, 2, FALSE()) * W120 + VLOOKUP(X120,Cennik!$A$4:$B436, 2, FALSE()) * Y120 + VLOOKUP(Z120,Cennik!$A$4:$B436, 2, FALSE()) * AA120 + VLOOKUP(AB120,Cennik!$A$4:$B436, 2, FALSE()) * AC120 + VLOOKUP(AD120,Cennik!$A$4:$B436, 2, FALSE()) * AE120 + VLOOKUP(AF120,Cennik!$A$4:$B436, 2, FALSE()) * AG120 + VLOOKUP(AH120,Cennik!$A$4:$B436, 2, FALSE()) * AI120 + VLOOKUP(AJ120,Cennik!$A$4:$B436, 2, FALSE()) * AK120 + VLOOKUP("Stamina",Cennik!$A$4:$B436,2,FALSE()) * L120,"Brak wartości")</f>
        <v>Brak wartości</v>
      </c>
      <c r="F120" s="18" t="s">
        <v>6392</v>
      </c>
      <c r="G120" s="18">
        <v>1</v>
      </c>
      <c r="H120" s="18" t="s">
        <v>4531</v>
      </c>
      <c r="I120" s="18">
        <v>5</v>
      </c>
      <c r="J120" s="18"/>
      <c r="K120" s="18">
        <v>15</v>
      </c>
      <c r="L120" s="18">
        <v>60</v>
      </c>
      <c r="M120" s="18" t="s">
        <v>12651</v>
      </c>
      <c r="N120" s="184" t="s">
        <v>6756</v>
      </c>
      <c r="O120" s="184">
        <v>1</v>
      </c>
      <c r="P120" s="677" t="s">
        <v>5896</v>
      </c>
      <c r="Q120" s="677">
        <v>1</v>
      </c>
      <c r="R120" s="675" t="s">
        <v>6761</v>
      </c>
      <c r="S120" s="675">
        <v>1</v>
      </c>
      <c r="T120" s="674" t="s">
        <v>5916</v>
      </c>
      <c r="U120" s="674">
        <v>1</v>
      </c>
      <c r="V120" s="672" t="s">
        <v>6820</v>
      </c>
      <c r="W120" s="672">
        <v>1</v>
      </c>
      <c r="X120" s="678" t="s">
        <v>5926</v>
      </c>
      <c r="Y120" s="678">
        <v>1</v>
      </c>
      <c r="Z120" s="679" t="s">
        <v>5936</v>
      </c>
      <c r="AA120" s="679">
        <v>1</v>
      </c>
      <c r="AB120" s="679" t="s">
        <v>40</v>
      </c>
      <c r="AC120" s="680"/>
      <c r="AD120" s="681" t="s">
        <v>40</v>
      </c>
      <c r="AE120" s="681"/>
      <c r="AF120" s="18" t="s">
        <v>40</v>
      </c>
      <c r="AG120" s="18"/>
      <c r="AH120" s="184" t="s">
        <v>40</v>
      </c>
      <c r="AI120" s="184"/>
      <c r="AJ120" s="677" t="s">
        <v>40</v>
      </c>
      <c r="AK120" s="677"/>
    </row>
    <row r="121" spans="1:37" ht="12.75">
      <c r="A121" s="748" t="s">
        <v>3302</v>
      </c>
      <c r="B121" s="773" t="s">
        <v>6407</v>
      </c>
      <c r="C121" s="680">
        <v>4</v>
      </c>
      <c r="D121" s="54" t="e">
        <f t="shared" si="6"/>
        <v>#VALUE!</v>
      </c>
      <c r="E121" s="54" t="str">
        <f>IFERROR(VLOOKUP(N121,Cennik!$A$4:$B436, 2, FALSE()) * O121 + VLOOKUP(P121,Cennik!$A$4:$B436, 2, FALSE()) * Q121 + VLOOKUP(R121,Cennik!$A$4:$B436, 2, FALSE()) * S121 + VLOOKUP(T121,Cennik!$A$4:$B436, 2, FALSE()) * U121 + VLOOKUP(V121,Cennik!$A$4:$B436, 2, FALSE()) * W121 + VLOOKUP(X121,Cennik!$A$4:$B436, 2, FALSE()) * Y121 + VLOOKUP(Z121,Cennik!$A$4:$B436, 2, FALSE()) * AA121 + VLOOKUP(AB121,Cennik!$A$4:$B436, 2, FALSE()) * AC121 + VLOOKUP(AD121,Cennik!$A$4:$B436, 2, FALSE()) * AE121 + VLOOKUP(AF121,Cennik!$A$4:$B436, 2, FALSE()) * AG121 + VLOOKUP(AH121,Cennik!$A$4:$B436, 2, FALSE()) * AI121 + VLOOKUP(AJ121,Cennik!$A$4:$B436, 2, FALSE()) * AK121 + VLOOKUP("Stamina",Cennik!$A$4:$B436,2,FALSE()) * L121,"Brak wartości")</f>
        <v>Brak wartości</v>
      </c>
      <c r="F121" s="18" t="s">
        <v>6392</v>
      </c>
      <c r="G121" s="18">
        <v>1</v>
      </c>
      <c r="H121" s="18" t="s">
        <v>4531</v>
      </c>
      <c r="I121" s="18">
        <v>5</v>
      </c>
      <c r="J121" s="18"/>
      <c r="K121" s="18">
        <v>15</v>
      </c>
      <c r="L121" s="18">
        <v>60</v>
      </c>
      <c r="M121" s="18" t="s">
        <v>12651</v>
      </c>
      <c r="N121" s="184" t="s">
        <v>6756</v>
      </c>
      <c r="O121" s="184">
        <v>1</v>
      </c>
      <c r="P121" s="677" t="s">
        <v>5896</v>
      </c>
      <c r="Q121" s="677">
        <v>1</v>
      </c>
      <c r="R121" s="675" t="s">
        <v>6761</v>
      </c>
      <c r="S121" s="675">
        <v>1</v>
      </c>
      <c r="T121" s="674" t="s">
        <v>5916</v>
      </c>
      <c r="U121" s="674">
        <v>1</v>
      </c>
      <c r="V121" s="672" t="s">
        <v>6820</v>
      </c>
      <c r="W121" s="672">
        <v>1</v>
      </c>
      <c r="X121" s="678" t="s">
        <v>5926</v>
      </c>
      <c r="Y121" s="678">
        <v>1</v>
      </c>
      <c r="Z121" s="679" t="s">
        <v>5936</v>
      </c>
      <c r="AA121" s="679">
        <v>1</v>
      </c>
      <c r="AB121" s="679" t="s">
        <v>40</v>
      </c>
      <c r="AC121" s="680"/>
      <c r="AD121" s="681" t="s">
        <v>40</v>
      </c>
      <c r="AE121" s="681"/>
      <c r="AF121" s="18" t="s">
        <v>40</v>
      </c>
      <c r="AG121" s="18"/>
      <c r="AH121" s="184" t="s">
        <v>40</v>
      </c>
      <c r="AI121" s="184"/>
      <c r="AJ121" s="677" t="s">
        <v>40</v>
      </c>
      <c r="AK121" s="677"/>
    </row>
    <row r="122" spans="1:37" ht="12.75">
      <c r="A122" s="748" t="s">
        <v>3302</v>
      </c>
      <c r="B122" s="773" t="s">
        <v>6410</v>
      </c>
      <c r="C122" s="680">
        <v>4</v>
      </c>
      <c r="D122" s="54" t="e">
        <f t="shared" si="6"/>
        <v>#VALUE!</v>
      </c>
      <c r="E122" s="54" t="str">
        <f>IFERROR(VLOOKUP(N122,Cennik!$A$4:$B436, 2, FALSE()) * O122 + VLOOKUP(P122,Cennik!$A$4:$B436, 2, FALSE()) * Q122 + VLOOKUP(R122,Cennik!$A$4:$B436, 2, FALSE()) * S122 + VLOOKUP(T122,Cennik!$A$4:$B436, 2, FALSE()) * U122 + VLOOKUP(V122,Cennik!$A$4:$B436, 2, FALSE()) * W122 + VLOOKUP(X122,Cennik!$A$4:$B436, 2, FALSE()) * Y122 + VLOOKUP(Z122,Cennik!$A$4:$B436, 2, FALSE()) * AA122 + VLOOKUP(AB122,Cennik!$A$4:$B436, 2, FALSE()) * AC122 + VLOOKUP(AD122,Cennik!$A$4:$B436, 2, FALSE()) * AE122 + VLOOKUP(AF122,Cennik!$A$4:$B436, 2, FALSE()) * AG122 + VLOOKUP(AH122,Cennik!$A$4:$B436, 2, FALSE()) * AI122 + VLOOKUP(AJ122,Cennik!$A$4:$B436, 2, FALSE()) * AK122 + VLOOKUP("Stamina",Cennik!$A$4:$B436,2,FALSE()) * L122,"Brak wartości")</f>
        <v>Brak wartości</v>
      </c>
      <c r="F122" s="18" t="s">
        <v>6392</v>
      </c>
      <c r="G122" s="18">
        <v>1</v>
      </c>
      <c r="H122" s="18" t="s">
        <v>4531</v>
      </c>
      <c r="I122" s="18">
        <v>5</v>
      </c>
      <c r="J122" s="18"/>
      <c r="K122" s="18">
        <v>15</v>
      </c>
      <c r="L122" s="18">
        <v>60</v>
      </c>
      <c r="M122" s="18" t="s">
        <v>12651</v>
      </c>
      <c r="N122" s="184" t="s">
        <v>6756</v>
      </c>
      <c r="O122" s="184">
        <v>1</v>
      </c>
      <c r="P122" s="677" t="s">
        <v>5896</v>
      </c>
      <c r="Q122" s="677">
        <v>1</v>
      </c>
      <c r="R122" s="675" t="s">
        <v>6761</v>
      </c>
      <c r="S122" s="675">
        <v>1</v>
      </c>
      <c r="T122" s="674" t="s">
        <v>5916</v>
      </c>
      <c r="U122" s="674">
        <v>1</v>
      </c>
      <c r="V122" s="672" t="s">
        <v>6820</v>
      </c>
      <c r="W122" s="672">
        <v>1</v>
      </c>
      <c r="X122" s="678" t="s">
        <v>5926</v>
      </c>
      <c r="Y122" s="678">
        <v>1</v>
      </c>
      <c r="Z122" s="679" t="s">
        <v>5936</v>
      </c>
      <c r="AA122" s="679">
        <v>1</v>
      </c>
      <c r="AB122" s="679" t="s">
        <v>40</v>
      </c>
      <c r="AC122" s="680"/>
      <c r="AD122" s="681" t="s">
        <v>40</v>
      </c>
      <c r="AE122" s="681"/>
      <c r="AF122" s="18" t="s">
        <v>40</v>
      </c>
      <c r="AG122" s="18"/>
      <c r="AH122" s="184" t="s">
        <v>40</v>
      </c>
      <c r="AI122" s="184"/>
      <c r="AJ122" s="677" t="s">
        <v>40</v>
      </c>
      <c r="AK122" s="677"/>
    </row>
    <row r="123" spans="1:37" ht="12.75">
      <c r="A123" s="748" t="s">
        <v>3302</v>
      </c>
      <c r="B123" s="773" t="s">
        <v>6414</v>
      </c>
      <c r="C123" s="680">
        <v>4</v>
      </c>
      <c r="D123" s="54" t="e">
        <f t="shared" si="6"/>
        <v>#VALUE!</v>
      </c>
      <c r="E123" s="54" t="str">
        <f>IFERROR(VLOOKUP(N123,Cennik!$A$4:$B436, 2, FALSE()) * O123 + VLOOKUP(P123,Cennik!$A$4:$B436, 2, FALSE()) * Q123 + VLOOKUP(R123,Cennik!$A$4:$B436, 2, FALSE()) * S123 + VLOOKUP(T123,Cennik!$A$4:$B436, 2, FALSE()) * U123 + VLOOKUP(V123,Cennik!$A$4:$B436, 2, FALSE()) * W123 + VLOOKUP(X123,Cennik!$A$4:$B436, 2, FALSE()) * Y123 + VLOOKUP(Z123,Cennik!$A$4:$B436, 2, FALSE()) * AA123 + VLOOKUP(AB123,Cennik!$A$4:$B436, 2, FALSE()) * AC123 + VLOOKUP(AD123,Cennik!$A$4:$B436, 2, FALSE()) * AE123 + VLOOKUP(AF123,Cennik!$A$4:$B436, 2, FALSE()) * AG123 + VLOOKUP(AH123,Cennik!$A$4:$B436, 2, FALSE()) * AI123 + VLOOKUP(AJ123,Cennik!$A$4:$B436, 2, FALSE()) * AK123 + VLOOKUP("Stamina",Cennik!$A$4:$B436,2,FALSE()) * L123,"Brak wartości")</f>
        <v>Brak wartości</v>
      </c>
      <c r="F123" s="18" t="s">
        <v>6392</v>
      </c>
      <c r="G123" s="18">
        <v>1</v>
      </c>
      <c r="H123" s="18" t="s">
        <v>4531</v>
      </c>
      <c r="I123" s="18">
        <v>5</v>
      </c>
      <c r="J123" s="18"/>
      <c r="K123" s="18">
        <v>15</v>
      </c>
      <c r="L123" s="18">
        <v>60</v>
      </c>
      <c r="M123" s="18" t="s">
        <v>12651</v>
      </c>
      <c r="N123" s="184" t="s">
        <v>6756</v>
      </c>
      <c r="O123" s="184">
        <v>1</v>
      </c>
      <c r="P123" s="677" t="s">
        <v>5896</v>
      </c>
      <c r="Q123" s="677">
        <v>1</v>
      </c>
      <c r="R123" s="675" t="s">
        <v>6761</v>
      </c>
      <c r="S123" s="675">
        <v>1</v>
      </c>
      <c r="T123" s="674" t="s">
        <v>5916</v>
      </c>
      <c r="U123" s="674">
        <v>1</v>
      </c>
      <c r="V123" s="672" t="s">
        <v>6820</v>
      </c>
      <c r="W123" s="672">
        <v>1</v>
      </c>
      <c r="X123" s="678" t="s">
        <v>5926</v>
      </c>
      <c r="Y123" s="678">
        <v>1</v>
      </c>
      <c r="Z123" s="679" t="s">
        <v>5936</v>
      </c>
      <c r="AA123" s="679">
        <v>1</v>
      </c>
      <c r="AB123" s="679" t="s">
        <v>40</v>
      </c>
      <c r="AC123" s="680"/>
      <c r="AD123" s="681" t="s">
        <v>40</v>
      </c>
      <c r="AE123" s="681"/>
      <c r="AF123" s="18" t="s">
        <v>40</v>
      </c>
      <c r="AG123" s="18"/>
      <c r="AH123" s="184" t="s">
        <v>40</v>
      </c>
      <c r="AI123" s="184"/>
      <c r="AJ123" s="677" t="s">
        <v>40</v>
      </c>
      <c r="AK123" s="677"/>
    </row>
    <row r="124" spans="1:37" ht="12.75">
      <c r="A124" s="748" t="s">
        <v>3302</v>
      </c>
      <c r="B124" s="773" t="s">
        <v>6418</v>
      </c>
      <c r="C124" s="680">
        <v>4</v>
      </c>
      <c r="D124" s="54" t="e">
        <f t="shared" si="6"/>
        <v>#VALUE!</v>
      </c>
      <c r="E124" s="54" t="str">
        <f>IFERROR(VLOOKUP(N124,Cennik!$A$4:$B436, 2, FALSE()) * O124 + VLOOKUP(P124,Cennik!$A$4:$B436, 2, FALSE()) * Q124 + VLOOKUP(R124,Cennik!$A$4:$B436, 2, FALSE()) * S124 + VLOOKUP(T124,Cennik!$A$4:$B436, 2, FALSE()) * U124 + VLOOKUP(V124,Cennik!$A$4:$B436, 2, FALSE()) * W124 + VLOOKUP(X124,Cennik!$A$4:$B436, 2, FALSE()) * Y124 + VLOOKUP(Z124,Cennik!$A$4:$B436, 2, FALSE()) * AA124 + VLOOKUP(AB124,Cennik!$A$4:$B436, 2, FALSE()) * AC124 + VLOOKUP(AD124,Cennik!$A$4:$B436, 2, FALSE()) * AE124 + VLOOKUP(AF124,Cennik!$A$4:$B436, 2, FALSE()) * AG124 + VLOOKUP(AH124,Cennik!$A$4:$B436, 2, FALSE()) * AI124 + VLOOKUP(AJ124,Cennik!$A$4:$B436, 2, FALSE()) * AK124 + VLOOKUP("Stamina",Cennik!$A$4:$B436,2,FALSE()) * L124,"Brak wartości")</f>
        <v>Brak wartości</v>
      </c>
      <c r="F124" s="18" t="s">
        <v>6392</v>
      </c>
      <c r="G124" s="18">
        <v>1</v>
      </c>
      <c r="H124" s="18" t="s">
        <v>4531</v>
      </c>
      <c r="I124" s="18">
        <v>5</v>
      </c>
      <c r="J124" s="18"/>
      <c r="K124" s="18">
        <v>15</v>
      </c>
      <c r="L124" s="18">
        <v>60</v>
      </c>
      <c r="M124" s="18" t="s">
        <v>12651</v>
      </c>
      <c r="N124" s="184" t="s">
        <v>6756</v>
      </c>
      <c r="O124" s="184">
        <v>1</v>
      </c>
      <c r="P124" s="677" t="s">
        <v>5896</v>
      </c>
      <c r="Q124" s="677">
        <v>1</v>
      </c>
      <c r="R124" s="675" t="s">
        <v>6761</v>
      </c>
      <c r="S124" s="675">
        <v>1</v>
      </c>
      <c r="T124" s="674" t="s">
        <v>5916</v>
      </c>
      <c r="U124" s="674">
        <v>1</v>
      </c>
      <c r="V124" s="672" t="s">
        <v>6820</v>
      </c>
      <c r="W124" s="672">
        <v>1</v>
      </c>
      <c r="X124" s="678" t="s">
        <v>5926</v>
      </c>
      <c r="Y124" s="678">
        <v>1</v>
      </c>
      <c r="Z124" s="679" t="s">
        <v>5936</v>
      </c>
      <c r="AA124" s="679">
        <v>1</v>
      </c>
      <c r="AB124" s="679" t="s">
        <v>40</v>
      </c>
      <c r="AC124" s="680"/>
      <c r="AD124" s="681" t="s">
        <v>40</v>
      </c>
      <c r="AE124" s="681"/>
      <c r="AF124" s="18" t="s">
        <v>40</v>
      </c>
      <c r="AG124" s="18"/>
      <c r="AH124" s="184" t="s">
        <v>40</v>
      </c>
      <c r="AI124" s="184"/>
      <c r="AJ124" s="677" t="s">
        <v>40</v>
      </c>
      <c r="AK124" s="677"/>
    </row>
    <row r="125" spans="1:37" ht="12.75">
      <c r="A125" s="748" t="s">
        <v>3302</v>
      </c>
      <c r="B125" s="773" t="s">
        <v>6422</v>
      </c>
      <c r="C125" s="680">
        <v>4</v>
      </c>
      <c r="D125" s="54" t="e">
        <f t="shared" si="6"/>
        <v>#VALUE!</v>
      </c>
      <c r="E125" s="54" t="str">
        <f>IFERROR(VLOOKUP(N125,Cennik!$A$4:$B436, 2, FALSE()) * O125 + VLOOKUP(P125,Cennik!$A$4:$B436, 2, FALSE()) * Q125 + VLOOKUP(R125,Cennik!$A$4:$B436, 2, FALSE()) * S125 + VLOOKUP(T125,Cennik!$A$4:$B436, 2, FALSE()) * U125 + VLOOKUP(V125,Cennik!$A$4:$B436, 2, FALSE()) * W125 + VLOOKUP(X125,Cennik!$A$4:$B436, 2, FALSE()) * Y125 + VLOOKUP(Z125,Cennik!$A$4:$B436, 2, FALSE()) * AA125 + VLOOKUP(AB125,Cennik!$A$4:$B436, 2, FALSE()) * AC125 + VLOOKUP(AD125,Cennik!$A$4:$B436, 2, FALSE()) * AE125 + VLOOKUP(AF125,Cennik!$A$4:$B436, 2, FALSE()) * AG125 + VLOOKUP(AH125,Cennik!$A$4:$B436, 2, FALSE()) * AI125 + VLOOKUP(AJ125,Cennik!$A$4:$B436, 2, FALSE()) * AK125 + VLOOKUP("Stamina",Cennik!$A$4:$B436,2,FALSE()) * L125,"Brak wartości")</f>
        <v>Brak wartości</v>
      </c>
      <c r="F125" s="18" t="s">
        <v>6392</v>
      </c>
      <c r="G125" s="18">
        <v>1</v>
      </c>
      <c r="H125" s="18" t="s">
        <v>4531</v>
      </c>
      <c r="I125" s="18">
        <v>5</v>
      </c>
      <c r="J125" s="18"/>
      <c r="K125" s="18">
        <v>15</v>
      </c>
      <c r="L125" s="18">
        <v>60</v>
      </c>
      <c r="M125" s="18" t="s">
        <v>12651</v>
      </c>
      <c r="N125" s="184" t="s">
        <v>6756</v>
      </c>
      <c r="O125" s="184">
        <v>1</v>
      </c>
      <c r="P125" s="677" t="s">
        <v>5896</v>
      </c>
      <c r="Q125" s="677">
        <v>1</v>
      </c>
      <c r="R125" s="675" t="s">
        <v>6761</v>
      </c>
      <c r="S125" s="675">
        <v>1</v>
      </c>
      <c r="T125" s="674" t="s">
        <v>5916</v>
      </c>
      <c r="U125" s="674">
        <v>1</v>
      </c>
      <c r="V125" s="672" t="s">
        <v>6820</v>
      </c>
      <c r="W125" s="672">
        <v>1</v>
      </c>
      <c r="X125" s="678" t="s">
        <v>5926</v>
      </c>
      <c r="Y125" s="678">
        <v>1</v>
      </c>
      <c r="Z125" s="679" t="s">
        <v>5936</v>
      </c>
      <c r="AA125" s="679">
        <v>1</v>
      </c>
      <c r="AB125" s="679" t="s">
        <v>40</v>
      </c>
      <c r="AC125" s="680"/>
      <c r="AD125" s="681" t="s">
        <v>40</v>
      </c>
      <c r="AE125" s="681"/>
      <c r="AF125" s="18" t="s">
        <v>40</v>
      </c>
      <c r="AG125" s="18"/>
      <c r="AH125" s="184" t="s">
        <v>40</v>
      </c>
      <c r="AI125" s="184"/>
      <c r="AJ125" s="677" t="s">
        <v>40</v>
      </c>
      <c r="AK125" s="677"/>
    </row>
    <row r="126" spans="1:37" ht="12.75">
      <c r="A126" s="748" t="s">
        <v>3302</v>
      </c>
      <c r="B126" s="773" t="s">
        <v>6426</v>
      </c>
      <c r="C126" s="680">
        <v>4</v>
      </c>
      <c r="D126" s="54" t="e">
        <f t="shared" si="6"/>
        <v>#VALUE!</v>
      </c>
      <c r="E126" s="54" t="str">
        <f>IFERROR(VLOOKUP(N126,Cennik!$A$4:$B436, 2, FALSE()) * O126 + VLOOKUP(P126,Cennik!$A$4:$B436, 2, FALSE()) * Q126 + VLOOKUP(R126,Cennik!$A$4:$B436, 2, FALSE()) * S126 + VLOOKUP(T126,Cennik!$A$4:$B436, 2, FALSE()) * U126 + VLOOKUP(V126,Cennik!$A$4:$B436, 2, FALSE()) * W126 + VLOOKUP(X126,Cennik!$A$4:$B436, 2, FALSE()) * Y126 + VLOOKUP(Z126,Cennik!$A$4:$B436, 2, FALSE()) * AA126 + VLOOKUP(AB126,Cennik!$A$4:$B436, 2, FALSE()) * AC126 + VLOOKUP(AD126,Cennik!$A$4:$B436, 2, FALSE()) * AE126 + VLOOKUP(AF126,Cennik!$A$4:$B436, 2, FALSE()) * AG126 + VLOOKUP(AH126,Cennik!$A$4:$B436, 2, FALSE()) * AI126 + VLOOKUP(AJ126,Cennik!$A$4:$B436, 2, FALSE()) * AK126 + VLOOKUP("Stamina",Cennik!$A$4:$B436,2,FALSE()) * L126,"Brak wartości")</f>
        <v>Brak wartości</v>
      </c>
      <c r="F126" s="18" t="s">
        <v>6392</v>
      </c>
      <c r="G126" s="18">
        <v>1</v>
      </c>
      <c r="H126" s="18" t="s">
        <v>4531</v>
      </c>
      <c r="I126" s="18">
        <v>5</v>
      </c>
      <c r="J126" s="18"/>
      <c r="K126" s="18">
        <v>15</v>
      </c>
      <c r="L126" s="18">
        <v>60</v>
      </c>
      <c r="M126" s="18" t="s">
        <v>12651</v>
      </c>
      <c r="N126" s="184" t="s">
        <v>6756</v>
      </c>
      <c r="O126" s="184">
        <v>1</v>
      </c>
      <c r="P126" s="677" t="s">
        <v>5896</v>
      </c>
      <c r="Q126" s="677">
        <v>1</v>
      </c>
      <c r="R126" s="675" t="s">
        <v>6761</v>
      </c>
      <c r="S126" s="675">
        <v>1</v>
      </c>
      <c r="T126" s="674" t="s">
        <v>5916</v>
      </c>
      <c r="U126" s="674">
        <v>1</v>
      </c>
      <c r="V126" s="672" t="s">
        <v>6820</v>
      </c>
      <c r="W126" s="672">
        <v>1</v>
      </c>
      <c r="X126" s="678" t="s">
        <v>5926</v>
      </c>
      <c r="Y126" s="678">
        <v>1</v>
      </c>
      <c r="Z126" s="679" t="s">
        <v>5936</v>
      </c>
      <c r="AA126" s="679">
        <v>1</v>
      </c>
      <c r="AB126" s="679" t="s">
        <v>40</v>
      </c>
      <c r="AC126" s="680"/>
      <c r="AD126" s="681" t="s">
        <v>40</v>
      </c>
      <c r="AE126" s="681"/>
      <c r="AF126" s="18" t="s">
        <v>40</v>
      </c>
      <c r="AG126" s="18"/>
      <c r="AH126" s="184" t="s">
        <v>40</v>
      </c>
      <c r="AI126" s="184"/>
      <c r="AJ126" s="677" t="s">
        <v>40</v>
      </c>
      <c r="AK126" s="677"/>
    </row>
    <row r="127" spans="1:37" ht="12.75">
      <c r="A127" s="748" t="s">
        <v>3302</v>
      </c>
      <c r="B127" s="773" t="s">
        <v>6430</v>
      </c>
      <c r="C127" s="680">
        <v>4</v>
      </c>
      <c r="D127" s="54" t="e">
        <f t="shared" si="6"/>
        <v>#VALUE!</v>
      </c>
      <c r="E127" s="54" t="str">
        <f>IFERROR(VLOOKUP(N127,Cennik!$A$4:$B436, 2, FALSE()) * O127 + VLOOKUP(P127,Cennik!$A$4:$B436, 2, FALSE()) * Q127 + VLOOKUP(R127,Cennik!$A$4:$B436, 2, FALSE()) * S127 + VLOOKUP(T127,Cennik!$A$4:$B436, 2, FALSE()) * U127 + VLOOKUP(V127,Cennik!$A$4:$B436, 2, FALSE()) * W127 + VLOOKUP(X127,Cennik!$A$4:$B436, 2, FALSE()) * Y127 + VLOOKUP(Z127,Cennik!$A$4:$B436, 2, FALSE()) * AA127 + VLOOKUP(AB127,Cennik!$A$4:$B436, 2, FALSE()) * AC127 + VLOOKUP(AD127,Cennik!$A$4:$B436, 2, FALSE()) * AE127 + VLOOKUP(AF127,Cennik!$A$4:$B436, 2, FALSE()) * AG127 + VLOOKUP(AH127,Cennik!$A$4:$B436, 2, FALSE()) * AI127 + VLOOKUP(AJ127,Cennik!$A$4:$B436, 2, FALSE()) * AK127 + VLOOKUP("Stamina",Cennik!$A$4:$B436,2,FALSE()) * L127,"Brak wartości")</f>
        <v>Brak wartości</v>
      </c>
      <c r="F127" s="18" t="s">
        <v>6392</v>
      </c>
      <c r="G127" s="18">
        <v>1</v>
      </c>
      <c r="H127" s="18" t="s">
        <v>4531</v>
      </c>
      <c r="I127" s="18">
        <v>5</v>
      </c>
      <c r="J127" s="18"/>
      <c r="K127" s="18">
        <v>15</v>
      </c>
      <c r="L127" s="18">
        <v>60</v>
      </c>
      <c r="M127" s="18" t="s">
        <v>12651</v>
      </c>
      <c r="N127" s="184" t="s">
        <v>6756</v>
      </c>
      <c r="O127" s="184">
        <v>1</v>
      </c>
      <c r="P127" s="677" t="s">
        <v>5896</v>
      </c>
      <c r="Q127" s="677">
        <v>1</v>
      </c>
      <c r="R127" s="675" t="s">
        <v>6761</v>
      </c>
      <c r="S127" s="675">
        <v>1</v>
      </c>
      <c r="T127" s="674" t="s">
        <v>5916</v>
      </c>
      <c r="U127" s="674">
        <v>1</v>
      </c>
      <c r="V127" s="672" t="s">
        <v>6820</v>
      </c>
      <c r="W127" s="672">
        <v>1</v>
      </c>
      <c r="X127" s="678" t="s">
        <v>5926</v>
      </c>
      <c r="Y127" s="678">
        <v>1</v>
      </c>
      <c r="Z127" s="679" t="s">
        <v>5936</v>
      </c>
      <c r="AA127" s="679">
        <v>1</v>
      </c>
      <c r="AB127" s="679" t="s">
        <v>40</v>
      </c>
      <c r="AC127" s="680"/>
      <c r="AD127" s="681" t="s">
        <v>40</v>
      </c>
      <c r="AE127" s="681"/>
      <c r="AF127" s="18" t="s">
        <v>40</v>
      </c>
      <c r="AG127" s="18"/>
      <c r="AH127" s="184" t="s">
        <v>40</v>
      </c>
      <c r="AI127" s="184"/>
      <c r="AJ127" s="677" t="s">
        <v>40</v>
      </c>
      <c r="AK127" s="677"/>
    </row>
    <row r="128" spans="1:37" ht="12.75">
      <c r="A128" s="748" t="s">
        <v>3302</v>
      </c>
      <c r="B128" s="773" t="s">
        <v>6434</v>
      </c>
      <c r="C128" s="680">
        <v>4</v>
      </c>
      <c r="D128" s="54" t="e">
        <f t="shared" si="6"/>
        <v>#VALUE!</v>
      </c>
      <c r="E128" s="54" t="str">
        <f>IFERROR(VLOOKUP(N128,Cennik!$A$4:$B436, 2, FALSE()) * O128 + VLOOKUP(P128,Cennik!$A$4:$B436, 2, FALSE()) * Q128 + VLOOKUP(R128,Cennik!$A$4:$B436, 2, FALSE()) * S128 + VLOOKUP(T128,Cennik!$A$4:$B436, 2, FALSE()) * U128 + VLOOKUP(V128,Cennik!$A$4:$B436, 2, FALSE()) * W128 + VLOOKUP(X128,Cennik!$A$4:$B436, 2, FALSE()) * Y128 + VLOOKUP(Z128,Cennik!$A$4:$B436, 2, FALSE()) * AA128 + VLOOKUP(AB128,Cennik!$A$4:$B436, 2, FALSE()) * AC128 + VLOOKUP(AD128,Cennik!$A$4:$B436, 2, FALSE()) * AE128 + VLOOKUP(AF128,Cennik!$A$4:$B436, 2, FALSE()) * AG128 + VLOOKUP(AH128,Cennik!$A$4:$B436, 2, FALSE()) * AI128 + VLOOKUP(AJ128,Cennik!$A$4:$B436, 2, FALSE()) * AK128 + VLOOKUP("Stamina",Cennik!$A$4:$B436,2,FALSE()) * L128,"Brak wartości")</f>
        <v>Brak wartości</v>
      </c>
      <c r="F128" s="18" t="s">
        <v>6392</v>
      </c>
      <c r="G128" s="18">
        <v>1</v>
      </c>
      <c r="H128" s="18" t="s">
        <v>4531</v>
      </c>
      <c r="I128" s="18">
        <v>5</v>
      </c>
      <c r="J128" s="18"/>
      <c r="K128" s="18">
        <v>15</v>
      </c>
      <c r="L128" s="18">
        <v>60</v>
      </c>
      <c r="M128" s="18" t="s">
        <v>12651</v>
      </c>
      <c r="N128" s="184" t="s">
        <v>6756</v>
      </c>
      <c r="O128" s="184">
        <v>1</v>
      </c>
      <c r="P128" s="677" t="s">
        <v>5896</v>
      </c>
      <c r="Q128" s="677">
        <v>1</v>
      </c>
      <c r="R128" s="675" t="s">
        <v>6761</v>
      </c>
      <c r="S128" s="675">
        <v>1</v>
      </c>
      <c r="T128" s="674" t="s">
        <v>5916</v>
      </c>
      <c r="U128" s="674">
        <v>1</v>
      </c>
      <c r="V128" s="672" t="s">
        <v>6820</v>
      </c>
      <c r="W128" s="672">
        <v>1</v>
      </c>
      <c r="X128" s="678" t="s">
        <v>5926</v>
      </c>
      <c r="Y128" s="678">
        <v>1</v>
      </c>
      <c r="Z128" s="679" t="s">
        <v>5936</v>
      </c>
      <c r="AA128" s="679">
        <v>1</v>
      </c>
      <c r="AB128" s="679" t="s">
        <v>40</v>
      </c>
      <c r="AC128" s="680"/>
      <c r="AD128" s="681" t="s">
        <v>40</v>
      </c>
      <c r="AE128" s="681"/>
      <c r="AF128" s="18" t="s">
        <v>40</v>
      </c>
      <c r="AG128" s="18"/>
      <c r="AH128" s="184" t="s">
        <v>40</v>
      </c>
      <c r="AI128" s="184"/>
      <c r="AJ128" s="677" t="s">
        <v>40</v>
      </c>
      <c r="AK128" s="677"/>
    </row>
    <row r="129" spans="1:37" ht="12.75">
      <c r="A129" s="748" t="s">
        <v>3302</v>
      </c>
      <c r="B129" s="773" t="s">
        <v>6438</v>
      </c>
      <c r="C129" s="680">
        <v>4</v>
      </c>
      <c r="D129" s="54" t="e">
        <f t="shared" si="6"/>
        <v>#VALUE!</v>
      </c>
      <c r="E129" s="54" t="str">
        <f>IFERROR(VLOOKUP(N129,Cennik!$A$4:$B436, 2, FALSE()) * O129 + VLOOKUP(P129,Cennik!$A$4:$B436, 2, FALSE()) * Q129 + VLOOKUP(R129,Cennik!$A$4:$B436, 2, FALSE()) * S129 + VLOOKUP(T129,Cennik!$A$4:$B436, 2, FALSE()) * U129 + VLOOKUP(V129,Cennik!$A$4:$B436, 2, FALSE()) * W129 + VLOOKUP(X129,Cennik!$A$4:$B436, 2, FALSE()) * Y129 + VLOOKUP(Z129,Cennik!$A$4:$B436, 2, FALSE()) * AA129 + VLOOKUP(AB129,Cennik!$A$4:$B436, 2, FALSE()) * AC129 + VLOOKUP(AD129,Cennik!$A$4:$B436, 2, FALSE()) * AE129 + VLOOKUP(AF129,Cennik!$A$4:$B436, 2, FALSE()) * AG129 + VLOOKUP(AH129,Cennik!$A$4:$B436, 2, FALSE()) * AI129 + VLOOKUP(AJ129,Cennik!$A$4:$B436, 2, FALSE()) * AK129 + VLOOKUP("Stamina",Cennik!$A$4:$B436,2,FALSE()) * L129,"Brak wartości")</f>
        <v>Brak wartości</v>
      </c>
      <c r="F129" s="18" t="s">
        <v>6392</v>
      </c>
      <c r="G129" s="18">
        <v>1</v>
      </c>
      <c r="H129" s="18" t="s">
        <v>4531</v>
      </c>
      <c r="I129" s="18">
        <v>5</v>
      </c>
      <c r="J129" s="18"/>
      <c r="K129" s="18">
        <v>15</v>
      </c>
      <c r="L129" s="18">
        <v>60</v>
      </c>
      <c r="M129" s="18" t="s">
        <v>12651</v>
      </c>
      <c r="N129" s="184" t="s">
        <v>6756</v>
      </c>
      <c r="O129" s="184">
        <v>1</v>
      </c>
      <c r="P129" s="677" t="s">
        <v>5896</v>
      </c>
      <c r="Q129" s="677">
        <v>1</v>
      </c>
      <c r="R129" s="675" t="s">
        <v>6761</v>
      </c>
      <c r="S129" s="675">
        <v>1</v>
      </c>
      <c r="T129" s="674" t="s">
        <v>5916</v>
      </c>
      <c r="U129" s="674">
        <v>1</v>
      </c>
      <c r="V129" s="672" t="s">
        <v>6820</v>
      </c>
      <c r="W129" s="672">
        <v>1</v>
      </c>
      <c r="X129" s="678" t="s">
        <v>5926</v>
      </c>
      <c r="Y129" s="678">
        <v>1</v>
      </c>
      <c r="Z129" s="679" t="s">
        <v>5936</v>
      </c>
      <c r="AA129" s="679">
        <v>1</v>
      </c>
      <c r="AB129" s="679" t="s">
        <v>40</v>
      </c>
      <c r="AC129" s="680"/>
      <c r="AD129" s="681" t="s">
        <v>40</v>
      </c>
      <c r="AE129" s="681"/>
      <c r="AF129" s="18" t="s">
        <v>40</v>
      </c>
      <c r="AG129" s="18"/>
      <c r="AH129" s="184" t="s">
        <v>40</v>
      </c>
      <c r="AI129" s="184"/>
      <c r="AJ129" s="677" t="s">
        <v>40</v>
      </c>
      <c r="AK129" s="677"/>
    </row>
    <row r="130" spans="1:37" ht="12.75">
      <c r="A130" s="748" t="s">
        <v>3302</v>
      </c>
      <c r="B130" s="773" t="s">
        <v>6442</v>
      </c>
      <c r="C130" s="680">
        <v>4</v>
      </c>
      <c r="D130" s="54" t="e">
        <f t="shared" si="6"/>
        <v>#VALUE!</v>
      </c>
      <c r="E130" s="54" t="str">
        <f>IFERROR(VLOOKUP(N130,Cennik!$A$4:$B436, 2, FALSE()) * O130 + VLOOKUP(P130,Cennik!$A$4:$B436, 2, FALSE()) * Q130 + VLOOKUP(R130,Cennik!$A$4:$B436, 2, FALSE()) * S130 + VLOOKUP(T130,Cennik!$A$4:$B436, 2, FALSE()) * U130 + VLOOKUP(V130,Cennik!$A$4:$B436, 2, FALSE()) * W130 + VLOOKUP(X130,Cennik!$A$4:$B436, 2, FALSE()) * Y130 + VLOOKUP(Z130,Cennik!$A$4:$B436, 2, FALSE()) * AA130 + VLOOKUP(AB130,Cennik!$A$4:$B436, 2, FALSE()) * AC130 + VLOOKUP(AD130,Cennik!$A$4:$B436, 2, FALSE()) * AE130 + VLOOKUP(AF130,Cennik!$A$4:$B436, 2, FALSE()) * AG130 + VLOOKUP(AH130,Cennik!$A$4:$B436, 2, FALSE()) * AI130 + VLOOKUP(AJ130,Cennik!$A$4:$B436, 2, FALSE()) * AK130 + VLOOKUP("Stamina",Cennik!$A$4:$B436,2,FALSE()) * L130,"Brak wartości")</f>
        <v>Brak wartości</v>
      </c>
      <c r="F130" s="18" t="s">
        <v>6392</v>
      </c>
      <c r="G130" s="18">
        <v>1</v>
      </c>
      <c r="H130" s="18" t="s">
        <v>4531</v>
      </c>
      <c r="I130" s="18">
        <v>5</v>
      </c>
      <c r="J130" s="18"/>
      <c r="K130" s="18">
        <v>15</v>
      </c>
      <c r="L130" s="18">
        <v>60</v>
      </c>
      <c r="M130" s="18" t="s">
        <v>12651</v>
      </c>
      <c r="N130" s="184" t="s">
        <v>6756</v>
      </c>
      <c r="O130" s="184">
        <v>1</v>
      </c>
      <c r="P130" s="677" t="s">
        <v>5896</v>
      </c>
      <c r="Q130" s="677">
        <v>1</v>
      </c>
      <c r="R130" s="675" t="s">
        <v>6761</v>
      </c>
      <c r="S130" s="675">
        <v>1</v>
      </c>
      <c r="T130" s="674" t="s">
        <v>5916</v>
      </c>
      <c r="U130" s="674">
        <v>1</v>
      </c>
      <c r="V130" s="672" t="s">
        <v>6820</v>
      </c>
      <c r="W130" s="672">
        <v>1</v>
      </c>
      <c r="X130" s="678" t="s">
        <v>5926</v>
      </c>
      <c r="Y130" s="678">
        <v>1</v>
      </c>
      <c r="Z130" s="679" t="s">
        <v>5936</v>
      </c>
      <c r="AA130" s="679">
        <v>1</v>
      </c>
      <c r="AB130" s="679" t="s">
        <v>40</v>
      </c>
      <c r="AC130" s="680"/>
      <c r="AD130" s="681" t="s">
        <v>40</v>
      </c>
      <c r="AE130" s="681"/>
      <c r="AF130" s="18" t="s">
        <v>40</v>
      </c>
      <c r="AG130" s="18"/>
      <c r="AH130" s="184" t="s">
        <v>40</v>
      </c>
      <c r="AI130" s="184"/>
      <c r="AJ130" s="677" t="s">
        <v>40</v>
      </c>
      <c r="AK130" s="677"/>
    </row>
    <row r="131" spans="1:37" ht="12.75">
      <c r="A131" s="748" t="s">
        <v>3302</v>
      </c>
      <c r="B131" s="773" t="s">
        <v>6446</v>
      </c>
      <c r="C131" s="680">
        <v>4</v>
      </c>
      <c r="D131" s="54" t="e">
        <f t="shared" si="6"/>
        <v>#VALUE!</v>
      </c>
      <c r="E131" s="54" t="str">
        <f>IFERROR(VLOOKUP(N131,Cennik!$A$4:$B436, 2, FALSE()) * O131 + VLOOKUP(P131,Cennik!$A$4:$B436, 2, FALSE()) * Q131 + VLOOKUP(R131,Cennik!$A$4:$B436, 2, FALSE()) * S131 + VLOOKUP(T131,Cennik!$A$4:$B436, 2, FALSE()) * U131 + VLOOKUP(V131,Cennik!$A$4:$B436, 2, FALSE()) * W131 + VLOOKUP(X131,Cennik!$A$4:$B436, 2, FALSE()) * Y131 + VLOOKUP(Z131,Cennik!$A$4:$B436, 2, FALSE()) * AA131 + VLOOKUP(AB131,Cennik!$A$4:$B436, 2, FALSE()) * AC131 + VLOOKUP(AD131,Cennik!$A$4:$B436, 2, FALSE()) * AE131 + VLOOKUP(AF131,Cennik!$A$4:$B436, 2, FALSE()) * AG131 + VLOOKUP(AH131,Cennik!$A$4:$B436, 2, FALSE()) * AI131 + VLOOKUP(AJ131,Cennik!$A$4:$B436, 2, FALSE()) * AK131 + VLOOKUP("Stamina",Cennik!$A$4:$B436,2,FALSE()) * L131,"Brak wartości")</f>
        <v>Brak wartości</v>
      </c>
      <c r="F131" s="18" t="s">
        <v>6392</v>
      </c>
      <c r="G131" s="18">
        <v>1</v>
      </c>
      <c r="H131" s="18" t="s">
        <v>4531</v>
      </c>
      <c r="I131" s="18">
        <v>5</v>
      </c>
      <c r="J131" s="18"/>
      <c r="K131" s="18">
        <v>15</v>
      </c>
      <c r="L131" s="18">
        <v>60</v>
      </c>
      <c r="M131" s="18" t="s">
        <v>12651</v>
      </c>
      <c r="N131" s="184" t="s">
        <v>6756</v>
      </c>
      <c r="O131" s="184">
        <v>1</v>
      </c>
      <c r="P131" s="677" t="s">
        <v>5896</v>
      </c>
      <c r="Q131" s="677">
        <v>1</v>
      </c>
      <c r="R131" s="675" t="s">
        <v>6761</v>
      </c>
      <c r="S131" s="675">
        <v>1</v>
      </c>
      <c r="T131" s="674" t="s">
        <v>5916</v>
      </c>
      <c r="U131" s="674">
        <v>1</v>
      </c>
      <c r="V131" s="672" t="s">
        <v>6820</v>
      </c>
      <c r="W131" s="672">
        <v>1</v>
      </c>
      <c r="X131" s="678" t="s">
        <v>5926</v>
      </c>
      <c r="Y131" s="678">
        <v>1</v>
      </c>
      <c r="Z131" s="679" t="s">
        <v>5936</v>
      </c>
      <c r="AA131" s="679">
        <v>1</v>
      </c>
      <c r="AB131" s="679" t="s">
        <v>40</v>
      </c>
      <c r="AC131" s="680"/>
      <c r="AD131" s="681" t="s">
        <v>40</v>
      </c>
      <c r="AE131" s="681"/>
      <c r="AF131" s="18" t="s">
        <v>40</v>
      </c>
      <c r="AG131" s="18"/>
      <c r="AH131" s="184" t="s">
        <v>40</v>
      </c>
      <c r="AI131" s="184"/>
      <c r="AJ131" s="677" t="s">
        <v>40</v>
      </c>
      <c r="AK131" s="677"/>
    </row>
    <row r="132" spans="1:37" ht="12.75">
      <c r="A132" s="748" t="s">
        <v>3302</v>
      </c>
      <c r="B132" s="773" t="s">
        <v>6450</v>
      </c>
      <c r="C132" s="680">
        <v>4</v>
      </c>
      <c r="D132" s="54" t="e">
        <f t="shared" si="6"/>
        <v>#VALUE!</v>
      </c>
      <c r="E132" s="54" t="str">
        <f>IFERROR(VLOOKUP(N132,Cennik!$A$4:$B436, 2, FALSE()) * O132 + VLOOKUP(P132,Cennik!$A$4:$B436, 2, FALSE()) * Q132 + VLOOKUP(R132,Cennik!$A$4:$B436, 2, FALSE()) * S132 + VLOOKUP(T132,Cennik!$A$4:$B436, 2, FALSE()) * U132 + VLOOKUP(V132,Cennik!$A$4:$B436, 2, FALSE()) * W132 + VLOOKUP(X132,Cennik!$A$4:$B436, 2, FALSE()) * Y132 + VLOOKUP(Z132,Cennik!$A$4:$B436, 2, FALSE()) * AA132 + VLOOKUP(AB132,Cennik!$A$4:$B436, 2, FALSE()) * AC132 + VLOOKUP(AD132,Cennik!$A$4:$B436, 2, FALSE()) * AE132 + VLOOKUP(AF132,Cennik!$A$4:$B436, 2, FALSE()) * AG132 + VLOOKUP(AH132,Cennik!$A$4:$B436, 2, FALSE()) * AI132 + VLOOKUP(AJ132,Cennik!$A$4:$B436, 2, FALSE()) * AK132 + VLOOKUP("Stamina",Cennik!$A$4:$B436,2,FALSE()) * L132,"Brak wartości")</f>
        <v>Brak wartości</v>
      </c>
      <c r="F132" s="18" t="s">
        <v>6392</v>
      </c>
      <c r="G132" s="18">
        <v>1</v>
      </c>
      <c r="H132" s="18" t="s">
        <v>4531</v>
      </c>
      <c r="I132" s="18">
        <v>5</v>
      </c>
      <c r="J132" s="18"/>
      <c r="K132" s="18">
        <v>15</v>
      </c>
      <c r="L132" s="18">
        <v>60</v>
      </c>
      <c r="M132" s="18" t="s">
        <v>12651</v>
      </c>
      <c r="N132" s="184" t="s">
        <v>6756</v>
      </c>
      <c r="O132" s="184">
        <v>1</v>
      </c>
      <c r="P132" s="677" t="s">
        <v>5896</v>
      </c>
      <c r="Q132" s="677">
        <v>1</v>
      </c>
      <c r="R132" s="675" t="s">
        <v>6761</v>
      </c>
      <c r="S132" s="675">
        <v>1</v>
      </c>
      <c r="T132" s="674" t="s">
        <v>5916</v>
      </c>
      <c r="U132" s="674">
        <v>1</v>
      </c>
      <c r="V132" s="672" t="s">
        <v>6820</v>
      </c>
      <c r="W132" s="672">
        <v>1</v>
      </c>
      <c r="X132" s="678" t="s">
        <v>5926</v>
      </c>
      <c r="Y132" s="678">
        <v>1</v>
      </c>
      <c r="Z132" s="679" t="s">
        <v>5936</v>
      </c>
      <c r="AA132" s="679">
        <v>1</v>
      </c>
      <c r="AB132" s="679" t="s">
        <v>40</v>
      </c>
      <c r="AC132" s="680"/>
      <c r="AD132" s="681" t="s">
        <v>40</v>
      </c>
      <c r="AE132" s="681"/>
      <c r="AF132" s="18" t="s">
        <v>40</v>
      </c>
      <c r="AG132" s="18"/>
      <c r="AH132" s="184" t="s">
        <v>40</v>
      </c>
      <c r="AI132" s="184"/>
      <c r="AJ132" s="677" t="s">
        <v>40</v>
      </c>
      <c r="AK132" s="677"/>
    </row>
    <row r="133" spans="1:37" ht="12.75">
      <c r="A133" s="748" t="s">
        <v>3302</v>
      </c>
      <c r="B133" s="773" t="s">
        <v>6454</v>
      </c>
      <c r="C133" s="680">
        <v>4</v>
      </c>
      <c r="D133" s="54" t="e">
        <f t="shared" si="6"/>
        <v>#VALUE!</v>
      </c>
      <c r="E133" s="54" t="str">
        <f>IFERROR(VLOOKUP(N133,Cennik!$A$4:$B436, 2, FALSE()) * O133 + VLOOKUP(P133,Cennik!$A$4:$B436, 2, FALSE()) * Q133 + VLOOKUP(R133,Cennik!$A$4:$B436, 2, FALSE()) * S133 + VLOOKUP(T133,Cennik!$A$4:$B436, 2, FALSE()) * U133 + VLOOKUP(V133,Cennik!$A$4:$B436, 2, FALSE()) * W133 + VLOOKUP(X133,Cennik!$A$4:$B436, 2, FALSE()) * Y133 + VLOOKUP(Z133,Cennik!$A$4:$B436, 2, FALSE()) * AA133 + VLOOKUP(AB133,Cennik!$A$4:$B436, 2, FALSE()) * AC133 + VLOOKUP(AD133,Cennik!$A$4:$B436, 2, FALSE()) * AE133 + VLOOKUP(AF133,Cennik!$A$4:$B436, 2, FALSE()) * AG133 + VLOOKUP(AH133,Cennik!$A$4:$B436, 2, FALSE()) * AI133 + VLOOKUP(AJ133,Cennik!$A$4:$B436, 2, FALSE()) * AK133 + VLOOKUP("Stamina",Cennik!$A$4:$B436,2,FALSE()) * L133,"Brak wartości")</f>
        <v>Brak wartości</v>
      </c>
      <c r="F133" s="18" t="s">
        <v>6392</v>
      </c>
      <c r="G133" s="18">
        <v>1</v>
      </c>
      <c r="H133" s="18" t="s">
        <v>4531</v>
      </c>
      <c r="I133" s="18">
        <v>5</v>
      </c>
      <c r="J133" s="18"/>
      <c r="K133" s="18">
        <v>15</v>
      </c>
      <c r="L133" s="18">
        <v>60</v>
      </c>
      <c r="M133" s="18" t="s">
        <v>12651</v>
      </c>
      <c r="N133" s="184" t="s">
        <v>6756</v>
      </c>
      <c r="O133" s="184">
        <v>1</v>
      </c>
      <c r="P133" s="677" t="s">
        <v>5896</v>
      </c>
      <c r="Q133" s="677">
        <v>1</v>
      </c>
      <c r="R133" s="675" t="s">
        <v>6761</v>
      </c>
      <c r="S133" s="675">
        <v>1</v>
      </c>
      <c r="T133" s="674" t="s">
        <v>5916</v>
      </c>
      <c r="U133" s="674">
        <v>1</v>
      </c>
      <c r="V133" s="672" t="s">
        <v>6820</v>
      </c>
      <c r="W133" s="672">
        <v>1</v>
      </c>
      <c r="X133" s="678" t="s">
        <v>5926</v>
      </c>
      <c r="Y133" s="678">
        <v>1</v>
      </c>
      <c r="Z133" s="679" t="s">
        <v>5936</v>
      </c>
      <c r="AA133" s="679">
        <v>1</v>
      </c>
      <c r="AB133" s="679" t="s">
        <v>40</v>
      </c>
      <c r="AC133" s="680"/>
      <c r="AD133" s="681" t="s">
        <v>40</v>
      </c>
      <c r="AE133" s="681"/>
      <c r="AF133" s="18" t="s">
        <v>40</v>
      </c>
      <c r="AG133" s="18"/>
      <c r="AH133" s="184" t="s">
        <v>40</v>
      </c>
      <c r="AI133" s="184"/>
      <c r="AJ133" s="677" t="s">
        <v>40</v>
      </c>
      <c r="AK133" s="677"/>
    </row>
    <row r="134" spans="1:37" ht="12.75">
      <c r="A134" s="748" t="s">
        <v>3302</v>
      </c>
      <c r="B134" s="773" t="s">
        <v>6458</v>
      </c>
      <c r="C134" s="680">
        <v>4</v>
      </c>
      <c r="D134" s="54" t="e">
        <f t="shared" si="6"/>
        <v>#VALUE!</v>
      </c>
      <c r="E134" s="54" t="str">
        <f>IFERROR(VLOOKUP(N134,Cennik!$A$4:$B436, 2, FALSE()) * O134 + VLOOKUP(P134,Cennik!$A$4:$B436, 2, FALSE()) * Q134 + VLOOKUP(R134,Cennik!$A$4:$B436, 2, FALSE()) * S134 + VLOOKUP(T134,Cennik!$A$4:$B436, 2, FALSE()) * U134 + VLOOKUP(V134,Cennik!$A$4:$B436, 2, FALSE()) * W134 + VLOOKUP(X134,Cennik!$A$4:$B436, 2, FALSE()) * Y134 + VLOOKUP(Z134,Cennik!$A$4:$B436, 2, FALSE()) * AA134 + VLOOKUP(AB134,Cennik!$A$4:$B436, 2, FALSE()) * AC134 + VLOOKUP(AD134,Cennik!$A$4:$B436, 2, FALSE()) * AE134 + VLOOKUP(AF134,Cennik!$A$4:$B436, 2, FALSE()) * AG134 + VLOOKUP(AH134,Cennik!$A$4:$B436, 2, FALSE()) * AI134 + VLOOKUP(AJ134,Cennik!$A$4:$B436, 2, FALSE()) * AK134 + VLOOKUP("Stamina",Cennik!$A$4:$B436,2,FALSE()) * L134,"Brak wartości")</f>
        <v>Brak wartości</v>
      </c>
      <c r="F134" s="18" t="s">
        <v>6392</v>
      </c>
      <c r="G134" s="18">
        <v>1</v>
      </c>
      <c r="H134" s="18" t="s">
        <v>4531</v>
      </c>
      <c r="I134" s="18">
        <v>5</v>
      </c>
      <c r="J134" s="18"/>
      <c r="K134" s="18">
        <v>15</v>
      </c>
      <c r="L134" s="18">
        <v>60</v>
      </c>
      <c r="M134" s="18" t="s">
        <v>12651</v>
      </c>
      <c r="N134" s="184" t="s">
        <v>6756</v>
      </c>
      <c r="O134" s="184">
        <v>1</v>
      </c>
      <c r="P134" s="677" t="s">
        <v>5896</v>
      </c>
      <c r="Q134" s="677">
        <v>1</v>
      </c>
      <c r="R134" s="675" t="s">
        <v>6761</v>
      </c>
      <c r="S134" s="675">
        <v>1</v>
      </c>
      <c r="T134" s="674" t="s">
        <v>5916</v>
      </c>
      <c r="U134" s="674">
        <v>1</v>
      </c>
      <c r="V134" s="672" t="s">
        <v>6820</v>
      </c>
      <c r="W134" s="672">
        <v>1</v>
      </c>
      <c r="X134" s="678" t="s">
        <v>5926</v>
      </c>
      <c r="Y134" s="678">
        <v>1</v>
      </c>
      <c r="Z134" s="679" t="s">
        <v>5936</v>
      </c>
      <c r="AA134" s="679">
        <v>1</v>
      </c>
      <c r="AB134" s="679" t="s">
        <v>40</v>
      </c>
      <c r="AC134" s="680"/>
      <c r="AD134" s="681" t="s">
        <v>40</v>
      </c>
      <c r="AE134" s="681"/>
      <c r="AF134" s="18" t="s">
        <v>40</v>
      </c>
      <c r="AG134" s="18"/>
      <c r="AH134" s="184" t="s">
        <v>40</v>
      </c>
      <c r="AI134" s="184"/>
      <c r="AJ134" s="677" t="s">
        <v>40</v>
      </c>
      <c r="AK134" s="677"/>
    </row>
    <row r="135" spans="1:37" ht="12.75">
      <c r="A135" s="748" t="s">
        <v>3302</v>
      </c>
      <c r="B135" s="773" t="s">
        <v>6462</v>
      </c>
      <c r="C135" s="680">
        <v>4</v>
      </c>
      <c r="D135" s="54" t="e">
        <f t="shared" si="6"/>
        <v>#VALUE!</v>
      </c>
      <c r="E135" s="54" t="str">
        <f>IFERROR(VLOOKUP(N135,Cennik!$A$4:$B436, 2, FALSE()) * O135 + VLOOKUP(P135,Cennik!$A$4:$B436, 2, FALSE()) * Q135 + VLOOKUP(R135,Cennik!$A$4:$B436, 2, FALSE()) * S135 + VLOOKUP(T135,Cennik!$A$4:$B436, 2, FALSE()) * U135 + VLOOKUP(V135,Cennik!$A$4:$B436, 2, FALSE()) * W135 + VLOOKUP(X135,Cennik!$A$4:$B436, 2, FALSE()) * Y135 + VLOOKUP(Z135,Cennik!$A$4:$B436, 2, FALSE()) * AA135 + VLOOKUP(AB135,Cennik!$A$4:$B436, 2, FALSE()) * AC135 + VLOOKUP(AD135,Cennik!$A$4:$B436, 2, FALSE()) * AE135 + VLOOKUP(AF135,Cennik!$A$4:$B436, 2, FALSE()) * AG135 + VLOOKUP(AH135,Cennik!$A$4:$B436, 2, FALSE()) * AI135 + VLOOKUP(AJ135,Cennik!$A$4:$B436, 2, FALSE()) * AK135 + VLOOKUP("Stamina",Cennik!$A$4:$B436,2,FALSE()) * L135,"Brak wartości")</f>
        <v>Brak wartości</v>
      </c>
      <c r="F135" s="18" t="s">
        <v>6392</v>
      </c>
      <c r="G135" s="18">
        <v>1</v>
      </c>
      <c r="H135" s="18" t="s">
        <v>4531</v>
      </c>
      <c r="I135" s="18">
        <v>5</v>
      </c>
      <c r="J135" s="18"/>
      <c r="K135" s="18">
        <v>15</v>
      </c>
      <c r="L135" s="18">
        <v>60</v>
      </c>
      <c r="M135" s="18" t="s">
        <v>12651</v>
      </c>
      <c r="N135" s="184" t="s">
        <v>6756</v>
      </c>
      <c r="O135" s="184">
        <v>1</v>
      </c>
      <c r="P135" s="677" t="s">
        <v>5896</v>
      </c>
      <c r="Q135" s="677">
        <v>1</v>
      </c>
      <c r="R135" s="675" t="s">
        <v>6761</v>
      </c>
      <c r="S135" s="675">
        <v>1</v>
      </c>
      <c r="T135" s="674" t="s">
        <v>5916</v>
      </c>
      <c r="U135" s="674">
        <v>1</v>
      </c>
      <c r="V135" s="672" t="s">
        <v>6820</v>
      </c>
      <c r="W135" s="672">
        <v>1</v>
      </c>
      <c r="X135" s="678" t="s">
        <v>5926</v>
      </c>
      <c r="Y135" s="678">
        <v>1</v>
      </c>
      <c r="Z135" s="679" t="s">
        <v>5936</v>
      </c>
      <c r="AA135" s="679">
        <v>1</v>
      </c>
      <c r="AB135" s="679" t="s">
        <v>40</v>
      </c>
      <c r="AC135" s="680"/>
      <c r="AD135" s="681" t="s">
        <v>40</v>
      </c>
      <c r="AE135" s="681"/>
      <c r="AF135" s="18" t="s">
        <v>40</v>
      </c>
      <c r="AG135" s="18"/>
      <c r="AH135" s="184" t="s">
        <v>40</v>
      </c>
      <c r="AI135" s="184"/>
      <c r="AJ135" s="677" t="s">
        <v>40</v>
      </c>
      <c r="AK135" s="677"/>
    </row>
    <row r="136" spans="1:37" ht="12.75">
      <c r="A136" s="748" t="s">
        <v>3302</v>
      </c>
      <c r="B136" s="773" t="s">
        <v>6466</v>
      </c>
      <c r="C136" s="680">
        <v>4</v>
      </c>
      <c r="D136" s="54" t="e">
        <f t="shared" si="6"/>
        <v>#VALUE!</v>
      </c>
      <c r="E136" s="54" t="str">
        <f>IFERROR(VLOOKUP(N136,Cennik!$A$4:$B436, 2, FALSE()) * O136 + VLOOKUP(P136,Cennik!$A$4:$B436, 2, FALSE()) * Q136 + VLOOKUP(R136,Cennik!$A$4:$B436, 2, FALSE()) * S136 + VLOOKUP(T136,Cennik!$A$4:$B436, 2, FALSE()) * U136 + VLOOKUP(V136,Cennik!$A$4:$B436, 2, FALSE()) * W136 + VLOOKUP(X136,Cennik!$A$4:$B436, 2, FALSE()) * Y136 + VLOOKUP(Z136,Cennik!$A$4:$B436, 2, FALSE()) * AA136 + VLOOKUP(AB136,Cennik!$A$4:$B436, 2, FALSE()) * AC136 + VLOOKUP(AD136,Cennik!$A$4:$B436, 2, FALSE()) * AE136 + VLOOKUP(AF136,Cennik!$A$4:$B436, 2, FALSE()) * AG136 + VLOOKUP(AH136,Cennik!$A$4:$B436, 2, FALSE()) * AI136 + VLOOKUP(AJ136,Cennik!$A$4:$B436, 2, FALSE()) * AK136 + VLOOKUP("Stamina",Cennik!$A$4:$B436,2,FALSE()) * L136,"Brak wartości")</f>
        <v>Brak wartości</v>
      </c>
      <c r="F136" s="18" t="s">
        <v>6392</v>
      </c>
      <c r="G136" s="18">
        <v>1</v>
      </c>
      <c r="H136" s="18" t="s">
        <v>4531</v>
      </c>
      <c r="I136" s="18">
        <v>5</v>
      </c>
      <c r="J136" s="18"/>
      <c r="K136" s="18">
        <v>15</v>
      </c>
      <c r="L136" s="18">
        <v>60</v>
      </c>
      <c r="M136" s="18" t="s">
        <v>12651</v>
      </c>
      <c r="N136" s="184" t="s">
        <v>6756</v>
      </c>
      <c r="O136" s="184">
        <v>1</v>
      </c>
      <c r="P136" s="677" t="s">
        <v>5896</v>
      </c>
      <c r="Q136" s="677">
        <v>1</v>
      </c>
      <c r="R136" s="675" t="s">
        <v>6761</v>
      </c>
      <c r="S136" s="675">
        <v>1</v>
      </c>
      <c r="T136" s="674" t="s">
        <v>5916</v>
      </c>
      <c r="U136" s="674">
        <v>1</v>
      </c>
      <c r="V136" s="672" t="s">
        <v>6820</v>
      </c>
      <c r="W136" s="672">
        <v>1</v>
      </c>
      <c r="X136" s="678" t="s">
        <v>5926</v>
      </c>
      <c r="Y136" s="678">
        <v>1</v>
      </c>
      <c r="Z136" s="679" t="s">
        <v>5936</v>
      </c>
      <c r="AA136" s="679">
        <v>1</v>
      </c>
      <c r="AB136" s="679" t="s">
        <v>40</v>
      </c>
      <c r="AC136" s="680"/>
      <c r="AD136" s="681" t="s">
        <v>40</v>
      </c>
      <c r="AE136" s="681"/>
      <c r="AF136" s="18" t="s">
        <v>40</v>
      </c>
      <c r="AG136" s="18"/>
      <c r="AH136" s="184" t="s">
        <v>40</v>
      </c>
      <c r="AI136" s="184"/>
      <c r="AJ136" s="677" t="s">
        <v>40</v>
      </c>
      <c r="AK136" s="677"/>
    </row>
    <row r="137" spans="1:37" ht="12.75">
      <c r="A137" s="748" t="s">
        <v>3302</v>
      </c>
      <c r="B137" s="773" t="s">
        <v>6470</v>
      </c>
      <c r="C137" s="680">
        <v>4</v>
      </c>
      <c r="D137" s="54" t="e">
        <f t="shared" si="6"/>
        <v>#VALUE!</v>
      </c>
      <c r="E137" s="54" t="str">
        <f>IFERROR(VLOOKUP(N137,Cennik!$A$4:$B436, 2, FALSE()) * O137 + VLOOKUP(P137,Cennik!$A$4:$B436, 2, FALSE()) * Q137 + VLOOKUP(R137,Cennik!$A$4:$B436, 2, FALSE()) * S137 + VLOOKUP(T137,Cennik!$A$4:$B436, 2, FALSE()) * U137 + VLOOKUP(V137,Cennik!$A$4:$B436, 2, FALSE()) * W137 + VLOOKUP(X137,Cennik!$A$4:$B436, 2, FALSE()) * Y137 + VLOOKUP(Z137,Cennik!$A$4:$B436, 2, FALSE()) * AA137 + VLOOKUP(AB137,Cennik!$A$4:$B436, 2, FALSE()) * AC137 + VLOOKUP(AD137,Cennik!$A$4:$B436, 2, FALSE()) * AE137 + VLOOKUP(AF137,Cennik!$A$4:$B436, 2, FALSE()) * AG137 + VLOOKUP(AH137,Cennik!$A$4:$B436, 2, FALSE()) * AI137 + VLOOKUP(AJ137,Cennik!$A$4:$B436, 2, FALSE()) * AK137 + VLOOKUP("Stamina",Cennik!$A$4:$B436,2,FALSE()) * L137,"Brak wartości")</f>
        <v>Brak wartości</v>
      </c>
      <c r="F137" s="18" t="s">
        <v>6392</v>
      </c>
      <c r="G137" s="18">
        <v>1</v>
      </c>
      <c r="H137" s="18" t="s">
        <v>4531</v>
      </c>
      <c r="I137" s="18">
        <v>5</v>
      </c>
      <c r="J137" s="18"/>
      <c r="K137" s="18">
        <v>15</v>
      </c>
      <c r="L137" s="18">
        <v>60</v>
      </c>
      <c r="M137" s="18" t="s">
        <v>12651</v>
      </c>
      <c r="N137" s="184" t="s">
        <v>6756</v>
      </c>
      <c r="O137" s="184">
        <v>1</v>
      </c>
      <c r="P137" s="677" t="s">
        <v>5896</v>
      </c>
      <c r="Q137" s="677">
        <v>1</v>
      </c>
      <c r="R137" s="675" t="s">
        <v>6761</v>
      </c>
      <c r="S137" s="675">
        <v>1</v>
      </c>
      <c r="T137" s="674" t="s">
        <v>5916</v>
      </c>
      <c r="U137" s="674">
        <v>1</v>
      </c>
      <c r="V137" s="672" t="s">
        <v>6820</v>
      </c>
      <c r="W137" s="672">
        <v>1</v>
      </c>
      <c r="X137" s="678" t="s">
        <v>5926</v>
      </c>
      <c r="Y137" s="678">
        <v>1</v>
      </c>
      <c r="Z137" s="679" t="s">
        <v>5936</v>
      </c>
      <c r="AA137" s="679">
        <v>1</v>
      </c>
      <c r="AB137" s="679" t="s">
        <v>40</v>
      </c>
      <c r="AC137" s="680"/>
      <c r="AD137" s="681" t="s">
        <v>40</v>
      </c>
      <c r="AE137" s="681"/>
      <c r="AF137" s="18" t="s">
        <v>40</v>
      </c>
      <c r="AG137" s="18"/>
      <c r="AH137" s="184" t="s">
        <v>40</v>
      </c>
      <c r="AI137" s="184"/>
      <c r="AJ137" s="677" t="s">
        <v>40</v>
      </c>
      <c r="AK137" s="677"/>
    </row>
    <row r="138" spans="1:37" ht="12.75">
      <c r="A138" s="748" t="s">
        <v>3302</v>
      </c>
      <c r="B138" s="773" t="s">
        <v>6474</v>
      </c>
      <c r="C138" s="680">
        <v>4</v>
      </c>
      <c r="D138" s="54" t="e">
        <f t="shared" si="6"/>
        <v>#VALUE!</v>
      </c>
      <c r="E138" s="54" t="str">
        <f>IFERROR(VLOOKUP(N138,Cennik!$A$4:$B436, 2, FALSE()) * O138 + VLOOKUP(P138,Cennik!$A$4:$B436, 2, FALSE()) * Q138 + VLOOKUP(R138,Cennik!$A$4:$B436, 2, FALSE()) * S138 + VLOOKUP(T138,Cennik!$A$4:$B436, 2, FALSE()) * U138 + VLOOKUP(V138,Cennik!$A$4:$B436, 2, FALSE()) * W138 + VLOOKUP(X138,Cennik!$A$4:$B436, 2, FALSE()) * Y138 + VLOOKUP(Z138,Cennik!$A$4:$B436, 2, FALSE()) * AA138 + VLOOKUP(AB138,Cennik!$A$4:$B436, 2, FALSE()) * AC138 + VLOOKUP(AD138,Cennik!$A$4:$B436, 2, FALSE()) * AE138 + VLOOKUP(AF138,Cennik!$A$4:$B436, 2, FALSE()) * AG138 + VLOOKUP(AH138,Cennik!$A$4:$B436, 2, FALSE()) * AI138 + VLOOKUP(AJ138,Cennik!$A$4:$B436, 2, FALSE()) * AK138 + VLOOKUP("Stamina",Cennik!$A$4:$B436,2,FALSE()) * L138,"Brak wartości")</f>
        <v>Brak wartości</v>
      </c>
      <c r="F138" s="18" t="s">
        <v>6392</v>
      </c>
      <c r="G138" s="18">
        <v>1</v>
      </c>
      <c r="H138" s="18" t="s">
        <v>4531</v>
      </c>
      <c r="I138" s="18">
        <v>5</v>
      </c>
      <c r="J138" s="18"/>
      <c r="K138" s="18">
        <v>15</v>
      </c>
      <c r="L138" s="18">
        <v>60</v>
      </c>
      <c r="M138" s="18" t="s">
        <v>12651</v>
      </c>
      <c r="N138" s="184" t="s">
        <v>6756</v>
      </c>
      <c r="O138" s="184">
        <v>1</v>
      </c>
      <c r="P138" s="677" t="s">
        <v>5896</v>
      </c>
      <c r="Q138" s="677">
        <v>1</v>
      </c>
      <c r="R138" s="675" t="s">
        <v>6761</v>
      </c>
      <c r="S138" s="675">
        <v>1</v>
      </c>
      <c r="T138" s="674" t="s">
        <v>5916</v>
      </c>
      <c r="U138" s="674">
        <v>1</v>
      </c>
      <c r="V138" s="672" t="s">
        <v>6820</v>
      </c>
      <c r="W138" s="672">
        <v>1</v>
      </c>
      <c r="X138" s="678" t="s">
        <v>5926</v>
      </c>
      <c r="Y138" s="678">
        <v>1</v>
      </c>
      <c r="Z138" s="679" t="s">
        <v>5936</v>
      </c>
      <c r="AA138" s="679">
        <v>1</v>
      </c>
      <c r="AB138" s="679" t="s">
        <v>40</v>
      </c>
      <c r="AC138" s="680"/>
      <c r="AD138" s="681" t="s">
        <v>40</v>
      </c>
      <c r="AE138" s="681"/>
      <c r="AF138" s="18" t="s">
        <v>40</v>
      </c>
      <c r="AG138" s="18"/>
      <c r="AH138" s="184" t="s">
        <v>40</v>
      </c>
      <c r="AI138" s="184"/>
      <c r="AJ138" s="677" t="s">
        <v>40</v>
      </c>
      <c r="AK138" s="677"/>
    </row>
    <row r="139" spans="1:37" ht="12.75">
      <c r="A139" s="748" t="s">
        <v>3302</v>
      </c>
      <c r="B139" s="773" t="s">
        <v>6478</v>
      </c>
      <c r="C139" s="680">
        <v>4</v>
      </c>
      <c r="D139" s="54" t="e">
        <f t="shared" si="6"/>
        <v>#VALUE!</v>
      </c>
      <c r="E139" s="54" t="str">
        <f>IFERROR(VLOOKUP(N139,Cennik!$A$4:$B436, 2, FALSE()) * O139 + VLOOKUP(P139,Cennik!$A$4:$B436, 2, FALSE()) * Q139 + VLOOKUP(R139,Cennik!$A$4:$B436, 2, FALSE()) * S139 + VLOOKUP(T139,Cennik!$A$4:$B436, 2, FALSE()) * U139 + VLOOKUP(V139,Cennik!$A$4:$B436, 2, FALSE()) * W139 + VLOOKUP(X139,Cennik!$A$4:$B436, 2, FALSE()) * Y139 + VLOOKUP(Z139,Cennik!$A$4:$B436, 2, FALSE()) * AA139 + VLOOKUP(AB139,Cennik!$A$4:$B436, 2, FALSE()) * AC139 + VLOOKUP(AD139,Cennik!$A$4:$B436, 2, FALSE()) * AE139 + VLOOKUP(AF139,Cennik!$A$4:$B436, 2, FALSE()) * AG139 + VLOOKUP(AH139,Cennik!$A$4:$B436, 2, FALSE()) * AI139 + VLOOKUP(AJ139,Cennik!$A$4:$B436, 2, FALSE()) * AK139 + VLOOKUP("Stamina",Cennik!$A$4:$B436,2,FALSE()) * L139,"Brak wartości")</f>
        <v>Brak wartości</v>
      </c>
      <c r="F139" s="18" t="s">
        <v>6392</v>
      </c>
      <c r="G139" s="18">
        <v>1</v>
      </c>
      <c r="H139" s="18" t="s">
        <v>4531</v>
      </c>
      <c r="I139" s="18">
        <v>5</v>
      </c>
      <c r="J139" s="18"/>
      <c r="K139" s="18">
        <v>15</v>
      </c>
      <c r="L139" s="18">
        <v>60</v>
      </c>
      <c r="M139" s="18" t="s">
        <v>12651</v>
      </c>
      <c r="N139" s="184" t="s">
        <v>6756</v>
      </c>
      <c r="O139" s="184">
        <v>1</v>
      </c>
      <c r="P139" s="677" t="s">
        <v>5896</v>
      </c>
      <c r="Q139" s="677">
        <v>1</v>
      </c>
      <c r="R139" s="675" t="s">
        <v>6761</v>
      </c>
      <c r="S139" s="675">
        <v>1</v>
      </c>
      <c r="T139" s="674" t="s">
        <v>5916</v>
      </c>
      <c r="U139" s="674">
        <v>1</v>
      </c>
      <c r="V139" s="672" t="s">
        <v>6820</v>
      </c>
      <c r="W139" s="672">
        <v>1</v>
      </c>
      <c r="X139" s="678" t="s">
        <v>5926</v>
      </c>
      <c r="Y139" s="678">
        <v>1</v>
      </c>
      <c r="Z139" s="679" t="s">
        <v>5936</v>
      </c>
      <c r="AA139" s="679">
        <v>1</v>
      </c>
      <c r="AB139" s="679" t="s">
        <v>40</v>
      </c>
      <c r="AC139" s="680"/>
      <c r="AD139" s="681" t="s">
        <v>40</v>
      </c>
      <c r="AE139" s="681"/>
      <c r="AF139" s="18" t="s">
        <v>40</v>
      </c>
      <c r="AG139" s="18"/>
      <c r="AH139" s="184" t="s">
        <v>40</v>
      </c>
      <c r="AI139" s="184"/>
      <c r="AJ139" s="677" t="s">
        <v>40</v>
      </c>
      <c r="AK139" s="677"/>
    </row>
    <row r="140" spans="1:37" ht="12.75">
      <c r="A140" s="748" t="s">
        <v>3302</v>
      </c>
      <c r="B140" s="773" t="s">
        <v>6482</v>
      </c>
      <c r="C140" s="680">
        <v>4</v>
      </c>
      <c r="D140" s="54" t="e">
        <f t="shared" si="6"/>
        <v>#VALUE!</v>
      </c>
      <c r="E140" s="54" t="str">
        <f>IFERROR(VLOOKUP(N140,Cennik!$A$4:$B436, 2, FALSE()) * O140 + VLOOKUP(P140,Cennik!$A$4:$B436, 2, FALSE()) * Q140 + VLOOKUP(R140,Cennik!$A$4:$B436, 2, FALSE()) * S140 + VLOOKUP(T140,Cennik!$A$4:$B436, 2, FALSE()) * U140 + VLOOKUP(V140,Cennik!$A$4:$B436, 2, FALSE()) * W140 + VLOOKUP(X140,Cennik!$A$4:$B436, 2, FALSE()) * Y140 + VLOOKUP(Z140,Cennik!$A$4:$B436, 2, FALSE()) * AA140 + VLOOKUP(AB140,Cennik!$A$4:$B436, 2, FALSE()) * AC140 + VLOOKUP(AD140,Cennik!$A$4:$B436, 2, FALSE()) * AE140 + VLOOKUP(AF140,Cennik!$A$4:$B436, 2, FALSE()) * AG140 + VLOOKUP(AH140,Cennik!$A$4:$B436, 2, FALSE()) * AI140 + VLOOKUP(AJ140,Cennik!$A$4:$B436, 2, FALSE()) * AK140 + VLOOKUP("Stamina",Cennik!$A$4:$B436,2,FALSE()) * L140,"Brak wartości")</f>
        <v>Brak wartości</v>
      </c>
      <c r="F140" s="18" t="s">
        <v>6392</v>
      </c>
      <c r="G140" s="18">
        <v>1</v>
      </c>
      <c r="H140" s="18" t="s">
        <v>4531</v>
      </c>
      <c r="I140" s="18">
        <v>5</v>
      </c>
      <c r="J140" s="18"/>
      <c r="K140" s="18">
        <v>15</v>
      </c>
      <c r="L140" s="18">
        <v>60</v>
      </c>
      <c r="M140" s="18" t="s">
        <v>12651</v>
      </c>
      <c r="N140" s="184" t="s">
        <v>6756</v>
      </c>
      <c r="O140" s="184">
        <v>1</v>
      </c>
      <c r="P140" s="677" t="s">
        <v>5896</v>
      </c>
      <c r="Q140" s="677">
        <v>1</v>
      </c>
      <c r="R140" s="675" t="s">
        <v>6761</v>
      </c>
      <c r="S140" s="675">
        <v>1</v>
      </c>
      <c r="T140" s="674" t="s">
        <v>5916</v>
      </c>
      <c r="U140" s="674">
        <v>1</v>
      </c>
      <c r="V140" s="672" t="s">
        <v>6820</v>
      </c>
      <c r="W140" s="672">
        <v>1</v>
      </c>
      <c r="X140" s="678" t="s">
        <v>5926</v>
      </c>
      <c r="Y140" s="678">
        <v>1</v>
      </c>
      <c r="Z140" s="679" t="s">
        <v>5936</v>
      </c>
      <c r="AA140" s="679">
        <v>1</v>
      </c>
      <c r="AB140" s="679" t="s">
        <v>40</v>
      </c>
      <c r="AC140" s="680"/>
      <c r="AD140" s="681" t="s">
        <v>40</v>
      </c>
      <c r="AE140" s="681"/>
      <c r="AF140" s="18" t="s">
        <v>40</v>
      </c>
      <c r="AG140" s="18"/>
      <c r="AH140" s="184" t="s">
        <v>40</v>
      </c>
      <c r="AI140" s="184"/>
      <c r="AJ140" s="677" t="s">
        <v>40</v>
      </c>
      <c r="AK140" s="677"/>
    </row>
    <row r="141" spans="1:37" ht="12.75">
      <c r="A141" s="774"/>
      <c r="B141" s="775"/>
      <c r="C141" s="776"/>
      <c r="D141" s="777"/>
      <c r="E141" s="777"/>
      <c r="F141" s="769"/>
      <c r="G141" s="776"/>
      <c r="H141" s="776"/>
      <c r="I141" s="776"/>
      <c r="J141" s="776"/>
      <c r="K141" s="776"/>
      <c r="L141" s="776"/>
      <c r="M141" s="776"/>
      <c r="N141" s="776"/>
      <c r="O141" s="776"/>
      <c r="P141" s="776"/>
      <c r="Q141" s="776"/>
      <c r="R141" s="776"/>
      <c r="S141" s="776"/>
      <c r="T141" s="776"/>
      <c r="U141" s="776"/>
      <c r="V141" s="776"/>
      <c r="W141" s="776"/>
      <c r="X141" s="776"/>
      <c r="Y141" s="776"/>
      <c r="Z141" s="776"/>
      <c r="AA141" s="776"/>
      <c r="AB141" s="776"/>
      <c r="AC141" s="776"/>
      <c r="AD141" s="776"/>
      <c r="AE141" s="776"/>
      <c r="AF141" s="776"/>
      <c r="AG141" s="776"/>
      <c r="AH141" s="776"/>
      <c r="AI141" s="776"/>
      <c r="AJ141" s="776"/>
      <c r="AK141" s="776"/>
    </row>
    <row r="142" spans="1:37" ht="12.75">
      <c r="A142" s="748" t="s">
        <v>3302</v>
      </c>
      <c r="B142" s="778" t="s">
        <v>6515</v>
      </c>
      <c r="C142" s="680">
        <v>5</v>
      </c>
      <c r="D142" s="54" t="e">
        <f t="shared" ref="D142:D147" si="7">E142/G142</f>
        <v>#VALUE!</v>
      </c>
      <c r="E142" s="54" t="str">
        <f>IFERROR(VLOOKUP(N142,Cennik!$A$4:$B436, 2, FALSE()) * O142 + VLOOKUP(P142,Cennik!$A$4:$B436, 2, FALSE()) * Q142 + VLOOKUP(R142,Cennik!$A$4:$B436, 2, FALSE()) * S142 + VLOOKUP(T142,Cennik!$A$4:$B436, 2, FALSE()) * U142 + VLOOKUP(V142,Cennik!$A$4:$B436, 2, FALSE()) * W142 + VLOOKUP(X142,Cennik!$A$4:$B436, 2, FALSE()) * Y142 + VLOOKUP(Z142,Cennik!$A$4:$B436, 2, FALSE()) * AA142 + VLOOKUP(AB142,Cennik!$A$4:$B436, 2, FALSE()) * AC142 + VLOOKUP(AD142,Cennik!$A$4:$B436, 2, FALSE()) * AE142 + VLOOKUP(AF142,Cennik!$A$4:$B436, 2, FALSE()) * AG142 + VLOOKUP(AH142,Cennik!$A$4:$B436, 2, FALSE()) * AI142 + VLOOKUP(AJ142,Cennik!$A$4:$B436, 2, FALSE()) * AK142 + VLOOKUP("Stamina",Cennik!$A$4:$B436,2,FALSE()) * L142,"Brak wartości")</f>
        <v>Brak wartości</v>
      </c>
      <c r="F142" s="18" t="s">
        <v>6487</v>
      </c>
      <c r="G142" s="18">
        <v>1</v>
      </c>
      <c r="H142" s="18" t="s">
        <v>4531</v>
      </c>
      <c r="I142" s="18">
        <v>5</v>
      </c>
      <c r="J142" s="18"/>
      <c r="K142" s="18">
        <v>20</v>
      </c>
      <c r="L142" s="18">
        <v>100</v>
      </c>
      <c r="M142" s="18" t="s">
        <v>12651</v>
      </c>
      <c r="N142" s="184" t="s">
        <v>6756</v>
      </c>
      <c r="O142" s="184">
        <v>1</v>
      </c>
      <c r="P142" s="677" t="s">
        <v>5896</v>
      </c>
      <c r="Q142" s="677">
        <v>1</v>
      </c>
      <c r="R142" s="675" t="s">
        <v>6761</v>
      </c>
      <c r="S142" s="675">
        <v>1</v>
      </c>
      <c r="T142" s="674" t="s">
        <v>5916</v>
      </c>
      <c r="U142" s="674">
        <v>1</v>
      </c>
      <c r="V142" s="672" t="s">
        <v>6840</v>
      </c>
      <c r="W142" s="672">
        <v>1</v>
      </c>
      <c r="X142" s="678" t="s">
        <v>5926</v>
      </c>
      <c r="Y142" s="678">
        <v>1</v>
      </c>
      <c r="Z142" s="679" t="s">
        <v>5936</v>
      </c>
      <c r="AA142" s="679">
        <v>1</v>
      </c>
      <c r="AB142" s="679" t="s">
        <v>5946</v>
      </c>
      <c r="AC142" s="680">
        <v>1</v>
      </c>
      <c r="AD142" s="681" t="s">
        <v>40</v>
      </c>
      <c r="AE142" s="681"/>
      <c r="AF142" s="18" t="s">
        <v>40</v>
      </c>
      <c r="AG142" s="18"/>
      <c r="AH142" s="184" t="s">
        <v>40</v>
      </c>
      <c r="AI142" s="184"/>
      <c r="AJ142" s="677" t="s">
        <v>40</v>
      </c>
      <c r="AK142" s="677"/>
    </row>
    <row r="143" spans="1:37" ht="12.75">
      <c r="A143" s="748" t="s">
        <v>3302</v>
      </c>
      <c r="B143" s="778" t="s">
        <v>6519</v>
      </c>
      <c r="C143" s="680">
        <v>5</v>
      </c>
      <c r="D143" s="54" t="e">
        <f t="shared" si="7"/>
        <v>#VALUE!</v>
      </c>
      <c r="E143" s="54" t="str">
        <f>IFERROR(VLOOKUP(N143,Cennik!$A$4:$B436, 2, FALSE()) * O143 + VLOOKUP(P143,Cennik!$A$4:$B436, 2, FALSE()) * Q143 + VLOOKUP(R143,Cennik!$A$4:$B436, 2, FALSE()) * S143 + VLOOKUP(T143,Cennik!$A$4:$B436, 2, FALSE()) * U143 + VLOOKUP(V143,Cennik!$A$4:$B436, 2, FALSE()) * W143 + VLOOKUP(X143,Cennik!$A$4:$B436, 2, FALSE()) * Y143 + VLOOKUP(Z143,Cennik!$A$4:$B436, 2, FALSE()) * AA143 + VLOOKUP(AB143,Cennik!$A$4:$B436, 2, FALSE()) * AC143 + VLOOKUP(AD143,Cennik!$A$4:$B436, 2, FALSE()) * AE143 + VLOOKUP(AF143,Cennik!$A$4:$B436, 2, FALSE()) * AG143 + VLOOKUP(AH143,Cennik!$A$4:$B436, 2, FALSE()) * AI143 + VLOOKUP(AJ143,Cennik!$A$4:$B436, 2, FALSE()) * AK143 + VLOOKUP("Stamina",Cennik!$A$4:$B436,2,FALSE()) * L143,"Brak wartości")</f>
        <v>Brak wartości</v>
      </c>
      <c r="F143" s="18" t="s">
        <v>6487</v>
      </c>
      <c r="G143" s="18">
        <v>1</v>
      </c>
      <c r="H143" s="18" t="s">
        <v>4531</v>
      </c>
      <c r="I143" s="18">
        <v>5</v>
      </c>
      <c r="J143" s="18"/>
      <c r="K143" s="18">
        <v>20</v>
      </c>
      <c r="L143" s="18">
        <v>100</v>
      </c>
      <c r="M143" s="18" t="s">
        <v>12651</v>
      </c>
      <c r="N143" s="184" t="s">
        <v>6756</v>
      </c>
      <c r="O143" s="184">
        <v>1</v>
      </c>
      <c r="P143" s="677" t="s">
        <v>5896</v>
      </c>
      <c r="Q143" s="677">
        <v>1</v>
      </c>
      <c r="R143" s="675" t="s">
        <v>6761</v>
      </c>
      <c r="S143" s="675">
        <v>1</v>
      </c>
      <c r="T143" s="674" t="s">
        <v>5916</v>
      </c>
      <c r="U143" s="674">
        <v>1</v>
      </c>
      <c r="V143" s="672" t="s">
        <v>6840</v>
      </c>
      <c r="W143" s="672">
        <v>1</v>
      </c>
      <c r="X143" s="678" t="s">
        <v>5926</v>
      </c>
      <c r="Y143" s="678">
        <v>1</v>
      </c>
      <c r="Z143" s="679" t="s">
        <v>5936</v>
      </c>
      <c r="AA143" s="679">
        <v>1</v>
      </c>
      <c r="AB143" s="679" t="s">
        <v>5946</v>
      </c>
      <c r="AC143" s="680">
        <v>1</v>
      </c>
      <c r="AD143" s="681" t="s">
        <v>40</v>
      </c>
      <c r="AE143" s="681"/>
      <c r="AF143" s="18" t="s">
        <v>40</v>
      </c>
      <c r="AG143" s="18"/>
      <c r="AH143" s="184" t="s">
        <v>40</v>
      </c>
      <c r="AI143" s="184"/>
      <c r="AJ143" s="677" t="s">
        <v>40</v>
      </c>
      <c r="AK143" s="677"/>
    </row>
    <row r="144" spans="1:37" ht="12.75">
      <c r="A144" s="748" t="s">
        <v>3302</v>
      </c>
      <c r="B144" s="778" t="s">
        <v>6523</v>
      </c>
      <c r="C144" s="680">
        <v>5</v>
      </c>
      <c r="D144" s="54" t="e">
        <f t="shared" si="7"/>
        <v>#VALUE!</v>
      </c>
      <c r="E144" s="54" t="str">
        <f>IFERROR(VLOOKUP(N144,Cennik!$A$4:$B436, 2, FALSE()) * O144 + VLOOKUP(P144,Cennik!$A$4:$B436, 2, FALSE()) * Q144 + VLOOKUP(R144,Cennik!$A$4:$B436, 2, FALSE()) * S144 + VLOOKUP(T144,Cennik!$A$4:$B436, 2, FALSE()) * U144 + VLOOKUP(V144,Cennik!$A$4:$B436, 2, FALSE()) * W144 + VLOOKUP(X144,Cennik!$A$4:$B436, 2, FALSE()) * Y144 + VLOOKUP(Z144,Cennik!$A$4:$B436, 2, FALSE()) * AA144 + VLOOKUP(AB144,Cennik!$A$4:$B436, 2, FALSE()) * AC144 + VLOOKUP(AD144,Cennik!$A$4:$B436, 2, FALSE()) * AE144 + VLOOKUP(AF144,Cennik!$A$4:$B436, 2, FALSE()) * AG144 + VLOOKUP(AH144,Cennik!$A$4:$B436, 2, FALSE()) * AI144 + VLOOKUP(AJ144,Cennik!$A$4:$B436, 2, FALSE()) * AK144 + VLOOKUP("Stamina",Cennik!$A$4:$B436,2,FALSE()) * L144,"Brak wartości")</f>
        <v>Brak wartości</v>
      </c>
      <c r="F144" s="18" t="s">
        <v>6487</v>
      </c>
      <c r="G144" s="18">
        <v>1</v>
      </c>
      <c r="H144" s="18" t="s">
        <v>4531</v>
      </c>
      <c r="I144" s="18">
        <v>5</v>
      </c>
      <c r="J144" s="18"/>
      <c r="K144" s="18">
        <v>20</v>
      </c>
      <c r="L144" s="18">
        <v>100</v>
      </c>
      <c r="M144" s="18" t="s">
        <v>12651</v>
      </c>
      <c r="N144" s="184" t="s">
        <v>6756</v>
      </c>
      <c r="O144" s="184">
        <v>1</v>
      </c>
      <c r="P144" s="677" t="s">
        <v>5896</v>
      </c>
      <c r="Q144" s="677">
        <v>1</v>
      </c>
      <c r="R144" s="675" t="s">
        <v>6761</v>
      </c>
      <c r="S144" s="675">
        <v>1</v>
      </c>
      <c r="T144" s="674" t="s">
        <v>5916</v>
      </c>
      <c r="U144" s="674">
        <v>1</v>
      </c>
      <c r="V144" s="672" t="s">
        <v>6840</v>
      </c>
      <c r="W144" s="672">
        <v>1</v>
      </c>
      <c r="X144" s="678" t="s">
        <v>5926</v>
      </c>
      <c r="Y144" s="678">
        <v>1</v>
      </c>
      <c r="Z144" s="679" t="s">
        <v>5936</v>
      </c>
      <c r="AA144" s="679">
        <v>1</v>
      </c>
      <c r="AB144" s="679" t="s">
        <v>5946</v>
      </c>
      <c r="AC144" s="680">
        <v>1</v>
      </c>
      <c r="AD144" s="681" t="s">
        <v>40</v>
      </c>
      <c r="AE144" s="681"/>
      <c r="AF144" s="18" t="s">
        <v>40</v>
      </c>
      <c r="AG144" s="18"/>
      <c r="AH144" s="184" t="s">
        <v>40</v>
      </c>
      <c r="AI144" s="184"/>
      <c r="AJ144" s="677" t="s">
        <v>40</v>
      </c>
      <c r="AK144" s="677"/>
    </row>
    <row r="145" spans="1:37" ht="12.75">
      <c r="A145" s="748" t="s">
        <v>3302</v>
      </c>
      <c r="B145" s="778" t="s">
        <v>6527</v>
      </c>
      <c r="C145" s="680">
        <v>5</v>
      </c>
      <c r="D145" s="54" t="e">
        <f t="shared" si="7"/>
        <v>#VALUE!</v>
      </c>
      <c r="E145" s="54" t="str">
        <f>IFERROR(VLOOKUP(N145,Cennik!$A$4:$B436, 2, FALSE()) * O145 + VLOOKUP(P145,Cennik!$A$4:$B436, 2, FALSE()) * Q145 + VLOOKUP(R145,Cennik!$A$4:$B436, 2, FALSE()) * S145 + VLOOKUP(T145,Cennik!$A$4:$B436, 2, FALSE()) * U145 + VLOOKUP(V145,Cennik!$A$4:$B436, 2, FALSE()) * W145 + VLOOKUP(X145,Cennik!$A$4:$B436, 2, FALSE()) * Y145 + VLOOKUP(Z145,Cennik!$A$4:$B436, 2, FALSE()) * AA145 + VLOOKUP(AB145,Cennik!$A$4:$B436, 2, FALSE()) * AC145 + VLOOKUP(AD145,Cennik!$A$4:$B436, 2, FALSE()) * AE145 + VLOOKUP(AF145,Cennik!$A$4:$B436, 2, FALSE()) * AG145 + VLOOKUP(AH145,Cennik!$A$4:$B436, 2, FALSE()) * AI145 + VLOOKUP(AJ145,Cennik!$A$4:$B436, 2, FALSE()) * AK145 + VLOOKUP("Stamina",Cennik!$A$4:$B436,2,FALSE()) * L145,"Brak wartości")</f>
        <v>Brak wartości</v>
      </c>
      <c r="F145" s="18" t="s">
        <v>6487</v>
      </c>
      <c r="G145" s="18">
        <v>1</v>
      </c>
      <c r="H145" s="18" t="s">
        <v>4531</v>
      </c>
      <c r="I145" s="18">
        <v>5</v>
      </c>
      <c r="J145" s="18"/>
      <c r="K145" s="18">
        <v>20</v>
      </c>
      <c r="L145" s="18">
        <v>100</v>
      </c>
      <c r="M145" s="18" t="s">
        <v>12651</v>
      </c>
      <c r="N145" s="184" t="s">
        <v>6756</v>
      </c>
      <c r="O145" s="184">
        <v>1</v>
      </c>
      <c r="P145" s="677" t="s">
        <v>5896</v>
      </c>
      <c r="Q145" s="677">
        <v>1</v>
      </c>
      <c r="R145" s="675" t="s">
        <v>6761</v>
      </c>
      <c r="S145" s="675">
        <v>1</v>
      </c>
      <c r="T145" s="674" t="s">
        <v>5916</v>
      </c>
      <c r="U145" s="674">
        <v>1</v>
      </c>
      <c r="V145" s="672" t="s">
        <v>6840</v>
      </c>
      <c r="W145" s="672">
        <v>1</v>
      </c>
      <c r="X145" s="678" t="s">
        <v>5926</v>
      </c>
      <c r="Y145" s="678">
        <v>1</v>
      </c>
      <c r="Z145" s="679" t="s">
        <v>5936</v>
      </c>
      <c r="AA145" s="679">
        <v>1</v>
      </c>
      <c r="AB145" s="679" t="s">
        <v>5946</v>
      </c>
      <c r="AC145" s="680">
        <v>1</v>
      </c>
      <c r="AD145" s="681" t="s">
        <v>40</v>
      </c>
      <c r="AE145" s="681"/>
      <c r="AF145" s="18" t="s">
        <v>40</v>
      </c>
      <c r="AG145" s="18"/>
      <c r="AH145" s="184" t="s">
        <v>40</v>
      </c>
      <c r="AI145" s="184"/>
      <c r="AJ145" s="677" t="s">
        <v>40</v>
      </c>
      <c r="AK145" s="677"/>
    </row>
    <row r="146" spans="1:37" ht="12.75">
      <c r="A146" s="748" t="s">
        <v>3302</v>
      </c>
      <c r="B146" s="778" t="s">
        <v>6531</v>
      </c>
      <c r="C146" s="680">
        <v>5</v>
      </c>
      <c r="D146" s="54" t="e">
        <f t="shared" si="7"/>
        <v>#VALUE!</v>
      </c>
      <c r="E146" s="54" t="str">
        <f>IFERROR(VLOOKUP(N146,Cennik!$A$4:$B436, 2, FALSE()) * O146 + VLOOKUP(P146,Cennik!$A$4:$B436, 2, FALSE()) * Q146 + VLOOKUP(R146,Cennik!$A$4:$B436, 2, FALSE()) * S146 + VLOOKUP(T146,Cennik!$A$4:$B436, 2, FALSE()) * U146 + VLOOKUP(V146,Cennik!$A$4:$B436, 2, FALSE()) * W146 + VLOOKUP(X146,Cennik!$A$4:$B436, 2, FALSE()) * Y146 + VLOOKUP(Z146,Cennik!$A$4:$B436, 2, FALSE()) * AA146 + VLOOKUP(AB146,Cennik!$A$4:$B436, 2, FALSE()) * AC146 + VLOOKUP(AD146,Cennik!$A$4:$B436, 2, FALSE()) * AE146 + VLOOKUP(AF146,Cennik!$A$4:$B436, 2, FALSE()) * AG146 + VLOOKUP(AH146,Cennik!$A$4:$B436, 2, FALSE()) * AI146 + VLOOKUP(AJ146,Cennik!$A$4:$B436, 2, FALSE()) * AK146 + VLOOKUP("Stamina",Cennik!$A$4:$B436,2,FALSE()) * L146,"Brak wartości")</f>
        <v>Brak wartości</v>
      </c>
      <c r="F146" s="18" t="s">
        <v>6487</v>
      </c>
      <c r="G146" s="18">
        <v>1</v>
      </c>
      <c r="H146" s="18" t="s">
        <v>4531</v>
      </c>
      <c r="I146" s="18">
        <v>5</v>
      </c>
      <c r="J146" s="18"/>
      <c r="K146" s="18">
        <v>20</v>
      </c>
      <c r="L146" s="18">
        <v>100</v>
      </c>
      <c r="M146" s="18" t="s">
        <v>12651</v>
      </c>
      <c r="N146" s="184" t="s">
        <v>6756</v>
      </c>
      <c r="O146" s="184">
        <v>1</v>
      </c>
      <c r="P146" s="677" t="s">
        <v>5896</v>
      </c>
      <c r="Q146" s="677">
        <v>1</v>
      </c>
      <c r="R146" s="675" t="s">
        <v>6761</v>
      </c>
      <c r="S146" s="675">
        <v>1</v>
      </c>
      <c r="T146" s="674" t="s">
        <v>5916</v>
      </c>
      <c r="U146" s="674">
        <v>1</v>
      </c>
      <c r="V146" s="672" t="s">
        <v>6840</v>
      </c>
      <c r="W146" s="672">
        <v>1</v>
      </c>
      <c r="X146" s="678" t="s">
        <v>5926</v>
      </c>
      <c r="Y146" s="678">
        <v>1</v>
      </c>
      <c r="Z146" s="679" t="s">
        <v>5936</v>
      </c>
      <c r="AA146" s="679">
        <v>1</v>
      </c>
      <c r="AB146" s="679" t="s">
        <v>5946</v>
      </c>
      <c r="AC146" s="680">
        <v>1</v>
      </c>
      <c r="AD146" s="681" t="s">
        <v>40</v>
      </c>
      <c r="AE146" s="681"/>
      <c r="AF146" s="18" t="s">
        <v>40</v>
      </c>
      <c r="AG146" s="18"/>
      <c r="AH146" s="184" t="s">
        <v>40</v>
      </c>
      <c r="AI146" s="184"/>
      <c r="AJ146" s="677" t="s">
        <v>40</v>
      </c>
      <c r="AK146" s="677"/>
    </row>
    <row r="147" spans="1:37" ht="12.75">
      <c r="A147" s="748" t="s">
        <v>3302</v>
      </c>
      <c r="B147" s="778" t="s">
        <v>6535</v>
      </c>
      <c r="C147" s="680">
        <v>5</v>
      </c>
      <c r="D147" s="54" t="e">
        <f t="shared" si="7"/>
        <v>#VALUE!</v>
      </c>
      <c r="E147" s="54" t="str">
        <f>IFERROR(VLOOKUP(N147,Cennik!$A$4:$B436, 2, FALSE()) * O147 + VLOOKUP(P147,Cennik!$A$4:$B436, 2, FALSE()) * Q147 + VLOOKUP(R147,Cennik!$A$4:$B436, 2, FALSE()) * S147 + VLOOKUP(T147,Cennik!$A$4:$B436, 2, FALSE()) * U147 + VLOOKUP(V147,Cennik!$A$4:$B436, 2, FALSE()) * W147 + VLOOKUP(X147,Cennik!$A$4:$B436, 2, FALSE()) * Y147 + VLOOKUP(Z147,Cennik!$A$4:$B436, 2, FALSE()) * AA147 + VLOOKUP(AB147,Cennik!$A$4:$B436, 2, FALSE()) * AC147 + VLOOKUP(AD147,Cennik!$A$4:$B436, 2, FALSE()) * AE147 + VLOOKUP(AF147,Cennik!$A$4:$B436, 2, FALSE()) * AG147 + VLOOKUP(AH147,Cennik!$A$4:$B436, 2, FALSE()) * AI147 + VLOOKUP(AJ147,Cennik!$A$4:$B436, 2, FALSE()) * AK147 + VLOOKUP("Stamina",Cennik!$A$4:$B436,2,FALSE()) * L147,"Brak wartości")</f>
        <v>Brak wartości</v>
      </c>
      <c r="F147" s="18" t="s">
        <v>6487</v>
      </c>
      <c r="G147" s="18">
        <v>1</v>
      </c>
      <c r="H147" s="18" t="s">
        <v>4531</v>
      </c>
      <c r="I147" s="18">
        <v>5</v>
      </c>
      <c r="J147" s="18"/>
      <c r="K147" s="18">
        <v>20</v>
      </c>
      <c r="L147" s="18">
        <v>100</v>
      </c>
      <c r="M147" s="18" t="s">
        <v>12651</v>
      </c>
      <c r="N147" s="184" t="s">
        <v>6756</v>
      </c>
      <c r="O147" s="184">
        <v>1</v>
      </c>
      <c r="P147" s="677" t="s">
        <v>5896</v>
      </c>
      <c r="Q147" s="677">
        <v>1</v>
      </c>
      <c r="R147" s="675" t="s">
        <v>6761</v>
      </c>
      <c r="S147" s="675">
        <v>1</v>
      </c>
      <c r="T147" s="674" t="s">
        <v>5916</v>
      </c>
      <c r="U147" s="674">
        <v>1</v>
      </c>
      <c r="V147" s="672" t="s">
        <v>6840</v>
      </c>
      <c r="W147" s="672">
        <v>1</v>
      </c>
      <c r="X147" s="678" t="s">
        <v>5926</v>
      </c>
      <c r="Y147" s="678">
        <v>1</v>
      </c>
      <c r="Z147" s="679" t="s">
        <v>5936</v>
      </c>
      <c r="AA147" s="679">
        <v>1</v>
      </c>
      <c r="AB147" s="679" t="s">
        <v>5946</v>
      </c>
      <c r="AC147" s="680">
        <v>1</v>
      </c>
      <c r="AD147" s="681" t="s">
        <v>40</v>
      </c>
      <c r="AE147" s="681"/>
      <c r="AF147" s="18" t="s">
        <v>40</v>
      </c>
      <c r="AG147" s="18"/>
      <c r="AH147" s="184" t="s">
        <v>40</v>
      </c>
      <c r="AI147" s="184"/>
      <c r="AJ147" s="677" t="s">
        <v>40</v>
      </c>
      <c r="AK147" s="677"/>
    </row>
    <row r="148" spans="1:37" ht="12.75">
      <c r="A148" s="768"/>
      <c r="B148" s="769"/>
      <c r="C148" s="769"/>
      <c r="D148" s="770"/>
      <c r="E148" s="770"/>
      <c r="F148" s="769"/>
      <c r="G148" s="769"/>
      <c r="H148" s="769"/>
      <c r="I148" s="769"/>
      <c r="J148" s="769"/>
      <c r="K148" s="769"/>
      <c r="L148" s="769"/>
      <c r="M148" s="769"/>
      <c r="N148" s="769"/>
      <c r="O148" s="769"/>
      <c r="P148" s="769"/>
      <c r="Q148" s="769"/>
      <c r="R148" s="769"/>
      <c r="S148" s="769"/>
      <c r="T148" s="769" t="s">
        <v>40</v>
      </c>
      <c r="U148" s="769"/>
      <c r="V148" s="769" t="s">
        <v>40</v>
      </c>
      <c r="W148" s="769"/>
      <c r="X148" s="769" t="s">
        <v>40</v>
      </c>
      <c r="Y148" s="769"/>
      <c r="Z148" s="769" t="s">
        <v>40</v>
      </c>
      <c r="AA148" s="769"/>
      <c r="AB148" s="769" t="s">
        <v>40</v>
      </c>
      <c r="AC148" s="769"/>
      <c r="AD148" s="769" t="s">
        <v>40</v>
      </c>
      <c r="AE148" s="769"/>
      <c r="AF148" s="769" t="s">
        <v>40</v>
      </c>
      <c r="AG148" s="769"/>
      <c r="AH148" s="769" t="s">
        <v>40</v>
      </c>
      <c r="AI148" s="769"/>
      <c r="AJ148" s="769" t="s">
        <v>40</v>
      </c>
      <c r="AK148" s="769"/>
    </row>
    <row r="149" spans="1:37" ht="12.75">
      <c r="A149" s="748" t="s">
        <v>3302</v>
      </c>
      <c r="B149" s="761" t="s">
        <v>6165</v>
      </c>
      <c r="C149" s="168">
        <v>1</v>
      </c>
      <c r="D149" s="34" t="e">
        <f t="shared" ref="D149:D158" si="8">E149/G149</f>
        <v>#VALUE!</v>
      </c>
      <c r="E149" s="34" t="str">
        <f>IFERROR(VLOOKUP(N149,Cennik!$A$4:$B436, 2, FALSE()) * O149 + VLOOKUP(P149,Cennik!$A$4:$B436, 2, FALSE()) * Q149 + VLOOKUP(R149,Cennik!$A$4:$B436, 2, FALSE()) * S149 + VLOOKUP(T149,Cennik!$A$4:$B436, 2, FALSE()) * U149 + VLOOKUP(V149,Cennik!$A$4:$B436, 2, FALSE()) * W149 + VLOOKUP(X149,Cennik!$A$4:$B436, 2, FALSE()) * Y149 + VLOOKUP(Z149,Cennik!$A$4:$B436, 2, FALSE()) * AA149 + VLOOKUP(AB149,Cennik!$A$4:$B436, 2, FALSE()) * AC149 + VLOOKUP(AD149,Cennik!$A$4:$B436, 2, FALSE()) * AE149 + VLOOKUP(AF149,Cennik!$A$4:$B436, 2, FALSE()) * AG149 + VLOOKUP(AH149,Cennik!$A$4:$B436, 2, FALSE()) * AI149 + VLOOKUP(AJ149,Cennik!$A$4:$B436, 2, FALSE()) * AK149 + VLOOKUP("Stamina",Cennik!$A$4:$B436,2,FALSE()) * L149,"Brak wartości")</f>
        <v>Brak wartości</v>
      </c>
      <c r="F149" s="5" t="s">
        <v>6011</v>
      </c>
      <c r="G149" s="5">
        <v>1</v>
      </c>
      <c r="H149" s="5" t="s">
        <v>4531</v>
      </c>
      <c r="I149" s="5">
        <v>3</v>
      </c>
      <c r="J149" s="37"/>
      <c r="K149" s="18">
        <v>10</v>
      </c>
      <c r="L149" s="18">
        <v>20</v>
      </c>
      <c r="M149" s="5" t="s">
        <v>12651</v>
      </c>
      <c r="N149" s="184" t="s">
        <v>6756</v>
      </c>
      <c r="O149" s="184">
        <v>1</v>
      </c>
      <c r="P149" s="677" t="s">
        <v>12067</v>
      </c>
      <c r="Q149" s="677">
        <v>1</v>
      </c>
      <c r="R149" s="674" t="s">
        <v>5906</v>
      </c>
      <c r="S149" s="674">
        <v>1</v>
      </c>
      <c r="T149" s="674" t="s">
        <v>5896</v>
      </c>
      <c r="U149" s="674">
        <v>1</v>
      </c>
      <c r="V149" s="165" t="s">
        <v>40</v>
      </c>
      <c r="W149" s="180"/>
      <c r="X149" s="166" t="s">
        <v>40</v>
      </c>
      <c r="Y149" s="181"/>
      <c r="Z149" s="167" t="s">
        <v>40</v>
      </c>
      <c r="AA149" s="182"/>
      <c r="AB149" s="168" t="s">
        <v>40</v>
      </c>
      <c r="AC149" s="201"/>
      <c r="AD149" s="169" t="s">
        <v>40</v>
      </c>
      <c r="AE149" s="202"/>
      <c r="AF149" s="5" t="s">
        <v>40</v>
      </c>
      <c r="AG149" s="37"/>
      <c r="AH149" s="161" t="s">
        <v>40</v>
      </c>
      <c r="AI149" s="197"/>
      <c r="AJ149" s="162" t="s">
        <v>40</v>
      </c>
      <c r="AK149" s="198"/>
    </row>
    <row r="150" spans="1:37" ht="12.75">
      <c r="A150" s="748" t="s">
        <v>3302</v>
      </c>
      <c r="B150" s="761" t="s">
        <v>6169</v>
      </c>
      <c r="C150" s="168">
        <v>1</v>
      </c>
      <c r="D150" s="34" t="e">
        <f t="shared" si="8"/>
        <v>#VALUE!</v>
      </c>
      <c r="E150" s="34" t="str">
        <f>IFERROR(VLOOKUP(N150,Cennik!$A$4:$B436, 2, FALSE()) * O150 + VLOOKUP(P150,Cennik!$A$4:$B436, 2, FALSE()) * Q150 + VLOOKUP(R150,Cennik!$A$4:$B436, 2, FALSE()) * S150 + VLOOKUP(T150,Cennik!$A$4:$B436, 2, FALSE()) * U150 + VLOOKUP(V150,Cennik!$A$4:$B436, 2, FALSE()) * W150 + VLOOKUP(X150,Cennik!$A$4:$B436, 2, FALSE()) * Y150 + VLOOKUP(Z150,Cennik!$A$4:$B436, 2, FALSE()) * AA150 + VLOOKUP(AB150,Cennik!$A$4:$B436, 2, FALSE()) * AC150 + VLOOKUP(AD150,Cennik!$A$4:$B436, 2, FALSE()) * AE150 + VLOOKUP(AF150,Cennik!$A$4:$B436, 2, FALSE()) * AG150 + VLOOKUP(AH150,Cennik!$A$4:$B436, 2, FALSE()) * AI150 + VLOOKUP(AJ150,Cennik!$A$4:$B436, 2, FALSE()) * AK150 + VLOOKUP("Stamina",Cennik!$A$4:$B436,2,FALSE()) * L150,"Brak wartości")</f>
        <v>Brak wartości</v>
      </c>
      <c r="F150" s="5" t="s">
        <v>6011</v>
      </c>
      <c r="G150" s="5">
        <v>1</v>
      </c>
      <c r="H150" s="5" t="s">
        <v>4531</v>
      </c>
      <c r="I150" s="5">
        <v>3</v>
      </c>
      <c r="J150" s="37"/>
      <c r="K150" s="18">
        <v>10</v>
      </c>
      <c r="L150" s="18">
        <v>20</v>
      </c>
      <c r="M150" s="5" t="s">
        <v>12651</v>
      </c>
      <c r="N150" s="184" t="s">
        <v>6756</v>
      </c>
      <c r="O150" s="184">
        <v>1</v>
      </c>
      <c r="P150" s="677" t="s">
        <v>12067</v>
      </c>
      <c r="Q150" s="677">
        <v>1</v>
      </c>
      <c r="R150" s="674" t="s">
        <v>5906</v>
      </c>
      <c r="S150" s="674">
        <v>1</v>
      </c>
      <c r="T150" s="674" t="s">
        <v>5896</v>
      </c>
      <c r="U150" s="674">
        <v>1</v>
      </c>
      <c r="V150" s="165" t="s">
        <v>40</v>
      </c>
      <c r="W150" s="180"/>
      <c r="X150" s="166" t="s">
        <v>40</v>
      </c>
      <c r="Y150" s="181"/>
      <c r="Z150" s="167" t="s">
        <v>40</v>
      </c>
      <c r="AA150" s="182"/>
      <c r="AB150" s="168" t="s">
        <v>40</v>
      </c>
      <c r="AC150" s="201"/>
      <c r="AD150" s="169" t="s">
        <v>40</v>
      </c>
      <c r="AE150" s="202"/>
      <c r="AF150" s="5" t="s">
        <v>40</v>
      </c>
      <c r="AG150" s="37"/>
      <c r="AH150" s="161" t="s">
        <v>40</v>
      </c>
      <c r="AI150" s="197"/>
      <c r="AJ150" s="162" t="s">
        <v>40</v>
      </c>
      <c r="AK150" s="198"/>
    </row>
    <row r="151" spans="1:37" ht="12.75">
      <c r="A151" s="748" t="s">
        <v>3302</v>
      </c>
      <c r="B151" s="761" t="s">
        <v>6173</v>
      </c>
      <c r="C151" s="168">
        <v>1</v>
      </c>
      <c r="D151" s="34" t="e">
        <f t="shared" si="8"/>
        <v>#VALUE!</v>
      </c>
      <c r="E151" s="34" t="str">
        <f>IFERROR(VLOOKUP(N151,Cennik!$A$4:$B436, 2, FALSE()) * O151 + VLOOKUP(P151,Cennik!$A$4:$B436, 2, FALSE()) * Q151 + VLOOKUP(R151,Cennik!$A$4:$B436, 2, FALSE()) * S151 + VLOOKUP(T151,Cennik!$A$4:$B436, 2, FALSE()) * U151 + VLOOKUP(V151,Cennik!$A$4:$B436, 2, FALSE()) * W151 + VLOOKUP(X151,Cennik!$A$4:$B436, 2, FALSE()) * Y151 + VLOOKUP(Z151,Cennik!$A$4:$B436, 2, FALSE()) * AA151 + VLOOKUP(AB151,Cennik!$A$4:$B436, 2, FALSE()) * AC151 + VLOOKUP(AD151,Cennik!$A$4:$B436, 2, FALSE()) * AE151 + VLOOKUP(AF151,Cennik!$A$4:$B436, 2, FALSE()) * AG151 + VLOOKUP(AH151,Cennik!$A$4:$B436, 2, FALSE()) * AI151 + VLOOKUP(AJ151,Cennik!$A$4:$B436, 2, FALSE()) * AK151 + VLOOKUP("Stamina",Cennik!$A$4:$B436,2,FALSE()) * L151,"Brak wartości")</f>
        <v>Brak wartości</v>
      </c>
      <c r="F151" s="5" t="s">
        <v>6011</v>
      </c>
      <c r="G151" s="5">
        <v>1</v>
      </c>
      <c r="H151" s="5" t="s">
        <v>4531</v>
      </c>
      <c r="I151" s="5">
        <v>3</v>
      </c>
      <c r="J151" s="37"/>
      <c r="K151" s="18">
        <v>10</v>
      </c>
      <c r="L151" s="18">
        <v>20</v>
      </c>
      <c r="M151" s="5" t="s">
        <v>12651</v>
      </c>
      <c r="N151" s="184" t="s">
        <v>6756</v>
      </c>
      <c r="O151" s="184">
        <v>1</v>
      </c>
      <c r="P151" s="677" t="s">
        <v>12067</v>
      </c>
      <c r="Q151" s="677">
        <v>1</v>
      </c>
      <c r="R151" s="674" t="s">
        <v>5906</v>
      </c>
      <c r="S151" s="674">
        <v>1</v>
      </c>
      <c r="T151" s="674" t="s">
        <v>5896</v>
      </c>
      <c r="U151" s="674">
        <v>1</v>
      </c>
      <c r="V151" s="165" t="s">
        <v>40</v>
      </c>
      <c r="W151" s="180"/>
      <c r="X151" s="166" t="s">
        <v>40</v>
      </c>
      <c r="Y151" s="181"/>
      <c r="Z151" s="167" t="s">
        <v>40</v>
      </c>
      <c r="AA151" s="182"/>
      <c r="AB151" s="168" t="s">
        <v>40</v>
      </c>
      <c r="AC151" s="201"/>
      <c r="AD151" s="169" t="s">
        <v>40</v>
      </c>
      <c r="AE151" s="202"/>
      <c r="AF151" s="5" t="s">
        <v>40</v>
      </c>
      <c r="AG151" s="37"/>
      <c r="AH151" s="161" t="s">
        <v>40</v>
      </c>
      <c r="AI151" s="197"/>
      <c r="AJ151" s="162" t="s">
        <v>40</v>
      </c>
      <c r="AK151" s="198"/>
    </row>
    <row r="152" spans="1:37" ht="12.75">
      <c r="A152" s="748" t="s">
        <v>3302</v>
      </c>
      <c r="B152" s="761" t="s">
        <v>6177</v>
      </c>
      <c r="C152" s="168">
        <v>1</v>
      </c>
      <c r="D152" s="34" t="e">
        <f t="shared" si="8"/>
        <v>#VALUE!</v>
      </c>
      <c r="E152" s="34" t="str">
        <f>IFERROR(VLOOKUP(N152,Cennik!$A$4:$B436, 2, FALSE()) * O152 + VLOOKUP(P152,Cennik!$A$4:$B436, 2, FALSE()) * Q152 + VLOOKUP(R152,Cennik!$A$4:$B436, 2, FALSE()) * S152 + VLOOKUP(T152,Cennik!$A$4:$B436, 2, FALSE()) * U152 + VLOOKUP(V152,Cennik!$A$4:$B436, 2, FALSE()) * W152 + VLOOKUP(X152,Cennik!$A$4:$B436, 2, FALSE()) * Y152 + VLOOKUP(Z152,Cennik!$A$4:$B436, 2, FALSE()) * AA152 + VLOOKUP(AB152,Cennik!$A$4:$B436, 2, FALSE()) * AC152 + VLOOKUP(AD152,Cennik!$A$4:$B436, 2, FALSE()) * AE152 + VLOOKUP(AF152,Cennik!$A$4:$B436, 2, FALSE()) * AG152 + VLOOKUP(AH152,Cennik!$A$4:$B436, 2, FALSE()) * AI152 + VLOOKUP(AJ152,Cennik!$A$4:$B436, 2, FALSE()) * AK152 + VLOOKUP("Stamina",Cennik!$A$4:$B436,2,FALSE()) * L152,"Brak wartości")</f>
        <v>Brak wartości</v>
      </c>
      <c r="F152" s="5" t="s">
        <v>6011</v>
      </c>
      <c r="G152" s="5">
        <v>1</v>
      </c>
      <c r="H152" s="5" t="s">
        <v>4531</v>
      </c>
      <c r="I152" s="5">
        <v>3</v>
      </c>
      <c r="J152" s="37"/>
      <c r="K152" s="18">
        <v>10</v>
      </c>
      <c r="L152" s="18">
        <v>20</v>
      </c>
      <c r="M152" s="5" t="s">
        <v>12651</v>
      </c>
      <c r="N152" s="184" t="s">
        <v>6756</v>
      </c>
      <c r="O152" s="184">
        <v>1</v>
      </c>
      <c r="P152" s="677" t="s">
        <v>12067</v>
      </c>
      <c r="Q152" s="677">
        <v>1</v>
      </c>
      <c r="R152" s="674" t="s">
        <v>5906</v>
      </c>
      <c r="S152" s="674">
        <v>1</v>
      </c>
      <c r="T152" s="674" t="s">
        <v>5896</v>
      </c>
      <c r="U152" s="674">
        <v>1</v>
      </c>
      <c r="V152" s="165" t="s">
        <v>40</v>
      </c>
      <c r="W152" s="180"/>
      <c r="X152" s="166" t="s">
        <v>40</v>
      </c>
      <c r="Y152" s="181"/>
      <c r="Z152" s="167" t="s">
        <v>40</v>
      </c>
      <c r="AA152" s="182"/>
      <c r="AB152" s="168" t="s">
        <v>40</v>
      </c>
      <c r="AC152" s="201"/>
      <c r="AD152" s="169" t="s">
        <v>40</v>
      </c>
      <c r="AE152" s="202"/>
      <c r="AF152" s="5" t="s">
        <v>40</v>
      </c>
      <c r="AG152" s="37"/>
      <c r="AH152" s="161" t="s">
        <v>40</v>
      </c>
      <c r="AI152" s="197"/>
      <c r="AJ152" s="162" t="s">
        <v>40</v>
      </c>
      <c r="AK152" s="198"/>
    </row>
    <row r="153" spans="1:37" ht="12.75">
      <c r="A153" s="748" t="s">
        <v>3302</v>
      </c>
      <c r="B153" s="761" t="s">
        <v>6181</v>
      </c>
      <c r="C153" s="168">
        <v>1</v>
      </c>
      <c r="D153" s="34" t="e">
        <f t="shared" si="8"/>
        <v>#VALUE!</v>
      </c>
      <c r="E153" s="34" t="str">
        <f>IFERROR(VLOOKUP(N153,Cennik!$A$4:$B436, 2, FALSE()) * O153 + VLOOKUP(P153,Cennik!$A$4:$B436, 2, FALSE()) * Q153 + VLOOKUP(R153,Cennik!$A$4:$B436, 2, FALSE()) * S153 + VLOOKUP(T153,Cennik!$A$4:$B436, 2, FALSE()) * U153 + VLOOKUP(V153,Cennik!$A$4:$B436, 2, FALSE()) * W153 + VLOOKUP(X153,Cennik!$A$4:$B436, 2, FALSE()) * Y153 + VLOOKUP(Z153,Cennik!$A$4:$B436, 2, FALSE()) * AA153 + VLOOKUP(AB153,Cennik!$A$4:$B436, 2, FALSE()) * AC153 + VLOOKUP(AD153,Cennik!$A$4:$B436, 2, FALSE()) * AE153 + VLOOKUP(AF153,Cennik!$A$4:$B436, 2, FALSE()) * AG153 + VLOOKUP(AH153,Cennik!$A$4:$B436, 2, FALSE()) * AI153 + VLOOKUP(AJ153,Cennik!$A$4:$B436, 2, FALSE()) * AK153 + VLOOKUP("Stamina",Cennik!$A$4:$B436,2,FALSE()) * L153,"Brak wartości")</f>
        <v>Brak wartości</v>
      </c>
      <c r="F153" s="5" t="s">
        <v>6011</v>
      </c>
      <c r="G153" s="5">
        <v>1</v>
      </c>
      <c r="H153" s="5" t="s">
        <v>4531</v>
      </c>
      <c r="I153" s="5">
        <v>3</v>
      </c>
      <c r="J153" s="37"/>
      <c r="K153" s="18">
        <v>10</v>
      </c>
      <c r="L153" s="18">
        <v>20</v>
      </c>
      <c r="M153" s="5" t="s">
        <v>12651</v>
      </c>
      <c r="N153" s="184" t="s">
        <v>6756</v>
      </c>
      <c r="O153" s="184">
        <v>1</v>
      </c>
      <c r="P153" s="677" t="s">
        <v>12067</v>
      </c>
      <c r="Q153" s="677">
        <v>1</v>
      </c>
      <c r="R153" s="674" t="s">
        <v>5906</v>
      </c>
      <c r="S153" s="674">
        <v>1</v>
      </c>
      <c r="T153" s="674" t="s">
        <v>5896</v>
      </c>
      <c r="U153" s="674">
        <v>1</v>
      </c>
      <c r="V153" s="165" t="s">
        <v>40</v>
      </c>
      <c r="W153" s="180"/>
      <c r="X153" s="166" t="s">
        <v>40</v>
      </c>
      <c r="Y153" s="181"/>
      <c r="Z153" s="167" t="s">
        <v>40</v>
      </c>
      <c r="AA153" s="182"/>
      <c r="AB153" s="168" t="s">
        <v>40</v>
      </c>
      <c r="AC153" s="201"/>
      <c r="AD153" s="169" t="s">
        <v>40</v>
      </c>
      <c r="AE153" s="202"/>
      <c r="AF153" s="5" t="s">
        <v>40</v>
      </c>
      <c r="AG153" s="37"/>
      <c r="AH153" s="161" t="s">
        <v>40</v>
      </c>
      <c r="AI153" s="197"/>
      <c r="AJ153" s="162" t="s">
        <v>40</v>
      </c>
      <c r="AK153" s="198"/>
    </row>
    <row r="154" spans="1:37" ht="12.75">
      <c r="A154" s="748" t="s">
        <v>3302</v>
      </c>
      <c r="B154" s="761" t="s">
        <v>6185</v>
      </c>
      <c r="C154" s="168">
        <v>1</v>
      </c>
      <c r="D154" s="34" t="e">
        <f t="shared" si="8"/>
        <v>#VALUE!</v>
      </c>
      <c r="E154" s="34" t="str">
        <f>IFERROR(VLOOKUP(N154,Cennik!$A$4:$B436, 2, FALSE()) * O154 + VLOOKUP(P154,Cennik!$A$4:$B436, 2, FALSE()) * Q154 + VLOOKUP(R154,Cennik!$A$4:$B436, 2, FALSE()) * S154 + VLOOKUP(T154,Cennik!$A$4:$B436, 2, FALSE()) * U154 + VLOOKUP(V154,Cennik!$A$4:$B436, 2, FALSE()) * W154 + VLOOKUP(X154,Cennik!$A$4:$B436, 2, FALSE()) * Y154 + VLOOKUP(Z154,Cennik!$A$4:$B436, 2, FALSE()) * AA154 + VLOOKUP(AB154,Cennik!$A$4:$B436, 2, FALSE()) * AC154 + VLOOKUP(AD154,Cennik!$A$4:$B436, 2, FALSE()) * AE154 + VLOOKUP(AF154,Cennik!$A$4:$B436, 2, FALSE()) * AG154 + VLOOKUP(AH154,Cennik!$A$4:$B436, 2, FALSE()) * AI154 + VLOOKUP(AJ154,Cennik!$A$4:$B436, 2, FALSE()) * AK154 + VLOOKUP("Stamina",Cennik!$A$4:$B436,2,FALSE()) * L154,"Brak wartości")</f>
        <v>Brak wartości</v>
      </c>
      <c r="F154" s="5" t="s">
        <v>6011</v>
      </c>
      <c r="G154" s="5">
        <v>1</v>
      </c>
      <c r="H154" s="5" t="s">
        <v>4531</v>
      </c>
      <c r="I154" s="5">
        <v>3</v>
      </c>
      <c r="J154" s="37"/>
      <c r="K154" s="18">
        <v>10</v>
      </c>
      <c r="L154" s="18">
        <v>20</v>
      </c>
      <c r="M154" s="5" t="s">
        <v>12651</v>
      </c>
      <c r="N154" s="184" t="s">
        <v>6756</v>
      </c>
      <c r="O154" s="184">
        <v>1</v>
      </c>
      <c r="P154" s="677" t="s">
        <v>12067</v>
      </c>
      <c r="Q154" s="677">
        <v>1</v>
      </c>
      <c r="R154" s="674" t="s">
        <v>5906</v>
      </c>
      <c r="S154" s="674">
        <v>1</v>
      </c>
      <c r="T154" s="674" t="s">
        <v>5896</v>
      </c>
      <c r="U154" s="674">
        <v>1</v>
      </c>
      <c r="V154" s="165" t="s">
        <v>40</v>
      </c>
      <c r="W154" s="180"/>
      <c r="X154" s="166" t="s">
        <v>40</v>
      </c>
      <c r="Y154" s="181"/>
      <c r="Z154" s="167" t="s">
        <v>40</v>
      </c>
      <c r="AA154" s="182"/>
      <c r="AB154" s="168" t="s">
        <v>40</v>
      </c>
      <c r="AC154" s="201"/>
      <c r="AD154" s="169" t="s">
        <v>40</v>
      </c>
      <c r="AE154" s="202"/>
      <c r="AF154" s="5" t="s">
        <v>40</v>
      </c>
      <c r="AG154" s="37"/>
      <c r="AH154" s="161" t="s">
        <v>40</v>
      </c>
      <c r="AI154" s="197"/>
      <c r="AJ154" s="162" t="s">
        <v>40</v>
      </c>
      <c r="AK154" s="198"/>
    </row>
    <row r="155" spans="1:37" ht="12.75">
      <c r="A155" s="748" t="s">
        <v>3302</v>
      </c>
      <c r="B155" s="761" t="s">
        <v>6189</v>
      </c>
      <c r="C155" s="168">
        <v>1</v>
      </c>
      <c r="D155" s="34" t="e">
        <f t="shared" si="8"/>
        <v>#VALUE!</v>
      </c>
      <c r="E155" s="34" t="str">
        <f>IFERROR(VLOOKUP(N155,Cennik!$A$4:$B436, 2, FALSE()) * O155 + VLOOKUP(P155,Cennik!$A$4:$B436, 2, FALSE()) * Q155 + VLOOKUP(R155,Cennik!$A$4:$B436, 2, FALSE()) * S155 + VLOOKUP(T155,Cennik!$A$4:$B436, 2, FALSE()) * U155 + VLOOKUP(V155,Cennik!$A$4:$B436, 2, FALSE()) * W155 + VLOOKUP(X155,Cennik!$A$4:$B436, 2, FALSE()) * Y155 + VLOOKUP(Z155,Cennik!$A$4:$B436, 2, FALSE()) * AA155 + VLOOKUP(AB155,Cennik!$A$4:$B436, 2, FALSE()) * AC155 + VLOOKUP(AD155,Cennik!$A$4:$B436, 2, FALSE()) * AE155 + VLOOKUP(AF155,Cennik!$A$4:$B436, 2, FALSE()) * AG155 + VLOOKUP(AH155,Cennik!$A$4:$B436, 2, FALSE()) * AI155 + VLOOKUP(AJ155,Cennik!$A$4:$B436, 2, FALSE()) * AK155 + VLOOKUP("Stamina",Cennik!$A$4:$B436,2,FALSE()) * L155,"Brak wartości")</f>
        <v>Brak wartości</v>
      </c>
      <c r="F155" s="5" t="s">
        <v>6011</v>
      </c>
      <c r="G155" s="5">
        <v>1</v>
      </c>
      <c r="H155" s="5" t="s">
        <v>4531</v>
      </c>
      <c r="I155" s="5">
        <v>3</v>
      </c>
      <c r="J155" s="37"/>
      <c r="K155" s="18">
        <v>10</v>
      </c>
      <c r="L155" s="18">
        <v>20</v>
      </c>
      <c r="M155" s="5" t="s">
        <v>12651</v>
      </c>
      <c r="N155" s="184" t="s">
        <v>6756</v>
      </c>
      <c r="O155" s="184">
        <v>1</v>
      </c>
      <c r="P155" s="677" t="s">
        <v>12067</v>
      </c>
      <c r="Q155" s="677">
        <v>1</v>
      </c>
      <c r="R155" s="674" t="s">
        <v>5906</v>
      </c>
      <c r="S155" s="674">
        <v>1</v>
      </c>
      <c r="T155" s="674" t="s">
        <v>5896</v>
      </c>
      <c r="U155" s="674">
        <v>1</v>
      </c>
      <c r="V155" s="165" t="s">
        <v>40</v>
      </c>
      <c r="W155" s="180"/>
      <c r="X155" s="166" t="s">
        <v>40</v>
      </c>
      <c r="Y155" s="181"/>
      <c r="Z155" s="167" t="s">
        <v>40</v>
      </c>
      <c r="AA155" s="182"/>
      <c r="AB155" s="168" t="s">
        <v>40</v>
      </c>
      <c r="AC155" s="201"/>
      <c r="AD155" s="169" t="s">
        <v>40</v>
      </c>
      <c r="AE155" s="202"/>
      <c r="AF155" s="5" t="s">
        <v>40</v>
      </c>
      <c r="AG155" s="37"/>
      <c r="AH155" s="161" t="s">
        <v>40</v>
      </c>
      <c r="AI155" s="197"/>
      <c r="AJ155" s="162" t="s">
        <v>40</v>
      </c>
      <c r="AK155" s="198"/>
    </row>
    <row r="156" spans="1:37" ht="12.75">
      <c r="A156" s="748" t="s">
        <v>3302</v>
      </c>
      <c r="B156" s="761" t="s">
        <v>6193</v>
      </c>
      <c r="C156" s="168">
        <v>1</v>
      </c>
      <c r="D156" s="34" t="e">
        <f t="shared" si="8"/>
        <v>#VALUE!</v>
      </c>
      <c r="E156" s="34" t="str">
        <f>IFERROR(VLOOKUP(N156,Cennik!$A$4:$B436, 2, FALSE()) * O156 + VLOOKUP(P156,Cennik!$A$4:$B436, 2, FALSE()) * Q156 + VLOOKUP(R156,Cennik!$A$4:$B436, 2, FALSE()) * S156 + VLOOKUP(T156,Cennik!$A$4:$B436, 2, FALSE()) * U156 + VLOOKUP(V156,Cennik!$A$4:$B436, 2, FALSE()) * W156 + VLOOKUP(X156,Cennik!$A$4:$B436, 2, FALSE()) * Y156 + VLOOKUP(Z156,Cennik!$A$4:$B436, 2, FALSE()) * AA156 + VLOOKUP(AB156,Cennik!$A$4:$B436, 2, FALSE()) * AC156 + VLOOKUP(AD156,Cennik!$A$4:$B436, 2, FALSE()) * AE156 + VLOOKUP(AF156,Cennik!$A$4:$B436, 2, FALSE()) * AG156 + VLOOKUP(AH156,Cennik!$A$4:$B436, 2, FALSE()) * AI156 + VLOOKUP(AJ156,Cennik!$A$4:$B436, 2, FALSE()) * AK156 + VLOOKUP("Stamina",Cennik!$A$4:$B436,2,FALSE()) * L156,"Brak wartości")</f>
        <v>Brak wartości</v>
      </c>
      <c r="F156" s="5" t="s">
        <v>6011</v>
      </c>
      <c r="G156" s="5">
        <v>1</v>
      </c>
      <c r="H156" s="5" t="s">
        <v>4531</v>
      </c>
      <c r="I156" s="5">
        <v>3</v>
      </c>
      <c r="J156" s="37"/>
      <c r="K156" s="18">
        <v>10</v>
      </c>
      <c r="L156" s="18">
        <v>20</v>
      </c>
      <c r="M156" s="5" t="s">
        <v>12651</v>
      </c>
      <c r="N156" s="184" t="s">
        <v>6756</v>
      </c>
      <c r="O156" s="184">
        <v>1</v>
      </c>
      <c r="P156" s="677" t="s">
        <v>12067</v>
      </c>
      <c r="Q156" s="677">
        <v>1</v>
      </c>
      <c r="R156" s="674" t="s">
        <v>5906</v>
      </c>
      <c r="S156" s="674">
        <v>1</v>
      </c>
      <c r="T156" s="674" t="s">
        <v>5896</v>
      </c>
      <c r="U156" s="674">
        <v>1</v>
      </c>
      <c r="V156" s="165" t="s">
        <v>40</v>
      </c>
      <c r="W156" s="180"/>
      <c r="X156" s="166" t="s">
        <v>40</v>
      </c>
      <c r="Y156" s="181"/>
      <c r="Z156" s="167" t="s">
        <v>40</v>
      </c>
      <c r="AA156" s="182"/>
      <c r="AB156" s="168" t="s">
        <v>40</v>
      </c>
      <c r="AC156" s="201"/>
      <c r="AD156" s="169" t="s">
        <v>40</v>
      </c>
      <c r="AE156" s="202"/>
      <c r="AF156" s="5" t="s">
        <v>40</v>
      </c>
      <c r="AG156" s="37"/>
      <c r="AH156" s="161" t="s">
        <v>40</v>
      </c>
      <c r="AI156" s="197"/>
      <c r="AJ156" s="162" t="s">
        <v>40</v>
      </c>
      <c r="AK156" s="198"/>
    </row>
    <row r="157" spans="1:37" ht="12.75">
      <c r="A157" s="748" t="s">
        <v>3302</v>
      </c>
      <c r="B157" s="761" t="s">
        <v>6197</v>
      </c>
      <c r="C157" s="168">
        <v>1</v>
      </c>
      <c r="D157" s="34" t="e">
        <f t="shared" si="8"/>
        <v>#VALUE!</v>
      </c>
      <c r="E157" s="34" t="str">
        <f>IFERROR(VLOOKUP(N157,Cennik!$A$4:$B436, 2, FALSE()) * O157 + VLOOKUP(P157,Cennik!$A$4:$B436, 2, FALSE()) * Q157 + VLOOKUP(R157,Cennik!$A$4:$B436, 2, FALSE()) * S157 + VLOOKUP(T157,Cennik!$A$4:$B436, 2, FALSE()) * U157 + VLOOKUP(V157,Cennik!$A$4:$B436, 2, FALSE()) * W157 + VLOOKUP(X157,Cennik!$A$4:$B436, 2, FALSE()) * Y157 + VLOOKUP(Z157,Cennik!$A$4:$B436, 2, FALSE()) * AA157 + VLOOKUP(AB157,Cennik!$A$4:$B436, 2, FALSE()) * AC157 + VLOOKUP(AD157,Cennik!$A$4:$B436, 2, FALSE()) * AE157 + VLOOKUP(AF157,Cennik!$A$4:$B436, 2, FALSE()) * AG157 + VLOOKUP(AH157,Cennik!$A$4:$B436, 2, FALSE()) * AI157 + VLOOKUP(AJ157,Cennik!$A$4:$B436, 2, FALSE()) * AK157 + VLOOKUP("Stamina",Cennik!$A$4:$B436,2,FALSE()) * L157,"Brak wartości")</f>
        <v>Brak wartości</v>
      </c>
      <c r="F157" s="5" t="s">
        <v>6011</v>
      </c>
      <c r="G157" s="5">
        <v>1</v>
      </c>
      <c r="H157" s="5" t="s">
        <v>4531</v>
      </c>
      <c r="I157" s="5">
        <v>3</v>
      </c>
      <c r="J157" s="37"/>
      <c r="K157" s="18">
        <v>10</v>
      </c>
      <c r="L157" s="18">
        <v>20</v>
      </c>
      <c r="M157" s="5" t="s">
        <v>12651</v>
      </c>
      <c r="N157" s="184" t="s">
        <v>6756</v>
      </c>
      <c r="O157" s="184">
        <v>1</v>
      </c>
      <c r="P157" s="677" t="s">
        <v>12067</v>
      </c>
      <c r="Q157" s="677">
        <v>1</v>
      </c>
      <c r="R157" s="674" t="s">
        <v>5906</v>
      </c>
      <c r="S157" s="674">
        <v>1</v>
      </c>
      <c r="T157" s="674" t="s">
        <v>5896</v>
      </c>
      <c r="U157" s="674">
        <v>1</v>
      </c>
      <c r="V157" s="165" t="s">
        <v>40</v>
      </c>
      <c r="W157" s="180"/>
      <c r="X157" s="166" t="s">
        <v>40</v>
      </c>
      <c r="Y157" s="181"/>
      <c r="Z157" s="167" t="s">
        <v>40</v>
      </c>
      <c r="AA157" s="182"/>
      <c r="AB157" s="168" t="s">
        <v>40</v>
      </c>
      <c r="AC157" s="201"/>
      <c r="AD157" s="169" t="s">
        <v>40</v>
      </c>
      <c r="AE157" s="202"/>
      <c r="AF157" s="5" t="s">
        <v>40</v>
      </c>
      <c r="AG157" s="37"/>
      <c r="AH157" s="161" t="s">
        <v>40</v>
      </c>
      <c r="AI157" s="197"/>
      <c r="AJ157" s="162" t="s">
        <v>40</v>
      </c>
      <c r="AK157" s="198"/>
    </row>
    <row r="158" spans="1:37" ht="12.75">
      <c r="A158" s="748" t="s">
        <v>3302</v>
      </c>
      <c r="B158" s="761" t="s">
        <v>6201</v>
      </c>
      <c r="C158" s="168">
        <v>1</v>
      </c>
      <c r="D158" s="34" t="e">
        <f t="shared" si="8"/>
        <v>#VALUE!</v>
      </c>
      <c r="E158" s="34" t="str">
        <f>IFERROR(VLOOKUP(N158,Cennik!$A$4:$B436, 2, FALSE()) * O158 + VLOOKUP(P158,Cennik!$A$4:$B436, 2, FALSE()) * Q158 + VLOOKUP(R158,Cennik!$A$4:$B436, 2, FALSE()) * S158 + VLOOKUP(T158,Cennik!$A$4:$B436, 2, FALSE()) * U158 + VLOOKUP(V158,Cennik!$A$4:$B436, 2, FALSE()) * W158 + VLOOKUP(X158,Cennik!$A$4:$B436, 2, FALSE()) * Y158 + VLOOKUP(Z158,Cennik!$A$4:$B436, 2, FALSE()) * AA158 + VLOOKUP(AB158,Cennik!$A$4:$B436, 2, FALSE()) * AC158 + VLOOKUP(AD158,Cennik!$A$4:$B436, 2, FALSE()) * AE158 + VLOOKUP(AF158,Cennik!$A$4:$B436, 2, FALSE()) * AG158 + VLOOKUP(AH158,Cennik!$A$4:$B436, 2, FALSE()) * AI158 + VLOOKUP(AJ158,Cennik!$A$4:$B436, 2, FALSE()) * AK158 + VLOOKUP("Stamina",Cennik!$A$4:$B436,2,FALSE()) * L158,"Brak wartości")</f>
        <v>Brak wartości</v>
      </c>
      <c r="F158" s="5" t="s">
        <v>6011</v>
      </c>
      <c r="G158" s="5">
        <v>1</v>
      </c>
      <c r="H158" s="5" t="s">
        <v>4531</v>
      </c>
      <c r="I158" s="5">
        <v>3</v>
      </c>
      <c r="J158" s="37"/>
      <c r="K158" s="18">
        <v>10</v>
      </c>
      <c r="L158" s="18">
        <v>20</v>
      </c>
      <c r="M158" s="5" t="s">
        <v>12651</v>
      </c>
      <c r="N158" s="184" t="s">
        <v>6756</v>
      </c>
      <c r="O158" s="184">
        <v>1</v>
      </c>
      <c r="P158" s="677" t="s">
        <v>12067</v>
      </c>
      <c r="Q158" s="677">
        <v>1</v>
      </c>
      <c r="R158" s="674" t="s">
        <v>5906</v>
      </c>
      <c r="S158" s="674">
        <v>1</v>
      </c>
      <c r="T158" s="674" t="s">
        <v>5896</v>
      </c>
      <c r="U158" s="674">
        <v>1</v>
      </c>
      <c r="V158" s="165" t="s">
        <v>40</v>
      </c>
      <c r="W158" s="180"/>
      <c r="X158" s="166" t="s">
        <v>40</v>
      </c>
      <c r="Y158" s="181"/>
      <c r="Z158" s="167" t="s">
        <v>40</v>
      </c>
      <c r="AA158" s="182"/>
      <c r="AB158" s="168" t="s">
        <v>40</v>
      </c>
      <c r="AC158" s="201"/>
      <c r="AD158" s="169" t="s">
        <v>40</v>
      </c>
      <c r="AE158" s="202"/>
      <c r="AF158" s="5" t="s">
        <v>40</v>
      </c>
      <c r="AG158" s="37"/>
      <c r="AH158" s="161" t="s">
        <v>40</v>
      </c>
      <c r="AI158" s="197"/>
      <c r="AJ158" s="162" t="s">
        <v>40</v>
      </c>
      <c r="AK158" s="198"/>
    </row>
    <row r="159" spans="1:37" ht="12.75">
      <c r="A159" s="774"/>
      <c r="B159" s="260"/>
      <c r="C159" s="769"/>
      <c r="D159" s="777"/>
      <c r="E159" s="777"/>
      <c r="F159" s="769"/>
      <c r="G159" s="776"/>
      <c r="H159" s="776"/>
      <c r="I159" s="776"/>
      <c r="J159" s="776"/>
      <c r="K159" s="776"/>
      <c r="L159" s="776"/>
      <c r="M159" s="776"/>
      <c r="N159" s="776"/>
      <c r="O159" s="776"/>
      <c r="P159" s="776"/>
      <c r="Q159" s="776"/>
      <c r="R159" s="776"/>
      <c r="S159" s="776"/>
      <c r="T159" s="776"/>
      <c r="U159" s="776"/>
      <c r="V159" s="776"/>
      <c r="W159" s="776"/>
      <c r="X159" s="776"/>
      <c r="Y159" s="776"/>
      <c r="Z159" s="776"/>
      <c r="AA159" s="776"/>
      <c r="AB159" s="776"/>
      <c r="AC159" s="776"/>
      <c r="AD159" s="776"/>
      <c r="AE159" s="776"/>
      <c r="AF159" s="776"/>
      <c r="AG159" s="776"/>
      <c r="AH159" s="776"/>
      <c r="AI159" s="776"/>
      <c r="AJ159" s="776"/>
      <c r="AK159" s="776"/>
    </row>
    <row r="160" spans="1:37" ht="12.75">
      <c r="A160" s="748" t="s">
        <v>3302</v>
      </c>
      <c r="B160" s="772" t="s">
        <v>6337</v>
      </c>
      <c r="C160" s="168">
        <v>3</v>
      </c>
      <c r="D160" s="54" t="e">
        <f t="shared" ref="D160:D174" si="9">E160/G160</f>
        <v>#VALUE!</v>
      </c>
      <c r="E160" s="54" t="str">
        <f>IFERROR(VLOOKUP(N160,Cennik!$A$4:$B436, 2, FALSE()) * O160 + VLOOKUP(P160,Cennik!$A$4:$B436, 2, FALSE()) * Q160 + VLOOKUP(R160,Cennik!$A$4:$B436, 2, FALSE()) * S160 + VLOOKUP(T160,Cennik!$A$4:$B436, 2, FALSE()) * U160 + VLOOKUP(V160,Cennik!$A$4:$B436, 2, FALSE()) * W160 + VLOOKUP(X160,Cennik!$A$4:$B436, 2, FALSE()) * Y160 + VLOOKUP(Z160,Cennik!$A$4:$B436, 2, FALSE()) * AA160 + VLOOKUP(AB160,Cennik!$A$4:$B436, 2, FALSE()) * AC160 + VLOOKUP(AD160,Cennik!$A$4:$B436, 2, FALSE()) * AE160 + VLOOKUP(AF160,Cennik!$A$4:$B436, 2, FALSE()) * AG160 + VLOOKUP(AH160,Cennik!$A$4:$B436, 2, FALSE()) * AI160 + VLOOKUP(AJ160,Cennik!$A$4:$B436, 2, FALSE()) * AK160 + VLOOKUP("Stamina",Cennik!$A$4:$B436,2,FALSE()) * L160,"Brak wartości")</f>
        <v>Brak wartości</v>
      </c>
      <c r="F160" s="18" t="s">
        <v>6282</v>
      </c>
      <c r="G160" s="18">
        <v>1</v>
      </c>
      <c r="H160" s="18" t="s">
        <v>4531</v>
      </c>
      <c r="I160" s="18">
        <v>4</v>
      </c>
      <c r="J160" s="18"/>
      <c r="K160" s="18">
        <v>15</v>
      </c>
      <c r="L160" s="18">
        <v>40</v>
      </c>
      <c r="M160" s="18" t="s">
        <v>12651</v>
      </c>
      <c r="N160" s="184" t="s">
        <v>6756</v>
      </c>
      <c r="O160" s="184">
        <v>1</v>
      </c>
      <c r="P160" s="677" t="s">
        <v>6820</v>
      </c>
      <c r="Q160" s="677">
        <v>1</v>
      </c>
      <c r="R160" s="674" t="s">
        <v>5921</v>
      </c>
      <c r="S160" s="674">
        <v>1</v>
      </c>
      <c r="T160" s="674" t="s">
        <v>5896</v>
      </c>
      <c r="U160" s="674">
        <v>1</v>
      </c>
      <c r="V160" s="674" t="s">
        <v>5916</v>
      </c>
      <c r="W160" s="674">
        <v>1</v>
      </c>
      <c r="X160" s="680" t="s">
        <v>6766</v>
      </c>
      <c r="Y160" s="672">
        <v>1</v>
      </c>
      <c r="Z160" s="681" t="s">
        <v>5926</v>
      </c>
      <c r="AA160" s="681">
        <v>1</v>
      </c>
      <c r="AB160" s="18" t="s">
        <v>40</v>
      </c>
      <c r="AC160" s="18"/>
      <c r="AD160" s="18" t="s">
        <v>40</v>
      </c>
      <c r="AE160" s="18"/>
      <c r="AF160" s="18" t="s">
        <v>40</v>
      </c>
      <c r="AG160" s="18"/>
      <c r="AH160" s="184" t="s">
        <v>40</v>
      </c>
      <c r="AI160" s="184"/>
      <c r="AJ160" s="677" t="s">
        <v>40</v>
      </c>
      <c r="AK160" s="677"/>
    </row>
    <row r="161" spans="1:37" ht="12.75">
      <c r="A161" s="748" t="s">
        <v>3302</v>
      </c>
      <c r="B161" s="772" t="s">
        <v>6341</v>
      </c>
      <c r="C161" s="168">
        <v>3</v>
      </c>
      <c r="D161" s="54" t="e">
        <f t="shared" si="9"/>
        <v>#VALUE!</v>
      </c>
      <c r="E161" s="54" t="str">
        <f>IFERROR(VLOOKUP(N161,Cennik!$A$4:$B436, 2, FALSE()) * O161 + VLOOKUP(P161,Cennik!$A$4:$B436, 2, FALSE()) * Q161 + VLOOKUP(R161,Cennik!$A$4:$B436, 2, FALSE()) * S161 + VLOOKUP(T161,Cennik!$A$4:$B436, 2, FALSE()) * U161 + VLOOKUP(V161,Cennik!$A$4:$B436, 2, FALSE()) * W161 + VLOOKUP(X161,Cennik!$A$4:$B436, 2, FALSE()) * Y161 + VLOOKUP(Z161,Cennik!$A$4:$B436, 2, FALSE()) * AA161 + VLOOKUP(AB161,Cennik!$A$4:$B436, 2, FALSE()) * AC161 + VLOOKUP(AD161,Cennik!$A$4:$B436, 2, FALSE()) * AE161 + VLOOKUP(AF161,Cennik!$A$4:$B436, 2, FALSE()) * AG161 + VLOOKUP(AH161,Cennik!$A$4:$B436, 2, FALSE()) * AI161 + VLOOKUP(AJ161,Cennik!$A$4:$B436, 2, FALSE()) * AK161 + VLOOKUP("Stamina",Cennik!$A$4:$B436,2,FALSE()) * L161,"Brak wartości")</f>
        <v>Brak wartości</v>
      </c>
      <c r="F161" s="18" t="s">
        <v>6282</v>
      </c>
      <c r="G161" s="18">
        <v>1</v>
      </c>
      <c r="H161" s="18" t="s">
        <v>4531</v>
      </c>
      <c r="I161" s="18">
        <v>4</v>
      </c>
      <c r="J161" s="18"/>
      <c r="K161" s="18">
        <v>15</v>
      </c>
      <c r="L161" s="18">
        <v>40</v>
      </c>
      <c r="M161" s="18" t="s">
        <v>12651</v>
      </c>
      <c r="N161" s="184" t="s">
        <v>6756</v>
      </c>
      <c r="O161" s="184">
        <v>1</v>
      </c>
      <c r="P161" s="677" t="s">
        <v>6820</v>
      </c>
      <c r="Q161" s="677">
        <v>1</v>
      </c>
      <c r="R161" s="674" t="s">
        <v>5921</v>
      </c>
      <c r="S161" s="674">
        <v>1</v>
      </c>
      <c r="T161" s="674" t="s">
        <v>5896</v>
      </c>
      <c r="U161" s="674">
        <v>1</v>
      </c>
      <c r="V161" s="674" t="s">
        <v>5916</v>
      </c>
      <c r="W161" s="674">
        <v>1</v>
      </c>
      <c r="X161" s="680" t="s">
        <v>6766</v>
      </c>
      <c r="Y161" s="672">
        <v>1</v>
      </c>
      <c r="Z161" s="681" t="s">
        <v>5926</v>
      </c>
      <c r="AA161" s="681">
        <v>1</v>
      </c>
      <c r="AB161" s="18" t="s">
        <v>40</v>
      </c>
      <c r="AC161" s="18"/>
      <c r="AD161" s="18" t="s">
        <v>40</v>
      </c>
      <c r="AE161" s="18"/>
      <c r="AF161" s="18" t="s">
        <v>40</v>
      </c>
      <c r="AG161" s="18"/>
      <c r="AH161" s="184" t="s">
        <v>40</v>
      </c>
      <c r="AI161" s="184"/>
      <c r="AJ161" s="677" t="s">
        <v>40</v>
      </c>
      <c r="AK161" s="677"/>
    </row>
    <row r="162" spans="1:37" ht="12.75">
      <c r="A162" s="748" t="s">
        <v>3302</v>
      </c>
      <c r="B162" s="772" t="s">
        <v>6345</v>
      </c>
      <c r="C162" s="168">
        <v>3</v>
      </c>
      <c r="D162" s="54" t="e">
        <f t="shared" si="9"/>
        <v>#VALUE!</v>
      </c>
      <c r="E162" s="54" t="str">
        <f>IFERROR(VLOOKUP(N162,Cennik!$A$4:$B436, 2, FALSE()) * O162 + VLOOKUP(P162,Cennik!$A$4:$B436, 2, FALSE()) * Q162 + VLOOKUP(R162,Cennik!$A$4:$B436, 2, FALSE()) * S162 + VLOOKUP(T162,Cennik!$A$4:$B436, 2, FALSE()) * U162 + VLOOKUP(V162,Cennik!$A$4:$B436, 2, FALSE()) * W162 + VLOOKUP(X162,Cennik!$A$4:$B436, 2, FALSE()) * Y162 + VLOOKUP(Z162,Cennik!$A$4:$B436, 2, FALSE()) * AA162 + VLOOKUP(AB162,Cennik!$A$4:$B436, 2, FALSE()) * AC162 + VLOOKUP(AD162,Cennik!$A$4:$B436, 2, FALSE()) * AE162 + VLOOKUP(AF162,Cennik!$A$4:$B436, 2, FALSE()) * AG162 + VLOOKUP(AH162,Cennik!$A$4:$B436, 2, FALSE()) * AI162 + VLOOKUP(AJ162,Cennik!$A$4:$B436, 2, FALSE()) * AK162 + VLOOKUP("Stamina",Cennik!$A$4:$B436,2,FALSE()) * L162,"Brak wartości")</f>
        <v>Brak wartości</v>
      </c>
      <c r="F162" s="18" t="s">
        <v>6282</v>
      </c>
      <c r="G162" s="18">
        <v>1</v>
      </c>
      <c r="H162" s="18" t="s">
        <v>4531</v>
      </c>
      <c r="I162" s="18">
        <v>4</v>
      </c>
      <c r="J162" s="18"/>
      <c r="K162" s="18">
        <v>15</v>
      </c>
      <c r="L162" s="18">
        <v>40</v>
      </c>
      <c r="M162" s="18" t="s">
        <v>12651</v>
      </c>
      <c r="N162" s="184" t="s">
        <v>6756</v>
      </c>
      <c r="O162" s="184">
        <v>1</v>
      </c>
      <c r="P162" s="677" t="s">
        <v>6820</v>
      </c>
      <c r="Q162" s="677">
        <v>1</v>
      </c>
      <c r="R162" s="674" t="s">
        <v>5921</v>
      </c>
      <c r="S162" s="674">
        <v>1</v>
      </c>
      <c r="T162" s="674" t="s">
        <v>5896</v>
      </c>
      <c r="U162" s="674">
        <v>1</v>
      </c>
      <c r="V162" s="674" t="s">
        <v>5916</v>
      </c>
      <c r="W162" s="674">
        <v>1</v>
      </c>
      <c r="X162" s="680" t="s">
        <v>6766</v>
      </c>
      <c r="Y162" s="672">
        <v>1</v>
      </c>
      <c r="Z162" s="681" t="s">
        <v>5926</v>
      </c>
      <c r="AA162" s="681">
        <v>1</v>
      </c>
      <c r="AB162" s="18" t="s">
        <v>40</v>
      </c>
      <c r="AC162" s="18"/>
      <c r="AD162" s="18" t="s">
        <v>40</v>
      </c>
      <c r="AE162" s="18"/>
      <c r="AF162" s="18" t="s">
        <v>40</v>
      </c>
      <c r="AG162" s="18"/>
      <c r="AH162" s="184" t="s">
        <v>40</v>
      </c>
      <c r="AI162" s="184"/>
      <c r="AJ162" s="677" t="s">
        <v>40</v>
      </c>
      <c r="AK162" s="677"/>
    </row>
    <row r="163" spans="1:37" ht="12.75">
      <c r="A163" s="748" t="s">
        <v>3302</v>
      </c>
      <c r="B163" s="772" t="s">
        <v>6349</v>
      </c>
      <c r="C163" s="168">
        <v>3</v>
      </c>
      <c r="D163" s="54" t="e">
        <f t="shared" si="9"/>
        <v>#VALUE!</v>
      </c>
      <c r="E163" s="54" t="str">
        <f>IFERROR(VLOOKUP(N163,Cennik!$A$4:$B436, 2, FALSE()) * O163 + VLOOKUP(P163,Cennik!$A$4:$B436, 2, FALSE()) * Q163 + VLOOKUP(R163,Cennik!$A$4:$B436, 2, FALSE()) * S163 + VLOOKUP(T163,Cennik!$A$4:$B436, 2, FALSE()) * U163 + VLOOKUP(V163,Cennik!$A$4:$B436, 2, FALSE()) * W163 + VLOOKUP(X163,Cennik!$A$4:$B436, 2, FALSE()) * Y163 + VLOOKUP(Z163,Cennik!$A$4:$B436, 2, FALSE()) * AA163 + VLOOKUP(AB163,Cennik!$A$4:$B436, 2, FALSE()) * AC163 + VLOOKUP(AD163,Cennik!$A$4:$B436, 2, FALSE()) * AE163 + VLOOKUP(AF163,Cennik!$A$4:$B436, 2, FALSE()) * AG163 + VLOOKUP(AH163,Cennik!$A$4:$B436, 2, FALSE()) * AI163 + VLOOKUP(AJ163,Cennik!$A$4:$B436, 2, FALSE()) * AK163 + VLOOKUP("Stamina",Cennik!$A$4:$B436,2,FALSE()) * L163,"Brak wartości")</f>
        <v>Brak wartości</v>
      </c>
      <c r="F163" s="18" t="s">
        <v>6282</v>
      </c>
      <c r="G163" s="18">
        <v>1</v>
      </c>
      <c r="H163" s="18" t="s">
        <v>4531</v>
      </c>
      <c r="I163" s="18">
        <v>4</v>
      </c>
      <c r="J163" s="18"/>
      <c r="K163" s="18">
        <v>15</v>
      </c>
      <c r="L163" s="18">
        <v>40</v>
      </c>
      <c r="M163" s="18" t="s">
        <v>12651</v>
      </c>
      <c r="N163" s="184" t="s">
        <v>6756</v>
      </c>
      <c r="O163" s="184">
        <v>1</v>
      </c>
      <c r="P163" s="677" t="s">
        <v>6820</v>
      </c>
      <c r="Q163" s="677">
        <v>1</v>
      </c>
      <c r="R163" s="674" t="s">
        <v>5921</v>
      </c>
      <c r="S163" s="674">
        <v>1</v>
      </c>
      <c r="T163" s="674" t="s">
        <v>5896</v>
      </c>
      <c r="U163" s="674">
        <v>1</v>
      </c>
      <c r="V163" s="674" t="s">
        <v>5916</v>
      </c>
      <c r="W163" s="674">
        <v>1</v>
      </c>
      <c r="X163" s="680" t="s">
        <v>6766</v>
      </c>
      <c r="Y163" s="672">
        <v>1</v>
      </c>
      <c r="Z163" s="681" t="s">
        <v>5926</v>
      </c>
      <c r="AA163" s="681">
        <v>1</v>
      </c>
      <c r="AB163" s="18" t="s">
        <v>40</v>
      </c>
      <c r="AC163" s="18"/>
      <c r="AD163" s="18" t="s">
        <v>40</v>
      </c>
      <c r="AE163" s="18"/>
      <c r="AF163" s="18" t="s">
        <v>40</v>
      </c>
      <c r="AG163" s="18"/>
      <c r="AH163" s="184" t="s">
        <v>40</v>
      </c>
      <c r="AI163" s="184"/>
      <c r="AJ163" s="677" t="s">
        <v>40</v>
      </c>
      <c r="AK163" s="677"/>
    </row>
    <row r="164" spans="1:37" ht="12.75">
      <c r="A164" s="748" t="s">
        <v>3302</v>
      </c>
      <c r="B164" s="772" t="s">
        <v>6353</v>
      </c>
      <c r="C164" s="168">
        <v>3</v>
      </c>
      <c r="D164" s="54" t="e">
        <f t="shared" si="9"/>
        <v>#VALUE!</v>
      </c>
      <c r="E164" s="54" t="str">
        <f>IFERROR(VLOOKUP(N164,Cennik!$A$4:$B436, 2, FALSE()) * O164 + VLOOKUP(P164,Cennik!$A$4:$B436, 2, FALSE()) * Q164 + VLOOKUP(R164,Cennik!$A$4:$B436, 2, FALSE()) * S164 + VLOOKUP(T164,Cennik!$A$4:$B436, 2, FALSE()) * U164 + VLOOKUP(V164,Cennik!$A$4:$B436, 2, FALSE()) * W164 + VLOOKUP(X164,Cennik!$A$4:$B436, 2, FALSE()) * Y164 + VLOOKUP(Z164,Cennik!$A$4:$B436, 2, FALSE()) * AA164 + VLOOKUP(AB164,Cennik!$A$4:$B436, 2, FALSE()) * AC164 + VLOOKUP(AD164,Cennik!$A$4:$B436, 2, FALSE()) * AE164 + VLOOKUP(AF164,Cennik!$A$4:$B436, 2, FALSE()) * AG164 + VLOOKUP(AH164,Cennik!$A$4:$B436, 2, FALSE()) * AI164 + VLOOKUP(AJ164,Cennik!$A$4:$B436, 2, FALSE()) * AK164 + VLOOKUP("Stamina",Cennik!$A$4:$B436,2,FALSE()) * L164,"Brak wartości")</f>
        <v>Brak wartości</v>
      </c>
      <c r="F164" s="18" t="s">
        <v>6282</v>
      </c>
      <c r="G164" s="18">
        <v>1</v>
      </c>
      <c r="H164" s="18" t="s">
        <v>4531</v>
      </c>
      <c r="I164" s="18">
        <v>4</v>
      </c>
      <c r="J164" s="18"/>
      <c r="K164" s="18">
        <v>15</v>
      </c>
      <c r="L164" s="18">
        <v>40</v>
      </c>
      <c r="M164" s="18" t="s">
        <v>12651</v>
      </c>
      <c r="N164" s="184" t="s">
        <v>6756</v>
      </c>
      <c r="O164" s="184">
        <v>1</v>
      </c>
      <c r="P164" s="677" t="s">
        <v>6820</v>
      </c>
      <c r="Q164" s="677">
        <v>1</v>
      </c>
      <c r="R164" s="674" t="s">
        <v>5921</v>
      </c>
      <c r="S164" s="674">
        <v>1</v>
      </c>
      <c r="T164" s="674" t="s">
        <v>5896</v>
      </c>
      <c r="U164" s="674">
        <v>1</v>
      </c>
      <c r="V164" s="674" t="s">
        <v>5916</v>
      </c>
      <c r="W164" s="674">
        <v>1</v>
      </c>
      <c r="X164" s="680" t="s">
        <v>6766</v>
      </c>
      <c r="Y164" s="672">
        <v>1</v>
      </c>
      <c r="Z164" s="681" t="s">
        <v>5926</v>
      </c>
      <c r="AA164" s="681">
        <v>1</v>
      </c>
      <c r="AB164" s="18" t="s">
        <v>40</v>
      </c>
      <c r="AC164" s="18"/>
      <c r="AD164" s="18" t="s">
        <v>40</v>
      </c>
      <c r="AE164" s="18"/>
      <c r="AF164" s="18" t="s">
        <v>40</v>
      </c>
      <c r="AG164" s="18"/>
      <c r="AH164" s="184" t="s">
        <v>40</v>
      </c>
      <c r="AI164" s="184"/>
      <c r="AJ164" s="677" t="s">
        <v>40</v>
      </c>
      <c r="AK164" s="677"/>
    </row>
    <row r="165" spans="1:37" ht="12.75">
      <c r="A165" s="748" t="s">
        <v>3302</v>
      </c>
      <c r="B165" s="772" t="s">
        <v>6357</v>
      </c>
      <c r="C165" s="168">
        <v>3</v>
      </c>
      <c r="D165" s="54" t="e">
        <f t="shared" si="9"/>
        <v>#VALUE!</v>
      </c>
      <c r="E165" s="54" t="str">
        <f>IFERROR(VLOOKUP(N165,Cennik!$A$4:$B436, 2, FALSE()) * O165 + VLOOKUP(P165,Cennik!$A$4:$B436, 2, FALSE()) * Q165 + VLOOKUP(R165,Cennik!$A$4:$B436, 2, FALSE()) * S165 + VLOOKUP(T165,Cennik!$A$4:$B436, 2, FALSE()) * U165 + VLOOKUP(V165,Cennik!$A$4:$B436, 2, FALSE()) * W165 + VLOOKUP(X165,Cennik!$A$4:$B436, 2, FALSE()) * Y165 + VLOOKUP(Z165,Cennik!$A$4:$B436, 2, FALSE()) * AA165 + VLOOKUP(AB165,Cennik!$A$4:$B436, 2, FALSE()) * AC165 + VLOOKUP(AD165,Cennik!$A$4:$B436, 2, FALSE()) * AE165 + VLOOKUP(AF165,Cennik!$A$4:$B436, 2, FALSE()) * AG165 + VLOOKUP(AH165,Cennik!$A$4:$B436, 2, FALSE()) * AI165 + VLOOKUP(AJ165,Cennik!$A$4:$B436, 2, FALSE()) * AK165 + VLOOKUP("Stamina",Cennik!$A$4:$B436,2,FALSE()) * L165,"Brak wartości")</f>
        <v>Brak wartości</v>
      </c>
      <c r="F165" s="18" t="s">
        <v>6282</v>
      </c>
      <c r="G165" s="18">
        <v>1</v>
      </c>
      <c r="H165" s="18" t="s">
        <v>4531</v>
      </c>
      <c r="I165" s="18">
        <v>4</v>
      </c>
      <c r="J165" s="18"/>
      <c r="K165" s="18">
        <v>15</v>
      </c>
      <c r="L165" s="18">
        <v>40</v>
      </c>
      <c r="M165" s="18" t="s">
        <v>12651</v>
      </c>
      <c r="N165" s="184" t="s">
        <v>6756</v>
      </c>
      <c r="O165" s="184">
        <v>1</v>
      </c>
      <c r="P165" s="677" t="s">
        <v>6820</v>
      </c>
      <c r="Q165" s="677">
        <v>1</v>
      </c>
      <c r="R165" s="674" t="s">
        <v>5921</v>
      </c>
      <c r="S165" s="674">
        <v>1</v>
      </c>
      <c r="T165" s="674" t="s">
        <v>5896</v>
      </c>
      <c r="U165" s="674">
        <v>1</v>
      </c>
      <c r="V165" s="674" t="s">
        <v>5916</v>
      </c>
      <c r="W165" s="674">
        <v>1</v>
      </c>
      <c r="X165" s="680" t="s">
        <v>6766</v>
      </c>
      <c r="Y165" s="672">
        <v>1</v>
      </c>
      <c r="Z165" s="681" t="s">
        <v>5926</v>
      </c>
      <c r="AA165" s="681">
        <v>1</v>
      </c>
      <c r="AB165" s="18" t="s">
        <v>40</v>
      </c>
      <c r="AC165" s="18"/>
      <c r="AD165" s="18" t="s">
        <v>40</v>
      </c>
      <c r="AE165" s="18"/>
      <c r="AF165" s="18" t="s">
        <v>40</v>
      </c>
      <c r="AG165" s="18"/>
      <c r="AH165" s="184" t="s">
        <v>40</v>
      </c>
      <c r="AI165" s="184"/>
      <c r="AJ165" s="677" t="s">
        <v>40</v>
      </c>
      <c r="AK165" s="677"/>
    </row>
    <row r="166" spans="1:37" ht="12.75">
      <c r="A166" s="748" t="s">
        <v>3302</v>
      </c>
      <c r="B166" s="772" t="s">
        <v>6361</v>
      </c>
      <c r="C166" s="168">
        <v>3</v>
      </c>
      <c r="D166" s="54" t="e">
        <f t="shared" si="9"/>
        <v>#VALUE!</v>
      </c>
      <c r="E166" s="54" t="str">
        <f>IFERROR(VLOOKUP(N166,Cennik!$A$4:$B436, 2, FALSE()) * O166 + VLOOKUP(P166,Cennik!$A$4:$B436, 2, FALSE()) * Q166 + VLOOKUP(R166,Cennik!$A$4:$B436, 2, FALSE()) * S166 + VLOOKUP(T166,Cennik!$A$4:$B436, 2, FALSE()) * U166 + VLOOKUP(V166,Cennik!$A$4:$B436, 2, FALSE()) * W166 + VLOOKUP(X166,Cennik!$A$4:$B436, 2, FALSE()) * Y166 + VLOOKUP(Z166,Cennik!$A$4:$B436, 2, FALSE()) * AA166 + VLOOKUP(AB166,Cennik!$A$4:$B436, 2, FALSE()) * AC166 + VLOOKUP(AD166,Cennik!$A$4:$B436, 2, FALSE()) * AE166 + VLOOKUP(AF166,Cennik!$A$4:$B436, 2, FALSE()) * AG166 + VLOOKUP(AH166,Cennik!$A$4:$B436, 2, FALSE()) * AI166 + VLOOKUP(AJ166,Cennik!$A$4:$B436, 2, FALSE()) * AK166 + VLOOKUP("Stamina",Cennik!$A$4:$B436,2,FALSE()) * L166,"Brak wartości")</f>
        <v>Brak wartości</v>
      </c>
      <c r="F166" s="18" t="s">
        <v>6282</v>
      </c>
      <c r="G166" s="18">
        <v>1</v>
      </c>
      <c r="H166" s="18" t="s">
        <v>4531</v>
      </c>
      <c r="I166" s="18">
        <v>4</v>
      </c>
      <c r="J166" s="18"/>
      <c r="K166" s="18">
        <v>15</v>
      </c>
      <c r="L166" s="18">
        <v>40</v>
      </c>
      <c r="M166" s="18" t="s">
        <v>12651</v>
      </c>
      <c r="N166" s="184" t="s">
        <v>6756</v>
      </c>
      <c r="O166" s="184">
        <v>1</v>
      </c>
      <c r="P166" s="677" t="s">
        <v>6820</v>
      </c>
      <c r="Q166" s="677">
        <v>1</v>
      </c>
      <c r="R166" s="674" t="s">
        <v>5921</v>
      </c>
      <c r="S166" s="674">
        <v>1</v>
      </c>
      <c r="T166" s="674" t="s">
        <v>5896</v>
      </c>
      <c r="U166" s="674">
        <v>1</v>
      </c>
      <c r="V166" s="674" t="s">
        <v>5916</v>
      </c>
      <c r="W166" s="674">
        <v>1</v>
      </c>
      <c r="X166" s="680" t="s">
        <v>6766</v>
      </c>
      <c r="Y166" s="672">
        <v>1</v>
      </c>
      <c r="Z166" s="681" t="s">
        <v>5926</v>
      </c>
      <c r="AA166" s="681">
        <v>1</v>
      </c>
      <c r="AB166" s="18" t="s">
        <v>40</v>
      </c>
      <c r="AC166" s="18"/>
      <c r="AD166" s="18" t="s">
        <v>40</v>
      </c>
      <c r="AE166" s="18"/>
      <c r="AF166" s="18" t="s">
        <v>40</v>
      </c>
      <c r="AG166" s="18"/>
      <c r="AH166" s="184" t="s">
        <v>40</v>
      </c>
      <c r="AI166" s="184"/>
      <c r="AJ166" s="677" t="s">
        <v>40</v>
      </c>
      <c r="AK166" s="677"/>
    </row>
    <row r="167" spans="1:37" ht="12.75">
      <c r="A167" s="748" t="s">
        <v>3302</v>
      </c>
      <c r="B167" s="772" t="s">
        <v>6365</v>
      </c>
      <c r="C167" s="168">
        <v>3</v>
      </c>
      <c r="D167" s="54" t="e">
        <f t="shared" si="9"/>
        <v>#VALUE!</v>
      </c>
      <c r="E167" s="54" t="str">
        <f>IFERROR(VLOOKUP(N167,Cennik!$A$4:$B436, 2, FALSE()) * O167 + VLOOKUP(P167,Cennik!$A$4:$B436, 2, FALSE()) * Q167 + VLOOKUP(R167,Cennik!$A$4:$B436, 2, FALSE()) * S167 + VLOOKUP(T167,Cennik!$A$4:$B436, 2, FALSE()) * U167 + VLOOKUP(V167,Cennik!$A$4:$B436, 2, FALSE()) * W167 + VLOOKUP(X167,Cennik!$A$4:$B436, 2, FALSE()) * Y167 + VLOOKUP(Z167,Cennik!$A$4:$B436, 2, FALSE()) * AA167 + VLOOKUP(AB167,Cennik!$A$4:$B436, 2, FALSE()) * AC167 + VLOOKUP(AD167,Cennik!$A$4:$B436, 2, FALSE()) * AE167 + VLOOKUP(AF167,Cennik!$A$4:$B436, 2, FALSE()) * AG167 + VLOOKUP(AH167,Cennik!$A$4:$B436, 2, FALSE()) * AI167 + VLOOKUP(AJ167,Cennik!$A$4:$B436, 2, FALSE()) * AK167 + VLOOKUP("Stamina",Cennik!$A$4:$B436,2,FALSE()) * L167,"Brak wartości")</f>
        <v>Brak wartości</v>
      </c>
      <c r="F167" s="18" t="s">
        <v>6282</v>
      </c>
      <c r="G167" s="18">
        <v>1</v>
      </c>
      <c r="H167" s="18" t="s">
        <v>4531</v>
      </c>
      <c r="I167" s="18">
        <v>4</v>
      </c>
      <c r="J167" s="18"/>
      <c r="K167" s="18">
        <v>15</v>
      </c>
      <c r="L167" s="18">
        <v>40</v>
      </c>
      <c r="M167" s="18" t="s">
        <v>12651</v>
      </c>
      <c r="N167" s="184" t="s">
        <v>6756</v>
      </c>
      <c r="O167" s="184">
        <v>1</v>
      </c>
      <c r="P167" s="677" t="s">
        <v>6820</v>
      </c>
      <c r="Q167" s="677">
        <v>1</v>
      </c>
      <c r="R167" s="674" t="s">
        <v>5921</v>
      </c>
      <c r="S167" s="674">
        <v>1</v>
      </c>
      <c r="T167" s="674" t="s">
        <v>5896</v>
      </c>
      <c r="U167" s="674">
        <v>1</v>
      </c>
      <c r="V167" s="674" t="s">
        <v>5916</v>
      </c>
      <c r="W167" s="674">
        <v>1</v>
      </c>
      <c r="X167" s="680" t="s">
        <v>6766</v>
      </c>
      <c r="Y167" s="672">
        <v>1</v>
      </c>
      <c r="Z167" s="681" t="s">
        <v>5926</v>
      </c>
      <c r="AA167" s="681">
        <v>1</v>
      </c>
      <c r="AB167" s="18" t="s">
        <v>40</v>
      </c>
      <c r="AC167" s="18"/>
      <c r="AD167" s="18" t="s">
        <v>40</v>
      </c>
      <c r="AE167" s="18"/>
      <c r="AF167" s="18" t="s">
        <v>40</v>
      </c>
      <c r="AG167" s="18"/>
      <c r="AH167" s="184" t="s">
        <v>40</v>
      </c>
      <c r="AI167" s="184"/>
      <c r="AJ167" s="677" t="s">
        <v>40</v>
      </c>
      <c r="AK167" s="677"/>
    </row>
    <row r="168" spans="1:37" ht="12.75">
      <c r="A168" s="748" t="s">
        <v>3302</v>
      </c>
      <c r="B168" s="772" t="s">
        <v>6372</v>
      </c>
      <c r="C168" s="168">
        <v>3</v>
      </c>
      <c r="D168" s="54" t="e">
        <f t="shared" si="9"/>
        <v>#VALUE!</v>
      </c>
      <c r="E168" s="54" t="str">
        <f>IFERROR(VLOOKUP(N168,Cennik!$A$4:$B436, 2, FALSE()) * O168 + VLOOKUP(P168,Cennik!$A$4:$B436, 2, FALSE()) * Q168 + VLOOKUP(R168,Cennik!$A$4:$B436, 2, FALSE()) * S168 + VLOOKUP(T168,Cennik!$A$4:$B436, 2, FALSE()) * U168 + VLOOKUP(V168,Cennik!$A$4:$B436, 2, FALSE()) * W168 + VLOOKUP(X168,Cennik!$A$4:$B436, 2, FALSE()) * Y168 + VLOOKUP(Z168,Cennik!$A$4:$B436, 2, FALSE()) * AA168 + VLOOKUP(AB168,Cennik!$A$4:$B436, 2, FALSE()) * AC168 + VLOOKUP(AD168,Cennik!$A$4:$B436, 2, FALSE()) * AE168 + VLOOKUP(AF168,Cennik!$A$4:$B436, 2, FALSE()) * AG168 + VLOOKUP(AH168,Cennik!$A$4:$B436, 2, FALSE()) * AI168 + VLOOKUP(AJ168,Cennik!$A$4:$B436, 2, FALSE()) * AK168 + VLOOKUP("Stamina",Cennik!$A$4:$B436,2,FALSE()) * L168,"Brak wartości")</f>
        <v>Brak wartości</v>
      </c>
      <c r="F168" s="18" t="s">
        <v>6282</v>
      </c>
      <c r="G168" s="18">
        <v>1</v>
      </c>
      <c r="H168" s="18" t="s">
        <v>4531</v>
      </c>
      <c r="I168" s="18">
        <v>4</v>
      </c>
      <c r="J168" s="18"/>
      <c r="K168" s="18">
        <v>15</v>
      </c>
      <c r="L168" s="18">
        <v>40</v>
      </c>
      <c r="M168" s="18" t="s">
        <v>12651</v>
      </c>
      <c r="N168" s="184" t="s">
        <v>6756</v>
      </c>
      <c r="O168" s="184">
        <v>1</v>
      </c>
      <c r="P168" s="677" t="s">
        <v>6820</v>
      </c>
      <c r="Q168" s="677">
        <v>1</v>
      </c>
      <c r="R168" s="674" t="s">
        <v>5921</v>
      </c>
      <c r="S168" s="674">
        <v>1</v>
      </c>
      <c r="T168" s="674" t="s">
        <v>5896</v>
      </c>
      <c r="U168" s="674">
        <v>1</v>
      </c>
      <c r="V168" s="674" t="s">
        <v>5916</v>
      </c>
      <c r="W168" s="674">
        <v>1</v>
      </c>
      <c r="X168" s="680" t="s">
        <v>6766</v>
      </c>
      <c r="Y168" s="672">
        <v>1</v>
      </c>
      <c r="Z168" s="681" t="s">
        <v>5926</v>
      </c>
      <c r="AA168" s="681">
        <v>1</v>
      </c>
      <c r="AB168" s="18" t="s">
        <v>40</v>
      </c>
      <c r="AC168" s="18"/>
      <c r="AD168" s="18" t="s">
        <v>40</v>
      </c>
      <c r="AE168" s="18"/>
      <c r="AF168" s="18" t="s">
        <v>40</v>
      </c>
      <c r="AG168" s="18"/>
      <c r="AH168" s="184" t="s">
        <v>40</v>
      </c>
      <c r="AI168" s="184"/>
      <c r="AJ168" s="677" t="s">
        <v>40</v>
      </c>
      <c r="AK168" s="677"/>
    </row>
    <row r="169" spans="1:37" ht="12.75">
      <c r="A169" s="748" t="s">
        <v>3302</v>
      </c>
      <c r="B169" s="779" t="s">
        <v>6369</v>
      </c>
      <c r="C169" s="168">
        <v>3</v>
      </c>
      <c r="D169" s="34" t="e">
        <f t="shared" si="9"/>
        <v>#VALUE!</v>
      </c>
      <c r="E169" s="34" t="str">
        <f>IFERROR(VLOOKUP(N169,Cennik!$A$4:$B436, 2, FALSE()) * O169 + VLOOKUP(P169,Cennik!$A$4:$B436, 2, FALSE()) * Q169 + VLOOKUP(R169,Cennik!$A$4:$B436, 2, FALSE()) * S169 + VLOOKUP(T169,Cennik!$A$4:$B436, 2, FALSE()) * U169 + VLOOKUP(V169,Cennik!$A$4:$B436, 2, FALSE()) * W169 + VLOOKUP(X169,Cennik!$A$4:$B436, 2, FALSE()) * Y169 + VLOOKUP(Z169,Cennik!$A$4:$B436, 2, FALSE()) * AA169 + VLOOKUP(AB169,Cennik!$A$4:$B436, 2, FALSE()) * AC169 + VLOOKUP(AD169,Cennik!$A$4:$B436, 2, FALSE()) * AE169 + VLOOKUP(AF169,Cennik!$A$4:$B436, 2, FALSE()) * AG169 + VLOOKUP(AH169,Cennik!$A$4:$B436, 2, FALSE()) * AI169 + VLOOKUP(AJ169,Cennik!$A$4:$B436, 2, FALSE()) * AK169 + VLOOKUP("Stamina",Cennik!$A$4:$B436,2,FALSE()) * L169,"Brak wartości")</f>
        <v>Brak wartości</v>
      </c>
      <c r="F169" s="5" t="s">
        <v>6282</v>
      </c>
      <c r="G169" s="5">
        <v>1</v>
      </c>
      <c r="H169" s="5" t="s">
        <v>4531</v>
      </c>
      <c r="I169" s="5">
        <v>4</v>
      </c>
      <c r="J169" s="37"/>
      <c r="K169" s="5">
        <v>15</v>
      </c>
      <c r="L169" s="5">
        <v>40</v>
      </c>
      <c r="M169" s="5" t="s">
        <v>12651</v>
      </c>
      <c r="N169" s="161" t="s">
        <v>6756</v>
      </c>
      <c r="O169" s="161">
        <v>1</v>
      </c>
      <c r="P169" s="162" t="s">
        <v>6820</v>
      </c>
      <c r="Q169" s="162">
        <v>1</v>
      </c>
      <c r="R169" s="164" t="s">
        <v>5921</v>
      </c>
      <c r="S169" s="164">
        <v>1</v>
      </c>
      <c r="T169" s="164" t="s">
        <v>5896</v>
      </c>
      <c r="U169" s="164">
        <v>1</v>
      </c>
      <c r="V169" s="164" t="s">
        <v>5916</v>
      </c>
      <c r="W169" s="164">
        <v>1</v>
      </c>
      <c r="X169" s="168" t="s">
        <v>6766</v>
      </c>
      <c r="Y169" s="165">
        <v>1</v>
      </c>
      <c r="Z169" s="681" t="s">
        <v>5926</v>
      </c>
      <c r="AA169" s="169">
        <v>1</v>
      </c>
      <c r="AB169" s="5" t="s">
        <v>40</v>
      </c>
      <c r="AC169" s="37"/>
      <c r="AD169" s="5" t="s">
        <v>40</v>
      </c>
      <c r="AE169" s="37"/>
      <c r="AF169" s="5" t="s">
        <v>40</v>
      </c>
      <c r="AG169" s="37"/>
      <c r="AH169" s="161" t="s">
        <v>40</v>
      </c>
      <c r="AI169" s="197"/>
      <c r="AJ169" s="162" t="s">
        <v>40</v>
      </c>
      <c r="AK169" s="198"/>
    </row>
    <row r="170" spans="1:37" ht="12.75">
      <c r="A170" s="748" t="s">
        <v>3302</v>
      </c>
      <c r="B170" s="772" t="s">
        <v>6376</v>
      </c>
      <c r="C170" s="168">
        <v>3</v>
      </c>
      <c r="D170" s="54" t="e">
        <f t="shared" si="9"/>
        <v>#VALUE!</v>
      </c>
      <c r="E170" s="54" t="str">
        <f>IFERROR(VLOOKUP(N170,Cennik!$A$4:$B436, 2, FALSE()) * O170 + VLOOKUP(P170,Cennik!$A$4:$B436, 2, FALSE()) * Q170 + VLOOKUP(R170,Cennik!$A$4:$B436, 2, FALSE()) * S170 + VLOOKUP(T170,Cennik!$A$4:$B436, 2, FALSE()) * U170 + VLOOKUP(V170,Cennik!$A$4:$B436, 2, FALSE()) * W170 + VLOOKUP(X170,Cennik!$A$4:$B436, 2, FALSE()) * Y170 + VLOOKUP(Z170,Cennik!$A$4:$B436, 2, FALSE()) * AA170 + VLOOKUP(AB170,Cennik!$A$4:$B436, 2, FALSE()) * AC170 + VLOOKUP(AD170,Cennik!$A$4:$B436, 2, FALSE()) * AE170 + VLOOKUP(AF170,Cennik!$A$4:$B436, 2, FALSE()) * AG170 + VLOOKUP(AH170,Cennik!$A$4:$B436, 2, FALSE()) * AI170 + VLOOKUP(AJ170,Cennik!$A$4:$B436, 2, FALSE()) * AK170 + VLOOKUP("Stamina",Cennik!$A$4:$B436,2,FALSE()) * L170,"Brak wartości")</f>
        <v>Brak wartości</v>
      </c>
      <c r="F170" s="18" t="s">
        <v>6282</v>
      </c>
      <c r="G170" s="18">
        <v>1</v>
      </c>
      <c r="H170" s="18" t="s">
        <v>4531</v>
      </c>
      <c r="I170" s="18">
        <v>4</v>
      </c>
      <c r="J170" s="18"/>
      <c r="K170" s="18">
        <v>15</v>
      </c>
      <c r="L170" s="18">
        <v>40</v>
      </c>
      <c r="M170" s="18" t="s">
        <v>12651</v>
      </c>
      <c r="N170" s="184" t="s">
        <v>6756</v>
      </c>
      <c r="O170" s="184">
        <v>1</v>
      </c>
      <c r="P170" s="677" t="s">
        <v>6820</v>
      </c>
      <c r="Q170" s="677">
        <v>1</v>
      </c>
      <c r="R170" s="674" t="s">
        <v>5921</v>
      </c>
      <c r="S170" s="674">
        <v>1</v>
      </c>
      <c r="T170" s="674" t="s">
        <v>5896</v>
      </c>
      <c r="U170" s="674">
        <v>1</v>
      </c>
      <c r="V170" s="674" t="s">
        <v>5916</v>
      </c>
      <c r="W170" s="674">
        <v>1</v>
      </c>
      <c r="X170" s="680" t="s">
        <v>6766</v>
      </c>
      <c r="Y170" s="672">
        <v>1</v>
      </c>
      <c r="Z170" s="681" t="s">
        <v>5926</v>
      </c>
      <c r="AA170" s="681">
        <v>1</v>
      </c>
      <c r="AB170" s="18" t="s">
        <v>40</v>
      </c>
      <c r="AC170" s="18"/>
      <c r="AD170" s="18" t="s">
        <v>40</v>
      </c>
      <c r="AE170" s="18"/>
      <c r="AF170" s="18" t="s">
        <v>40</v>
      </c>
      <c r="AG170" s="18"/>
      <c r="AH170" s="184" t="s">
        <v>40</v>
      </c>
      <c r="AI170" s="184"/>
      <c r="AJ170" s="677" t="s">
        <v>40</v>
      </c>
      <c r="AK170" s="677"/>
    </row>
    <row r="171" spans="1:37" ht="12.75">
      <c r="A171" s="748" t="s">
        <v>3302</v>
      </c>
      <c r="B171" s="779" t="s">
        <v>6379</v>
      </c>
      <c r="C171" s="168">
        <v>3</v>
      </c>
      <c r="D171" s="54" t="e">
        <f t="shared" si="9"/>
        <v>#VALUE!</v>
      </c>
      <c r="E171" s="54" t="str">
        <f>IFERROR(VLOOKUP(N171,Cennik!$A$4:$B436, 2, FALSE()) * O171 + VLOOKUP(P171,Cennik!$A$4:$B436, 2, FALSE()) * Q171 + VLOOKUP(R171,Cennik!$A$4:$B436, 2, FALSE()) * S171 + VLOOKUP(T171,Cennik!$A$4:$B436, 2, FALSE()) * U171 + VLOOKUP(V171,Cennik!$A$4:$B436, 2, FALSE()) * W171 + VLOOKUP(X171,Cennik!$A$4:$B436, 2, FALSE()) * Y171 + VLOOKUP(Z171,Cennik!$A$4:$B436, 2, FALSE()) * AA171 + VLOOKUP(AB171,Cennik!$A$4:$B436, 2, FALSE()) * AC171 + VLOOKUP(AD171,Cennik!$A$4:$B436, 2, FALSE()) * AE171 + VLOOKUP(AF171,Cennik!$A$4:$B436, 2, FALSE()) * AG171 + VLOOKUP(AH171,Cennik!$A$4:$B436, 2, FALSE()) * AI171 + VLOOKUP(AJ171,Cennik!$A$4:$B436, 2, FALSE()) * AK171 + VLOOKUP("Stamina",Cennik!$A$4:$B436,2,FALSE()) * L171,"Brak wartości")</f>
        <v>Brak wartości</v>
      </c>
      <c r="F171" s="18" t="s">
        <v>6282</v>
      </c>
      <c r="G171" s="18">
        <v>1</v>
      </c>
      <c r="H171" s="18" t="s">
        <v>4531</v>
      </c>
      <c r="I171" s="18">
        <v>4</v>
      </c>
      <c r="J171" s="18"/>
      <c r="K171" s="18">
        <v>15</v>
      </c>
      <c r="L171" s="18">
        <v>40</v>
      </c>
      <c r="M171" s="18" t="s">
        <v>12651</v>
      </c>
      <c r="N171" s="184" t="s">
        <v>6756</v>
      </c>
      <c r="O171" s="184">
        <v>1</v>
      </c>
      <c r="P171" s="677" t="s">
        <v>6820</v>
      </c>
      <c r="Q171" s="677">
        <v>1</v>
      </c>
      <c r="R171" s="674" t="s">
        <v>5921</v>
      </c>
      <c r="S171" s="674">
        <v>1</v>
      </c>
      <c r="T171" s="674" t="s">
        <v>5896</v>
      </c>
      <c r="U171" s="674">
        <v>1</v>
      </c>
      <c r="V171" s="674" t="s">
        <v>5916</v>
      </c>
      <c r="W171" s="674">
        <v>1</v>
      </c>
      <c r="X171" s="680" t="s">
        <v>6766</v>
      </c>
      <c r="Y171" s="672">
        <v>1</v>
      </c>
      <c r="Z171" s="681" t="s">
        <v>5926</v>
      </c>
      <c r="AA171" s="681">
        <v>1</v>
      </c>
      <c r="AB171" s="18" t="s">
        <v>40</v>
      </c>
      <c r="AC171" s="18"/>
      <c r="AD171" s="18" t="s">
        <v>40</v>
      </c>
      <c r="AE171" s="18"/>
      <c r="AF171" s="18" t="s">
        <v>40</v>
      </c>
      <c r="AG171" s="18"/>
      <c r="AH171" s="184" t="s">
        <v>40</v>
      </c>
      <c r="AI171" s="184"/>
      <c r="AJ171" s="677" t="s">
        <v>40</v>
      </c>
      <c r="AK171" s="677"/>
    </row>
    <row r="172" spans="1:37" ht="12.75">
      <c r="A172" s="748" t="s">
        <v>3302</v>
      </c>
      <c r="B172" s="779" t="s">
        <v>6382</v>
      </c>
      <c r="C172" s="168">
        <v>3</v>
      </c>
      <c r="D172" s="54" t="e">
        <f t="shared" si="9"/>
        <v>#VALUE!</v>
      </c>
      <c r="E172" s="54" t="str">
        <f>IFERROR(VLOOKUP(N172,Cennik!$A$4:$B436, 2, FALSE()) * O172 + VLOOKUP(P172,Cennik!$A$4:$B436, 2, FALSE()) * Q172 + VLOOKUP(R172,Cennik!$A$4:$B436, 2, FALSE()) * S172 + VLOOKUP(T172,Cennik!$A$4:$B436, 2, FALSE()) * U172 + VLOOKUP(V172,Cennik!$A$4:$B436, 2, FALSE()) * W172 + VLOOKUP(X172,Cennik!$A$4:$B436, 2, FALSE()) * Y172 + VLOOKUP(Z172,Cennik!$A$4:$B436, 2, FALSE()) * AA172 + VLOOKUP(AB172,Cennik!$A$4:$B436, 2, FALSE()) * AC172 + VLOOKUP(AD172,Cennik!$A$4:$B436, 2, FALSE()) * AE172 + VLOOKUP(AF172,Cennik!$A$4:$B436, 2, FALSE()) * AG172 + VLOOKUP(AH172,Cennik!$A$4:$B436, 2, FALSE()) * AI172 + VLOOKUP(AJ172,Cennik!$A$4:$B436, 2, FALSE()) * AK172 + VLOOKUP("Stamina",Cennik!$A$4:$B436,2,FALSE()) * L172,"Brak wartości")</f>
        <v>Brak wartości</v>
      </c>
      <c r="F172" s="18" t="s">
        <v>6282</v>
      </c>
      <c r="G172" s="18">
        <v>1</v>
      </c>
      <c r="H172" s="18" t="s">
        <v>4531</v>
      </c>
      <c r="I172" s="18">
        <v>4</v>
      </c>
      <c r="J172" s="18"/>
      <c r="K172" s="18">
        <v>15</v>
      </c>
      <c r="L172" s="18">
        <v>40</v>
      </c>
      <c r="M172" s="18" t="s">
        <v>12651</v>
      </c>
      <c r="N172" s="184" t="s">
        <v>6756</v>
      </c>
      <c r="O172" s="184">
        <v>1</v>
      </c>
      <c r="P172" s="677" t="s">
        <v>6820</v>
      </c>
      <c r="Q172" s="677">
        <v>1</v>
      </c>
      <c r="R172" s="674" t="s">
        <v>5921</v>
      </c>
      <c r="S172" s="674">
        <v>1</v>
      </c>
      <c r="T172" s="674" t="s">
        <v>5896</v>
      </c>
      <c r="U172" s="674">
        <v>1</v>
      </c>
      <c r="V172" s="674" t="s">
        <v>5916</v>
      </c>
      <c r="W172" s="674">
        <v>1</v>
      </c>
      <c r="X172" s="680" t="s">
        <v>6766</v>
      </c>
      <c r="Y172" s="672">
        <v>1</v>
      </c>
      <c r="Z172" s="681" t="s">
        <v>5926</v>
      </c>
      <c r="AA172" s="681">
        <v>1</v>
      </c>
      <c r="AB172" s="18" t="s">
        <v>40</v>
      </c>
      <c r="AC172" s="18"/>
      <c r="AD172" s="18" t="s">
        <v>40</v>
      </c>
      <c r="AE172" s="18"/>
      <c r="AF172" s="18" t="s">
        <v>40</v>
      </c>
      <c r="AG172" s="18"/>
      <c r="AH172" s="184" t="s">
        <v>40</v>
      </c>
      <c r="AI172" s="184"/>
      <c r="AJ172" s="677" t="s">
        <v>40</v>
      </c>
      <c r="AK172" s="677"/>
    </row>
    <row r="173" spans="1:37" ht="12.75">
      <c r="A173" s="748" t="s">
        <v>3302</v>
      </c>
      <c r="B173" s="779" t="s">
        <v>6385</v>
      </c>
      <c r="C173" s="168">
        <v>3</v>
      </c>
      <c r="D173" s="54" t="e">
        <f t="shared" si="9"/>
        <v>#VALUE!</v>
      </c>
      <c r="E173" s="54" t="str">
        <f>IFERROR(VLOOKUP(N173,Cennik!$A$4:$B436, 2, FALSE()) * O173 + VLOOKUP(P173,Cennik!$A$4:$B436, 2, FALSE()) * Q173 + VLOOKUP(R173,Cennik!$A$4:$B436, 2, FALSE()) * S173 + VLOOKUP(T173,Cennik!$A$4:$B436, 2, FALSE()) * U173 + VLOOKUP(V173,Cennik!$A$4:$B436, 2, FALSE()) * W173 + VLOOKUP(X173,Cennik!$A$4:$B436, 2, FALSE()) * Y173 + VLOOKUP(Z173,Cennik!$A$4:$B436, 2, FALSE()) * AA173 + VLOOKUP(AB173,Cennik!$A$4:$B436, 2, FALSE()) * AC173 + VLOOKUP(AD173,Cennik!$A$4:$B436, 2, FALSE()) * AE173 + VLOOKUP(AF173,Cennik!$A$4:$B436, 2, FALSE()) * AG173 + VLOOKUP(AH173,Cennik!$A$4:$B436, 2, FALSE()) * AI173 + VLOOKUP(AJ173,Cennik!$A$4:$B436, 2, FALSE()) * AK173 + VLOOKUP("Stamina",Cennik!$A$4:$B436,2,FALSE()) * L173,"Brak wartości")</f>
        <v>Brak wartości</v>
      </c>
      <c r="F173" s="18" t="s">
        <v>6282</v>
      </c>
      <c r="G173" s="18">
        <v>1</v>
      </c>
      <c r="H173" s="18" t="s">
        <v>4531</v>
      </c>
      <c r="I173" s="18">
        <v>4</v>
      </c>
      <c r="J173" s="18"/>
      <c r="K173" s="18">
        <v>15</v>
      </c>
      <c r="L173" s="18">
        <v>40</v>
      </c>
      <c r="M173" s="18" t="s">
        <v>12651</v>
      </c>
      <c r="N173" s="184" t="s">
        <v>6756</v>
      </c>
      <c r="O173" s="184">
        <v>1</v>
      </c>
      <c r="P173" s="677" t="s">
        <v>6820</v>
      </c>
      <c r="Q173" s="677">
        <v>1</v>
      </c>
      <c r="R173" s="674" t="s">
        <v>5921</v>
      </c>
      <c r="S173" s="674">
        <v>1</v>
      </c>
      <c r="T173" s="674" t="s">
        <v>5896</v>
      </c>
      <c r="U173" s="674">
        <v>1</v>
      </c>
      <c r="V173" s="674" t="s">
        <v>5916</v>
      </c>
      <c r="W173" s="674">
        <v>1</v>
      </c>
      <c r="X173" s="680" t="s">
        <v>6766</v>
      </c>
      <c r="Y173" s="672">
        <v>1</v>
      </c>
      <c r="Z173" s="681" t="s">
        <v>5926</v>
      </c>
      <c r="AA173" s="681">
        <v>1</v>
      </c>
      <c r="AB173" s="18" t="s">
        <v>40</v>
      </c>
      <c r="AC173" s="18"/>
      <c r="AD173" s="18" t="s">
        <v>40</v>
      </c>
      <c r="AE173" s="18"/>
      <c r="AF173" s="18" t="s">
        <v>40</v>
      </c>
      <c r="AG173" s="18"/>
      <c r="AH173" s="184" t="s">
        <v>40</v>
      </c>
      <c r="AI173" s="184"/>
      <c r="AJ173" s="677" t="s">
        <v>40</v>
      </c>
      <c r="AK173" s="677"/>
    </row>
    <row r="174" spans="1:37" ht="12.75">
      <c r="A174" s="748" t="s">
        <v>3302</v>
      </c>
      <c r="B174" s="779" t="s">
        <v>6388</v>
      </c>
      <c r="C174" s="168">
        <v>3</v>
      </c>
      <c r="D174" s="54" t="e">
        <f t="shared" si="9"/>
        <v>#VALUE!</v>
      </c>
      <c r="E174" s="54" t="str">
        <f>IFERROR(VLOOKUP(N174,Cennik!$A$4:$B436, 2, FALSE()) * O174 + VLOOKUP(P174,Cennik!$A$4:$B436, 2, FALSE()) * Q174 + VLOOKUP(R174,Cennik!$A$4:$B436, 2, FALSE()) * S174 + VLOOKUP(T174,Cennik!$A$4:$B436, 2, FALSE()) * U174 + VLOOKUP(V174,Cennik!$A$4:$B436, 2, FALSE()) * W174 + VLOOKUP(X174,Cennik!$A$4:$B436, 2, FALSE()) * Y174 + VLOOKUP(Z174,Cennik!$A$4:$B436, 2, FALSE()) * AA174 + VLOOKUP(AB174,Cennik!$A$4:$B436, 2, FALSE()) * AC174 + VLOOKUP(AD174,Cennik!$A$4:$B436, 2, FALSE()) * AE174 + VLOOKUP(AF174,Cennik!$A$4:$B436, 2, FALSE()) * AG174 + VLOOKUP(AH174,Cennik!$A$4:$B436, 2, FALSE()) * AI174 + VLOOKUP(AJ174,Cennik!$A$4:$B436, 2, FALSE()) * AK174 + VLOOKUP("Stamina",Cennik!$A$4:$B436,2,FALSE()) * L174,"Brak wartości")</f>
        <v>Brak wartości</v>
      </c>
      <c r="F174" s="18" t="s">
        <v>6282</v>
      </c>
      <c r="G174" s="18">
        <v>1</v>
      </c>
      <c r="H174" s="18" t="s">
        <v>4531</v>
      </c>
      <c r="I174" s="18">
        <v>4</v>
      </c>
      <c r="J174" s="18"/>
      <c r="K174" s="18">
        <v>15</v>
      </c>
      <c r="L174" s="18">
        <v>40</v>
      </c>
      <c r="M174" s="18" t="s">
        <v>12651</v>
      </c>
      <c r="N174" s="184" t="s">
        <v>6756</v>
      </c>
      <c r="O174" s="184">
        <v>1</v>
      </c>
      <c r="P174" s="677" t="s">
        <v>6820</v>
      </c>
      <c r="Q174" s="677">
        <v>1</v>
      </c>
      <c r="R174" s="674" t="s">
        <v>5921</v>
      </c>
      <c r="S174" s="674">
        <v>1</v>
      </c>
      <c r="T174" s="674" t="s">
        <v>5896</v>
      </c>
      <c r="U174" s="674">
        <v>1</v>
      </c>
      <c r="V174" s="674" t="s">
        <v>5916</v>
      </c>
      <c r="W174" s="674">
        <v>1</v>
      </c>
      <c r="X174" s="680" t="s">
        <v>6766</v>
      </c>
      <c r="Y174" s="672">
        <v>1</v>
      </c>
      <c r="Z174" s="681" t="s">
        <v>5926</v>
      </c>
      <c r="AA174" s="681">
        <v>1</v>
      </c>
      <c r="AB174" s="18" t="s">
        <v>40</v>
      </c>
      <c r="AC174" s="18"/>
      <c r="AD174" s="18" t="s">
        <v>40</v>
      </c>
      <c r="AE174" s="18"/>
      <c r="AF174" s="18" t="s">
        <v>40</v>
      </c>
      <c r="AG174" s="18"/>
      <c r="AH174" s="184" t="s">
        <v>40</v>
      </c>
      <c r="AI174" s="184"/>
      <c r="AJ174" s="677" t="s">
        <v>40</v>
      </c>
      <c r="AK174" s="677"/>
    </row>
    <row r="175" spans="1:37" ht="12.75">
      <c r="A175" s="774"/>
      <c r="B175" s="260"/>
      <c r="C175" s="769"/>
      <c r="D175" s="777"/>
      <c r="E175" s="777"/>
      <c r="F175" s="769"/>
      <c r="G175" s="776"/>
      <c r="H175" s="776"/>
      <c r="I175" s="776"/>
      <c r="J175" s="776"/>
      <c r="K175" s="776"/>
      <c r="L175" s="776"/>
      <c r="M175" s="776"/>
      <c r="N175" s="776"/>
      <c r="O175" s="776"/>
      <c r="P175" s="776"/>
      <c r="Q175" s="776"/>
      <c r="R175" s="776"/>
      <c r="S175" s="776"/>
      <c r="T175" s="776"/>
      <c r="U175" s="776"/>
      <c r="V175" s="776"/>
      <c r="W175" s="776"/>
      <c r="X175" s="776"/>
      <c r="Y175" s="776"/>
      <c r="Z175" s="776"/>
      <c r="AA175" s="776"/>
      <c r="AB175" s="776"/>
      <c r="AC175" s="776"/>
      <c r="AD175" s="776"/>
      <c r="AE175" s="776"/>
      <c r="AF175" s="776"/>
      <c r="AG175" s="776"/>
      <c r="AH175" s="776"/>
      <c r="AI175" s="776"/>
      <c r="AJ175" s="776"/>
      <c r="AK175" s="776"/>
    </row>
    <row r="176" spans="1:37" ht="12.75">
      <c r="A176" s="748" t="s">
        <v>3302</v>
      </c>
      <c r="B176" s="780" t="s">
        <v>6486</v>
      </c>
      <c r="C176" s="751">
        <v>5</v>
      </c>
      <c r="D176" s="54" t="e">
        <f t="shared" ref="D176:D182" si="10">E176/G176</f>
        <v>#VALUE!</v>
      </c>
      <c r="E176" s="54" t="str">
        <f>IFERROR(VLOOKUP(N176,Cennik!$A$4:$B436, 2, FALSE()) * O176 + VLOOKUP(P176,Cennik!$A$4:$B436, 2, FALSE()) * Q176 + VLOOKUP(R176,Cennik!$A$4:$B436, 2, FALSE()) * S176 + VLOOKUP(T176,Cennik!$A$4:$B436, 2, FALSE()) * U176 + VLOOKUP(V176,Cennik!$A$4:$B436, 2, FALSE()) * W176 + VLOOKUP(X176,Cennik!$A$4:$B436, 2, FALSE()) * Y176 + VLOOKUP(Z176,Cennik!$A$4:$B436, 2, FALSE()) * AA176 + VLOOKUP(AB176,Cennik!$A$4:$B436, 2, FALSE()) * AC176 + VLOOKUP(AD176,Cennik!$A$4:$B436, 2, FALSE()) * AE176 + VLOOKUP(AF176,Cennik!$A$4:$B436, 2, FALSE()) * AG176 + VLOOKUP(AH176,Cennik!$A$4:$B436, 2, FALSE()) * AI176 + VLOOKUP(AJ176,Cennik!$A$4:$B436, 2, FALSE()) * AK176 + VLOOKUP("Stamina",Cennik!$A$4:$B436,2,FALSE()) * L176,"Brak wartości")</f>
        <v>Brak wartości</v>
      </c>
      <c r="F176" s="18" t="s">
        <v>6487</v>
      </c>
      <c r="G176" s="18">
        <v>1</v>
      </c>
      <c r="H176" s="18" t="s">
        <v>4531</v>
      </c>
      <c r="I176" s="18">
        <v>5</v>
      </c>
      <c r="J176" s="18"/>
      <c r="K176" s="18">
        <v>20</v>
      </c>
      <c r="L176" s="18">
        <v>100</v>
      </c>
      <c r="M176" s="18" t="s">
        <v>12651</v>
      </c>
      <c r="N176" s="184" t="s">
        <v>6756</v>
      </c>
      <c r="O176" s="184">
        <v>1</v>
      </c>
      <c r="P176" s="677" t="s">
        <v>6840</v>
      </c>
      <c r="Q176" s="677">
        <v>1</v>
      </c>
      <c r="R176" s="674" t="s">
        <v>5941</v>
      </c>
      <c r="S176" s="674">
        <v>1</v>
      </c>
      <c r="T176" s="674" t="s">
        <v>5896</v>
      </c>
      <c r="U176" s="674">
        <v>1</v>
      </c>
      <c r="V176" s="674" t="s">
        <v>5916</v>
      </c>
      <c r="W176" s="674">
        <v>1</v>
      </c>
      <c r="X176" s="680" t="s">
        <v>6771</v>
      </c>
      <c r="Y176" s="672">
        <v>1</v>
      </c>
      <c r="Z176" s="681" t="s">
        <v>5926</v>
      </c>
      <c r="AA176" s="681">
        <v>1</v>
      </c>
      <c r="AB176" s="18" t="s">
        <v>5936</v>
      </c>
      <c r="AC176" s="18">
        <v>1</v>
      </c>
      <c r="AD176" s="18" t="s">
        <v>40</v>
      </c>
      <c r="AE176" s="18"/>
      <c r="AF176" s="18" t="s">
        <v>40</v>
      </c>
      <c r="AG176" s="18"/>
      <c r="AH176" s="184" t="s">
        <v>40</v>
      </c>
      <c r="AI176" s="184"/>
      <c r="AJ176" s="677" t="s">
        <v>40</v>
      </c>
      <c r="AK176" s="677"/>
    </row>
    <row r="177" spans="1:37" ht="12.75">
      <c r="A177" s="748" t="s">
        <v>3302</v>
      </c>
      <c r="B177" s="780" t="s">
        <v>6491</v>
      </c>
      <c r="C177" s="751">
        <v>5</v>
      </c>
      <c r="D177" s="54" t="e">
        <f t="shared" si="10"/>
        <v>#VALUE!</v>
      </c>
      <c r="E177" s="54" t="str">
        <f>IFERROR(VLOOKUP(N177,Cennik!$A$4:$B436, 2, FALSE()) * O177 + VLOOKUP(P177,Cennik!$A$4:$B436, 2, FALSE()) * Q177 + VLOOKUP(R177,Cennik!$A$4:$B436, 2, FALSE()) * S177 + VLOOKUP(T177,Cennik!$A$4:$B436, 2, FALSE()) * U177 + VLOOKUP(V177,Cennik!$A$4:$B436, 2, FALSE()) * W177 + VLOOKUP(X177,Cennik!$A$4:$B436, 2, FALSE()) * Y177 + VLOOKUP(Z177,Cennik!$A$4:$B436, 2, FALSE()) * AA177 + VLOOKUP(AB177,Cennik!$A$4:$B436, 2, FALSE()) * AC177 + VLOOKUP(AD177,Cennik!$A$4:$B436, 2, FALSE()) * AE177 + VLOOKUP(AF177,Cennik!$A$4:$B436, 2, FALSE()) * AG177 + VLOOKUP(AH177,Cennik!$A$4:$B436, 2, FALSE()) * AI177 + VLOOKUP(AJ177,Cennik!$A$4:$B436, 2, FALSE()) * AK177 + VLOOKUP("Stamina",Cennik!$A$4:$B436,2,FALSE()) * L177,"Brak wartości")</f>
        <v>Brak wartości</v>
      </c>
      <c r="F177" s="18" t="s">
        <v>6487</v>
      </c>
      <c r="G177" s="18">
        <v>1</v>
      </c>
      <c r="H177" s="18" t="s">
        <v>4531</v>
      </c>
      <c r="I177" s="18">
        <v>5</v>
      </c>
      <c r="J177" s="18"/>
      <c r="K177" s="18">
        <v>20</v>
      </c>
      <c r="L177" s="18">
        <v>100</v>
      </c>
      <c r="M177" s="18" t="s">
        <v>12651</v>
      </c>
      <c r="N177" s="184" t="s">
        <v>6756</v>
      </c>
      <c r="O177" s="184">
        <v>1</v>
      </c>
      <c r="P177" s="677" t="s">
        <v>6840</v>
      </c>
      <c r="Q177" s="677">
        <v>1</v>
      </c>
      <c r="R177" s="674" t="s">
        <v>5941</v>
      </c>
      <c r="S177" s="674">
        <v>1</v>
      </c>
      <c r="T177" s="674" t="s">
        <v>5896</v>
      </c>
      <c r="U177" s="674">
        <v>1</v>
      </c>
      <c r="V177" s="674" t="s">
        <v>5916</v>
      </c>
      <c r="W177" s="674">
        <v>1</v>
      </c>
      <c r="X177" s="680" t="s">
        <v>6771</v>
      </c>
      <c r="Y177" s="672">
        <v>1</v>
      </c>
      <c r="Z177" s="681" t="s">
        <v>5926</v>
      </c>
      <c r="AA177" s="681">
        <v>1</v>
      </c>
      <c r="AB177" s="18" t="s">
        <v>5936</v>
      </c>
      <c r="AC177" s="18">
        <v>1</v>
      </c>
      <c r="AD177" s="18" t="s">
        <v>40</v>
      </c>
      <c r="AE177" s="18"/>
      <c r="AF177" s="18" t="s">
        <v>40</v>
      </c>
      <c r="AG177" s="18"/>
      <c r="AH177" s="184" t="s">
        <v>40</v>
      </c>
      <c r="AI177" s="184"/>
      <c r="AJ177" s="677" t="s">
        <v>40</v>
      </c>
      <c r="AK177" s="677"/>
    </row>
    <row r="178" spans="1:37" ht="12.75">
      <c r="A178" s="748" t="s">
        <v>3302</v>
      </c>
      <c r="B178" s="780" t="s">
        <v>6495</v>
      </c>
      <c r="C178" s="751">
        <v>5</v>
      </c>
      <c r="D178" s="54" t="e">
        <f t="shared" si="10"/>
        <v>#VALUE!</v>
      </c>
      <c r="E178" s="54" t="str">
        <f>IFERROR(VLOOKUP(N178,Cennik!$A$4:$B436, 2, FALSE()) * O178 + VLOOKUP(P178,Cennik!$A$4:$B436, 2, FALSE()) * Q178 + VLOOKUP(R178,Cennik!$A$4:$B436, 2, FALSE()) * S178 + VLOOKUP(T178,Cennik!$A$4:$B436, 2, FALSE()) * U178 + VLOOKUP(V178,Cennik!$A$4:$B436, 2, FALSE()) * W178 + VLOOKUP(X178,Cennik!$A$4:$B436, 2, FALSE()) * Y178 + VLOOKUP(Z178,Cennik!$A$4:$B436, 2, FALSE()) * AA178 + VLOOKUP(AB178,Cennik!$A$4:$B436, 2, FALSE()) * AC178 + VLOOKUP(AD178,Cennik!$A$4:$B436, 2, FALSE()) * AE178 + VLOOKUP(AF178,Cennik!$A$4:$B436, 2, FALSE()) * AG178 + VLOOKUP(AH178,Cennik!$A$4:$B436, 2, FALSE()) * AI178 + VLOOKUP(AJ178,Cennik!$A$4:$B436, 2, FALSE()) * AK178 + VLOOKUP("Stamina",Cennik!$A$4:$B436,2,FALSE()) * L178,"Brak wartości")</f>
        <v>Brak wartości</v>
      </c>
      <c r="F178" s="18" t="s">
        <v>6487</v>
      </c>
      <c r="G178" s="18">
        <v>1</v>
      </c>
      <c r="H178" s="18" t="s">
        <v>4531</v>
      </c>
      <c r="I178" s="18">
        <v>5</v>
      </c>
      <c r="J178" s="18"/>
      <c r="K178" s="18">
        <v>20</v>
      </c>
      <c r="L178" s="18">
        <v>100</v>
      </c>
      <c r="M178" s="18" t="s">
        <v>12651</v>
      </c>
      <c r="N178" s="184" t="s">
        <v>6756</v>
      </c>
      <c r="O178" s="184">
        <v>1</v>
      </c>
      <c r="P178" s="677" t="s">
        <v>6840</v>
      </c>
      <c r="Q178" s="677">
        <v>1</v>
      </c>
      <c r="R178" s="674" t="s">
        <v>5941</v>
      </c>
      <c r="S178" s="674">
        <v>1</v>
      </c>
      <c r="T178" s="674" t="s">
        <v>5896</v>
      </c>
      <c r="U178" s="674">
        <v>1</v>
      </c>
      <c r="V178" s="674" t="s">
        <v>5916</v>
      </c>
      <c r="W178" s="674">
        <v>1</v>
      </c>
      <c r="X178" s="680" t="s">
        <v>6771</v>
      </c>
      <c r="Y178" s="672">
        <v>1</v>
      </c>
      <c r="Z178" s="681" t="s">
        <v>5926</v>
      </c>
      <c r="AA178" s="681">
        <v>1</v>
      </c>
      <c r="AB178" s="18" t="s">
        <v>5936</v>
      </c>
      <c r="AC178" s="18">
        <v>1</v>
      </c>
      <c r="AD178" s="18" t="s">
        <v>40</v>
      </c>
      <c r="AE178" s="18"/>
      <c r="AF178" s="18" t="s">
        <v>40</v>
      </c>
      <c r="AG178" s="18"/>
      <c r="AH178" s="184" t="s">
        <v>40</v>
      </c>
      <c r="AI178" s="184"/>
      <c r="AJ178" s="677" t="s">
        <v>40</v>
      </c>
      <c r="AK178" s="677"/>
    </row>
    <row r="179" spans="1:37" ht="12.75">
      <c r="A179" s="748" t="s">
        <v>3302</v>
      </c>
      <c r="B179" s="780" t="s">
        <v>6499</v>
      </c>
      <c r="C179" s="751">
        <v>5</v>
      </c>
      <c r="D179" s="54" t="e">
        <f t="shared" si="10"/>
        <v>#VALUE!</v>
      </c>
      <c r="E179" s="54" t="str">
        <f>IFERROR(VLOOKUP(N179,Cennik!$A$4:$B436, 2, FALSE()) * O179 + VLOOKUP(P179,Cennik!$A$4:$B436, 2, FALSE()) * Q179 + VLOOKUP(R179,Cennik!$A$4:$B436, 2, FALSE()) * S179 + VLOOKUP(T179,Cennik!$A$4:$B436, 2, FALSE()) * U179 + VLOOKUP(V179,Cennik!$A$4:$B436, 2, FALSE()) * W179 + VLOOKUP(X179,Cennik!$A$4:$B436, 2, FALSE()) * Y179 + VLOOKUP(Z179,Cennik!$A$4:$B436, 2, FALSE()) * AA179 + VLOOKUP(AB179,Cennik!$A$4:$B436, 2, FALSE()) * AC179 + VLOOKUP(AD179,Cennik!$A$4:$B436, 2, FALSE()) * AE179 + VLOOKUP(AF179,Cennik!$A$4:$B436, 2, FALSE()) * AG179 + VLOOKUP(AH179,Cennik!$A$4:$B436, 2, FALSE()) * AI179 + VLOOKUP(AJ179,Cennik!$A$4:$B436, 2, FALSE()) * AK179 + VLOOKUP("Stamina",Cennik!$A$4:$B436,2,FALSE()) * L179,"Brak wartości")</f>
        <v>Brak wartości</v>
      </c>
      <c r="F179" s="18" t="s">
        <v>6487</v>
      </c>
      <c r="G179" s="18">
        <v>1</v>
      </c>
      <c r="H179" s="18" t="s">
        <v>4531</v>
      </c>
      <c r="I179" s="18">
        <v>5</v>
      </c>
      <c r="J179" s="18"/>
      <c r="K179" s="18">
        <v>20</v>
      </c>
      <c r="L179" s="18">
        <v>100</v>
      </c>
      <c r="M179" s="18" t="s">
        <v>12651</v>
      </c>
      <c r="N179" s="184" t="s">
        <v>6756</v>
      </c>
      <c r="O179" s="184">
        <v>1</v>
      </c>
      <c r="P179" s="677" t="s">
        <v>6840</v>
      </c>
      <c r="Q179" s="677">
        <v>1</v>
      </c>
      <c r="R179" s="674" t="s">
        <v>5941</v>
      </c>
      <c r="S179" s="674">
        <v>1</v>
      </c>
      <c r="T179" s="674" t="s">
        <v>5896</v>
      </c>
      <c r="U179" s="674">
        <v>1</v>
      </c>
      <c r="V179" s="674" t="s">
        <v>5916</v>
      </c>
      <c r="W179" s="674">
        <v>1</v>
      </c>
      <c r="X179" s="680" t="s">
        <v>6771</v>
      </c>
      <c r="Y179" s="672">
        <v>1</v>
      </c>
      <c r="Z179" s="681" t="s">
        <v>5926</v>
      </c>
      <c r="AA179" s="681">
        <v>1</v>
      </c>
      <c r="AB179" s="18" t="s">
        <v>5936</v>
      </c>
      <c r="AC179" s="18">
        <v>1</v>
      </c>
      <c r="AD179" s="18" t="s">
        <v>40</v>
      </c>
      <c r="AE179" s="18"/>
      <c r="AF179" s="18" t="s">
        <v>40</v>
      </c>
      <c r="AG179" s="18"/>
      <c r="AH179" s="184" t="s">
        <v>40</v>
      </c>
      <c r="AI179" s="184"/>
      <c r="AJ179" s="677" t="s">
        <v>40</v>
      </c>
      <c r="AK179" s="677"/>
    </row>
    <row r="180" spans="1:37" ht="12.75">
      <c r="A180" s="748" t="s">
        <v>3302</v>
      </c>
      <c r="B180" s="780" t="s">
        <v>6503</v>
      </c>
      <c r="C180" s="751">
        <v>5</v>
      </c>
      <c r="D180" s="54" t="e">
        <f t="shared" si="10"/>
        <v>#VALUE!</v>
      </c>
      <c r="E180" s="54" t="str">
        <f>IFERROR(VLOOKUP(N180,Cennik!$A$4:$B436, 2, FALSE()) * O180 + VLOOKUP(P180,Cennik!$A$4:$B436, 2, FALSE()) * Q180 + VLOOKUP(R180,Cennik!$A$4:$B436, 2, FALSE()) * S180 + VLOOKUP(T180,Cennik!$A$4:$B436, 2, FALSE()) * U180 + VLOOKUP(V180,Cennik!$A$4:$B436, 2, FALSE()) * W180 + VLOOKUP(X180,Cennik!$A$4:$B436, 2, FALSE()) * Y180 + VLOOKUP(Z180,Cennik!$A$4:$B436, 2, FALSE()) * AA180 + VLOOKUP(AB180,Cennik!$A$4:$B436, 2, FALSE()) * AC180 + VLOOKUP(AD180,Cennik!$A$4:$B436, 2, FALSE()) * AE180 + VLOOKUP(AF180,Cennik!$A$4:$B436, 2, FALSE()) * AG180 + VLOOKUP(AH180,Cennik!$A$4:$B436, 2, FALSE()) * AI180 + VLOOKUP(AJ180,Cennik!$A$4:$B436, 2, FALSE()) * AK180 + VLOOKUP("Stamina",Cennik!$A$4:$B436,2,FALSE()) * L180,"Brak wartości")</f>
        <v>Brak wartości</v>
      </c>
      <c r="F180" s="18" t="s">
        <v>6487</v>
      </c>
      <c r="G180" s="18">
        <v>1</v>
      </c>
      <c r="H180" s="18" t="s">
        <v>4531</v>
      </c>
      <c r="I180" s="18">
        <v>5</v>
      </c>
      <c r="J180" s="18"/>
      <c r="K180" s="18">
        <v>20</v>
      </c>
      <c r="L180" s="18">
        <v>100</v>
      </c>
      <c r="M180" s="18" t="s">
        <v>12651</v>
      </c>
      <c r="N180" s="184" t="s">
        <v>6756</v>
      </c>
      <c r="O180" s="184">
        <v>1</v>
      </c>
      <c r="P180" s="677" t="s">
        <v>6840</v>
      </c>
      <c r="Q180" s="677">
        <v>1</v>
      </c>
      <c r="R180" s="674" t="s">
        <v>5941</v>
      </c>
      <c r="S180" s="674">
        <v>1</v>
      </c>
      <c r="T180" s="674" t="s">
        <v>5896</v>
      </c>
      <c r="U180" s="674">
        <v>1</v>
      </c>
      <c r="V180" s="674" t="s">
        <v>5916</v>
      </c>
      <c r="W180" s="674">
        <v>1</v>
      </c>
      <c r="X180" s="680" t="s">
        <v>6771</v>
      </c>
      <c r="Y180" s="672">
        <v>1</v>
      </c>
      <c r="Z180" s="681" t="s">
        <v>5926</v>
      </c>
      <c r="AA180" s="681">
        <v>1</v>
      </c>
      <c r="AB180" s="18" t="s">
        <v>5936</v>
      </c>
      <c r="AC180" s="18">
        <v>1</v>
      </c>
      <c r="AD180" s="18" t="s">
        <v>40</v>
      </c>
      <c r="AE180" s="18"/>
      <c r="AF180" s="18" t="s">
        <v>40</v>
      </c>
      <c r="AG180" s="18"/>
      <c r="AH180" s="184" t="s">
        <v>40</v>
      </c>
      <c r="AI180" s="184"/>
      <c r="AJ180" s="677" t="s">
        <v>40</v>
      </c>
      <c r="AK180" s="677"/>
    </row>
    <row r="181" spans="1:37" ht="12.75">
      <c r="A181" s="748" t="s">
        <v>3302</v>
      </c>
      <c r="B181" s="780" t="s">
        <v>6507</v>
      </c>
      <c r="C181" s="751">
        <v>5</v>
      </c>
      <c r="D181" s="54" t="e">
        <f t="shared" si="10"/>
        <v>#VALUE!</v>
      </c>
      <c r="E181" s="54" t="str">
        <f>IFERROR(VLOOKUP(N181,Cennik!$A$4:$B436, 2, FALSE()) * O181 + VLOOKUP(P181,Cennik!$A$4:$B436, 2, FALSE()) * Q181 + VLOOKUP(R181,Cennik!$A$4:$B436, 2, FALSE()) * S181 + VLOOKUP(T181,Cennik!$A$4:$B436, 2, FALSE()) * U181 + VLOOKUP(V181,Cennik!$A$4:$B436, 2, FALSE()) * W181 + VLOOKUP(X181,Cennik!$A$4:$B436, 2, FALSE()) * Y181 + VLOOKUP(Z181,Cennik!$A$4:$B436, 2, FALSE()) * AA181 + VLOOKUP(AB181,Cennik!$A$4:$B436, 2, FALSE()) * AC181 + VLOOKUP(AD181,Cennik!$A$4:$B436, 2, FALSE()) * AE181 + VLOOKUP(AF181,Cennik!$A$4:$B436, 2, FALSE()) * AG181 + VLOOKUP(AH181,Cennik!$A$4:$B436, 2, FALSE()) * AI181 + VLOOKUP(AJ181,Cennik!$A$4:$B436, 2, FALSE()) * AK181 + VLOOKUP("Stamina",Cennik!$A$4:$B436,2,FALSE()) * L181,"Brak wartości")</f>
        <v>Brak wartości</v>
      </c>
      <c r="F181" s="18" t="s">
        <v>6487</v>
      </c>
      <c r="G181" s="18">
        <v>1</v>
      </c>
      <c r="H181" s="18" t="s">
        <v>4531</v>
      </c>
      <c r="I181" s="18">
        <v>5</v>
      </c>
      <c r="J181" s="18"/>
      <c r="K181" s="18">
        <v>20</v>
      </c>
      <c r="L181" s="18">
        <v>100</v>
      </c>
      <c r="M181" s="18" t="s">
        <v>12651</v>
      </c>
      <c r="N181" s="184" t="s">
        <v>6756</v>
      </c>
      <c r="O181" s="184">
        <v>1</v>
      </c>
      <c r="P181" s="677" t="s">
        <v>6840</v>
      </c>
      <c r="Q181" s="677">
        <v>1</v>
      </c>
      <c r="R181" s="674" t="s">
        <v>5941</v>
      </c>
      <c r="S181" s="674">
        <v>1</v>
      </c>
      <c r="T181" s="674" t="s">
        <v>5896</v>
      </c>
      <c r="U181" s="674">
        <v>1</v>
      </c>
      <c r="V181" s="674" t="s">
        <v>5916</v>
      </c>
      <c r="W181" s="674">
        <v>1</v>
      </c>
      <c r="X181" s="680" t="s">
        <v>6771</v>
      </c>
      <c r="Y181" s="672">
        <v>1</v>
      </c>
      <c r="Z181" s="681" t="s">
        <v>5926</v>
      </c>
      <c r="AA181" s="681">
        <v>1</v>
      </c>
      <c r="AB181" s="18" t="s">
        <v>5936</v>
      </c>
      <c r="AC181" s="18">
        <v>1</v>
      </c>
      <c r="AD181" s="18" t="s">
        <v>40</v>
      </c>
      <c r="AE181" s="18"/>
      <c r="AF181" s="18" t="s">
        <v>40</v>
      </c>
      <c r="AG181" s="18"/>
      <c r="AH181" s="184" t="s">
        <v>40</v>
      </c>
      <c r="AI181" s="184"/>
      <c r="AJ181" s="677" t="s">
        <v>40</v>
      </c>
      <c r="AK181" s="677"/>
    </row>
    <row r="182" spans="1:37" ht="12.75">
      <c r="A182" s="748" t="s">
        <v>3302</v>
      </c>
      <c r="B182" s="780" t="s">
        <v>6511</v>
      </c>
      <c r="C182" s="751">
        <v>5</v>
      </c>
      <c r="D182" s="54" t="e">
        <f t="shared" si="10"/>
        <v>#VALUE!</v>
      </c>
      <c r="E182" s="54" t="str">
        <f>IFERROR(VLOOKUP(N182,Cennik!$A$4:$B436, 2, FALSE()) * O182 + VLOOKUP(P182,Cennik!$A$4:$B436, 2, FALSE()) * Q182 + VLOOKUP(R182,Cennik!$A$4:$B436, 2, FALSE()) * S182 + VLOOKUP(T182,Cennik!$A$4:$B436, 2, FALSE()) * U182 + VLOOKUP(V182,Cennik!$A$4:$B436, 2, FALSE()) * W182 + VLOOKUP(X182,Cennik!$A$4:$B436, 2, FALSE()) * Y182 + VLOOKUP(Z182,Cennik!$A$4:$B436, 2, FALSE()) * AA182 + VLOOKUP(AB182,Cennik!$A$4:$B436, 2, FALSE()) * AC182 + VLOOKUP(AD182,Cennik!$A$4:$B436, 2, FALSE()) * AE182 + VLOOKUP(AF182,Cennik!$A$4:$B436, 2, FALSE()) * AG182 + VLOOKUP(AH182,Cennik!$A$4:$B436, 2, FALSE()) * AI182 + VLOOKUP(AJ182,Cennik!$A$4:$B436, 2, FALSE()) * AK182 + VLOOKUP("Stamina",Cennik!$A$4:$B436,2,FALSE()) * L182,"Brak wartości")</f>
        <v>Brak wartości</v>
      </c>
      <c r="F182" s="18" t="s">
        <v>6487</v>
      </c>
      <c r="G182" s="18">
        <v>1</v>
      </c>
      <c r="H182" s="18" t="s">
        <v>4531</v>
      </c>
      <c r="I182" s="18">
        <v>5</v>
      </c>
      <c r="J182" s="18"/>
      <c r="K182" s="18">
        <v>20</v>
      </c>
      <c r="L182" s="18">
        <v>100</v>
      </c>
      <c r="M182" s="18" t="s">
        <v>12651</v>
      </c>
      <c r="N182" s="184" t="s">
        <v>6756</v>
      </c>
      <c r="O182" s="184">
        <v>1</v>
      </c>
      <c r="P182" s="677" t="s">
        <v>6840</v>
      </c>
      <c r="Q182" s="677">
        <v>1</v>
      </c>
      <c r="R182" s="674" t="s">
        <v>5941</v>
      </c>
      <c r="S182" s="674">
        <v>1</v>
      </c>
      <c r="T182" s="674" t="s">
        <v>5896</v>
      </c>
      <c r="U182" s="674">
        <v>1</v>
      </c>
      <c r="V182" s="674" t="s">
        <v>5916</v>
      </c>
      <c r="W182" s="674">
        <v>1</v>
      </c>
      <c r="X182" s="680" t="s">
        <v>6771</v>
      </c>
      <c r="Y182" s="672">
        <v>1</v>
      </c>
      <c r="Z182" s="681" t="s">
        <v>5926</v>
      </c>
      <c r="AA182" s="681">
        <v>1</v>
      </c>
      <c r="AB182" s="18" t="s">
        <v>5936</v>
      </c>
      <c r="AC182" s="18">
        <v>1</v>
      </c>
      <c r="AD182" s="18" t="s">
        <v>40</v>
      </c>
      <c r="AE182" s="18"/>
      <c r="AF182" s="18" t="s">
        <v>40</v>
      </c>
      <c r="AG182" s="18"/>
      <c r="AH182" s="184" t="s">
        <v>40</v>
      </c>
      <c r="AI182" s="184"/>
      <c r="AJ182" s="677" t="s">
        <v>40</v>
      </c>
      <c r="AK182" s="677"/>
    </row>
    <row r="183" spans="1:37" ht="12.75">
      <c r="A183" s="781"/>
      <c r="B183" s="751"/>
      <c r="C183" s="751"/>
      <c r="D183" s="752"/>
      <c r="E183" s="752"/>
      <c r="F183" s="753"/>
      <c r="G183" s="753"/>
      <c r="H183" s="753"/>
      <c r="I183" s="753"/>
      <c r="J183" s="753"/>
      <c r="K183" s="753"/>
      <c r="L183" s="753"/>
      <c r="M183" s="753"/>
      <c r="N183" s="754"/>
      <c r="O183" s="754"/>
      <c r="P183" s="755"/>
      <c r="Q183" s="755"/>
      <c r="R183" s="756"/>
      <c r="S183" s="756"/>
      <c r="T183" s="757"/>
      <c r="U183" s="757"/>
      <c r="V183" s="757"/>
      <c r="W183" s="757"/>
      <c r="X183" s="759"/>
      <c r="Y183" s="759"/>
      <c r="Z183" s="776"/>
      <c r="AA183" s="760"/>
      <c r="AB183" s="751"/>
      <c r="AC183" s="751"/>
      <c r="AD183" s="750"/>
      <c r="AE183" s="750"/>
      <c r="AF183" s="753"/>
      <c r="AG183" s="753"/>
      <c r="AH183" s="754"/>
      <c r="AI183" s="754"/>
      <c r="AJ183" s="755"/>
      <c r="AK183" s="755"/>
    </row>
    <row r="184" spans="1:37" ht="12.75">
      <c r="A184" s="748" t="s">
        <v>3302</v>
      </c>
      <c r="B184" s="72" t="s">
        <v>6539</v>
      </c>
      <c r="C184" s="680">
        <v>1</v>
      </c>
      <c r="D184" s="54" t="e">
        <f t="shared" ref="D184:D194" si="11">E184/G184</f>
        <v>#VALUE!</v>
      </c>
      <c r="E184" s="54" t="str">
        <f>IFERROR(VLOOKUP(N184,Cennik!$A$4:$B436, 2, FALSE()) * O184 + VLOOKUP(P184,Cennik!$A$4:$B436, 2, FALSE()) * Q184 + VLOOKUP(R184,Cennik!$A$4:$B436, 2, FALSE()) * S184 + VLOOKUP(T184,Cennik!$A$4:$B436, 2, FALSE()) * U184 + VLOOKUP(V184,Cennik!$A$4:$B436, 2, FALSE()) * W184 + VLOOKUP(X184,Cennik!$A$4:$B436, 2, FALSE()) * Y184 + VLOOKUP(Z184,Cennik!$A$4:$B436, 2, FALSE()) * AA184 + VLOOKUP(AB184,Cennik!$A$4:$B436, 2, FALSE()) * AC184 + VLOOKUP(AD184,Cennik!$A$4:$B436, 2, FALSE()) * AE184 + VLOOKUP(AF184,Cennik!$A$4:$B436, 2, FALSE()) * AG184 + VLOOKUP(AH184,Cennik!$A$4:$B436, 2, FALSE()) * AI184 + VLOOKUP(AJ184,Cennik!$A$4:$B436, 2, FALSE()) * AK184 + VLOOKUP("Stamina",Cennik!$A$4:$B436,2,FALSE()) * L184,"Brak wartości")</f>
        <v>Brak wartości</v>
      </c>
      <c r="F184" s="18" t="s">
        <v>6540</v>
      </c>
      <c r="G184" s="18">
        <v>1</v>
      </c>
      <c r="H184" s="18" t="s">
        <v>4531</v>
      </c>
      <c r="I184" s="18">
        <v>3</v>
      </c>
      <c r="J184" s="18"/>
      <c r="K184" s="18">
        <v>5</v>
      </c>
      <c r="L184" s="18">
        <v>20</v>
      </c>
      <c r="M184" s="18" t="s">
        <v>12651</v>
      </c>
      <c r="N184" s="184" t="s">
        <v>6756</v>
      </c>
      <c r="O184" s="184">
        <v>1</v>
      </c>
      <c r="P184" s="677" t="s">
        <v>5901</v>
      </c>
      <c r="Q184" s="677">
        <v>1</v>
      </c>
      <c r="R184" s="674" t="s">
        <v>5896</v>
      </c>
      <c r="S184" s="675">
        <v>1</v>
      </c>
      <c r="T184" s="672" t="s">
        <v>12067</v>
      </c>
      <c r="U184" s="674">
        <v>1</v>
      </c>
      <c r="V184" s="164" t="s">
        <v>40</v>
      </c>
      <c r="W184" s="164"/>
      <c r="X184" s="167" t="s">
        <v>40</v>
      </c>
      <c r="Y184" s="182"/>
      <c r="Z184" s="168" t="s">
        <v>40</v>
      </c>
      <c r="AA184" s="201"/>
      <c r="AB184" s="169" t="s">
        <v>40</v>
      </c>
      <c r="AC184" s="202"/>
      <c r="AD184" s="5" t="s">
        <v>40</v>
      </c>
      <c r="AE184" s="37"/>
      <c r="AF184" s="18" t="s">
        <v>40</v>
      </c>
      <c r="AG184" s="18"/>
      <c r="AH184" s="184" t="s">
        <v>40</v>
      </c>
      <c r="AI184" s="184"/>
      <c r="AJ184" s="677" t="s">
        <v>40</v>
      </c>
      <c r="AK184" s="677"/>
    </row>
    <row r="185" spans="1:37" ht="12.75">
      <c r="A185" s="748" t="s">
        <v>3302</v>
      </c>
      <c r="B185" s="771" t="s">
        <v>6544</v>
      </c>
      <c r="C185" s="680">
        <v>2</v>
      </c>
      <c r="D185" s="54" t="e">
        <f t="shared" si="11"/>
        <v>#VALUE!</v>
      </c>
      <c r="E185" s="54" t="str">
        <f>IFERROR(VLOOKUP(N185,Cennik!$A$4:$B436, 2, FALSE()) * O185 + VLOOKUP(P185,Cennik!$A$4:$B436, 2, FALSE()) * Q185 + VLOOKUP(R185,Cennik!$A$4:$B436, 2, FALSE()) * S185 + VLOOKUP(T185,Cennik!$A$4:$B436, 2, FALSE()) * U185 + VLOOKUP(V185,Cennik!$A$4:$B436, 2, FALSE()) * W185 + VLOOKUP(X185,Cennik!$A$4:$B436, 2, FALSE()) * Y185 + VLOOKUP(Z185,Cennik!$A$4:$B436, 2, FALSE()) * AA185 + VLOOKUP(AB185,Cennik!$A$4:$B436, 2, FALSE()) * AC185 + VLOOKUP(AD185,Cennik!$A$4:$B436, 2, FALSE()) * AE185 + VLOOKUP(AF185,Cennik!$A$4:$B436, 2, FALSE()) * AG185 + VLOOKUP(AH185,Cennik!$A$4:$B436, 2, FALSE()) * AI185 + VLOOKUP(AJ185,Cennik!$A$4:$B436, 2, FALSE()) * AK185 + VLOOKUP("Stamina",Cennik!$A$4:$B436,2,FALSE()) * L185,"Brak wartości")</f>
        <v>Brak wartości</v>
      </c>
      <c r="F185" s="18" t="s">
        <v>6540</v>
      </c>
      <c r="G185" s="18">
        <v>1</v>
      </c>
      <c r="H185" s="18" t="s">
        <v>4531</v>
      </c>
      <c r="I185" s="18">
        <v>3</v>
      </c>
      <c r="J185" s="18"/>
      <c r="K185" s="18">
        <v>5</v>
      </c>
      <c r="L185" s="18">
        <v>30</v>
      </c>
      <c r="M185" s="18" t="s">
        <v>12651</v>
      </c>
      <c r="N185" s="184" t="s">
        <v>6756</v>
      </c>
      <c r="O185" s="184">
        <v>1</v>
      </c>
      <c r="P185" s="677" t="s">
        <v>5911</v>
      </c>
      <c r="Q185" s="677">
        <v>1</v>
      </c>
      <c r="R185" s="674" t="s">
        <v>5896</v>
      </c>
      <c r="S185" s="675">
        <v>1</v>
      </c>
      <c r="T185" s="674" t="s">
        <v>5916</v>
      </c>
      <c r="U185" s="674">
        <v>1</v>
      </c>
      <c r="V185" s="164" t="s">
        <v>6791</v>
      </c>
      <c r="W185" s="164">
        <v>1</v>
      </c>
      <c r="X185" s="167" t="s">
        <v>40</v>
      </c>
      <c r="Y185" s="182"/>
      <c r="Z185" s="168" t="s">
        <v>40</v>
      </c>
      <c r="AA185" s="201"/>
      <c r="AB185" s="169" t="s">
        <v>40</v>
      </c>
      <c r="AC185" s="202"/>
      <c r="AD185" s="5" t="s">
        <v>40</v>
      </c>
      <c r="AE185" s="37"/>
      <c r="AF185" s="18" t="s">
        <v>40</v>
      </c>
      <c r="AG185" s="18"/>
      <c r="AH185" s="184" t="s">
        <v>40</v>
      </c>
      <c r="AI185" s="184"/>
      <c r="AJ185" s="677" t="s">
        <v>40</v>
      </c>
      <c r="AK185" s="677"/>
    </row>
    <row r="186" spans="1:37" ht="12.75">
      <c r="A186" s="748" t="s">
        <v>3302</v>
      </c>
      <c r="B186" s="772" t="s">
        <v>6548</v>
      </c>
      <c r="C186" s="680">
        <v>3</v>
      </c>
      <c r="D186" s="54" t="e">
        <f t="shared" si="11"/>
        <v>#VALUE!</v>
      </c>
      <c r="E186" s="54" t="str">
        <f>IFERROR(VLOOKUP(N186,Cennik!$A$4:$B436, 2, FALSE()) * O186 + VLOOKUP(P186,Cennik!$A$4:$B436, 2, FALSE()) * Q186 + VLOOKUP(R186,Cennik!$A$4:$B436, 2, FALSE()) * S186 + VLOOKUP(T186,Cennik!$A$4:$B436, 2, FALSE()) * U186 + VLOOKUP(V186,Cennik!$A$4:$B436, 2, FALSE()) * W186 + VLOOKUP(X186,Cennik!$A$4:$B436, 2, FALSE()) * Y186 + VLOOKUP(Z186,Cennik!$A$4:$B436, 2, FALSE()) * AA186 + VLOOKUP(AB186,Cennik!$A$4:$B436, 2, FALSE()) * AC186 + VLOOKUP(AD186,Cennik!$A$4:$B436, 2, FALSE()) * AE186 + VLOOKUP(AF186,Cennik!$A$4:$B436, 2, FALSE()) * AG186 + VLOOKUP(AH186,Cennik!$A$4:$B436, 2, FALSE()) * AI186 + VLOOKUP(AJ186,Cennik!$A$4:$B436, 2, FALSE()) * AK186 + VLOOKUP("Stamina",Cennik!$A$4:$B436,2,FALSE()) * L186,"Brak wartości")</f>
        <v>Brak wartości</v>
      </c>
      <c r="F186" s="18" t="s">
        <v>6540</v>
      </c>
      <c r="G186" s="18">
        <v>1</v>
      </c>
      <c r="H186" s="18" t="s">
        <v>4531</v>
      </c>
      <c r="I186" s="18">
        <v>4</v>
      </c>
      <c r="J186" s="18"/>
      <c r="K186" s="18">
        <v>5</v>
      </c>
      <c r="L186" s="18">
        <v>40</v>
      </c>
      <c r="M186" s="18" t="s">
        <v>12651</v>
      </c>
      <c r="N186" s="184" t="s">
        <v>6756</v>
      </c>
      <c r="O186" s="184">
        <v>1</v>
      </c>
      <c r="P186" s="677" t="s">
        <v>5911</v>
      </c>
      <c r="Q186" s="677">
        <v>1</v>
      </c>
      <c r="R186" s="674" t="s">
        <v>5896</v>
      </c>
      <c r="S186" s="675">
        <v>1</v>
      </c>
      <c r="T186" s="674" t="s">
        <v>5916</v>
      </c>
      <c r="U186" s="674">
        <v>1</v>
      </c>
      <c r="V186" s="164" t="s">
        <v>6801</v>
      </c>
      <c r="W186" s="164">
        <v>1</v>
      </c>
      <c r="X186" s="167" t="s">
        <v>5931</v>
      </c>
      <c r="Y186" s="167">
        <v>1</v>
      </c>
      <c r="Z186" s="168" t="s">
        <v>40</v>
      </c>
      <c r="AA186" s="168"/>
      <c r="AB186" s="169" t="s">
        <v>40</v>
      </c>
      <c r="AC186" s="169"/>
      <c r="AD186" s="5" t="s">
        <v>40</v>
      </c>
      <c r="AE186" s="37"/>
      <c r="AF186" s="18" t="s">
        <v>40</v>
      </c>
      <c r="AG186" s="18"/>
      <c r="AH186" s="184" t="s">
        <v>40</v>
      </c>
      <c r="AI186" s="184"/>
      <c r="AJ186" s="677" t="s">
        <v>40</v>
      </c>
      <c r="AK186" s="677"/>
    </row>
    <row r="187" spans="1:37" ht="12.75">
      <c r="A187" s="748" t="s">
        <v>3302</v>
      </c>
      <c r="B187" s="772" t="s">
        <v>6552</v>
      </c>
      <c r="C187" s="680">
        <v>3</v>
      </c>
      <c r="D187" s="54" t="e">
        <f t="shared" si="11"/>
        <v>#VALUE!</v>
      </c>
      <c r="E187" s="54" t="str">
        <f>IFERROR(VLOOKUP(N187,Cennik!$A$4:$B436, 2, FALSE()) * O187 + VLOOKUP(P187,Cennik!$A$4:$B436, 2, FALSE()) * Q187 + VLOOKUP(R187,Cennik!$A$4:$B436, 2, FALSE()) * S187 + VLOOKUP(T187,Cennik!$A$4:$B436, 2, FALSE()) * U187 + VLOOKUP(V187,Cennik!$A$4:$B436, 2, FALSE()) * W187 + VLOOKUP(X187,Cennik!$A$4:$B436, 2, FALSE()) * Y187 + VLOOKUP(Z187,Cennik!$A$4:$B436, 2, FALSE()) * AA187 + VLOOKUP(AB187,Cennik!$A$4:$B436, 2, FALSE()) * AC187 + VLOOKUP(AD187,Cennik!$A$4:$B436, 2, FALSE()) * AE187 + VLOOKUP(AF187,Cennik!$A$4:$B436, 2, FALSE()) * AG187 + VLOOKUP(AH187,Cennik!$A$4:$B436, 2, FALSE()) * AI187 + VLOOKUP(AJ187,Cennik!$A$4:$B436, 2, FALSE()) * AK187 + VLOOKUP("Stamina",Cennik!$A$4:$B436,2,FALSE()) * L187,"Brak wartości")</f>
        <v>Brak wartości</v>
      </c>
      <c r="F187" s="18" t="s">
        <v>6540</v>
      </c>
      <c r="G187" s="18">
        <v>1</v>
      </c>
      <c r="H187" s="18" t="s">
        <v>4531</v>
      </c>
      <c r="I187" s="18">
        <v>4</v>
      </c>
      <c r="J187" s="18"/>
      <c r="K187" s="18">
        <v>5</v>
      </c>
      <c r="L187" s="18">
        <v>40</v>
      </c>
      <c r="M187" s="18" t="s">
        <v>12651</v>
      </c>
      <c r="N187" s="184" t="s">
        <v>6756</v>
      </c>
      <c r="O187" s="184">
        <v>1</v>
      </c>
      <c r="P187" s="677" t="s">
        <v>5911</v>
      </c>
      <c r="Q187" s="677">
        <v>1</v>
      </c>
      <c r="R187" s="674" t="s">
        <v>5896</v>
      </c>
      <c r="S187" s="675">
        <v>1</v>
      </c>
      <c r="T187" s="674" t="s">
        <v>5916</v>
      </c>
      <c r="U187" s="674">
        <v>1</v>
      </c>
      <c r="V187" s="164" t="s">
        <v>6801</v>
      </c>
      <c r="W187" s="164">
        <v>1</v>
      </c>
      <c r="X187" s="167" t="s">
        <v>5931</v>
      </c>
      <c r="Y187" s="167">
        <v>1</v>
      </c>
      <c r="Z187" s="168" t="s">
        <v>40</v>
      </c>
      <c r="AA187" s="168"/>
      <c r="AB187" s="169" t="s">
        <v>40</v>
      </c>
      <c r="AC187" s="169"/>
      <c r="AD187" s="5" t="s">
        <v>40</v>
      </c>
      <c r="AE187" s="37"/>
      <c r="AF187" s="18" t="s">
        <v>40</v>
      </c>
      <c r="AG187" s="18"/>
      <c r="AH187" s="184" t="s">
        <v>40</v>
      </c>
      <c r="AI187" s="184"/>
      <c r="AJ187" s="677" t="s">
        <v>40</v>
      </c>
      <c r="AK187" s="677"/>
    </row>
    <row r="188" spans="1:37" ht="12.75">
      <c r="A188" s="748" t="s">
        <v>3302</v>
      </c>
      <c r="B188" s="772" t="s">
        <v>6556</v>
      </c>
      <c r="C188" s="680">
        <v>3</v>
      </c>
      <c r="D188" s="54" t="e">
        <f t="shared" si="11"/>
        <v>#VALUE!</v>
      </c>
      <c r="E188" s="54" t="str">
        <f>IFERROR(VLOOKUP(N188,Cennik!$A$4:$B436, 2, FALSE()) * O188 + VLOOKUP(P188,Cennik!$A$4:$B436, 2, FALSE()) * Q188 + VLOOKUP(R188,Cennik!$A$4:$B436, 2, FALSE()) * S188 + VLOOKUP(T188,Cennik!$A$4:$B436, 2, FALSE()) * U188 + VLOOKUP(V188,Cennik!$A$4:$B436, 2, FALSE()) * W188 + VLOOKUP(X188,Cennik!$A$4:$B436, 2, FALSE()) * Y188 + VLOOKUP(Z188,Cennik!$A$4:$B436, 2, FALSE()) * AA188 + VLOOKUP(AB188,Cennik!$A$4:$B436, 2, FALSE()) * AC188 + VLOOKUP(AD188,Cennik!$A$4:$B436, 2, FALSE()) * AE188 + VLOOKUP(AF188,Cennik!$A$4:$B436, 2, FALSE()) * AG188 + VLOOKUP(AH188,Cennik!$A$4:$B436, 2, FALSE()) * AI188 + VLOOKUP(AJ188,Cennik!$A$4:$B436, 2, FALSE()) * AK188 + VLOOKUP("Stamina",Cennik!$A$4:$B436,2,FALSE()) * L188,"Brak wartości")</f>
        <v>Brak wartości</v>
      </c>
      <c r="F188" s="18" t="s">
        <v>6540</v>
      </c>
      <c r="G188" s="18">
        <v>1</v>
      </c>
      <c r="H188" s="18" t="s">
        <v>4531</v>
      </c>
      <c r="I188" s="18">
        <v>4</v>
      </c>
      <c r="J188" s="18"/>
      <c r="K188" s="18">
        <v>5</v>
      </c>
      <c r="L188" s="18">
        <v>40</v>
      </c>
      <c r="M188" s="18" t="s">
        <v>12651</v>
      </c>
      <c r="N188" s="184" t="s">
        <v>6756</v>
      </c>
      <c r="O188" s="184">
        <v>1</v>
      </c>
      <c r="P188" s="677" t="s">
        <v>5911</v>
      </c>
      <c r="Q188" s="677">
        <v>1</v>
      </c>
      <c r="R188" s="674" t="s">
        <v>5896</v>
      </c>
      <c r="S188" s="675">
        <v>1</v>
      </c>
      <c r="T188" s="674" t="s">
        <v>5916</v>
      </c>
      <c r="U188" s="674">
        <v>1</v>
      </c>
      <c r="V188" s="164" t="s">
        <v>6801</v>
      </c>
      <c r="W188" s="164">
        <v>1</v>
      </c>
      <c r="X188" s="167" t="s">
        <v>5931</v>
      </c>
      <c r="Y188" s="167">
        <v>1</v>
      </c>
      <c r="Z188" s="168" t="s">
        <v>40</v>
      </c>
      <c r="AA188" s="168"/>
      <c r="AB188" s="169" t="s">
        <v>40</v>
      </c>
      <c r="AC188" s="169"/>
      <c r="AD188" s="5" t="s">
        <v>40</v>
      </c>
      <c r="AE188" s="37"/>
      <c r="AF188" s="18" t="s">
        <v>40</v>
      </c>
      <c r="AG188" s="18"/>
      <c r="AH188" s="184" t="s">
        <v>40</v>
      </c>
      <c r="AI188" s="184"/>
      <c r="AJ188" s="677" t="s">
        <v>40</v>
      </c>
      <c r="AK188" s="677"/>
    </row>
    <row r="189" spans="1:37" ht="12.75">
      <c r="A189" s="748" t="s">
        <v>3302</v>
      </c>
      <c r="B189" s="782" t="s">
        <v>6564</v>
      </c>
      <c r="C189" s="680">
        <v>4</v>
      </c>
      <c r="D189" s="54" t="e">
        <f t="shared" si="11"/>
        <v>#VALUE!</v>
      </c>
      <c r="E189" s="54" t="str">
        <f>IFERROR(VLOOKUP(N189,Cennik!$A$4:$B436, 2, FALSE()) * O189 + VLOOKUP(P189,Cennik!$A$4:$B436, 2, FALSE()) * Q189 + VLOOKUP(R189,Cennik!$A$4:$B436, 2, FALSE()) * S189 + VLOOKUP(T189,Cennik!$A$4:$B436, 2, FALSE()) * U189 + VLOOKUP(V189,Cennik!$A$4:$B436, 2, FALSE()) * W189 + VLOOKUP(X189,Cennik!$A$4:$B436, 2, FALSE()) * Y189 + VLOOKUP(Z189,Cennik!$A$4:$B436, 2, FALSE()) * AA189 + VLOOKUP(AB189,Cennik!$A$4:$B436, 2, FALSE()) * AC189 + VLOOKUP(AD189,Cennik!$A$4:$B436, 2, FALSE()) * AE189 + VLOOKUP(AF189,Cennik!$A$4:$B436, 2, FALSE()) * AG189 + VLOOKUP(AH189,Cennik!$A$4:$B436, 2, FALSE()) * AI189 + VLOOKUP(AJ189,Cennik!$A$4:$B436, 2, FALSE()) * AK189 + VLOOKUP("Stamina",Cennik!$A$4:$B436,2,FALSE()) * L189,"Brak wartości")</f>
        <v>Brak wartości</v>
      </c>
      <c r="F189" s="18" t="s">
        <v>6540</v>
      </c>
      <c r="G189" s="18">
        <v>1</v>
      </c>
      <c r="H189" s="18" t="s">
        <v>4531</v>
      </c>
      <c r="I189" s="18">
        <v>4</v>
      </c>
      <c r="J189" s="18"/>
      <c r="K189" s="18">
        <v>10</v>
      </c>
      <c r="L189" s="18">
        <v>60</v>
      </c>
      <c r="M189" s="18" t="s">
        <v>12651</v>
      </c>
      <c r="N189" s="184" t="s">
        <v>6756</v>
      </c>
      <c r="O189" s="184">
        <v>1</v>
      </c>
      <c r="P189" s="677" t="s">
        <v>5911</v>
      </c>
      <c r="Q189" s="677">
        <v>1</v>
      </c>
      <c r="R189" s="674" t="s">
        <v>5896</v>
      </c>
      <c r="S189" s="675">
        <v>1</v>
      </c>
      <c r="T189" s="674" t="s">
        <v>5916</v>
      </c>
      <c r="U189" s="674">
        <v>1</v>
      </c>
      <c r="V189" s="164" t="s">
        <v>6825</v>
      </c>
      <c r="W189" s="164">
        <v>1</v>
      </c>
      <c r="X189" s="167" t="s">
        <v>5931</v>
      </c>
      <c r="Y189" s="167">
        <v>2</v>
      </c>
      <c r="Z189" s="168" t="s">
        <v>5936</v>
      </c>
      <c r="AA189" s="168">
        <v>1</v>
      </c>
      <c r="AB189" s="169" t="s">
        <v>40</v>
      </c>
      <c r="AC189" s="169"/>
      <c r="AD189" s="5" t="s">
        <v>40</v>
      </c>
      <c r="AE189" s="5"/>
      <c r="AF189" s="18" t="s">
        <v>40</v>
      </c>
      <c r="AG189" s="18"/>
      <c r="AH189" s="184" t="s">
        <v>40</v>
      </c>
      <c r="AI189" s="184"/>
      <c r="AJ189" s="677" t="s">
        <v>40</v>
      </c>
      <c r="AK189" s="677"/>
    </row>
    <row r="190" spans="1:37" ht="12.75">
      <c r="A190" s="748" t="s">
        <v>3302</v>
      </c>
      <c r="B190" s="782" t="s">
        <v>6568</v>
      </c>
      <c r="C190" s="680">
        <v>4</v>
      </c>
      <c r="D190" s="54" t="e">
        <f t="shared" si="11"/>
        <v>#VALUE!</v>
      </c>
      <c r="E190" s="54" t="str">
        <f>IFERROR(VLOOKUP(N190,Cennik!$A$4:$B436, 2, FALSE()) * O190 + VLOOKUP(P190,Cennik!$A$4:$B436, 2, FALSE()) * Q190 + VLOOKUP(R190,Cennik!$A$4:$B436, 2, FALSE()) * S190 + VLOOKUP(T190,Cennik!$A$4:$B436, 2, FALSE()) * U190 + VLOOKUP(V190,Cennik!$A$4:$B436, 2, FALSE()) * W190 + VLOOKUP(X190,Cennik!$A$4:$B436, 2, FALSE()) * Y190 + VLOOKUP(Z190,Cennik!$A$4:$B436, 2, FALSE()) * AA190 + VLOOKUP(AB190,Cennik!$A$4:$B436, 2, FALSE()) * AC190 + VLOOKUP(AD190,Cennik!$A$4:$B436, 2, FALSE()) * AE190 + VLOOKUP(AF190,Cennik!$A$4:$B436, 2, FALSE()) * AG190 + VLOOKUP(AH190,Cennik!$A$4:$B436, 2, FALSE()) * AI190 + VLOOKUP(AJ190,Cennik!$A$4:$B436, 2, FALSE()) * AK190 + VLOOKUP("Stamina",Cennik!$A$4:$B436,2,FALSE()) * L190,"Brak wartości")</f>
        <v>Brak wartości</v>
      </c>
      <c r="F190" s="18" t="s">
        <v>6540</v>
      </c>
      <c r="G190" s="18">
        <v>1</v>
      </c>
      <c r="H190" s="18" t="s">
        <v>4531</v>
      </c>
      <c r="I190" s="18">
        <v>4</v>
      </c>
      <c r="J190" s="18"/>
      <c r="K190" s="18">
        <v>10</v>
      </c>
      <c r="L190" s="18">
        <v>60</v>
      </c>
      <c r="M190" s="18" t="s">
        <v>12651</v>
      </c>
      <c r="N190" s="184" t="s">
        <v>6756</v>
      </c>
      <c r="O190" s="184">
        <v>1</v>
      </c>
      <c r="P190" s="677" t="s">
        <v>5911</v>
      </c>
      <c r="Q190" s="677">
        <v>1</v>
      </c>
      <c r="R190" s="674" t="s">
        <v>5896</v>
      </c>
      <c r="S190" s="675">
        <v>1</v>
      </c>
      <c r="T190" s="674" t="s">
        <v>5916</v>
      </c>
      <c r="U190" s="674">
        <v>1</v>
      </c>
      <c r="V190" s="164" t="s">
        <v>6825</v>
      </c>
      <c r="W190" s="164">
        <v>1</v>
      </c>
      <c r="X190" s="167" t="s">
        <v>5931</v>
      </c>
      <c r="Y190" s="167">
        <v>2</v>
      </c>
      <c r="Z190" s="168" t="s">
        <v>5936</v>
      </c>
      <c r="AA190" s="168">
        <v>1</v>
      </c>
      <c r="AB190" s="169" t="s">
        <v>40</v>
      </c>
      <c r="AC190" s="169"/>
      <c r="AD190" s="5" t="s">
        <v>40</v>
      </c>
      <c r="AE190" s="5"/>
      <c r="AF190" s="18" t="s">
        <v>40</v>
      </c>
      <c r="AG190" s="18"/>
      <c r="AH190" s="184" t="s">
        <v>40</v>
      </c>
      <c r="AI190" s="184"/>
      <c r="AJ190" s="677" t="s">
        <v>40</v>
      </c>
      <c r="AK190" s="677"/>
    </row>
    <row r="191" spans="1:37" ht="12.75">
      <c r="A191" s="748" t="s">
        <v>3302</v>
      </c>
      <c r="B191" s="782" t="s">
        <v>6572</v>
      </c>
      <c r="C191" s="680">
        <v>4</v>
      </c>
      <c r="D191" s="54" t="e">
        <f t="shared" si="11"/>
        <v>#VALUE!</v>
      </c>
      <c r="E191" s="54" t="str">
        <f>IFERROR(VLOOKUP(N191,Cennik!$A$4:$B436, 2, FALSE()) * O191 + VLOOKUP(P191,Cennik!$A$4:$B436, 2, FALSE()) * Q191 + VLOOKUP(R191,Cennik!$A$4:$B436, 2, FALSE()) * S191 + VLOOKUP(T191,Cennik!$A$4:$B436, 2, FALSE()) * U191 + VLOOKUP(V191,Cennik!$A$4:$B436, 2, FALSE()) * W191 + VLOOKUP(X191,Cennik!$A$4:$B436, 2, FALSE()) * Y191 + VLOOKUP(Z191,Cennik!$A$4:$B436, 2, FALSE()) * AA191 + VLOOKUP(AB191,Cennik!$A$4:$B436, 2, FALSE()) * AC191 + VLOOKUP(AD191,Cennik!$A$4:$B436, 2, FALSE()) * AE191 + VLOOKUP(AF191,Cennik!$A$4:$B436, 2, FALSE()) * AG191 + VLOOKUP(AH191,Cennik!$A$4:$B436, 2, FALSE()) * AI191 + VLOOKUP(AJ191,Cennik!$A$4:$B436, 2, FALSE()) * AK191 + VLOOKUP("Stamina",Cennik!$A$4:$B436,2,FALSE()) * L191,"Brak wartości")</f>
        <v>Brak wartości</v>
      </c>
      <c r="F191" s="18" t="s">
        <v>6540</v>
      </c>
      <c r="G191" s="18">
        <v>1</v>
      </c>
      <c r="H191" s="18" t="s">
        <v>4531</v>
      </c>
      <c r="I191" s="18">
        <v>4</v>
      </c>
      <c r="J191" s="18"/>
      <c r="K191" s="18">
        <v>10</v>
      </c>
      <c r="L191" s="18">
        <v>60</v>
      </c>
      <c r="M191" s="18" t="s">
        <v>12651</v>
      </c>
      <c r="N191" s="184" t="s">
        <v>6756</v>
      </c>
      <c r="O191" s="184">
        <v>1</v>
      </c>
      <c r="P191" s="677" t="s">
        <v>5911</v>
      </c>
      <c r="Q191" s="677">
        <v>1</v>
      </c>
      <c r="R191" s="674" t="s">
        <v>5896</v>
      </c>
      <c r="S191" s="675">
        <v>1</v>
      </c>
      <c r="T191" s="674" t="s">
        <v>5916</v>
      </c>
      <c r="U191" s="674">
        <v>1</v>
      </c>
      <c r="V191" s="164" t="s">
        <v>6825</v>
      </c>
      <c r="W191" s="164">
        <v>1</v>
      </c>
      <c r="X191" s="167" t="s">
        <v>5931</v>
      </c>
      <c r="Y191" s="167">
        <v>2</v>
      </c>
      <c r="Z191" s="168" t="s">
        <v>5936</v>
      </c>
      <c r="AA191" s="168">
        <v>1</v>
      </c>
      <c r="AB191" s="169" t="s">
        <v>40</v>
      </c>
      <c r="AC191" s="169"/>
      <c r="AD191" s="5" t="s">
        <v>40</v>
      </c>
      <c r="AE191" s="5"/>
      <c r="AF191" s="18" t="s">
        <v>40</v>
      </c>
      <c r="AG191" s="18"/>
      <c r="AH191" s="184" t="s">
        <v>40</v>
      </c>
      <c r="AI191" s="184"/>
      <c r="AJ191" s="677" t="s">
        <v>40</v>
      </c>
      <c r="AK191" s="677"/>
    </row>
    <row r="192" spans="1:37" ht="12.75">
      <c r="A192" s="748" t="s">
        <v>3302</v>
      </c>
      <c r="B192" s="783" t="s">
        <v>6584</v>
      </c>
      <c r="C192" s="680">
        <v>5</v>
      </c>
      <c r="D192" s="54" t="e">
        <f t="shared" si="11"/>
        <v>#VALUE!</v>
      </c>
      <c r="E192" s="54" t="str">
        <f>IFERROR(VLOOKUP(N192,Cennik!$A$4:$B436, 2, FALSE()) * O192 + VLOOKUP(P192,Cennik!$A$4:$B436, 2, FALSE()) * Q192 + VLOOKUP(R192,Cennik!$A$4:$B436, 2, FALSE()) * S192 + VLOOKUP(T192,Cennik!$A$4:$B436, 2, FALSE()) * U192 + VLOOKUP(V192,Cennik!$A$4:$B436, 2, FALSE()) * W192 + VLOOKUP(X192,Cennik!$A$4:$B436, 2, FALSE()) * Y192 + VLOOKUP(Z192,Cennik!$A$4:$B436, 2, FALSE()) * AA192 + VLOOKUP(AB192,Cennik!$A$4:$B436, 2, FALSE()) * AC192 + VLOOKUP(AD192,Cennik!$A$4:$B436, 2, FALSE()) * AE192 + VLOOKUP(AF192,Cennik!$A$4:$B436, 2, FALSE()) * AG192 + VLOOKUP(AH192,Cennik!$A$4:$B436, 2, FALSE()) * AI192 + VLOOKUP(AJ192,Cennik!$A$4:$B436, 2, FALSE()) * AK192 + VLOOKUP("Stamina",Cennik!$A$4:$B436,2,FALSE()) * L192,"Brak wartości")</f>
        <v>Brak wartości</v>
      </c>
      <c r="F192" s="18" t="s">
        <v>6540</v>
      </c>
      <c r="G192" s="18">
        <v>1</v>
      </c>
      <c r="H192" s="18" t="s">
        <v>4531</v>
      </c>
      <c r="I192" s="18">
        <v>5</v>
      </c>
      <c r="J192" s="18"/>
      <c r="K192" s="18">
        <v>10</v>
      </c>
      <c r="L192" s="18">
        <v>100</v>
      </c>
      <c r="M192" s="18" t="s">
        <v>12651</v>
      </c>
      <c r="N192" s="184" t="s">
        <v>6756</v>
      </c>
      <c r="O192" s="184">
        <v>1</v>
      </c>
      <c r="P192" s="677" t="s">
        <v>5911</v>
      </c>
      <c r="Q192" s="677">
        <v>1</v>
      </c>
      <c r="R192" s="674" t="s">
        <v>5896</v>
      </c>
      <c r="S192" s="675">
        <v>1</v>
      </c>
      <c r="T192" s="674" t="s">
        <v>5916</v>
      </c>
      <c r="U192" s="674">
        <v>1</v>
      </c>
      <c r="V192" s="164" t="s">
        <v>6845</v>
      </c>
      <c r="W192" s="164">
        <v>1</v>
      </c>
      <c r="X192" s="167" t="s">
        <v>5931</v>
      </c>
      <c r="Y192" s="167">
        <v>3</v>
      </c>
      <c r="Z192" s="168" t="s">
        <v>5936</v>
      </c>
      <c r="AA192" s="168">
        <v>1</v>
      </c>
      <c r="AB192" s="169" t="s">
        <v>5946</v>
      </c>
      <c r="AC192" s="169">
        <v>1</v>
      </c>
      <c r="AD192" s="5" t="s">
        <v>40</v>
      </c>
      <c r="AE192" s="5"/>
      <c r="AF192" s="18" t="s">
        <v>40</v>
      </c>
      <c r="AG192" s="18"/>
      <c r="AH192" s="184" t="s">
        <v>40</v>
      </c>
      <c r="AI192" s="184"/>
      <c r="AJ192" s="677" t="s">
        <v>40</v>
      </c>
      <c r="AK192" s="677"/>
    </row>
    <row r="193" spans="1:37" ht="12.75">
      <c r="A193" s="748" t="s">
        <v>3302</v>
      </c>
      <c r="B193" s="783" t="s">
        <v>6588</v>
      </c>
      <c r="C193" s="680">
        <v>5</v>
      </c>
      <c r="D193" s="54" t="e">
        <f t="shared" si="11"/>
        <v>#VALUE!</v>
      </c>
      <c r="E193" s="54" t="str">
        <f>IFERROR(VLOOKUP(N193,Cennik!$A$4:$B436, 2, FALSE()) * O193 + VLOOKUP(P193,Cennik!$A$4:$B436, 2, FALSE()) * Q193 + VLOOKUP(R193,Cennik!$A$4:$B436, 2, FALSE()) * S193 + VLOOKUP(T193,Cennik!$A$4:$B436, 2, FALSE()) * U193 + VLOOKUP(V193,Cennik!$A$4:$B436, 2, FALSE()) * W193 + VLOOKUP(X193,Cennik!$A$4:$B436, 2, FALSE()) * Y193 + VLOOKUP(Z193,Cennik!$A$4:$B436, 2, FALSE()) * AA193 + VLOOKUP(AB193,Cennik!$A$4:$B436, 2, FALSE()) * AC193 + VLOOKUP(AD193,Cennik!$A$4:$B436, 2, FALSE()) * AE193 + VLOOKUP(AF193,Cennik!$A$4:$B436, 2, FALSE()) * AG193 + VLOOKUP(AH193,Cennik!$A$4:$B436, 2, FALSE()) * AI193 + VLOOKUP(AJ193,Cennik!$A$4:$B436, 2, FALSE()) * AK193 + VLOOKUP("Stamina",Cennik!$A$4:$B436,2,FALSE()) * L193,"Brak wartości")</f>
        <v>Brak wartości</v>
      </c>
      <c r="F193" s="18" t="s">
        <v>6540</v>
      </c>
      <c r="G193" s="18">
        <v>1</v>
      </c>
      <c r="H193" s="18" t="s">
        <v>4531</v>
      </c>
      <c r="I193" s="18">
        <v>5</v>
      </c>
      <c r="J193" s="18"/>
      <c r="K193" s="18">
        <v>10</v>
      </c>
      <c r="L193" s="18">
        <v>100</v>
      </c>
      <c r="M193" s="18" t="s">
        <v>12651</v>
      </c>
      <c r="N193" s="184" t="s">
        <v>6756</v>
      </c>
      <c r="O193" s="184">
        <v>1</v>
      </c>
      <c r="P193" s="677" t="s">
        <v>5911</v>
      </c>
      <c r="Q193" s="677">
        <v>1</v>
      </c>
      <c r="R193" s="674" t="s">
        <v>5896</v>
      </c>
      <c r="S193" s="675">
        <v>1</v>
      </c>
      <c r="T193" s="674" t="s">
        <v>5916</v>
      </c>
      <c r="U193" s="674">
        <v>1</v>
      </c>
      <c r="V193" s="164" t="s">
        <v>6845</v>
      </c>
      <c r="W193" s="164">
        <v>1</v>
      </c>
      <c r="X193" s="167" t="s">
        <v>5931</v>
      </c>
      <c r="Y193" s="167">
        <v>3</v>
      </c>
      <c r="Z193" s="168" t="s">
        <v>5936</v>
      </c>
      <c r="AA193" s="168">
        <v>1</v>
      </c>
      <c r="AB193" s="169" t="s">
        <v>5946</v>
      </c>
      <c r="AC193" s="169">
        <v>1</v>
      </c>
      <c r="AD193" s="5" t="s">
        <v>40</v>
      </c>
      <c r="AE193" s="5"/>
      <c r="AF193" s="18" t="s">
        <v>40</v>
      </c>
      <c r="AG193" s="18"/>
      <c r="AH193" s="184" t="s">
        <v>40</v>
      </c>
      <c r="AI193" s="184"/>
      <c r="AJ193" s="677" t="s">
        <v>40</v>
      </c>
      <c r="AK193" s="677"/>
    </row>
    <row r="194" spans="1:37" ht="12.75">
      <c r="A194" s="748" t="s">
        <v>3302</v>
      </c>
      <c r="B194" s="783" t="s">
        <v>6592</v>
      </c>
      <c r="C194" s="680">
        <v>5</v>
      </c>
      <c r="D194" s="54" t="e">
        <f t="shared" si="11"/>
        <v>#VALUE!</v>
      </c>
      <c r="E194" s="54" t="str">
        <f>IFERROR(VLOOKUP(N194,Cennik!$A$4:$B436, 2, FALSE()) * O194 + VLOOKUP(P194,Cennik!$A$4:$B436, 2, FALSE()) * Q194 + VLOOKUP(R194,Cennik!$A$4:$B436, 2, FALSE()) * S194 + VLOOKUP(T194,Cennik!$A$4:$B436, 2, FALSE()) * U194 + VLOOKUP(V194,Cennik!$A$4:$B436, 2, FALSE()) * W194 + VLOOKUP(X194,Cennik!$A$4:$B436, 2, FALSE()) * Y194 + VLOOKUP(Z194,Cennik!$A$4:$B436, 2, FALSE()) * AA194 + VLOOKUP(AB194,Cennik!$A$4:$B436, 2, FALSE()) * AC194 + VLOOKUP(AD194,Cennik!$A$4:$B436, 2, FALSE()) * AE194 + VLOOKUP(AF194,Cennik!$A$4:$B436, 2, FALSE()) * AG194 + VLOOKUP(AH194,Cennik!$A$4:$B436, 2, FALSE()) * AI194 + VLOOKUP(AJ194,Cennik!$A$4:$B436, 2, FALSE()) * AK194 + VLOOKUP("Stamina",Cennik!$A$4:$B436,2,FALSE()) * L194,"Brak wartości")</f>
        <v>Brak wartości</v>
      </c>
      <c r="F194" s="18" t="s">
        <v>6540</v>
      </c>
      <c r="G194" s="18">
        <v>1</v>
      </c>
      <c r="H194" s="18" t="s">
        <v>4531</v>
      </c>
      <c r="I194" s="18">
        <v>5</v>
      </c>
      <c r="J194" s="18"/>
      <c r="K194" s="18">
        <v>10</v>
      </c>
      <c r="L194" s="18">
        <v>100</v>
      </c>
      <c r="M194" s="18" t="s">
        <v>12651</v>
      </c>
      <c r="N194" s="184" t="s">
        <v>6756</v>
      </c>
      <c r="O194" s="184">
        <v>1</v>
      </c>
      <c r="P194" s="677" t="s">
        <v>5911</v>
      </c>
      <c r="Q194" s="677">
        <v>1</v>
      </c>
      <c r="R194" s="674" t="s">
        <v>5896</v>
      </c>
      <c r="S194" s="675">
        <v>1</v>
      </c>
      <c r="T194" s="674" t="s">
        <v>5916</v>
      </c>
      <c r="U194" s="674">
        <v>1</v>
      </c>
      <c r="V194" s="164" t="s">
        <v>6845</v>
      </c>
      <c r="W194" s="164">
        <v>1</v>
      </c>
      <c r="X194" s="167" t="s">
        <v>5931</v>
      </c>
      <c r="Y194" s="167">
        <v>3</v>
      </c>
      <c r="Z194" s="168" t="s">
        <v>5936</v>
      </c>
      <c r="AA194" s="168">
        <v>1</v>
      </c>
      <c r="AB194" s="169" t="s">
        <v>5946</v>
      </c>
      <c r="AC194" s="169">
        <v>1</v>
      </c>
      <c r="AD194" s="5" t="s">
        <v>40</v>
      </c>
      <c r="AE194" s="5"/>
      <c r="AF194" s="18" t="s">
        <v>40</v>
      </c>
      <c r="AG194" s="18"/>
      <c r="AH194" s="184" t="s">
        <v>40</v>
      </c>
      <c r="AI194" s="184"/>
      <c r="AJ194" s="677" t="s">
        <v>40</v>
      </c>
      <c r="AK194" s="677"/>
    </row>
    <row r="195" spans="1:37" ht="12.75">
      <c r="A195" s="784"/>
      <c r="B195" s="366"/>
      <c r="C195" s="366"/>
      <c r="D195" s="785"/>
      <c r="E195" s="785"/>
      <c r="F195" s="366"/>
      <c r="G195" s="366"/>
      <c r="H195" s="366"/>
      <c r="I195" s="366"/>
      <c r="J195" s="366"/>
      <c r="K195" s="366"/>
      <c r="L195" s="366"/>
      <c r="M195" s="366"/>
      <c r="N195" s="366"/>
      <c r="O195" s="366"/>
      <c r="P195" s="366"/>
      <c r="Q195" s="366"/>
      <c r="R195" s="366"/>
      <c r="S195" s="366"/>
      <c r="T195" s="674"/>
      <c r="U195" s="674"/>
      <c r="V195" s="164"/>
      <c r="W195" s="164"/>
      <c r="X195" s="368"/>
      <c r="Y195" s="786"/>
      <c r="Z195" s="368"/>
      <c r="AA195" s="786"/>
      <c r="AB195" s="368"/>
      <c r="AC195" s="786"/>
      <c r="AD195" s="368"/>
      <c r="AE195" s="786"/>
      <c r="AF195" s="366"/>
      <c r="AG195" s="366"/>
      <c r="AH195" s="366"/>
      <c r="AI195" s="366"/>
      <c r="AJ195" s="366"/>
      <c r="AK195" s="366"/>
    </row>
    <row r="196" spans="1:37" ht="12.75">
      <c r="A196" s="748" t="s">
        <v>3302</v>
      </c>
      <c r="B196" s="72" t="s">
        <v>6596</v>
      </c>
      <c r="C196" s="680">
        <v>1</v>
      </c>
      <c r="D196" s="54" t="e">
        <f t="shared" ref="D196:D206" si="12">E196/G196</f>
        <v>#VALUE!</v>
      </c>
      <c r="E196" s="54" t="str">
        <f>IFERROR(VLOOKUP(N196,Cennik!$A$4:$B436, 2, FALSE()) * O196 + VLOOKUP(P196,Cennik!$A$4:$B436, 2, FALSE()) * Q196 + VLOOKUP(R196,Cennik!$A$4:$B436, 2, FALSE()) * S196 + VLOOKUP(T196,Cennik!$A$4:$B436, 2, FALSE()) * U196 + VLOOKUP(V196,Cennik!$A$4:$B436, 2, FALSE()) * W196 + VLOOKUP(X196,Cennik!$A$4:$B436, 2, FALSE()) * Y196 + VLOOKUP(Z196,Cennik!$A$4:$B436, 2, FALSE()) * AA196 + VLOOKUP(AB196,Cennik!$A$4:$B436, 2, FALSE()) * AC196 + VLOOKUP(AD196,Cennik!$A$4:$B436, 2, FALSE()) * AE196 + VLOOKUP(AF196,Cennik!$A$4:$B436, 2, FALSE()) * AG196 + VLOOKUP(AH196,Cennik!$A$4:$B436, 2, FALSE()) * AI196 + VLOOKUP(AJ196,Cennik!$A$4:$B436, 2, FALSE()) * AK196 + VLOOKUP("Stamina",Cennik!$A$4:$B436,2,FALSE()) * L196,"Brak wartości")</f>
        <v>Brak wartości</v>
      </c>
      <c r="F196" s="18" t="s">
        <v>6597</v>
      </c>
      <c r="G196" s="18">
        <v>1</v>
      </c>
      <c r="H196" s="18" t="s">
        <v>4531</v>
      </c>
      <c r="I196" s="18">
        <v>3</v>
      </c>
      <c r="J196" s="18"/>
      <c r="K196" s="18">
        <v>5</v>
      </c>
      <c r="L196" s="18">
        <v>20</v>
      </c>
      <c r="M196" s="18" t="s">
        <v>12651</v>
      </c>
      <c r="N196" s="184" t="s">
        <v>6756</v>
      </c>
      <c r="O196" s="184">
        <v>1</v>
      </c>
      <c r="P196" s="677" t="s">
        <v>5901</v>
      </c>
      <c r="Q196" s="677">
        <v>1</v>
      </c>
      <c r="R196" s="674" t="s">
        <v>5896</v>
      </c>
      <c r="S196" s="675">
        <v>1</v>
      </c>
      <c r="T196" s="672" t="s">
        <v>12067</v>
      </c>
      <c r="U196" s="674">
        <v>1</v>
      </c>
      <c r="V196" s="164" t="s">
        <v>40</v>
      </c>
      <c r="W196" s="164"/>
      <c r="X196" s="167" t="s">
        <v>40</v>
      </c>
      <c r="Y196" s="167"/>
      <c r="Z196" s="167" t="s">
        <v>40</v>
      </c>
      <c r="AA196" s="201"/>
      <c r="AB196" s="169" t="s">
        <v>40</v>
      </c>
      <c r="AC196" s="202"/>
      <c r="AD196" s="5" t="s">
        <v>40</v>
      </c>
      <c r="AE196" s="37"/>
      <c r="AF196" s="18" t="s">
        <v>40</v>
      </c>
      <c r="AG196" s="18"/>
      <c r="AH196" s="184" t="s">
        <v>40</v>
      </c>
      <c r="AI196" s="184"/>
      <c r="AJ196" s="677" t="s">
        <v>40</v>
      </c>
      <c r="AK196" s="677"/>
    </row>
    <row r="197" spans="1:37" ht="12.75">
      <c r="A197" s="748" t="s">
        <v>3302</v>
      </c>
      <c r="B197" s="771" t="s">
        <v>6601</v>
      </c>
      <c r="C197" s="680">
        <v>2</v>
      </c>
      <c r="D197" s="54" t="e">
        <f t="shared" si="12"/>
        <v>#VALUE!</v>
      </c>
      <c r="E197" s="54" t="str">
        <f>IFERROR(VLOOKUP(N197,Cennik!$A$4:$B436, 2, FALSE()) * O197 + VLOOKUP(P197,Cennik!$A$4:$B436, 2, FALSE()) * Q197 + VLOOKUP(R197,Cennik!$A$4:$B436, 2, FALSE()) * S197 + VLOOKUP(T197,Cennik!$A$4:$B436, 2, FALSE()) * U197 + VLOOKUP(V197,Cennik!$A$4:$B436, 2, FALSE()) * W197 + VLOOKUP(X197,Cennik!$A$4:$B436, 2, FALSE()) * Y197 + VLOOKUP(Z197,Cennik!$A$4:$B436, 2, FALSE()) * AA197 + VLOOKUP(AB197,Cennik!$A$4:$B436, 2, FALSE()) * AC197 + VLOOKUP(AD197,Cennik!$A$4:$B436, 2, FALSE()) * AE197 + VLOOKUP(AF197,Cennik!$A$4:$B436, 2, FALSE()) * AG197 + VLOOKUP(AH197,Cennik!$A$4:$B436, 2, FALSE()) * AI197 + VLOOKUP(AJ197,Cennik!$A$4:$B436, 2, FALSE()) * AK197 + VLOOKUP("Stamina",Cennik!$A$4:$B436,2,FALSE()) * L197,"Brak wartości")</f>
        <v>Brak wartości</v>
      </c>
      <c r="F197" s="18" t="s">
        <v>6597</v>
      </c>
      <c r="G197" s="18">
        <v>1</v>
      </c>
      <c r="H197" s="18" t="s">
        <v>4531</v>
      </c>
      <c r="I197" s="18">
        <v>3</v>
      </c>
      <c r="J197" s="18"/>
      <c r="K197" s="18">
        <v>5</v>
      </c>
      <c r="L197" s="18">
        <v>30</v>
      </c>
      <c r="M197" s="18" t="s">
        <v>12651</v>
      </c>
      <c r="N197" s="184" t="s">
        <v>6756</v>
      </c>
      <c r="O197" s="184">
        <v>1</v>
      </c>
      <c r="P197" s="677" t="s">
        <v>5911</v>
      </c>
      <c r="Q197" s="677">
        <v>1</v>
      </c>
      <c r="R197" s="674" t="s">
        <v>5896</v>
      </c>
      <c r="S197" s="675">
        <v>1</v>
      </c>
      <c r="T197" s="674" t="s">
        <v>5916</v>
      </c>
      <c r="U197" s="674">
        <v>1</v>
      </c>
      <c r="V197" s="164" t="s">
        <v>6791</v>
      </c>
      <c r="W197" s="164">
        <v>1</v>
      </c>
      <c r="X197" s="167" t="s">
        <v>40</v>
      </c>
      <c r="Y197" s="167"/>
      <c r="Z197" s="168" t="s">
        <v>40</v>
      </c>
      <c r="AA197" s="168"/>
      <c r="AB197" s="169" t="s">
        <v>40</v>
      </c>
      <c r="AC197" s="202"/>
      <c r="AD197" s="5" t="s">
        <v>40</v>
      </c>
      <c r="AE197" s="37"/>
      <c r="AF197" s="18" t="s">
        <v>40</v>
      </c>
      <c r="AG197" s="18"/>
      <c r="AH197" s="184" t="s">
        <v>40</v>
      </c>
      <c r="AI197" s="184"/>
      <c r="AJ197" s="677" t="s">
        <v>40</v>
      </c>
      <c r="AK197" s="677"/>
    </row>
    <row r="198" spans="1:37" ht="12.75">
      <c r="A198" s="748" t="s">
        <v>3302</v>
      </c>
      <c r="B198" s="772" t="s">
        <v>6605</v>
      </c>
      <c r="C198" s="680">
        <v>3</v>
      </c>
      <c r="D198" s="54" t="e">
        <f t="shared" si="12"/>
        <v>#VALUE!</v>
      </c>
      <c r="E198" s="54" t="str">
        <f>IFERROR(VLOOKUP(N198,Cennik!$A$4:$B436, 2, FALSE()) * O198 + VLOOKUP(P198,Cennik!$A$4:$B436, 2, FALSE()) * Q198 + VLOOKUP(R198,Cennik!$A$4:$B436, 2, FALSE()) * S198 + VLOOKUP(T198,Cennik!$A$4:$B436, 2, FALSE()) * U198 + VLOOKUP(V198,Cennik!$A$4:$B436, 2, FALSE()) * W198 + VLOOKUP(X198,Cennik!$A$4:$B436, 2, FALSE()) * Y198 + VLOOKUP(Z198,Cennik!$A$4:$B436, 2, FALSE()) * AA198 + VLOOKUP(AB198,Cennik!$A$4:$B436, 2, FALSE()) * AC198 + VLOOKUP(AD198,Cennik!$A$4:$B436, 2, FALSE()) * AE198 + VLOOKUP(AF198,Cennik!$A$4:$B436, 2, FALSE()) * AG198 + VLOOKUP(AH198,Cennik!$A$4:$B436, 2, FALSE()) * AI198 + VLOOKUP(AJ198,Cennik!$A$4:$B436, 2, FALSE()) * AK198 + VLOOKUP("Stamina",Cennik!$A$4:$B436,2,FALSE()) * L198,"Brak wartości")</f>
        <v>Brak wartości</v>
      </c>
      <c r="F198" s="18" t="s">
        <v>6597</v>
      </c>
      <c r="G198" s="18">
        <v>1</v>
      </c>
      <c r="H198" s="18" t="s">
        <v>4531</v>
      </c>
      <c r="I198" s="18">
        <v>4</v>
      </c>
      <c r="J198" s="18"/>
      <c r="K198" s="18">
        <v>5</v>
      </c>
      <c r="L198" s="18">
        <v>40</v>
      </c>
      <c r="M198" s="18" t="s">
        <v>12651</v>
      </c>
      <c r="N198" s="184" t="s">
        <v>6756</v>
      </c>
      <c r="O198" s="184">
        <v>1</v>
      </c>
      <c r="P198" s="677" t="s">
        <v>5911</v>
      </c>
      <c r="Q198" s="677">
        <v>1</v>
      </c>
      <c r="R198" s="674" t="s">
        <v>5896</v>
      </c>
      <c r="S198" s="675">
        <v>1</v>
      </c>
      <c r="T198" s="674" t="s">
        <v>5916</v>
      </c>
      <c r="U198" s="674">
        <v>1</v>
      </c>
      <c r="V198" s="164" t="s">
        <v>6806</v>
      </c>
      <c r="W198" s="164">
        <v>1</v>
      </c>
      <c r="X198" s="167" t="s">
        <v>5931</v>
      </c>
      <c r="Y198" s="167">
        <v>1</v>
      </c>
      <c r="Z198" s="168" t="s">
        <v>40</v>
      </c>
      <c r="AA198" s="168"/>
      <c r="AB198" s="169" t="s">
        <v>40</v>
      </c>
      <c r="AC198" s="169"/>
      <c r="AD198" s="5" t="s">
        <v>40</v>
      </c>
      <c r="AE198" s="37"/>
      <c r="AF198" s="18" t="s">
        <v>40</v>
      </c>
      <c r="AG198" s="18"/>
      <c r="AH198" s="184" t="s">
        <v>40</v>
      </c>
      <c r="AI198" s="184"/>
      <c r="AJ198" s="677" t="s">
        <v>40</v>
      </c>
      <c r="AK198" s="677"/>
    </row>
    <row r="199" spans="1:37" ht="12.75">
      <c r="A199" s="748" t="s">
        <v>3302</v>
      </c>
      <c r="B199" s="772" t="s">
        <v>6609</v>
      </c>
      <c r="C199" s="680">
        <v>3</v>
      </c>
      <c r="D199" s="54" t="e">
        <f t="shared" si="12"/>
        <v>#VALUE!</v>
      </c>
      <c r="E199" s="54" t="str">
        <f>IFERROR(VLOOKUP(N199,Cennik!$A$4:$B436, 2, FALSE()) * O199 + VLOOKUP(P199,Cennik!$A$4:$B436, 2, FALSE()) * Q199 + VLOOKUP(R199,Cennik!$A$4:$B436, 2, FALSE()) * S199 + VLOOKUP(T199,Cennik!$A$4:$B436, 2, FALSE()) * U199 + VLOOKUP(V199,Cennik!$A$4:$B436, 2, FALSE()) * W199 + VLOOKUP(X199,Cennik!$A$4:$B436, 2, FALSE()) * Y199 + VLOOKUP(Z199,Cennik!$A$4:$B436, 2, FALSE()) * AA199 + VLOOKUP(AB199,Cennik!$A$4:$B436, 2, FALSE()) * AC199 + VLOOKUP(AD199,Cennik!$A$4:$B436, 2, FALSE()) * AE199 + VLOOKUP(AF199,Cennik!$A$4:$B436, 2, FALSE()) * AG199 + VLOOKUP(AH199,Cennik!$A$4:$B436, 2, FALSE()) * AI199 + VLOOKUP(AJ199,Cennik!$A$4:$B436, 2, FALSE()) * AK199 + VLOOKUP("Stamina",Cennik!$A$4:$B436,2,FALSE()) * L199,"Brak wartości")</f>
        <v>Brak wartości</v>
      </c>
      <c r="F199" s="18" t="s">
        <v>6597</v>
      </c>
      <c r="G199" s="18">
        <v>1</v>
      </c>
      <c r="H199" s="18" t="s">
        <v>4531</v>
      </c>
      <c r="I199" s="18">
        <v>4</v>
      </c>
      <c r="J199" s="18"/>
      <c r="K199" s="18">
        <v>5</v>
      </c>
      <c r="L199" s="18">
        <v>40</v>
      </c>
      <c r="M199" s="18" t="s">
        <v>12651</v>
      </c>
      <c r="N199" s="184" t="s">
        <v>6756</v>
      </c>
      <c r="O199" s="184">
        <v>1</v>
      </c>
      <c r="P199" s="677" t="s">
        <v>5911</v>
      </c>
      <c r="Q199" s="677">
        <v>1</v>
      </c>
      <c r="R199" s="674" t="s">
        <v>5896</v>
      </c>
      <c r="S199" s="675">
        <v>1</v>
      </c>
      <c r="T199" s="674" t="s">
        <v>5916</v>
      </c>
      <c r="U199" s="674">
        <v>1</v>
      </c>
      <c r="V199" s="164" t="s">
        <v>6806</v>
      </c>
      <c r="W199" s="164">
        <v>1</v>
      </c>
      <c r="X199" s="167" t="s">
        <v>5931</v>
      </c>
      <c r="Y199" s="167">
        <v>1</v>
      </c>
      <c r="Z199" s="168" t="s">
        <v>40</v>
      </c>
      <c r="AA199" s="168"/>
      <c r="AB199" s="169" t="s">
        <v>40</v>
      </c>
      <c r="AC199" s="169"/>
      <c r="AD199" s="5" t="s">
        <v>40</v>
      </c>
      <c r="AE199" s="37"/>
      <c r="AF199" s="18" t="s">
        <v>40</v>
      </c>
      <c r="AG199" s="18"/>
      <c r="AH199" s="184" t="s">
        <v>40</v>
      </c>
      <c r="AI199" s="184"/>
      <c r="AJ199" s="677" t="s">
        <v>40</v>
      </c>
      <c r="AK199" s="677"/>
    </row>
    <row r="200" spans="1:37" ht="12.75">
      <c r="A200" s="748" t="s">
        <v>3302</v>
      </c>
      <c r="B200" s="772" t="s">
        <v>6613</v>
      </c>
      <c r="C200" s="680">
        <v>3</v>
      </c>
      <c r="D200" s="54" t="e">
        <f t="shared" si="12"/>
        <v>#VALUE!</v>
      </c>
      <c r="E200" s="54" t="str">
        <f>IFERROR(VLOOKUP(N200,Cennik!$A$4:$B436, 2, FALSE()) * O200 + VLOOKUP(P200,Cennik!$A$4:$B436, 2, FALSE()) * Q200 + VLOOKUP(R200,Cennik!$A$4:$B436, 2, FALSE()) * S200 + VLOOKUP(T200,Cennik!$A$4:$B436, 2, FALSE()) * U200 + VLOOKUP(V200,Cennik!$A$4:$B436, 2, FALSE()) * W200 + VLOOKUP(X200,Cennik!$A$4:$B436, 2, FALSE()) * Y200 + VLOOKUP(Z200,Cennik!$A$4:$B436, 2, FALSE()) * AA200 + VLOOKUP(AB200,Cennik!$A$4:$B436, 2, FALSE()) * AC200 + VLOOKUP(AD200,Cennik!$A$4:$B436, 2, FALSE()) * AE200 + VLOOKUP(AF200,Cennik!$A$4:$B436, 2, FALSE()) * AG200 + VLOOKUP(AH200,Cennik!$A$4:$B436, 2, FALSE()) * AI200 + VLOOKUP(AJ200,Cennik!$A$4:$B436, 2, FALSE()) * AK200 + VLOOKUP("Stamina",Cennik!$A$4:$B436,2,FALSE()) * L200,"Brak wartości")</f>
        <v>Brak wartości</v>
      </c>
      <c r="F200" s="18" t="s">
        <v>6597</v>
      </c>
      <c r="G200" s="18">
        <v>1</v>
      </c>
      <c r="H200" s="18" t="s">
        <v>4531</v>
      </c>
      <c r="I200" s="18">
        <v>4</v>
      </c>
      <c r="J200" s="18"/>
      <c r="K200" s="18">
        <v>5</v>
      </c>
      <c r="L200" s="18">
        <v>40</v>
      </c>
      <c r="M200" s="18" t="s">
        <v>12651</v>
      </c>
      <c r="N200" s="184" t="s">
        <v>6756</v>
      </c>
      <c r="O200" s="184">
        <v>1</v>
      </c>
      <c r="P200" s="677" t="s">
        <v>5911</v>
      </c>
      <c r="Q200" s="677">
        <v>1</v>
      </c>
      <c r="R200" s="674" t="s">
        <v>5896</v>
      </c>
      <c r="S200" s="675">
        <v>1</v>
      </c>
      <c r="T200" s="674" t="s">
        <v>5916</v>
      </c>
      <c r="U200" s="674">
        <v>1</v>
      </c>
      <c r="V200" s="164" t="s">
        <v>6806</v>
      </c>
      <c r="W200" s="164">
        <v>1</v>
      </c>
      <c r="X200" s="167" t="s">
        <v>5931</v>
      </c>
      <c r="Y200" s="167">
        <v>1</v>
      </c>
      <c r="Z200" s="168" t="s">
        <v>40</v>
      </c>
      <c r="AA200" s="168"/>
      <c r="AB200" s="169" t="s">
        <v>40</v>
      </c>
      <c r="AC200" s="169"/>
      <c r="AD200" s="5" t="s">
        <v>40</v>
      </c>
      <c r="AE200" s="37"/>
      <c r="AF200" s="18" t="s">
        <v>40</v>
      </c>
      <c r="AG200" s="18"/>
      <c r="AH200" s="184" t="s">
        <v>40</v>
      </c>
      <c r="AI200" s="184"/>
      <c r="AJ200" s="677" t="s">
        <v>40</v>
      </c>
      <c r="AK200" s="677"/>
    </row>
    <row r="201" spans="1:37" ht="12.75">
      <c r="A201" s="748" t="s">
        <v>3302</v>
      </c>
      <c r="B201" s="782" t="s">
        <v>6648</v>
      </c>
      <c r="C201" s="680">
        <v>4</v>
      </c>
      <c r="D201" s="54" t="e">
        <f t="shared" si="12"/>
        <v>#VALUE!</v>
      </c>
      <c r="E201" s="54" t="str">
        <f>IFERROR(VLOOKUP(N201,Cennik!$A$4:$B436, 2, FALSE()) * O201 + VLOOKUP(P201,Cennik!$A$4:$B436, 2, FALSE()) * Q201 + VLOOKUP(R201,Cennik!$A$4:$B436, 2, FALSE()) * S201 + VLOOKUP(T201,Cennik!$A$4:$B436, 2, FALSE()) * U201 + VLOOKUP(V201,Cennik!$A$4:$B436, 2, FALSE()) * W201 + VLOOKUP(X201,Cennik!$A$4:$B436, 2, FALSE()) * Y201 + VLOOKUP(Z201,Cennik!$A$4:$B436, 2, FALSE()) * AA201 + VLOOKUP(AB201,Cennik!$A$4:$B436, 2, FALSE()) * AC201 + VLOOKUP(AD201,Cennik!$A$4:$B436, 2, FALSE()) * AE201 + VLOOKUP(AF201,Cennik!$A$4:$B436, 2, FALSE()) * AG201 + VLOOKUP(AH201,Cennik!$A$4:$B436, 2, FALSE()) * AI201 + VLOOKUP(AJ201,Cennik!$A$4:$B436, 2, FALSE()) * AK201 + VLOOKUP("Stamina",Cennik!$A$4:$B436,2,FALSE()) * L201,"Brak wartości")</f>
        <v>Brak wartości</v>
      </c>
      <c r="F201" s="18" t="s">
        <v>6597</v>
      </c>
      <c r="G201" s="18">
        <v>1</v>
      </c>
      <c r="H201" s="18" t="s">
        <v>4531</v>
      </c>
      <c r="I201" s="18">
        <v>4</v>
      </c>
      <c r="J201" s="18"/>
      <c r="K201" s="18">
        <v>10</v>
      </c>
      <c r="L201" s="18">
        <v>60</v>
      </c>
      <c r="M201" s="18" t="s">
        <v>12651</v>
      </c>
      <c r="N201" s="184" t="s">
        <v>6756</v>
      </c>
      <c r="O201" s="184">
        <v>1</v>
      </c>
      <c r="P201" s="677" t="s">
        <v>5911</v>
      </c>
      <c r="Q201" s="677">
        <v>1</v>
      </c>
      <c r="R201" s="674" t="s">
        <v>5896</v>
      </c>
      <c r="S201" s="675">
        <v>1</v>
      </c>
      <c r="T201" s="674" t="s">
        <v>5916</v>
      </c>
      <c r="U201" s="674">
        <v>1</v>
      </c>
      <c r="V201" s="164" t="s">
        <v>6830</v>
      </c>
      <c r="W201" s="164">
        <v>1</v>
      </c>
      <c r="X201" s="167" t="s">
        <v>5931</v>
      </c>
      <c r="Y201" s="167">
        <v>2</v>
      </c>
      <c r="Z201" s="168" t="s">
        <v>5936</v>
      </c>
      <c r="AA201" s="168">
        <v>1</v>
      </c>
      <c r="AB201" s="169" t="s">
        <v>40</v>
      </c>
      <c r="AC201" s="169"/>
      <c r="AD201" s="5" t="s">
        <v>40</v>
      </c>
      <c r="AE201" s="5"/>
      <c r="AF201" s="18" t="s">
        <v>40</v>
      </c>
      <c r="AG201" s="18"/>
      <c r="AH201" s="184" t="s">
        <v>40</v>
      </c>
      <c r="AI201" s="184"/>
      <c r="AJ201" s="677" t="s">
        <v>40</v>
      </c>
      <c r="AK201" s="677"/>
    </row>
    <row r="202" spans="1:37" ht="12.75">
      <c r="A202" s="748" t="s">
        <v>3302</v>
      </c>
      <c r="B202" s="782" t="s">
        <v>6652</v>
      </c>
      <c r="C202" s="680">
        <v>4</v>
      </c>
      <c r="D202" s="54" t="e">
        <f t="shared" si="12"/>
        <v>#VALUE!</v>
      </c>
      <c r="E202" s="54" t="str">
        <f>IFERROR(VLOOKUP(N202,Cennik!$A$4:$B436, 2, FALSE()) * O202 + VLOOKUP(P202,Cennik!$A$4:$B436, 2, FALSE()) * Q202 + VLOOKUP(R202,Cennik!$A$4:$B436, 2, FALSE()) * S202 + VLOOKUP(T202,Cennik!$A$4:$B436, 2, FALSE()) * U202 + VLOOKUP(V202,Cennik!$A$4:$B436, 2, FALSE()) * W202 + VLOOKUP(X202,Cennik!$A$4:$B436, 2, FALSE()) * Y202 + VLOOKUP(Z202,Cennik!$A$4:$B436, 2, FALSE()) * AA202 + VLOOKUP(AB202,Cennik!$A$4:$B436, 2, FALSE()) * AC202 + VLOOKUP(AD202,Cennik!$A$4:$B436, 2, FALSE()) * AE202 + VLOOKUP(AF202,Cennik!$A$4:$B436, 2, FALSE()) * AG202 + VLOOKUP(AH202,Cennik!$A$4:$B436, 2, FALSE()) * AI202 + VLOOKUP(AJ202,Cennik!$A$4:$B436, 2, FALSE()) * AK202 + VLOOKUP("Stamina",Cennik!$A$4:$B436,2,FALSE()) * L202,"Brak wartości")</f>
        <v>Brak wartości</v>
      </c>
      <c r="F202" s="18" t="s">
        <v>6597</v>
      </c>
      <c r="G202" s="18">
        <v>1</v>
      </c>
      <c r="H202" s="18" t="s">
        <v>4531</v>
      </c>
      <c r="I202" s="18">
        <v>4</v>
      </c>
      <c r="J202" s="18"/>
      <c r="K202" s="18">
        <v>10</v>
      </c>
      <c r="L202" s="18">
        <v>60</v>
      </c>
      <c r="M202" s="18" t="s">
        <v>12651</v>
      </c>
      <c r="N202" s="184" t="s">
        <v>6756</v>
      </c>
      <c r="O202" s="184">
        <v>1</v>
      </c>
      <c r="P202" s="677" t="s">
        <v>5911</v>
      </c>
      <c r="Q202" s="677">
        <v>1</v>
      </c>
      <c r="R202" s="674" t="s">
        <v>5896</v>
      </c>
      <c r="S202" s="675">
        <v>1</v>
      </c>
      <c r="T202" s="674" t="s">
        <v>5916</v>
      </c>
      <c r="U202" s="674">
        <v>1</v>
      </c>
      <c r="V202" s="164" t="s">
        <v>6830</v>
      </c>
      <c r="W202" s="164">
        <v>1</v>
      </c>
      <c r="X202" s="167" t="s">
        <v>5931</v>
      </c>
      <c r="Y202" s="167">
        <v>2</v>
      </c>
      <c r="Z202" s="168" t="s">
        <v>5936</v>
      </c>
      <c r="AA202" s="168">
        <v>1</v>
      </c>
      <c r="AB202" s="169" t="s">
        <v>40</v>
      </c>
      <c r="AC202" s="169"/>
      <c r="AD202" s="5" t="s">
        <v>40</v>
      </c>
      <c r="AE202" s="5"/>
      <c r="AF202" s="18" t="s">
        <v>40</v>
      </c>
      <c r="AG202" s="18"/>
      <c r="AH202" s="184" t="s">
        <v>40</v>
      </c>
      <c r="AI202" s="184"/>
      <c r="AJ202" s="677" t="s">
        <v>40</v>
      </c>
      <c r="AK202" s="677"/>
    </row>
    <row r="203" spans="1:37" ht="12.75">
      <c r="A203" s="748" t="s">
        <v>3302</v>
      </c>
      <c r="B203" s="782" t="s">
        <v>6656</v>
      </c>
      <c r="C203" s="680">
        <v>4</v>
      </c>
      <c r="D203" s="54" t="e">
        <f t="shared" si="12"/>
        <v>#VALUE!</v>
      </c>
      <c r="E203" s="54" t="str">
        <f>IFERROR(VLOOKUP(N203,Cennik!$A$4:$B436, 2, FALSE()) * O203 + VLOOKUP(P203,Cennik!$A$4:$B436, 2, FALSE()) * Q203 + VLOOKUP(R203,Cennik!$A$4:$B436, 2, FALSE()) * S203 + VLOOKUP(T203,Cennik!$A$4:$B436, 2, FALSE()) * U203 + VLOOKUP(V203,Cennik!$A$4:$B436, 2, FALSE()) * W203 + VLOOKUP(X203,Cennik!$A$4:$B436, 2, FALSE()) * Y203 + VLOOKUP(Z203,Cennik!$A$4:$B436, 2, FALSE()) * AA203 + VLOOKUP(AB203,Cennik!$A$4:$B436, 2, FALSE()) * AC203 + VLOOKUP(AD203,Cennik!$A$4:$B436, 2, FALSE()) * AE203 + VLOOKUP(AF203,Cennik!$A$4:$B436, 2, FALSE()) * AG203 + VLOOKUP(AH203,Cennik!$A$4:$B436, 2, FALSE()) * AI203 + VLOOKUP(AJ203,Cennik!$A$4:$B436, 2, FALSE()) * AK203 + VLOOKUP("Stamina",Cennik!$A$4:$B436,2,FALSE()) * L203,"Brak wartości")</f>
        <v>Brak wartości</v>
      </c>
      <c r="F203" s="18" t="s">
        <v>6597</v>
      </c>
      <c r="G203" s="18">
        <v>1</v>
      </c>
      <c r="H203" s="18" t="s">
        <v>4531</v>
      </c>
      <c r="I203" s="18">
        <v>4</v>
      </c>
      <c r="J203" s="18"/>
      <c r="K203" s="18">
        <v>10</v>
      </c>
      <c r="L203" s="18">
        <v>60</v>
      </c>
      <c r="M203" s="18" t="s">
        <v>12651</v>
      </c>
      <c r="N203" s="184" t="s">
        <v>6756</v>
      </c>
      <c r="O203" s="184">
        <v>1</v>
      </c>
      <c r="P203" s="677" t="s">
        <v>5911</v>
      </c>
      <c r="Q203" s="677">
        <v>1</v>
      </c>
      <c r="R203" s="674" t="s">
        <v>5896</v>
      </c>
      <c r="S203" s="675">
        <v>1</v>
      </c>
      <c r="T203" s="674" t="s">
        <v>5916</v>
      </c>
      <c r="U203" s="674">
        <v>1</v>
      </c>
      <c r="V203" s="164" t="s">
        <v>6830</v>
      </c>
      <c r="W203" s="164">
        <v>1</v>
      </c>
      <c r="X203" s="167" t="s">
        <v>5931</v>
      </c>
      <c r="Y203" s="167">
        <v>2</v>
      </c>
      <c r="Z203" s="168" t="s">
        <v>5936</v>
      </c>
      <c r="AA203" s="168">
        <v>1</v>
      </c>
      <c r="AB203" s="169" t="s">
        <v>40</v>
      </c>
      <c r="AC203" s="169"/>
      <c r="AD203" s="5" t="s">
        <v>40</v>
      </c>
      <c r="AE203" s="5"/>
      <c r="AF203" s="18" t="s">
        <v>40</v>
      </c>
      <c r="AG203" s="18"/>
      <c r="AH203" s="184" t="s">
        <v>40</v>
      </c>
      <c r="AI203" s="184"/>
      <c r="AJ203" s="677" t="s">
        <v>40</v>
      </c>
      <c r="AK203" s="677"/>
    </row>
    <row r="204" spans="1:37" ht="12.75">
      <c r="A204" s="748" t="s">
        <v>3302</v>
      </c>
      <c r="B204" s="783" t="s">
        <v>6660</v>
      </c>
      <c r="C204" s="680">
        <v>5</v>
      </c>
      <c r="D204" s="54" t="e">
        <f t="shared" si="12"/>
        <v>#VALUE!</v>
      </c>
      <c r="E204" s="54" t="str">
        <f>IFERROR(VLOOKUP(N204,Cennik!$A$4:$B436, 2, FALSE()) * O204 + VLOOKUP(P204,Cennik!$A$4:$B436, 2, FALSE()) * Q204 + VLOOKUP(R204,Cennik!$A$4:$B436, 2, FALSE()) * S204 + VLOOKUP(T204,Cennik!$A$4:$B436, 2, FALSE()) * U204 + VLOOKUP(V204,Cennik!$A$4:$B436, 2, FALSE()) * W204 + VLOOKUP(X204,Cennik!$A$4:$B436, 2, FALSE()) * Y204 + VLOOKUP(Z204,Cennik!$A$4:$B436, 2, FALSE()) * AA204 + VLOOKUP(AB204,Cennik!$A$4:$B436, 2, FALSE()) * AC204 + VLOOKUP(AD204,Cennik!$A$4:$B436, 2, FALSE()) * AE204 + VLOOKUP(AF204,Cennik!$A$4:$B436, 2, FALSE()) * AG204 + VLOOKUP(AH204,Cennik!$A$4:$B436, 2, FALSE()) * AI204 + VLOOKUP(AJ204,Cennik!$A$4:$B436, 2, FALSE()) * AK204 + VLOOKUP("Stamina",Cennik!$A$4:$B436,2,FALSE()) * L204,"Brak wartości")</f>
        <v>Brak wartości</v>
      </c>
      <c r="F204" s="18" t="s">
        <v>6597</v>
      </c>
      <c r="G204" s="18">
        <v>1</v>
      </c>
      <c r="H204" s="18" t="s">
        <v>4531</v>
      </c>
      <c r="I204" s="18">
        <v>5</v>
      </c>
      <c r="J204" s="18"/>
      <c r="K204" s="18">
        <v>10</v>
      </c>
      <c r="L204" s="18">
        <v>100</v>
      </c>
      <c r="M204" s="18" t="s">
        <v>12651</v>
      </c>
      <c r="N204" s="184" t="s">
        <v>6756</v>
      </c>
      <c r="O204" s="184">
        <v>1</v>
      </c>
      <c r="P204" s="677" t="s">
        <v>5911</v>
      </c>
      <c r="Q204" s="677">
        <v>1</v>
      </c>
      <c r="R204" s="674" t="s">
        <v>5896</v>
      </c>
      <c r="S204" s="675">
        <v>1</v>
      </c>
      <c r="T204" s="674" t="s">
        <v>5916</v>
      </c>
      <c r="U204" s="674">
        <v>1</v>
      </c>
      <c r="V204" s="164" t="s">
        <v>6850</v>
      </c>
      <c r="W204" s="164">
        <v>1</v>
      </c>
      <c r="X204" s="167" t="s">
        <v>5931</v>
      </c>
      <c r="Y204" s="167">
        <v>3</v>
      </c>
      <c r="Z204" s="168" t="s">
        <v>5936</v>
      </c>
      <c r="AA204" s="168">
        <v>1</v>
      </c>
      <c r="AB204" s="169" t="s">
        <v>5946</v>
      </c>
      <c r="AC204" s="169">
        <v>1</v>
      </c>
      <c r="AD204" s="5" t="s">
        <v>40</v>
      </c>
      <c r="AE204" s="5"/>
      <c r="AF204" s="18" t="s">
        <v>40</v>
      </c>
      <c r="AG204" s="18"/>
      <c r="AH204" s="184" t="s">
        <v>40</v>
      </c>
      <c r="AI204" s="184"/>
      <c r="AJ204" s="677" t="s">
        <v>40</v>
      </c>
      <c r="AK204" s="677"/>
    </row>
    <row r="205" spans="1:37" ht="12.75">
      <c r="A205" s="748" t="s">
        <v>3302</v>
      </c>
      <c r="B205" s="783" t="s">
        <v>6664</v>
      </c>
      <c r="C205" s="680">
        <v>5</v>
      </c>
      <c r="D205" s="54" t="e">
        <f t="shared" si="12"/>
        <v>#VALUE!</v>
      </c>
      <c r="E205" s="54" t="str">
        <f>IFERROR(VLOOKUP(N205,Cennik!$A$4:$B436, 2, FALSE()) * O205 + VLOOKUP(P205,Cennik!$A$4:$B436, 2, FALSE()) * Q205 + VLOOKUP(R205,Cennik!$A$4:$B436, 2, FALSE()) * S205 + VLOOKUP(T205,Cennik!$A$4:$B436, 2, FALSE()) * U205 + VLOOKUP(V205,Cennik!$A$4:$B436, 2, FALSE()) * W205 + VLOOKUP(X205,Cennik!$A$4:$B436, 2, FALSE()) * Y205 + VLOOKUP(Z205,Cennik!$A$4:$B436, 2, FALSE()) * AA205 + VLOOKUP(AB205,Cennik!$A$4:$B436, 2, FALSE()) * AC205 + VLOOKUP(AD205,Cennik!$A$4:$B436, 2, FALSE()) * AE205 + VLOOKUP(AF205,Cennik!$A$4:$B436, 2, FALSE()) * AG205 + VLOOKUP(AH205,Cennik!$A$4:$B436, 2, FALSE()) * AI205 + VLOOKUP(AJ205,Cennik!$A$4:$B436, 2, FALSE()) * AK205 + VLOOKUP("Stamina",Cennik!$A$4:$B436,2,FALSE()) * L205,"Brak wartości")</f>
        <v>Brak wartości</v>
      </c>
      <c r="F205" s="18" t="s">
        <v>6597</v>
      </c>
      <c r="G205" s="18">
        <v>1</v>
      </c>
      <c r="H205" s="18" t="s">
        <v>4531</v>
      </c>
      <c r="I205" s="18">
        <v>5</v>
      </c>
      <c r="J205" s="18"/>
      <c r="K205" s="18">
        <v>10</v>
      </c>
      <c r="L205" s="18">
        <v>100</v>
      </c>
      <c r="M205" s="18" t="s">
        <v>12651</v>
      </c>
      <c r="N205" s="184" t="s">
        <v>6756</v>
      </c>
      <c r="O205" s="184">
        <v>1</v>
      </c>
      <c r="P205" s="677" t="s">
        <v>5911</v>
      </c>
      <c r="Q205" s="677">
        <v>1</v>
      </c>
      <c r="R205" s="674" t="s">
        <v>5896</v>
      </c>
      <c r="S205" s="675">
        <v>1</v>
      </c>
      <c r="T205" s="674" t="s">
        <v>5916</v>
      </c>
      <c r="U205" s="674">
        <v>1</v>
      </c>
      <c r="V205" s="164" t="s">
        <v>6850</v>
      </c>
      <c r="W205" s="164">
        <v>1</v>
      </c>
      <c r="X205" s="167" t="s">
        <v>5931</v>
      </c>
      <c r="Y205" s="167">
        <v>3</v>
      </c>
      <c r="Z205" s="168" t="s">
        <v>5936</v>
      </c>
      <c r="AA205" s="168">
        <v>1</v>
      </c>
      <c r="AB205" s="169" t="s">
        <v>5946</v>
      </c>
      <c r="AC205" s="169">
        <v>1</v>
      </c>
      <c r="AD205" s="5" t="s">
        <v>40</v>
      </c>
      <c r="AE205" s="5"/>
      <c r="AF205" s="18" t="s">
        <v>40</v>
      </c>
      <c r="AG205" s="18"/>
      <c r="AH205" s="184" t="s">
        <v>40</v>
      </c>
      <c r="AI205" s="184"/>
      <c r="AJ205" s="677" t="s">
        <v>40</v>
      </c>
      <c r="AK205" s="677"/>
    </row>
    <row r="206" spans="1:37" ht="12.75">
      <c r="A206" s="748" t="s">
        <v>3302</v>
      </c>
      <c r="B206" s="783" t="s">
        <v>6668</v>
      </c>
      <c r="C206" s="680">
        <v>5</v>
      </c>
      <c r="D206" s="54" t="e">
        <f t="shared" si="12"/>
        <v>#VALUE!</v>
      </c>
      <c r="E206" s="54" t="str">
        <f>IFERROR(VLOOKUP(N206,Cennik!$A$4:$B436, 2, FALSE()) * O206 + VLOOKUP(P206,Cennik!$A$4:$B436, 2, FALSE()) * Q206 + VLOOKUP(R206,Cennik!$A$4:$B436, 2, FALSE()) * S206 + VLOOKUP(T206,Cennik!$A$4:$B436, 2, FALSE()) * U206 + VLOOKUP(V206,Cennik!$A$4:$B436, 2, FALSE()) * W206 + VLOOKUP(X206,Cennik!$A$4:$B436, 2, FALSE()) * Y206 + VLOOKUP(Z206,Cennik!$A$4:$B436, 2, FALSE()) * AA206 + VLOOKUP(AB206,Cennik!$A$4:$B436, 2, FALSE()) * AC206 + VLOOKUP(AD206,Cennik!$A$4:$B436, 2, FALSE()) * AE206 + VLOOKUP(AF206,Cennik!$A$4:$B436, 2, FALSE()) * AG206 + VLOOKUP(AH206,Cennik!$A$4:$B436, 2, FALSE()) * AI206 + VLOOKUP(AJ206,Cennik!$A$4:$B436, 2, FALSE()) * AK206 + VLOOKUP("Stamina",Cennik!$A$4:$B436,2,FALSE()) * L206,"Brak wartości")</f>
        <v>Brak wartości</v>
      </c>
      <c r="F206" s="18" t="s">
        <v>6597</v>
      </c>
      <c r="G206" s="18">
        <v>1</v>
      </c>
      <c r="H206" s="18" t="s">
        <v>4531</v>
      </c>
      <c r="I206" s="18">
        <v>5</v>
      </c>
      <c r="J206" s="18"/>
      <c r="K206" s="18">
        <v>10</v>
      </c>
      <c r="L206" s="18">
        <v>100</v>
      </c>
      <c r="M206" s="18" t="s">
        <v>12651</v>
      </c>
      <c r="N206" s="184" t="s">
        <v>6756</v>
      </c>
      <c r="O206" s="184">
        <v>1</v>
      </c>
      <c r="P206" s="677" t="s">
        <v>5911</v>
      </c>
      <c r="Q206" s="677">
        <v>1</v>
      </c>
      <c r="R206" s="674" t="s">
        <v>5896</v>
      </c>
      <c r="S206" s="675">
        <v>1</v>
      </c>
      <c r="T206" s="674" t="s">
        <v>5916</v>
      </c>
      <c r="U206" s="674">
        <v>1</v>
      </c>
      <c r="V206" s="164" t="s">
        <v>6850</v>
      </c>
      <c r="W206" s="164">
        <v>1</v>
      </c>
      <c r="X206" s="167" t="s">
        <v>5931</v>
      </c>
      <c r="Y206" s="167">
        <v>3</v>
      </c>
      <c r="Z206" s="168" t="s">
        <v>5936</v>
      </c>
      <c r="AA206" s="168">
        <v>1</v>
      </c>
      <c r="AB206" s="169" t="s">
        <v>5946</v>
      </c>
      <c r="AC206" s="169">
        <v>1</v>
      </c>
      <c r="AD206" s="5" t="s">
        <v>40</v>
      </c>
      <c r="AE206" s="5"/>
      <c r="AF206" s="18" t="s">
        <v>40</v>
      </c>
      <c r="AG206" s="18"/>
      <c r="AH206" s="184" t="s">
        <v>40</v>
      </c>
      <c r="AI206" s="184"/>
      <c r="AJ206" s="677" t="s">
        <v>40</v>
      </c>
      <c r="AK206" s="677"/>
    </row>
    <row r="207" spans="1:37" ht="12.75">
      <c r="A207" s="784"/>
      <c r="B207" s="366"/>
      <c r="C207" s="366"/>
      <c r="D207" s="785"/>
      <c r="E207" s="785"/>
      <c r="F207" s="366"/>
      <c r="G207" s="366"/>
      <c r="H207" s="366"/>
      <c r="I207" s="366"/>
      <c r="J207" s="366"/>
      <c r="K207" s="366"/>
      <c r="L207" s="366"/>
      <c r="M207" s="366"/>
      <c r="N207" s="366"/>
      <c r="O207" s="366"/>
      <c r="P207" s="366"/>
      <c r="Q207" s="366"/>
      <c r="R207" s="366"/>
      <c r="S207" s="366"/>
      <c r="T207" s="674"/>
      <c r="U207" s="674"/>
      <c r="V207" s="164"/>
      <c r="W207" s="164"/>
      <c r="X207" s="368"/>
      <c r="Y207" s="786"/>
      <c r="Z207" s="368"/>
      <c r="AA207" s="786"/>
      <c r="AB207" s="368"/>
      <c r="AC207" s="786"/>
      <c r="AD207" s="368"/>
      <c r="AE207" s="786"/>
      <c r="AF207" s="366"/>
      <c r="AG207" s="366"/>
      <c r="AH207" s="366"/>
      <c r="AI207" s="366"/>
      <c r="AJ207" s="366"/>
      <c r="AK207" s="366"/>
    </row>
    <row r="208" spans="1:37" ht="12.75">
      <c r="A208" s="748" t="s">
        <v>3302</v>
      </c>
      <c r="B208" s="72" t="s">
        <v>6672</v>
      </c>
      <c r="C208" s="168">
        <v>1</v>
      </c>
      <c r="D208" s="34" t="e">
        <f t="shared" ref="D208:D213" si="13">E208/G208</f>
        <v>#VALUE!</v>
      </c>
      <c r="E208" s="34" t="str">
        <f>IFERROR(VLOOKUP(N208,Cennik!$A$4:$B436, 2, FALSE()) * O208 + VLOOKUP(P208,Cennik!$A$4:$B436, 2, FALSE()) * Q208 + VLOOKUP(R208,Cennik!$A$4:$B436, 2, FALSE()) * S208 + VLOOKUP(T208,Cennik!$A$4:$B436, 2, FALSE()) * U208 + VLOOKUP(V208,Cennik!$A$4:$B436, 2, FALSE()) * W208 + VLOOKUP(X208,Cennik!$A$4:$B436, 2, FALSE()) * Y208 + VLOOKUP(Z208,Cennik!$A$4:$B436, 2, FALSE()) * AA208 + VLOOKUP(AB208,Cennik!$A$4:$B436, 2, FALSE()) * AC208 + VLOOKUP(AD208,Cennik!$A$4:$B436, 2, FALSE()) * AE208 + VLOOKUP(AF208,Cennik!$A$4:$B436, 2, FALSE()) * AG208 + VLOOKUP(AH208,Cennik!$A$4:$B436, 2, FALSE()) * AI208 + VLOOKUP(AJ208,Cennik!$A$4:$B436, 2, FALSE()) * AK208 + VLOOKUP("Stamina",Cennik!$A$4:$B436,2,FALSE()) * L208,"Brak wartości")</f>
        <v>Brak wartości</v>
      </c>
      <c r="F208" s="18" t="s">
        <v>6673</v>
      </c>
      <c r="G208" s="5">
        <v>1</v>
      </c>
      <c r="H208" s="18" t="s">
        <v>4531</v>
      </c>
      <c r="I208" s="5">
        <v>3</v>
      </c>
      <c r="J208" s="37"/>
      <c r="K208" s="5">
        <v>5</v>
      </c>
      <c r="L208" s="5">
        <v>20</v>
      </c>
      <c r="M208" s="5" t="s">
        <v>12651</v>
      </c>
      <c r="N208" s="161" t="s">
        <v>6756</v>
      </c>
      <c r="O208" s="184">
        <v>1</v>
      </c>
      <c r="P208" s="162" t="s">
        <v>5901</v>
      </c>
      <c r="Q208" s="162">
        <v>1</v>
      </c>
      <c r="R208" s="164" t="s">
        <v>5896</v>
      </c>
      <c r="S208" s="163">
        <v>1</v>
      </c>
      <c r="T208" s="672" t="s">
        <v>12067</v>
      </c>
      <c r="U208" s="164">
        <v>1</v>
      </c>
      <c r="V208" s="164" t="s">
        <v>40</v>
      </c>
      <c r="W208" s="200"/>
      <c r="X208" s="167" t="s">
        <v>40</v>
      </c>
      <c r="Y208" s="182"/>
      <c r="Z208" s="168" t="s">
        <v>40</v>
      </c>
      <c r="AA208" s="201"/>
      <c r="AB208" s="169" t="s">
        <v>40</v>
      </c>
      <c r="AC208" s="202"/>
      <c r="AD208" s="5" t="s">
        <v>40</v>
      </c>
      <c r="AE208" s="37"/>
      <c r="AF208" s="5" t="s">
        <v>40</v>
      </c>
      <c r="AG208" s="37"/>
      <c r="AH208" s="161" t="s">
        <v>40</v>
      </c>
      <c r="AI208" s="197"/>
      <c r="AJ208" s="162" t="s">
        <v>40</v>
      </c>
      <c r="AK208" s="198"/>
    </row>
    <row r="209" spans="1:37" ht="12.75">
      <c r="A209" s="748" t="s">
        <v>3302</v>
      </c>
      <c r="B209" s="771" t="s">
        <v>6676</v>
      </c>
      <c r="C209" s="168">
        <v>2</v>
      </c>
      <c r="D209" s="34" t="e">
        <f t="shared" si="13"/>
        <v>#VALUE!</v>
      </c>
      <c r="E209" s="34" t="str">
        <f>IFERROR(VLOOKUP(N209,Cennik!$A$4:$B436, 2, FALSE()) * O209 + VLOOKUP(P209,Cennik!$A$4:$B436, 2, FALSE()) * Q209 + VLOOKUP(R209,Cennik!$A$4:$B436, 2, FALSE()) * S209 + VLOOKUP(T209,Cennik!$A$4:$B436, 2, FALSE()) * U209 + VLOOKUP(V209,Cennik!$A$4:$B436, 2, FALSE()) * W209 + VLOOKUP(X209,Cennik!$A$4:$B436, 2, FALSE()) * Y209 + VLOOKUP(Z209,Cennik!$A$4:$B436, 2, FALSE()) * AA209 + VLOOKUP(AB209,Cennik!$A$4:$B436, 2, FALSE()) * AC209 + VLOOKUP(AD209,Cennik!$A$4:$B436, 2, FALSE()) * AE209 + VLOOKUP(AF209,Cennik!$A$4:$B436, 2, FALSE()) * AG209 + VLOOKUP(AH209,Cennik!$A$4:$B436, 2, FALSE()) * AI209 + VLOOKUP(AJ209,Cennik!$A$4:$B436, 2, FALSE()) * AK209 + VLOOKUP("Stamina",Cennik!$A$4:$B436,2,FALSE()) * L209,"Brak wartości")</f>
        <v>Brak wartości</v>
      </c>
      <c r="F209" s="18" t="s">
        <v>6673</v>
      </c>
      <c r="G209" s="5">
        <v>1</v>
      </c>
      <c r="H209" s="18" t="s">
        <v>4531</v>
      </c>
      <c r="I209" s="5">
        <v>3</v>
      </c>
      <c r="J209" s="37"/>
      <c r="K209" s="5">
        <v>5</v>
      </c>
      <c r="L209" s="5">
        <v>30</v>
      </c>
      <c r="M209" s="5" t="s">
        <v>12651</v>
      </c>
      <c r="N209" s="161" t="s">
        <v>6756</v>
      </c>
      <c r="O209" s="184">
        <v>1</v>
      </c>
      <c r="P209" s="162" t="s">
        <v>5911</v>
      </c>
      <c r="Q209" s="162">
        <v>1</v>
      </c>
      <c r="R209" s="164" t="s">
        <v>5896</v>
      </c>
      <c r="S209" s="163">
        <v>1</v>
      </c>
      <c r="T209" s="164" t="s">
        <v>5916</v>
      </c>
      <c r="U209" s="164">
        <v>1</v>
      </c>
      <c r="V209" s="164" t="s">
        <v>6791</v>
      </c>
      <c r="W209" s="164">
        <v>1</v>
      </c>
      <c r="X209" s="167" t="s">
        <v>5926</v>
      </c>
      <c r="Y209" s="167">
        <v>1</v>
      </c>
      <c r="Z209" s="168" t="s">
        <v>40</v>
      </c>
      <c r="AA209" s="201"/>
      <c r="AB209" s="169" t="s">
        <v>40</v>
      </c>
      <c r="AC209" s="202"/>
      <c r="AD209" s="5" t="s">
        <v>40</v>
      </c>
      <c r="AE209" s="37"/>
      <c r="AF209" s="5" t="s">
        <v>40</v>
      </c>
      <c r="AG209" s="37"/>
      <c r="AH209" s="161" t="s">
        <v>40</v>
      </c>
      <c r="AI209" s="197"/>
      <c r="AJ209" s="162" t="s">
        <v>40</v>
      </c>
      <c r="AK209" s="198"/>
    </row>
    <row r="210" spans="1:37" ht="12.75">
      <c r="A210" s="748" t="s">
        <v>3302</v>
      </c>
      <c r="B210" s="772" t="s">
        <v>6679</v>
      </c>
      <c r="C210" s="168">
        <v>3</v>
      </c>
      <c r="D210" s="34" t="e">
        <f t="shared" si="13"/>
        <v>#VALUE!</v>
      </c>
      <c r="E210" s="34" t="str">
        <f>IFERROR(VLOOKUP(N210,Cennik!$A$4:$B436, 2, FALSE()) * O210 + VLOOKUP(P210,Cennik!$A$4:$B436, 2, FALSE()) * Q210 + VLOOKUP(R210,Cennik!$A$4:$B436, 2, FALSE()) * S210 + VLOOKUP(T210,Cennik!$A$4:$B436, 2, FALSE()) * U210 + VLOOKUP(V210,Cennik!$A$4:$B436, 2, FALSE()) * W210 + VLOOKUP(X210,Cennik!$A$4:$B436, 2, FALSE()) * Y210 + VLOOKUP(Z210,Cennik!$A$4:$B436, 2, FALSE()) * AA210 + VLOOKUP(AB210,Cennik!$A$4:$B436, 2, FALSE()) * AC210 + VLOOKUP(AD210,Cennik!$A$4:$B436, 2, FALSE()) * AE210 + VLOOKUP(AF210,Cennik!$A$4:$B436, 2, FALSE()) * AG210 + VLOOKUP(AH210,Cennik!$A$4:$B436, 2, FALSE()) * AI210 + VLOOKUP(AJ210,Cennik!$A$4:$B436, 2, FALSE()) * AK210 + VLOOKUP("Stamina",Cennik!$A$4:$B436,2,FALSE()) * L210,"Brak wartości")</f>
        <v>Brak wartości</v>
      </c>
      <c r="F210" s="18" t="s">
        <v>6673</v>
      </c>
      <c r="G210" s="5">
        <v>1</v>
      </c>
      <c r="H210" s="18" t="s">
        <v>4531</v>
      </c>
      <c r="I210" s="5">
        <v>4</v>
      </c>
      <c r="J210" s="37"/>
      <c r="K210" s="5">
        <v>5</v>
      </c>
      <c r="L210" s="5">
        <v>40</v>
      </c>
      <c r="M210" s="5" t="s">
        <v>12651</v>
      </c>
      <c r="N210" s="161" t="s">
        <v>6756</v>
      </c>
      <c r="O210" s="184">
        <v>1</v>
      </c>
      <c r="P210" s="162" t="s">
        <v>5911</v>
      </c>
      <c r="Q210" s="162">
        <v>1</v>
      </c>
      <c r="R210" s="164" t="s">
        <v>5896</v>
      </c>
      <c r="S210" s="163">
        <v>1</v>
      </c>
      <c r="T210" s="164" t="s">
        <v>5916</v>
      </c>
      <c r="U210" s="164">
        <v>1</v>
      </c>
      <c r="V210" s="164" t="s">
        <v>6811</v>
      </c>
      <c r="W210" s="164">
        <v>1</v>
      </c>
      <c r="X210" s="167" t="s">
        <v>5931</v>
      </c>
      <c r="Y210" s="167">
        <v>1</v>
      </c>
      <c r="Z210" s="168" t="s">
        <v>40</v>
      </c>
      <c r="AA210" s="201"/>
      <c r="AB210" s="169" t="s">
        <v>40</v>
      </c>
      <c r="AC210" s="202"/>
      <c r="AD210" s="5" t="s">
        <v>40</v>
      </c>
      <c r="AE210" s="37"/>
      <c r="AF210" s="5" t="s">
        <v>40</v>
      </c>
      <c r="AG210" s="37"/>
      <c r="AH210" s="161" t="s">
        <v>40</v>
      </c>
      <c r="AI210" s="197"/>
      <c r="AJ210" s="162" t="s">
        <v>40</v>
      </c>
      <c r="AK210" s="198"/>
    </row>
    <row r="211" spans="1:37" ht="12.75">
      <c r="A211" s="748" t="s">
        <v>3302</v>
      </c>
      <c r="B211" s="772" t="s">
        <v>6682</v>
      </c>
      <c r="C211" s="168">
        <v>3</v>
      </c>
      <c r="D211" s="34" t="e">
        <f t="shared" si="13"/>
        <v>#VALUE!</v>
      </c>
      <c r="E211" s="34" t="str">
        <f>IFERROR(VLOOKUP(N211,Cennik!$A$4:$B436, 2, FALSE()) * O211 + VLOOKUP(P211,Cennik!$A$4:$B436, 2, FALSE()) * Q211 + VLOOKUP(R211,Cennik!$A$4:$B436, 2, FALSE()) * S211 + VLOOKUP(T211,Cennik!$A$4:$B436, 2, FALSE()) * U211 + VLOOKUP(V211,Cennik!$A$4:$B436, 2, FALSE()) * W211 + VLOOKUP(X211,Cennik!$A$4:$B436, 2, FALSE()) * Y211 + VLOOKUP(Z211,Cennik!$A$4:$B436, 2, FALSE()) * AA211 + VLOOKUP(AB211,Cennik!$A$4:$B436, 2, FALSE()) * AC211 + VLOOKUP(AD211,Cennik!$A$4:$B436, 2, FALSE()) * AE211 + VLOOKUP(AF211,Cennik!$A$4:$B436, 2, FALSE()) * AG211 + VLOOKUP(AH211,Cennik!$A$4:$B436, 2, FALSE()) * AI211 + VLOOKUP(AJ211,Cennik!$A$4:$B436, 2, FALSE()) * AK211 + VLOOKUP("Stamina",Cennik!$A$4:$B436,2,FALSE()) * L211,"Brak wartości")</f>
        <v>Brak wartości</v>
      </c>
      <c r="F211" s="18" t="s">
        <v>6673</v>
      </c>
      <c r="G211" s="5">
        <v>1</v>
      </c>
      <c r="H211" s="18" t="s">
        <v>4531</v>
      </c>
      <c r="I211" s="5">
        <v>4</v>
      </c>
      <c r="J211" s="37"/>
      <c r="K211" s="5">
        <v>5</v>
      </c>
      <c r="L211" s="5">
        <v>40</v>
      </c>
      <c r="M211" s="5" t="s">
        <v>12651</v>
      </c>
      <c r="N211" s="161" t="s">
        <v>6756</v>
      </c>
      <c r="O211" s="184">
        <v>1</v>
      </c>
      <c r="P211" s="162" t="s">
        <v>5911</v>
      </c>
      <c r="Q211" s="162">
        <v>1</v>
      </c>
      <c r="R211" s="164" t="s">
        <v>5896</v>
      </c>
      <c r="S211" s="163">
        <v>1</v>
      </c>
      <c r="T211" s="164" t="s">
        <v>5916</v>
      </c>
      <c r="U211" s="164">
        <v>1</v>
      </c>
      <c r="V211" s="164" t="s">
        <v>6811</v>
      </c>
      <c r="W211" s="164">
        <v>1</v>
      </c>
      <c r="X211" s="167" t="s">
        <v>5931</v>
      </c>
      <c r="Y211" s="167">
        <v>1</v>
      </c>
      <c r="Z211" s="168" t="s">
        <v>40</v>
      </c>
      <c r="AA211" s="201"/>
      <c r="AB211" s="169" t="s">
        <v>40</v>
      </c>
      <c r="AC211" s="202"/>
      <c r="AD211" s="5" t="s">
        <v>40</v>
      </c>
      <c r="AE211" s="37"/>
      <c r="AF211" s="5" t="s">
        <v>40</v>
      </c>
      <c r="AG211" s="37"/>
      <c r="AH211" s="161" t="s">
        <v>40</v>
      </c>
      <c r="AI211" s="197"/>
      <c r="AJ211" s="162" t="s">
        <v>40</v>
      </c>
      <c r="AK211" s="198"/>
    </row>
    <row r="212" spans="1:37" ht="12.75">
      <c r="A212" s="748" t="s">
        <v>3302</v>
      </c>
      <c r="B212" s="782" t="s">
        <v>6686</v>
      </c>
      <c r="C212" s="680">
        <v>4</v>
      </c>
      <c r="D212" s="54" t="e">
        <f t="shared" si="13"/>
        <v>#VALUE!</v>
      </c>
      <c r="E212" s="54" t="str">
        <f>IFERROR(VLOOKUP(N212,Cennik!$A$4:$B436, 2, FALSE()) * O212 + VLOOKUP(P212,Cennik!$A$4:$B436, 2, FALSE()) * Q212 + VLOOKUP(R212,Cennik!$A$4:$B436, 2, FALSE()) * S212 + VLOOKUP(T212,Cennik!$A$4:$B436, 2, FALSE()) * U212 + VLOOKUP(V212,Cennik!$A$4:$B436, 2, FALSE()) * W212 + VLOOKUP(X212,Cennik!$A$4:$B436, 2, FALSE()) * Y212 + VLOOKUP(Z212,Cennik!$A$4:$B436, 2, FALSE()) * AA212 + VLOOKUP(AB212,Cennik!$A$4:$B436, 2, FALSE()) * AC212 + VLOOKUP(AD212,Cennik!$A$4:$B436, 2, FALSE()) * AE212 + VLOOKUP(AF212,Cennik!$A$4:$B436, 2, FALSE()) * AG212 + VLOOKUP(AH212,Cennik!$A$4:$B436, 2, FALSE()) * AI212 + VLOOKUP(AJ212,Cennik!$A$4:$B436, 2, FALSE()) * AK212 + VLOOKUP("Stamina",Cennik!$A$4:$B436,2,FALSE()) * L212,"Brak wartości")</f>
        <v>Brak wartości</v>
      </c>
      <c r="F212" s="18" t="s">
        <v>6673</v>
      </c>
      <c r="G212" s="18">
        <v>1</v>
      </c>
      <c r="H212" s="18" t="s">
        <v>4531</v>
      </c>
      <c r="I212" s="18">
        <v>4</v>
      </c>
      <c r="J212" s="18"/>
      <c r="K212" s="18">
        <v>10</v>
      </c>
      <c r="L212" s="18">
        <v>60</v>
      </c>
      <c r="M212" s="18" t="s">
        <v>12651</v>
      </c>
      <c r="N212" s="184" t="s">
        <v>6756</v>
      </c>
      <c r="O212" s="184">
        <v>1</v>
      </c>
      <c r="P212" s="677" t="s">
        <v>5911</v>
      </c>
      <c r="Q212" s="677">
        <v>1</v>
      </c>
      <c r="R212" s="674" t="s">
        <v>5896</v>
      </c>
      <c r="S212" s="675">
        <v>1</v>
      </c>
      <c r="T212" s="674" t="s">
        <v>5916</v>
      </c>
      <c r="U212" s="674">
        <v>1</v>
      </c>
      <c r="V212" s="164" t="s">
        <v>6835</v>
      </c>
      <c r="W212" s="164">
        <v>1</v>
      </c>
      <c r="X212" s="167" t="s">
        <v>5931</v>
      </c>
      <c r="Y212" s="167">
        <v>2</v>
      </c>
      <c r="Z212" s="168" t="s">
        <v>5936</v>
      </c>
      <c r="AA212" s="168">
        <v>1</v>
      </c>
      <c r="AB212" s="169" t="s">
        <v>40</v>
      </c>
      <c r="AC212" s="169"/>
      <c r="AD212" s="5" t="s">
        <v>40</v>
      </c>
      <c r="AE212" s="5"/>
      <c r="AF212" s="18" t="s">
        <v>40</v>
      </c>
      <c r="AG212" s="18"/>
      <c r="AH212" s="184" t="s">
        <v>40</v>
      </c>
      <c r="AI212" s="184"/>
      <c r="AJ212" s="677" t="s">
        <v>40</v>
      </c>
      <c r="AK212" s="677"/>
    </row>
    <row r="213" spans="1:37" ht="12.75">
      <c r="A213" s="748" t="s">
        <v>3302</v>
      </c>
      <c r="B213" s="778" t="s">
        <v>6690</v>
      </c>
      <c r="C213" s="168">
        <v>5</v>
      </c>
      <c r="D213" s="34" t="e">
        <f t="shared" si="13"/>
        <v>#VALUE!</v>
      </c>
      <c r="E213" s="34" t="str">
        <f>IFERROR(VLOOKUP(N213,Cennik!$A$4:$B436, 2, FALSE()) * O213 + VLOOKUP(P213,Cennik!$A$4:$B436, 2, FALSE()) * Q213 + VLOOKUP(R213,Cennik!$A$4:$B436, 2, FALSE()) * S213 + VLOOKUP(T213,Cennik!$A$4:$B436, 2, FALSE()) * U213 + VLOOKUP(V213,Cennik!$A$4:$B436, 2, FALSE()) * W213 + VLOOKUP(X213,Cennik!$A$4:$B436, 2, FALSE()) * Y213 + VLOOKUP(Z213,Cennik!$A$4:$B436, 2, FALSE()) * AA213 + VLOOKUP(AB213,Cennik!$A$4:$B436, 2, FALSE()) * AC213 + VLOOKUP(AD213,Cennik!$A$4:$B436, 2, FALSE()) * AE213 + VLOOKUP(AF213,Cennik!$A$4:$B436, 2, FALSE()) * AG213 + VLOOKUP(AH213,Cennik!$A$4:$B436, 2, FALSE()) * AI213 + VLOOKUP(AJ213,Cennik!$A$4:$B436, 2, FALSE()) * AK213 + VLOOKUP("Stamina",Cennik!$A$4:$B436,2,FALSE()) * L213,"Brak wartości")</f>
        <v>Brak wartości</v>
      </c>
      <c r="F213" s="18" t="s">
        <v>6673</v>
      </c>
      <c r="G213" s="5">
        <v>1</v>
      </c>
      <c r="H213" s="18" t="s">
        <v>4531</v>
      </c>
      <c r="I213" s="5">
        <v>5</v>
      </c>
      <c r="J213" s="37"/>
      <c r="K213" s="5">
        <v>10</v>
      </c>
      <c r="L213" s="5">
        <v>100</v>
      </c>
      <c r="M213" s="5" t="s">
        <v>12651</v>
      </c>
      <c r="N213" s="161" t="s">
        <v>6756</v>
      </c>
      <c r="O213" s="184">
        <v>1</v>
      </c>
      <c r="P213" s="162" t="s">
        <v>5911</v>
      </c>
      <c r="Q213" s="162">
        <v>1</v>
      </c>
      <c r="R213" s="164" t="s">
        <v>5896</v>
      </c>
      <c r="S213" s="163">
        <v>1</v>
      </c>
      <c r="T213" s="164" t="s">
        <v>5916</v>
      </c>
      <c r="U213" s="164">
        <v>1</v>
      </c>
      <c r="V213" s="164" t="s">
        <v>6855</v>
      </c>
      <c r="W213" s="164">
        <v>1</v>
      </c>
      <c r="X213" s="167" t="s">
        <v>5931</v>
      </c>
      <c r="Y213" s="167">
        <v>3</v>
      </c>
      <c r="Z213" s="168" t="s">
        <v>5936</v>
      </c>
      <c r="AA213" s="168">
        <v>1</v>
      </c>
      <c r="AB213" s="169" t="s">
        <v>5946</v>
      </c>
      <c r="AC213" s="169">
        <v>1</v>
      </c>
      <c r="AD213" s="5" t="s">
        <v>40</v>
      </c>
      <c r="AE213" s="37"/>
      <c r="AF213" s="5" t="s">
        <v>40</v>
      </c>
      <c r="AG213" s="37"/>
      <c r="AH213" s="161" t="s">
        <v>40</v>
      </c>
      <c r="AI213" s="197"/>
      <c r="AJ213" s="162" t="s">
        <v>40</v>
      </c>
      <c r="AK213" s="198"/>
    </row>
    <row r="214" spans="1:37" ht="12.75">
      <c r="A214" s="784"/>
      <c r="B214" s="366"/>
      <c r="C214" s="366"/>
      <c r="D214" s="785"/>
      <c r="E214" s="785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674"/>
      <c r="U214" s="674"/>
      <c r="V214" s="164"/>
      <c r="W214" s="164"/>
      <c r="X214" s="368"/>
      <c r="Y214" s="786"/>
      <c r="Z214" s="368"/>
      <c r="AA214" s="786"/>
      <c r="AB214" s="368"/>
      <c r="AC214" s="786"/>
      <c r="AD214" s="368"/>
      <c r="AE214" s="786"/>
      <c r="AF214" s="366"/>
      <c r="AG214" s="366"/>
      <c r="AH214" s="366"/>
      <c r="AI214" s="366"/>
      <c r="AJ214" s="366"/>
      <c r="AK214" s="366"/>
    </row>
    <row r="215" spans="1:37" ht="12.75">
      <c r="A215" s="748" t="s">
        <v>3302</v>
      </c>
      <c r="B215" s="762" t="s">
        <v>6693</v>
      </c>
      <c r="C215" s="680">
        <v>1</v>
      </c>
      <c r="D215" s="54" t="e">
        <f t="shared" ref="D215:D224" si="14">E215/G215</f>
        <v>#VALUE!</v>
      </c>
      <c r="E215" s="54" t="str">
        <f>IFERROR(VLOOKUP(N215,Cennik!$A$4:$B436, 2, FALSE()) * O215 + VLOOKUP(P215,Cennik!$A$4:$B436, 2, FALSE()) * Q215 + VLOOKUP(R215,Cennik!$A$4:$B436, 2, FALSE()) * S215 + VLOOKUP(T215,Cennik!$A$4:$B436, 2, FALSE()) * U215 + VLOOKUP(V215,Cennik!$A$4:$B436, 2, FALSE()) * W215 + VLOOKUP(X215,Cennik!$A$4:$B436, 2, FALSE()) * Y215 + VLOOKUP(Z215,Cennik!$A$4:$B436, 2, FALSE()) * AA215 + VLOOKUP(AB215,Cennik!$A$4:$B436, 2, FALSE()) * AC215 + VLOOKUP(AD215,Cennik!$A$4:$B436, 2, FALSE()) * AE215 + VLOOKUP(AF215,Cennik!$A$4:$B436, 2, FALSE()) * AG215 + VLOOKUP(AH215,Cennik!$A$4:$B436, 2, FALSE()) * AI215 + VLOOKUP(AJ215,Cennik!$A$4:$B436, 2, FALSE()) * AK215 + VLOOKUP("Stamina",Cennik!$A$4:$B436,2,FALSE()) * L215,"Brak wartości")</f>
        <v>Brak wartości</v>
      </c>
      <c r="F215" s="18" t="s">
        <v>6694</v>
      </c>
      <c r="G215" s="18">
        <v>1</v>
      </c>
      <c r="H215" s="18" t="s">
        <v>4531</v>
      </c>
      <c r="I215" s="18">
        <v>3</v>
      </c>
      <c r="J215" s="18"/>
      <c r="K215" s="18">
        <v>5</v>
      </c>
      <c r="L215" s="18">
        <v>20</v>
      </c>
      <c r="M215" s="18" t="s">
        <v>12651</v>
      </c>
      <c r="N215" s="184" t="s">
        <v>6756</v>
      </c>
      <c r="O215" s="184">
        <v>1</v>
      </c>
      <c r="P215" s="677" t="s">
        <v>5901</v>
      </c>
      <c r="Q215" s="677">
        <v>1</v>
      </c>
      <c r="R215" s="674" t="s">
        <v>5896</v>
      </c>
      <c r="S215" s="675">
        <v>1</v>
      </c>
      <c r="T215" s="672" t="s">
        <v>12067</v>
      </c>
      <c r="U215" s="675">
        <v>1</v>
      </c>
      <c r="V215" s="166" t="s">
        <v>40</v>
      </c>
      <c r="W215" s="166"/>
      <c r="X215" s="167" t="s">
        <v>40</v>
      </c>
      <c r="Y215" s="182"/>
      <c r="Z215" s="168" t="s">
        <v>40</v>
      </c>
      <c r="AA215" s="201"/>
      <c r="AB215" s="169" t="s">
        <v>40</v>
      </c>
      <c r="AC215" s="202"/>
      <c r="AD215" s="5" t="s">
        <v>40</v>
      </c>
      <c r="AE215" s="37"/>
      <c r="AF215" s="18" t="s">
        <v>40</v>
      </c>
      <c r="AG215" s="18"/>
      <c r="AH215" s="184" t="s">
        <v>40</v>
      </c>
      <c r="AI215" s="184"/>
      <c r="AJ215" s="677" t="s">
        <v>40</v>
      </c>
      <c r="AK215" s="677"/>
    </row>
    <row r="216" spans="1:37" ht="12.75">
      <c r="A216" s="748" t="s">
        <v>3302</v>
      </c>
      <c r="B216" s="765" t="s">
        <v>6698</v>
      </c>
      <c r="C216" s="680">
        <v>3</v>
      </c>
      <c r="D216" s="54" t="e">
        <f t="shared" si="14"/>
        <v>#VALUE!</v>
      </c>
      <c r="E216" s="54" t="str">
        <f>IFERROR(VLOOKUP(N216,Cennik!$A$4:$B436, 2, FALSE()) * O216 + VLOOKUP(P216,Cennik!$A$4:$B436, 2, FALSE()) * Q216 + VLOOKUP(R216,Cennik!$A$4:$B436, 2, FALSE()) * S216 + VLOOKUP(T216,Cennik!$A$4:$B436, 2, FALSE()) * U216 + VLOOKUP(V216,Cennik!$A$4:$B436, 2, FALSE()) * W216 + VLOOKUP(X216,Cennik!$A$4:$B436, 2, FALSE()) * Y216 + VLOOKUP(Z216,Cennik!$A$4:$B436, 2, FALSE()) * AA216 + VLOOKUP(AB216,Cennik!$A$4:$B436, 2, FALSE()) * AC216 + VLOOKUP(AD216,Cennik!$A$4:$B436, 2, FALSE()) * AE216 + VLOOKUP(AF216,Cennik!$A$4:$B436, 2, FALSE()) * AG216 + VLOOKUP(AH216,Cennik!$A$4:$B436, 2, FALSE()) * AI216 + VLOOKUP(AJ216,Cennik!$A$4:$B436, 2, FALSE()) * AK216 + VLOOKUP("Stamina",Cennik!$A$4:$B436,2,FALSE()) * L216,"Brak wartości")</f>
        <v>Brak wartości</v>
      </c>
      <c r="F216" s="18" t="s">
        <v>6694</v>
      </c>
      <c r="G216" s="18">
        <v>1</v>
      </c>
      <c r="H216" s="18" t="s">
        <v>4531</v>
      </c>
      <c r="I216" s="18">
        <v>4</v>
      </c>
      <c r="J216" s="18"/>
      <c r="K216" s="18">
        <v>5</v>
      </c>
      <c r="L216" s="18">
        <v>40</v>
      </c>
      <c r="M216" s="18" t="s">
        <v>12651</v>
      </c>
      <c r="N216" s="184" t="s">
        <v>6756</v>
      </c>
      <c r="O216" s="184">
        <v>1</v>
      </c>
      <c r="P216" s="677" t="s">
        <v>5911</v>
      </c>
      <c r="Q216" s="677">
        <v>1</v>
      </c>
      <c r="R216" s="674" t="s">
        <v>5896</v>
      </c>
      <c r="S216" s="675">
        <v>1</v>
      </c>
      <c r="T216" s="675" t="s">
        <v>5916</v>
      </c>
      <c r="U216" s="675">
        <v>1</v>
      </c>
      <c r="V216" s="166" t="s">
        <v>6815</v>
      </c>
      <c r="W216" s="166">
        <v>1</v>
      </c>
      <c r="X216" s="167" t="s">
        <v>5931</v>
      </c>
      <c r="Y216" s="167">
        <v>1</v>
      </c>
      <c r="Z216" s="168" t="s">
        <v>40</v>
      </c>
      <c r="AA216" s="168"/>
      <c r="AB216" s="169" t="s">
        <v>40</v>
      </c>
      <c r="AC216" s="169"/>
      <c r="AD216" s="5" t="s">
        <v>40</v>
      </c>
      <c r="AE216" s="37"/>
      <c r="AF216" s="18" t="s">
        <v>40</v>
      </c>
      <c r="AG216" s="18"/>
      <c r="AH216" s="184" t="s">
        <v>40</v>
      </c>
      <c r="AI216" s="184"/>
      <c r="AJ216" s="677" t="s">
        <v>40</v>
      </c>
      <c r="AK216" s="677"/>
    </row>
    <row r="217" spans="1:37" ht="12.75">
      <c r="A217" s="748" t="s">
        <v>3302</v>
      </c>
      <c r="B217" s="764" t="s">
        <v>6702</v>
      </c>
      <c r="C217" s="680">
        <v>3</v>
      </c>
      <c r="D217" s="54" t="e">
        <f t="shared" si="14"/>
        <v>#VALUE!</v>
      </c>
      <c r="E217" s="54" t="str">
        <f>IFERROR(VLOOKUP(N217,Cennik!$A$4:$B436, 2, FALSE()) * O217 + VLOOKUP(P217,Cennik!$A$4:$B436, 2, FALSE()) * Q217 + VLOOKUP(R217,Cennik!$A$4:$B436, 2, FALSE()) * S217 + VLOOKUP(T217,Cennik!$A$4:$B436, 2, FALSE()) * U217 + VLOOKUP(V217,Cennik!$A$4:$B436, 2, FALSE()) * W217 + VLOOKUP(X217,Cennik!$A$4:$B436, 2, FALSE()) * Y217 + VLOOKUP(Z217,Cennik!$A$4:$B436, 2, FALSE()) * AA217 + VLOOKUP(AB217,Cennik!$A$4:$B436, 2, FALSE()) * AC217 + VLOOKUP(AD217,Cennik!$A$4:$B436, 2, FALSE()) * AE217 + VLOOKUP(AF217,Cennik!$A$4:$B436, 2, FALSE()) * AG217 + VLOOKUP(AH217,Cennik!$A$4:$B436, 2, FALSE()) * AI217 + VLOOKUP(AJ217,Cennik!$A$4:$B436, 2, FALSE()) * AK217 + VLOOKUP("Stamina",Cennik!$A$4:$B436,2,FALSE()) * L217,"Brak wartości")</f>
        <v>Brak wartości</v>
      </c>
      <c r="F217" s="18" t="s">
        <v>6694</v>
      </c>
      <c r="G217" s="18">
        <v>1</v>
      </c>
      <c r="H217" s="18" t="s">
        <v>4531</v>
      </c>
      <c r="I217" s="18">
        <v>4</v>
      </c>
      <c r="J217" s="18"/>
      <c r="K217" s="18">
        <v>5</v>
      </c>
      <c r="L217" s="18">
        <v>40</v>
      </c>
      <c r="M217" s="18" t="s">
        <v>12651</v>
      </c>
      <c r="N217" s="184" t="s">
        <v>6756</v>
      </c>
      <c r="O217" s="184">
        <v>1</v>
      </c>
      <c r="P217" s="677" t="s">
        <v>5911</v>
      </c>
      <c r="Q217" s="677">
        <v>1</v>
      </c>
      <c r="R217" s="674" t="s">
        <v>5896</v>
      </c>
      <c r="S217" s="675">
        <v>1</v>
      </c>
      <c r="T217" s="675" t="s">
        <v>5916</v>
      </c>
      <c r="U217" s="675">
        <v>1</v>
      </c>
      <c r="V217" s="166" t="s">
        <v>6815</v>
      </c>
      <c r="W217" s="166">
        <v>1</v>
      </c>
      <c r="X217" s="167" t="s">
        <v>5931</v>
      </c>
      <c r="Y217" s="167">
        <v>1</v>
      </c>
      <c r="Z217" s="168" t="s">
        <v>40</v>
      </c>
      <c r="AA217" s="168"/>
      <c r="AB217" s="169" t="s">
        <v>40</v>
      </c>
      <c r="AC217" s="169"/>
      <c r="AD217" s="5" t="s">
        <v>40</v>
      </c>
      <c r="AE217" s="37"/>
      <c r="AF217" s="18" t="s">
        <v>40</v>
      </c>
      <c r="AG217" s="18"/>
      <c r="AH217" s="184" t="s">
        <v>40</v>
      </c>
      <c r="AI217" s="184"/>
      <c r="AJ217" s="677" t="s">
        <v>40</v>
      </c>
      <c r="AK217" s="677"/>
    </row>
    <row r="218" spans="1:37" ht="12.75">
      <c r="A218" s="748" t="s">
        <v>3302</v>
      </c>
      <c r="B218" s="764" t="s">
        <v>6706</v>
      </c>
      <c r="C218" s="680">
        <v>3</v>
      </c>
      <c r="D218" s="54" t="e">
        <f t="shared" si="14"/>
        <v>#VALUE!</v>
      </c>
      <c r="E218" s="54" t="str">
        <f>IFERROR(VLOOKUP(N218,Cennik!$A$4:$B436, 2, FALSE()) * O218 + VLOOKUP(P218,Cennik!$A$4:$B436, 2, FALSE()) * Q218 + VLOOKUP(R218,Cennik!$A$4:$B436, 2, FALSE()) * S218 + VLOOKUP(T218,Cennik!$A$4:$B436, 2, FALSE()) * U218 + VLOOKUP(V218,Cennik!$A$4:$B436, 2, FALSE()) * W218 + VLOOKUP(X218,Cennik!$A$4:$B436, 2, FALSE()) * Y218 + VLOOKUP(Z218,Cennik!$A$4:$B436, 2, FALSE()) * AA218 + VLOOKUP(AB218,Cennik!$A$4:$B436, 2, FALSE()) * AC218 + VLOOKUP(AD218,Cennik!$A$4:$B436, 2, FALSE()) * AE218 + VLOOKUP(AF218,Cennik!$A$4:$B436, 2, FALSE()) * AG218 + VLOOKUP(AH218,Cennik!$A$4:$B436, 2, FALSE()) * AI218 + VLOOKUP(AJ218,Cennik!$A$4:$B436, 2, FALSE()) * AK218 + VLOOKUP("Stamina",Cennik!$A$4:$B436,2,FALSE()) * L218,"Brak wartości")</f>
        <v>Brak wartości</v>
      </c>
      <c r="F218" s="18" t="s">
        <v>6694</v>
      </c>
      <c r="G218" s="18">
        <v>1</v>
      </c>
      <c r="H218" s="18" t="s">
        <v>4531</v>
      </c>
      <c r="I218" s="18">
        <v>4</v>
      </c>
      <c r="J218" s="18"/>
      <c r="K218" s="18">
        <v>5</v>
      </c>
      <c r="L218" s="18">
        <v>40</v>
      </c>
      <c r="M218" s="18" t="s">
        <v>12651</v>
      </c>
      <c r="N218" s="184" t="s">
        <v>6756</v>
      </c>
      <c r="O218" s="184">
        <v>1</v>
      </c>
      <c r="P218" s="677" t="s">
        <v>5911</v>
      </c>
      <c r="Q218" s="677">
        <v>1</v>
      </c>
      <c r="R218" s="674" t="s">
        <v>5896</v>
      </c>
      <c r="S218" s="675">
        <v>1</v>
      </c>
      <c r="T218" s="675" t="s">
        <v>5916</v>
      </c>
      <c r="U218" s="675">
        <v>1</v>
      </c>
      <c r="V218" s="166" t="s">
        <v>6815</v>
      </c>
      <c r="W218" s="166">
        <v>1</v>
      </c>
      <c r="X218" s="167" t="s">
        <v>5931</v>
      </c>
      <c r="Y218" s="167">
        <v>1</v>
      </c>
      <c r="Z218" s="168" t="s">
        <v>40</v>
      </c>
      <c r="AA218" s="168"/>
      <c r="AB218" s="169" t="s">
        <v>40</v>
      </c>
      <c r="AC218" s="169"/>
      <c r="AD218" s="5" t="s">
        <v>40</v>
      </c>
      <c r="AE218" s="37"/>
      <c r="AF218" s="18" t="s">
        <v>40</v>
      </c>
      <c r="AG218" s="18"/>
      <c r="AH218" s="184" t="s">
        <v>40</v>
      </c>
      <c r="AI218" s="184"/>
      <c r="AJ218" s="677" t="s">
        <v>40</v>
      </c>
      <c r="AK218" s="677"/>
    </row>
    <row r="219" spans="1:37" ht="12.75">
      <c r="A219" s="748" t="s">
        <v>3302</v>
      </c>
      <c r="B219" s="787" t="s">
        <v>6710</v>
      </c>
      <c r="C219" s="680">
        <v>4</v>
      </c>
      <c r="D219" s="54" t="e">
        <f t="shared" si="14"/>
        <v>#VALUE!</v>
      </c>
      <c r="E219" s="54" t="str">
        <f>IFERROR(VLOOKUP(N219,Cennik!$A$4:$B436, 2, FALSE()) * O219 + VLOOKUP(P219,Cennik!$A$4:$B436, 2, FALSE()) * Q219 + VLOOKUP(R219,Cennik!$A$4:$B436, 2, FALSE()) * S219 + VLOOKUP(T219,Cennik!$A$4:$B436, 2, FALSE()) * U219 + VLOOKUP(V219,Cennik!$A$4:$B436, 2, FALSE()) * W219 + VLOOKUP(X219,Cennik!$A$4:$B436, 2, FALSE()) * Y219 + VLOOKUP(Z219,Cennik!$A$4:$B436, 2, FALSE()) * AA219 + VLOOKUP(AB219,Cennik!$A$4:$B436, 2, FALSE()) * AC219 + VLOOKUP(AD219,Cennik!$A$4:$B436, 2, FALSE()) * AE219 + VLOOKUP(AF219,Cennik!$A$4:$B436, 2, FALSE()) * AG219 + VLOOKUP(AH219,Cennik!$A$4:$B436, 2, FALSE()) * AI219 + VLOOKUP(AJ219,Cennik!$A$4:$B436, 2, FALSE()) * AK219 + VLOOKUP("Stamina",Cennik!$A$4:$B436,2,FALSE()) * L219,"Brak wartości")</f>
        <v>Brak wartości</v>
      </c>
      <c r="F219" s="18" t="s">
        <v>6694</v>
      </c>
      <c r="G219" s="18">
        <v>1</v>
      </c>
      <c r="H219" s="18" t="s">
        <v>4531</v>
      </c>
      <c r="I219" s="18">
        <v>4</v>
      </c>
      <c r="J219" s="18"/>
      <c r="K219" s="18">
        <v>10</v>
      </c>
      <c r="L219" s="18">
        <v>60</v>
      </c>
      <c r="M219" s="18" t="s">
        <v>12651</v>
      </c>
      <c r="N219" s="184" t="s">
        <v>6756</v>
      </c>
      <c r="O219" s="184">
        <v>1</v>
      </c>
      <c r="P219" s="677" t="s">
        <v>5911</v>
      </c>
      <c r="Q219" s="677">
        <v>1</v>
      </c>
      <c r="R219" s="674" t="s">
        <v>5896</v>
      </c>
      <c r="S219" s="675">
        <v>1</v>
      </c>
      <c r="T219" s="675" t="s">
        <v>5916</v>
      </c>
      <c r="U219" s="675">
        <v>1</v>
      </c>
      <c r="V219" s="166" t="s">
        <v>6837</v>
      </c>
      <c r="W219" s="166">
        <v>1</v>
      </c>
      <c r="X219" s="167" t="s">
        <v>5931</v>
      </c>
      <c r="Y219" s="167">
        <v>2</v>
      </c>
      <c r="Z219" s="168" t="s">
        <v>5936</v>
      </c>
      <c r="AA219" s="168">
        <v>1</v>
      </c>
      <c r="AB219" s="169" t="s">
        <v>40</v>
      </c>
      <c r="AC219" s="169"/>
      <c r="AD219" s="5" t="s">
        <v>40</v>
      </c>
      <c r="AE219" s="5"/>
      <c r="AF219" s="18" t="s">
        <v>40</v>
      </c>
      <c r="AG219" s="18"/>
      <c r="AH219" s="184" t="s">
        <v>40</v>
      </c>
      <c r="AI219" s="184"/>
      <c r="AJ219" s="677" t="s">
        <v>40</v>
      </c>
      <c r="AK219" s="677"/>
    </row>
    <row r="220" spans="1:37" ht="12.75">
      <c r="A220" s="748" t="s">
        <v>3302</v>
      </c>
      <c r="B220" s="766" t="s">
        <v>6714</v>
      </c>
      <c r="C220" s="680">
        <v>4</v>
      </c>
      <c r="D220" s="54" t="e">
        <f t="shared" si="14"/>
        <v>#VALUE!</v>
      </c>
      <c r="E220" s="54" t="str">
        <f>IFERROR(VLOOKUP(N220,Cennik!$A$4:$B436, 2, FALSE()) * O220 + VLOOKUP(P220,Cennik!$A$4:$B436, 2, FALSE()) * Q220 + VLOOKUP(R220,Cennik!$A$4:$B436, 2, FALSE()) * S220 + VLOOKUP(T220,Cennik!$A$4:$B436, 2, FALSE()) * U220 + VLOOKUP(V220,Cennik!$A$4:$B436, 2, FALSE()) * W220 + VLOOKUP(X220,Cennik!$A$4:$B436, 2, FALSE()) * Y220 + VLOOKUP(Z220,Cennik!$A$4:$B436, 2, FALSE()) * AA220 + VLOOKUP(AB220,Cennik!$A$4:$B436, 2, FALSE()) * AC220 + VLOOKUP(AD220,Cennik!$A$4:$B436, 2, FALSE()) * AE220 + VLOOKUP(AF220,Cennik!$A$4:$B436, 2, FALSE()) * AG220 + VLOOKUP(AH220,Cennik!$A$4:$B436, 2, FALSE()) * AI220 + VLOOKUP(AJ220,Cennik!$A$4:$B436, 2, FALSE()) * AK220 + VLOOKUP("Stamina",Cennik!$A$4:$B436,2,FALSE()) * L220,"Brak wartości")</f>
        <v>Brak wartości</v>
      </c>
      <c r="F220" s="18" t="s">
        <v>6694</v>
      </c>
      <c r="G220" s="18">
        <v>1</v>
      </c>
      <c r="H220" s="18" t="s">
        <v>4531</v>
      </c>
      <c r="I220" s="18">
        <v>4</v>
      </c>
      <c r="J220" s="18"/>
      <c r="K220" s="18">
        <v>10</v>
      </c>
      <c r="L220" s="18">
        <v>60</v>
      </c>
      <c r="M220" s="18" t="s">
        <v>12651</v>
      </c>
      <c r="N220" s="184" t="s">
        <v>6756</v>
      </c>
      <c r="O220" s="184">
        <v>1</v>
      </c>
      <c r="P220" s="677" t="s">
        <v>5911</v>
      </c>
      <c r="Q220" s="677">
        <v>1</v>
      </c>
      <c r="R220" s="674" t="s">
        <v>5896</v>
      </c>
      <c r="S220" s="675">
        <v>1</v>
      </c>
      <c r="T220" s="675" t="s">
        <v>5916</v>
      </c>
      <c r="U220" s="675">
        <v>1</v>
      </c>
      <c r="V220" s="166" t="s">
        <v>6837</v>
      </c>
      <c r="W220" s="166">
        <v>1</v>
      </c>
      <c r="X220" s="167" t="s">
        <v>5931</v>
      </c>
      <c r="Y220" s="167">
        <v>2</v>
      </c>
      <c r="Z220" s="168" t="s">
        <v>5936</v>
      </c>
      <c r="AA220" s="168">
        <v>1</v>
      </c>
      <c r="AB220" s="169" t="s">
        <v>40</v>
      </c>
      <c r="AC220" s="169"/>
      <c r="AD220" s="5" t="s">
        <v>40</v>
      </c>
      <c r="AE220" s="5"/>
      <c r="AF220" s="18" t="s">
        <v>40</v>
      </c>
      <c r="AG220" s="18"/>
      <c r="AH220" s="184" t="s">
        <v>40</v>
      </c>
      <c r="AI220" s="184"/>
      <c r="AJ220" s="677" t="s">
        <v>40</v>
      </c>
      <c r="AK220" s="677"/>
    </row>
    <row r="221" spans="1:37" ht="12.75">
      <c r="A221" s="748" t="s">
        <v>3302</v>
      </c>
      <c r="B221" s="766" t="s">
        <v>6718</v>
      </c>
      <c r="C221" s="680">
        <v>4</v>
      </c>
      <c r="D221" s="54" t="e">
        <f t="shared" si="14"/>
        <v>#VALUE!</v>
      </c>
      <c r="E221" s="54" t="str">
        <f>IFERROR(VLOOKUP(N221,Cennik!$A$4:$B436, 2, FALSE()) * O221 + VLOOKUP(P221,Cennik!$A$4:$B436, 2, FALSE()) * Q221 + VLOOKUP(R221,Cennik!$A$4:$B436, 2, FALSE()) * S221 + VLOOKUP(T221,Cennik!$A$4:$B436, 2, FALSE()) * U221 + VLOOKUP(V221,Cennik!$A$4:$B436, 2, FALSE()) * W221 + VLOOKUP(X221,Cennik!$A$4:$B436, 2, FALSE()) * Y221 + VLOOKUP(Z221,Cennik!$A$4:$B436, 2, FALSE()) * AA221 + VLOOKUP(AB221,Cennik!$A$4:$B436, 2, FALSE()) * AC221 + VLOOKUP(AD221,Cennik!$A$4:$B436, 2, FALSE()) * AE221 + VLOOKUP(AF221,Cennik!$A$4:$B436, 2, FALSE()) * AG221 + VLOOKUP(AH221,Cennik!$A$4:$B436, 2, FALSE()) * AI221 + VLOOKUP(AJ221,Cennik!$A$4:$B436, 2, FALSE()) * AK221 + VLOOKUP("Stamina",Cennik!$A$4:$B436,2,FALSE()) * L221,"Brak wartości")</f>
        <v>Brak wartości</v>
      </c>
      <c r="F221" s="18" t="s">
        <v>6694</v>
      </c>
      <c r="G221" s="18">
        <v>1</v>
      </c>
      <c r="H221" s="18" t="s">
        <v>4531</v>
      </c>
      <c r="I221" s="18">
        <v>4</v>
      </c>
      <c r="J221" s="18"/>
      <c r="K221" s="18">
        <v>10</v>
      </c>
      <c r="L221" s="18">
        <v>60</v>
      </c>
      <c r="M221" s="18" t="s">
        <v>12651</v>
      </c>
      <c r="N221" s="184" t="s">
        <v>6756</v>
      </c>
      <c r="O221" s="184">
        <v>1</v>
      </c>
      <c r="P221" s="677" t="s">
        <v>5911</v>
      </c>
      <c r="Q221" s="677">
        <v>1</v>
      </c>
      <c r="R221" s="674" t="s">
        <v>5896</v>
      </c>
      <c r="S221" s="675">
        <v>1</v>
      </c>
      <c r="T221" s="675" t="s">
        <v>5916</v>
      </c>
      <c r="U221" s="675">
        <v>1</v>
      </c>
      <c r="V221" s="166" t="s">
        <v>6837</v>
      </c>
      <c r="W221" s="166">
        <v>1</v>
      </c>
      <c r="X221" s="167" t="s">
        <v>5931</v>
      </c>
      <c r="Y221" s="167">
        <v>2</v>
      </c>
      <c r="Z221" s="168" t="s">
        <v>5936</v>
      </c>
      <c r="AA221" s="168">
        <v>1</v>
      </c>
      <c r="AB221" s="169" t="s">
        <v>40</v>
      </c>
      <c r="AC221" s="169"/>
      <c r="AD221" s="5" t="s">
        <v>40</v>
      </c>
      <c r="AE221" s="5"/>
      <c r="AF221" s="18" t="s">
        <v>40</v>
      </c>
      <c r="AG221" s="18"/>
      <c r="AH221" s="184" t="s">
        <v>40</v>
      </c>
      <c r="AI221" s="184"/>
      <c r="AJ221" s="677" t="s">
        <v>40</v>
      </c>
      <c r="AK221" s="677"/>
    </row>
    <row r="222" spans="1:37" ht="12.75">
      <c r="A222" s="748" t="s">
        <v>3302</v>
      </c>
      <c r="B222" s="767" t="s">
        <v>6722</v>
      </c>
      <c r="C222" s="680">
        <v>5</v>
      </c>
      <c r="D222" s="54" t="e">
        <f t="shared" si="14"/>
        <v>#VALUE!</v>
      </c>
      <c r="E222" s="54" t="str">
        <f>IFERROR(VLOOKUP(N222,Cennik!$A$4:$B436, 2, FALSE()) * O222 + VLOOKUP(P222,Cennik!$A$4:$B436, 2, FALSE()) * Q222 + VLOOKUP(R222,Cennik!$A$4:$B436, 2, FALSE()) * S222 + VLOOKUP(T222,Cennik!$A$4:$B436, 2, FALSE()) * U222 + VLOOKUP(V222,Cennik!$A$4:$B436, 2, FALSE()) * W222 + VLOOKUP(X222,Cennik!$A$4:$B436, 2, FALSE()) * Y222 + VLOOKUP(Z222,Cennik!$A$4:$B436, 2, FALSE()) * AA222 + VLOOKUP(AB222,Cennik!$A$4:$B436, 2, FALSE()) * AC222 + VLOOKUP(AD222,Cennik!$A$4:$B436, 2, FALSE()) * AE222 + VLOOKUP(AF222,Cennik!$A$4:$B436, 2, FALSE()) * AG222 + VLOOKUP(AH222,Cennik!$A$4:$B436, 2, FALSE()) * AI222 + VLOOKUP(AJ222,Cennik!$A$4:$B436, 2, FALSE()) * AK222 + VLOOKUP("Stamina",Cennik!$A$4:$B436,2,FALSE()) * L222,"Brak wartości")</f>
        <v>Brak wartości</v>
      </c>
      <c r="F222" s="18" t="s">
        <v>6694</v>
      </c>
      <c r="G222" s="18">
        <v>1</v>
      </c>
      <c r="H222" s="18" t="s">
        <v>4531</v>
      </c>
      <c r="I222" s="18">
        <v>5</v>
      </c>
      <c r="J222" s="18"/>
      <c r="K222" s="18">
        <v>10</v>
      </c>
      <c r="L222" s="18">
        <v>100</v>
      </c>
      <c r="M222" s="18" t="s">
        <v>12651</v>
      </c>
      <c r="N222" s="184" t="s">
        <v>6756</v>
      </c>
      <c r="O222" s="184">
        <v>1</v>
      </c>
      <c r="P222" s="677" t="s">
        <v>5911</v>
      </c>
      <c r="Q222" s="677">
        <v>1</v>
      </c>
      <c r="R222" s="674" t="s">
        <v>5896</v>
      </c>
      <c r="S222" s="675">
        <v>1</v>
      </c>
      <c r="T222" s="675" t="s">
        <v>5916</v>
      </c>
      <c r="U222" s="675">
        <v>1</v>
      </c>
      <c r="V222" s="166" t="s">
        <v>6859</v>
      </c>
      <c r="W222" s="166">
        <v>1</v>
      </c>
      <c r="X222" s="167" t="s">
        <v>5931</v>
      </c>
      <c r="Y222" s="167">
        <v>3</v>
      </c>
      <c r="Z222" s="168" t="s">
        <v>5936</v>
      </c>
      <c r="AA222" s="168">
        <v>1</v>
      </c>
      <c r="AB222" s="169" t="s">
        <v>5946</v>
      </c>
      <c r="AC222" s="169">
        <v>1</v>
      </c>
      <c r="AD222" s="5" t="s">
        <v>40</v>
      </c>
      <c r="AE222" s="5"/>
      <c r="AF222" s="18" t="s">
        <v>40</v>
      </c>
      <c r="AG222" s="18"/>
      <c r="AH222" s="184" t="s">
        <v>40</v>
      </c>
      <c r="AI222" s="184"/>
      <c r="AJ222" s="677" t="s">
        <v>40</v>
      </c>
      <c r="AK222" s="677"/>
    </row>
    <row r="223" spans="1:37" ht="12.75">
      <c r="A223" s="748" t="s">
        <v>3302</v>
      </c>
      <c r="B223" s="767" t="s">
        <v>6726</v>
      </c>
      <c r="C223" s="680">
        <v>5</v>
      </c>
      <c r="D223" s="54" t="e">
        <f t="shared" si="14"/>
        <v>#VALUE!</v>
      </c>
      <c r="E223" s="54" t="str">
        <f>IFERROR(VLOOKUP(N223,Cennik!$A$4:$B436, 2, FALSE()) * O223 + VLOOKUP(P223,Cennik!$A$4:$B436, 2, FALSE()) * Q223 + VLOOKUP(R223,Cennik!$A$4:$B436, 2, FALSE()) * S223 + VLOOKUP(T223,Cennik!$A$4:$B436, 2, FALSE()) * U223 + VLOOKUP(V223,Cennik!$A$4:$B436, 2, FALSE()) * W223 + VLOOKUP(X223,Cennik!$A$4:$B436, 2, FALSE()) * Y223 + VLOOKUP(Z223,Cennik!$A$4:$B436, 2, FALSE()) * AA223 + VLOOKUP(AB223,Cennik!$A$4:$B436, 2, FALSE()) * AC223 + VLOOKUP(AD223,Cennik!$A$4:$B436, 2, FALSE()) * AE223 + VLOOKUP(AF223,Cennik!$A$4:$B436, 2, FALSE()) * AG223 + VLOOKUP(AH223,Cennik!$A$4:$B436, 2, FALSE()) * AI223 + VLOOKUP(AJ223,Cennik!$A$4:$B436, 2, FALSE()) * AK223 + VLOOKUP("Stamina",Cennik!$A$4:$B436,2,FALSE()) * L223,"Brak wartości")</f>
        <v>Brak wartości</v>
      </c>
      <c r="F223" s="18" t="s">
        <v>6694</v>
      </c>
      <c r="G223" s="18">
        <v>1</v>
      </c>
      <c r="H223" s="18" t="s">
        <v>4531</v>
      </c>
      <c r="I223" s="18">
        <v>5</v>
      </c>
      <c r="J223" s="18"/>
      <c r="K223" s="18">
        <v>10</v>
      </c>
      <c r="L223" s="18">
        <v>100</v>
      </c>
      <c r="M223" s="18" t="s">
        <v>12651</v>
      </c>
      <c r="N223" s="184" t="s">
        <v>6756</v>
      </c>
      <c r="O223" s="184">
        <v>1</v>
      </c>
      <c r="P223" s="677" t="s">
        <v>5911</v>
      </c>
      <c r="Q223" s="677">
        <v>1</v>
      </c>
      <c r="R223" s="674" t="s">
        <v>5896</v>
      </c>
      <c r="S223" s="675">
        <v>1</v>
      </c>
      <c r="T223" s="675" t="s">
        <v>5916</v>
      </c>
      <c r="U223" s="675">
        <v>1</v>
      </c>
      <c r="V223" s="166" t="s">
        <v>6859</v>
      </c>
      <c r="W223" s="166">
        <v>1</v>
      </c>
      <c r="X223" s="167" t="s">
        <v>5931</v>
      </c>
      <c r="Y223" s="167">
        <v>3</v>
      </c>
      <c r="Z223" s="168" t="s">
        <v>5936</v>
      </c>
      <c r="AA223" s="168">
        <v>1</v>
      </c>
      <c r="AB223" s="169" t="s">
        <v>5946</v>
      </c>
      <c r="AC223" s="169">
        <v>1</v>
      </c>
      <c r="AD223" s="5" t="s">
        <v>40</v>
      </c>
      <c r="AE223" s="5"/>
      <c r="AF223" s="18" t="s">
        <v>40</v>
      </c>
      <c r="AG223" s="18"/>
      <c r="AH223" s="184" t="s">
        <v>40</v>
      </c>
      <c r="AI223" s="184"/>
      <c r="AJ223" s="677" t="s">
        <v>40</v>
      </c>
      <c r="AK223" s="677"/>
    </row>
    <row r="224" spans="1:37" ht="12.75">
      <c r="A224" s="748" t="s">
        <v>3302</v>
      </c>
      <c r="B224" s="767" t="s">
        <v>6730</v>
      </c>
      <c r="C224" s="680">
        <v>5</v>
      </c>
      <c r="D224" s="54" t="e">
        <f t="shared" si="14"/>
        <v>#VALUE!</v>
      </c>
      <c r="E224" s="54" t="str">
        <f>IFERROR(VLOOKUP(N224,Cennik!$A$4:$B436, 2, FALSE()) * O224 + VLOOKUP(P224,Cennik!$A$4:$B436, 2, FALSE()) * Q224 + VLOOKUP(R224,Cennik!$A$4:$B436, 2, FALSE()) * S224 + VLOOKUP(T224,Cennik!$A$4:$B436, 2, FALSE()) * U224 + VLOOKUP(V224,Cennik!$A$4:$B436, 2, FALSE()) * W224 + VLOOKUP(X224,Cennik!$A$4:$B436, 2, FALSE()) * Y224 + VLOOKUP(Z224,Cennik!$A$4:$B436, 2, FALSE()) * AA224 + VLOOKUP(AB224,Cennik!$A$4:$B436, 2, FALSE()) * AC224 + VLOOKUP(AD224,Cennik!$A$4:$B436, 2, FALSE()) * AE224 + VLOOKUP(AF224,Cennik!$A$4:$B436, 2, FALSE()) * AG224 + VLOOKUP(AH224,Cennik!$A$4:$B436, 2, FALSE()) * AI224 + VLOOKUP(AJ224,Cennik!$A$4:$B436, 2, FALSE()) * AK224 + VLOOKUP("Stamina",Cennik!$A$4:$B436,2,FALSE()) * L224,"Brak wartości")</f>
        <v>Brak wartości</v>
      </c>
      <c r="F224" s="18" t="s">
        <v>6694</v>
      </c>
      <c r="G224" s="18">
        <v>1</v>
      </c>
      <c r="H224" s="18" t="s">
        <v>4531</v>
      </c>
      <c r="I224" s="18">
        <v>5</v>
      </c>
      <c r="J224" s="18"/>
      <c r="K224" s="18">
        <v>10</v>
      </c>
      <c r="L224" s="18">
        <v>100</v>
      </c>
      <c r="M224" s="18" t="s">
        <v>12651</v>
      </c>
      <c r="N224" s="184" t="s">
        <v>6756</v>
      </c>
      <c r="O224" s="184">
        <v>1</v>
      </c>
      <c r="P224" s="677" t="s">
        <v>5911</v>
      </c>
      <c r="Q224" s="677">
        <v>1</v>
      </c>
      <c r="R224" s="674" t="s">
        <v>5896</v>
      </c>
      <c r="S224" s="675">
        <v>1</v>
      </c>
      <c r="T224" s="675" t="s">
        <v>5916</v>
      </c>
      <c r="U224" s="675">
        <v>1</v>
      </c>
      <c r="V224" s="166" t="s">
        <v>6859</v>
      </c>
      <c r="W224" s="166">
        <v>1</v>
      </c>
      <c r="X224" s="167" t="s">
        <v>5931</v>
      </c>
      <c r="Y224" s="167">
        <v>3</v>
      </c>
      <c r="Z224" s="168" t="s">
        <v>5936</v>
      </c>
      <c r="AA224" s="168">
        <v>1</v>
      </c>
      <c r="AB224" s="169" t="s">
        <v>5946</v>
      </c>
      <c r="AC224" s="169">
        <v>1</v>
      </c>
      <c r="AD224" s="5" t="s">
        <v>40</v>
      </c>
      <c r="AE224" s="5"/>
      <c r="AF224" s="18" t="s">
        <v>40</v>
      </c>
      <c r="AG224" s="18"/>
      <c r="AH224" s="184" t="s">
        <v>40</v>
      </c>
      <c r="AI224" s="184"/>
      <c r="AJ224" s="677" t="s">
        <v>40</v>
      </c>
      <c r="AK224" s="677"/>
    </row>
    <row r="225" spans="1:37" ht="12.75">
      <c r="A225" s="788"/>
      <c r="B225" s="789"/>
      <c r="C225" s="751"/>
      <c r="D225" s="752"/>
      <c r="E225" s="752"/>
      <c r="F225" s="753"/>
      <c r="G225" s="753"/>
      <c r="H225" s="753"/>
      <c r="I225" s="753"/>
      <c r="J225" s="753"/>
      <c r="K225" s="753"/>
      <c r="L225" s="753"/>
      <c r="M225" s="753"/>
      <c r="N225" s="754"/>
      <c r="O225" s="754"/>
      <c r="P225" s="755"/>
      <c r="Q225" s="755"/>
      <c r="R225" s="756"/>
      <c r="S225" s="756"/>
      <c r="T225" s="757"/>
      <c r="U225" s="757"/>
      <c r="V225" s="758"/>
      <c r="W225" s="758"/>
      <c r="X225" s="759"/>
      <c r="Y225" s="759"/>
      <c r="Z225" s="760"/>
      <c r="AA225" s="760"/>
      <c r="AB225" s="751"/>
      <c r="AC225" s="751"/>
      <c r="AD225" s="750"/>
      <c r="AE225" s="750"/>
      <c r="AF225" s="753"/>
      <c r="AG225" s="753"/>
      <c r="AH225" s="754"/>
      <c r="AI225" s="754"/>
      <c r="AJ225" s="755"/>
      <c r="AK225" s="755"/>
    </row>
    <row r="226" spans="1:37" ht="12.75">
      <c r="A226" s="790"/>
      <c r="B226" s="790"/>
      <c r="C226" s="1435" t="s">
        <v>13540</v>
      </c>
      <c r="D226" s="1355"/>
      <c r="E226" s="1355"/>
      <c r="F226" s="1355"/>
      <c r="G226" s="1355"/>
      <c r="H226" s="1355"/>
      <c r="I226" s="1355"/>
      <c r="J226" s="1355"/>
      <c r="K226" s="1355"/>
      <c r="L226" s="1355"/>
      <c r="M226" s="1417"/>
      <c r="N226" s="790"/>
      <c r="O226" s="790"/>
      <c r="P226" s="790"/>
      <c r="Q226" s="790"/>
      <c r="R226" s="790"/>
      <c r="S226" s="790"/>
      <c r="T226" s="790"/>
      <c r="U226" s="790"/>
      <c r="V226" s="790"/>
      <c r="W226" s="790"/>
      <c r="X226" s="790"/>
      <c r="Y226" s="790"/>
      <c r="Z226" s="790"/>
      <c r="AA226" s="790"/>
      <c r="AB226" s="790"/>
      <c r="AC226" s="790"/>
      <c r="AD226" s="790"/>
      <c r="AE226" s="790"/>
      <c r="AF226" s="790"/>
      <c r="AG226" s="790"/>
      <c r="AH226" s="790"/>
      <c r="AI226" s="790"/>
      <c r="AJ226" s="790"/>
      <c r="AK226" s="790"/>
    </row>
    <row r="227" spans="1:37" ht="12.75">
      <c r="A227" s="19"/>
      <c r="B227" s="19"/>
      <c r="C227" s="1436"/>
      <c r="D227" s="1355"/>
      <c r="E227" s="1355"/>
      <c r="F227" s="1355"/>
      <c r="G227" s="1355"/>
      <c r="H227" s="1355"/>
      <c r="I227" s="1355"/>
      <c r="J227" s="1355"/>
      <c r="K227" s="1355"/>
      <c r="L227" s="1355"/>
      <c r="M227" s="1417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</row>
    <row r="228" spans="1:37" ht="12.75">
      <c r="A228" s="19"/>
      <c r="B228" s="19"/>
      <c r="C228" s="1436"/>
      <c r="D228" s="1355"/>
      <c r="E228" s="1355"/>
      <c r="F228" s="1355"/>
      <c r="G228" s="1355"/>
      <c r="H228" s="1355"/>
      <c r="I228" s="1355"/>
      <c r="J228" s="1355"/>
      <c r="K228" s="1355"/>
      <c r="L228" s="1355"/>
      <c r="M228" s="1417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</row>
    <row r="229" spans="1:37" ht="12.75">
      <c r="A229" s="791"/>
      <c r="B229" s="791"/>
      <c r="C229" s="1394"/>
      <c r="D229" s="1395"/>
      <c r="E229" s="1395"/>
      <c r="F229" s="1395"/>
      <c r="G229" s="1395"/>
      <c r="H229" s="1395"/>
      <c r="I229" s="1395"/>
      <c r="J229" s="1395"/>
      <c r="K229" s="1395"/>
      <c r="L229" s="1395"/>
      <c r="M229" s="1396"/>
      <c r="N229" s="791"/>
      <c r="O229" s="791">
        <v>1</v>
      </c>
      <c r="P229" s="791" t="s">
        <v>40</v>
      </c>
      <c r="Q229" s="791"/>
      <c r="R229" s="791" t="s">
        <v>40</v>
      </c>
      <c r="S229" s="791"/>
      <c r="T229" s="791" t="s">
        <v>40</v>
      </c>
      <c r="U229" s="791"/>
      <c r="V229" s="791" t="s">
        <v>40</v>
      </c>
      <c r="W229" s="791"/>
      <c r="X229" s="791" t="s">
        <v>40</v>
      </c>
      <c r="Y229" s="791"/>
      <c r="Z229" s="791" t="s">
        <v>40</v>
      </c>
      <c r="AA229" s="791"/>
      <c r="AB229" s="791" t="s">
        <v>40</v>
      </c>
      <c r="AC229" s="791"/>
      <c r="AD229" s="791" t="s">
        <v>40</v>
      </c>
      <c r="AE229" s="791"/>
      <c r="AF229" s="791" t="s">
        <v>40</v>
      </c>
      <c r="AG229" s="791"/>
      <c r="AH229" s="791" t="s">
        <v>40</v>
      </c>
      <c r="AI229" s="791"/>
      <c r="AJ229" s="791" t="s">
        <v>40</v>
      </c>
      <c r="AK229" s="791"/>
    </row>
    <row r="230" spans="1:37" ht="12.75">
      <c r="A230" s="788"/>
      <c r="B230" s="788"/>
      <c r="C230" s="751"/>
      <c r="D230" s="752"/>
      <c r="E230" s="752"/>
      <c r="F230" s="753"/>
      <c r="G230" s="753"/>
      <c r="H230" s="753"/>
      <c r="I230" s="753"/>
      <c r="J230" s="753"/>
      <c r="K230" s="753"/>
      <c r="L230" s="753"/>
      <c r="M230" s="753"/>
      <c r="N230" s="754"/>
      <c r="O230" s="754"/>
      <c r="P230" s="755"/>
      <c r="Q230" s="755"/>
      <c r="R230" s="756"/>
      <c r="S230" s="756"/>
      <c r="T230" s="757"/>
      <c r="U230" s="757"/>
      <c r="V230" s="758"/>
      <c r="W230" s="758"/>
      <c r="X230" s="759"/>
      <c r="Y230" s="759"/>
      <c r="Z230" s="760"/>
      <c r="AA230" s="760"/>
      <c r="AB230" s="751"/>
      <c r="AC230" s="751"/>
      <c r="AD230" s="750"/>
      <c r="AE230" s="750"/>
      <c r="AF230" s="753"/>
      <c r="AG230" s="753"/>
      <c r="AH230" s="754"/>
      <c r="AI230" s="754"/>
      <c r="AJ230" s="755"/>
      <c r="AK230" s="755"/>
    </row>
    <row r="231" spans="1:37" ht="12.75">
      <c r="A231" s="748" t="s">
        <v>3326</v>
      </c>
      <c r="B231" s="792" t="s">
        <v>6766</v>
      </c>
      <c r="C231" s="680">
        <v>2</v>
      </c>
      <c r="D231" s="54" t="e">
        <f t="shared" ref="D231:D232" si="15">E231/G231</f>
        <v>#VALUE!</v>
      </c>
      <c r="E231" s="54" t="str">
        <f>IFERROR(VLOOKUP(N231,Cennik!$A$4:$B436, 2, FALSE()) * O231 + VLOOKUP(P231,Cennik!$A$4:$B436, 2, FALSE()) * Q231 + VLOOKUP(R231,Cennik!$A$4:$B436, 2, FALSE()) * S231 + VLOOKUP(T231,Cennik!$A$4:$B436, 2, FALSE()) * U231 + VLOOKUP(V231,Cennik!$A$4:$B436, 2, FALSE()) * W231 + VLOOKUP(X231,Cennik!$A$4:$B436, 2, FALSE()) * Y231 + VLOOKUP(Z231,Cennik!$A$4:$B436, 2, FALSE()) * AA231 + VLOOKUP(AB231,Cennik!$A$4:$B436, 2, FALSE()) * AC231 + VLOOKUP(AD231,Cennik!$A$4:$B436, 2, FALSE()) * AE231 + VLOOKUP(AF231,Cennik!$A$4:$B436, 2, FALSE()) * AG231 + VLOOKUP(AH231,Cennik!$A$4:$B436, 2, FALSE()) * AI231 + VLOOKUP(AJ231,Cennik!$A$4:$B436, 2, FALSE()) * AK231 + VLOOKUP("Stamina",Cennik!$A$4:$B436,2,FALSE()) * L231,"Brak wartości")</f>
        <v>Brak wartości</v>
      </c>
      <c r="F231" s="18" t="s">
        <v>6767</v>
      </c>
      <c r="G231" s="18">
        <v>1</v>
      </c>
      <c r="H231" s="18" t="s">
        <v>4531</v>
      </c>
      <c r="I231" s="18">
        <v>0.2</v>
      </c>
      <c r="J231" s="18"/>
      <c r="K231" s="18">
        <v>10</v>
      </c>
      <c r="L231" s="18">
        <v>40</v>
      </c>
      <c r="M231" s="18" t="s">
        <v>12656</v>
      </c>
      <c r="N231" s="184" t="s">
        <v>5886</v>
      </c>
      <c r="O231" s="184">
        <v>1</v>
      </c>
      <c r="P231" s="677" t="s">
        <v>683</v>
      </c>
      <c r="Q231" s="677">
        <v>2</v>
      </c>
      <c r="R231" s="675" t="s">
        <v>1196</v>
      </c>
      <c r="S231" s="675">
        <v>1</v>
      </c>
      <c r="T231" s="674" t="s">
        <v>1201</v>
      </c>
      <c r="U231" s="674">
        <v>1</v>
      </c>
      <c r="V231" s="672" t="s">
        <v>40</v>
      </c>
      <c r="W231" s="672"/>
      <c r="X231" s="678" t="s">
        <v>40</v>
      </c>
      <c r="Y231" s="678"/>
      <c r="Z231" s="679" t="s">
        <v>40</v>
      </c>
      <c r="AA231" s="679"/>
      <c r="AB231" s="680" t="s">
        <v>40</v>
      </c>
      <c r="AC231" s="680"/>
      <c r="AD231" s="681" t="s">
        <v>40</v>
      </c>
      <c r="AE231" s="681"/>
      <c r="AF231" s="18" t="s">
        <v>40</v>
      </c>
      <c r="AG231" s="18"/>
      <c r="AH231" s="184" t="s">
        <v>40</v>
      </c>
      <c r="AI231" s="184"/>
      <c r="AJ231" s="677" t="s">
        <v>40</v>
      </c>
      <c r="AK231" s="677"/>
    </row>
    <row r="232" spans="1:37" ht="15" customHeight="1">
      <c r="A232" s="748" t="s">
        <v>3326</v>
      </c>
      <c r="B232" s="764" t="s">
        <v>6771</v>
      </c>
      <c r="C232" s="680">
        <v>3</v>
      </c>
      <c r="D232" s="54" t="e">
        <f t="shared" si="15"/>
        <v>#VALUE!</v>
      </c>
      <c r="E232" s="54" t="str">
        <f>IFERROR(VLOOKUP(N232,Cennik!$A$4:$B436, 2, FALSE()) * O232 + VLOOKUP(P232,Cennik!$A$4:$B436, 2, FALSE()) * Q232 + VLOOKUP(R232,Cennik!$A$4:$B436, 2, FALSE()) * S232 + VLOOKUP(T232,Cennik!$A$4:$B436, 2, FALSE()) * U232 + VLOOKUP(V232,Cennik!$A$4:$B436, 2, FALSE()) * W232 + VLOOKUP(X232,Cennik!$A$4:$B436, 2, FALSE()) * Y232 + VLOOKUP(Z232,Cennik!$A$4:$B436, 2, FALSE()) * AA232 + VLOOKUP(AB232,Cennik!$A$4:$B436, 2, FALSE()) * AC232 + VLOOKUP(AD232,Cennik!$A$4:$B436, 2, FALSE()) * AE232 + VLOOKUP(AF232,Cennik!$A$4:$B436, 2, FALSE()) * AG232 + VLOOKUP(AH232,Cennik!$A$4:$B436, 2, FALSE()) * AI232 + VLOOKUP(AJ232,Cennik!$A$4:$B436, 2, FALSE()) * AK232 + VLOOKUP("Stamina",Cennik!$A$4:$B436,2,FALSE()) * L232,"Brak wartości")</f>
        <v>Brak wartości</v>
      </c>
      <c r="F232" s="18" t="s">
        <v>6772</v>
      </c>
      <c r="G232" s="18">
        <v>1</v>
      </c>
      <c r="H232" s="18" t="s">
        <v>4531</v>
      </c>
      <c r="I232" s="18">
        <v>0.3</v>
      </c>
      <c r="J232" s="18"/>
      <c r="K232" s="18">
        <v>10</v>
      </c>
      <c r="L232" s="18">
        <v>40</v>
      </c>
      <c r="M232" s="18" t="s">
        <v>12656</v>
      </c>
      <c r="N232" s="184" t="s">
        <v>5886</v>
      </c>
      <c r="O232" s="184">
        <v>1</v>
      </c>
      <c r="P232" s="677" t="s">
        <v>693</v>
      </c>
      <c r="Q232" s="677">
        <v>1</v>
      </c>
      <c r="R232" s="675" t="s">
        <v>683</v>
      </c>
      <c r="S232" s="675">
        <v>2</v>
      </c>
      <c r="T232" s="674" t="s">
        <v>1211</v>
      </c>
      <c r="U232" s="674">
        <v>1</v>
      </c>
      <c r="V232" s="672" t="s">
        <v>1216</v>
      </c>
      <c r="W232" s="672">
        <v>1</v>
      </c>
      <c r="X232" s="678" t="s">
        <v>40</v>
      </c>
      <c r="Y232" s="678"/>
      <c r="Z232" s="679" t="s">
        <v>40</v>
      </c>
      <c r="AA232" s="679"/>
      <c r="AB232" s="680" t="s">
        <v>40</v>
      </c>
      <c r="AC232" s="680"/>
      <c r="AD232" s="681" t="s">
        <v>40</v>
      </c>
      <c r="AE232" s="681"/>
      <c r="AF232" s="18" t="s">
        <v>40</v>
      </c>
      <c r="AG232" s="18"/>
      <c r="AH232" s="184" t="s">
        <v>40</v>
      </c>
      <c r="AI232" s="184"/>
      <c r="AJ232" s="677" t="s">
        <v>40</v>
      </c>
      <c r="AK232" s="677"/>
    </row>
    <row r="233" spans="1:37" ht="12.75">
      <c r="A233" s="788"/>
      <c r="B233" s="788"/>
      <c r="C233" s="751"/>
      <c r="D233" s="752"/>
      <c r="E233" s="752"/>
      <c r="F233" s="753"/>
      <c r="G233" s="753"/>
      <c r="H233" s="18"/>
      <c r="I233" s="753"/>
      <c r="J233" s="753"/>
      <c r="K233" s="753"/>
      <c r="L233" s="753"/>
      <c r="M233" s="753"/>
      <c r="N233" s="754"/>
      <c r="O233" s="754"/>
      <c r="P233" s="755"/>
      <c r="Q233" s="755"/>
      <c r="R233" s="756"/>
      <c r="S233" s="756"/>
      <c r="T233" s="757"/>
      <c r="U233" s="757"/>
      <c r="V233" s="758"/>
      <c r="W233" s="758"/>
      <c r="X233" s="759"/>
      <c r="Y233" s="759"/>
      <c r="Z233" s="760"/>
      <c r="AA233" s="760"/>
      <c r="AB233" s="751"/>
      <c r="AC233" s="751"/>
      <c r="AD233" s="750"/>
      <c r="AE233" s="750"/>
      <c r="AF233" s="753"/>
      <c r="AG233" s="753"/>
      <c r="AH233" s="754"/>
      <c r="AI233" s="754"/>
      <c r="AJ233" s="755"/>
      <c r="AK233" s="755"/>
    </row>
    <row r="234" spans="1:37" ht="12.75">
      <c r="A234" s="748" t="s">
        <v>3326</v>
      </c>
      <c r="B234" s="71" t="s">
        <v>6776</v>
      </c>
      <c r="C234" s="680">
        <v>1</v>
      </c>
      <c r="D234" s="54" t="e">
        <f t="shared" ref="D234:D235" si="16">E234/G234</f>
        <v>#VALUE!</v>
      </c>
      <c r="E234" s="54" t="str">
        <f>IFERROR(VLOOKUP(N234,Cennik!$A$4:$B436, 2, FALSE()) * O234 + VLOOKUP(P234,Cennik!$A$4:$B436, 2, FALSE()) * Q234 + VLOOKUP(R234,Cennik!$A$4:$B436, 2, FALSE()) * S234 + VLOOKUP(T234,Cennik!$A$4:$B436, 2, FALSE()) * U234 + VLOOKUP(V234,Cennik!$A$4:$B436, 2, FALSE()) * W234 + VLOOKUP(X234,Cennik!$A$4:$B436, 2, FALSE()) * Y234 + VLOOKUP(Z234,Cennik!$A$4:$B436, 2, FALSE()) * AA234 + VLOOKUP(AB234,Cennik!$A$4:$B436, 2, FALSE()) * AC234 + VLOOKUP(AD234,Cennik!$A$4:$B436, 2, FALSE()) * AE234 + VLOOKUP(AF234,Cennik!$A$4:$B436, 2, FALSE()) * AG234 + VLOOKUP(AH234,Cennik!$A$4:$B436, 2, FALSE()) * AI234 + VLOOKUP(AJ234,Cennik!$A$4:$B436, 2, FALSE()) * AK234 + VLOOKUP("Stamina",Cennik!$A$4:$B436,2,FALSE()) * L234,"Brak wartości")</f>
        <v>Brak wartości</v>
      </c>
      <c r="F234" s="18" t="s">
        <v>6777</v>
      </c>
      <c r="G234" s="18">
        <v>2</v>
      </c>
      <c r="H234" s="18" t="s">
        <v>4531</v>
      </c>
      <c r="I234" s="18">
        <v>0.5</v>
      </c>
      <c r="J234" s="18"/>
      <c r="K234" s="18">
        <v>5</v>
      </c>
      <c r="L234" s="18">
        <v>5</v>
      </c>
      <c r="M234" s="18" t="s">
        <v>12656</v>
      </c>
      <c r="N234" s="184" t="s">
        <v>5886</v>
      </c>
      <c r="O234" s="184">
        <v>2</v>
      </c>
      <c r="P234" s="677" t="s">
        <v>1047</v>
      </c>
      <c r="Q234" s="677">
        <v>3</v>
      </c>
      <c r="R234" s="675" t="s">
        <v>5881</v>
      </c>
      <c r="S234" s="675">
        <v>4</v>
      </c>
      <c r="T234" s="674" t="s">
        <v>40</v>
      </c>
      <c r="U234" s="674"/>
      <c r="V234" s="672" t="s">
        <v>40</v>
      </c>
      <c r="W234" s="672"/>
      <c r="X234" s="678" t="s">
        <v>40</v>
      </c>
      <c r="Y234" s="678"/>
      <c r="Z234" s="679" t="s">
        <v>40</v>
      </c>
      <c r="AA234" s="679"/>
      <c r="AB234" s="680" t="s">
        <v>40</v>
      </c>
      <c r="AC234" s="680"/>
      <c r="AD234" s="681" t="s">
        <v>40</v>
      </c>
      <c r="AE234" s="681"/>
      <c r="AF234" s="18" t="s">
        <v>40</v>
      </c>
      <c r="AG234" s="18"/>
      <c r="AH234" s="184" t="s">
        <v>40</v>
      </c>
      <c r="AI234" s="184"/>
      <c r="AJ234" s="677" t="s">
        <v>40</v>
      </c>
      <c r="AK234" s="677"/>
    </row>
    <row r="235" spans="1:37" ht="12.75">
      <c r="A235" s="748" t="s">
        <v>3326</v>
      </c>
      <c r="B235" s="793" t="s">
        <v>6781</v>
      </c>
      <c r="C235" s="680">
        <v>2</v>
      </c>
      <c r="D235" s="54" t="e">
        <f t="shared" si="16"/>
        <v>#VALUE!</v>
      </c>
      <c r="E235" s="54" t="str">
        <f>IFERROR(VLOOKUP(N235,Cennik!$A$4:$B436, 2, FALSE()) * O235 + VLOOKUP(P235,Cennik!$A$4:$B436, 2, FALSE()) * Q235 + VLOOKUP(R235,Cennik!$A$4:$B436, 2, FALSE()) * S235 + VLOOKUP(T235,Cennik!$A$4:$B436, 2, FALSE()) * U235 + VLOOKUP(V235,Cennik!$A$4:$B436, 2, FALSE()) * W235 + VLOOKUP(X235,Cennik!$A$4:$B436, 2, FALSE()) * Y235 + VLOOKUP(Z235,Cennik!$A$4:$B436, 2, FALSE()) * AA235 + VLOOKUP(AB235,Cennik!$A$4:$B436, 2, FALSE()) * AC235 + VLOOKUP(AD235,Cennik!$A$4:$B436, 2, FALSE()) * AE235 + VLOOKUP(AF235,Cennik!$A$4:$B436, 2, FALSE()) * AG235 + VLOOKUP(AH235,Cennik!$A$4:$B436, 2, FALSE()) * AI235 + VLOOKUP(AJ235,Cennik!$A$4:$B436, 2, FALSE()) * AK235 + VLOOKUP("Stamina",Cennik!$A$4:$B436,2,FALSE()) * L235,"Brak wartości")</f>
        <v>Brak wartości</v>
      </c>
      <c r="F235" s="18" t="s">
        <v>6782</v>
      </c>
      <c r="G235" s="18">
        <v>2</v>
      </c>
      <c r="H235" s="18" t="s">
        <v>4531</v>
      </c>
      <c r="I235" s="18">
        <v>0.6</v>
      </c>
      <c r="J235" s="18"/>
      <c r="K235" s="18">
        <v>5</v>
      </c>
      <c r="L235" s="18">
        <v>10</v>
      </c>
      <c r="M235" s="18" t="s">
        <v>12656</v>
      </c>
      <c r="N235" s="184" t="s">
        <v>5886</v>
      </c>
      <c r="O235" s="184">
        <v>2</v>
      </c>
      <c r="P235" s="677" t="s">
        <v>1047</v>
      </c>
      <c r="Q235" s="677">
        <v>3</v>
      </c>
      <c r="R235" s="675" t="s">
        <v>5891</v>
      </c>
      <c r="S235" s="675">
        <v>4</v>
      </c>
      <c r="T235" s="674" t="s">
        <v>40</v>
      </c>
      <c r="U235" s="674"/>
      <c r="V235" s="672" t="s">
        <v>40</v>
      </c>
      <c r="W235" s="672"/>
      <c r="X235" s="678" t="s">
        <v>40</v>
      </c>
      <c r="Y235" s="678"/>
      <c r="Z235" s="679" t="s">
        <v>40</v>
      </c>
      <c r="AA235" s="679"/>
      <c r="AB235" s="680" t="s">
        <v>40</v>
      </c>
      <c r="AC235" s="680"/>
      <c r="AD235" s="681" t="s">
        <v>40</v>
      </c>
      <c r="AE235" s="681"/>
      <c r="AF235" s="18" t="s">
        <v>40</v>
      </c>
      <c r="AG235" s="18"/>
      <c r="AH235" s="184" t="s">
        <v>40</v>
      </c>
      <c r="AI235" s="184"/>
      <c r="AJ235" s="677" t="s">
        <v>40</v>
      </c>
      <c r="AK235" s="677"/>
    </row>
    <row r="236" spans="1:37" ht="12.75">
      <c r="A236" s="788"/>
      <c r="B236" s="788"/>
      <c r="C236" s="751"/>
      <c r="D236" s="752"/>
      <c r="E236" s="752"/>
      <c r="F236" s="753"/>
      <c r="G236" s="753"/>
      <c r="H236" s="18"/>
      <c r="I236" s="753"/>
      <c r="J236" s="753"/>
      <c r="K236" s="753"/>
      <c r="L236" s="753"/>
      <c r="M236" s="753"/>
      <c r="N236" s="754"/>
      <c r="O236" s="754"/>
      <c r="P236" s="755"/>
      <c r="Q236" s="755"/>
      <c r="R236" s="756"/>
      <c r="S236" s="756"/>
      <c r="T236" s="757"/>
      <c r="U236" s="757"/>
      <c r="V236" s="758"/>
      <c r="W236" s="758"/>
      <c r="X236" s="759"/>
      <c r="Y236" s="759"/>
      <c r="Z236" s="760"/>
      <c r="AA236" s="760"/>
      <c r="AB236" s="751"/>
      <c r="AC236" s="751"/>
      <c r="AD236" s="750"/>
      <c r="AE236" s="750"/>
      <c r="AF236" s="753"/>
      <c r="AG236" s="753"/>
      <c r="AH236" s="754"/>
      <c r="AI236" s="754"/>
      <c r="AJ236" s="755"/>
      <c r="AK236" s="755"/>
    </row>
    <row r="237" spans="1:37" ht="12.75">
      <c r="A237" s="748" t="s">
        <v>3326</v>
      </c>
      <c r="B237" s="762" t="s">
        <v>12067</v>
      </c>
      <c r="C237" s="680">
        <v>1</v>
      </c>
      <c r="D237" s="54" t="e">
        <f t="shared" ref="D237:D253" si="17">E237/G237</f>
        <v>#VALUE!</v>
      </c>
      <c r="E237" s="54" t="str">
        <f>IFERROR(VLOOKUP(N237,Cennik!$A$4:$B436, 2, FALSE()) * O237 + VLOOKUP(P237,Cennik!$A$4:$B436, 2, FALSE()) * Q237 + VLOOKUP(R237,Cennik!$A$4:$B436, 2, FALSE()) * S237 + VLOOKUP(T237,Cennik!$A$4:$B436, 2, FALSE()) * U237 + VLOOKUP(V237,Cennik!$A$4:$B436, 2, FALSE()) * W237 + VLOOKUP(X237,Cennik!$A$4:$B436, 2, FALSE()) * Y237 + VLOOKUP(Z237,Cennik!$A$4:$B436, 2, FALSE()) * AA237 + VLOOKUP(AB237,Cennik!$A$4:$B436, 2, FALSE()) * AC237 + VLOOKUP(AD237,Cennik!$A$4:$B436, 2, FALSE()) * AE237 + VLOOKUP(AF237,Cennik!$A$4:$B436, 2, FALSE()) * AG237 + VLOOKUP(AH237,Cennik!$A$4:$B436, 2, FALSE()) * AI237 + VLOOKUP(AJ237,Cennik!$A$4:$B436, 2, FALSE()) * AK237 + VLOOKUP("Stamina",Cennik!$A$4:$B436,2,FALSE()) * L237,"Brak wartości")</f>
        <v>Brak wartości</v>
      </c>
      <c r="F237" s="18" t="s">
        <v>6787</v>
      </c>
      <c r="G237" s="18">
        <v>1</v>
      </c>
      <c r="H237" s="18" t="s">
        <v>4531</v>
      </c>
      <c r="I237" s="18">
        <v>0.5</v>
      </c>
      <c r="J237" s="18"/>
      <c r="K237" s="18">
        <v>10</v>
      </c>
      <c r="L237" s="18">
        <v>5</v>
      </c>
      <c r="M237" s="18" t="s">
        <v>12656</v>
      </c>
      <c r="N237" s="184" t="s">
        <v>5886</v>
      </c>
      <c r="O237" s="184">
        <v>2</v>
      </c>
      <c r="P237" s="677" t="s">
        <v>1047</v>
      </c>
      <c r="Q237" s="677">
        <v>3</v>
      </c>
      <c r="R237" s="675" t="s">
        <v>1186</v>
      </c>
      <c r="S237" s="675">
        <v>2</v>
      </c>
      <c r="T237" s="675" t="s">
        <v>1191</v>
      </c>
      <c r="U237" s="675">
        <v>2</v>
      </c>
      <c r="V237" s="674" t="s">
        <v>40</v>
      </c>
      <c r="W237" s="674"/>
      <c r="X237" s="678" t="s">
        <v>40</v>
      </c>
      <c r="Y237" s="678"/>
      <c r="Z237" s="679" t="s">
        <v>40</v>
      </c>
      <c r="AA237" s="679"/>
      <c r="AB237" s="680" t="s">
        <v>40</v>
      </c>
      <c r="AC237" s="680"/>
      <c r="AD237" s="681" t="s">
        <v>40</v>
      </c>
      <c r="AE237" s="681"/>
      <c r="AF237" s="18" t="s">
        <v>40</v>
      </c>
      <c r="AG237" s="18"/>
      <c r="AH237" s="184" t="s">
        <v>40</v>
      </c>
      <c r="AI237" s="184"/>
      <c r="AJ237" s="677" t="s">
        <v>40</v>
      </c>
      <c r="AK237" s="677"/>
    </row>
    <row r="238" spans="1:37" ht="12.75">
      <c r="A238" s="748" t="s">
        <v>3326</v>
      </c>
      <c r="B238" s="792" t="s">
        <v>6791</v>
      </c>
      <c r="C238" s="680">
        <v>2</v>
      </c>
      <c r="D238" s="54" t="e">
        <f t="shared" ca="1" si="17"/>
        <v>#VALUE!</v>
      </c>
      <c r="E238" s="54" t="str">
        <f ca="1">IFERROR(VLOOKUP(N238,Cennik!$A$4:$B436, 2, FALSE()) * O238 + VLOOKUP(P238,Cennik!$A$4:$B436, 2, FALSE()) * Q238 + VLOOKUP(R238,Cennik!$A$4:$B436, 2, FALSE()) * S238 + VLOOKUP(T238,Cennik!$A$4:$B436, 2, FALSE()) * U238 + VLOOKUP(V238,Cennik!$A$4:$B436, 2, FALSE()) * W238 + VLOOKUP(X238,Cennik!$A$4:$B436, 2, FALSE()) * Y238 + VLOOKUP(Z238,Cennik!$A$4:$B436, 2, FALSE()) * AA238 + VLOOKUP(AB238,Cennik!$A$4:$B436, 2, FALSE()) * AC238 + VLOOKUP(AD238,Cennik!$A$4:$B436, 2, FALSE()) * AE238 + VLOOKUP(AF238,Cennik!$A$4:$B436, 2, FALSE()) * AG238 + VLOOKUP(AH238,Cennik!$A$4:$B436, 2, FALSE()) * AI238 + VLOOKUP(AJ238,Cennik!$A$4:$B436, 2, FALSE()) * AK238 + VLOOKUP("Stamina",Cennik!$A$4:$B436,2,FALSE()) * L238,"Brak wartości")</f>
        <v>Brak wartości</v>
      </c>
      <c r="F238" s="18" t="s">
        <v>6792</v>
      </c>
      <c r="G238" s="18">
        <v>1</v>
      </c>
      <c r="H238" s="18" t="s">
        <v>4531</v>
      </c>
      <c r="I238" s="18">
        <v>0.5</v>
      </c>
      <c r="J238" s="18"/>
      <c r="K238" s="18">
        <v>5</v>
      </c>
      <c r="L238" s="18">
        <v>20</v>
      </c>
      <c r="M238" s="18" t="s">
        <v>12656</v>
      </c>
      <c r="N238" s="184" t="s">
        <v>5886</v>
      </c>
      <c r="O238" s="184">
        <v>1</v>
      </c>
      <c r="P238" s="677" t="s">
        <v>4679</v>
      </c>
      <c r="Q238" s="677">
        <v>1</v>
      </c>
      <c r="R238" s="674" t="s">
        <v>1196</v>
      </c>
      <c r="S238" s="674">
        <v>2</v>
      </c>
      <c r="T238" s="672" t="s">
        <v>683</v>
      </c>
      <c r="U238" s="672">
        <v>2</v>
      </c>
      <c r="V238" s="672" t="s">
        <v>40</v>
      </c>
      <c r="W238" s="672"/>
      <c r="X238" s="678" t="s">
        <v>40</v>
      </c>
      <c r="Y238" s="678"/>
      <c r="Z238" s="679" t="s">
        <v>40</v>
      </c>
      <c r="AA238" s="679"/>
      <c r="AB238" s="680" t="s">
        <v>40</v>
      </c>
      <c r="AC238" s="680"/>
      <c r="AD238" s="681" t="s">
        <v>40</v>
      </c>
      <c r="AE238" s="681"/>
      <c r="AF238" s="18" t="s">
        <v>40</v>
      </c>
      <c r="AG238" s="18"/>
      <c r="AH238" s="184" t="s">
        <v>40</v>
      </c>
      <c r="AI238" s="184"/>
      <c r="AJ238" s="677" t="s">
        <v>40</v>
      </c>
      <c r="AK238" s="677"/>
    </row>
    <row r="239" spans="1:37" ht="12.75">
      <c r="A239" s="748" t="s">
        <v>3326</v>
      </c>
      <c r="B239" s="792" t="s">
        <v>6796</v>
      </c>
      <c r="C239" s="680">
        <v>2</v>
      </c>
      <c r="D239" s="54" t="e">
        <f t="shared" si="17"/>
        <v>#VALUE!</v>
      </c>
      <c r="E239" s="54" t="str">
        <f>IFERROR(VLOOKUP(N239,Cennik!$A$4:$B436, 2, FALSE()) * O239 + VLOOKUP(P239,Cennik!$A$4:$B436, 2, FALSE()) * Q239 + VLOOKUP(R239,Cennik!$A$4:$B436, 2, FALSE()) * S239 + VLOOKUP(T239,Cennik!$A$4:$B436, 2, FALSE()) * U239 + VLOOKUP(V239,Cennik!$A$4:$B436, 2, FALSE()) * W239 + VLOOKUP(X239,Cennik!$A$4:$B436, 2, FALSE()) * Y239 + VLOOKUP(Z239,Cennik!$A$4:$B436, 2, FALSE()) * AA239 + VLOOKUP(AB239,Cennik!$A$4:$B436, 2, FALSE()) * AC239 + VLOOKUP(AD239,Cennik!$A$4:$B436, 2, FALSE()) * AE239 + VLOOKUP(AF239,Cennik!$A$4:$B436, 2, FALSE()) * AG239 + VLOOKUP(AH239,Cennik!$A$4:$B436, 2, FALSE()) * AI239 + VLOOKUP(AJ239,Cennik!$A$4:$B436, 2, FALSE()) * AK239 + VLOOKUP("Stamina",Cennik!$A$4:$B436,2,FALSE()) * L239,"Brak wartości")</f>
        <v>Brak wartości</v>
      </c>
      <c r="F239" s="18" t="s">
        <v>6797</v>
      </c>
      <c r="G239" s="18">
        <v>1</v>
      </c>
      <c r="H239" s="18" t="s">
        <v>4531</v>
      </c>
      <c r="I239" s="18">
        <v>0.5</v>
      </c>
      <c r="J239" s="18"/>
      <c r="K239" s="18">
        <v>15</v>
      </c>
      <c r="L239" s="18">
        <v>10</v>
      </c>
      <c r="M239" s="18" t="s">
        <v>12656</v>
      </c>
      <c r="N239" s="184" t="s">
        <v>5886</v>
      </c>
      <c r="O239" s="184">
        <v>2</v>
      </c>
      <c r="P239" s="677" t="s">
        <v>1047</v>
      </c>
      <c r="Q239" s="677">
        <v>5</v>
      </c>
      <c r="R239" s="675" t="s">
        <v>1196</v>
      </c>
      <c r="S239" s="675">
        <v>2</v>
      </c>
      <c r="T239" s="675" t="s">
        <v>1201</v>
      </c>
      <c r="U239" s="675">
        <v>2</v>
      </c>
      <c r="V239" s="674" t="s">
        <v>40</v>
      </c>
      <c r="W239" s="674"/>
      <c r="X239" s="678" t="s">
        <v>40</v>
      </c>
      <c r="Y239" s="678"/>
      <c r="Z239" s="679" t="s">
        <v>40</v>
      </c>
      <c r="AA239" s="679"/>
      <c r="AB239" s="680" t="s">
        <v>40</v>
      </c>
      <c r="AC239" s="680"/>
      <c r="AD239" s="681" t="s">
        <v>40</v>
      </c>
      <c r="AE239" s="681"/>
      <c r="AF239" s="18" t="s">
        <v>40</v>
      </c>
      <c r="AG239" s="18"/>
      <c r="AH239" s="184" t="s">
        <v>40</v>
      </c>
      <c r="AI239" s="184"/>
      <c r="AJ239" s="677" t="s">
        <v>40</v>
      </c>
      <c r="AK239" s="677"/>
    </row>
    <row r="240" spans="1:37" ht="12.75">
      <c r="A240" s="748" t="s">
        <v>3326</v>
      </c>
      <c r="B240" s="765" t="s">
        <v>6801</v>
      </c>
      <c r="C240" s="680">
        <v>3</v>
      </c>
      <c r="D240" s="54" t="e">
        <f t="shared" ca="1" si="17"/>
        <v>#VALUE!</v>
      </c>
      <c r="E240" s="54" t="str">
        <f ca="1">IFERROR(VLOOKUP(N240,Cennik!$A$4:$B436, 2, FALSE()) * O240 + VLOOKUP(P240,Cennik!$A$4:$B436, 2, FALSE()) * Q240 + VLOOKUP(R240,Cennik!$A$4:$B436, 2, FALSE()) * S240 + VLOOKUP(T240,Cennik!$A$4:$B436, 2, FALSE()) * U240 + VLOOKUP(V240,Cennik!$A$4:$B436, 2, FALSE()) * W240 + VLOOKUP(X240,Cennik!$A$4:$B436, 2, FALSE()) * Y240 + VLOOKUP(Z240,Cennik!$A$4:$B436, 2, FALSE()) * AA240 + VLOOKUP(AB240,Cennik!$A$4:$B436, 2, FALSE()) * AC240 + VLOOKUP(AD240,Cennik!$A$4:$B436, 2, FALSE()) * AE240 + VLOOKUP(AF240,Cennik!$A$4:$B436, 2, FALSE()) * AG240 + VLOOKUP(AH240,Cennik!$A$4:$B436, 2, FALSE()) * AI240 + VLOOKUP(AJ240,Cennik!$A$4:$B436, 2, FALSE()) * AK240 + VLOOKUP("Stamina",Cennik!$A$4:$B436,2,FALSE()) * L240,"Brak wartości")</f>
        <v>Brak wartości</v>
      </c>
      <c r="F240" s="18" t="s">
        <v>6802</v>
      </c>
      <c r="G240" s="18">
        <v>1</v>
      </c>
      <c r="H240" s="18" t="s">
        <v>4531</v>
      </c>
      <c r="I240" s="18">
        <v>0.5</v>
      </c>
      <c r="J240" s="18"/>
      <c r="K240" s="18">
        <v>5</v>
      </c>
      <c r="L240" s="18">
        <v>30</v>
      </c>
      <c r="M240" s="18" t="s">
        <v>12656</v>
      </c>
      <c r="N240" s="184" t="s">
        <v>5886</v>
      </c>
      <c r="O240" s="184">
        <v>2</v>
      </c>
      <c r="P240" s="677" t="s">
        <v>4694</v>
      </c>
      <c r="Q240" s="677">
        <v>1</v>
      </c>
      <c r="R240" s="674" t="s">
        <v>1211</v>
      </c>
      <c r="S240" s="674">
        <v>2</v>
      </c>
      <c r="T240" s="672" t="s">
        <v>425</v>
      </c>
      <c r="U240" s="672">
        <v>1</v>
      </c>
      <c r="V240" s="672" t="s">
        <v>683</v>
      </c>
      <c r="W240" s="672">
        <v>3</v>
      </c>
      <c r="X240" s="678" t="s">
        <v>40</v>
      </c>
      <c r="Y240" s="678"/>
      <c r="Z240" s="679" t="s">
        <v>40</v>
      </c>
      <c r="AA240" s="679"/>
      <c r="AB240" s="680" t="s">
        <v>40</v>
      </c>
      <c r="AC240" s="680"/>
      <c r="AD240" s="681" t="s">
        <v>40</v>
      </c>
      <c r="AE240" s="681"/>
      <c r="AF240" s="18" t="s">
        <v>40</v>
      </c>
      <c r="AG240" s="18"/>
      <c r="AH240" s="184" t="s">
        <v>40</v>
      </c>
      <c r="AI240" s="184"/>
      <c r="AJ240" s="677" t="s">
        <v>40</v>
      </c>
      <c r="AK240" s="677"/>
    </row>
    <row r="241" spans="1:37" ht="12.75">
      <c r="A241" s="748" t="s">
        <v>3326</v>
      </c>
      <c r="B241" s="765" t="s">
        <v>6806</v>
      </c>
      <c r="C241" s="680">
        <v>3</v>
      </c>
      <c r="D241" s="54" t="e">
        <f t="shared" ca="1" si="17"/>
        <v>#VALUE!</v>
      </c>
      <c r="E241" s="54" t="str">
        <f ca="1">IFERROR(VLOOKUP(N241,Cennik!$A$4:$B436, 2, FALSE()) * O241 + VLOOKUP(P241,Cennik!$A$4:$B436, 2, FALSE()) * Q241 + VLOOKUP(R241,Cennik!$A$4:$B436, 2, FALSE()) * S241 + VLOOKUP(T241,Cennik!$A$4:$B436, 2, FALSE()) * U241 + VLOOKUP(V241,Cennik!$A$4:$B436, 2, FALSE()) * W241 + VLOOKUP(X241,Cennik!$A$4:$B436, 2, FALSE()) * Y241 + VLOOKUP(Z241,Cennik!$A$4:$B436, 2, FALSE()) * AA241 + VLOOKUP(AB241,Cennik!$A$4:$B436, 2, FALSE()) * AC241 + VLOOKUP(AD241,Cennik!$A$4:$B436, 2, FALSE()) * AE241 + VLOOKUP(AF241,Cennik!$A$4:$B436, 2, FALSE()) * AG241 + VLOOKUP(AH241,Cennik!$A$4:$B436, 2, FALSE()) * AI241 + VLOOKUP(AJ241,Cennik!$A$4:$B436, 2, FALSE()) * AK241 + VLOOKUP("Stamina",Cennik!$A$4:$B436,2,FALSE()) * L241,"Brak wartości")</f>
        <v>Brak wartości</v>
      </c>
      <c r="F241" s="18" t="s">
        <v>6807</v>
      </c>
      <c r="G241" s="18">
        <v>1</v>
      </c>
      <c r="H241" s="18" t="s">
        <v>4531</v>
      </c>
      <c r="I241" s="18">
        <v>0.5</v>
      </c>
      <c r="J241" s="18"/>
      <c r="K241" s="18">
        <v>5</v>
      </c>
      <c r="L241" s="18">
        <v>30</v>
      </c>
      <c r="M241" s="18" t="s">
        <v>12656</v>
      </c>
      <c r="N241" s="184" t="s">
        <v>5886</v>
      </c>
      <c r="O241" s="184">
        <v>2</v>
      </c>
      <c r="P241" s="677" t="s">
        <v>4694</v>
      </c>
      <c r="Q241" s="677">
        <v>1</v>
      </c>
      <c r="R241" s="674" t="s">
        <v>1211</v>
      </c>
      <c r="S241" s="674">
        <v>2</v>
      </c>
      <c r="T241" s="672" t="s">
        <v>11884</v>
      </c>
      <c r="U241" s="672">
        <v>1</v>
      </c>
      <c r="V241" s="672" t="s">
        <v>683</v>
      </c>
      <c r="W241" s="672">
        <v>3</v>
      </c>
      <c r="X241" s="678" t="s">
        <v>40</v>
      </c>
      <c r="Y241" s="678"/>
      <c r="Z241" s="679" t="s">
        <v>40</v>
      </c>
      <c r="AA241" s="679"/>
      <c r="AB241" s="680" t="s">
        <v>40</v>
      </c>
      <c r="AC241" s="680"/>
      <c r="AD241" s="681" t="s">
        <v>40</v>
      </c>
      <c r="AE241" s="681"/>
      <c r="AF241" s="18" t="s">
        <v>40</v>
      </c>
      <c r="AG241" s="18"/>
      <c r="AH241" s="184" t="s">
        <v>40</v>
      </c>
      <c r="AI241" s="184"/>
      <c r="AJ241" s="677" t="s">
        <v>40</v>
      </c>
      <c r="AK241" s="677"/>
    </row>
    <row r="242" spans="1:37" ht="12.75">
      <c r="A242" s="748" t="s">
        <v>3326</v>
      </c>
      <c r="B242" s="765" t="s">
        <v>6811</v>
      </c>
      <c r="C242" s="680">
        <v>3</v>
      </c>
      <c r="D242" s="54" t="e">
        <f t="shared" ca="1" si="17"/>
        <v>#VALUE!</v>
      </c>
      <c r="E242" s="54" t="str">
        <f ca="1">IFERROR(VLOOKUP(N242,Cennik!$A$4:$B436, 2, FALSE()) * O242 + VLOOKUP(P242,Cennik!$A$4:$B436, 2, FALSE()) * Q242 + VLOOKUP(R242,Cennik!$A$4:$B436, 2, FALSE()) * S242 + VLOOKUP(T242,Cennik!$A$4:$B436, 2, FALSE()) * U242 + VLOOKUP(V242,Cennik!$A$4:$B436, 2, FALSE()) * W242 + VLOOKUP(X242,Cennik!$A$4:$B436, 2, FALSE()) * Y242 + VLOOKUP(Z242,Cennik!$A$4:$B436, 2, FALSE()) * AA242 + VLOOKUP(AB242,Cennik!$A$4:$B436, 2, FALSE()) * AC242 + VLOOKUP(AD242,Cennik!$A$4:$B436, 2, FALSE()) * AE242 + VLOOKUP(AF242,Cennik!$A$4:$B436, 2, FALSE()) * AG242 + VLOOKUP(AH242,Cennik!$A$4:$B436, 2, FALSE()) * AI242 + VLOOKUP(AJ242,Cennik!$A$4:$B436, 2, FALSE()) * AK242 + VLOOKUP("Stamina",Cennik!$A$4:$B436,2,FALSE()) * L242,"Brak wartości")</f>
        <v>Brak wartości</v>
      </c>
      <c r="F242" s="18" t="s">
        <v>6807</v>
      </c>
      <c r="G242" s="18">
        <v>1</v>
      </c>
      <c r="H242" s="18" t="s">
        <v>4531</v>
      </c>
      <c r="I242" s="18">
        <v>0.5</v>
      </c>
      <c r="J242" s="18"/>
      <c r="K242" s="18">
        <v>5</v>
      </c>
      <c r="L242" s="18">
        <v>30</v>
      </c>
      <c r="M242" s="18" t="s">
        <v>12656</v>
      </c>
      <c r="N242" s="184" t="s">
        <v>5886</v>
      </c>
      <c r="O242" s="184">
        <v>2</v>
      </c>
      <c r="P242" s="677" t="s">
        <v>4694</v>
      </c>
      <c r="Q242" s="677">
        <v>1</v>
      </c>
      <c r="R242" s="674" t="s">
        <v>1211</v>
      </c>
      <c r="S242" s="674">
        <v>2</v>
      </c>
      <c r="T242" s="672" t="s">
        <v>11884</v>
      </c>
      <c r="U242" s="672">
        <v>1</v>
      </c>
      <c r="V242" s="672" t="s">
        <v>683</v>
      </c>
      <c r="W242" s="672">
        <v>3</v>
      </c>
      <c r="X242" s="678" t="s">
        <v>40</v>
      </c>
      <c r="Y242" s="678"/>
      <c r="Z242" s="679" t="s">
        <v>40</v>
      </c>
      <c r="AA242" s="679"/>
      <c r="AB242" s="680" t="s">
        <v>40</v>
      </c>
      <c r="AC242" s="680"/>
      <c r="AD242" s="681" t="s">
        <v>40</v>
      </c>
      <c r="AE242" s="681"/>
      <c r="AF242" s="18" t="s">
        <v>40</v>
      </c>
      <c r="AG242" s="18"/>
      <c r="AH242" s="184" t="s">
        <v>40</v>
      </c>
      <c r="AI242" s="184"/>
      <c r="AJ242" s="677" t="s">
        <v>40</v>
      </c>
      <c r="AK242" s="677"/>
    </row>
    <row r="243" spans="1:37" ht="12.75">
      <c r="A243" s="748" t="s">
        <v>3326</v>
      </c>
      <c r="B243" s="765" t="s">
        <v>6815</v>
      </c>
      <c r="C243" s="680">
        <v>3</v>
      </c>
      <c r="D243" s="54" t="e">
        <f t="shared" ca="1" si="17"/>
        <v>#VALUE!</v>
      </c>
      <c r="E243" s="54" t="str">
        <f ca="1">IFERROR(VLOOKUP(N243,Cennik!$A$4:$B436, 2, FALSE()) * O243 + VLOOKUP(P243,Cennik!$A$4:$B436, 2, FALSE()) * Q243 + VLOOKUP(R243,Cennik!$A$4:$B436, 2, FALSE()) * S243 + VLOOKUP(T243,Cennik!$A$4:$B436, 2, FALSE()) * U243 + VLOOKUP(V243,Cennik!$A$4:$B436, 2, FALSE()) * W243 + VLOOKUP(X243,Cennik!$A$4:$B436, 2, FALSE()) * Y243 + VLOOKUP(Z243,Cennik!$A$4:$B436, 2, FALSE()) * AA243 + VLOOKUP(AB243,Cennik!$A$4:$B436, 2, FALSE()) * AC243 + VLOOKUP(AD243,Cennik!$A$4:$B436, 2, FALSE()) * AE243 + VLOOKUP(AF243,Cennik!$A$4:$B436, 2, FALSE()) * AG243 + VLOOKUP(AH243,Cennik!$A$4:$B436, 2, FALSE()) * AI243 + VLOOKUP(AJ243,Cennik!$A$4:$B436, 2, FALSE()) * AK243 + VLOOKUP("Stamina",Cennik!$A$4:$B436,2,FALSE()) * L243,"Brak wartości")</f>
        <v>Brak wartości</v>
      </c>
      <c r="F243" s="18" t="s">
        <v>6816</v>
      </c>
      <c r="G243" s="18">
        <v>1</v>
      </c>
      <c r="H243" s="18" t="s">
        <v>4531</v>
      </c>
      <c r="I243" s="18">
        <v>0.5</v>
      </c>
      <c r="J243" s="18"/>
      <c r="K243" s="18">
        <v>5</v>
      </c>
      <c r="L243" s="18">
        <v>30</v>
      </c>
      <c r="M243" s="18" t="s">
        <v>12656</v>
      </c>
      <c r="N243" s="184" t="s">
        <v>5886</v>
      </c>
      <c r="O243" s="184">
        <v>2</v>
      </c>
      <c r="P243" s="677" t="s">
        <v>4694</v>
      </c>
      <c r="Q243" s="677">
        <v>1</v>
      </c>
      <c r="R243" s="674" t="s">
        <v>1211</v>
      </c>
      <c r="S243" s="674">
        <v>2</v>
      </c>
      <c r="T243" s="672" t="s">
        <v>416</v>
      </c>
      <c r="U243" s="672">
        <v>1</v>
      </c>
      <c r="V243" s="672" t="s">
        <v>683</v>
      </c>
      <c r="W243" s="672">
        <v>3</v>
      </c>
      <c r="X243" s="678" t="s">
        <v>40</v>
      </c>
      <c r="Y243" s="678"/>
      <c r="Z243" s="679" t="s">
        <v>40</v>
      </c>
      <c r="AA243" s="679"/>
      <c r="AB243" s="680" t="s">
        <v>40</v>
      </c>
      <c r="AC243" s="680"/>
      <c r="AD243" s="681" t="s">
        <v>40</v>
      </c>
      <c r="AE243" s="681"/>
      <c r="AF243" s="18" t="s">
        <v>40</v>
      </c>
      <c r="AG243" s="18"/>
      <c r="AH243" s="184" t="s">
        <v>40</v>
      </c>
      <c r="AI243" s="184"/>
      <c r="AJ243" s="677" t="s">
        <v>40</v>
      </c>
      <c r="AK243" s="677"/>
    </row>
    <row r="244" spans="1:37" ht="12.75">
      <c r="A244" s="748" t="s">
        <v>3326</v>
      </c>
      <c r="B244" s="765" t="s">
        <v>6820</v>
      </c>
      <c r="C244" s="680">
        <v>3</v>
      </c>
      <c r="D244" s="54" t="e">
        <f t="shared" si="17"/>
        <v>#VALUE!</v>
      </c>
      <c r="E244" s="54" t="str">
        <f>IFERROR(VLOOKUP(N244,Cennik!$A$4:$B436, 2, FALSE()) * O244 + VLOOKUP(P244,Cennik!$A$4:$B436, 2, FALSE()) * Q244 + VLOOKUP(R244,Cennik!$A$4:$B436, 2, FALSE()) * S244 + VLOOKUP(T244,Cennik!$A$4:$B436, 2, FALSE()) * U244 + VLOOKUP(V244,Cennik!$A$4:$B436, 2, FALSE()) * W244 + VLOOKUP(X244,Cennik!$A$4:$B436, 2, FALSE()) * Y244 + VLOOKUP(Z244,Cennik!$A$4:$B436, 2, FALSE()) * AA244 + VLOOKUP(AB244,Cennik!$A$4:$B436, 2, FALSE()) * AC244 + VLOOKUP(AD244,Cennik!$A$4:$B436, 2, FALSE()) * AE244 + VLOOKUP(AF244,Cennik!$A$4:$B436, 2, FALSE()) * AG244 + VLOOKUP(AH244,Cennik!$A$4:$B436, 2, FALSE()) * AI244 + VLOOKUP(AJ244,Cennik!$A$4:$B436, 2, FALSE()) * AK244 + VLOOKUP("Stamina",Cennik!$A$4:$B436,2,FALSE()) * L244,"Brak wartości")</f>
        <v>Brak wartości</v>
      </c>
      <c r="F244" s="18" t="s">
        <v>6821</v>
      </c>
      <c r="G244" s="18">
        <v>1</v>
      </c>
      <c r="H244" s="18" t="s">
        <v>4531</v>
      </c>
      <c r="I244" s="18">
        <v>0.5</v>
      </c>
      <c r="J244" s="18"/>
      <c r="K244" s="18">
        <v>25</v>
      </c>
      <c r="L244" s="18">
        <v>15</v>
      </c>
      <c r="M244" s="18" t="s">
        <v>12656</v>
      </c>
      <c r="N244" s="184" t="s">
        <v>5886</v>
      </c>
      <c r="O244" s="184">
        <v>2</v>
      </c>
      <c r="P244" s="677" t="s">
        <v>1047</v>
      </c>
      <c r="Q244" s="677">
        <v>4</v>
      </c>
      <c r="R244" s="674" t="s">
        <v>1211</v>
      </c>
      <c r="S244" s="674">
        <v>3</v>
      </c>
      <c r="T244" s="672" t="s">
        <v>1216</v>
      </c>
      <c r="U244" s="672">
        <v>3</v>
      </c>
      <c r="V244" s="672" t="s">
        <v>40</v>
      </c>
      <c r="W244" s="672"/>
      <c r="X244" s="678" t="s">
        <v>40</v>
      </c>
      <c r="Y244" s="678"/>
      <c r="Z244" s="679" t="s">
        <v>40</v>
      </c>
      <c r="AA244" s="679"/>
      <c r="AB244" s="680" t="s">
        <v>40</v>
      </c>
      <c r="AC244" s="680"/>
      <c r="AD244" s="681" t="s">
        <v>40</v>
      </c>
      <c r="AE244" s="681"/>
      <c r="AF244" s="18" t="s">
        <v>40</v>
      </c>
      <c r="AG244" s="18"/>
      <c r="AH244" s="184" t="s">
        <v>40</v>
      </c>
      <c r="AI244" s="184"/>
      <c r="AJ244" s="677" t="s">
        <v>40</v>
      </c>
      <c r="AK244" s="677"/>
    </row>
    <row r="245" spans="1:37" ht="12.75">
      <c r="A245" s="748" t="s">
        <v>3326</v>
      </c>
      <c r="B245" s="764" t="s">
        <v>6825</v>
      </c>
      <c r="C245" s="680">
        <v>3</v>
      </c>
      <c r="D245" s="54" t="e">
        <f t="shared" ca="1" si="17"/>
        <v>#VALUE!</v>
      </c>
      <c r="E245" s="54" t="str">
        <f ca="1">IFERROR(VLOOKUP(N245,Cennik!$A$4:$B436, 2, FALSE()) * O245 + VLOOKUP(P245,Cennik!$A$4:$B436, 2, FALSE()) * Q245 + VLOOKUP(R245,Cennik!$A$4:$B436, 2, FALSE()) * S245 + VLOOKUP(T245,Cennik!$A$4:$B436, 2, FALSE()) * U245 + VLOOKUP(V245,Cennik!$A$4:$B436, 2, FALSE()) * W245 + VLOOKUP(X245,Cennik!$A$4:$B436, 2, FALSE()) * Y245 + VLOOKUP(Z245,Cennik!$A$4:$B436, 2, FALSE()) * AA245 + VLOOKUP(AB245,Cennik!$A$4:$B436, 2, FALSE()) * AC245 + VLOOKUP(AD245,Cennik!$A$4:$B436, 2, FALSE()) * AE245 + VLOOKUP(AF245,Cennik!$A$4:$B436, 2, FALSE()) * AG245 + VLOOKUP(AH245,Cennik!$A$4:$B436, 2, FALSE()) * AI245 + VLOOKUP(AJ245,Cennik!$A$4:$B436, 2, FALSE()) * AK245 + VLOOKUP("Stamina",Cennik!$A$4:$B436,2,FALSE()) * L245,"Brak wartości")</f>
        <v>Brak wartości</v>
      </c>
      <c r="F245" s="18" t="s">
        <v>6826</v>
      </c>
      <c r="G245" s="18">
        <v>1</v>
      </c>
      <c r="H245" s="18" t="s">
        <v>4531</v>
      </c>
      <c r="I245" s="18">
        <v>0.5</v>
      </c>
      <c r="J245" s="18"/>
      <c r="K245" s="18">
        <v>25</v>
      </c>
      <c r="L245" s="18">
        <v>15</v>
      </c>
      <c r="M245" s="18" t="s">
        <v>12656</v>
      </c>
      <c r="N245" s="184" t="s">
        <v>5886</v>
      </c>
      <c r="O245" s="184">
        <v>3</v>
      </c>
      <c r="P245" s="677" t="s">
        <v>4709</v>
      </c>
      <c r="Q245" s="677">
        <v>1</v>
      </c>
      <c r="R245" s="674" t="s">
        <v>1221</v>
      </c>
      <c r="S245" s="674">
        <v>2</v>
      </c>
      <c r="T245" s="672" t="s">
        <v>425</v>
      </c>
      <c r="U245" s="672">
        <v>2</v>
      </c>
      <c r="V245" s="672" t="s">
        <v>693</v>
      </c>
      <c r="W245" s="672">
        <v>1</v>
      </c>
      <c r="X245" s="678" t="s">
        <v>40</v>
      </c>
      <c r="Y245" s="678"/>
      <c r="Z245" s="679" t="s">
        <v>40</v>
      </c>
      <c r="AA245" s="679"/>
      <c r="AB245" s="680" t="s">
        <v>40</v>
      </c>
      <c r="AC245" s="680"/>
      <c r="AD245" s="681" t="s">
        <v>40</v>
      </c>
      <c r="AE245" s="681"/>
      <c r="AF245" s="18" t="s">
        <v>40</v>
      </c>
      <c r="AG245" s="18"/>
      <c r="AH245" s="184" t="s">
        <v>40</v>
      </c>
      <c r="AI245" s="184"/>
      <c r="AJ245" s="677" t="s">
        <v>40</v>
      </c>
      <c r="AK245" s="677"/>
    </row>
    <row r="246" spans="1:37" ht="12.75">
      <c r="A246" s="748" t="s">
        <v>3326</v>
      </c>
      <c r="B246" s="764" t="s">
        <v>6830</v>
      </c>
      <c r="C246" s="680">
        <v>3</v>
      </c>
      <c r="D246" s="54" t="e">
        <f t="shared" ca="1" si="17"/>
        <v>#VALUE!</v>
      </c>
      <c r="E246" s="54" t="str">
        <f ca="1">IFERROR(VLOOKUP(N246,Cennik!$A$4:$B436, 2, FALSE()) * O246 + VLOOKUP(P246,Cennik!$A$4:$B436, 2, FALSE()) * Q246 + VLOOKUP(R246,Cennik!$A$4:$B436, 2, FALSE()) * S246 + VLOOKUP(T246,Cennik!$A$4:$B436, 2, FALSE()) * U246 + VLOOKUP(V246,Cennik!$A$4:$B436, 2, FALSE()) * W246 + VLOOKUP(X246,Cennik!$A$4:$B436, 2, FALSE()) * Y246 + VLOOKUP(Z246,Cennik!$A$4:$B436, 2, FALSE()) * AA246 + VLOOKUP(AB246,Cennik!$A$4:$B436, 2, FALSE()) * AC246 + VLOOKUP(AD246,Cennik!$A$4:$B436, 2, FALSE()) * AE246 + VLOOKUP(AF246,Cennik!$A$4:$B436, 2, FALSE()) * AG246 + VLOOKUP(AH246,Cennik!$A$4:$B436, 2, FALSE()) * AI246 + VLOOKUP(AJ246,Cennik!$A$4:$B436, 2, FALSE()) * AK246 + VLOOKUP("Stamina",Cennik!$A$4:$B436,2,FALSE()) * L246,"Brak wartości")</f>
        <v>Brak wartości</v>
      </c>
      <c r="F246" s="18" t="s">
        <v>6831</v>
      </c>
      <c r="G246" s="18">
        <v>1</v>
      </c>
      <c r="H246" s="18" t="s">
        <v>4531</v>
      </c>
      <c r="I246" s="18">
        <v>0.5</v>
      </c>
      <c r="J246" s="18"/>
      <c r="K246" s="18">
        <v>25</v>
      </c>
      <c r="L246" s="18">
        <v>15</v>
      </c>
      <c r="M246" s="18" t="s">
        <v>12656</v>
      </c>
      <c r="N246" s="184" t="s">
        <v>5886</v>
      </c>
      <c r="O246" s="184">
        <v>3</v>
      </c>
      <c r="P246" s="677" t="s">
        <v>4709</v>
      </c>
      <c r="Q246" s="677">
        <v>1</v>
      </c>
      <c r="R246" s="674" t="s">
        <v>1221</v>
      </c>
      <c r="S246" s="674">
        <v>2</v>
      </c>
      <c r="T246" s="672" t="s">
        <v>11884</v>
      </c>
      <c r="U246" s="672">
        <v>2</v>
      </c>
      <c r="V246" s="672" t="s">
        <v>693</v>
      </c>
      <c r="W246" s="672">
        <v>1</v>
      </c>
      <c r="X246" s="678" t="s">
        <v>40</v>
      </c>
      <c r="Y246" s="678"/>
      <c r="Z246" s="679" t="s">
        <v>40</v>
      </c>
      <c r="AA246" s="679"/>
      <c r="AB246" s="680" t="s">
        <v>40</v>
      </c>
      <c r="AC246" s="680"/>
      <c r="AD246" s="681" t="s">
        <v>40</v>
      </c>
      <c r="AE246" s="681"/>
      <c r="AF246" s="18" t="s">
        <v>40</v>
      </c>
      <c r="AG246" s="18"/>
      <c r="AH246" s="184" t="s">
        <v>40</v>
      </c>
      <c r="AI246" s="184"/>
      <c r="AJ246" s="677" t="s">
        <v>40</v>
      </c>
      <c r="AK246" s="677"/>
    </row>
    <row r="247" spans="1:37" ht="12.75">
      <c r="A247" s="748" t="s">
        <v>3326</v>
      </c>
      <c r="B247" s="764" t="s">
        <v>6835</v>
      </c>
      <c r="C247" s="680">
        <v>3</v>
      </c>
      <c r="D247" s="54" t="e">
        <f t="shared" ca="1" si="17"/>
        <v>#VALUE!</v>
      </c>
      <c r="E247" s="54" t="str">
        <f ca="1">IFERROR(VLOOKUP(N247,Cennik!$A$4:$B436, 2, FALSE()) * O247 + VLOOKUP(P247,Cennik!$A$4:$B436, 2, FALSE()) * Q247 + VLOOKUP(R247,Cennik!$A$4:$B436, 2, FALSE()) * S247 + VLOOKUP(T247,Cennik!$A$4:$B436, 2, FALSE()) * U247 + VLOOKUP(V247,Cennik!$A$4:$B436, 2, FALSE()) * W247 + VLOOKUP(X247,Cennik!$A$4:$B436, 2, FALSE()) * Y247 + VLOOKUP(Z247,Cennik!$A$4:$B436, 2, FALSE()) * AA247 + VLOOKUP(AB247,Cennik!$A$4:$B436, 2, FALSE()) * AC247 + VLOOKUP(AD247,Cennik!$A$4:$B436, 2, FALSE()) * AE247 + VLOOKUP(AF247,Cennik!$A$4:$B436, 2, FALSE()) * AG247 + VLOOKUP(AH247,Cennik!$A$4:$B436, 2, FALSE()) * AI247 + VLOOKUP(AJ247,Cennik!$A$4:$B436, 2, FALSE()) * AK247 + VLOOKUP("Stamina",Cennik!$A$4:$B436,2,FALSE()) * L247,"Brak wartości")</f>
        <v>Brak wartości</v>
      </c>
      <c r="F247" s="18" t="s">
        <v>6831</v>
      </c>
      <c r="G247" s="18">
        <v>1</v>
      </c>
      <c r="H247" s="18" t="s">
        <v>4531</v>
      </c>
      <c r="I247" s="18">
        <v>0.5</v>
      </c>
      <c r="J247" s="18"/>
      <c r="K247" s="18">
        <v>25</v>
      </c>
      <c r="L247" s="18">
        <v>15</v>
      </c>
      <c r="M247" s="18" t="s">
        <v>12656</v>
      </c>
      <c r="N247" s="184" t="s">
        <v>5886</v>
      </c>
      <c r="O247" s="184">
        <v>3</v>
      </c>
      <c r="P247" s="677" t="s">
        <v>4709</v>
      </c>
      <c r="Q247" s="677">
        <v>1</v>
      </c>
      <c r="R247" s="674" t="s">
        <v>1221</v>
      </c>
      <c r="S247" s="674">
        <v>2</v>
      </c>
      <c r="T247" s="672" t="s">
        <v>11884</v>
      </c>
      <c r="U247" s="672">
        <v>2</v>
      </c>
      <c r="V247" s="672" t="s">
        <v>693</v>
      </c>
      <c r="W247" s="672">
        <v>1</v>
      </c>
      <c r="X247" s="678" t="s">
        <v>40</v>
      </c>
      <c r="Y247" s="678"/>
      <c r="Z247" s="679" t="s">
        <v>40</v>
      </c>
      <c r="AA247" s="679"/>
      <c r="AB247" s="680" t="s">
        <v>40</v>
      </c>
      <c r="AC247" s="680"/>
      <c r="AD247" s="681" t="s">
        <v>40</v>
      </c>
      <c r="AE247" s="681"/>
      <c r="AF247" s="18" t="s">
        <v>40</v>
      </c>
      <c r="AG247" s="18"/>
      <c r="AH247" s="184" t="s">
        <v>40</v>
      </c>
      <c r="AI247" s="184"/>
      <c r="AJ247" s="677" t="s">
        <v>40</v>
      </c>
      <c r="AK247" s="677"/>
    </row>
    <row r="248" spans="1:37" ht="12.75">
      <c r="A248" s="748" t="s">
        <v>3326</v>
      </c>
      <c r="B248" s="764" t="s">
        <v>6837</v>
      </c>
      <c r="C248" s="680">
        <v>3</v>
      </c>
      <c r="D248" s="54" t="e">
        <f t="shared" ca="1" si="17"/>
        <v>#VALUE!</v>
      </c>
      <c r="E248" s="54" t="str">
        <f ca="1">IFERROR(VLOOKUP(N248,Cennik!$A$4:$B436, 2, FALSE()) * O248 + VLOOKUP(P248,Cennik!$A$4:$B436, 2, FALSE()) * Q248 + VLOOKUP(R248,Cennik!$A$4:$B436, 2, FALSE()) * S248 + VLOOKUP(T248,Cennik!$A$4:$B436, 2, FALSE()) * U248 + VLOOKUP(V248,Cennik!$A$4:$B436, 2, FALSE()) * W248 + VLOOKUP(X248,Cennik!$A$4:$B436, 2, FALSE()) * Y248 + VLOOKUP(Z248,Cennik!$A$4:$B436, 2, FALSE()) * AA248 + VLOOKUP(AB248,Cennik!$A$4:$B436, 2, FALSE()) * AC248 + VLOOKUP(AD248,Cennik!$A$4:$B436, 2, FALSE()) * AE248 + VLOOKUP(AF248,Cennik!$A$4:$B436, 2, FALSE()) * AG248 + VLOOKUP(AH248,Cennik!$A$4:$B436, 2, FALSE()) * AI248 + VLOOKUP(AJ248,Cennik!$A$4:$B436, 2, FALSE()) * AK248 + VLOOKUP("Stamina",Cennik!$A$4:$B436,2,FALSE()) * L248,"Brak wartości")</f>
        <v>Brak wartości</v>
      </c>
      <c r="F248" s="18" t="s">
        <v>6838</v>
      </c>
      <c r="G248" s="18">
        <v>1</v>
      </c>
      <c r="H248" s="18" t="s">
        <v>4531</v>
      </c>
      <c r="I248" s="18">
        <v>0.5</v>
      </c>
      <c r="J248" s="18"/>
      <c r="K248" s="18">
        <v>25</v>
      </c>
      <c r="L248" s="18">
        <v>15</v>
      </c>
      <c r="M248" s="18" t="s">
        <v>12656</v>
      </c>
      <c r="N248" s="184" t="s">
        <v>5886</v>
      </c>
      <c r="O248" s="184">
        <v>3</v>
      </c>
      <c r="P248" s="677" t="s">
        <v>4709</v>
      </c>
      <c r="Q248" s="677">
        <v>1</v>
      </c>
      <c r="R248" s="674" t="s">
        <v>1221</v>
      </c>
      <c r="S248" s="674">
        <v>2</v>
      </c>
      <c r="T248" s="672" t="s">
        <v>416</v>
      </c>
      <c r="U248" s="672">
        <v>2</v>
      </c>
      <c r="V248" s="672" t="s">
        <v>693</v>
      </c>
      <c r="W248" s="672">
        <v>1</v>
      </c>
      <c r="X248" s="678" t="s">
        <v>40</v>
      </c>
      <c r="Y248" s="678"/>
      <c r="Z248" s="679" t="s">
        <v>40</v>
      </c>
      <c r="AA248" s="679"/>
      <c r="AB248" s="680" t="s">
        <v>40</v>
      </c>
      <c r="AC248" s="680"/>
      <c r="AD248" s="681" t="s">
        <v>40</v>
      </c>
      <c r="AE248" s="681"/>
      <c r="AF248" s="18" t="s">
        <v>40</v>
      </c>
      <c r="AG248" s="18"/>
      <c r="AH248" s="184" t="s">
        <v>40</v>
      </c>
      <c r="AI248" s="184"/>
      <c r="AJ248" s="677" t="s">
        <v>40</v>
      </c>
      <c r="AK248" s="677"/>
    </row>
    <row r="249" spans="1:37" ht="12.75">
      <c r="A249" s="748" t="s">
        <v>3326</v>
      </c>
      <c r="B249" s="764" t="s">
        <v>6840</v>
      </c>
      <c r="C249" s="680">
        <v>3</v>
      </c>
      <c r="D249" s="54" t="e">
        <f t="shared" si="17"/>
        <v>#VALUE!</v>
      </c>
      <c r="E249" s="54" t="str">
        <f>IFERROR(VLOOKUP(N249,Cennik!$A$4:$B436, 2, FALSE()) * O249 + VLOOKUP(P249,Cennik!$A$4:$B436, 2, FALSE()) * Q249 + VLOOKUP(R249,Cennik!$A$4:$B436, 2, FALSE()) * S249 + VLOOKUP(T249,Cennik!$A$4:$B436, 2, FALSE()) * U249 + VLOOKUP(V249,Cennik!$A$4:$B436, 2, FALSE()) * W249 + VLOOKUP(X249,Cennik!$A$4:$B436, 2, FALSE()) * Y249 + VLOOKUP(Z249,Cennik!$A$4:$B436, 2, FALSE()) * AA249 + VLOOKUP(AB249,Cennik!$A$4:$B436, 2, FALSE()) * AC249 + VLOOKUP(AD249,Cennik!$A$4:$B436, 2, FALSE()) * AE249 + VLOOKUP(AF249,Cennik!$A$4:$B436, 2, FALSE()) * AG249 + VLOOKUP(AH249,Cennik!$A$4:$B436, 2, FALSE()) * AI249 + VLOOKUP(AJ249,Cennik!$A$4:$B436, 2, FALSE()) * AK249 + VLOOKUP("Stamina",Cennik!$A$4:$B436,2,FALSE()) * L249,"Brak wartości")</f>
        <v>Brak wartości</v>
      </c>
      <c r="F249" s="18" t="s">
        <v>6841</v>
      </c>
      <c r="G249" s="18">
        <v>1</v>
      </c>
      <c r="H249" s="18" t="s">
        <v>4531</v>
      </c>
      <c r="I249" s="18">
        <v>0.5</v>
      </c>
      <c r="J249" s="18"/>
      <c r="K249" s="18">
        <v>30</v>
      </c>
      <c r="L249" s="18">
        <v>25</v>
      </c>
      <c r="M249" s="18" t="s">
        <v>12656</v>
      </c>
      <c r="N249" s="184" t="s">
        <v>5886</v>
      </c>
      <c r="O249" s="184">
        <v>3</v>
      </c>
      <c r="P249" s="677" t="s">
        <v>1047</v>
      </c>
      <c r="Q249" s="677">
        <v>5</v>
      </c>
      <c r="R249" s="674" t="s">
        <v>1221</v>
      </c>
      <c r="S249" s="674">
        <v>3</v>
      </c>
      <c r="T249" s="672" t="s">
        <v>1226</v>
      </c>
      <c r="U249" s="672">
        <v>3</v>
      </c>
      <c r="V249" s="672" t="s">
        <v>40</v>
      </c>
      <c r="W249" s="672"/>
      <c r="X249" s="678" t="s">
        <v>40</v>
      </c>
      <c r="Y249" s="678"/>
      <c r="Z249" s="679" t="s">
        <v>40</v>
      </c>
      <c r="AA249" s="679"/>
      <c r="AB249" s="680" t="s">
        <v>40</v>
      </c>
      <c r="AC249" s="680"/>
      <c r="AD249" s="681" t="s">
        <v>40</v>
      </c>
      <c r="AE249" s="681"/>
      <c r="AF249" s="18" t="s">
        <v>40</v>
      </c>
      <c r="AG249" s="18"/>
      <c r="AH249" s="184" t="s">
        <v>40</v>
      </c>
      <c r="AI249" s="184"/>
      <c r="AJ249" s="677" t="s">
        <v>40</v>
      </c>
      <c r="AK249" s="677"/>
    </row>
    <row r="250" spans="1:37" ht="12.75">
      <c r="A250" s="748" t="s">
        <v>3326</v>
      </c>
      <c r="B250" s="764" t="s">
        <v>6845</v>
      </c>
      <c r="C250" s="680">
        <v>3</v>
      </c>
      <c r="D250" s="54" t="e">
        <f t="shared" ca="1" si="17"/>
        <v>#VALUE!</v>
      </c>
      <c r="E250" s="54" t="str">
        <f ca="1">IFERROR(VLOOKUP(N250,Cennik!$A$4:$B436, 2, FALSE()) * O250 + VLOOKUP(P250,Cennik!$A$4:$B436, 2, FALSE()) * Q250 + VLOOKUP(R250,Cennik!$A$4:$B436, 2, FALSE()) * S250 + VLOOKUP(T250,Cennik!$A$4:$B436, 2, FALSE()) * U250 + VLOOKUP(V250,Cennik!$A$4:$B436, 2, FALSE()) * W250 + VLOOKUP(X250,Cennik!$A$4:$B436, 2, FALSE()) * Y250 + VLOOKUP(Z250,Cennik!$A$4:$B436, 2, FALSE()) * AA250 + VLOOKUP(AB250,Cennik!$A$4:$B436, 2, FALSE()) * AC250 + VLOOKUP(AD250,Cennik!$A$4:$B436, 2, FALSE()) * AE250 + VLOOKUP(AF250,Cennik!$A$4:$B436, 2, FALSE()) * AG250 + VLOOKUP(AH250,Cennik!$A$4:$B436, 2, FALSE()) * AI250 + VLOOKUP(AJ250,Cennik!$A$4:$B436, 2, FALSE()) * AK250 + VLOOKUP("Stamina",Cennik!$A$4:$B436,2,FALSE()) * L250,"Brak wartości")</f>
        <v>Brak wartości</v>
      </c>
      <c r="F250" s="18" t="s">
        <v>6846</v>
      </c>
      <c r="G250" s="18">
        <v>1</v>
      </c>
      <c r="H250" s="18" t="s">
        <v>4531</v>
      </c>
      <c r="I250" s="18">
        <v>0.5</v>
      </c>
      <c r="J250" s="18"/>
      <c r="K250" s="18">
        <v>10</v>
      </c>
      <c r="L250" s="18">
        <v>60</v>
      </c>
      <c r="M250" s="18" t="s">
        <v>12656</v>
      </c>
      <c r="N250" s="184" t="s">
        <v>5886</v>
      </c>
      <c r="O250" s="184">
        <v>4</v>
      </c>
      <c r="P250" s="677" t="s">
        <v>4724</v>
      </c>
      <c r="Q250" s="677">
        <v>1</v>
      </c>
      <c r="R250" s="674" t="s">
        <v>1231</v>
      </c>
      <c r="S250" s="674">
        <v>1</v>
      </c>
      <c r="T250" s="672" t="s">
        <v>425</v>
      </c>
      <c r="U250" s="672">
        <v>3</v>
      </c>
      <c r="V250" s="672" t="s">
        <v>693</v>
      </c>
      <c r="W250" s="672">
        <v>2</v>
      </c>
      <c r="X250" s="678" t="s">
        <v>40</v>
      </c>
      <c r="Y250" s="678"/>
      <c r="Z250" s="679" t="s">
        <v>40</v>
      </c>
      <c r="AA250" s="679"/>
      <c r="AB250" s="680" t="s">
        <v>40</v>
      </c>
      <c r="AC250" s="680"/>
      <c r="AD250" s="681" t="s">
        <v>40</v>
      </c>
      <c r="AE250" s="681"/>
      <c r="AF250" s="18" t="s">
        <v>40</v>
      </c>
      <c r="AG250" s="18"/>
      <c r="AH250" s="184" t="s">
        <v>40</v>
      </c>
      <c r="AI250" s="184"/>
      <c r="AJ250" s="677" t="s">
        <v>40</v>
      </c>
      <c r="AK250" s="677"/>
    </row>
    <row r="251" spans="1:37" ht="12.75">
      <c r="A251" s="748" t="s">
        <v>3326</v>
      </c>
      <c r="B251" s="764" t="s">
        <v>6850</v>
      </c>
      <c r="C251" s="680">
        <v>3</v>
      </c>
      <c r="D251" s="54" t="e">
        <f t="shared" ca="1" si="17"/>
        <v>#VALUE!</v>
      </c>
      <c r="E251" s="54" t="str">
        <f ca="1">IFERROR(VLOOKUP(N251,Cennik!$A$4:$B436, 2, FALSE()) * O251 + VLOOKUP(P251,Cennik!$A$4:$B436, 2, FALSE()) * Q251 + VLOOKUP(R251,Cennik!$A$4:$B436, 2, FALSE()) * S251 + VLOOKUP(T251,Cennik!$A$4:$B436, 2, FALSE()) * U251 + VLOOKUP(V251,Cennik!$A$4:$B436, 2, FALSE()) * W251 + VLOOKUP(X251,Cennik!$A$4:$B436, 2, FALSE()) * Y251 + VLOOKUP(Z251,Cennik!$A$4:$B436, 2, FALSE()) * AA251 + VLOOKUP(AB251,Cennik!$A$4:$B436, 2, FALSE()) * AC251 + VLOOKUP(AD251,Cennik!$A$4:$B436, 2, FALSE()) * AE251 + VLOOKUP(AF251,Cennik!$A$4:$B436, 2, FALSE()) * AG251 + VLOOKUP(AH251,Cennik!$A$4:$B436, 2, FALSE()) * AI251 + VLOOKUP(AJ251,Cennik!$A$4:$B436, 2, FALSE()) * AK251 + VLOOKUP("Stamina",Cennik!$A$4:$B436,2,FALSE()) * L251,"Brak wartości")</f>
        <v>Brak wartości</v>
      </c>
      <c r="F251" s="18" t="s">
        <v>6851</v>
      </c>
      <c r="G251" s="18">
        <v>1</v>
      </c>
      <c r="H251" s="18" t="s">
        <v>4531</v>
      </c>
      <c r="I251" s="18">
        <v>0.5</v>
      </c>
      <c r="J251" s="18"/>
      <c r="K251" s="18">
        <v>10</v>
      </c>
      <c r="L251" s="18">
        <v>60</v>
      </c>
      <c r="M251" s="18" t="s">
        <v>12656</v>
      </c>
      <c r="N251" s="184" t="s">
        <v>5886</v>
      </c>
      <c r="O251" s="184">
        <v>4</v>
      </c>
      <c r="P251" s="677" t="s">
        <v>4724</v>
      </c>
      <c r="Q251" s="677">
        <v>1</v>
      </c>
      <c r="R251" s="674" t="s">
        <v>1231</v>
      </c>
      <c r="S251" s="674">
        <v>1</v>
      </c>
      <c r="T251" s="672" t="s">
        <v>11884</v>
      </c>
      <c r="U251" s="672">
        <v>3</v>
      </c>
      <c r="V251" s="672" t="s">
        <v>693</v>
      </c>
      <c r="W251" s="672">
        <v>2</v>
      </c>
      <c r="X251" s="678" t="s">
        <v>40</v>
      </c>
      <c r="Y251" s="678"/>
      <c r="Z251" s="679" t="s">
        <v>40</v>
      </c>
      <c r="AA251" s="679"/>
      <c r="AB251" s="680" t="s">
        <v>40</v>
      </c>
      <c r="AC251" s="680"/>
      <c r="AD251" s="681" t="s">
        <v>40</v>
      </c>
      <c r="AE251" s="681"/>
      <c r="AF251" s="18" t="s">
        <v>40</v>
      </c>
      <c r="AG251" s="18"/>
      <c r="AH251" s="184" t="s">
        <v>40</v>
      </c>
      <c r="AI251" s="184"/>
      <c r="AJ251" s="677" t="s">
        <v>40</v>
      </c>
      <c r="AK251" s="755"/>
    </row>
    <row r="252" spans="1:37" ht="12.75">
      <c r="A252" s="748" t="s">
        <v>3326</v>
      </c>
      <c r="B252" s="764" t="s">
        <v>6855</v>
      </c>
      <c r="C252" s="680">
        <v>3</v>
      </c>
      <c r="D252" s="54" t="e">
        <f t="shared" ca="1" si="17"/>
        <v>#VALUE!</v>
      </c>
      <c r="E252" s="54" t="str">
        <f ca="1">IFERROR(VLOOKUP(N252,Cennik!$A$4:$B436, 2, FALSE()) * O252 + VLOOKUP(P252,Cennik!$A$4:$B436, 2, FALSE()) * Q252 + VLOOKUP(R252,Cennik!$A$4:$B436, 2, FALSE()) * S252 + VLOOKUP(T252,Cennik!$A$4:$B436, 2, FALSE()) * U252 + VLOOKUP(V252,Cennik!$A$4:$B436, 2, FALSE()) * W252 + VLOOKUP(X252,Cennik!$A$4:$B436, 2, FALSE()) * Y252 + VLOOKUP(Z252,Cennik!$A$4:$B436, 2, FALSE()) * AA252 + VLOOKUP(AB252,Cennik!$A$4:$B436, 2, FALSE()) * AC252 + VLOOKUP(AD252,Cennik!$A$4:$B436, 2, FALSE()) * AE252 + VLOOKUP(AF252,Cennik!$A$4:$B436, 2, FALSE()) * AG252 + VLOOKUP(AH252,Cennik!$A$4:$B436, 2, FALSE()) * AI252 + VLOOKUP(AJ252,Cennik!$A$4:$B436, 2, FALSE()) * AK252 + VLOOKUP("Stamina",Cennik!$A$4:$B436,2,FALSE()) * L252,"Brak wartości")</f>
        <v>Brak wartości</v>
      </c>
      <c r="F252" s="18" t="s">
        <v>6851</v>
      </c>
      <c r="G252" s="18">
        <v>1</v>
      </c>
      <c r="H252" s="18" t="s">
        <v>4531</v>
      </c>
      <c r="I252" s="18">
        <v>0.5</v>
      </c>
      <c r="J252" s="18"/>
      <c r="K252" s="18">
        <v>10</v>
      </c>
      <c r="L252" s="18">
        <v>60</v>
      </c>
      <c r="M252" s="18" t="s">
        <v>12656</v>
      </c>
      <c r="N252" s="184" t="s">
        <v>5886</v>
      </c>
      <c r="O252" s="184">
        <v>4</v>
      </c>
      <c r="P252" s="677" t="s">
        <v>4724</v>
      </c>
      <c r="Q252" s="677">
        <v>1</v>
      </c>
      <c r="R252" s="674" t="s">
        <v>1231</v>
      </c>
      <c r="S252" s="674">
        <v>1</v>
      </c>
      <c r="T252" s="672" t="s">
        <v>11884</v>
      </c>
      <c r="U252" s="672">
        <v>3</v>
      </c>
      <c r="V252" s="672" t="s">
        <v>693</v>
      </c>
      <c r="W252" s="672">
        <v>2</v>
      </c>
      <c r="X252" s="678" t="s">
        <v>40</v>
      </c>
      <c r="Y252" s="678"/>
      <c r="Z252" s="679" t="s">
        <v>40</v>
      </c>
      <c r="AA252" s="679"/>
      <c r="AB252" s="680" t="s">
        <v>40</v>
      </c>
      <c r="AC252" s="680"/>
      <c r="AD252" s="681" t="s">
        <v>40</v>
      </c>
      <c r="AE252" s="681"/>
      <c r="AF252" s="18" t="s">
        <v>40</v>
      </c>
      <c r="AG252" s="18"/>
      <c r="AH252" s="184" t="s">
        <v>40</v>
      </c>
      <c r="AI252" s="184"/>
      <c r="AJ252" s="677" t="s">
        <v>40</v>
      </c>
      <c r="AK252" s="755"/>
    </row>
    <row r="253" spans="1:37" ht="12.75">
      <c r="A253" s="748" t="s">
        <v>3326</v>
      </c>
      <c r="B253" s="764" t="s">
        <v>6859</v>
      </c>
      <c r="C253" s="680">
        <v>3</v>
      </c>
      <c r="D253" s="54" t="e">
        <f t="shared" ca="1" si="17"/>
        <v>#VALUE!</v>
      </c>
      <c r="E253" s="54" t="str">
        <f ca="1">IFERROR(VLOOKUP(N253,Cennik!$A$4:$B436, 2, FALSE()) * O253 + VLOOKUP(P253,Cennik!$A$4:$B436, 2, FALSE()) * Q253 + VLOOKUP(R253,Cennik!$A$4:$B436, 2, FALSE()) * S253 + VLOOKUP(T253,Cennik!$A$4:$B436, 2, FALSE()) * U253 + VLOOKUP(V253,Cennik!$A$4:$B436, 2, FALSE()) * W253 + VLOOKUP(X253,Cennik!$A$4:$B436, 2, FALSE()) * Y253 + VLOOKUP(Z253,Cennik!$A$4:$B436, 2, FALSE()) * AA253 + VLOOKUP(AB253,Cennik!$A$4:$B436, 2, FALSE()) * AC253 + VLOOKUP(AD253,Cennik!$A$4:$B436, 2, FALSE()) * AE253 + VLOOKUP(AF253,Cennik!$A$4:$B436, 2, FALSE()) * AG253 + VLOOKUP(AH253,Cennik!$A$4:$B436, 2, FALSE()) * AI253 + VLOOKUP(AJ253,Cennik!$A$4:$B436, 2, FALSE()) * AK253 + VLOOKUP("Stamina",Cennik!$A$4:$B436,2,FALSE()) * L253,"Brak wartości")</f>
        <v>Brak wartości</v>
      </c>
      <c r="F253" s="18" t="s">
        <v>6860</v>
      </c>
      <c r="G253" s="18">
        <v>1</v>
      </c>
      <c r="H253" s="18" t="s">
        <v>4531</v>
      </c>
      <c r="I253" s="18">
        <v>0.5</v>
      </c>
      <c r="J253" s="18"/>
      <c r="K253" s="18">
        <v>10</v>
      </c>
      <c r="L253" s="18">
        <v>60</v>
      </c>
      <c r="M253" s="18" t="s">
        <v>12656</v>
      </c>
      <c r="N253" s="184" t="s">
        <v>5886</v>
      </c>
      <c r="O253" s="184">
        <v>4</v>
      </c>
      <c r="P253" s="677" t="s">
        <v>4724</v>
      </c>
      <c r="Q253" s="677">
        <v>1</v>
      </c>
      <c r="R253" s="674" t="s">
        <v>1231</v>
      </c>
      <c r="S253" s="674">
        <v>1</v>
      </c>
      <c r="T253" s="672" t="s">
        <v>416</v>
      </c>
      <c r="U253" s="672">
        <v>3</v>
      </c>
      <c r="V253" s="672" t="s">
        <v>693</v>
      </c>
      <c r="W253" s="672">
        <v>2</v>
      </c>
      <c r="X253" s="678" t="s">
        <v>40</v>
      </c>
      <c r="Y253" s="678"/>
      <c r="Z253" s="679" t="s">
        <v>40</v>
      </c>
      <c r="AA253" s="679"/>
      <c r="AB253" s="680" t="s">
        <v>40</v>
      </c>
      <c r="AC253" s="680"/>
      <c r="AD253" s="681" t="s">
        <v>40</v>
      </c>
      <c r="AE253" s="681"/>
      <c r="AF253" s="18" t="s">
        <v>40</v>
      </c>
      <c r="AG253" s="18"/>
      <c r="AH253" s="184" t="s">
        <v>40</v>
      </c>
      <c r="AI253" s="184"/>
      <c r="AJ253" s="677" t="s">
        <v>40</v>
      </c>
      <c r="AK253" s="755"/>
    </row>
    <row r="254" spans="1:37" ht="12.75">
      <c r="A254" s="788"/>
      <c r="B254" s="788"/>
      <c r="C254" s="751"/>
      <c r="D254" s="752"/>
      <c r="E254" s="752"/>
      <c r="F254" s="753"/>
      <c r="G254" s="753"/>
      <c r="H254" s="753"/>
      <c r="I254" s="753"/>
      <c r="J254" s="753"/>
      <c r="K254" s="753"/>
      <c r="L254" s="753"/>
      <c r="M254" s="18"/>
      <c r="N254" s="754"/>
      <c r="O254" s="754"/>
      <c r="P254" s="755"/>
      <c r="Q254" s="755"/>
      <c r="R254" s="756"/>
      <c r="S254" s="756"/>
      <c r="T254" s="757"/>
      <c r="U254" s="757"/>
      <c r="V254" s="758"/>
      <c r="W254" s="758"/>
      <c r="X254" s="759"/>
      <c r="Y254" s="759"/>
      <c r="Z254" s="760"/>
      <c r="AA254" s="760"/>
      <c r="AB254" s="751"/>
      <c r="AC254" s="751"/>
      <c r="AD254" s="750"/>
      <c r="AE254" s="750"/>
      <c r="AF254" s="753"/>
      <c r="AG254" s="753"/>
      <c r="AH254" s="754"/>
      <c r="AI254" s="754"/>
      <c r="AJ254" s="755"/>
      <c r="AK254" s="755"/>
    </row>
    <row r="255" spans="1:37" ht="12.75">
      <c r="A255" s="748" t="s">
        <v>3326</v>
      </c>
      <c r="B255" s="72" t="s">
        <v>6889</v>
      </c>
      <c r="C255" s="680">
        <v>1</v>
      </c>
      <c r="D255" s="54" t="e">
        <f t="shared" ref="D255:D302" ca="1" si="18">E255/G255</f>
        <v>#VALUE!</v>
      </c>
      <c r="E255" s="54" t="str">
        <f ca="1">IFERROR(VLOOKUP(N255,Cennik!$A$4:$B436, 2, FALSE()) * O255 + VLOOKUP(P255,Cennik!$A$4:$B436, 2, FALSE()) * Q255 + VLOOKUP(R255,Cennik!$A$4:$B436, 2, FALSE()) * S255 + VLOOKUP(T255,Cennik!$A$4:$B436, 2, FALSE()) * U255 + VLOOKUP(V255,Cennik!$A$4:$B436, 2, FALSE()) * W255 + VLOOKUP(X255,Cennik!$A$4:$B436, 2, FALSE()) * Y255 + VLOOKUP(Z255,Cennik!$A$4:$B436, 2, FALSE()) * AA255 + VLOOKUP(AB255,Cennik!$A$4:$B436, 2, FALSE()) * AC255 + VLOOKUP(AD255,Cennik!$A$4:$B436, 2, FALSE()) * AE255 + VLOOKUP(AF255,Cennik!$A$4:$B436, 2, FALSE()) * AG255 + VLOOKUP(AH255,Cennik!$A$4:$B436, 2, FALSE()) * AI255 + VLOOKUP(AJ255,Cennik!$A$4:$B436, 2, FALSE()) * AK255 + VLOOKUP("Stamina",Cennik!$A$4:$B436,2,FALSE()) * L255,"Brak wartości")</f>
        <v>Brak wartości</v>
      </c>
      <c r="F255" s="59" t="s">
        <v>6890</v>
      </c>
      <c r="G255" s="18">
        <v>1</v>
      </c>
      <c r="H255" s="18" t="s">
        <v>4531</v>
      </c>
      <c r="I255" s="18">
        <v>1</v>
      </c>
      <c r="J255" s="18"/>
      <c r="K255" s="18">
        <v>5</v>
      </c>
      <c r="L255" s="18">
        <v>10</v>
      </c>
      <c r="M255" s="18" t="s">
        <v>12656</v>
      </c>
      <c r="N255" s="184" t="s">
        <v>5881</v>
      </c>
      <c r="O255" s="184">
        <v>1</v>
      </c>
      <c r="P255" s="677" t="s">
        <v>523</v>
      </c>
      <c r="Q255" s="677">
        <v>5</v>
      </c>
      <c r="R255" s="675" t="s">
        <v>303</v>
      </c>
      <c r="S255" s="675">
        <v>1</v>
      </c>
      <c r="T255" s="674" t="s">
        <v>40</v>
      </c>
      <c r="U255" s="674"/>
      <c r="V255" s="672" t="s">
        <v>40</v>
      </c>
      <c r="W255" s="672"/>
      <c r="X255" s="678" t="s">
        <v>40</v>
      </c>
      <c r="Y255" s="678"/>
      <c r="Z255" s="679" t="s">
        <v>40</v>
      </c>
      <c r="AA255" s="679"/>
      <c r="AB255" s="680" t="s">
        <v>40</v>
      </c>
      <c r="AC255" s="680"/>
      <c r="AD255" s="681" t="s">
        <v>40</v>
      </c>
      <c r="AE255" s="681"/>
      <c r="AF255" s="18" t="s">
        <v>40</v>
      </c>
      <c r="AG255" s="18"/>
      <c r="AH255" s="184" t="s">
        <v>40</v>
      </c>
      <c r="AI255" s="184"/>
      <c r="AJ255" s="677" t="s">
        <v>40</v>
      </c>
      <c r="AK255" s="677"/>
    </row>
    <row r="256" spans="1:37" ht="12.75">
      <c r="A256" s="748" t="s">
        <v>3326</v>
      </c>
      <c r="B256" s="72" t="s">
        <v>6894</v>
      </c>
      <c r="C256" s="680">
        <v>1</v>
      </c>
      <c r="D256" s="54" t="e">
        <f t="shared" ca="1" si="18"/>
        <v>#VALUE!</v>
      </c>
      <c r="E256" s="54" t="str">
        <f ca="1">IFERROR(VLOOKUP(N256,Cennik!$A$4:$B436, 2, FALSE()) * O256 + VLOOKUP(P256,Cennik!$A$4:$B436, 2, FALSE()) * Q256 + VLOOKUP(R256,Cennik!$A$4:$B436, 2, FALSE()) * S256 + VLOOKUP(T256,Cennik!$A$4:$B436, 2, FALSE()) * U256 + VLOOKUP(V256,Cennik!$A$4:$B436, 2, FALSE()) * W256 + VLOOKUP(X256,Cennik!$A$4:$B436, 2, FALSE()) * Y256 + VLOOKUP(Z256,Cennik!$A$4:$B436, 2, FALSE()) * AA256 + VLOOKUP(AB256,Cennik!$A$4:$B436, 2, FALSE()) * AC256 + VLOOKUP(AD256,Cennik!$A$4:$B436, 2, FALSE()) * AE256 + VLOOKUP(AF256,Cennik!$A$4:$B436, 2, FALSE()) * AG256 + VLOOKUP(AH256,Cennik!$A$4:$B436, 2, FALSE()) * AI256 + VLOOKUP(AJ256,Cennik!$A$4:$B436, 2, FALSE()) * AK256 + VLOOKUP("Stamina",Cennik!$A$4:$B436,2,FALSE()) * L256,"Brak wartości")</f>
        <v>Brak wartości</v>
      </c>
      <c r="F256" s="59" t="s">
        <v>6895</v>
      </c>
      <c r="G256" s="18">
        <v>1</v>
      </c>
      <c r="H256" s="18" t="s">
        <v>4531</v>
      </c>
      <c r="I256" s="18">
        <v>1</v>
      </c>
      <c r="J256" s="18"/>
      <c r="K256" s="18">
        <v>5</v>
      </c>
      <c r="L256" s="18">
        <v>10</v>
      </c>
      <c r="M256" s="18" t="s">
        <v>12656</v>
      </c>
      <c r="N256" s="184" t="s">
        <v>5881</v>
      </c>
      <c r="O256" s="184">
        <v>1</v>
      </c>
      <c r="P256" s="677" t="s">
        <v>1047</v>
      </c>
      <c r="Q256" s="677">
        <v>3</v>
      </c>
      <c r="R256" s="675" t="s">
        <v>303</v>
      </c>
      <c r="S256" s="675">
        <v>1</v>
      </c>
      <c r="T256" s="675" t="s">
        <v>40</v>
      </c>
      <c r="U256" s="674"/>
      <c r="V256" s="672" t="s">
        <v>40</v>
      </c>
      <c r="W256" s="672"/>
      <c r="X256" s="678" t="s">
        <v>40</v>
      </c>
      <c r="Y256" s="678"/>
      <c r="Z256" s="679" t="s">
        <v>40</v>
      </c>
      <c r="AA256" s="679"/>
      <c r="AB256" s="680" t="s">
        <v>40</v>
      </c>
      <c r="AC256" s="680"/>
      <c r="AD256" s="681" t="s">
        <v>40</v>
      </c>
      <c r="AE256" s="681"/>
      <c r="AF256" s="18" t="s">
        <v>40</v>
      </c>
      <c r="AG256" s="18"/>
      <c r="AH256" s="184" t="s">
        <v>40</v>
      </c>
      <c r="AI256" s="184"/>
      <c r="AJ256" s="677" t="s">
        <v>40</v>
      </c>
      <c r="AK256" s="677"/>
    </row>
    <row r="257" spans="1:37" ht="12.75">
      <c r="A257" s="748" t="s">
        <v>3326</v>
      </c>
      <c r="B257" s="72" t="s">
        <v>6897</v>
      </c>
      <c r="C257" s="680">
        <v>1</v>
      </c>
      <c r="D257" s="54" t="e">
        <f t="shared" ca="1" si="18"/>
        <v>#VALUE!</v>
      </c>
      <c r="E257" s="54" t="str">
        <f ca="1">IFERROR(VLOOKUP(N257,Cennik!$A$4:$B436, 2, FALSE()) * O257 + VLOOKUP(P257,Cennik!$A$4:$B436, 2, FALSE()) * Q257 + VLOOKUP(R257,Cennik!$A$4:$B436, 2, FALSE()) * S257 + VLOOKUP(T257,Cennik!$A$4:$B436, 2, FALSE()) * U257 + VLOOKUP(V257,Cennik!$A$4:$B436, 2, FALSE()) * W257 + VLOOKUP(X257,Cennik!$A$4:$B436, 2, FALSE()) * Y257 + VLOOKUP(Z257,Cennik!$A$4:$B436, 2, FALSE()) * AA257 + VLOOKUP(AB257,Cennik!$A$4:$B436, 2, FALSE()) * AC257 + VLOOKUP(AD257,Cennik!$A$4:$B436, 2, FALSE()) * AE257 + VLOOKUP(AF257,Cennik!$A$4:$B436, 2, FALSE()) * AG257 + VLOOKUP(AH257,Cennik!$A$4:$B436, 2, FALSE()) * AI257 + VLOOKUP(AJ257,Cennik!$A$4:$B436, 2, FALSE()) * AK257 + VLOOKUP("Stamina",Cennik!$A$4:$B436,2,FALSE()) * L257,"Brak wartości")</f>
        <v>Brak wartości</v>
      </c>
      <c r="F257" s="59" t="s">
        <v>6898</v>
      </c>
      <c r="G257" s="18">
        <v>1</v>
      </c>
      <c r="H257" s="18" t="s">
        <v>4531</v>
      </c>
      <c r="I257" s="18">
        <v>1</v>
      </c>
      <c r="J257" s="18"/>
      <c r="K257" s="18">
        <v>5</v>
      </c>
      <c r="L257" s="18">
        <v>10</v>
      </c>
      <c r="M257" s="18" t="s">
        <v>12656</v>
      </c>
      <c r="N257" s="184" t="s">
        <v>5881</v>
      </c>
      <c r="O257" s="184">
        <v>1</v>
      </c>
      <c r="P257" s="677" t="s">
        <v>1047</v>
      </c>
      <c r="Q257" s="677">
        <v>3</v>
      </c>
      <c r="R257" s="675" t="s">
        <v>303</v>
      </c>
      <c r="S257" s="675">
        <v>1</v>
      </c>
      <c r="T257" s="675" t="s">
        <v>40</v>
      </c>
      <c r="U257" s="674"/>
      <c r="V257" s="672" t="s">
        <v>40</v>
      </c>
      <c r="W257" s="672"/>
      <c r="X257" s="678" t="s">
        <v>40</v>
      </c>
      <c r="Y257" s="678"/>
      <c r="Z257" s="679" t="s">
        <v>40</v>
      </c>
      <c r="AA257" s="679"/>
      <c r="AB257" s="680" t="s">
        <v>40</v>
      </c>
      <c r="AC257" s="680"/>
      <c r="AD257" s="681" t="s">
        <v>40</v>
      </c>
      <c r="AE257" s="681"/>
      <c r="AF257" s="18" t="s">
        <v>40</v>
      </c>
      <c r="AG257" s="18"/>
      <c r="AH257" s="184" t="s">
        <v>40</v>
      </c>
      <c r="AI257" s="184"/>
      <c r="AJ257" s="677" t="s">
        <v>40</v>
      </c>
      <c r="AK257" s="677"/>
    </row>
    <row r="258" spans="1:37" ht="12.75">
      <c r="A258" s="748" t="s">
        <v>3326</v>
      </c>
      <c r="B258" s="72" t="s">
        <v>6902</v>
      </c>
      <c r="C258" s="680">
        <v>1</v>
      </c>
      <c r="D258" s="54" t="e">
        <f t="shared" si="18"/>
        <v>#VALUE!</v>
      </c>
      <c r="E258" s="54" t="str">
        <f>IFERROR(VLOOKUP(N258,Cennik!$A$4:$B436, 2, FALSE()) * O258 + VLOOKUP(P258,Cennik!$A$4:$B436, 2, FALSE()) * Q258 + VLOOKUP(R258,Cennik!$A$4:$B436, 2, FALSE()) * S258 + VLOOKUP(T258,Cennik!$A$4:$B436, 2, FALSE()) * U258 + VLOOKUP(V258,Cennik!$A$4:$B436, 2, FALSE()) * W258 + VLOOKUP(X258,Cennik!$A$4:$B436, 2, FALSE()) * Y258 + VLOOKUP(Z258,Cennik!$A$4:$B436, 2, FALSE()) * AA258 + VLOOKUP(AB258,Cennik!$A$4:$B436, 2, FALSE()) * AC258 + VLOOKUP(AD258,Cennik!$A$4:$B436, 2, FALSE()) * AE258 + VLOOKUP(AF258,Cennik!$A$4:$B436, 2, FALSE()) * AG258 + VLOOKUP(AH258,Cennik!$A$4:$B436, 2, FALSE()) * AI258 + VLOOKUP(AJ258,Cennik!$A$4:$B436, 2, FALSE()) * AK258 + VLOOKUP("Stamina",Cennik!$A$4:$B436,2,FALSE()) * L258,"Brak wartości")</f>
        <v>Brak wartości</v>
      </c>
      <c r="F258" s="59" t="s">
        <v>6898</v>
      </c>
      <c r="G258" s="18">
        <v>1</v>
      </c>
      <c r="H258" s="18" t="s">
        <v>4531</v>
      </c>
      <c r="I258" s="18">
        <v>1</v>
      </c>
      <c r="J258" s="18"/>
      <c r="K258" s="18">
        <v>5</v>
      </c>
      <c r="L258" s="18">
        <v>10</v>
      </c>
      <c r="M258" s="18" t="s">
        <v>12656</v>
      </c>
      <c r="N258" s="184" t="s">
        <v>1047</v>
      </c>
      <c r="O258" s="184">
        <v>3</v>
      </c>
      <c r="P258" s="677" t="s">
        <v>5886</v>
      </c>
      <c r="Q258" s="677">
        <v>1</v>
      </c>
      <c r="R258" s="675" t="s">
        <v>40</v>
      </c>
      <c r="S258" s="675"/>
      <c r="T258" s="675" t="s">
        <v>40</v>
      </c>
      <c r="U258" s="674"/>
      <c r="V258" s="672" t="s">
        <v>40</v>
      </c>
      <c r="W258" s="672"/>
      <c r="X258" s="678" t="s">
        <v>40</v>
      </c>
      <c r="Y258" s="678"/>
      <c r="Z258" s="679" t="s">
        <v>40</v>
      </c>
      <c r="AA258" s="679"/>
      <c r="AB258" s="680" t="s">
        <v>40</v>
      </c>
      <c r="AC258" s="680"/>
      <c r="AD258" s="681" t="s">
        <v>40</v>
      </c>
      <c r="AE258" s="681"/>
      <c r="AF258" s="18" t="s">
        <v>40</v>
      </c>
      <c r="AG258" s="18"/>
      <c r="AH258" s="184" t="s">
        <v>40</v>
      </c>
      <c r="AI258" s="184"/>
      <c r="AJ258" s="677" t="s">
        <v>40</v>
      </c>
      <c r="AK258" s="677"/>
    </row>
    <row r="259" spans="1:37" ht="12.75">
      <c r="A259" s="748" t="s">
        <v>3326</v>
      </c>
      <c r="B259" s="72" t="s">
        <v>6906</v>
      </c>
      <c r="C259" s="680">
        <v>1</v>
      </c>
      <c r="D259" s="54" t="e">
        <f t="shared" si="18"/>
        <v>#VALUE!</v>
      </c>
      <c r="E259" s="54" t="str">
        <f>IFERROR(VLOOKUP(N259,Cennik!$A$4:$B436, 2, FALSE()) * O259 + VLOOKUP(P259,Cennik!$A$4:$B436, 2, FALSE()) * Q259 + VLOOKUP(R259,Cennik!$A$4:$B436, 2, FALSE()) * S259 + VLOOKUP(T259,Cennik!$A$4:$B436, 2, FALSE()) * U259 + VLOOKUP(V259,Cennik!$A$4:$B436, 2, FALSE()) * W259 + VLOOKUP(X259,Cennik!$A$4:$B436, 2, FALSE()) * Y259 + VLOOKUP(Z259,Cennik!$A$4:$B436, 2, FALSE()) * AA259 + VLOOKUP(AB259,Cennik!$A$4:$B436, 2, FALSE()) * AC259 + VLOOKUP(AD259,Cennik!$A$4:$B436, 2, FALSE()) * AE259 + VLOOKUP(AF259,Cennik!$A$4:$B436, 2, FALSE()) * AG259 + VLOOKUP(AH259,Cennik!$A$4:$B436, 2, FALSE()) * AI259 + VLOOKUP(AJ259,Cennik!$A$4:$B436, 2, FALSE()) * AK259 + VLOOKUP("Stamina",Cennik!$A$4:$B436,2,FALSE()) * L259,"Brak wartości")</f>
        <v>Brak wartości</v>
      </c>
      <c r="F259" s="59" t="s">
        <v>6898</v>
      </c>
      <c r="G259" s="18">
        <v>1</v>
      </c>
      <c r="H259" s="18" t="s">
        <v>4531</v>
      </c>
      <c r="I259" s="18">
        <v>1</v>
      </c>
      <c r="J259" s="18"/>
      <c r="K259" s="18">
        <v>5</v>
      </c>
      <c r="L259" s="18">
        <v>10</v>
      </c>
      <c r="M259" s="18" t="s">
        <v>12656</v>
      </c>
      <c r="N259" s="184" t="s">
        <v>5881</v>
      </c>
      <c r="O259" s="184">
        <v>4</v>
      </c>
      <c r="P259" s="677" t="s">
        <v>5886</v>
      </c>
      <c r="Q259" s="677">
        <v>1</v>
      </c>
      <c r="R259" s="675" t="s">
        <v>40</v>
      </c>
      <c r="S259" s="675"/>
      <c r="T259" s="674" t="s">
        <v>40</v>
      </c>
      <c r="U259" s="674"/>
      <c r="V259" s="672" t="s">
        <v>40</v>
      </c>
      <c r="W259" s="672"/>
      <c r="X259" s="678" t="s">
        <v>40</v>
      </c>
      <c r="Y259" s="678"/>
      <c r="Z259" s="679" t="s">
        <v>40</v>
      </c>
      <c r="AA259" s="679"/>
      <c r="AB259" s="680" t="s">
        <v>40</v>
      </c>
      <c r="AC259" s="680"/>
      <c r="AD259" s="681" t="s">
        <v>40</v>
      </c>
      <c r="AE259" s="681"/>
      <c r="AF259" s="18" t="s">
        <v>40</v>
      </c>
      <c r="AG259" s="18"/>
      <c r="AH259" s="184" t="s">
        <v>40</v>
      </c>
      <c r="AI259" s="184"/>
      <c r="AJ259" s="677" t="s">
        <v>40</v>
      </c>
      <c r="AK259" s="677"/>
    </row>
    <row r="260" spans="1:37" ht="12.75">
      <c r="A260" s="748" t="s">
        <v>3326</v>
      </c>
      <c r="B260" s="72" t="s">
        <v>6910</v>
      </c>
      <c r="C260" s="680">
        <v>1</v>
      </c>
      <c r="D260" s="54" t="e">
        <f t="shared" si="18"/>
        <v>#VALUE!</v>
      </c>
      <c r="E260" s="54" t="str">
        <f>IFERROR(VLOOKUP(N260,Cennik!$A$4:$B436, 2, FALSE()) * O260 + VLOOKUP(P260,Cennik!$A$4:$B436, 2, FALSE()) * Q260 + VLOOKUP(R260,Cennik!$A$4:$B436, 2, FALSE()) * S260 + VLOOKUP(T260,Cennik!$A$4:$B436, 2, FALSE()) * U260 + VLOOKUP(V260,Cennik!$A$4:$B436, 2, FALSE()) * W260 + VLOOKUP(X260,Cennik!$A$4:$B436, 2, FALSE()) * Y260 + VLOOKUP(Z260,Cennik!$A$4:$B436, 2, FALSE()) * AA260 + VLOOKUP(AB260,Cennik!$A$4:$B436, 2, FALSE()) * AC260 + VLOOKUP(AD260,Cennik!$A$4:$B436, 2, FALSE()) * AE260 + VLOOKUP(AF260,Cennik!$A$4:$B436, 2, FALSE()) * AG260 + VLOOKUP(AH260,Cennik!$A$4:$B436, 2, FALSE()) * AI260 + VLOOKUP(AJ260,Cennik!$A$4:$B436, 2, FALSE()) * AK260 + VLOOKUP("Stamina",Cennik!$A$4:$B436,2,FALSE()) * L260,"Brak wartości")</f>
        <v>Brak wartości</v>
      </c>
      <c r="F260" s="59" t="s">
        <v>6898</v>
      </c>
      <c r="G260" s="18">
        <v>1</v>
      </c>
      <c r="H260" s="18" t="s">
        <v>4531</v>
      </c>
      <c r="I260" s="18">
        <v>1</v>
      </c>
      <c r="J260" s="18"/>
      <c r="K260" s="18">
        <v>5</v>
      </c>
      <c r="L260" s="18">
        <v>10</v>
      </c>
      <c r="M260" s="18" t="s">
        <v>12656</v>
      </c>
      <c r="N260" s="184" t="s">
        <v>5881</v>
      </c>
      <c r="O260" s="184">
        <v>1</v>
      </c>
      <c r="P260" s="677" t="s">
        <v>1047</v>
      </c>
      <c r="Q260" s="677">
        <v>3</v>
      </c>
      <c r="R260" s="675" t="s">
        <v>5886</v>
      </c>
      <c r="S260" s="675">
        <v>1</v>
      </c>
      <c r="T260" s="674" t="s">
        <v>40</v>
      </c>
      <c r="U260" s="674"/>
      <c r="V260" s="672" t="s">
        <v>40</v>
      </c>
      <c r="W260" s="672"/>
      <c r="X260" s="678" t="s">
        <v>40</v>
      </c>
      <c r="Y260" s="678"/>
      <c r="Z260" s="679" t="s">
        <v>40</v>
      </c>
      <c r="AA260" s="679"/>
      <c r="AB260" s="680" t="s">
        <v>40</v>
      </c>
      <c r="AC260" s="680"/>
      <c r="AD260" s="681" t="s">
        <v>40</v>
      </c>
      <c r="AE260" s="681"/>
      <c r="AF260" s="18" t="s">
        <v>40</v>
      </c>
      <c r="AG260" s="18"/>
      <c r="AH260" s="184" t="s">
        <v>40</v>
      </c>
      <c r="AI260" s="184"/>
      <c r="AJ260" s="677" t="s">
        <v>40</v>
      </c>
      <c r="AK260" s="677"/>
    </row>
    <row r="261" spans="1:37" ht="12.75">
      <c r="A261" s="748" t="s">
        <v>3326</v>
      </c>
      <c r="B261" s="72" t="s">
        <v>6914</v>
      </c>
      <c r="C261" s="680">
        <v>1</v>
      </c>
      <c r="D261" s="54" t="e">
        <f t="shared" si="18"/>
        <v>#VALUE!</v>
      </c>
      <c r="E261" s="54" t="str">
        <f>IFERROR(VLOOKUP(N261,Cennik!$A$4:$B436, 2, FALSE()) * O261 + VLOOKUP(P261,Cennik!$A$4:$B436, 2, FALSE()) * Q261 + VLOOKUP(R261,Cennik!$A$4:$B436, 2, FALSE()) * S261 + VLOOKUP(T261,Cennik!$A$4:$B436, 2, FALSE()) * U261 + VLOOKUP(V261,Cennik!$A$4:$B436, 2, FALSE()) * W261 + VLOOKUP(X261,Cennik!$A$4:$B436, 2, FALSE()) * Y261 + VLOOKUP(Z261,Cennik!$A$4:$B436, 2, FALSE()) * AA261 + VLOOKUP(AB261,Cennik!$A$4:$B436, 2, FALSE()) * AC261 + VLOOKUP(AD261,Cennik!$A$4:$B436, 2, FALSE()) * AE261 + VLOOKUP(AF261,Cennik!$A$4:$B436, 2, FALSE()) * AG261 + VLOOKUP(AH261,Cennik!$A$4:$B436, 2, FALSE()) * AI261 + VLOOKUP(AJ261,Cennik!$A$4:$B436, 2, FALSE()) * AK261 + VLOOKUP("Stamina",Cennik!$A$4:$B436,2,FALSE()) * L261,"Brak wartości")</f>
        <v>Brak wartości</v>
      </c>
      <c r="F261" s="5" t="s">
        <v>6915</v>
      </c>
      <c r="G261" s="18">
        <v>1</v>
      </c>
      <c r="H261" s="18" t="s">
        <v>4531</v>
      </c>
      <c r="I261" s="18">
        <v>1</v>
      </c>
      <c r="J261" s="18"/>
      <c r="K261" s="18">
        <v>5</v>
      </c>
      <c r="L261" s="18">
        <v>10</v>
      </c>
      <c r="M261" s="18" t="s">
        <v>12656</v>
      </c>
      <c r="N261" s="184" t="s">
        <v>5881</v>
      </c>
      <c r="O261" s="184">
        <v>1</v>
      </c>
      <c r="P261" s="677" t="s">
        <v>1047</v>
      </c>
      <c r="Q261" s="677">
        <v>3</v>
      </c>
      <c r="R261" s="675" t="s">
        <v>5886</v>
      </c>
      <c r="S261" s="675">
        <v>1</v>
      </c>
      <c r="T261" s="674" t="s">
        <v>40</v>
      </c>
      <c r="U261" s="674"/>
      <c r="V261" s="672" t="s">
        <v>40</v>
      </c>
      <c r="W261" s="672"/>
      <c r="X261" s="678" t="s">
        <v>40</v>
      </c>
      <c r="Y261" s="678"/>
      <c r="Z261" s="679" t="s">
        <v>40</v>
      </c>
      <c r="AA261" s="679"/>
      <c r="AB261" s="680" t="s">
        <v>40</v>
      </c>
      <c r="AC261" s="680"/>
      <c r="AD261" s="681" t="s">
        <v>40</v>
      </c>
      <c r="AE261" s="681"/>
      <c r="AF261" s="18" t="s">
        <v>40</v>
      </c>
      <c r="AG261" s="18"/>
      <c r="AH261" s="184" t="s">
        <v>40</v>
      </c>
      <c r="AI261" s="184"/>
      <c r="AJ261" s="677" t="s">
        <v>40</v>
      </c>
      <c r="AK261" s="677"/>
    </row>
    <row r="262" spans="1:37" ht="12.75">
      <c r="A262" s="748" t="s">
        <v>3326</v>
      </c>
      <c r="B262" s="72" t="s">
        <v>6919</v>
      </c>
      <c r="C262" s="680">
        <v>1</v>
      </c>
      <c r="D262" s="54" t="e">
        <f t="shared" si="18"/>
        <v>#VALUE!</v>
      </c>
      <c r="E262" s="54" t="str">
        <f>IFERROR(VLOOKUP(N262,Cennik!$A$4:$B436, 2, FALSE()) * O262 + VLOOKUP(P262,Cennik!$A$4:$B436, 2, FALSE()) * Q262 + VLOOKUP(R262,Cennik!$A$4:$B436, 2, FALSE()) * S262 + VLOOKUP(T262,Cennik!$A$4:$B436, 2, FALSE()) * U262 + VLOOKUP(V262,Cennik!$A$4:$B436, 2, FALSE()) * W262 + VLOOKUP(X262,Cennik!$A$4:$B436, 2, FALSE()) * Y262 + VLOOKUP(Z262,Cennik!$A$4:$B436, 2, FALSE()) * AA262 + VLOOKUP(AB262,Cennik!$A$4:$B436, 2, FALSE()) * AC262 + VLOOKUP(AD262,Cennik!$A$4:$B436, 2, FALSE()) * AE262 + VLOOKUP(AF262,Cennik!$A$4:$B436, 2, FALSE()) * AG262 + VLOOKUP(AH262,Cennik!$A$4:$B436, 2, FALSE()) * AI262 + VLOOKUP(AJ262,Cennik!$A$4:$B436, 2, FALSE()) * AK262 + VLOOKUP("Stamina",Cennik!$A$4:$B436,2,FALSE()) * L262,"Brak wartości")</f>
        <v>Brak wartości</v>
      </c>
      <c r="F262" s="5" t="s">
        <v>6920</v>
      </c>
      <c r="G262" s="18">
        <v>1</v>
      </c>
      <c r="H262" s="18" t="s">
        <v>4531</v>
      </c>
      <c r="I262" s="18">
        <v>1</v>
      </c>
      <c r="J262" s="18"/>
      <c r="K262" s="18">
        <v>5</v>
      </c>
      <c r="L262" s="18">
        <v>10</v>
      </c>
      <c r="M262" s="18" t="s">
        <v>12656</v>
      </c>
      <c r="N262" s="184" t="s">
        <v>523</v>
      </c>
      <c r="O262" s="184">
        <v>8</v>
      </c>
      <c r="P262" s="677" t="s">
        <v>595</v>
      </c>
      <c r="Q262" s="677">
        <v>2</v>
      </c>
      <c r="R262" s="675" t="s">
        <v>5886</v>
      </c>
      <c r="S262" s="675">
        <v>1</v>
      </c>
      <c r="T262" s="674" t="s">
        <v>40</v>
      </c>
      <c r="U262" s="674"/>
      <c r="V262" s="672" t="s">
        <v>40</v>
      </c>
      <c r="W262" s="672"/>
      <c r="X262" s="678" t="s">
        <v>40</v>
      </c>
      <c r="Y262" s="678"/>
      <c r="Z262" s="679" t="s">
        <v>40</v>
      </c>
      <c r="AA262" s="679"/>
      <c r="AB262" s="680" t="s">
        <v>40</v>
      </c>
      <c r="AC262" s="680"/>
      <c r="AD262" s="681" t="s">
        <v>40</v>
      </c>
      <c r="AE262" s="681"/>
      <c r="AF262" s="18" t="s">
        <v>40</v>
      </c>
      <c r="AG262" s="18"/>
      <c r="AH262" s="184" t="s">
        <v>40</v>
      </c>
      <c r="AI262" s="184"/>
      <c r="AJ262" s="677" t="s">
        <v>40</v>
      </c>
      <c r="AK262" s="677"/>
    </row>
    <row r="263" spans="1:37" ht="12.75">
      <c r="A263" s="748" t="s">
        <v>3326</v>
      </c>
      <c r="B263" s="72" t="s">
        <v>6924</v>
      </c>
      <c r="C263" s="680">
        <v>1</v>
      </c>
      <c r="D263" s="54" t="e">
        <f t="shared" si="18"/>
        <v>#VALUE!</v>
      </c>
      <c r="E263" s="54" t="str">
        <f>IFERROR(VLOOKUP(N263,Cennik!$A$4:$B436, 2, FALSE()) * O263 + VLOOKUP(P263,Cennik!$A$4:$B436, 2, FALSE()) * Q263 + VLOOKUP(R263,Cennik!$A$4:$B436, 2, FALSE()) * S263 + VLOOKUP(T263,Cennik!$A$4:$B436, 2, FALSE()) * U263 + VLOOKUP(V263,Cennik!$A$4:$B436, 2, FALSE()) * W263 + VLOOKUP(X263,Cennik!$A$4:$B436, 2, FALSE()) * Y263 + VLOOKUP(Z263,Cennik!$A$4:$B436, 2, FALSE()) * AA263 + VLOOKUP(AB263,Cennik!$A$4:$B436, 2, FALSE()) * AC263 + VLOOKUP(AD263,Cennik!$A$4:$B436, 2, FALSE()) * AE263 + VLOOKUP(AF263,Cennik!$A$4:$B436, 2, FALSE()) * AG263 + VLOOKUP(AH263,Cennik!$A$4:$B436, 2, FALSE()) * AI263 + VLOOKUP(AJ263,Cennik!$A$4:$B436, 2, FALSE()) * AK263 + VLOOKUP("Stamina",Cennik!$A$4:$B436,2,FALSE()) * L263,"Brak wartości")</f>
        <v>Brak wartości</v>
      </c>
      <c r="F263" s="5" t="s">
        <v>6925</v>
      </c>
      <c r="G263" s="18">
        <v>1</v>
      </c>
      <c r="H263" s="18" t="s">
        <v>4531</v>
      </c>
      <c r="I263" s="18">
        <v>1</v>
      </c>
      <c r="J263" s="18"/>
      <c r="K263" s="18">
        <v>5</v>
      </c>
      <c r="L263" s="18">
        <v>10</v>
      </c>
      <c r="M263" s="18" t="s">
        <v>12656</v>
      </c>
      <c r="N263" s="184" t="s">
        <v>5881</v>
      </c>
      <c r="O263" s="184">
        <v>1</v>
      </c>
      <c r="P263" s="677" t="s">
        <v>1047</v>
      </c>
      <c r="Q263" s="677">
        <v>3</v>
      </c>
      <c r="R263" s="675" t="s">
        <v>5886</v>
      </c>
      <c r="S263" s="675">
        <v>1</v>
      </c>
      <c r="T263" s="674" t="s">
        <v>40</v>
      </c>
      <c r="U263" s="674"/>
      <c r="V263" s="672" t="s">
        <v>40</v>
      </c>
      <c r="W263" s="672"/>
      <c r="X263" s="678" t="s">
        <v>40</v>
      </c>
      <c r="Y263" s="678"/>
      <c r="Z263" s="679" t="s">
        <v>40</v>
      </c>
      <c r="AA263" s="679"/>
      <c r="AB263" s="680" t="s">
        <v>40</v>
      </c>
      <c r="AC263" s="680"/>
      <c r="AD263" s="681" t="s">
        <v>40</v>
      </c>
      <c r="AE263" s="681"/>
      <c r="AF263" s="18" t="s">
        <v>40</v>
      </c>
      <c r="AG263" s="18"/>
      <c r="AH263" s="184" t="s">
        <v>40</v>
      </c>
      <c r="AI263" s="184"/>
      <c r="AJ263" s="677" t="s">
        <v>40</v>
      </c>
      <c r="AK263" s="677"/>
    </row>
    <row r="264" spans="1:37" ht="12.75">
      <c r="A264" s="748" t="s">
        <v>3326</v>
      </c>
      <c r="B264" s="72" t="s">
        <v>6929</v>
      </c>
      <c r="C264" s="680">
        <v>1</v>
      </c>
      <c r="D264" s="54" t="e">
        <f t="shared" si="18"/>
        <v>#VALUE!</v>
      </c>
      <c r="E264" s="54" t="str">
        <f>IFERROR(VLOOKUP(N264,Cennik!$A$4:$B436, 2, FALSE()) * O264 + VLOOKUP(P264,Cennik!$A$4:$B436, 2, FALSE()) * Q264 + VLOOKUP(R264,Cennik!$A$4:$B436, 2, FALSE()) * S264 + VLOOKUP(T264,Cennik!$A$4:$B436, 2, FALSE()) * U264 + VLOOKUP(V264,Cennik!$A$4:$B436, 2, FALSE()) * W264 + VLOOKUP(X264,Cennik!$A$4:$B436, 2, FALSE()) * Y264 + VLOOKUP(Z264,Cennik!$A$4:$B436, 2, FALSE()) * AA264 + VLOOKUP(AB264,Cennik!$A$4:$B436, 2, FALSE()) * AC264 + VLOOKUP(AD264,Cennik!$A$4:$B436, 2, FALSE()) * AE264 + VLOOKUP(AF264,Cennik!$A$4:$B436, 2, FALSE()) * AG264 + VLOOKUP(AH264,Cennik!$A$4:$B436, 2, FALSE()) * AI264 + VLOOKUP(AJ264,Cennik!$A$4:$B436, 2, FALSE()) * AK264 + VLOOKUP("Stamina",Cennik!$A$4:$B436,2,FALSE()) * L264,"Brak wartości")</f>
        <v>Brak wartości</v>
      </c>
      <c r="F264" s="5" t="s">
        <v>6930</v>
      </c>
      <c r="G264" s="18">
        <v>1</v>
      </c>
      <c r="H264" s="18" t="s">
        <v>4531</v>
      </c>
      <c r="I264" s="18">
        <v>1</v>
      </c>
      <c r="J264" s="18"/>
      <c r="K264" s="18">
        <v>5</v>
      </c>
      <c r="L264" s="18">
        <v>10</v>
      </c>
      <c r="M264" s="18" t="s">
        <v>12656</v>
      </c>
      <c r="N264" s="184" t="s">
        <v>5881</v>
      </c>
      <c r="O264" s="184">
        <v>1</v>
      </c>
      <c r="P264" s="677" t="s">
        <v>1047</v>
      </c>
      <c r="Q264" s="677">
        <v>3</v>
      </c>
      <c r="R264" s="675" t="s">
        <v>5886</v>
      </c>
      <c r="S264" s="675">
        <v>1</v>
      </c>
      <c r="T264" s="674" t="s">
        <v>40</v>
      </c>
      <c r="U264" s="674"/>
      <c r="V264" s="672" t="s">
        <v>40</v>
      </c>
      <c r="W264" s="672"/>
      <c r="X264" s="678" t="s">
        <v>40</v>
      </c>
      <c r="Y264" s="678"/>
      <c r="Z264" s="679" t="s">
        <v>40</v>
      </c>
      <c r="AA264" s="679"/>
      <c r="AB264" s="680" t="s">
        <v>40</v>
      </c>
      <c r="AC264" s="680"/>
      <c r="AD264" s="681" t="s">
        <v>40</v>
      </c>
      <c r="AE264" s="681"/>
      <c r="AF264" s="18" t="s">
        <v>40</v>
      </c>
      <c r="AG264" s="18"/>
      <c r="AH264" s="184" t="s">
        <v>40</v>
      </c>
      <c r="AI264" s="184"/>
      <c r="AJ264" s="677" t="s">
        <v>40</v>
      </c>
      <c r="AK264" s="677"/>
    </row>
    <row r="265" spans="1:37" ht="12.75">
      <c r="A265" s="748" t="s">
        <v>3326</v>
      </c>
      <c r="B265" s="72" t="s">
        <v>6934</v>
      </c>
      <c r="C265" s="680">
        <v>1</v>
      </c>
      <c r="D265" s="54" t="e">
        <f t="shared" si="18"/>
        <v>#VALUE!</v>
      </c>
      <c r="E265" s="54" t="str">
        <f>IFERROR(VLOOKUP(N265,Cennik!$A$4:$B436, 2, FALSE()) * O265 + VLOOKUP(P265,Cennik!$A$4:$B436, 2, FALSE()) * Q265 + VLOOKUP(R265,Cennik!$A$4:$B436, 2, FALSE()) * S265 + VLOOKUP(T265,Cennik!$A$4:$B436, 2, FALSE()) * U265 + VLOOKUP(V265,Cennik!$A$4:$B436, 2, FALSE()) * W265 + VLOOKUP(X265,Cennik!$A$4:$B436, 2, FALSE()) * Y265 + VLOOKUP(Z265,Cennik!$A$4:$B436, 2, FALSE()) * AA265 + VLOOKUP(AB265,Cennik!$A$4:$B436, 2, FALSE()) * AC265 + VLOOKUP(AD265,Cennik!$A$4:$B436, 2, FALSE()) * AE265 + VLOOKUP(AF265,Cennik!$A$4:$B436, 2, FALSE()) * AG265 + VLOOKUP(AH265,Cennik!$A$4:$B436, 2, FALSE()) * AI265 + VLOOKUP(AJ265,Cennik!$A$4:$B436, 2, FALSE()) * AK265 + VLOOKUP("Stamina",Cennik!$A$4:$B436,2,FALSE()) * L265,"Brak wartości")</f>
        <v>Brak wartości</v>
      </c>
      <c r="F265" s="5" t="s">
        <v>6935</v>
      </c>
      <c r="G265" s="18">
        <v>1</v>
      </c>
      <c r="H265" s="18" t="s">
        <v>4531</v>
      </c>
      <c r="I265" s="18">
        <v>1</v>
      </c>
      <c r="J265" s="18"/>
      <c r="K265" s="18">
        <v>8</v>
      </c>
      <c r="L265" s="18">
        <v>10</v>
      </c>
      <c r="M265" s="18" t="s">
        <v>12656</v>
      </c>
      <c r="N265" s="184" t="s">
        <v>1047</v>
      </c>
      <c r="O265" s="184">
        <v>3</v>
      </c>
      <c r="P265" s="677" t="s">
        <v>5886</v>
      </c>
      <c r="Q265" s="677">
        <v>1</v>
      </c>
      <c r="R265" s="675" t="s">
        <v>40</v>
      </c>
      <c r="S265" s="675">
        <v>1</v>
      </c>
      <c r="T265" s="674" t="s">
        <v>40</v>
      </c>
      <c r="U265" s="674"/>
      <c r="V265" s="672" t="s">
        <v>40</v>
      </c>
      <c r="W265" s="672"/>
      <c r="X265" s="678" t="s">
        <v>40</v>
      </c>
      <c r="Y265" s="678"/>
      <c r="Z265" s="679" t="s">
        <v>40</v>
      </c>
      <c r="AA265" s="679"/>
      <c r="AB265" s="680" t="s">
        <v>40</v>
      </c>
      <c r="AC265" s="680"/>
      <c r="AD265" s="681" t="s">
        <v>40</v>
      </c>
      <c r="AE265" s="681"/>
      <c r="AF265" s="18" t="s">
        <v>40</v>
      </c>
      <c r="AG265" s="18"/>
      <c r="AH265" s="184" t="s">
        <v>40</v>
      </c>
      <c r="AI265" s="184"/>
      <c r="AJ265" s="677" t="s">
        <v>40</v>
      </c>
      <c r="AK265" s="677"/>
    </row>
    <row r="266" spans="1:37" ht="12.75">
      <c r="A266" s="748" t="s">
        <v>3326</v>
      </c>
      <c r="B266" s="72" t="s">
        <v>6939</v>
      </c>
      <c r="C266" s="680">
        <v>1</v>
      </c>
      <c r="D266" s="54" t="e">
        <f t="shared" ca="1" si="18"/>
        <v>#VALUE!</v>
      </c>
      <c r="E266" s="54" t="str">
        <f ca="1">IFERROR(VLOOKUP(N266,Cennik!$A$4:$B436, 2, FALSE()) * O266 + VLOOKUP(P266,Cennik!$A$4:$B436, 2, FALSE()) * Q266 + VLOOKUP(R266,Cennik!$A$4:$B436, 2, FALSE()) * S266 + VLOOKUP(T266,Cennik!$A$4:$B436, 2, FALSE()) * U266 + VLOOKUP(V266,Cennik!$A$4:$B436, 2, FALSE()) * W266 + VLOOKUP(X266,Cennik!$A$4:$B436, 2, FALSE()) * Y266 + VLOOKUP(Z266,Cennik!$A$4:$B436, 2, FALSE()) * AA266 + VLOOKUP(AB266,Cennik!$A$4:$B436, 2, FALSE()) * AC266 + VLOOKUP(AD266,Cennik!$A$4:$B436, 2, FALSE()) * AE266 + VLOOKUP(AF266,Cennik!$A$4:$B436, 2, FALSE()) * AG266 + VLOOKUP(AH266,Cennik!$A$4:$B436, 2, FALSE()) * AI266 + VLOOKUP(AJ266,Cennik!$A$4:$B436, 2, FALSE()) * AK266 + VLOOKUP("Stamina",Cennik!$A$4:$B436,2,FALSE()) * L266,"Brak wartości")</f>
        <v>Brak wartości</v>
      </c>
      <c r="F266" s="5" t="s">
        <v>6940</v>
      </c>
      <c r="G266" s="18">
        <v>1</v>
      </c>
      <c r="H266" s="18" t="s">
        <v>4531</v>
      </c>
      <c r="I266" s="18">
        <v>1</v>
      </c>
      <c r="J266" s="18"/>
      <c r="K266" s="18">
        <v>5</v>
      </c>
      <c r="L266" s="18">
        <v>10</v>
      </c>
      <c r="M266" s="18" t="s">
        <v>12656</v>
      </c>
      <c r="N266" s="184" t="s">
        <v>5881</v>
      </c>
      <c r="O266" s="184">
        <v>1</v>
      </c>
      <c r="P266" s="677" t="s">
        <v>523</v>
      </c>
      <c r="Q266" s="677">
        <v>5</v>
      </c>
      <c r="R266" s="675" t="s">
        <v>303</v>
      </c>
      <c r="S266" s="675">
        <v>1</v>
      </c>
      <c r="T266" s="674" t="s">
        <v>40</v>
      </c>
      <c r="U266" s="674"/>
      <c r="V266" s="672" t="s">
        <v>40</v>
      </c>
      <c r="W266" s="672"/>
      <c r="X266" s="678" t="s">
        <v>40</v>
      </c>
      <c r="Y266" s="678"/>
      <c r="Z266" s="679" t="s">
        <v>40</v>
      </c>
      <c r="AA266" s="679"/>
      <c r="AB266" s="680" t="s">
        <v>40</v>
      </c>
      <c r="AC266" s="680"/>
      <c r="AD266" s="681" t="s">
        <v>40</v>
      </c>
      <c r="AE266" s="681"/>
      <c r="AF266" s="18" t="s">
        <v>40</v>
      </c>
      <c r="AG266" s="18"/>
      <c r="AH266" s="184" t="s">
        <v>40</v>
      </c>
      <c r="AI266" s="184"/>
      <c r="AJ266" s="677" t="s">
        <v>40</v>
      </c>
      <c r="AK266" s="677"/>
    </row>
    <row r="267" spans="1:37" ht="12.75">
      <c r="A267" s="748" t="s">
        <v>3326</v>
      </c>
      <c r="B267" s="72" t="s">
        <v>6944</v>
      </c>
      <c r="C267" s="680">
        <v>1</v>
      </c>
      <c r="D267" s="54" t="e">
        <f t="shared" ca="1" si="18"/>
        <v>#VALUE!</v>
      </c>
      <c r="E267" s="54" t="str">
        <f ca="1">IFERROR(VLOOKUP(N267,Cennik!$A$4:$B436, 2, FALSE()) * O267 + VLOOKUP(P267,Cennik!$A$4:$B436, 2, FALSE()) * Q267 + VLOOKUP(R267,Cennik!$A$4:$B436, 2, FALSE()) * S267 + VLOOKUP(T267,Cennik!$A$4:$B436, 2, FALSE()) * U267 + VLOOKUP(V267,Cennik!$A$4:$B436, 2, FALSE()) * W267 + VLOOKUP(X267,Cennik!$A$4:$B436, 2, FALSE()) * Y267 + VLOOKUP(Z267,Cennik!$A$4:$B436, 2, FALSE()) * AA267 + VLOOKUP(AB267,Cennik!$A$4:$B436, 2, FALSE()) * AC267 + VLOOKUP(AD267,Cennik!$A$4:$B436, 2, FALSE()) * AE267 + VLOOKUP(AF267,Cennik!$A$4:$B436, 2, FALSE()) * AG267 + VLOOKUP(AH267,Cennik!$A$4:$B436, 2, FALSE()) * AI267 + VLOOKUP(AJ267,Cennik!$A$4:$B436, 2, FALSE()) * AK267 + VLOOKUP("Stamina",Cennik!$A$4:$B436,2,FALSE()) * L267,"Brak wartości")</f>
        <v>Brak wartości</v>
      </c>
      <c r="F267" s="5" t="s">
        <v>6945</v>
      </c>
      <c r="G267" s="18">
        <v>1</v>
      </c>
      <c r="H267" s="18" t="s">
        <v>4531</v>
      </c>
      <c r="I267" s="18">
        <v>1</v>
      </c>
      <c r="J267" s="18"/>
      <c r="K267" s="18">
        <v>5</v>
      </c>
      <c r="L267" s="18">
        <v>10</v>
      </c>
      <c r="M267" s="18" t="s">
        <v>12656</v>
      </c>
      <c r="N267" s="184" t="s">
        <v>5881</v>
      </c>
      <c r="O267" s="184">
        <v>1</v>
      </c>
      <c r="P267" s="677" t="s">
        <v>1047</v>
      </c>
      <c r="Q267" s="677">
        <v>3</v>
      </c>
      <c r="R267" s="675" t="s">
        <v>303</v>
      </c>
      <c r="S267" s="675">
        <v>1</v>
      </c>
      <c r="T267" s="675" t="s">
        <v>40</v>
      </c>
      <c r="U267" s="674"/>
      <c r="V267" s="672" t="s">
        <v>40</v>
      </c>
      <c r="W267" s="672"/>
      <c r="X267" s="678" t="s">
        <v>40</v>
      </c>
      <c r="Y267" s="678"/>
      <c r="Z267" s="679" t="s">
        <v>40</v>
      </c>
      <c r="AA267" s="679"/>
      <c r="AB267" s="680" t="s">
        <v>40</v>
      </c>
      <c r="AC267" s="680"/>
      <c r="AD267" s="681" t="s">
        <v>40</v>
      </c>
      <c r="AE267" s="681"/>
      <c r="AF267" s="18" t="s">
        <v>40</v>
      </c>
      <c r="AG267" s="18"/>
      <c r="AH267" s="184" t="s">
        <v>40</v>
      </c>
      <c r="AI267" s="184"/>
      <c r="AJ267" s="677" t="s">
        <v>40</v>
      </c>
      <c r="AK267" s="677"/>
    </row>
    <row r="268" spans="1:37" ht="12.75">
      <c r="A268" s="748" t="s">
        <v>3326</v>
      </c>
      <c r="B268" s="72" t="s">
        <v>6949</v>
      </c>
      <c r="C268" s="680">
        <v>1</v>
      </c>
      <c r="D268" s="54" t="e">
        <f t="shared" si="18"/>
        <v>#VALUE!</v>
      </c>
      <c r="E268" s="54" t="str">
        <f>IFERROR(VLOOKUP(N268,Cennik!$A$4:$B436, 2, FALSE()) * O268 + VLOOKUP(P268,Cennik!$A$4:$B436, 2, FALSE()) * Q268 + VLOOKUP(R268,Cennik!$A$4:$B436, 2, FALSE()) * S268 + VLOOKUP(T268,Cennik!$A$4:$B436, 2, FALSE()) * U268 + VLOOKUP(V268,Cennik!$A$4:$B436, 2, FALSE()) * W268 + VLOOKUP(X268,Cennik!$A$4:$B436, 2, FALSE()) * Y268 + VLOOKUP(Z268,Cennik!$A$4:$B436, 2, FALSE()) * AA268 + VLOOKUP(AB268,Cennik!$A$4:$B436, 2, FALSE()) * AC268 + VLOOKUP(AD268,Cennik!$A$4:$B436, 2, FALSE()) * AE268 + VLOOKUP(AF268,Cennik!$A$4:$B436, 2, FALSE()) * AG268 + VLOOKUP(AH268,Cennik!$A$4:$B436, 2, FALSE()) * AI268 + VLOOKUP(AJ268,Cennik!$A$4:$B436, 2, FALSE()) * AK268 + VLOOKUP("Stamina",Cennik!$A$4:$B436,2,FALSE()) * L268,"Brak wartości")</f>
        <v>Brak wartości</v>
      </c>
      <c r="F268" s="5" t="s">
        <v>6950</v>
      </c>
      <c r="G268" s="18">
        <v>1</v>
      </c>
      <c r="H268" s="18" t="s">
        <v>4531</v>
      </c>
      <c r="I268" s="18">
        <v>1</v>
      </c>
      <c r="J268" s="18"/>
      <c r="K268" s="18">
        <v>5</v>
      </c>
      <c r="L268" s="18">
        <v>10</v>
      </c>
      <c r="M268" s="18" t="s">
        <v>12656</v>
      </c>
      <c r="N268" s="184" t="s">
        <v>1047</v>
      </c>
      <c r="O268" s="184">
        <v>3</v>
      </c>
      <c r="P268" s="677" t="s">
        <v>5886</v>
      </c>
      <c r="Q268" s="677">
        <v>1</v>
      </c>
      <c r="R268" s="675" t="s">
        <v>40</v>
      </c>
      <c r="S268" s="675"/>
      <c r="T268" s="675" t="s">
        <v>40</v>
      </c>
      <c r="U268" s="674"/>
      <c r="V268" s="672" t="s">
        <v>40</v>
      </c>
      <c r="W268" s="672"/>
      <c r="X268" s="678" t="s">
        <v>40</v>
      </c>
      <c r="Y268" s="678"/>
      <c r="Z268" s="679" t="s">
        <v>40</v>
      </c>
      <c r="AA268" s="679"/>
      <c r="AB268" s="680" t="s">
        <v>40</v>
      </c>
      <c r="AC268" s="680"/>
      <c r="AD268" s="681" t="s">
        <v>40</v>
      </c>
      <c r="AE268" s="681"/>
      <c r="AF268" s="18" t="s">
        <v>40</v>
      </c>
      <c r="AG268" s="18"/>
      <c r="AH268" s="184" t="s">
        <v>40</v>
      </c>
      <c r="AI268" s="184"/>
      <c r="AJ268" s="677" t="s">
        <v>40</v>
      </c>
      <c r="AK268" s="677"/>
    </row>
    <row r="269" spans="1:37" ht="12.75">
      <c r="A269" s="748" t="s">
        <v>3326</v>
      </c>
      <c r="B269" s="72" t="s">
        <v>6954</v>
      </c>
      <c r="C269" s="680">
        <v>1</v>
      </c>
      <c r="D269" s="54" t="e">
        <f t="shared" si="18"/>
        <v>#VALUE!</v>
      </c>
      <c r="E269" s="54" t="str">
        <f>IFERROR(VLOOKUP(N269,Cennik!$A$4:$B436, 2, FALSE()) * O269 + VLOOKUP(P269,Cennik!$A$4:$B436, 2, FALSE()) * Q269 + VLOOKUP(R269,Cennik!$A$4:$B436, 2, FALSE()) * S269 + VLOOKUP(T269,Cennik!$A$4:$B436, 2, FALSE()) * U269 + VLOOKUP(V269,Cennik!$A$4:$B436, 2, FALSE()) * W269 + VLOOKUP(X269,Cennik!$A$4:$B436, 2, FALSE()) * Y269 + VLOOKUP(Z269,Cennik!$A$4:$B436, 2, FALSE()) * AA269 + VLOOKUP(AB269,Cennik!$A$4:$B436, 2, FALSE()) * AC269 + VLOOKUP(AD269,Cennik!$A$4:$B436, 2, FALSE()) * AE269 + VLOOKUP(AF269,Cennik!$A$4:$B436, 2, FALSE()) * AG269 + VLOOKUP(AH269,Cennik!$A$4:$B436, 2, FALSE()) * AI269 + VLOOKUP(AJ269,Cennik!$A$4:$B436, 2, FALSE()) * AK269 + VLOOKUP("Stamina",Cennik!$A$4:$B436,2,FALSE()) * L269,"Brak wartości")</f>
        <v>Brak wartości</v>
      </c>
      <c r="F269" s="5" t="s">
        <v>6955</v>
      </c>
      <c r="G269" s="18">
        <v>1</v>
      </c>
      <c r="H269" s="18" t="s">
        <v>4531</v>
      </c>
      <c r="I269" s="18">
        <v>1</v>
      </c>
      <c r="J269" s="18"/>
      <c r="K269" s="18">
        <v>5</v>
      </c>
      <c r="L269" s="18">
        <v>10</v>
      </c>
      <c r="M269" s="18" t="s">
        <v>12656</v>
      </c>
      <c r="N269" s="184" t="s">
        <v>5881</v>
      </c>
      <c r="O269" s="184">
        <v>4</v>
      </c>
      <c r="P269" s="677" t="s">
        <v>5886</v>
      </c>
      <c r="Q269" s="677">
        <v>1</v>
      </c>
      <c r="R269" s="675" t="s">
        <v>40</v>
      </c>
      <c r="S269" s="675"/>
      <c r="T269" s="674" t="s">
        <v>40</v>
      </c>
      <c r="U269" s="674"/>
      <c r="V269" s="672" t="s">
        <v>40</v>
      </c>
      <c r="W269" s="672"/>
      <c r="X269" s="678" t="s">
        <v>40</v>
      </c>
      <c r="Y269" s="678"/>
      <c r="Z269" s="679" t="s">
        <v>40</v>
      </c>
      <c r="AA269" s="679"/>
      <c r="AB269" s="680" t="s">
        <v>40</v>
      </c>
      <c r="AC269" s="680"/>
      <c r="AD269" s="681" t="s">
        <v>40</v>
      </c>
      <c r="AE269" s="681"/>
      <c r="AF269" s="18" t="s">
        <v>40</v>
      </c>
      <c r="AG269" s="18"/>
      <c r="AH269" s="184" t="s">
        <v>40</v>
      </c>
      <c r="AI269" s="184"/>
      <c r="AJ269" s="677" t="s">
        <v>40</v>
      </c>
      <c r="AK269" s="677"/>
    </row>
    <row r="270" spans="1:37" ht="12.75">
      <c r="A270" s="748" t="s">
        <v>3326</v>
      </c>
      <c r="B270" s="72" t="s">
        <v>6959</v>
      </c>
      <c r="C270" s="680">
        <v>1</v>
      </c>
      <c r="D270" s="54" t="e">
        <f t="shared" si="18"/>
        <v>#VALUE!</v>
      </c>
      <c r="E270" s="54" t="str">
        <f>IFERROR(VLOOKUP(N270,Cennik!$A$4:$B436, 2, FALSE()) * O270 + VLOOKUP(P270,Cennik!$A$4:$B436, 2, FALSE()) * Q270 + VLOOKUP(R270,Cennik!$A$4:$B436, 2, FALSE()) * S270 + VLOOKUP(T270,Cennik!$A$4:$B436, 2, FALSE()) * U270 + VLOOKUP(V270,Cennik!$A$4:$B436, 2, FALSE()) * W270 + VLOOKUP(X270,Cennik!$A$4:$B436, 2, FALSE()) * Y270 + VLOOKUP(Z270,Cennik!$A$4:$B436, 2, FALSE()) * AA270 + VLOOKUP(AB270,Cennik!$A$4:$B436, 2, FALSE()) * AC270 + VLOOKUP(AD270,Cennik!$A$4:$B436, 2, FALSE()) * AE270 + VLOOKUP(AF270,Cennik!$A$4:$B436, 2, FALSE()) * AG270 + VLOOKUP(AH270,Cennik!$A$4:$B436, 2, FALSE()) * AI270 + VLOOKUP(AJ270,Cennik!$A$4:$B436, 2, FALSE()) * AK270 + VLOOKUP("Stamina",Cennik!$A$4:$B436,2,FALSE()) * L270,"Brak wartości")</f>
        <v>Brak wartości</v>
      </c>
      <c r="F270" s="5" t="s">
        <v>6960</v>
      </c>
      <c r="G270" s="18">
        <v>1</v>
      </c>
      <c r="H270" s="18" t="s">
        <v>4531</v>
      </c>
      <c r="I270" s="18">
        <v>1</v>
      </c>
      <c r="J270" s="18"/>
      <c r="K270" s="18">
        <v>5</v>
      </c>
      <c r="L270" s="18">
        <v>10</v>
      </c>
      <c r="M270" s="18" t="s">
        <v>12656</v>
      </c>
      <c r="N270" s="184" t="s">
        <v>5881</v>
      </c>
      <c r="O270" s="184">
        <v>4</v>
      </c>
      <c r="P270" s="677" t="s">
        <v>5886</v>
      </c>
      <c r="Q270" s="677">
        <v>1</v>
      </c>
      <c r="R270" s="675" t="s">
        <v>40</v>
      </c>
      <c r="S270" s="675"/>
      <c r="T270" s="674" t="s">
        <v>40</v>
      </c>
      <c r="U270" s="674"/>
      <c r="V270" s="672" t="s">
        <v>40</v>
      </c>
      <c r="W270" s="672"/>
      <c r="X270" s="678" t="s">
        <v>40</v>
      </c>
      <c r="Y270" s="678"/>
      <c r="Z270" s="679" t="s">
        <v>40</v>
      </c>
      <c r="AA270" s="679"/>
      <c r="AB270" s="680" t="s">
        <v>40</v>
      </c>
      <c r="AC270" s="680"/>
      <c r="AD270" s="681" t="s">
        <v>40</v>
      </c>
      <c r="AE270" s="681"/>
      <c r="AF270" s="18" t="s">
        <v>40</v>
      </c>
      <c r="AG270" s="18"/>
      <c r="AH270" s="184" t="s">
        <v>40</v>
      </c>
      <c r="AI270" s="184"/>
      <c r="AJ270" s="677" t="s">
        <v>40</v>
      </c>
      <c r="AK270" s="677"/>
    </row>
    <row r="271" spans="1:37" ht="12.75">
      <c r="A271" s="748" t="s">
        <v>3326</v>
      </c>
      <c r="B271" s="771" t="s">
        <v>6964</v>
      </c>
      <c r="C271" s="680">
        <v>2</v>
      </c>
      <c r="D271" s="54" t="e">
        <f t="shared" si="18"/>
        <v>#VALUE!</v>
      </c>
      <c r="E271" s="54" t="str">
        <f>IFERROR(VLOOKUP(N271,Cennik!$A$4:$B436, 2, FALSE()) * O271 + VLOOKUP(P271,Cennik!$A$4:$B436, 2, FALSE()) * Q271 + VLOOKUP(R271,Cennik!$A$4:$B436, 2, FALSE()) * S271 + VLOOKUP(T271,Cennik!$A$4:$B436, 2, FALSE()) * U271 + VLOOKUP(V271,Cennik!$A$4:$B436, 2, FALSE()) * W271 + VLOOKUP(X271,Cennik!$A$4:$B436, 2, FALSE()) * Y271 + VLOOKUP(Z271,Cennik!$A$4:$B436, 2, FALSE()) * AA271 + VLOOKUP(AB271,Cennik!$A$4:$B436, 2, FALSE()) * AC271 + VLOOKUP(AD271,Cennik!$A$4:$B436, 2, FALSE()) * AE271 + VLOOKUP(AF271,Cennik!$A$4:$B436, 2, FALSE()) * AG271 + VLOOKUP(AH271,Cennik!$A$4:$B436, 2, FALSE()) * AI271 + VLOOKUP(AJ271,Cennik!$A$4:$B436, 2, FALSE()) * AK271 + VLOOKUP("Stamina",Cennik!$A$4:$B436,2,FALSE()) * L271,"Brak wartości")</f>
        <v>Brak wartości</v>
      </c>
      <c r="F271" s="5" t="s">
        <v>6965</v>
      </c>
      <c r="G271" s="18">
        <v>1</v>
      </c>
      <c r="H271" s="18" t="s">
        <v>4531</v>
      </c>
      <c r="I271" s="18">
        <v>1</v>
      </c>
      <c r="J271" s="18"/>
      <c r="K271" s="18">
        <v>8</v>
      </c>
      <c r="L271" s="18">
        <v>30</v>
      </c>
      <c r="M271" s="18" t="s">
        <v>12656</v>
      </c>
      <c r="N271" s="184" t="s">
        <v>5891</v>
      </c>
      <c r="O271" s="184">
        <v>3</v>
      </c>
      <c r="P271" s="677" t="s">
        <v>5886</v>
      </c>
      <c r="Q271" s="677">
        <v>2</v>
      </c>
      <c r="R271" s="675" t="s">
        <v>40</v>
      </c>
      <c r="S271" s="675"/>
      <c r="T271" s="674" t="s">
        <v>40</v>
      </c>
      <c r="U271" s="674"/>
      <c r="V271" s="672" t="s">
        <v>40</v>
      </c>
      <c r="W271" s="672"/>
      <c r="X271" s="678" t="s">
        <v>40</v>
      </c>
      <c r="Y271" s="678"/>
      <c r="Z271" s="679" t="s">
        <v>40</v>
      </c>
      <c r="AA271" s="679"/>
      <c r="AB271" s="680" t="s">
        <v>40</v>
      </c>
      <c r="AC271" s="680"/>
      <c r="AD271" s="681" t="s">
        <v>40</v>
      </c>
      <c r="AE271" s="681"/>
      <c r="AF271" s="18" t="s">
        <v>40</v>
      </c>
      <c r="AG271" s="18"/>
      <c r="AH271" s="184" t="s">
        <v>40</v>
      </c>
      <c r="AI271" s="184"/>
      <c r="AJ271" s="677" t="s">
        <v>40</v>
      </c>
      <c r="AK271" s="677"/>
    </row>
    <row r="272" spans="1:37" ht="12.75">
      <c r="A272" s="748" t="s">
        <v>3326</v>
      </c>
      <c r="B272" s="771" t="s">
        <v>6969</v>
      </c>
      <c r="C272" s="680">
        <v>2</v>
      </c>
      <c r="D272" s="54" t="e">
        <f t="shared" si="18"/>
        <v>#VALUE!</v>
      </c>
      <c r="E272" s="54" t="str">
        <f>IFERROR(VLOOKUP(N272,Cennik!$A$4:$B436, 2, FALSE()) * O272 + VLOOKUP(P272,Cennik!$A$4:$B436, 2, FALSE()) * Q272 + VLOOKUP(R272,Cennik!$A$4:$B436, 2, FALSE()) * S272 + VLOOKUP(T272,Cennik!$A$4:$B436, 2, FALSE()) * U272 + VLOOKUP(V272,Cennik!$A$4:$B436, 2, FALSE()) * W272 + VLOOKUP(X272,Cennik!$A$4:$B436, 2, FALSE()) * Y272 + VLOOKUP(Z272,Cennik!$A$4:$B436, 2, FALSE()) * AA272 + VLOOKUP(AB272,Cennik!$A$4:$B436, 2, FALSE()) * AC272 + VLOOKUP(AD272,Cennik!$A$4:$B436, 2, FALSE()) * AE272 + VLOOKUP(AF272,Cennik!$A$4:$B436, 2, FALSE()) * AG272 + VLOOKUP(AH272,Cennik!$A$4:$B436, 2, FALSE()) * AI272 + VLOOKUP(AJ272,Cennik!$A$4:$B436, 2, FALSE()) * AK272 + VLOOKUP("Stamina",Cennik!$A$4:$B436,2,FALSE()) * L272,"Brak wartości")</f>
        <v>Brak wartości</v>
      </c>
      <c r="F272" s="5" t="s">
        <v>6970</v>
      </c>
      <c r="G272" s="18">
        <v>1</v>
      </c>
      <c r="H272" s="18" t="s">
        <v>4531</v>
      </c>
      <c r="I272" s="18">
        <v>1</v>
      </c>
      <c r="J272" s="18"/>
      <c r="K272" s="18">
        <v>8</v>
      </c>
      <c r="L272" s="18">
        <v>30</v>
      </c>
      <c r="M272" s="18" t="s">
        <v>12656</v>
      </c>
      <c r="N272" s="184" t="s">
        <v>5891</v>
      </c>
      <c r="O272" s="184">
        <v>3</v>
      </c>
      <c r="P272" s="677" t="s">
        <v>5886</v>
      </c>
      <c r="Q272" s="677">
        <v>2</v>
      </c>
      <c r="R272" s="675" t="s">
        <v>40</v>
      </c>
      <c r="S272" s="675"/>
      <c r="T272" s="674" t="s">
        <v>40</v>
      </c>
      <c r="U272" s="674"/>
      <c r="V272" s="672" t="s">
        <v>40</v>
      </c>
      <c r="W272" s="672"/>
      <c r="X272" s="678" t="s">
        <v>40</v>
      </c>
      <c r="Y272" s="678"/>
      <c r="Z272" s="679" t="s">
        <v>40</v>
      </c>
      <c r="AA272" s="679"/>
      <c r="AB272" s="680" t="s">
        <v>40</v>
      </c>
      <c r="AC272" s="680"/>
      <c r="AD272" s="681" t="s">
        <v>40</v>
      </c>
      <c r="AE272" s="681"/>
      <c r="AF272" s="18" t="s">
        <v>40</v>
      </c>
      <c r="AG272" s="18"/>
      <c r="AH272" s="184" t="s">
        <v>40</v>
      </c>
      <c r="AI272" s="184"/>
      <c r="AJ272" s="677" t="s">
        <v>40</v>
      </c>
      <c r="AK272" s="677"/>
    </row>
    <row r="273" spans="1:37" ht="12.75">
      <c r="A273" s="748" t="s">
        <v>3326</v>
      </c>
      <c r="B273" s="771" t="s">
        <v>6974</v>
      </c>
      <c r="C273" s="680">
        <v>2</v>
      </c>
      <c r="D273" s="54" t="e">
        <f t="shared" si="18"/>
        <v>#VALUE!</v>
      </c>
      <c r="E273" s="54" t="str">
        <f>IFERROR(VLOOKUP(N273,Cennik!$A$4:$B436, 2, FALSE()) * O273 + VLOOKUP(P273,Cennik!$A$4:$B436, 2, FALSE()) * Q273 + VLOOKUP(R273,Cennik!$A$4:$B436, 2, FALSE()) * S273 + VLOOKUP(T273,Cennik!$A$4:$B436, 2, FALSE()) * U273 + VLOOKUP(V273,Cennik!$A$4:$B436, 2, FALSE()) * W273 + VLOOKUP(X273,Cennik!$A$4:$B436, 2, FALSE()) * Y273 + VLOOKUP(Z273,Cennik!$A$4:$B436, 2, FALSE()) * AA273 + VLOOKUP(AB273,Cennik!$A$4:$B436, 2, FALSE()) * AC273 + VLOOKUP(AD273,Cennik!$A$4:$B436, 2, FALSE()) * AE273 + VLOOKUP(AF273,Cennik!$A$4:$B436, 2, FALSE()) * AG273 + VLOOKUP(AH273,Cennik!$A$4:$B436, 2, FALSE()) * AI273 + VLOOKUP(AJ273,Cennik!$A$4:$B436, 2, FALSE()) * AK273 + VLOOKUP("Stamina",Cennik!$A$4:$B436,2,FALSE()) * L273,"Brak wartości")</f>
        <v>Brak wartości</v>
      </c>
      <c r="F273" s="5" t="s">
        <v>6975</v>
      </c>
      <c r="G273" s="18">
        <v>1</v>
      </c>
      <c r="H273" s="18" t="s">
        <v>4531</v>
      </c>
      <c r="I273" s="18">
        <v>1</v>
      </c>
      <c r="J273" s="18"/>
      <c r="K273" s="18">
        <v>8</v>
      </c>
      <c r="L273" s="18">
        <v>30</v>
      </c>
      <c r="M273" s="18" t="s">
        <v>12656</v>
      </c>
      <c r="N273" s="184" t="s">
        <v>5891</v>
      </c>
      <c r="O273" s="184">
        <v>3</v>
      </c>
      <c r="P273" s="677" t="s">
        <v>5886</v>
      </c>
      <c r="Q273" s="677">
        <v>2</v>
      </c>
      <c r="R273" s="675" t="s">
        <v>40</v>
      </c>
      <c r="S273" s="675"/>
      <c r="T273" s="674" t="s">
        <v>40</v>
      </c>
      <c r="U273" s="674"/>
      <c r="V273" s="672" t="s">
        <v>40</v>
      </c>
      <c r="W273" s="672"/>
      <c r="X273" s="678" t="s">
        <v>40</v>
      </c>
      <c r="Y273" s="678"/>
      <c r="Z273" s="679" t="s">
        <v>40</v>
      </c>
      <c r="AA273" s="679"/>
      <c r="AB273" s="680" t="s">
        <v>40</v>
      </c>
      <c r="AC273" s="680"/>
      <c r="AD273" s="681" t="s">
        <v>40</v>
      </c>
      <c r="AE273" s="681"/>
      <c r="AF273" s="18" t="s">
        <v>40</v>
      </c>
      <c r="AG273" s="18"/>
      <c r="AH273" s="184" t="s">
        <v>40</v>
      </c>
      <c r="AI273" s="184"/>
      <c r="AJ273" s="677" t="s">
        <v>40</v>
      </c>
      <c r="AK273" s="677"/>
    </row>
    <row r="274" spans="1:37" ht="12.75">
      <c r="A274" s="748" t="s">
        <v>3326</v>
      </c>
      <c r="B274" s="771" t="s">
        <v>6979</v>
      </c>
      <c r="C274" s="680">
        <v>2</v>
      </c>
      <c r="D274" s="54" t="e">
        <f t="shared" si="18"/>
        <v>#VALUE!</v>
      </c>
      <c r="E274" s="54" t="str">
        <f>IFERROR(VLOOKUP(N274,Cennik!$A$4:$B436, 2, FALSE()) * O274 + VLOOKUP(P274,Cennik!$A$4:$B436, 2, FALSE()) * Q274 + VLOOKUP(R274,Cennik!$A$4:$B436, 2, FALSE()) * S274 + VLOOKUP(T274,Cennik!$A$4:$B436, 2, FALSE()) * U274 + VLOOKUP(V274,Cennik!$A$4:$B436, 2, FALSE()) * W274 + VLOOKUP(X274,Cennik!$A$4:$B436, 2, FALSE()) * Y274 + VLOOKUP(Z274,Cennik!$A$4:$B436, 2, FALSE()) * AA274 + VLOOKUP(AB274,Cennik!$A$4:$B436, 2, FALSE()) * AC274 + VLOOKUP(AD274,Cennik!$A$4:$B436, 2, FALSE()) * AE274 + VLOOKUP(AF274,Cennik!$A$4:$B436, 2, FALSE()) * AG274 + VLOOKUP(AH274,Cennik!$A$4:$B436, 2, FALSE()) * AI274 + VLOOKUP(AJ274,Cennik!$A$4:$B436, 2, FALSE()) * AK274 + VLOOKUP("Stamina",Cennik!$A$4:$B436,2,FALSE()) * L274,"Brak wartości")</f>
        <v>Brak wartości</v>
      </c>
      <c r="F274" s="5" t="s">
        <v>6980</v>
      </c>
      <c r="G274" s="18">
        <v>1</v>
      </c>
      <c r="H274" s="18" t="s">
        <v>4531</v>
      </c>
      <c r="I274" s="18">
        <v>1</v>
      </c>
      <c r="J274" s="18"/>
      <c r="K274" s="18">
        <v>8</v>
      </c>
      <c r="L274" s="18">
        <v>30</v>
      </c>
      <c r="M274" s="18" t="s">
        <v>12656</v>
      </c>
      <c r="N274" s="184" t="s">
        <v>5891</v>
      </c>
      <c r="O274" s="184">
        <v>3</v>
      </c>
      <c r="P274" s="677" t="s">
        <v>5886</v>
      </c>
      <c r="Q274" s="677">
        <v>2</v>
      </c>
      <c r="R274" s="675" t="s">
        <v>40</v>
      </c>
      <c r="S274" s="675"/>
      <c r="T274" s="674" t="s">
        <v>40</v>
      </c>
      <c r="U274" s="674"/>
      <c r="V274" s="672" t="s">
        <v>40</v>
      </c>
      <c r="W274" s="672"/>
      <c r="X274" s="678" t="s">
        <v>40</v>
      </c>
      <c r="Y274" s="678"/>
      <c r="Z274" s="679" t="s">
        <v>40</v>
      </c>
      <c r="AA274" s="679"/>
      <c r="AB274" s="680" t="s">
        <v>40</v>
      </c>
      <c r="AC274" s="680"/>
      <c r="AD274" s="681" t="s">
        <v>40</v>
      </c>
      <c r="AE274" s="681"/>
      <c r="AF274" s="18" t="s">
        <v>40</v>
      </c>
      <c r="AG274" s="18"/>
      <c r="AH274" s="184" t="s">
        <v>40</v>
      </c>
      <c r="AI274" s="184"/>
      <c r="AJ274" s="677" t="s">
        <v>40</v>
      </c>
      <c r="AK274" s="677"/>
    </row>
    <row r="275" spans="1:37" ht="12.75">
      <c r="A275" s="748" t="s">
        <v>3326</v>
      </c>
      <c r="B275" s="771" t="s">
        <v>6984</v>
      </c>
      <c r="C275" s="680">
        <v>2</v>
      </c>
      <c r="D275" s="54" t="e">
        <f t="shared" si="18"/>
        <v>#VALUE!</v>
      </c>
      <c r="E275" s="54" t="str">
        <f>IFERROR(VLOOKUP(N275,Cennik!$A$4:$B436, 2, FALSE()) * O275 + VLOOKUP(P275,Cennik!$A$4:$B436, 2, FALSE()) * Q275 + VLOOKUP(R275,Cennik!$A$4:$B436, 2, FALSE()) * S275 + VLOOKUP(T275,Cennik!$A$4:$B436, 2, FALSE()) * U275 + VLOOKUP(V275,Cennik!$A$4:$B436, 2, FALSE()) * W275 + VLOOKUP(X275,Cennik!$A$4:$B436, 2, FALSE()) * Y275 + VLOOKUP(Z275,Cennik!$A$4:$B436, 2, FALSE()) * AA275 + VLOOKUP(AB275,Cennik!$A$4:$B436, 2, FALSE()) * AC275 + VLOOKUP(AD275,Cennik!$A$4:$B436, 2, FALSE()) * AE275 + VLOOKUP(AF275,Cennik!$A$4:$B436, 2, FALSE()) * AG275 + VLOOKUP(AH275,Cennik!$A$4:$B436, 2, FALSE()) * AI275 + VLOOKUP(AJ275,Cennik!$A$4:$B436, 2, FALSE()) * AK275 + VLOOKUP("Stamina",Cennik!$A$4:$B436,2,FALSE()) * L275,"Brak wartości")</f>
        <v>Brak wartości</v>
      </c>
      <c r="F275" s="5" t="s">
        <v>6985</v>
      </c>
      <c r="G275" s="18">
        <v>1</v>
      </c>
      <c r="H275" s="18" t="s">
        <v>4531</v>
      </c>
      <c r="I275" s="18">
        <v>1</v>
      </c>
      <c r="J275" s="18"/>
      <c r="K275" s="18">
        <v>8</v>
      </c>
      <c r="L275" s="18">
        <v>30</v>
      </c>
      <c r="M275" s="18" t="s">
        <v>12656</v>
      </c>
      <c r="N275" s="184" t="s">
        <v>5891</v>
      </c>
      <c r="O275" s="184">
        <v>3</v>
      </c>
      <c r="P275" s="677" t="s">
        <v>5886</v>
      </c>
      <c r="Q275" s="677">
        <v>2</v>
      </c>
      <c r="R275" s="675" t="s">
        <v>40</v>
      </c>
      <c r="S275" s="675"/>
      <c r="T275" s="674" t="s">
        <v>40</v>
      </c>
      <c r="U275" s="674"/>
      <c r="V275" s="672" t="s">
        <v>40</v>
      </c>
      <c r="W275" s="672"/>
      <c r="X275" s="678" t="s">
        <v>40</v>
      </c>
      <c r="Y275" s="678"/>
      <c r="Z275" s="679" t="s">
        <v>40</v>
      </c>
      <c r="AA275" s="679"/>
      <c r="AB275" s="680" t="s">
        <v>40</v>
      </c>
      <c r="AC275" s="680"/>
      <c r="AD275" s="681" t="s">
        <v>40</v>
      </c>
      <c r="AE275" s="681"/>
      <c r="AF275" s="18" t="s">
        <v>40</v>
      </c>
      <c r="AG275" s="18"/>
      <c r="AH275" s="184" t="s">
        <v>40</v>
      </c>
      <c r="AI275" s="184"/>
      <c r="AJ275" s="677" t="s">
        <v>40</v>
      </c>
      <c r="AK275" s="677"/>
    </row>
    <row r="276" spans="1:37" ht="12.75">
      <c r="A276" s="748" t="s">
        <v>3326</v>
      </c>
      <c r="B276" s="771" t="s">
        <v>6989</v>
      </c>
      <c r="C276" s="680">
        <v>2</v>
      </c>
      <c r="D276" s="54" t="e">
        <f t="shared" si="18"/>
        <v>#VALUE!</v>
      </c>
      <c r="E276" s="54" t="str">
        <f>IFERROR(VLOOKUP(N276,Cennik!$A$4:$B436, 2, FALSE()) * O276 + VLOOKUP(P276,Cennik!$A$4:$B436, 2, FALSE()) * Q276 + VLOOKUP(R276,Cennik!$A$4:$B436, 2, FALSE()) * S276 + VLOOKUP(T276,Cennik!$A$4:$B436, 2, FALSE()) * U276 + VLOOKUP(V276,Cennik!$A$4:$B436, 2, FALSE()) * W276 + VLOOKUP(X276,Cennik!$A$4:$B436, 2, FALSE()) * Y276 + VLOOKUP(Z276,Cennik!$A$4:$B436, 2, FALSE()) * AA276 + VLOOKUP(AB276,Cennik!$A$4:$B436, 2, FALSE()) * AC276 + VLOOKUP(AD276,Cennik!$A$4:$B436, 2, FALSE()) * AE276 + VLOOKUP(AF276,Cennik!$A$4:$B436, 2, FALSE()) * AG276 + VLOOKUP(AH276,Cennik!$A$4:$B436, 2, FALSE()) * AI276 + VLOOKUP(AJ276,Cennik!$A$4:$B436, 2, FALSE()) * AK276 + VLOOKUP("Stamina",Cennik!$A$4:$B436,2,FALSE()) * L276,"Brak wartości")</f>
        <v>Brak wartości</v>
      </c>
      <c r="F276" s="5" t="s">
        <v>6990</v>
      </c>
      <c r="G276" s="18">
        <v>1</v>
      </c>
      <c r="H276" s="18" t="s">
        <v>4531</v>
      </c>
      <c r="I276" s="18">
        <v>1</v>
      </c>
      <c r="J276" s="18"/>
      <c r="K276" s="18">
        <v>8</v>
      </c>
      <c r="L276" s="18">
        <v>30</v>
      </c>
      <c r="M276" s="18" t="s">
        <v>12656</v>
      </c>
      <c r="N276" s="184" t="s">
        <v>5891</v>
      </c>
      <c r="O276" s="184">
        <v>3</v>
      </c>
      <c r="P276" s="677" t="s">
        <v>1047</v>
      </c>
      <c r="Q276" s="677">
        <v>1</v>
      </c>
      <c r="R276" s="675" t="s">
        <v>5886</v>
      </c>
      <c r="S276" s="675">
        <v>2</v>
      </c>
      <c r="T276" s="674" t="s">
        <v>40</v>
      </c>
      <c r="U276" s="674"/>
      <c r="V276" s="672" t="s">
        <v>40</v>
      </c>
      <c r="W276" s="672"/>
      <c r="X276" s="678" t="s">
        <v>40</v>
      </c>
      <c r="Y276" s="678"/>
      <c r="Z276" s="679" t="s">
        <v>40</v>
      </c>
      <c r="AA276" s="679"/>
      <c r="AB276" s="680" t="s">
        <v>40</v>
      </c>
      <c r="AC276" s="680"/>
      <c r="AD276" s="681" t="s">
        <v>40</v>
      </c>
      <c r="AE276" s="681"/>
      <c r="AF276" s="18" t="s">
        <v>40</v>
      </c>
      <c r="AG276" s="18"/>
      <c r="AH276" s="184" t="s">
        <v>40</v>
      </c>
      <c r="AI276" s="184"/>
      <c r="AJ276" s="677" t="s">
        <v>40</v>
      </c>
      <c r="AK276" s="677"/>
    </row>
    <row r="277" spans="1:37" ht="12.75">
      <c r="A277" s="748" t="s">
        <v>3326</v>
      </c>
      <c r="B277" s="771" t="s">
        <v>6994</v>
      </c>
      <c r="C277" s="680">
        <v>2</v>
      </c>
      <c r="D277" s="54" t="e">
        <f t="shared" si="18"/>
        <v>#VALUE!</v>
      </c>
      <c r="E277" s="54" t="str">
        <f>IFERROR(VLOOKUP(N277,Cennik!$A$4:$B436, 2, FALSE()) * O277 + VLOOKUP(P277,Cennik!$A$4:$B436, 2, FALSE()) * Q277 + VLOOKUP(R277,Cennik!$A$4:$B436, 2, FALSE()) * S277 + VLOOKUP(T277,Cennik!$A$4:$B436, 2, FALSE()) * U277 + VLOOKUP(V277,Cennik!$A$4:$B436, 2, FALSE()) * W277 + VLOOKUP(X277,Cennik!$A$4:$B436, 2, FALSE()) * Y277 + VLOOKUP(Z277,Cennik!$A$4:$B436, 2, FALSE()) * AA277 + VLOOKUP(AB277,Cennik!$A$4:$B436, 2, FALSE()) * AC277 + VLOOKUP(AD277,Cennik!$A$4:$B436, 2, FALSE()) * AE277 + VLOOKUP(AF277,Cennik!$A$4:$B436, 2, FALSE()) * AG277 + VLOOKUP(AH277,Cennik!$A$4:$B436, 2, FALSE()) * AI277 + VLOOKUP(AJ277,Cennik!$A$4:$B436, 2, FALSE()) * AK277 + VLOOKUP("Stamina",Cennik!$A$4:$B436,2,FALSE()) * L277,"Brak wartości")</f>
        <v>Brak wartości</v>
      </c>
      <c r="F277" s="5" t="s">
        <v>6995</v>
      </c>
      <c r="G277" s="18">
        <v>1</v>
      </c>
      <c r="H277" s="18" t="s">
        <v>4531</v>
      </c>
      <c r="I277" s="18">
        <v>1</v>
      </c>
      <c r="J277" s="18"/>
      <c r="K277" s="18">
        <v>8</v>
      </c>
      <c r="L277" s="18">
        <v>30</v>
      </c>
      <c r="M277" s="18" t="s">
        <v>12656</v>
      </c>
      <c r="N277" s="184" t="s">
        <v>5891</v>
      </c>
      <c r="O277" s="184">
        <v>3</v>
      </c>
      <c r="P277" s="677" t="s">
        <v>1047</v>
      </c>
      <c r="Q277" s="677">
        <v>1</v>
      </c>
      <c r="R277" s="675" t="s">
        <v>5886</v>
      </c>
      <c r="S277" s="163">
        <v>2</v>
      </c>
      <c r="T277" s="674" t="s">
        <v>40</v>
      </c>
      <c r="U277" s="674"/>
      <c r="V277" s="672" t="s">
        <v>40</v>
      </c>
      <c r="W277" s="672"/>
      <c r="X277" s="678" t="s">
        <v>40</v>
      </c>
      <c r="Y277" s="678"/>
      <c r="Z277" s="679" t="s">
        <v>40</v>
      </c>
      <c r="AA277" s="679"/>
      <c r="AB277" s="680" t="s">
        <v>40</v>
      </c>
      <c r="AC277" s="680"/>
      <c r="AD277" s="681" t="s">
        <v>40</v>
      </c>
      <c r="AE277" s="681"/>
      <c r="AF277" s="18" t="s">
        <v>40</v>
      </c>
      <c r="AG277" s="18"/>
      <c r="AH277" s="184" t="s">
        <v>40</v>
      </c>
      <c r="AI277" s="184"/>
      <c r="AJ277" s="677" t="s">
        <v>40</v>
      </c>
      <c r="AK277" s="677"/>
    </row>
    <row r="278" spans="1:37" ht="12.75">
      <c r="A278" s="748" t="s">
        <v>3326</v>
      </c>
      <c r="B278" s="771" t="s">
        <v>6999</v>
      </c>
      <c r="C278" s="680">
        <v>2</v>
      </c>
      <c r="D278" s="54" t="e">
        <f t="shared" si="18"/>
        <v>#VALUE!</v>
      </c>
      <c r="E278" s="54" t="str">
        <f>IFERROR(VLOOKUP(N278,Cennik!$A$4:$B436, 2, FALSE()) * O278 + VLOOKUP(P278,Cennik!$A$4:$B436, 2, FALSE()) * Q278 + VLOOKUP(R278,Cennik!$A$4:$B436, 2, FALSE()) * S278 + VLOOKUP(T278,Cennik!$A$4:$B436, 2, FALSE()) * U278 + VLOOKUP(V278,Cennik!$A$4:$B436, 2, FALSE()) * W278 + VLOOKUP(X278,Cennik!$A$4:$B436, 2, FALSE()) * Y278 + VLOOKUP(Z278,Cennik!$A$4:$B436, 2, FALSE()) * AA278 + VLOOKUP(AB278,Cennik!$A$4:$B436, 2, FALSE()) * AC278 + VLOOKUP(AD278,Cennik!$A$4:$B436, 2, FALSE()) * AE278 + VLOOKUP(AF278,Cennik!$A$4:$B436, 2, FALSE()) * AG278 + VLOOKUP(AH278,Cennik!$A$4:$B436, 2, FALSE()) * AI278 + VLOOKUP(AJ278,Cennik!$A$4:$B436, 2, FALSE()) * AK278 + VLOOKUP("Stamina",Cennik!$A$4:$B436,2,FALSE()) * L278,"Brak wartości")</f>
        <v>Brak wartości</v>
      </c>
      <c r="F278" s="5" t="s">
        <v>7000</v>
      </c>
      <c r="G278" s="18">
        <v>1</v>
      </c>
      <c r="H278" s="18" t="s">
        <v>4531</v>
      </c>
      <c r="I278" s="18">
        <v>1</v>
      </c>
      <c r="J278" s="18"/>
      <c r="K278" s="18">
        <v>8</v>
      </c>
      <c r="L278" s="18">
        <v>30</v>
      </c>
      <c r="M278" s="18" t="s">
        <v>12656</v>
      </c>
      <c r="N278" s="161" t="s">
        <v>5891</v>
      </c>
      <c r="O278" s="161">
        <v>3</v>
      </c>
      <c r="P278" s="162" t="s">
        <v>1047</v>
      </c>
      <c r="Q278" s="162">
        <v>1</v>
      </c>
      <c r="R278" s="163" t="s">
        <v>5886</v>
      </c>
      <c r="S278" s="163">
        <v>2</v>
      </c>
      <c r="T278" s="674" t="s">
        <v>40</v>
      </c>
      <c r="U278" s="674"/>
      <c r="V278" s="672" t="s">
        <v>40</v>
      </c>
      <c r="W278" s="672"/>
      <c r="X278" s="678" t="s">
        <v>40</v>
      </c>
      <c r="Y278" s="678"/>
      <c r="Z278" s="679" t="s">
        <v>40</v>
      </c>
      <c r="AA278" s="679"/>
      <c r="AB278" s="680" t="s">
        <v>40</v>
      </c>
      <c r="AC278" s="680"/>
      <c r="AD278" s="681" t="s">
        <v>40</v>
      </c>
      <c r="AE278" s="681"/>
      <c r="AF278" s="18" t="s">
        <v>40</v>
      </c>
      <c r="AG278" s="18"/>
      <c r="AH278" s="184" t="s">
        <v>40</v>
      </c>
      <c r="AI278" s="184"/>
      <c r="AJ278" s="677" t="s">
        <v>40</v>
      </c>
      <c r="AK278" s="677"/>
    </row>
    <row r="279" spans="1:37" ht="12.75">
      <c r="A279" s="748" t="s">
        <v>3326</v>
      </c>
      <c r="B279" s="771" t="s">
        <v>7004</v>
      </c>
      <c r="C279" s="680">
        <v>2</v>
      </c>
      <c r="D279" s="54" t="e">
        <f t="shared" si="18"/>
        <v>#VALUE!</v>
      </c>
      <c r="E279" s="54" t="str">
        <f>IFERROR(VLOOKUP(N279,Cennik!$A$4:$B436, 2, FALSE()) * O279 + VLOOKUP(P279,Cennik!$A$4:$B436, 2, FALSE()) * Q279 + VLOOKUP(R279,Cennik!$A$4:$B436, 2, FALSE()) * S279 + VLOOKUP(T279,Cennik!$A$4:$B436, 2, FALSE()) * U279 + VLOOKUP(V279,Cennik!$A$4:$B436, 2, FALSE()) * W279 + VLOOKUP(X279,Cennik!$A$4:$B436, 2, FALSE()) * Y279 + VLOOKUP(Z279,Cennik!$A$4:$B436, 2, FALSE()) * AA279 + VLOOKUP(AB279,Cennik!$A$4:$B436, 2, FALSE()) * AC279 + VLOOKUP(AD279,Cennik!$A$4:$B436, 2, FALSE()) * AE279 + VLOOKUP(AF279,Cennik!$A$4:$B436, 2, FALSE()) * AG279 + VLOOKUP(AH279,Cennik!$A$4:$B436, 2, FALSE()) * AI279 + VLOOKUP(AJ279,Cennik!$A$4:$B436, 2, FALSE()) * AK279 + VLOOKUP("Stamina",Cennik!$A$4:$B436,2,FALSE()) * L279,"Brak wartości")</f>
        <v>Brak wartości</v>
      </c>
      <c r="F279" s="5" t="s">
        <v>7005</v>
      </c>
      <c r="G279" s="18">
        <v>1</v>
      </c>
      <c r="H279" s="18" t="s">
        <v>4531</v>
      </c>
      <c r="I279" s="18">
        <v>1</v>
      </c>
      <c r="J279" s="18"/>
      <c r="K279" s="18">
        <v>8</v>
      </c>
      <c r="L279" s="18">
        <v>30</v>
      </c>
      <c r="M279" s="18" t="s">
        <v>12656</v>
      </c>
      <c r="N279" s="184" t="s">
        <v>5891</v>
      </c>
      <c r="O279" s="184">
        <v>3</v>
      </c>
      <c r="P279" s="677" t="s">
        <v>1196</v>
      </c>
      <c r="Q279" s="677">
        <v>1</v>
      </c>
      <c r="R279" s="675" t="s">
        <v>5886</v>
      </c>
      <c r="S279" s="163">
        <v>2</v>
      </c>
      <c r="T279" s="674" t="s">
        <v>40</v>
      </c>
      <c r="U279" s="674"/>
      <c r="V279" s="672" t="s">
        <v>40</v>
      </c>
      <c r="W279" s="672"/>
      <c r="X279" s="678" t="s">
        <v>40</v>
      </c>
      <c r="Y279" s="678"/>
      <c r="Z279" s="679" t="s">
        <v>40</v>
      </c>
      <c r="AA279" s="679"/>
      <c r="AB279" s="680" t="s">
        <v>40</v>
      </c>
      <c r="AC279" s="680"/>
      <c r="AD279" s="681" t="s">
        <v>40</v>
      </c>
      <c r="AE279" s="681"/>
      <c r="AF279" s="18" t="s">
        <v>40</v>
      </c>
      <c r="AG279" s="18"/>
      <c r="AH279" s="184" t="s">
        <v>40</v>
      </c>
      <c r="AI279" s="184"/>
      <c r="AJ279" s="677" t="s">
        <v>40</v>
      </c>
      <c r="AK279" s="677"/>
    </row>
    <row r="280" spans="1:37" ht="12.75">
      <c r="A280" s="748" t="s">
        <v>3326</v>
      </c>
      <c r="B280" s="771" t="s">
        <v>7009</v>
      </c>
      <c r="C280" s="680">
        <v>2</v>
      </c>
      <c r="D280" s="54" t="e">
        <f t="shared" si="18"/>
        <v>#VALUE!</v>
      </c>
      <c r="E280" s="54" t="str">
        <f>IFERROR(VLOOKUP(N280,Cennik!$A$4:$B436, 2, FALSE()) * O280 + VLOOKUP(P280,Cennik!$A$4:$B436, 2, FALSE()) * Q280 + VLOOKUP(R280,Cennik!$A$4:$B436, 2, FALSE()) * S280 + VLOOKUP(T280,Cennik!$A$4:$B436, 2, FALSE()) * U280 + VLOOKUP(V280,Cennik!$A$4:$B436, 2, FALSE()) * W280 + VLOOKUP(X280,Cennik!$A$4:$B436, 2, FALSE()) * Y280 + VLOOKUP(Z280,Cennik!$A$4:$B436, 2, FALSE()) * AA280 + VLOOKUP(AB280,Cennik!$A$4:$B436, 2, FALSE()) * AC280 + VLOOKUP(AD280,Cennik!$A$4:$B436, 2, FALSE()) * AE280 + VLOOKUP(AF280,Cennik!$A$4:$B436, 2, FALSE()) * AG280 + VLOOKUP(AH280,Cennik!$A$4:$B436, 2, FALSE()) * AI280 + VLOOKUP(AJ280,Cennik!$A$4:$B436, 2, FALSE()) * AK280 + VLOOKUP("Stamina",Cennik!$A$4:$B436,2,FALSE()) * L280,"Brak wartości")</f>
        <v>Brak wartości</v>
      </c>
      <c r="F280" s="5" t="s">
        <v>7010</v>
      </c>
      <c r="G280" s="18">
        <v>1</v>
      </c>
      <c r="H280" s="18" t="s">
        <v>4531</v>
      </c>
      <c r="I280" s="18">
        <v>1</v>
      </c>
      <c r="J280" s="18"/>
      <c r="K280" s="18">
        <v>8</v>
      </c>
      <c r="L280" s="18">
        <v>30</v>
      </c>
      <c r="M280" s="18" t="s">
        <v>12656</v>
      </c>
      <c r="N280" s="184" t="s">
        <v>5891</v>
      </c>
      <c r="O280" s="184">
        <v>3</v>
      </c>
      <c r="P280" s="677" t="s">
        <v>1196</v>
      </c>
      <c r="Q280" s="677">
        <v>1</v>
      </c>
      <c r="R280" s="675" t="s">
        <v>5886</v>
      </c>
      <c r="S280" s="163">
        <v>2</v>
      </c>
      <c r="T280" s="674" t="s">
        <v>40</v>
      </c>
      <c r="U280" s="674"/>
      <c r="V280" s="672" t="s">
        <v>40</v>
      </c>
      <c r="W280" s="672"/>
      <c r="X280" s="678" t="s">
        <v>40</v>
      </c>
      <c r="Y280" s="678"/>
      <c r="Z280" s="679" t="s">
        <v>40</v>
      </c>
      <c r="AA280" s="679"/>
      <c r="AB280" s="680" t="s">
        <v>40</v>
      </c>
      <c r="AC280" s="680"/>
      <c r="AD280" s="681" t="s">
        <v>40</v>
      </c>
      <c r="AE280" s="681"/>
      <c r="AF280" s="18" t="s">
        <v>40</v>
      </c>
      <c r="AG280" s="18"/>
      <c r="AH280" s="184" t="s">
        <v>40</v>
      </c>
      <c r="AI280" s="184"/>
      <c r="AJ280" s="677" t="s">
        <v>40</v>
      </c>
      <c r="AK280" s="677"/>
    </row>
    <row r="281" spans="1:37" ht="12.75">
      <c r="A281" s="748" t="s">
        <v>3326</v>
      </c>
      <c r="B281" s="771" t="s">
        <v>7014</v>
      </c>
      <c r="C281" s="680">
        <v>2</v>
      </c>
      <c r="D281" s="54" t="e">
        <f t="shared" si="18"/>
        <v>#VALUE!</v>
      </c>
      <c r="E281" s="54" t="str">
        <f>IFERROR(VLOOKUP(N281,Cennik!$A$4:$B436, 2, FALSE()) * O281 + VLOOKUP(P281,Cennik!$A$4:$B436, 2, FALSE()) * Q281 + VLOOKUP(R281,Cennik!$A$4:$B436, 2, FALSE()) * S281 + VLOOKUP(T281,Cennik!$A$4:$B436, 2, FALSE()) * U281 + VLOOKUP(V281,Cennik!$A$4:$B436, 2, FALSE()) * W281 + VLOOKUP(X281,Cennik!$A$4:$B436, 2, FALSE()) * Y281 + VLOOKUP(Z281,Cennik!$A$4:$B436, 2, FALSE()) * AA281 + VLOOKUP(AB281,Cennik!$A$4:$B436, 2, FALSE()) * AC281 + VLOOKUP(AD281,Cennik!$A$4:$B436, 2, FALSE()) * AE281 + VLOOKUP(AF281,Cennik!$A$4:$B436, 2, FALSE()) * AG281 + VLOOKUP(AH281,Cennik!$A$4:$B436, 2, FALSE()) * AI281 + VLOOKUP(AJ281,Cennik!$A$4:$B436, 2, FALSE()) * AK281 + VLOOKUP("Stamina",Cennik!$A$4:$B436,2,FALSE()) * L281,"Brak wartości")</f>
        <v>Brak wartości</v>
      </c>
      <c r="F281" s="5" t="s">
        <v>7015</v>
      </c>
      <c r="G281" s="18">
        <v>1</v>
      </c>
      <c r="H281" s="18" t="s">
        <v>4531</v>
      </c>
      <c r="I281" s="18">
        <v>1</v>
      </c>
      <c r="J281" s="18"/>
      <c r="K281" s="18">
        <v>8</v>
      </c>
      <c r="L281" s="18">
        <v>30</v>
      </c>
      <c r="M281" s="18" t="s">
        <v>12656</v>
      </c>
      <c r="N281" s="184" t="s">
        <v>5891</v>
      </c>
      <c r="O281" s="184">
        <v>3</v>
      </c>
      <c r="P281" s="677" t="s">
        <v>1196</v>
      </c>
      <c r="Q281" s="677">
        <v>1</v>
      </c>
      <c r="R281" s="675" t="s">
        <v>5886</v>
      </c>
      <c r="S281" s="163">
        <v>2</v>
      </c>
      <c r="T281" s="674" t="s">
        <v>40</v>
      </c>
      <c r="U281" s="674"/>
      <c r="V281" s="672" t="s">
        <v>40</v>
      </c>
      <c r="W281" s="672"/>
      <c r="X281" s="678" t="s">
        <v>40</v>
      </c>
      <c r="Y281" s="678"/>
      <c r="Z281" s="679" t="s">
        <v>40</v>
      </c>
      <c r="AA281" s="679"/>
      <c r="AB281" s="680" t="s">
        <v>40</v>
      </c>
      <c r="AC281" s="680"/>
      <c r="AD281" s="681" t="s">
        <v>40</v>
      </c>
      <c r="AE281" s="681"/>
      <c r="AF281" s="18" t="s">
        <v>40</v>
      </c>
      <c r="AG281" s="18"/>
      <c r="AH281" s="184" t="s">
        <v>40</v>
      </c>
      <c r="AI281" s="184"/>
      <c r="AJ281" s="677" t="s">
        <v>40</v>
      </c>
      <c r="AK281" s="677"/>
    </row>
    <row r="282" spans="1:37" ht="12.75">
      <c r="A282" s="748" t="s">
        <v>3326</v>
      </c>
      <c r="B282" s="771" t="s">
        <v>7019</v>
      </c>
      <c r="C282" s="680">
        <v>2</v>
      </c>
      <c r="D282" s="54" t="e">
        <f t="shared" si="18"/>
        <v>#VALUE!</v>
      </c>
      <c r="E282" s="54" t="str">
        <f>IFERROR(VLOOKUP(N282,Cennik!$A$4:$B436, 2, FALSE()) * O282 + VLOOKUP(P282,Cennik!$A$4:$B436, 2, FALSE()) * Q282 + VLOOKUP(R282,Cennik!$A$4:$B436, 2, FALSE()) * S282 + VLOOKUP(T282,Cennik!$A$4:$B436, 2, FALSE()) * U282 + VLOOKUP(V282,Cennik!$A$4:$B436, 2, FALSE()) * W282 + VLOOKUP(X282,Cennik!$A$4:$B436, 2, FALSE()) * Y282 + VLOOKUP(Z282,Cennik!$A$4:$B436, 2, FALSE()) * AA282 + VLOOKUP(AB282,Cennik!$A$4:$B436, 2, FALSE()) * AC282 + VLOOKUP(AD282,Cennik!$A$4:$B436, 2, FALSE()) * AE282 + VLOOKUP(AF282,Cennik!$A$4:$B436, 2, FALSE()) * AG282 + VLOOKUP(AH282,Cennik!$A$4:$B436, 2, FALSE()) * AI282 + VLOOKUP(AJ282,Cennik!$A$4:$B436, 2, FALSE()) * AK282 + VLOOKUP("Stamina",Cennik!$A$4:$B436,2,FALSE()) * L282,"Brak wartości")</f>
        <v>Brak wartości</v>
      </c>
      <c r="F282" s="5" t="s">
        <v>7020</v>
      </c>
      <c r="G282" s="18">
        <v>1</v>
      </c>
      <c r="H282" s="18" t="s">
        <v>4531</v>
      </c>
      <c r="I282" s="18">
        <v>1</v>
      </c>
      <c r="J282" s="18"/>
      <c r="K282" s="18">
        <v>8</v>
      </c>
      <c r="L282" s="18">
        <v>30</v>
      </c>
      <c r="M282" s="18" t="s">
        <v>12656</v>
      </c>
      <c r="N282" s="184" t="s">
        <v>5891</v>
      </c>
      <c r="O282" s="184">
        <v>3</v>
      </c>
      <c r="P282" s="677" t="s">
        <v>1206</v>
      </c>
      <c r="Q282" s="677">
        <v>1</v>
      </c>
      <c r="R282" s="675" t="s">
        <v>5886</v>
      </c>
      <c r="S282" s="675">
        <v>2</v>
      </c>
      <c r="T282" s="674" t="s">
        <v>40</v>
      </c>
      <c r="U282" s="674"/>
      <c r="V282" s="672" t="s">
        <v>40</v>
      </c>
      <c r="W282" s="672"/>
      <c r="X282" s="678" t="s">
        <v>40</v>
      </c>
      <c r="Y282" s="678"/>
      <c r="Z282" s="679" t="s">
        <v>40</v>
      </c>
      <c r="AA282" s="679"/>
      <c r="AB282" s="680" t="s">
        <v>40</v>
      </c>
      <c r="AC282" s="680"/>
      <c r="AD282" s="681" t="s">
        <v>40</v>
      </c>
      <c r="AE282" s="681"/>
      <c r="AF282" s="18" t="s">
        <v>40</v>
      </c>
      <c r="AG282" s="18"/>
      <c r="AH282" s="184" t="s">
        <v>40</v>
      </c>
      <c r="AI282" s="184"/>
      <c r="AJ282" s="677" t="s">
        <v>40</v>
      </c>
      <c r="AK282" s="677"/>
    </row>
    <row r="283" spans="1:37" ht="14.25" customHeight="1">
      <c r="A283" s="748" t="s">
        <v>3326</v>
      </c>
      <c r="B283" s="771" t="s">
        <v>7024</v>
      </c>
      <c r="C283" s="680">
        <v>2</v>
      </c>
      <c r="D283" s="54" t="e">
        <f t="shared" si="18"/>
        <v>#VALUE!</v>
      </c>
      <c r="E283" s="54" t="str">
        <f>IFERROR(VLOOKUP(N283,Cennik!$A$4:$B436, 2, FALSE()) * O283 + VLOOKUP(P283,Cennik!$A$4:$B436, 2, FALSE()) * Q283 + VLOOKUP(R283,Cennik!$A$4:$B436, 2, FALSE()) * S283 + VLOOKUP(T283,Cennik!$A$4:$B436, 2, FALSE()) * U283 + VLOOKUP(V283,Cennik!$A$4:$B436, 2, FALSE()) * W283 + VLOOKUP(X283,Cennik!$A$4:$B436, 2, FALSE()) * Y283 + VLOOKUP(Z283,Cennik!$A$4:$B436, 2, FALSE()) * AA283 + VLOOKUP(AB283,Cennik!$A$4:$B436, 2, FALSE()) * AC283 + VLOOKUP(AD283,Cennik!$A$4:$B436, 2, FALSE()) * AE283 + VLOOKUP(AF283,Cennik!$A$4:$B436, 2, FALSE()) * AG283 + VLOOKUP(AH283,Cennik!$A$4:$B436, 2, FALSE()) * AI283 + VLOOKUP(AJ283,Cennik!$A$4:$B436, 2, FALSE()) * AK283 + VLOOKUP("Stamina",Cennik!$A$4:$B436,2,FALSE()) * L283,"Brak wartości")</f>
        <v>Brak wartości</v>
      </c>
      <c r="F283" s="5" t="s">
        <v>7025</v>
      </c>
      <c r="G283" s="18">
        <v>1</v>
      </c>
      <c r="H283" s="18" t="s">
        <v>4531</v>
      </c>
      <c r="I283" s="18">
        <v>1</v>
      </c>
      <c r="J283" s="18"/>
      <c r="K283" s="18">
        <v>8</v>
      </c>
      <c r="L283" s="18">
        <v>30</v>
      </c>
      <c r="M283" s="18" t="s">
        <v>12656</v>
      </c>
      <c r="N283" s="184" t="s">
        <v>5891</v>
      </c>
      <c r="O283" s="184">
        <v>3</v>
      </c>
      <c r="P283" s="677" t="s">
        <v>1206</v>
      </c>
      <c r="Q283" s="677">
        <v>1</v>
      </c>
      <c r="R283" s="675" t="s">
        <v>5886</v>
      </c>
      <c r="S283" s="675">
        <v>2</v>
      </c>
      <c r="T283" s="674" t="s">
        <v>40</v>
      </c>
      <c r="U283" s="674"/>
      <c r="V283" s="672" t="s">
        <v>40</v>
      </c>
      <c r="W283" s="672"/>
      <c r="X283" s="678" t="s">
        <v>40</v>
      </c>
      <c r="Y283" s="678"/>
      <c r="Z283" s="679" t="s">
        <v>40</v>
      </c>
      <c r="AA283" s="679"/>
      <c r="AB283" s="680" t="s">
        <v>40</v>
      </c>
      <c r="AC283" s="680"/>
      <c r="AD283" s="681" t="s">
        <v>40</v>
      </c>
      <c r="AE283" s="681"/>
      <c r="AF283" s="18" t="s">
        <v>40</v>
      </c>
      <c r="AG283" s="18"/>
      <c r="AH283" s="184" t="s">
        <v>40</v>
      </c>
      <c r="AI283" s="184"/>
      <c r="AJ283" s="677" t="s">
        <v>40</v>
      </c>
      <c r="AK283" s="677"/>
    </row>
    <row r="284" spans="1:37" ht="12.75">
      <c r="A284" s="748" t="s">
        <v>3326</v>
      </c>
      <c r="B284" s="771" t="s">
        <v>7029</v>
      </c>
      <c r="C284" s="680">
        <v>2</v>
      </c>
      <c r="D284" s="54" t="e">
        <f t="shared" si="18"/>
        <v>#VALUE!</v>
      </c>
      <c r="E284" s="54" t="str">
        <f>IFERROR(VLOOKUP(N284,Cennik!$A$4:$B436, 2, FALSE()) * O284 + VLOOKUP(P284,Cennik!$A$4:$B436, 2, FALSE()) * Q284 + VLOOKUP(R284,Cennik!$A$4:$B436, 2, FALSE()) * S284 + VLOOKUP(T284,Cennik!$A$4:$B436, 2, FALSE()) * U284 + VLOOKUP(V284,Cennik!$A$4:$B436, 2, FALSE()) * W284 + VLOOKUP(X284,Cennik!$A$4:$B436, 2, FALSE()) * Y284 + VLOOKUP(Z284,Cennik!$A$4:$B436, 2, FALSE()) * AA284 + VLOOKUP(AB284,Cennik!$A$4:$B436, 2, FALSE()) * AC284 + VLOOKUP(AD284,Cennik!$A$4:$B436, 2, FALSE()) * AE284 + VLOOKUP(AF284,Cennik!$A$4:$B436, 2, FALSE()) * AG284 + VLOOKUP(AH284,Cennik!$A$4:$B436, 2, FALSE()) * AI284 + VLOOKUP(AJ284,Cennik!$A$4:$B436, 2, FALSE()) * AK284 + VLOOKUP("Stamina",Cennik!$A$4:$B436,2,FALSE()) * L284,"Brak wartości")</f>
        <v>Brak wartości</v>
      </c>
      <c r="F284" s="5" t="s">
        <v>7030</v>
      </c>
      <c r="G284" s="18">
        <v>1</v>
      </c>
      <c r="H284" s="18" t="s">
        <v>4531</v>
      </c>
      <c r="I284" s="18">
        <v>1</v>
      </c>
      <c r="J284" s="18"/>
      <c r="K284" s="18">
        <v>8</v>
      </c>
      <c r="L284" s="18">
        <v>30</v>
      </c>
      <c r="M284" s="18" t="s">
        <v>12656</v>
      </c>
      <c r="N284" s="184" t="s">
        <v>5891</v>
      </c>
      <c r="O284" s="184">
        <v>3</v>
      </c>
      <c r="P284" s="677" t="s">
        <v>1206</v>
      </c>
      <c r="Q284" s="677">
        <v>3</v>
      </c>
      <c r="R284" s="675" t="s">
        <v>5886</v>
      </c>
      <c r="S284" s="675">
        <v>2</v>
      </c>
      <c r="T284" s="674" t="s">
        <v>40</v>
      </c>
      <c r="U284" s="674"/>
      <c r="V284" s="672" t="s">
        <v>40</v>
      </c>
      <c r="W284" s="672"/>
      <c r="X284" s="678" t="s">
        <v>40</v>
      </c>
      <c r="Y284" s="678"/>
      <c r="Z284" s="679" t="s">
        <v>40</v>
      </c>
      <c r="AA284" s="679"/>
      <c r="AB284" s="680" t="s">
        <v>40</v>
      </c>
      <c r="AC284" s="680"/>
      <c r="AD284" s="681" t="s">
        <v>40</v>
      </c>
      <c r="AE284" s="681"/>
      <c r="AF284" s="18" t="s">
        <v>40</v>
      </c>
      <c r="AG284" s="18"/>
      <c r="AH284" s="184" t="s">
        <v>40</v>
      </c>
      <c r="AI284" s="184"/>
      <c r="AJ284" s="677" t="s">
        <v>40</v>
      </c>
      <c r="AK284" s="677"/>
    </row>
    <row r="285" spans="1:37" ht="12.75">
      <c r="A285" s="748" t="s">
        <v>3326</v>
      </c>
      <c r="B285" s="771" t="s">
        <v>7034</v>
      </c>
      <c r="C285" s="680">
        <v>2</v>
      </c>
      <c r="D285" s="54" t="e">
        <f t="shared" si="18"/>
        <v>#VALUE!</v>
      </c>
      <c r="E285" s="54" t="str">
        <f>IFERROR(VLOOKUP(N285,Cennik!$A$4:$B436, 2, FALSE()) * O285 + VLOOKUP(P285,Cennik!$A$4:$B436, 2, FALSE()) * Q285 + VLOOKUP(R285,Cennik!$A$4:$B436, 2, FALSE()) * S285 + VLOOKUP(T285,Cennik!$A$4:$B436, 2, FALSE()) * U285 + VLOOKUP(V285,Cennik!$A$4:$B436, 2, FALSE()) * W285 + VLOOKUP(X285,Cennik!$A$4:$B436, 2, FALSE()) * Y285 + VLOOKUP(Z285,Cennik!$A$4:$B436, 2, FALSE()) * AA285 + VLOOKUP(AB285,Cennik!$A$4:$B436, 2, FALSE()) * AC285 + VLOOKUP(AD285,Cennik!$A$4:$B436, 2, FALSE()) * AE285 + VLOOKUP(AF285,Cennik!$A$4:$B436, 2, FALSE()) * AG285 + VLOOKUP(AH285,Cennik!$A$4:$B436, 2, FALSE()) * AI285 + VLOOKUP(AJ285,Cennik!$A$4:$B436, 2, FALSE()) * AK285 + VLOOKUP("Stamina",Cennik!$A$4:$B436,2,FALSE()) * L285,"Brak wartości")</f>
        <v>Brak wartości</v>
      </c>
      <c r="F285" s="5" t="s">
        <v>7035</v>
      </c>
      <c r="G285" s="18">
        <v>1</v>
      </c>
      <c r="H285" s="18" t="s">
        <v>4531</v>
      </c>
      <c r="I285" s="18">
        <v>1</v>
      </c>
      <c r="J285" s="18"/>
      <c r="K285" s="18">
        <v>8</v>
      </c>
      <c r="L285" s="18">
        <v>30</v>
      </c>
      <c r="M285" s="18" t="s">
        <v>12656</v>
      </c>
      <c r="N285" s="184" t="s">
        <v>5891</v>
      </c>
      <c r="O285" s="184">
        <v>3</v>
      </c>
      <c r="P285" s="677" t="s">
        <v>1047</v>
      </c>
      <c r="Q285" s="677">
        <v>1</v>
      </c>
      <c r="R285" s="675" t="s">
        <v>5886</v>
      </c>
      <c r="S285" s="675">
        <v>2</v>
      </c>
      <c r="T285" s="674" t="s">
        <v>40</v>
      </c>
      <c r="U285" s="674"/>
      <c r="V285" s="672" t="s">
        <v>40</v>
      </c>
      <c r="W285" s="672"/>
      <c r="X285" s="678" t="s">
        <v>40</v>
      </c>
      <c r="Y285" s="678"/>
      <c r="Z285" s="679" t="s">
        <v>40</v>
      </c>
      <c r="AA285" s="679"/>
      <c r="AB285" s="680" t="s">
        <v>40</v>
      </c>
      <c r="AC285" s="680"/>
      <c r="AD285" s="681" t="s">
        <v>40</v>
      </c>
      <c r="AE285" s="681"/>
      <c r="AF285" s="18" t="s">
        <v>40</v>
      </c>
      <c r="AG285" s="18"/>
      <c r="AH285" s="184" t="s">
        <v>40</v>
      </c>
      <c r="AI285" s="184"/>
      <c r="AJ285" s="677" t="s">
        <v>40</v>
      </c>
      <c r="AK285" s="677"/>
    </row>
    <row r="286" spans="1:37" ht="12.75">
      <c r="A286" s="748" t="s">
        <v>3326</v>
      </c>
      <c r="B286" s="771" t="s">
        <v>7039</v>
      </c>
      <c r="C286" s="680">
        <v>2</v>
      </c>
      <c r="D286" s="54" t="e">
        <f t="shared" si="18"/>
        <v>#VALUE!</v>
      </c>
      <c r="E286" s="54" t="str">
        <f>IFERROR(VLOOKUP(N286,Cennik!$A$4:$B436, 2, FALSE()) * O286 + VLOOKUP(P286,Cennik!$A$4:$B436, 2, FALSE()) * Q286 + VLOOKUP(R286,Cennik!$A$4:$B436, 2, FALSE()) * S286 + VLOOKUP(T286,Cennik!$A$4:$B436, 2, FALSE()) * U286 + VLOOKUP(V286,Cennik!$A$4:$B436, 2, FALSE()) * W286 + VLOOKUP(X286,Cennik!$A$4:$B436, 2, FALSE()) * Y286 + VLOOKUP(Z286,Cennik!$A$4:$B436, 2, FALSE()) * AA286 + VLOOKUP(AB286,Cennik!$A$4:$B436, 2, FALSE()) * AC286 + VLOOKUP(AD286,Cennik!$A$4:$B436, 2, FALSE()) * AE286 + VLOOKUP(AF286,Cennik!$A$4:$B436, 2, FALSE()) * AG286 + VLOOKUP(AH286,Cennik!$A$4:$B436, 2, FALSE()) * AI286 + VLOOKUP(AJ286,Cennik!$A$4:$B436, 2, FALSE()) * AK286 + VLOOKUP("Stamina",Cennik!$A$4:$B436,2,FALSE()) * L286,"Brak wartości")</f>
        <v>Brak wartości</v>
      </c>
      <c r="F286" s="5" t="s">
        <v>7040</v>
      </c>
      <c r="G286" s="18">
        <v>1</v>
      </c>
      <c r="H286" s="18" t="s">
        <v>4531</v>
      </c>
      <c r="I286" s="18">
        <v>1</v>
      </c>
      <c r="J286" s="18"/>
      <c r="K286" s="18">
        <v>8</v>
      </c>
      <c r="L286" s="18">
        <v>30</v>
      </c>
      <c r="M286" s="18" t="s">
        <v>12656</v>
      </c>
      <c r="N286" s="184" t="s">
        <v>5891</v>
      </c>
      <c r="O286" s="184">
        <v>3</v>
      </c>
      <c r="P286" s="677" t="s">
        <v>1047</v>
      </c>
      <c r="Q286" s="677">
        <v>1</v>
      </c>
      <c r="R286" s="675" t="s">
        <v>5886</v>
      </c>
      <c r="S286" s="675">
        <v>2</v>
      </c>
      <c r="T286" s="674" t="s">
        <v>40</v>
      </c>
      <c r="U286" s="674"/>
      <c r="V286" s="672" t="s">
        <v>40</v>
      </c>
      <c r="W286" s="672"/>
      <c r="X286" s="678" t="s">
        <v>40</v>
      </c>
      <c r="Y286" s="678"/>
      <c r="Z286" s="679" t="s">
        <v>40</v>
      </c>
      <c r="AA286" s="679"/>
      <c r="AB286" s="680" t="s">
        <v>40</v>
      </c>
      <c r="AC286" s="680"/>
      <c r="AD286" s="681" t="s">
        <v>40</v>
      </c>
      <c r="AE286" s="681"/>
      <c r="AF286" s="18" t="s">
        <v>40</v>
      </c>
      <c r="AG286" s="18"/>
      <c r="AH286" s="184" t="s">
        <v>40</v>
      </c>
      <c r="AI286" s="184"/>
      <c r="AJ286" s="677" t="s">
        <v>40</v>
      </c>
      <c r="AK286" s="677"/>
    </row>
    <row r="287" spans="1:37" ht="12.75">
      <c r="A287" s="748" t="s">
        <v>3326</v>
      </c>
      <c r="B287" s="771" t="s">
        <v>7044</v>
      </c>
      <c r="C287" s="168">
        <v>2</v>
      </c>
      <c r="D287" s="34" t="e">
        <f t="shared" si="18"/>
        <v>#VALUE!</v>
      </c>
      <c r="E287" s="34" t="str">
        <f>IFERROR(VLOOKUP(N287,Cennik!$A$4:$B436, 2, FALSE()) * O287 + VLOOKUP(P287,Cennik!$A$4:$B436, 2, FALSE()) * Q287 + VLOOKUP(R287,Cennik!$A$4:$B436, 2, FALSE()) * S287 + VLOOKUP(T287,Cennik!$A$4:$B436, 2, FALSE()) * U287 + VLOOKUP(V287,Cennik!$A$4:$B436, 2, FALSE()) * W287 + VLOOKUP(X287,Cennik!$A$4:$B436, 2, FALSE()) * Y287 + VLOOKUP(Z287,Cennik!$A$4:$B436, 2, FALSE()) * AA287 + VLOOKUP(AB287,Cennik!$A$4:$B436, 2, FALSE()) * AC287 + VLOOKUP(AD287,Cennik!$A$4:$B436, 2, FALSE()) * AE287 + VLOOKUP(AF287,Cennik!$A$4:$B436, 2, FALSE()) * AG287 + VLOOKUP(AH287,Cennik!$A$4:$B436, 2, FALSE()) * AI287 + VLOOKUP(AJ287,Cennik!$A$4:$B436, 2, FALSE()) * AK287 + VLOOKUP("Stamina",Cennik!$A$4:$B436,2,FALSE()) * L287,"Brak wartości")</f>
        <v>Brak wartości</v>
      </c>
      <c r="F287" s="5" t="s">
        <v>7045</v>
      </c>
      <c r="G287" s="5">
        <v>1</v>
      </c>
      <c r="H287" s="18" t="s">
        <v>4531</v>
      </c>
      <c r="I287" s="18">
        <v>1</v>
      </c>
      <c r="J287" s="37"/>
      <c r="K287" s="18">
        <v>8</v>
      </c>
      <c r="L287" s="5">
        <v>30</v>
      </c>
      <c r="M287" s="18" t="s">
        <v>12656</v>
      </c>
      <c r="N287" s="184" t="s">
        <v>5891</v>
      </c>
      <c r="O287" s="184">
        <v>3</v>
      </c>
      <c r="P287" s="677" t="s">
        <v>1047</v>
      </c>
      <c r="Q287" s="677">
        <v>1</v>
      </c>
      <c r="R287" s="675" t="s">
        <v>5886</v>
      </c>
      <c r="S287" s="675">
        <v>2</v>
      </c>
      <c r="T287" s="674" t="s">
        <v>40</v>
      </c>
      <c r="U287" s="674"/>
      <c r="V287" s="672" t="s">
        <v>40</v>
      </c>
      <c r="W287" s="672"/>
      <c r="X287" s="678" t="s">
        <v>40</v>
      </c>
      <c r="Y287" s="678"/>
      <c r="Z287" s="679" t="s">
        <v>40</v>
      </c>
      <c r="AA287" s="679"/>
      <c r="AB287" s="680" t="s">
        <v>40</v>
      </c>
      <c r="AC287" s="680"/>
      <c r="AD287" s="681" t="s">
        <v>40</v>
      </c>
      <c r="AE287" s="681"/>
      <c r="AF287" s="18" t="s">
        <v>40</v>
      </c>
      <c r="AG287" s="18"/>
      <c r="AH287" s="184" t="s">
        <v>40</v>
      </c>
      <c r="AI287" s="184"/>
      <c r="AJ287" s="677" t="s">
        <v>40</v>
      </c>
      <c r="AK287" s="677"/>
    </row>
    <row r="288" spans="1:37" ht="12.75">
      <c r="A288" s="748" t="s">
        <v>3326</v>
      </c>
      <c r="B288" s="771" t="s">
        <v>7049</v>
      </c>
      <c r="C288" s="168">
        <v>2</v>
      </c>
      <c r="D288" s="34" t="e">
        <f t="shared" si="18"/>
        <v>#VALUE!</v>
      </c>
      <c r="E288" s="34" t="str">
        <f>IFERROR(VLOOKUP(N288,Cennik!$A$4:$B436, 2, FALSE()) * O288 + VLOOKUP(P288,Cennik!$A$4:$B436, 2, FALSE()) * Q288 + VLOOKUP(R288,Cennik!$A$4:$B436, 2, FALSE()) * S288 + VLOOKUP(T288,Cennik!$A$4:$B436, 2, FALSE()) * U288 + VLOOKUP(V288,Cennik!$A$4:$B436, 2, FALSE()) * W288 + VLOOKUP(X288,Cennik!$A$4:$B436, 2, FALSE()) * Y288 + VLOOKUP(Z288,Cennik!$A$4:$B436, 2, FALSE()) * AA288 + VLOOKUP(AB288,Cennik!$A$4:$B436, 2, FALSE()) * AC288 + VLOOKUP(AD288,Cennik!$A$4:$B436, 2, FALSE()) * AE288 + VLOOKUP(AF288,Cennik!$A$4:$B436, 2, FALSE()) * AG288 + VLOOKUP(AH288,Cennik!$A$4:$B436, 2, FALSE()) * AI288 + VLOOKUP(AJ288,Cennik!$A$4:$B436, 2, FALSE()) * AK288 + VLOOKUP("Stamina",Cennik!$A$4:$B436,2,FALSE()) * L288,"Brak wartości")</f>
        <v>Brak wartości</v>
      </c>
      <c r="F288" s="5" t="s">
        <v>7050</v>
      </c>
      <c r="G288" s="5">
        <v>1</v>
      </c>
      <c r="H288" s="18" t="s">
        <v>4531</v>
      </c>
      <c r="I288" s="18">
        <v>1</v>
      </c>
      <c r="J288" s="37"/>
      <c r="K288" s="18">
        <v>8</v>
      </c>
      <c r="L288" s="5">
        <v>30</v>
      </c>
      <c r="M288" s="18" t="s">
        <v>12656</v>
      </c>
      <c r="N288" s="184" t="s">
        <v>5891</v>
      </c>
      <c r="O288" s="184">
        <v>3</v>
      </c>
      <c r="P288" s="677" t="s">
        <v>1047</v>
      </c>
      <c r="Q288" s="677">
        <v>1</v>
      </c>
      <c r="R288" s="675" t="s">
        <v>5886</v>
      </c>
      <c r="S288" s="675">
        <v>2</v>
      </c>
      <c r="T288" s="674" t="s">
        <v>40</v>
      </c>
      <c r="U288" s="674"/>
      <c r="V288" s="672" t="s">
        <v>40</v>
      </c>
      <c r="W288" s="672"/>
      <c r="X288" s="678" t="s">
        <v>40</v>
      </c>
      <c r="Y288" s="678"/>
      <c r="Z288" s="679" t="s">
        <v>40</v>
      </c>
      <c r="AA288" s="679"/>
      <c r="AB288" s="680" t="s">
        <v>40</v>
      </c>
      <c r="AC288" s="680"/>
      <c r="AD288" s="681" t="s">
        <v>40</v>
      </c>
      <c r="AE288" s="681"/>
      <c r="AF288" s="18" t="s">
        <v>40</v>
      </c>
      <c r="AG288" s="18"/>
      <c r="AH288" s="184" t="s">
        <v>40</v>
      </c>
      <c r="AI288" s="184"/>
      <c r="AJ288" s="677" t="s">
        <v>40</v>
      </c>
      <c r="AK288" s="677"/>
    </row>
    <row r="289" spans="1:37" ht="12.75">
      <c r="A289" s="748" t="s">
        <v>3326</v>
      </c>
      <c r="B289" s="772" t="s">
        <v>7054</v>
      </c>
      <c r="C289" s="168">
        <v>3</v>
      </c>
      <c r="D289" s="34" t="e">
        <f t="shared" ca="1" si="18"/>
        <v>#VALUE!</v>
      </c>
      <c r="E289" s="34" t="str">
        <f ca="1">IFERROR(VLOOKUP(N289,Cennik!$A$4:$B436, 2, FALSE()) * O289 + VLOOKUP(P289,Cennik!$A$4:$B436, 2, FALSE()) * Q289 + VLOOKUP(R289,Cennik!$A$4:$B436, 2, FALSE()) * S289 + VLOOKUP(T289,Cennik!$A$4:$B436, 2, FALSE()) * U289 + VLOOKUP(V289,Cennik!$A$4:$B436, 2, FALSE()) * W289 + VLOOKUP(X289,Cennik!$A$4:$B436, 2, FALSE()) * Y289 + VLOOKUP(Z289,Cennik!$A$4:$B436, 2, FALSE()) * AA289 + VLOOKUP(AB289,Cennik!$A$4:$B436, 2, FALSE()) * AC289 + VLOOKUP(AD289,Cennik!$A$4:$B436, 2, FALSE()) * AE289 + VLOOKUP(AF289,Cennik!$A$4:$B436, 2, FALSE()) * AG289 + VLOOKUP(AH289,Cennik!$A$4:$B436, 2, FALSE()) * AI289 + VLOOKUP(AJ289,Cennik!$A$4:$B436, 2, FALSE()) * AK289 + VLOOKUP("Stamina",Cennik!$A$4:$B436,2,FALSE()) * L289,"Brak wartości")</f>
        <v>Brak wartości</v>
      </c>
      <c r="F289" s="5" t="s">
        <v>7055</v>
      </c>
      <c r="G289" s="5">
        <v>1</v>
      </c>
      <c r="H289" s="18" t="s">
        <v>4531</v>
      </c>
      <c r="I289" s="18">
        <v>1</v>
      </c>
      <c r="J289" s="37"/>
      <c r="K289" s="18">
        <v>8</v>
      </c>
      <c r="L289" s="5">
        <v>50</v>
      </c>
      <c r="M289" s="18" t="s">
        <v>12656</v>
      </c>
      <c r="N289" s="184" t="s">
        <v>1221</v>
      </c>
      <c r="O289" s="184">
        <v>1</v>
      </c>
      <c r="P289" s="677" t="s">
        <v>8133</v>
      </c>
      <c r="Q289" s="677">
        <v>1</v>
      </c>
      <c r="R289" s="675" t="s">
        <v>303</v>
      </c>
      <c r="S289" s="675">
        <v>1</v>
      </c>
      <c r="T289" s="674" t="s">
        <v>40</v>
      </c>
      <c r="U289" s="674"/>
      <c r="V289" s="672" t="s">
        <v>40</v>
      </c>
      <c r="W289" s="672"/>
      <c r="X289" s="678" t="s">
        <v>40</v>
      </c>
      <c r="Y289" s="678"/>
      <c r="Z289" s="679" t="s">
        <v>40</v>
      </c>
      <c r="AA289" s="679"/>
      <c r="AB289" s="680" t="s">
        <v>40</v>
      </c>
      <c r="AC289" s="680"/>
      <c r="AD289" s="681" t="s">
        <v>40</v>
      </c>
      <c r="AE289" s="681"/>
      <c r="AF289" s="18" t="s">
        <v>40</v>
      </c>
      <c r="AG289" s="18"/>
      <c r="AH289" s="184" t="s">
        <v>40</v>
      </c>
      <c r="AI289" s="184"/>
      <c r="AJ289" s="677" t="s">
        <v>40</v>
      </c>
      <c r="AK289" s="677"/>
    </row>
    <row r="290" spans="1:37" ht="12.75">
      <c r="A290" s="748" t="s">
        <v>3326</v>
      </c>
      <c r="B290" s="772" t="s">
        <v>7059</v>
      </c>
      <c r="C290" s="168">
        <v>3</v>
      </c>
      <c r="D290" s="34" t="e">
        <f t="shared" ca="1" si="18"/>
        <v>#VALUE!</v>
      </c>
      <c r="E290" s="34" t="str">
        <f ca="1">IFERROR(VLOOKUP(N290,Cennik!$A$4:$B436, 2, FALSE()) * O290 + VLOOKUP(P290,Cennik!$A$4:$B436, 2, FALSE()) * Q290 + VLOOKUP(R290,Cennik!$A$4:$B436, 2, FALSE()) * S290 + VLOOKUP(T290,Cennik!$A$4:$B436, 2, FALSE()) * U290 + VLOOKUP(V290,Cennik!$A$4:$B436, 2, FALSE()) * W290 + VLOOKUP(X290,Cennik!$A$4:$B436, 2, FALSE()) * Y290 + VLOOKUP(Z290,Cennik!$A$4:$B436, 2, FALSE()) * AA290 + VLOOKUP(AB290,Cennik!$A$4:$B436, 2, FALSE()) * AC290 + VLOOKUP(AD290,Cennik!$A$4:$B436, 2, FALSE()) * AE290 + VLOOKUP(AF290,Cennik!$A$4:$B436, 2, FALSE()) * AG290 + VLOOKUP(AH290,Cennik!$A$4:$B436, 2, FALSE()) * AI290 + VLOOKUP(AJ290,Cennik!$A$4:$B436, 2, FALSE()) * AK290 + VLOOKUP("Stamina",Cennik!$A$4:$B436,2,FALSE()) * L290,"Brak wartości")</f>
        <v>Brak wartości</v>
      </c>
      <c r="F290" s="5" t="s">
        <v>7060</v>
      </c>
      <c r="G290" s="5">
        <v>1</v>
      </c>
      <c r="H290" s="18" t="s">
        <v>4531</v>
      </c>
      <c r="I290" s="18">
        <v>1</v>
      </c>
      <c r="J290" s="37"/>
      <c r="K290" s="18">
        <v>8</v>
      </c>
      <c r="L290" s="5">
        <v>50</v>
      </c>
      <c r="M290" s="18" t="s">
        <v>12656</v>
      </c>
      <c r="N290" s="184" t="s">
        <v>1196</v>
      </c>
      <c r="O290" s="184">
        <v>1</v>
      </c>
      <c r="P290" s="677" t="s">
        <v>8133</v>
      </c>
      <c r="Q290" s="677">
        <v>1</v>
      </c>
      <c r="R290" s="675" t="s">
        <v>5881</v>
      </c>
      <c r="S290" s="675">
        <v>2</v>
      </c>
      <c r="T290" s="674" t="s">
        <v>303</v>
      </c>
      <c r="U290" s="674">
        <v>1</v>
      </c>
      <c r="V290" s="672" t="s">
        <v>40</v>
      </c>
      <c r="W290" s="672"/>
      <c r="X290" s="678" t="s">
        <v>40</v>
      </c>
      <c r="Y290" s="678"/>
      <c r="Z290" s="679" t="s">
        <v>40</v>
      </c>
      <c r="AA290" s="679"/>
      <c r="AB290" s="680" t="s">
        <v>40</v>
      </c>
      <c r="AC290" s="680"/>
      <c r="AD290" s="681" t="s">
        <v>40</v>
      </c>
      <c r="AE290" s="681"/>
      <c r="AF290" s="18" t="s">
        <v>40</v>
      </c>
      <c r="AG290" s="18"/>
      <c r="AH290" s="184" t="s">
        <v>40</v>
      </c>
      <c r="AI290" s="184"/>
      <c r="AJ290" s="677" t="s">
        <v>40</v>
      </c>
      <c r="AK290" s="677"/>
    </row>
    <row r="291" spans="1:37" ht="12.75">
      <c r="A291" s="748" t="s">
        <v>3326</v>
      </c>
      <c r="B291" s="772" t="s">
        <v>7064</v>
      </c>
      <c r="C291" s="168">
        <v>3</v>
      </c>
      <c r="D291" s="34" t="e">
        <f t="shared" si="18"/>
        <v>#VALUE!</v>
      </c>
      <c r="E291" s="34" t="str">
        <f>IFERROR(VLOOKUP(N291,Cennik!$A$4:$B436, 2, FALSE()) * O291 + VLOOKUP(P291,Cennik!$A$4:$B436, 2, FALSE()) * Q291 + VLOOKUP(R291,Cennik!$A$4:$B436, 2, FALSE()) * S291 + VLOOKUP(T291,Cennik!$A$4:$B436, 2, FALSE()) * U291 + VLOOKUP(V291,Cennik!$A$4:$B436, 2, FALSE()) * W291 + VLOOKUP(X291,Cennik!$A$4:$B436, 2, FALSE()) * Y291 + VLOOKUP(Z291,Cennik!$A$4:$B436, 2, FALSE()) * AA291 + VLOOKUP(AB291,Cennik!$A$4:$B436, 2, FALSE()) * AC291 + VLOOKUP(AD291,Cennik!$A$4:$B436, 2, FALSE()) * AE291 + VLOOKUP(AF291,Cennik!$A$4:$B436, 2, FALSE()) * AG291 + VLOOKUP(AH291,Cennik!$A$4:$B436, 2, FALSE()) * AI291 + VLOOKUP(AJ291,Cennik!$A$4:$B436, 2, FALSE()) * AK291 + VLOOKUP("Stamina",Cennik!$A$4:$B436,2,FALSE()) * L291,"Brak wartości")</f>
        <v>Brak wartości</v>
      </c>
      <c r="F291" s="5" t="s">
        <v>7065</v>
      </c>
      <c r="G291" s="5">
        <v>1</v>
      </c>
      <c r="H291" s="18" t="s">
        <v>4531</v>
      </c>
      <c r="I291" s="18">
        <v>1</v>
      </c>
      <c r="J291" s="37"/>
      <c r="K291" s="18">
        <v>8</v>
      </c>
      <c r="L291" s="5">
        <v>50</v>
      </c>
      <c r="M291" s="18" t="s">
        <v>12656</v>
      </c>
      <c r="N291" s="184" t="s">
        <v>5891</v>
      </c>
      <c r="O291" s="184">
        <v>3</v>
      </c>
      <c r="P291" s="677" t="s">
        <v>40</v>
      </c>
      <c r="Q291" s="677"/>
      <c r="R291" s="675" t="s">
        <v>40</v>
      </c>
      <c r="S291" s="675"/>
      <c r="T291" s="674" t="s">
        <v>40</v>
      </c>
      <c r="U291" s="674"/>
      <c r="V291" s="672" t="s">
        <v>40</v>
      </c>
      <c r="W291" s="672"/>
      <c r="X291" s="678" t="s">
        <v>40</v>
      </c>
      <c r="Y291" s="678"/>
      <c r="Z291" s="679" t="s">
        <v>40</v>
      </c>
      <c r="AA291" s="679"/>
      <c r="AB291" s="680" t="s">
        <v>40</v>
      </c>
      <c r="AC291" s="680"/>
      <c r="AD291" s="681" t="s">
        <v>40</v>
      </c>
      <c r="AE291" s="681"/>
      <c r="AF291" s="18" t="s">
        <v>40</v>
      </c>
      <c r="AG291" s="18"/>
      <c r="AH291" s="184" t="s">
        <v>40</v>
      </c>
      <c r="AI291" s="184"/>
      <c r="AJ291" s="677" t="s">
        <v>40</v>
      </c>
      <c r="AK291" s="677"/>
    </row>
    <row r="292" spans="1:37" ht="12.75">
      <c r="A292" s="748" t="s">
        <v>3326</v>
      </c>
      <c r="B292" s="772" t="s">
        <v>7069</v>
      </c>
      <c r="C292" s="168">
        <v>3</v>
      </c>
      <c r="D292" s="34" t="e">
        <f t="shared" si="18"/>
        <v>#VALUE!</v>
      </c>
      <c r="E292" s="34" t="str">
        <f>IFERROR(VLOOKUP(N292,Cennik!$A$4:$B436, 2, FALSE()) * O292 + VLOOKUP(P292,Cennik!$A$4:$B436, 2, FALSE()) * Q292 + VLOOKUP(R292,Cennik!$A$4:$B436, 2, FALSE()) * S292 + VLOOKUP(T292,Cennik!$A$4:$B436, 2, FALSE()) * U292 + VLOOKUP(V292,Cennik!$A$4:$B436, 2, FALSE()) * W292 + VLOOKUP(X292,Cennik!$A$4:$B436, 2, FALSE()) * Y292 + VLOOKUP(Z292,Cennik!$A$4:$B436, 2, FALSE()) * AA292 + VLOOKUP(AB292,Cennik!$A$4:$B436, 2, FALSE()) * AC292 + VLOOKUP(AD292,Cennik!$A$4:$B436, 2, FALSE()) * AE292 + VLOOKUP(AF292,Cennik!$A$4:$B436, 2, FALSE()) * AG292 + VLOOKUP(AH292,Cennik!$A$4:$B436, 2, FALSE()) * AI292 + VLOOKUP(AJ292,Cennik!$A$4:$B436, 2, FALSE()) * AK292 + VLOOKUP("Stamina",Cennik!$A$4:$B436,2,FALSE()) * L292,"Brak wartości")</f>
        <v>Brak wartości</v>
      </c>
      <c r="F292" s="5" t="s">
        <v>7070</v>
      </c>
      <c r="G292" s="5">
        <v>1</v>
      </c>
      <c r="H292" s="18" t="s">
        <v>4531</v>
      </c>
      <c r="I292" s="18">
        <v>1</v>
      </c>
      <c r="J292" s="37"/>
      <c r="K292" s="18">
        <v>8</v>
      </c>
      <c r="L292" s="5">
        <v>50</v>
      </c>
      <c r="M292" s="18" t="s">
        <v>12656</v>
      </c>
      <c r="N292" s="184" t="s">
        <v>5891</v>
      </c>
      <c r="O292" s="184">
        <v>3</v>
      </c>
      <c r="P292" s="677" t="s">
        <v>1047</v>
      </c>
      <c r="Q292" s="677">
        <v>1</v>
      </c>
      <c r="R292" s="675" t="s">
        <v>1186</v>
      </c>
      <c r="S292" s="675">
        <v>2</v>
      </c>
      <c r="T292" s="674" t="s">
        <v>5886</v>
      </c>
      <c r="U292" s="674">
        <v>3</v>
      </c>
      <c r="V292" s="672" t="s">
        <v>8137</v>
      </c>
      <c r="W292" s="672">
        <v>2</v>
      </c>
      <c r="X292" s="678" t="s">
        <v>40</v>
      </c>
      <c r="Y292" s="678"/>
      <c r="Z292" s="679" t="s">
        <v>40</v>
      </c>
      <c r="AA292" s="679"/>
      <c r="AB292" s="680" t="s">
        <v>40</v>
      </c>
      <c r="AC292" s="680"/>
      <c r="AD292" s="681" t="s">
        <v>40</v>
      </c>
      <c r="AE292" s="681"/>
      <c r="AF292" s="18" t="s">
        <v>40</v>
      </c>
      <c r="AG292" s="18"/>
      <c r="AH292" s="184" t="s">
        <v>40</v>
      </c>
      <c r="AI292" s="184"/>
      <c r="AJ292" s="677" t="s">
        <v>40</v>
      </c>
      <c r="AK292" s="677"/>
    </row>
    <row r="293" spans="1:37" ht="12.75">
      <c r="A293" s="748" t="s">
        <v>3326</v>
      </c>
      <c r="B293" s="772" t="s">
        <v>7074</v>
      </c>
      <c r="C293" s="168">
        <v>3</v>
      </c>
      <c r="D293" s="34" t="e">
        <f t="shared" si="18"/>
        <v>#VALUE!</v>
      </c>
      <c r="E293" s="34" t="str">
        <f>IFERROR(VLOOKUP(N293,Cennik!$A$4:$B436, 2, FALSE()) * O293 + VLOOKUP(P293,Cennik!$A$4:$B436, 2, FALSE()) * Q293 + VLOOKUP(R293,Cennik!$A$4:$B436, 2, FALSE()) * S293 + VLOOKUP(T293,Cennik!$A$4:$B436, 2, FALSE()) * U293 + VLOOKUP(V293,Cennik!$A$4:$B436, 2, FALSE()) * W293 + VLOOKUP(X293,Cennik!$A$4:$B436, 2, FALSE()) * Y293 + VLOOKUP(Z293,Cennik!$A$4:$B436, 2, FALSE()) * AA293 + VLOOKUP(AB293,Cennik!$A$4:$B436, 2, FALSE()) * AC293 + VLOOKUP(AD293,Cennik!$A$4:$B436, 2, FALSE()) * AE293 + VLOOKUP(AF293,Cennik!$A$4:$B436, 2, FALSE()) * AG293 + VLOOKUP(AH293,Cennik!$A$4:$B436, 2, FALSE()) * AI293 + VLOOKUP(AJ293,Cennik!$A$4:$B436, 2, FALSE()) * AK293 + VLOOKUP("Stamina",Cennik!$A$4:$B436,2,FALSE()) * L293,"Brak wartości")</f>
        <v>Brak wartości</v>
      </c>
      <c r="F293" s="5" t="s">
        <v>7075</v>
      </c>
      <c r="G293" s="5">
        <v>1</v>
      </c>
      <c r="H293" s="18" t="s">
        <v>4531</v>
      </c>
      <c r="I293" s="18">
        <v>1</v>
      </c>
      <c r="J293" s="37"/>
      <c r="K293" s="18">
        <v>8</v>
      </c>
      <c r="L293" s="5">
        <v>50</v>
      </c>
      <c r="M293" s="18" t="s">
        <v>12656</v>
      </c>
      <c r="N293" s="184" t="s">
        <v>5891</v>
      </c>
      <c r="O293" s="184">
        <v>3</v>
      </c>
      <c r="P293" s="677" t="s">
        <v>1047</v>
      </c>
      <c r="Q293" s="677">
        <v>1</v>
      </c>
      <c r="R293" s="675" t="s">
        <v>1186</v>
      </c>
      <c r="S293" s="675">
        <v>2</v>
      </c>
      <c r="T293" s="674" t="s">
        <v>5886</v>
      </c>
      <c r="U293" s="674">
        <v>3</v>
      </c>
      <c r="V293" s="672" t="s">
        <v>8137</v>
      </c>
      <c r="W293" s="672">
        <v>2</v>
      </c>
      <c r="X293" s="678" t="s">
        <v>40</v>
      </c>
      <c r="Y293" s="678"/>
      <c r="Z293" s="679" t="s">
        <v>40</v>
      </c>
      <c r="AA293" s="679"/>
      <c r="AB293" s="680" t="s">
        <v>40</v>
      </c>
      <c r="AC293" s="680"/>
      <c r="AD293" s="681" t="s">
        <v>40</v>
      </c>
      <c r="AE293" s="681"/>
      <c r="AF293" s="18" t="s">
        <v>40</v>
      </c>
      <c r="AG293" s="18"/>
      <c r="AH293" s="184" t="s">
        <v>40</v>
      </c>
      <c r="AI293" s="184"/>
      <c r="AJ293" s="677" t="s">
        <v>40</v>
      </c>
      <c r="AK293" s="677"/>
    </row>
    <row r="294" spans="1:37" ht="12.75">
      <c r="A294" s="748" t="s">
        <v>3326</v>
      </c>
      <c r="B294" s="772" t="s">
        <v>7079</v>
      </c>
      <c r="C294" s="168">
        <v>3</v>
      </c>
      <c r="D294" s="34" t="e">
        <f t="shared" si="18"/>
        <v>#VALUE!</v>
      </c>
      <c r="E294" s="34" t="str">
        <f>IFERROR(VLOOKUP(N294,Cennik!$A$4:$B436, 2, FALSE()) * O294 + VLOOKUP(P294,Cennik!$A$4:$B436, 2, FALSE()) * Q294 + VLOOKUP(R294,Cennik!$A$4:$B436, 2, FALSE()) * S294 + VLOOKUP(T294,Cennik!$A$4:$B436, 2, FALSE()) * U294 + VLOOKUP(V294,Cennik!$A$4:$B436, 2, FALSE()) * W294 + VLOOKUP(X294,Cennik!$A$4:$B436, 2, FALSE()) * Y294 + VLOOKUP(Z294,Cennik!$A$4:$B436, 2, FALSE()) * AA294 + VLOOKUP(AB294,Cennik!$A$4:$B436, 2, FALSE()) * AC294 + VLOOKUP(AD294,Cennik!$A$4:$B436, 2, FALSE()) * AE294 + VLOOKUP(AF294,Cennik!$A$4:$B436, 2, FALSE()) * AG294 + VLOOKUP(AH294,Cennik!$A$4:$B436, 2, FALSE()) * AI294 + VLOOKUP(AJ294,Cennik!$A$4:$B436, 2, FALSE()) * AK294 + VLOOKUP("Stamina",Cennik!$A$4:$B436,2,FALSE()) * L294,"Brak wartości")</f>
        <v>Brak wartości</v>
      </c>
      <c r="F294" s="5" t="s">
        <v>7080</v>
      </c>
      <c r="G294" s="5">
        <v>1</v>
      </c>
      <c r="H294" s="18" t="s">
        <v>4531</v>
      </c>
      <c r="I294" s="18">
        <v>1</v>
      </c>
      <c r="J294" s="37"/>
      <c r="K294" s="18">
        <v>8</v>
      </c>
      <c r="L294" s="5">
        <v>50</v>
      </c>
      <c r="M294" s="18" t="s">
        <v>12656</v>
      </c>
      <c r="N294" s="184" t="s">
        <v>5891</v>
      </c>
      <c r="O294" s="184">
        <v>3</v>
      </c>
      <c r="P294" s="677" t="s">
        <v>1047</v>
      </c>
      <c r="Q294" s="677">
        <v>1</v>
      </c>
      <c r="R294" s="675" t="s">
        <v>1186</v>
      </c>
      <c r="S294" s="675">
        <v>2</v>
      </c>
      <c r="T294" s="674" t="s">
        <v>5886</v>
      </c>
      <c r="U294" s="674">
        <v>3</v>
      </c>
      <c r="V294" s="672" t="s">
        <v>8137</v>
      </c>
      <c r="W294" s="672">
        <v>2</v>
      </c>
      <c r="X294" s="678" t="s">
        <v>40</v>
      </c>
      <c r="Y294" s="678"/>
      <c r="Z294" s="679" t="s">
        <v>40</v>
      </c>
      <c r="AA294" s="679"/>
      <c r="AB294" s="680" t="s">
        <v>40</v>
      </c>
      <c r="AC294" s="680"/>
      <c r="AD294" s="681" t="s">
        <v>40</v>
      </c>
      <c r="AE294" s="681"/>
      <c r="AF294" s="18" t="s">
        <v>40</v>
      </c>
      <c r="AG294" s="18"/>
      <c r="AH294" s="184" t="s">
        <v>40</v>
      </c>
      <c r="AI294" s="184"/>
      <c r="AJ294" s="677" t="s">
        <v>40</v>
      </c>
      <c r="AK294" s="677"/>
    </row>
    <row r="295" spans="1:37" ht="12.75">
      <c r="A295" s="748" t="s">
        <v>3326</v>
      </c>
      <c r="B295" s="772" t="s">
        <v>7084</v>
      </c>
      <c r="C295" s="168">
        <v>3</v>
      </c>
      <c r="D295" s="34" t="e">
        <f t="shared" si="18"/>
        <v>#VALUE!</v>
      </c>
      <c r="E295" s="34" t="str">
        <f>IFERROR(VLOOKUP(N295,Cennik!$A$4:$B436, 2, FALSE()) * O295 + VLOOKUP(P295,Cennik!$A$4:$B436, 2, FALSE()) * Q295 + VLOOKUP(R295,Cennik!$A$4:$B436, 2, FALSE()) * S295 + VLOOKUP(T295,Cennik!$A$4:$B436, 2, FALSE()) * U295 + VLOOKUP(V295,Cennik!$A$4:$B436, 2, FALSE()) * W295 + VLOOKUP(X295,Cennik!$A$4:$B436, 2, FALSE()) * Y295 + VLOOKUP(Z295,Cennik!$A$4:$B436, 2, FALSE()) * AA295 + VLOOKUP(AB295,Cennik!$A$4:$B436, 2, FALSE()) * AC295 + VLOOKUP(AD295,Cennik!$A$4:$B436, 2, FALSE()) * AE295 + VLOOKUP(AF295,Cennik!$A$4:$B436, 2, FALSE()) * AG295 + VLOOKUP(AH295,Cennik!$A$4:$B436, 2, FALSE()) * AI295 + VLOOKUP(AJ295,Cennik!$A$4:$B436, 2, FALSE()) * AK295 + VLOOKUP("Stamina",Cennik!$A$4:$B436,2,FALSE()) * L295,"Brak wartości")</f>
        <v>Brak wartości</v>
      </c>
      <c r="F295" s="5" t="s">
        <v>7085</v>
      </c>
      <c r="G295" s="5">
        <v>1</v>
      </c>
      <c r="H295" s="18" t="s">
        <v>4531</v>
      </c>
      <c r="I295" s="18">
        <v>1</v>
      </c>
      <c r="J295" s="37"/>
      <c r="K295" s="18">
        <v>8</v>
      </c>
      <c r="L295" s="5">
        <v>50</v>
      </c>
      <c r="M295" s="18" t="s">
        <v>12656</v>
      </c>
      <c r="N295" s="184" t="s">
        <v>5891</v>
      </c>
      <c r="O295" s="184">
        <v>3</v>
      </c>
      <c r="P295" s="677" t="s">
        <v>1047</v>
      </c>
      <c r="Q295" s="677">
        <v>1</v>
      </c>
      <c r="R295" s="675" t="s">
        <v>1186</v>
      </c>
      <c r="S295" s="675">
        <v>2</v>
      </c>
      <c r="T295" s="674" t="s">
        <v>5886</v>
      </c>
      <c r="U295" s="674">
        <v>3</v>
      </c>
      <c r="V295" s="672" t="s">
        <v>8137</v>
      </c>
      <c r="W295" s="672">
        <v>2</v>
      </c>
      <c r="X295" s="678" t="s">
        <v>40</v>
      </c>
      <c r="Y295" s="678"/>
      <c r="Z295" s="679" t="s">
        <v>40</v>
      </c>
      <c r="AA295" s="679"/>
      <c r="AB295" s="680" t="s">
        <v>40</v>
      </c>
      <c r="AC295" s="680"/>
      <c r="AD295" s="681" t="s">
        <v>40</v>
      </c>
      <c r="AE295" s="681"/>
      <c r="AF295" s="18" t="s">
        <v>40</v>
      </c>
      <c r="AG295" s="18"/>
      <c r="AH295" s="184" t="s">
        <v>40</v>
      </c>
      <c r="AI295" s="184"/>
      <c r="AJ295" s="677" t="s">
        <v>40</v>
      </c>
      <c r="AK295" s="677"/>
    </row>
    <row r="296" spans="1:37" ht="12.75">
      <c r="A296" s="748" t="s">
        <v>3326</v>
      </c>
      <c r="B296" s="772" t="s">
        <v>7089</v>
      </c>
      <c r="C296" s="168">
        <v>3</v>
      </c>
      <c r="D296" s="34" t="e">
        <f t="shared" si="18"/>
        <v>#VALUE!</v>
      </c>
      <c r="E296" s="34" t="str">
        <f>IFERROR(VLOOKUP(N296,Cennik!$A$4:$B436, 2, FALSE()) * O296 + VLOOKUP(P296,Cennik!$A$4:$B436, 2, FALSE()) * Q296 + VLOOKUP(R296,Cennik!$A$4:$B436, 2, FALSE()) * S296 + VLOOKUP(T296,Cennik!$A$4:$B436, 2, FALSE()) * U296 + VLOOKUP(V296,Cennik!$A$4:$B436, 2, FALSE()) * W296 + VLOOKUP(X296,Cennik!$A$4:$B436, 2, FALSE()) * Y296 + VLOOKUP(Z296,Cennik!$A$4:$B436, 2, FALSE()) * AA296 + VLOOKUP(AB296,Cennik!$A$4:$B436, 2, FALSE()) * AC296 + VLOOKUP(AD296,Cennik!$A$4:$B436, 2, FALSE()) * AE296 + VLOOKUP(AF296,Cennik!$A$4:$B436, 2, FALSE()) * AG296 + VLOOKUP(AH296,Cennik!$A$4:$B436, 2, FALSE()) * AI296 + VLOOKUP(AJ296,Cennik!$A$4:$B436, 2, FALSE()) * AK296 + VLOOKUP("Stamina",Cennik!$A$4:$B436,2,FALSE()) * L296,"Brak wartości")</f>
        <v>Brak wartości</v>
      </c>
      <c r="F296" s="5" t="s">
        <v>7090</v>
      </c>
      <c r="G296" s="5">
        <v>1</v>
      </c>
      <c r="H296" s="18" t="s">
        <v>4531</v>
      </c>
      <c r="I296" s="18">
        <v>1</v>
      </c>
      <c r="J296" s="37"/>
      <c r="K296" s="18">
        <v>8</v>
      </c>
      <c r="L296" s="5">
        <v>50</v>
      </c>
      <c r="M296" s="18" t="s">
        <v>12656</v>
      </c>
      <c r="N296" s="184" t="s">
        <v>5891</v>
      </c>
      <c r="O296" s="184">
        <v>3</v>
      </c>
      <c r="P296" s="677" t="s">
        <v>1047</v>
      </c>
      <c r="Q296" s="677">
        <v>1</v>
      </c>
      <c r="R296" s="675" t="s">
        <v>1186</v>
      </c>
      <c r="S296" s="675">
        <v>2</v>
      </c>
      <c r="T296" s="674" t="s">
        <v>5886</v>
      </c>
      <c r="U296" s="674">
        <v>3</v>
      </c>
      <c r="V296" s="672" t="s">
        <v>8137</v>
      </c>
      <c r="W296" s="672">
        <v>2</v>
      </c>
      <c r="X296" s="678" t="s">
        <v>40</v>
      </c>
      <c r="Y296" s="678"/>
      <c r="Z296" s="679" t="s">
        <v>40</v>
      </c>
      <c r="AA296" s="679"/>
      <c r="AB296" s="680" t="s">
        <v>40</v>
      </c>
      <c r="AC296" s="680"/>
      <c r="AD296" s="681" t="s">
        <v>40</v>
      </c>
      <c r="AE296" s="681"/>
      <c r="AF296" s="18" t="s">
        <v>40</v>
      </c>
      <c r="AG296" s="18"/>
      <c r="AH296" s="184" t="s">
        <v>40</v>
      </c>
      <c r="AI296" s="184"/>
      <c r="AJ296" s="677" t="s">
        <v>40</v>
      </c>
      <c r="AK296" s="677"/>
    </row>
    <row r="297" spans="1:37" ht="12.75">
      <c r="A297" s="748" t="s">
        <v>3326</v>
      </c>
      <c r="B297" s="794" t="s">
        <v>7094</v>
      </c>
      <c r="C297" s="168">
        <v>3</v>
      </c>
      <c r="D297" s="34" t="e">
        <f t="shared" si="18"/>
        <v>#VALUE!</v>
      </c>
      <c r="E297" s="34" t="str">
        <f>IFERROR(VLOOKUP(N297,Cennik!$A$4:$B436, 2, FALSE()) * O297 + VLOOKUP(P297,Cennik!$A$4:$B436, 2, FALSE()) * Q297 + VLOOKUP(R297,Cennik!$A$4:$B436, 2, FALSE()) * S297 + VLOOKUP(T297,Cennik!$A$4:$B436, 2, FALSE()) * U297 + VLOOKUP(V297,Cennik!$A$4:$B436, 2, FALSE()) * W297 + VLOOKUP(X297,Cennik!$A$4:$B436, 2, FALSE()) * Y297 + VLOOKUP(Z297,Cennik!$A$4:$B436, 2, FALSE()) * AA297 + VLOOKUP(AB297,Cennik!$A$4:$B436, 2, FALSE()) * AC297 + VLOOKUP(AD297,Cennik!$A$4:$B436, 2, FALSE()) * AE297 + VLOOKUP(AF297,Cennik!$A$4:$B436, 2, FALSE()) * AG297 + VLOOKUP(AH297,Cennik!$A$4:$B436, 2, FALSE()) * AI297 + VLOOKUP(AJ297,Cennik!$A$4:$B436, 2, FALSE()) * AK297 + VLOOKUP("Stamina",Cennik!$A$4:$B436,2,FALSE()) * L297,"Brak wartości")</f>
        <v>Brak wartości</v>
      </c>
      <c r="F297" s="5" t="s">
        <v>7095</v>
      </c>
      <c r="G297" s="5">
        <v>1</v>
      </c>
      <c r="H297" s="18" t="s">
        <v>4531</v>
      </c>
      <c r="I297" s="18">
        <v>1</v>
      </c>
      <c r="J297" s="37"/>
      <c r="K297" s="18">
        <v>8</v>
      </c>
      <c r="L297" s="5">
        <v>50</v>
      </c>
      <c r="M297" s="18" t="s">
        <v>12656</v>
      </c>
      <c r="N297" s="184" t="s">
        <v>5891</v>
      </c>
      <c r="O297" s="184">
        <v>3</v>
      </c>
      <c r="P297" s="677" t="s">
        <v>1047</v>
      </c>
      <c r="Q297" s="677">
        <v>1</v>
      </c>
      <c r="R297" s="675" t="s">
        <v>1186</v>
      </c>
      <c r="S297" s="675">
        <v>2</v>
      </c>
      <c r="T297" s="674" t="s">
        <v>5886</v>
      </c>
      <c r="U297" s="674">
        <v>3</v>
      </c>
      <c r="V297" s="672" t="s">
        <v>8137</v>
      </c>
      <c r="W297" s="672">
        <v>2</v>
      </c>
      <c r="X297" s="678" t="s">
        <v>40</v>
      </c>
      <c r="Y297" s="678"/>
      <c r="Z297" s="679" t="s">
        <v>40</v>
      </c>
      <c r="AA297" s="679"/>
      <c r="AB297" s="680" t="s">
        <v>40</v>
      </c>
      <c r="AC297" s="680"/>
      <c r="AD297" s="681" t="s">
        <v>40</v>
      </c>
      <c r="AE297" s="681"/>
      <c r="AF297" s="18" t="s">
        <v>40</v>
      </c>
      <c r="AG297" s="18"/>
      <c r="AH297" s="184" t="s">
        <v>40</v>
      </c>
      <c r="AI297" s="184"/>
      <c r="AJ297" s="677" t="s">
        <v>40</v>
      </c>
      <c r="AK297" s="677"/>
    </row>
    <row r="298" spans="1:37" ht="12.75">
      <c r="A298" s="748" t="s">
        <v>3326</v>
      </c>
      <c r="B298" s="794" t="s">
        <v>7099</v>
      </c>
      <c r="C298" s="168">
        <v>3</v>
      </c>
      <c r="D298" s="34" t="e">
        <f t="shared" si="18"/>
        <v>#VALUE!</v>
      </c>
      <c r="E298" s="34" t="str">
        <f>IFERROR(VLOOKUP(N298,Cennik!$A$4:$B436, 2, FALSE()) * O298 + VLOOKUP(P298,Cennik!$A$4:$B436, 2, FALSE()) * Q298 + VLOOKUP(R298,Cennik!$A$4:$B436, 2, FALSE()) * S298 + VLOOKUP(T298,Cennik!$A$4:$B436, 2, FALSE()) * U298 + VLOOKUP(V298,Cennik!$A$4:$B436, 2, FALSE()) * W298 + VLOOKUP(X298,Cennik!$A$4:$B436, 2, FALSE()) * Y298 + VLOOKUP(Z298,Cennik!$A$4:$B436, 2, FALSE()) * AA298 + VLOOKUP(AB298,Cennik!$A$4:$B436, 2, FALSE()) * AC298 + VLOOKUP(AD298,Cennik!$A$4:$B436, 2, FALSE()) * AE298 + VLOOKUP(AF298,Cennik!$A$4:$B436, 2, FALSE()) * AG298 + VLOOKUP(AH298,Cennik!$A$4:$B436, 2, FALSE()) * AI298 + VLOOKUP(AJ298,Cennik!$A$4:$B436, 2, FALSE()) * AK298 + VLOOKUP("Stamina",Cennik!$A$4:$B436,2,FALSE()) * L298,"Brak wartości")</f>
        <v>Brak wartości</v>
      </c>
      <c r="F298" s="5" t="s">
        <v>7100</v>
      </c>
      <c r="G298" s="5">
        <v>1</v>
      </c>
      <c r="H298" s="18" t="s">
        <v>4531</v>
      </c>
      <c r="I298" s="18">
        <v>1</v>
      </c>
      <c r="J298" s="37"/>
      <c r="K298" s="18">
        <v>8</v>
      </c>
      <c r="L298" s="5">
        <v>50</v>
      </c>
      <c r="M298" s="18" t="s">
        <v>12656</v>
      </c>
      <c r="N298" s="184" t="s">
        <v>5891</v>
      </c>
      <c r="O298" s="184">
        <v>3</v>
      </c>
      <c r="P298" s="677" t="s">
        <v>1047</v>
      </c>
      <c r="Q298" s="677">
        <v>1</v>
      </c>
      <c r="R298" s="675" t="s">
        <v>1186</v>
      </c>
      <c r="S298" s="675">
        <v>2</v>
      </c>
      <c r="T298" s="674" t="s">
        <v>5886</v>
      </c>
      <c r="U298" s="674">
        <v>3</v>
      </c>
      <c r="V298" s="672" t="s">
        <v>8137</v>
      </c>
      <c r="W298" s="672">
        <v>2</v>
      </c>
      <c r="X298" s="678" t="s">
        <v>40</v>
      </c>
      <c r="Y298" s="678"/>
      <c r="Z298" s="679" t="s">
        <v>40</v>
      </c>
      <c r="AA298" s="679"/>
      <c r="AB298" s="680" t="s">
        <v>40</v>
      </c>
      <c r="AC298" s="680"/>
      <c r="AD298" s="681" t="s">
        <v>40</v>
      </c>
      <c r="AE298" s="681"/>
      <c r="AF298" s="18" t="s">
        <v>40</v>
      </c>
      <c r="AG298" s="18"/>
      <c r="AH298" s="184" t="s">
        <v>40</v>
      </c>
      <c r="AI298" s="184"/>
      <c r="AJ298" s="677" t="s">
        <v>40</v>
      </c>
      <c r="AK298" s="677"/>
    </row>
    <row r="299" spans="1:37" ht="12.75">
      <c r="A299" s="748" t="s">
        <v>3326</v>
      </c>
      <c r="B299" s="794" t="s">
        <v>7104</v>
      </c>
      <c r="C299" s="168">
        <v>3</v>
      </c>
      <c r="D299" s="34" t="e">
        <f t="shared" si="18"/>
        <v>#VALUE!</v>
      </c>
      <c r="E299" s="34" t="str">
        <f>IFERROR(VLOOKUP(N299,Cennik!$A$4:$B436, 2, FALSE()) * O299 + VLOOKUP(P299,Cennik!$A$4:$B436, 2, FALSE()) * Q299 + VLOOKUP(R299,Cennik!$A$4:$B436, 2, FALSE()) * S299 + VLOOKUP(T299,Cennik!$A$4:$B436, 2, FALSE()) * U299 + VLOOKUP(V299,Cennik!$A$4:$B436, 2, FALSE()) * W299 + VLOOKUP(X299,Cennik!$A$4:$B436, 2, FALSE()) * Y299 + VLOOKUP(Z299,Cennik!$A$4:$B436, 2, FALSE()) * AA299 + VLOOKUP(AB299,Cennik!$A$4:$B436, 2, FALSE()) * AC299 + VLOOKUP(AD299,Cennik!$A$4:$B436, 2, FALSE()) * AE299 + VLOOKUP(AF299,Cennik!$A$4:$B436, 2, FALSE()) * AG299 + VLOOKUP(AH299,Cennik!$A$4:$B436, 2, FALSE()) * AI299 + VLOOKUP(AJ299,Cennik!$A$4:$B436, 2, FALSE()) * AK299 + VLOOKUP("Stamina",Cennik!$A$4:$B436,2,FALSE()) * L299,"Brak wartości")</f>
        <v>Brak wartości</v>
      </c>
      <c r="F299" s="5" t="s">
        <v>7105</v>
      </c>
      <c r="G299" s="5">
        <v>1</v>
      </c>
      <c r="H299" s="18" t="s">
        <v>4531</v>
      </c>
      <c r="I299" s="18">
        <v>1</v>
      </c>
      <c r="J299" s="37"/>
      <c r="K299" s="18">
        <v>8</v>
      </c>
      <c r="L299" s="5">
        <v>50</v>
      </c>
      <c r="M299" s="18" t="s">
        <v>12656</v>
      </c>
      <c r="N299" s="184" t="s">
        <v>5891</v>
      </c>
      <c r="O299" s="184">
        <v>3</v>
      </c>
      <c r="P299" s="677" t="s">
        <v>1047</v>
      </c>
      <c r="Q299" s="677">
        <v>1</v>
      </c>
      <c r="R299" s="675" t="s">
        <v>1186</v>
      </c>
      <c r="S299" s="675">
        <v>2</v>
      </c>
      <c r="T299" s="674" t="s">
        <v>5886</v>
      </c>
      <c r="U299" s="674">
        <v>3</v>
      </c>
      <c r="V299" s="672" t="s">
        <v>8137</v>
      </c>
      <c r="W299" s="672">
        <v>2</v>
      </c>
      <c r="X299" s="678" t="s">
        <v>40</v>
      </c>
      <c r="Y299" s="678"/>
      <c r="Z299" s="679" t="s">
        <v>40</v>
      </c>
      <c r="AA299" s="679"/>
      <c r="AB299" s="680" t="s">
        <v>40</v>
      </c>
      <c r="AC299" s="680"/>
      <c r="AD299" s="681" t="s">
        <v>40</v>
      </c>
      <c r="AE299" s="681"/>
      <c r="AF299" s="18" t="s">
        <v>40</v>
      </c>
      <c r="AG299" s="18"/>
      <c r="AH299" s="184" t="s">
        <v>40</v>
      </c>
      <c r="AI299" s="184"/>
      <c r="AJ299" s="677" t="s">
        <v>40</v>
      </c>
      <c r="AK299" s="677"/>
    </row>
    <row r="300" spans="1:37" ht="12.75">
      <c r="A300" s="748" t="s">
        <v>3326</v>
      </c>
      <c r="B300" s="794" t="s">
        <v>7109</v>
      </c>
      <c r="C300" s="168">
        <v>3</v>
      </c>
      <c r="D300" s="34" t="e">
        <f t="shared" si="18"/>
        <v>#VALUE!</v>
      </c>
      <c r="E300" s="34" t="str">
        <f>IFERROR(VLOOKUP(N300,Cennik!$A$4:$B436, 2, FALSE()) * O300 + VLOOKUP(P300,Cennik!$A$4:$B436, 2, FALSE()) * Q300 + VLOOKUP(R300,Cennik!$A$4:$B436, 2, FALSE()) * S300 + VLOOKUP(T300,Cennik!$A$4:$B436, 2, FALSE()) * U300 + VLOOKUP(V300,Cennik!$A$4:$B436, 2, FALSE()) * W300 + VLOOKUP(X300,Cennik!$A$4:$B436, 2, FALSE()) * Y300 + VLOOKUP(Z300,Cennik!$A$4:$B436, 2, FALSE()) * AA300 + VLOOKUP(AB300,Cennik!$A$4:$B436, 2, FALSE()) * AC300 + VLOOKUP(AD300,Cennik!$A$4:$B436, 2, FALSE()) * AE300 + VLOOKUP(AF300,Cennik!$A$4:$B436, 2, FALSE()) * AG300 + VLOOKUP(AH300,Cennik!$A$4:$B436, 2, FALSE()) * AI300 + VLOOKUP(AJ300,Cennik!$A$4:$B436, 2, FALSE()) * AK300 + VLOOKUP("Stamina",Cennik!$A$4:$B436,2,FALSE()) * L300,"Brak wartości")</f>
        <v>Brak wartości</v>
      </c>
      <c r="F300" s="5" t="s">
        <v>7110</v>
      </c>
      <c r="G300" s="5">
        <v>1</v>
      </c>
      <c r="H300" s="18" t="s">
        <v>4531</v>
      </c>
      <c r="I300" s="18">
        <v>1</v>
      </c>
      <c r="J300" s="37"/>
      <c r="K300" s="18">
        <v>8</v>
      </c>
      <c r="L300" s="5">
        <v>50</v>
      </c>
      <c r="M300" s="18" t="s">
        <v>12656</v>
      </c>
      <c r="N300" s="184" t="s">
        <v>5891</v>
      </c>
      <c r="O300" s="184">
        <v>3</v>
      </c>
      <c r="P300" s="677" t="s">
        <v>1047</v>
      </c>
      <c r="Q300" s="677">
        <v>1</v>
      </c>
      <c r="R300" s="675" t="s">
        <v>1186</v>
      </c>
      <c r="S300" s="675">
        <v>2</v>
      </c>
      <c r="T300" s="674" t="s">
        <v>5886</v>
      </c>
      <c r="U300" s="674">
        <v>3</v>
      </c>
      <c r="V300" s="672" t="s">
        <v>8137</v>
      </c>
      <c r="W300" s="672">
        <v>2</v>
      </c>
      <c r="X300" s="678" t="s">
        <v>40</v>
      </c>
      <c r="Y300" s="678"/>
      <c r="Z300" s="679" t="s">
        <v>40</v>
      </c>
      <c r="AA300" s="679"/>
      <c r="AB300" s="680" t="s">
        <v>40</v>
      </c>
      <c r="AC300" s="680"/>
      <c r="AD300" s="681" t="s">
        <v>40</v>
      </c>
      <c r="AE300" s="681"/>
      <c r="AF300" s="18" t="s">
        <v>40</v>
      </c>
      <c r="AG300" s="18"/>
      <c r="AH300" s="184" t="s">
        <v>40</v>
      </c>
      <c r="AI300" s="184"/>
      <c r="AJ300" s="677" t="s">
        <v>40</v>
      </c>
      <c r="AK300" s="677"/>
    </row>
    <row r="301" spans="1:37" ht="12.75">
      <c r="A301" s="748" t="s">
        <v>3326</v>
      </c>
      <c r="B301" s="794" t="s">
        <v>7114</v>
      </c>
      <c r="C301" s="168">
        <v>3</v>
      </c>
      <c r="D301" s="34" t="e">
        <f t="shared" si="18"/>
        <v>#VALUE!</v>
      </c>
      <c r="E301" s="34" t="str">
        <f>IFERROR(VLOOKUP(N301,Cennik!$A$4:$B436, 2, FALSE()) * O301 + VLOOKUP(P301,Cennik!$A$4:$B436, 2, FALSE()) * Q301 + VLOOKUP(R301,Cennik!$A$4:$B436, 2, FALSE()) * S301 + VLOOKUP(T301,Cennik!$A$4:$B436, 2, FALSE()) * U301 + VLOOKUP(V301,Cennik!$A$4:$B436, 2, FALSE()) * W301 + VLOOKUP(X301,Cennik!$A$4:$B436, 2, FALSE()) * Y301 + VLOOKUP(Z301,Cennik!$A$4:$B436, 2, FALSE()) * AA301 + VLOOKUP(AB301,Cennik!$A$4:$B436, 2, FALSE()) * AC301 + VLOOKUP(AD301,Cennik!$A$4:$B436, 2, FALSE()) * AE301 + VLOOKUP(AF301,Cennik!$A$4:$B436, 2, FALSE()) * AG301 + VLOOKUP(AH301,Cennik!$A$4:$B436, 2, FALSE()) * AI301 + VLOOKUP(AJ301,Cennik!$A$4:$B436, 2, FALSE()) * AK301 + VLOOKUP("Stamina",Cennik!$A$4:$B436,2,FALSE()) * L301,"Brak wartości")</f>
        <v>Brak wartości</v>
      </c>
      <c r="F301" s="5" t="s">
        <v>7115</v>
      </c>
      <c r="G301" s="5">
        <v>1</v>
      </c>
      <c r="H301" s="18" t="s">
        <v>4531</v>
      </c>
      <c r="I301" s="18">
        <v>1</v>
      </c>
      <c r="J301" s="37"/>
      <c r="K301" s="18">
        <v>8</v>
      </c>
      <c r="L301" s="5">
        <v>50</v>
      </c>
      <c r="M301" s="18" t="s">
        <v>12656</v>
      </c>
      <c r="N301" s="184" t="s">
        <v>5891</v>
      </c>
      <c r="O301" s="184">
        <v>3</v>
      </c>
      <c r="P301" s="677" t="s">
        <v>1047</v>
      </c>
      <c r="Q301" s="677">
        <v>1</v>
      </c>
      <c r="R301" s="675" t="s">
        <v>1186</v>
      </c>
      <c r="S301" s="675">
        <v>2</v>
      </c>
      <c r="T301" s="674" t="s">
        <v>5886</v>
      </c>
      <c r="U301" s="674">
        <v>3</v>
      </c>
      <c r="V301" s="672" t="s">
        <v>8137</v>
      </c>
      <c r="W301" s="672">
        <v>2</v>
      </c>
      <c r="X301" s="678" t="s">
        <v>40</v>
      </c>
      <c r="Y301" s="678"/>
      <c r="Z301" s="679" t="s">
        <v>40</v>
      </c>
      <c r="AA301" s="679"/>
      <c r="AB301" s="680" t="s">
        <v>40</v>
      </c>
      <c r="AC301" s="680"/>
      <c r="AD301" s="681" t="s">
        <v>40</v>
      </c>
      <c r="AE301" s="681"/>
      <c r="AF301" s="18" t="s">
        <v>40</v>
      </c>
      <c r="AG301" s="18"/>
      <c r="AH301" s="184" t="s">
        <v>40</v>
      </c>
      <c r="AI301" s="184"/>
      <c r="AJ301" s="677" t="s">
        <v>40</v>
      </c>
      <c r="AK301" s="677"/>
    </row>
    <row r="302" spans="1:37" ht="12.75">
      <c r="A302" s="748" t="s">
        <v>3326</v>
      </c>
      <c r="B302" s="794" t="s">
        <v>7119</v>
      </c>
      <c r="C302" s="168">
        <v>3</v>
      </c>
      <c r="D302" s="34" t="e">
        <f t="shared" si="18"/>
        <v>#VALUE!</v>
      </c>
      <c r="E302" s="34" t="str">
        <f>IFERROR(VLOOKUP(N302,Cennik!$A$4:$B436, 2, FALSE()) * O302 + VLOOKUP(P302,Cennik!$A$4:$B436, 2, FALSE()) * Q302 + VLOOKUP(R302,Cennik!$A$4:$B436, 2, FALSE()) * S302 + VLOOKUP(T302,Cennik!$A$4:$B436, 2, FALSE()) * U302 + VLOOKUP(V302,Cennik!$A$4:$B436, 2, FALSE()) * W302 + VLOOKUP(X302,Cennik!$A$4:$B436, 2, FALSE()) * Y302 + VLOOKUP(Z302,Cennik!$A$4:$B436, 2, FALSE()) * AA302 + VLOOKUP(AB302,Cennik!$A$4:$B436, 2, FALSE()) * AC302 + VLOOKUP(AD302,Cennik!$A$4:$B436, 2, FALSE()) * AE302 + VLOOKUP(AF302,Cennik!$A$4:$B436, 2, FALSE()) * AG302 + VLOOKUP(AH302,Cennik!$A$4:$B436, 2, FALSE()) * AI302 + VLOOKUP(AJ302,Cennik!$A$4:$B436, 2, FALSE()) * AK302 + VLOOKUP("Stamina",Cennik!$A$4:$B436,2,FALSE()) * L302,"Brak wartości")</f>
        <v>Brak wartości</v>
      </c>
      <c r="F302" s="5" t="s">
        <v>7120</v>
      </c>
      <c r="G302" s="5">
        <v>1</v>
      </c>
      <c r="H302" s="18" t="s">
        <v>4531</v>
      </c>
      <c r="I302" s="18">
        <v>1</v>
      </c>
      <c r="J302" s="37"/>
      <c r="K302" s="18">
        <v>8</v>
      </c>
      <c r="L302" s="5">
        <v>50</v>
      </c>
      <c r="M302" s="18" t="s">
        <v>12656</v>
      </c>
      <c r="N302" s="184" t="s">
        <v>5891</v>
      </c>
      <c r="O302" s="184">
        <v>3</v>
      </c>
      <c r="P302" s="677" t="s">
        <v>1047</v>
      </c>
      <c r="Q302" s="677">
        <v>1</v>
      </c>
      <c r="R302" s="675" t="s">
        <v>1236</v>
      </c>
      <c r="S302" s="675">
        <v>1</v>
      </c>
      <c r="T302" s="674" t="s">
        <v>5886</v>
      </c>
      <c r="U302" s="674">
        <v>3</v>
      </c>
      <c r="V302" s="672" t="s">
        <v>40</v>
      </c>
      <c r="W302" s="672"/>
      <c r="X302" s="678" t="s">
        <v>40</v>
      </c>
      <c r="Y302" s="678"/>
      <c r="Z302" s="679" t="s">
        <v>40</v>
      </c>
      <c r="AA302" s="679"/>
      <c r="AB302" s="680" t="s">
        <v>40</v>
      </c>
      <c r="AC302" s="680"/>
      <c r="AD302" s="681" t="s">
        <v>40</v>
      </c>
      <c r="AE302" s="681"/>
      <c r="AF302" s="18" t="s">
        <v>40</v>
      </c>
      <c r="AG302" s="18"/>
      <c r="AH302" s="184" t="s">
        <v>40</v>
      </c>
      <c r="AI302" s="184"/>
      <c r="AJ302" s="677" t="s">
        <v>40</v>
      </c>
      <c r="AK302" s="677"/>
    </row>
    <row r="303" spans="1:37" ht="12.75">
      <c r="A303" s="769"/>
      <c r="B303" s="776"/>
      <c r="C303" s="680"/>
      <c r="D303" s="54"/>
      <c r="E303" s="54"/>
      <c r="F303" s="18"/>
      <c r="G303" s="18"/>
      <c r="H303" s="18"/>
      <c r="I303" s="18"/>
      <c r="J303" s="18"/>
      <c r="K303" s="18"/>
      <c r="L303" s="18"/>
      <c r="M303" s="18"/>
      <c r="N303" s="184"/>
      <c r="O303" s="184"/>
      <c r="P303" s="677"/>
      <c r="Q303" s="677"/>
      <c r="R303" s="675"/>
      <c r="S303" s="675"/>
      <c r="T303" s="674"/>
      <c r="U303" s="674"/>
      <c r="V303" s="672"/>
      <c r="W303" s="672"/>
      <c r="X303" s="678"/>
      <c r="Y303" s="678"/>
      <c r="Z303" s="679"/>
      <c r="AA303" s="679"/>
      <c r="AB303" s="680"/>
      <c r="AC303" s="680"/>
      <c r="AD303" s="681" t="s">
        <v>40</v>
      </c>
      <c r="AE303" s="681"/>
      <c r="AF303" s="18"/>
      <c r="AG303" s="18"/>
      <c r="AH303" s="184"/>
      <c r="AI303" s="184"/>
      <c r="AJ303" s="677"/>
      <c r="AK303" s="677"/>
    </row>
    <row r="304" spans="1:37" ht="12.75">
      <c r="A304" s="748" t="s">
        <v>3326</v>
      </c>
      <c r="B304" s="71" t="s">
        <v>7159</v>
      </c>
      <c r="C304" s="680">
        <v>1</v>
      </c>
      <c r="D304" s="54" t="e">
        <f t="shared" ref="D304:D339" si="19">E304/G304</f>
        <v>#VALUE!</v>
      </c>
      <c r="E304" s="54" t="str">
        <f>IFERROR(VLOOKUP(N304,Cennik!$A$4:$B436, 2, FALSE()) * O304 + VLOOKUP(P304,Cennik!$A$4:$B436, 2, FALSE()) * Q304 + VLOOKUP(R304,Cennik!$A$4:$B436, 2, FALSE()) * S304 + VLOOKUP(T304,Cennik!$A$4:$B436, 2, FALSE()) * U304 + VLOOKUP(V304,Cennik!$A$4:$B436, 2, FALSE()) * W304 + VLOOKUP(X304,Cennik!$A$4:$B436, 2, FALSE()) * Y304 + VLOOKUP(Z304,Cennik!$A$4:$B436, 2, FALSE()) * AA304 + VLOOKUP(AB304,Cennik!$A$4:$B436, 2, FALSE()) * AC304 + VLOOKUP(AD304,Cennik!$A$4:$B436, 2, FALSE()) * AE304 + VLOOKUP(AF304,Cennik!$A$4:$B436, 2, FALSE()) * AG304 + VLOOKUP(AH304,Cennik!$A$4:$B436, 2, FALSE()) * AI304 + VLOOKUP(AJ304,Cennik!$A$4:$B436, 2, FALSE()) * AK304 + VLOOKUP("Stamina",Cennik!$A$4:$B436,2,FALSE()) * L304,"Brak wartości")</f>
        <v>Brak wartości</v>
      </c>
      <c r="F304" s="5" t="s">
        <v>7160</v>
      </c>
      <c r="G304" s="18">
        <v>1</v>
      </c>
      <c r="H304" s="18" t="s">
        <v>4531</v>
      </c>
      <c r="I304" s="18" t="s">
        <v>1825</v>
      </c>
      <c r="J304" s="18"/>
      <c r="K304" s="18">
        <v>5</v>
      </c>
      <c r="L304" s="18">
        <v>10</v>
      </c>
      <c r="M304" s="18" t="s">
        <v>12656</v>
      </c>
      <c r="N304" s="184" t="s">
        <v>5881</v>
      </c>
      <c r="O304" s="184">
        <v>3</v>
      </c>
      <c r="P304" s="677" t="s">
        <v>5886</v>
      </c>
      <c r="Q304" s="677">
        <v>1</v>
      </c>
      <c r="R304" s="675" t="s">
        <v>40</v>
      </c>
      <c r="S304" s="675"/>
      <c r="T304" s="674" t="s">
        <v>40</v>
      </c>
      <c r="U304" s="674"/>
      <c r="V304" s="672" t="s">
        <v>40</v>
      </c>
      <c r="W304" s="672"/>
      <c r="X304" s="678" t="s">
        <v>40</v>
      </c>
      <c r="Y304" s="678"/>
      <c r="Z304" s="679" t="s">
        <v>40</v>
      </c>
      <c r="AA304" s="679"/>
      <c r="AB304" s="680" t="s">
        <v>40</v>
      </c>
      <c r="AC304" s="680"/>
      <c r="AD304" s="681" t="s">
        <v>40</v>
      </c>
      <c r="AE304" s="681"/>
      <c r="AF304" s="18" t="s">
        <v>40</v>
      </c>
      <c r="AG304" s="18"/>
      <c r="AH304" s="184" t="s">
        <v>40</v>
      </c>
      <c r="AI304" s="184"/>
      <c r="AJ304" s="677" t="s">
        <v>40</v>
      </c>
      <c r="AK304" s="677"/>
    </row>
    <row r="305" spans="1:37" ht="12.75">
      <c r="A305" s="748" t="s">
        <v>3326</v>
      </c>
      <c r="B305" s="71" t="s">
        <v>7164</v>
      </c>
      <c r="C305" s="680">
        <v>1</v>
      </c>
      <c r="D305" s="54" t="e">
        <f t="shared" si="19"/>
        <v>#VALUE!</v>
      </c>
      <c r="E305" s="54" t="str">
        <f>IFERROR(VLOOKUP(N305,Cennik!$A$4:$B436, 2, FALSE()) * O305 + VLOOKUP(P305,Cennik!$A$4:$B436, 2, FALSE()) * Q305 + VLOOKUP(R305,Cennik!$A$4:$B436, 2, FALSE()) * S305 + VLOOKUP(T305,Cennik!$A$4:$B436, 2, FALSE()) * U305 + VLOOKUP(V305,Cennik!$A$4:$B436, 2, FALSE()) * W305 + VLOOKUP(X305,Cennik!$A$4:$B436, 2, FALSE()) * Y305 + VLOOKUP(Z305,Cennik!$A$4:$B436, 2, FALSE()) * AA305 + VLOOKUP(AB305,Cennik!$A$4:$B436, 2, FALSE()) * AC305 + VLOOKUP(AD305,Cennik!$A$4:$B436, 2, FALSE()) * AE305 + VLOOKUP(AF305,Cennik!$A$4:$B436, 2, FALSE()) * AG305 + VLOOKUP(AH305,Cennik!$A$4:$B436, 2, FALSE()) * AI305 + VLOOKUP(AJ305,Cennik!$A$4:$B436, 2, FALSE()) * AK305 + VLOOKUP("Stamina",Cennik!$A$4:$B436,2,FALSE()) * L305,"Brak wartości")</f>
        <v>Brak wartości</v>
      </c>
      <c r="F305" s="5" t="s">
        <v>7165</v>
      </c>
      <c r="G305" s="18">
        <v>1</v>
      </c>
      <c r="H305" s="18" t="s">
        <v>4531</v>
      </c>
      <c r="I305" s="18" t="s">
        <v>1825</v>
      </c>
      <c r="J305" s="18"/>
      <c r="K305" s="18">
        <v>5</v>
      </c>
      <c r="L305" s="18">
        <v>10</v>
      </c>
      <c r="M305" s="18" t="s">
        <v>12656</v>
      </c>
      <c r="N305" s="184" t="s">
        <v>5881</v>
      </c>
      <c r="O305" s="184">
        <v>3</v>
      </c>
      <c r="P305" s="677" t="s">
        <v>5886</v>
      </c>
      <c r="Q305" s="677">
        <v>1</v>
      </c>
      <c r="R305" s="675" t="s">
        <v>40</v>
      </c>
      <c r="S305" s="675"/>
      <c r="T305" s="674" t="s">
        <v>40</v>
      </c>
      <c r="U305" s="674"/>
      <c r="V305" s="672" t="s">
        <v>40</v>
      </c>
      <c r="W305" s="672"/>
      <c r="X305" s="678" t="s">
        <v>40</v>
      </c>
      <c r="Y305" s="678"/>
      <c r="Z305" s="679" t="s">
        <v>40</v>
      </c>
      <c r="AA305" s="679"/>
      <c r="AB305" s="680" t="s">
        <v>40</v>
      </c>
      <c r="AC305" s="680"/>
      <c r="AD305" s="681" t="s">
        <v>40</v>
      </c>
      <c r="AE305" s="681"/>
      <c r="AF305" s="18" t="s">
        <v>40</v>
      </c>
      <c r="AG305" s="18"/>
      <c r="AH305" s="184" t="s">
        <v>40</v>
      </c>
      <c r="AI305" s="184"/>
      <c r="AJ305" s="677" t="s">
        <v>40</v>
      </c>
      <c r="AK305" s="677"/>
    </row>
    <row r="306" spans="1:37" ht="12.75">
      <c r="A306" s="748" t="s">
        <v>3326</v>
      </c>
      <c r="B306" s="71" t="s">
        <v>7169</v>
      </c>
      <c r="C306" s="680">
        <v>1</v>
      </c>
      <c r="D306" s="54" t="e">
        <f t="shared" si="19"/>
        <v>#VALUE!</v>
      </c>
      <c r="E306" s="54" t="str">
        <f>IFERROR(VLOOKUP(N306,Cennik!$A$4:$B436, 2, FALSE()) * O306 + VLOOKUP(P306,Cennik!$A$4:$B436, 2, FALSE()) * Q306 + VLOOKUP(R306,Cennik!$A$4:$B436, 2, FALSE()) * S306 + VLOOKUP(T306,Cennik!$A$4:$B436, 2, FALSE()) * U306 + VLOOKUP(V306,Cennik!$A$4:$B436, 2, FALSE()) * W306 + VLOOKUP(X306,Cennik!$A$4:$B436, 2, FALSE()) * Y306 + VLOOKUP(Z306,Cennik!$A$4:$B436, 2, FALSE()) * AA306 + VLOOKUP(AB306,Cennik!$A$4:$B436, 2, FALSE()) * AC306 + VLOOKUP(AD306,Cennik!$A$4:$B436, 2, FALSE()) * AE306 + VLOOKUP(AF306,Cennik!$A$4:$B436, 2, FALSE()) * AG306 + VLOOKUP(AH306,Cennik!$A$4:$B436, 2, FALSE()) * AI306 + VLOOKUP(AJ306,Cennik!$A$4:$B436, 2, FALSE()) * AK306 + VLOOKUP("Stamina",Cennik!$A$4:$B436,2,FALSE()) * L306,"Brak wartości")</f>
        <v>Brak wartości</v>
      </c>
      <c r="F306" s="5" t="s">
        <v>7170</v>
      </c>
      <c r="G306" s="18">
        <v>1</v>
      </c>
      <c r="H306" s="18" t="s">
        <v>4531</v>
      </c>
      <c r="I306" s="18" t="s">
        <v>1825</v>
      </c>
      <c r="J306" s="18"/>
      <c r="K306" s="18">
        <v>5</v>
      </c>
      <c r="L306" s="18">
        <v>10</v>
      </c>
      <c r="M306" s="18" t="s">
        <v>12656</v>
      </c>
      <c r="N306" s="184" t="s">
        <v>5881</v>
      </c>
      <c r="O306" s="184">
        <v>3</v>
      </c>
      <c r="P306" s="677" t="s">
        <v>5886</v>
      </c>
      <c r="Q306" s="677">
        <v>1</v>
      </c>
      <c r="R306" s="675" t="s">
        <v>40</v>
      </c>
      <c r="S306" s="675"/>
      <c r="T306" s="674" t="s">
        <v>40</v>
      </c>
      <c r="U306" s="674"/>
      <c r="V306" s="672" t="s">
        <v>40</v>
      </c>
      <c r="W306" s="672"/>
      <c r="X306" s="678" t="s">
        <v>40</v>
      </c>
      <c r="Y306" s="678"/>
      <c r="Z306" s="679" t="s">
        <v>40</v>
      </c>
      <c r="AA306" s="679"/>
      <c r="AB306" s="680" t="s">
        <v>40</v>
      </c>
      <c r="AC306" s="680"/>
      <c r="AD306" s="681" t="s">
        <v>40</v>
      </c>
      <c r="AE306" s="681"/>
      <c r="AF306" s="18" t="s">
        <v>40</v>
      </c>
      <c r="AG306" s="18"/>
      <c r="AH306" s="184" t="s">
        <v>40</v>
      </c>
      <c r="AI306" s="184"/>
      <c r="AJ306" s="677" t="s">
        <v>40</v>
      </c>
      <c r="AK306" s="677"/>
    </row>
    <row r="307" spans="1:37" ht="12.75">
      <c r="A307" s="748" t="s">
        <v>3326</v>
      </c>
      <c r="B307" s="71" t="s">
        <v>7174</v>
      </c>
      <c r="C307" s="680">
        <v>1</v>
      </c>
      <c r="D307" s="54" t="e">
        <f t="shared" si="19"/>
        <v>#VALUE!</v>
      </c>
      <c r="E307" s="54" t="str">
        <f>IFERROR(VLOOKUP(N307,Cennik!$A$4:$B436, 2, FALSE()) * O307 + VLOOKUP(P307,Cennik!$A$4:$B436, 2, FALSE()) * Q307 + VLOOKUP(R307,Cennik!$A$4:$B436, 2, FALSE()) * S307 + VLOOKUP(T307,Cennik!$A$4:$B436, 2, FALSE()) * U307 + VLOOKUP(V307,Cennik!$A$4:$B436, 2, FALSE()) * W307 + VLOOKUP(X307,Cennik!$A$4:$B436, 2, FALSE()) * Y307 + VLOOKUP(Z307,Cennik!$A$4:$B436, 2, FALSE()) * AA307 + VLOOKUP(AB307,Cennik!$A$4:$B436, 2, FALSE()) * AC307 + VLOOKUP(AD307,Cennik!$A$4:$B436, 2, FALSE()) * AE307 + VLOOKUP(AF307,Cennik!$A$4:$B436, 2, FALSE()) * AG307 + VLOOKUP(AH307,Cennik!$A$4:$B436, 2, FALSE()) * AI307 + VLOOKUP(AJ307,Cennik!$A$4:$B436, 2, FALSE()) * AK307 + VLOOKUP("Stamina",Cennik!$A$4:$B436,2,FALSE()) * L307,"Brak wartości")</f>
        <v>Brak wartości</v>
      </c>
      <c r="F307" s="5" t="s">
        <v>7175</v>
      </c>
      <c r="G307" s="18">
        <v>1</v>
      </c>
      <c r="H307" s="18" t="s">
        <v>4531</v>
      </c>
      <c r="I307" s="18" t="s">
        <v>1825</v>
      </c>
      <c r="J307" s="18"/>
      <c r="K307" s="18">
        <v>5</v>
      </c>
      <c r="L307" s="18">
        <v>10</v>
      </c>
      <c r="M307" s="18" t="s">
        <v>12656</v>
      </c>
      <c r="N307" s="184" t="s">
        <v>5881</v>
      </c>
      <c r="O307" s="184">
        <v>3</v>
      </c>
      <c r="P307" s="677" t="s">
        <v>5886</v>
      </c>
      <c r="Q307" s="677">
        <v>1</v>
      </c>
      <c r="R307" s="675" t="s">
        <v>40</v>
      </c>
      <c r="S307" s="675"/>
      <c r="T307" s="674" t="s">
        <v>40</v>
      </c>
      <c r="U307" s="674"/>
      <c r="V307" s="672" t="s">
        <v>40</v>
      </c>
      <c r="W307" s="672"/>
      <c r="X307" s="678" t="s">
        <v>40</v>
      </c>
      <c r="Y307" s="678"/>
      <c r="Z307" s="679" t="s">
        <v>40</v>
      </c>
      <c r="AA307" s="679"/>
      <c r="AB307" s="680" t="s">
        <v>40</v>
      </c>
      <c r="AC307" s="680"/>
      <c r="AD307" s="681" t="s">
        <v>40</v>
      </c>
      <c r="AE307" s="681"/>
      <c r="AF307" s="18" t="s">
        <v>40</v>
      </c>
      <c r="AG307" s="18"/>
      <c r="AH307" s="184" t="s">
        <v>40</v>
      </c>
      <c r="AI307" s="184"/>
      <c r="AJ307" s="677" t="s">
        <v>40</v>
      </c>
      <c r="AK307" s="677"/>
    </row>
    <row r="308" spans="1:37" ht="12.75">
      <c r="A308" s="748" t="s">
        <v>3326</v>
      </c>
      <c r="B308" s="71" t="s">
        <v>7179</v>
      </c>
      <c r="C308" s="680">
        <v>1</v>
      </c>
      <c r="D308" s="54" t="e">
        <f t="shared" si="19"/>
        <v>#VALUE!</v>
      </c>
      <c r="E308" s="54" t="str">
        <f>IFERROR(VLOOKUP(N308,Cennik!$A$4:$B436, 2, FALSE()) * O308 + VLOOKUP(P308,Cennik!$A$4:$B436, 2, FALSE()) * Q308 + VLOOKUP(R308,Cennik!$A$4:$B436, 2, FALSE()) * S308 + VLOOKUP(T308,Cennik!$A$4:$B436, 2, FALSE()) * U308 + VLOOKUP(V308,Cennik!$A$4:$B436, 2, FALSE()) * W308 + VLOOKUP(X308,Cennik!$A$4:$B436, 2, FALSE()) * Y308 + VLOOKUP(Z308,Cennik!$A$4:$B436, 2, FALSE()) * AA308 + VLOOKUP(AB308,Cennik!$A$4:$B436, 2, FALSE()) * AC308 + VLOOKUP(AD308,Cennik!$A$4:$B436, 2, FALSE()) * AE308 + VLOOKUP(AF308,Cennik!$A$4:$B436, 2, FALSE()) * AG308 + VLOOKUP(AH308,Cennik!$A$4:$B436, 2, FALSE()) * AI308 + VLOOKUP(AJ308,Cennik!$A$4:$B436, 2, FALSE()) * AK308 + VLOOKUP("Stamina",Cennik!$A$4:$B436,2,FALSE()) * L308,"Brak wartości")</f>
        <v>Brak wartości</v>
      </c>
      <c r="F308" s="5" t="s">
        <v>7180</v>
      </c>
      <c r="G308" s="18">
        <v>1</v>
      </c>
      <c r="H308" s="18" t="s">
        <v>4531</v>
      </c>
      <c r="I308" s="18" t="s">
        <v>1825</v>
      </c>
      <c r="J308" s="18"/>
      <c r="K308" s="18">
        <v>5</v>
      </c>
      <c r="L308" s="18">
        <v>10</v>
      </c>
      <c r="M308" s="18" t="s">
        <v>12656</v>
      </c>
      <c r="N308" s="184" t="s">
        <v>5881</v>
      </c>
      <c r="O308" s="184">
        <v>3</v>
      </c>
      <c r="P308" s="677" t="s">
        <v>5886</v>
      </c>
      <c r="Q308" s="677">
        <v>1</v>
      </c>
      <c r="R308" s="675" t="s">
        <v>40</v>
      </c>
      <c r="S308" s="675"/>
      <c r="T308" s="674" t="s">
        <v>40</v>
      </c>
      <c r="U308" s="674"/>
      <c r="V308" s="672" t="s">
        <v>40</v>
      </c>
      <c r="W308" s="672"/>
      <c r="X308" s="678" t="s">
        <v>40</v>
      </c>
      <c r="Y308" s="678"/>
      <c r="Z308" s="679" t="s">
        <v>40</v>
      </c>
      <c r="AA308" s="679"/>
      <c r="AB308" s="680" t="s">
        <v>40</v>
      </c>
      <c r="AC308" s="680"/>
      <c r="AD308" s="681" t="s">
        <v>40</v>
      </c>
      <c r="AE308" s="681"/>
      <c r="AF308" s="18" t="s">
        <v>40</v>
      </c>
      <c r="AG308" s="18"/>
      <c r="AH308" s="184" t="s">
        <v>40</v>
      </c>
      <c r="AI308" s="184"/>
      <c r="AJ308" s="677" t="s">
        <v>40</v>
      </c>
      <c r="AK308" s="677"/>
    </row>
    <row r="309" spans="1:37" ht="12.75">
      <c r="A309" s="748" t="s">
        <v>3326</v>
      </c>
      <c r="B309" s="71" t="s">
        <v>7184</v>
      </c>
      <c r="C309" s="680">
        <v>1</v>
      </c>
      <c r="D309" s="54" t="e">
        <f t="shared" si="19"/>
        <v>#VALUE!</v>
      </c>
      <c r="E309" s="54" t="str">
        <f>IFERROR(VLOOKUP(N309,Cennik!$A$4:$B436, 2, FALSE()) * O309 + VLOOKUP(P309,Cennik!$A$4:$B436, 2, FALSE()) * Q309 + VLOOKUP(R309,Cennik!$A$4:$B436, 2, FALSE()) * S309 + VLOOKUP(T309,Cennik!$A$4:$B436, 2, FALSE()) * U309 + VLOOKUP(V309,Cennik!$A$4:$B436, 2, FALSE()) * W309 + VLOOKUP(X309,Cennik!$A$4:$B436, 2, FALSE()) * Y309 + VLOOKUP(Z309,Cennik!$A$4:$B436, 2, FALSE()) * AA309 + VLOOKUP(AB309,Cennik!$A$4:$B436, 2, FALSE()) * AC309 + VLOOKUP(AD309,Cennik!$A$4:$B436, 2, FALSE()) * AE309 + VLOOKUP(AF309,Cennik!$A$4:$B436, 2, FALSE()) * AG309 + VLOOKUP(AH309,Cennik!$A$4:$B436, 2, FALSE()) * AI309 + VLOOKUP(AJ309,Cennik!$A$4:$B436, 2, FALSE()) * AK309 + VLOOKUP("Stamina",Cennik!$A$4:$B436,2,FALSE()) * L309,"Brak wartości")</f>
        <v>Brak wartości</v>
      </c>
      <c r="F309" s="5" t="s">
        <v>6980</v>
      </c>
      <c r="G309" s="18">
        <v>1</v>
      </c>
      <c r="H309" s="18" t="s">
        <v>4531</v>
      </c>
      <c r="I309" s="18" t="s">
        <v>1825</v>
      </c>
      <c r="J309" s="18"/>
      <c r="K309" s="18">
        <v>5</v>
      </c>
      <c r="L309" s="18">
        <v>10</v>
      </c>
      <c r="M309" s="18" t="s">
        <v>12656</v>
      </c>
      <c r="N309" s="184" t="s">
        <v>5881</v>
      </c>
      <c r="O309" s="184">
        <v>3</v>
      </c>
      <c r="P309" s="677" t="s">
        <v>5886</v>
      </c>
      <c r="Q309" s="677">
        <v>1</v>
      </c>
      <c r="R309" s="675" t="s">
        <v>40</v>
      </c>
      <c r="S309" s="675"/>
      <c r="T309" s="674" t="s">
        <v>40</v>
      </c>
      <c r="U309" s="674"/>
      <c r="V309" s="672" t="s">
        <v>40</v>
      </c>
      <c r="W309" s="672"/>
      <c r="X309" s="678" t="s">
        <v>40</v>
      </c>
      <c r="Y309" s="678"/>
      <c r="Z309" s="679" t="s">
        <v>40</v>
      </c>
      <c r="AA309" s="679"/>
      <c r="AB309" s="680" t="s">
        <v>40</v>
      </c>
      <c r="AC309" s="680"/>
      <c r="AD309" s="681" t="s">
        <v>40</v>
      </c>
      <c r="AE309" s="681"/>
      <c r="AF309" s="18" t="s">
        <v>40</v>
      </c>
      <c r="AG309" s="18"/>
      <c r="AH309" s="184" t="s">
        <v>40</v>
      </c>
      <c r="AI309" s="184"/>
      <c r="AJ309" s="677" t="s">
        <v>40</v>
      </c>
      <c r="AK309" s="677"/>
    </row>
    <row r="310" spans="1:37" ht="12.75">
      <c r="A310" s="748" t="s">
        <v>3326</v>
      </c>
      <c r="B310" s="71" t="s">
        <v>7188</v>
      </c>
      <c r="C310" s="680">
        <v>1</v>
      </c>
      <c r="D310" s="54" t="e">
        <f t="shared" si="19"/>
        <v>#VALUE!</v>
      </c>
      <c r="E310" s="54" t="str">
        <f>IFERROR(VLOOKUP(N310,Cennik!$A$4:$B436, 2, FALSE()) * O310 + VLOOKUP(P310,Cennik!$A$4:$B436, 2, FALSE()) * Q310 + VLOOKUP(R310,Cennik!$A$4:$B436, 2, FALSE()) * S310 + VLOOKUP(T310,Cennik!$A$4:$B436, 2, FALSE()) * U310 + VLOOKUP(V310,Cennik!$A$4:$B436, 2, FALSE()) * W310 + VLOOKUP(X310,Cennik!$A$4:$B436, 2, FALSE()) * Y310 + VLOOKUP(Z310,Cennik!$A$4:$B436, 2, FALSE()) * AA310 + VLOOKUP(AB310,Cennik!$A$4:$B436, 2, FALSE()) * AC310 + VLOOKUP(AD310,Cennik!$A$4:$B436, 2, FALSE()) * AE310 + VLOOKUP(AF310,Cennik!$A$4:$B436, 2, FALSE()) * AG310 + VLOOKUP(AH310,Cennik!$A$4:$B436, 2, FALSE()) * AI310 + VLOOKUP(AJ310,Cennik!$A$4:$B436, 2, FALSE()) * AK310 + VLOOKUP("Stamina",Cennik!$A$4:$B436,2,FALSE()) * L310,"Brak wartości")</f>
        <v>Brak wartości</v>
      </c>
      <c r="F310" s="5" t="s">
        <v>7189</v>
      </c>
      <c r="G310" s="18">
        <v>1</v>
      </c>
      <c r="H310" s="18" t="s">
        <v>4531</v>
      </c>
      <c r="I310" s="18" t="s">
        <v>1825</v>
      </c>
      <c r="J310" s="18"/>
      <c r="K310" s="18">
        <v>5</v>
      </c>
      <c r="L310" s="18">
        <v>10</v>
      </c>
      <c r="M310" s="18" t="s">
        <v>12656</v>
      </c>
      <c r="N310" s="184" t="s">
        <v>5881</v>
      </c>
      <c r="O310" s="184">
        <v>3</v>
      </c>
      <c r="P310" s="677" t="s">
        <v>5886</v>
      </c>
      <c r="Q310" s="677">
        <v>1</v>
      </c>
      <c r="R310" s="675" t="s">
        <v>40</v>
      </c>
      <c r="S310" s="675"/>
      <c r="T310" s="674" t="s">
        <v>40</v>
      </c>
      <c r="U310" s="674"/>
      <c r="V310" s="672" t="s">
        <v>40</v>
      </c>
      <c r="W310" s="672"/>
      <c r="X310" s="678" t="s">
        <v>40</v>
      </c>
      <c r="Y310" s="678"/>
      <c r="Z310" s="679" t="s">
        <v>40</v>
      </c>
      <c r="AA310" s="679"/>
      <c r="AB310" s="680" t="s">
        <v>40</v>
      </c>
      <c r="AC310" s="680"/>
      <c r="AD310" s="681" t="s">
        <v>40</v>
      </c>
      <c r="AE310" s="681"/>
      <c r="AF310" s="18" t="s">
        <v>40</v>
      </c>
      <c r="AG310" s="18"/>
      <c r="AH310" s="184" t="s">
        <v>40</v>
      </c>
      <c r="AI310" s="184"/>
      <c r="AJ310" s="677" t="s">
        <v>40</v>
      </c>
      <c r="AK310" s="677"/>
    </row>
    <row r="311" spans="1:37" ht="12.75">
      <c r="A311" s="748" t="s">
        <v>3326</v>
      </c>
      <c r="B311" s="71" t="s">
        <v>7193</v>
      </c>
      <c r="C311" s="680">
        <v>1</v>
      </c>
      <c r="D311" s="54" t="e">
        <f t="shared" si="19"/>
        <v>#VALUE!</v>
      </c>
      <c r="E311" s="54" t="str">
        <f>IFERROR(VLOOKUP(N311,Cennik!$A$4:$B436, 2, FALSE()) * O311 + VLOOKUP(P311,Cennik!$A$4:$B436, 2, FALSE()) * Q311 + VLOOKUP(R311,Cennik!$A$4:$B436, 2, FALSE()) * S311 + VLOOKUP(T311,Cennik!$A$4:$B436, 2, FALSE()) * U311 + VLOOKUP(V311,Cennik!$A$4:$B436, 2, FALSE()) * W311 + VLOOKUP(X311,Cennik!$A$4:$B436, 2, FALSE()) * Y311 + VLOOKUP(Z311,Cennik!$A$4:$B436, 2, FALSE()) * AA311 + VLOOKUP(AB311,Cennik!$A$4:$B436, 2, FALSE()) * AC311 + VLOOKUP(AD311,Cennik!$A$4:$B436, 2, FALSE()) * AE311 + VLOOKUP(AF311,Cennik!$A$4:$B436, 2, FALSE()) * AG311 + VLOOKUP(AH311,Cennik!$A$4:$B436, 2, FALSE()) * AI311 + VLOOKUP(AJ311,Cennik!$A$4:$B436, 2, FALSE()) * AK311 + VLOOKUP("Stamina",Cennik!$A$4:$B436,2,FALSE()) * L311,"Brak wartości")</f>
        <v>Brak wartości</v>
      </c>
      <c r="F311" s="5" t="s">
        <v>7194</v>
      </c>
      <c r="G311" s="18">
        <v>1</v>
      </c>
      <c r="H311" s="18" t="s">
        <v>4531</v>
      </c>
      <c r="I311" s="18" t="s">
        <v>1825</v>
      </c>
      <c r="J311" s="18"/>
      <c r="K311" s="18">
        <v>5</v>
      </c>
      <c r="L311" s="18">
        <v>10</v>
      </c>
      <c r="M311" s="18" t="s">
        <v>12656</v>
      </c>
      <c r="N311" s="184" t="s">
        <v>5881</v>
      </c>
      <c r="O311" s="184">
        <v>3</v>
      </c>
      <c r="P311" s="677" t="s">
        <v>5886</v>
      </c>
      <c r="Q311" s="677">
        <v>1</v>
      </c>
      <c r="R311" s="675" t="s">
        <v>40</v>
      </c>
      <c r="S311" s="675"/>
      <c r="T311" s="674" t="s">
        <v>40</v>
      </c>
      <c r="U311" s="674"/>
      <c r="V311" s="672" t="s">
        <v>40</v>
      </c>
      <c r="W311" s="672"/>
      <c r="X311" s="678" t="s">
        <v>40</v>
      </c>
      <c r="Y311" s="678"/>
      <c r="Z311" s="679" t="s">
        <v>40</v>
      </c>
      <c r="AA311" s="679"/>
      <c r="AB311" s="680" t="s">
        <v>40</v>
      </c>
      <c r="AC311" s="680"/>
      <c r="AD311" s="681" t="s">
        <v>40</v>
      </c>
      <c r="AE311" s="681"/>
      <c r="AF311" s="18" t="s">
        <v>40</v>
      </c>
      <c r="AG311" s="18"/>
      <c r="AH311" s="184" t="s">
        <v>40</v>
      </c>
      <c r="AI311" s="184"/>
      <c r="AJ311" s="677" t="s">
        <v>40</v>
      </c>
      <c r="AK311" s="677"/>
    </row>
    <row r="312" spans="1:37" ht="12.75">
      <c r="A312" s="748" t="s">
        <v>3326</v>
      </c>
      <c r="B312" s="71" t="s">
        <v>7198</v>
      </c>
      <c r="C312" s="680">
        <v>1</v>
      </c>
      <c r="D312" s="54" t="e">
        <f t="shared" si="19"/>
        <v>#VALUE!</v>
      </c>
      <c r="E312" s="54" t="str">
        <f>IFERROR(VLOOKUP(N312,Cennik!$A$4:$B436, 2, FALSE()) * O312 + VLOOKUP(P312,Cennik!$A$4:$B436, 2, FALSE()) * Q312 + VLOOKUP(R312,Cennik!$A$4:$B436, 2, FALSE()) * S312 + VLOOKUP(T312,Cennik!$A$4:$B436, 2, FALSE()) * U312 + VLOOKUP(V312,Cennik!$A$4:$B436, 2, FALSE()) * W312 + VLOOKUP(X312,Cennik!$A$4:$B436, 2, FALSE()) * Y312 + VLOOKUP(Z312,Cennik!$A$4:$B436, 2, FALSE()) * AA312 + VLOOKUP(AB312,Cennik!$A$4:$B436, 2, FALSE()) * AC312 + VLOOKUP(AD312,Cennik!$A$4:$B436, 2, FALSE()) * AE312 + VLOOKUP(AF312,Cennik!$A$4:$B436, 2, FALSE()) * AG312 + VLOOKUP(AH312,Cennik!$A$4:$B436, 2, FALSE()) * AI312 + VLOOKUP(AJ312,Cennik!$A$4:$B436, 2, FALSE()) * AK312 + VLOOKUP("Stamina",Cennik!$A$4:$B436,2,FALSE()) * L312,"Brak wartości")</f>
        <v>Brak wartości</v>
      </c>
      <c r="F312" s="5" t="s">
        <v>7199</v>
      </c>
      <c r="G312" s="18">
        <v>1</v>
      </c>
      <c r="H312" s="18" t="s">
        <v>4531</v>
      </c>
      <c r="I312" s="18" t="s">
        <v>1825</v>
      </c>
      <c r="J312" s="18"/>
      <c r="K312" s="18">
        <v>5</v>
      </c>
      <c r="L312" s="18">
        <v>10</v>
      </c>
      <c r="M312" s="18" t="s">
        <v>12656</v>
      </c>
      <c r="N312" s="184" t="s">
        <v>5881</v>
      </c>
      <c r="O312" s="184">
        <v>3</v>
      </c>
      <c r="P312" s="677" t="s">
        <v>5886</v>
      </c>
      <c r="Q312" s="677">
        <v>1</v>
      </c>
      <c r="R312" s="675" t="s">
        <v>40</v>
      </c>
      <c r="S312" s="675"/>
      <c r="T312" s="674" t="s">
        <v>40</v>
      </c>
      <c r="U312" s="674"/>
      <c r="V312" s="672" t="s">
        <v>40</v>
      </c>
      <c r="W312" s="672"/>
      <c r="X312" s="678" t="s">
        <v>40</v>
      </c>
      <c r="Y312" s="678"/>
      <c r="Z312" s="679" t="s">
        <v>40</v>
      </c>
      <c r="AA312" s="679"/>
      <c r="AB312" s="680" t="s">
        <v>40</v>
      </c>
      <c r="AC312" s="680"/>
      <c r="AD312" s="681" t="s">
        <v>40</v>
      </c>
      <c r="AE312" s="681"/>
      <c r="AF312" s="18" t="s">
        <v>40</v>
      </c>
      <c r="AG312" s="18"/>
      <c r="AH312" s="184" t="s">
        <v>40</v>
      </c>
      <c r="AI312" s="184"/>
      <c r="AJ312" s="677" t="s">
        <v>40</v>
      </c>
      <c r="AK312" s="677"/>
    </row>
    <row r="313" spans="1:37" ht="12.75">
      <c r="A313" s="748" t="s">
        <v>3326</v>
      </c>
      <c r="B313" s="71" t="s">
        <v>7203</v>
      </c>
      <c r="C313" s="680">
        <v>1</v>
      </c>
      <c r="D313" s="54" t="e">
        <f t="shared" si="19"/>
        <v>#VALUE!</v>
      </c>
      <c r="E313" s="54" t="str">
        <f>IFERROR(VLOOKUP(N313,Cennik!$A$4:$B436, 2, FALSE()) * O313 + VLOOKUP(P313,Cennik!$A$4:$B436, 2, FALSE()) * Q313 + VLOOKUP(R313,Cennik!$A$4:$B436, 2, FALSE()) * S313 + VLOOKUP(T313,Cennik!$A$4:$B436, 2, FALSE()) * U313 + VLOOKUP(V313,Cennik!$A$4:$B436, 2, FALSE()) * W313 + VLOOKUP(X313,Cennik!$A$4:$B436, 2, FALSE()) * Y313 + VLOOKUP(Z313,Cennik!$A$4:$B436, 2, FALSE()) * AA313 + VLOOKUP(AB313,Cennik!$A$4:$B436, 2, FALSE()) * AC313 + VLOOKUP(AD313,Cennik!$A$4:$B436, 2, FALSE()) * AE313 + VLOOKUP(AF313,Cennik!$A$4:$B436, 2, FALSE()) * AG313 + VLOOKUP(AH313,Cennik!$A$4:$B436, 2, FALSE()) * AI313 + VLOOKUP(AJ313,Cennik!$A$4:$B436, 2, FALSE()) * AK313 + VLOOKUP("Stamina",Cennik!$A$4:$B436,2,FALSE()) * L313,"Brak wartości")</f>
        <v>Brak wartości</v>
      </c>
      <c r="F313" s="5" t="s">
        <v>7204</v>
      </c>
      <c r="G313" s="18">
        <v>1</v>
      </c>
      <c r="H313" s="18" t="s">
        <v>4531</v>
      </c>
      <c r="I313" s="18" t="s">
        <v>1825</v>
      </c>
      <c r="J313" s="18"/>
      <c r="K313" s="18">
        <v>5</v>
      </c>
      <c r="L313" s="18">
        <v>10</v>
      </c>
      <c r="M313" s="18" t="s">
        <v>12656</v>
      </c>
      <c r="N313" s="184" t="s">
        <v>5881</v>
      </c>
      <c r="O313" s="184">
        <v>3</v>
      </c>
      <c r="P313" s="677" t="s">
        <v>5886</v>
      </c>
      <c r="Q313" s="677">
        <v>1</v>
      </c>
      <c r="R313" s="675" t="s">
        <v>40</v>
      </c>
      <c r="S313" s="675"/>
      <c r="T313" s="674" t="s">
        <v>40</v>
      </c>
      <c r="U313" s="674"/>
      <c r="V313" s="672" t="s">
        <v>40</v>
      </c>
      <c r="W313" s="672"/>
      <c r="X313" s="678" t="s">
        <v>40</v>
      </c>
      <c r="Y313" s="678"/>
      <c r="Z313" s="679" t="s">
        <v>40</v>
      </c>
      <c r="AA313" s="679"/>
      <c r="AB313" s="680" t="s">
        <v>40</v>
      </c>
      <c r="AC313" s="680"/>
      <c r="AD313" s="681" t="s">
        <v>40</v>
      </c>
      <c r="AE313" s="681"/>
      <c r="AF313" s="18" t="s">
        <v>40</v>
      </c>
      <c r="AG313" s="18"/>
      <c r="AH313" s="184" t="s">
        <v>40</v>
      </c>
      <c r="AI313" s="184"/>
      <c r="AJ313" s="677" t="s">
        <v>40</v>
      </c>
      <c r="AK313" s="677"/>
    </row>
    <row r="314" spans="1:37" ht="12.75">
      <c r="A314" s="748" t="s">
        <v>3326</v>
      </c>
      <c r="B314" s="71" t="s">
        <v>7208</v>
      </c>
      <c r="C314" s="680">
        <v>1</v>
      </c>
      <c r="D314" s="54" t="e">
        <f t="shared" si="19"/>
        <v>#VALUE!</v>
      </c>
      <c r="E314" s="54" t="str">
        <f>IFERROR(VLOOKUP(N314,Cennik!$A$4:$B436, 2, FALSE()) * O314 + VLOOKUP(P314,Cennik!$A$4:$B436, 2, FALSE()) * Q314 + VLOOKUP(R314,Cennik!$A$4:$B436, 2, FALSE()) * S314 + VLOOKUP(T314,Cennik!$A$4:$B436, 2, FALSE()) * U314 + VLOOKUP(V314,Cennik!$A$4:$B436, 2, FALSE()) * W314 + VLOOKUP(X314,Cennik!$A$4:$B436, 2, FALSE()) * Y314 + VLOOKUP(Z314,Cennik!$A$4:$B436, 2, FALSE()) * AA314 + VLOOKUP(AB314,Cennik!$A$4:$B436, 2, FALSE()) * AC314 + VLOOKUP(AD314,Cennik!$A$4:$B436, 2, FALSE()) * AE314 + VLOOKUP(AF314,Cennik!$A$4:$B436, 2, FALSE()) * AG314 + VLOOKUP(AH314,Cennik!$A$4:$B436, 2, FALSE()) * AI314 + VLOOKUP(AJ314,Cennik!$A$4:$B436, 2, FALSE()) * AK314 + VLOOKUP("Stamina",Cennik!$A$4:$B436,2,FALSE()) * L314,"Brak wartości")</f>
        <v>Brak wartości</v>
      </c>
      <c r="F314" s="5" t="s">
        <v>7209</v>
      </c>
      <c r="G314" s="18">
        <v>1</v>
      </c>
      <c r="H314" s="18" t="s">
        <v>4531</v>
      </c>
      <c r="I314" s="18" t="s">
        <v>1825</v>
      </c>
      <c r="J314" s="18"/>
      <c r="K314" s="18">
        <v>5</v>
      </c>
      <c r="L314" s="18">
        <v>10</v>
      </c>
      <c r="M314" s="18" t="s">
        <v>12656</v>
      </c>
      <c r="N314" s="184" t="s">
        <v>5881</v>
      </c>
      <c r="O314" s="184">
        <v>3</v>
      </c>
      <c r="P314" s="677" t="s">
        <v>5886</v>
      </c>
      <c r="Q314" s="677">
        <v>1</v>
      </c>
      <c r="R314" s="675" t="s">
        <v>40</v>
      </c>
      <c r="S314" s="675"/>
      <c r="T314" s="674" t="s">
        <v>40</v>
      </c>
      <c r="U314" s="674"/>
      <c r="V314" s="672" t="s">
        <v>40</v>
      </c>
      <c r="W314" s="672"/>
      <c r="X314" s="678" t="s">
        <v>40</v>
      </c>
      <c r="Y314" s="678"/>
      <c r="Z314" s="679" t="s">
        <v>40</v>
      </c>
      <c r="AA314" s="679"/>
      <c r="AB314" s="680" t="s">
        <v>40</v>
      </c>
      <c r="AC314" s="680"/>
      <c r="AD314" s="681" t="s">
        <v>40</v>
      </c>
      <c r="AE314" s="681"/>
      <c r="AF314" s="18" t="s">
        <v>40</v>
      </c>
      <c r="AG314" s="18"/>
      <c r="AH314" s="184" t="s">
        <v>40</v>
      </c>
      <c r="AI314" s="184"/>
      <c r="AJ314" s="677" t="s">
        <v>40</v>
      </c>
      <c r="AK314" s="677"/>
    </row>
    <row r="315" spans="1:37" ht="12.75">
      <c r="A315" s="748" t="s">
        <v>3326</v>
      </c>
      <c r="B315" s="71" t="s">
        <v>7213</v>
      </c>
      <c r="C315" s="680">
        <v>1</v>
      </c>
      <c r="D315" s="54" t="e">
        <f t="shared" si="19"/>
        <v>#VALUE!</v>
      </c>
      <c r="E315" s="54" t="str">
        <f>IFERROR(VLOOKUP(N315,Cennik!$A$4:$B436, 2, FALSE()) * O315 + VLOOKUP(P315,Cennik!$A$4:$B436, 2, FALSE()) * Q315 + VLOOKUP(R315,Cennik!$A$4:$B436, 2, FALSE()) * S315 + VLOOKUP(T315,Cennik!$A$4:$B436, 2, FALSE()) * U315 + VLOOKUP(V315,Cennik!$A$4:$B436, 2, FALSE()) * W315 + VLOOKUP(X315,Cennik!$A$4:$B436, 2, FALSE()) * Y315 + VLOOKUP(Z315,Cennik!$A$4:$B436, 2, FALSE()) * AA315 + VLOOKUP(AB315,Cennik!$A$4:$B436, 2, FALSE()) * AC315 + VLOOKUP(AD315,Cennik!$A$4:$B436, 2, FALSE()) * AE315 + VLOOKUP(AF315,Cennik!$A$4:$B436, 2, FALSE()) * AG315 + VLOOKUP(AH315,Cennik!$A$4:$B436, 2, FALSE()) * AI315 + VLOOKUP(AJ315,Cennik!$A$4:$B436, 2, FALSE()) * AK315 + VLOOKUP("Stamina",Cennik!$A$4:$B436,2,FALSE()) * L315,"Brak wartości")</f>
        <v>Brak wartości</v>
      </c>
      <c r="F315" s="5" t="s">
        <v>7214</v>
      </c>
      <c r="G315" s="18">
        <v>1</v>
      </c>
      <c r="H315" s="18" t="s">
        <v>4531</v>
      </c>
      <c r="I315" s="18" t="s">
        <v>1825</v>
      </c>
      <c r="J315" s="18"/>
      <c r="K315" s="18">
        <v>5</v>
      </c>
      <c r="L315" s="18">
        <v>10</v>
      </c>
      <c r="M315" s="18" t="s">
        <v>12656</v>
      </c>
      <c r="N315" s="184" t="s">
        <v>5881</v>
      </c>
      <c r="O315" s="184">
        <v>5</v>
      </c>
      <c r="P315" s="677" t="s">
        <v>5886</v>
      </c>
      <c r="Q315" s="677">
        <v>1</v>
      </c>
      <c r="R315" s="675" t="s">
        <v>40</v>
      </c>
      <c r="S315" s="675"/>
      <c r="T315" s="674" t="s">
        <v>40</v>
      </c>
      <c r="U315" s="674"/>
      <c r="V315" s="672" t="s">
        <v>40</v>
      </c>
      <c r="W315" s="672"/>
      <c r="X315" s="678" t="s">
        <v>40</v>
      </c>
      <c r="Y315" s="678"/>
      <c r="Z315" s="679" t="s">
        <v>40</v>
      </c>
      <c r="AA315" s="679"/>
      <c r="AB315" s="680" t="s">
        <v>40</v>
      </c>
      <c r="AC315" s="680"/>
      <c r="AD315" s="681" t="s">
        <v>40</v>
      </c>
      <c r="AE315" s="681"/>
      <c r="AF315" s="18" t="s">
        <v>40</v>
      </c>
      <c r="AG315" s="18"/>
      <c r="AH315" s="184" t="s">
        <v>40</v>
      </c>
      <c r="AI315" s="184"/>
      <c r="AJ315" s="677" t="s">
        <v>40</v>
      </c>
      <c r="AK315" s="677"/>
    </row>
    <row r="316" spans="1:37" ht="12.75">
      <c r="A316" s="748" t="s">
        <v>3326</v>
      </c>
      <c r="B316" s="71" t="s">
        <v>7218</v>
      </c>
      <c r="C316" s="680">
        <v>1</v>
      </c>
      <c r="D316" s="54" t="e">
        <f t="shared" si="19"/>
        <v>#VALUE!</v>
      </c>
      <c r="E316" s="54" t="str">
        <f>IFERROR(VLOOKUP(N316,Cennik!$A$4:$B436, 2, FALSE()) * O316 + VLOOKUP(P316,Cennik!$A$4:$B436, 2, FALSE()) * Q316 + VLOOKUP(R316,Cennik!$A$4:$B436, 2, FALSE()) * S316 + VLOOKUP(T316,Cennik!$A$4:$B436, 2, FALSE()) * U316 + VLOOKUP(V316,Cennik!$A$4:$B436, 2, FALSE()) * W316 + VLOOKUP(X316,Cennik!$A$4:$B436, 2, FALSE()) * Y316 + VLOOKUP(Z316,Cennik!$A$4:$B436, 2, FALSE()) * AA316 + VLOOKUP(AB316,Cennik!$A$4:$B436, 2, FALSE()) * AC316 + VLOOKUP(AD316,Cennik!$A$4:$B436, 2, FALSE()) * AE316 + VLOOKUP(AF316,Cennik!$A$4:$B436, 2, FALSE()) * AG316 + VLOOKUP(AH316,Cennik!$A$4:$B436, 2, FALSE()) * AI316 + VLOOKUP(AJ316,Cennik!$A$4:$B436, 2, FALSE()) * AK316 + VLOOKUP("Stamina",Cennik!$A$4:$B436,2,FALSE()) * L316,"Brak wartości")</f>
        <v>Brak wartości</v>
      </c>
      <c r="F316" s="5" t="s">
        <v>7219</v>
      </c>
      <c r="G316" s="18">
        <v>1</v>
      </c>
      <c r="H316" s="18" t="s">
        <v>4531</v>
      </c>
      <c r="I316" s="18" t="s">
        <v>1825</v>
      </c>
      <c r="J316" s="18"/>
      <c r="K316" s="18">
        <v>5</v>
      </c>
      <c r="L316" s="18">
        <v>10</v>
      </c>
      <c r="M316" s="18" t="s">
        <v>12656</v>
      </c>
      <c r="N316" s="184" t="s">
        <v>1047</v>
      </c>
      <c r="O316" s="184">
        <v>5</v>
      </c>
      <c r="P316" s="677" t="s">
        <v>5886</v>
      </c>
      <c r="Q316" s="677">
        <v>1</v>
      </c>
      <c r="R316" s="675" t="s">
        <v>40</v>
      </c>
      <c r="S316" s="675"/>
      <c r="T316" s="674" t="s">
        <v>40</v>
      </c>
      <c r="U316" s="674"/>
      <c r="V316" s="672" t="s">
        <v>40</v>
      </c>
      <c r="W316" s="672"/>
      <c r="X316" s="678" t="s">
        <v>40</v>
      </c>
      <c r="Y316" s="678"/>
      <c r="Z316" s="679" t="s">
        <v>40</v>
      </c>
      <c r="AA316" s="679"/>
      <c r="AB316" s="680" t="s">
        <v>40</v>
      </c>
      <c r="AC316" s="680"/>
      <c r="AD316" s="681" t="s">
        <v>40</v>
      </c>
      <c r="AE316" s="681"/>
      <c r="AF316" s="18" t="s">
        <v>40</v>
      </c>
      <c r="AG316" s="18"/>
      <c r="AH316" s="184" t="s">
        <v>40</v>
      </c>
      <c r="AI316" s="184"/>
      <c r="AJ316" s="677" t="s">
        <v>40</v>
      </c>
      <c r="AK316" s="677"/>
    </row>
    <row r="317" spans="1:37" ht="12.75">
      <c r="A317" s="748" t="s">
        <v>3326</v>
      </c>
      <c r="B317" s="71" t="s">
        <v>7223</v>
      </c>
      <c r="C317" s="680">
        <v>1</v>
      </c>
      <c r="D317" s="54" t="e">
        <f t="shared" si="19"/>
        <v>#VALUE!</v>
      </c>
      <c r="E317" s="54" t="str">
        <f>IFERROR(VLOOKUP(N317,Cennik!$A$4:$B436, 2, FALSE()) * O317 + VLOOKUP(P317,Cennik!$A$4:$B436, 2, FALSE()) * Q317 + VLOOKUP(R317,Cennik!$A$4:$B436, 2, FALSE()) * S317 + VLOOKUP(T317,Cennik!$A$4:$B436, 2, FALSE()) * U317 + VLOOKUP(V317,Cennik!$A$4:$B436, 2, FALSE()) * W317 + VLOOKUP(X317,Cennik!$A$4:$B436, 2, FALSE()) * Y317 + VLOOKUP(Z317,Cennik!$A$4:$B436, 2, FALSE()) * AA317 + VLOOKUP(AB317,Cennik!$A$4:$B436, 2, FALSE()) * AC317 + VLOOKUP(AD317,Cennik!$A$4:$B436, 2, FALSE()) * AE317 + VLOOKUP(AF317,Cennik!$A$4:$B436, 2, FALSE()) * AG317 + VLOOKUP(AH317,Cennik!$A$4:$B436, 2, FALSE()) * AI317 + VLOOKUP(AJ317,Cennik!$A$4:$B436, 2, FALSE()) * AK317 + VLOOKUP("Stamina",Cennik!$A$4:$B436,2,FALSE()) * L317,"Brak wartości")</f>
        <v>Brak wartości</v>
      </c>
      <c r="F317" s="5" t="s">
        <v>7224</v>
      </c>
      <c r="G317" s="18">
        <v>1</v>
      </c>
      <c r="H317" s="18" t="s">
        <v>4531</v>
      </c>
      <c r="I317" s="18" t="s">
        <v>1825</v>
      </c>
      <c r="J317" s="18"/>
      <c r="K317" s="18">
        <v>5</v>
      </c>
      <c r="L317" s="18">
        <v>10</v>
      </c>
      <c r="M317" s="18" t="s">
        <v>12656</v>
      </c>
      <c r="N317" s="184" t="s">
        <v>1047</v>
      </c>
      <c r="O317" s="184">
        <v>5</v>
      </c>
      <c r="P317" s="677" t="s">
        <v>5886</v>
      </c>
      <c r="Q317" s="677">
        <v>1</v>
      </c>
      <c r="R317" s="675" t="s">
        <v>40</v>
      </c>
      <c r="S317" s="675"/>
      <c r="T317" s="674" t="s">
        <v>40</v>
      </c>
      <c r="U317" s="674"/>
      <c r="V317" s="672" t="s">
        <v>40</v>
      </c>
      <c r="W317" s="672"/>
      <c r="X317" s="678" t="s">
        <v>40</v>
      </c>
      <c r="Y317" s="678"/>
      <c r="Z317" s="679" t="s">
        <v>40</v>
      </c>
      <c r="AA317" s="679"/>
      <c r="AB317" s="680" t="s">
        <v>40</v>
      </c>
      <c r="AC317" s="680"/>
      <c r="AD317" s="681" t="s">
        <v>40</v>
      </c>
      <c r="AE317" s="681"/>
      <c r="AF317" s="18" t="s">
        <v>40</v>
      </c>
      <c r="AG317" s="18"/>
      <c r="AH317" s="184" t="s">
        <v>40</v>
      </c>
      <c r="AI317" s="184"/>
      <c r="AJ317" s="677" t="s">
        <v>40</v>
      </c>
      <c r="AK317" s="677"/>
    </row>
    <row r="318" spans="1:37" ht="12.75">
      <c r="A318" s="748" t="s">
        <v>3326</v>
      </c>
      <c r="B318" s="71" t="s">
        <v>7248</v>
      </c>
      <c r="C318" s="680">
        <v>1</v>
      </c>
      <c r="D318" s="54" t="e">
        <f t="shared" si="19"/>
        <v>#VALUE!</v>
      </c>
      <c r="E318" s="54" t="str">
        <f>IFERROR(VLOOKUP(N318,Cennik!$A$4:$B436, 2, FALSE()) * O318 + VLOOKUP(P318,Cennik!$A$4:$B436, 2, FALSE()) * Q318 + VLOOKUP(R318,Cennik!$A$4:$B436, 2, FALSE()) * S318 + VLOOKUP(T318,Cennik!$A$4:$B436, 2, FALSE()) * U318 + VLOOKUP(V318,Cennik!$A$4:$B436, 2, FALSE()) * W318 + VLOOKUP(X318,Cennik!$A$4:$B436, 2, FALSE()) * Y318 + VLOOKUP(Z318,Cennik!$A$4:$B436, 2, FALSE()) * AA318 + VLOOKUP(AB318,Cennik!$A$4:$B436, 2, FALSE()) * AC318 + VLOOKUP(AD318,Cennik!$A$4:$B436, 2, FALSE()) * AE318 + VLOOKUP(AF318,Cennik!$A$4:$B436, 2, FALSE()) * AG318 + VLOOKUP(AH318,Cennik!$A$4:$B436, 2, FALSE()) * AI318 + VLOOKUP(AJ318,Cennik!$A$4:$B436, 2, FALSE()) * AK318 + VLOOKUP("Stamina",Cennik!$A$4:$B436,2,FALSE()) * L318,"Brak wartości")</f>
        <v>Brak wartości</v>
      </c>
      <c r="F318" s="5" t="s">
        <v>7249</v>
      </c>
      <c r="G318" s="18">
        <v>1</v>
      </c>
      <c r="H318" s="18" t="s">
        <v>4531</v>
      </c>
      <c r="I318" s="18" t="s">
        <v>1825</v>
      </c>
      <c r="J318" s="18"/>
      <c r="K318" s="18">
        <v>5</v>
      </c>
      <c r="L318" s="18">
        <v>10</v>
      </c>
      <c r="M318" s="18" t="s">
        <v>12656</v>
      </c>
      <c r="N318" s="184" t="s">
        <v>1047</v>
      </c>
      <c r="O318" s="184">
        <v>5</v>
      </c>
      <c r="P318" s="677" t="s">
        <v>5886</v>
      </c>
      <c r="Q318" s="677">
        <v>1</v>
      </c>
      <c r="R318" s="675" t="s">
        <v>40</v>
      </c>
      <c r="S318" s="675"/>
      <c r="T318" s="674" t="s">
        <v>40</v>
      </c>
      <c r="U318" s="674"/>
      <c r="V318" s="672" t="s">
        <v>40</v>
      </c>
      <c r="W318" s="672"/>
      <c r="X318" s="678" t="s">
        <v>40</v>
      </c>
      <c r="Y318" s="678"/>
      <c r="Z318" s="679" t="s">
        <v>40</v>
      </c>
      <c r="AA318" s="679"/>
      <c r="AB318" s="680" t="s">
        <v>40</v>
      </c>
      <c r="AC318" s="680"/>
      <c r="AD318" s="681" t="s">
        <v>40</v>
      </c>
      <c r="AE318" s="681"/>
      <c r="AF318" s="18" t="s">
        <v>40</v>
      </c>
      <c r="AG318" s="18"/>
      <c r="AH318" s="184" t="s">
        <v>40</v>
      </c>
      <c r="AI318" s="184"/>
      <c r="AJ318" s="677" t="s">
        <v>40</v>
      </c>
      <c r="AK318" s="677"/>
    </row>
    <row r="319" spans="1:37" ht="12.75">
      <c r="A319" s="748" t="s">
        <v>3326</v>
      </c>
      <c r="B319" s="71" t="s">
        <v>7257</v>
      </c>
      <c r="C319" s="680">
        <v>1</v>
      </c>
      <c r="D319" s="54" t="e">
        <f t="shared" si="19"/>
        <v>#VALUE!</v>
      </c>
      <c r="E319" s="54" t="str">
        <f>IFERROR(VLOOKUP(N319,Cennik!$A$4:$B436, 2, FALSE()) * O319 + VLOOKUP(P319,Cennik!$A$4:$B436, 2, FALSE()) * Q319 + VLOOKUP(R319,Cennik!$A$4:$B436, 2, FALSE()) * S319 + VLOOKUP(T319,Cennik!$A$4:$B436, 2, FALSE()) * U319 + VLOOKUP(V319,Cennik!$A$4:$B436, 2, FALSE()) * W319 + VLOOKUP(X319,Cennik!$A$4:$B436, 2, FALSE()) * Y319 + VLOOKUP(Z319,Cennik!$A$4:$B436, 2, FALSE()) * AA319 + VLOOKUP(AB319,Cennik!$A$4:$B436, 2, FALSE()) * AC319 + VLOOKUP(AD319,Cennik!$A$4:$B436, 2, FALSE()) * AE319 + VLOOKUP(AF319,Cennik!$A$4:$B436, 2, FALSE()) * AG319 + VLOOKUP(AH319,Cennik!$A$4:$B436, 2, FALSE()) * AI319 + VLOOKUP(AJ319,Cennik!$A$4:$B436, 2, FALSE()) * AK319 + VLOOKUP("Stamina",Cennik!$A$4:$B436,2,FALSE()) * L319,"Brak wartości")</f>
        <v>Brak wartości</v>
      </c>
      <c r="F319" s="5" t="s">
        <v>7258</v>
      </c>
      <c r="G319" s="18">
        <v>1</v>
      </c>
      <c r="H319" s="18" t="s">
        <v>4531</v>
      </c>
      <c r="I319" s="18" t="s">
        <v>1825</v>
      </c>
      <c r="J319" s="18"/>
      <c r="K319" s="18">
        <v>5</v>
      </c>
      <c r="L319" s="18">
        <v>10</v>
      </c>
      <c r="M319" s="18" t="s">
        <v>12656</v>
      </c>
      <c r="N319" s="184" t="s">
        <v>1047</v>
      </c>
      <c r="O319" s="184">
        <v>5</v>
      </c>
      <c r="P319" s="677" t="s">
        <v>5886</v>
      </c>
      <c r="Q319" s="677">
        <v>1</v>
      </c>
      <c r="R319" s="675" t="s">
        <v>40</v>
      </c>
      <c r="S319" s="675"/>
      <c r="T319" s="674" t="s">
        <v>40</v>
      </c>
      <c r="U319" s="674"/>
      <c r="V319" s="672" t="s">
        <v>40</v>
      </c>
      <c r="W319" s="672"/>
      <c r="X319" s="678" t="s">
        <v>40</v>
      </c>
      <c r="Y319" s="678"/>
      <c r="Z319" s="679" t="s">
        <v>40</v>
      </c>
      <c r="AA319" s="679"/>
      <c r="AB319" s="680" t="s">
        <v>40</v>
      </c>
      <c r="AC319" s="680"/>
      <c r="AD319" s="681" t="s">
        <v>40</v>
      </c>
      <c r="AE319" s="681"/>
      <c r="AF319" s="18" t="s">
        <v>40</v>
      </c>
      <c r="AG319" s="18"/>
      <c r="AH319" s="184" t="s">
        <v>40</v>
      </c>
      <c r="AI319" s="184"/>
      <c r="AJ319" s="677" t="s">
        <v>40</v>
      </c>
      <c r="AK319" s="677"/>
    </row>
    <row r="320" spans="1:37" ht="12.75">
      <c r="A320" s="748" t="s">
        <v>3326</v>
      </c>
      <c r="B320" s="71" t="s">
        <v>7262</v>
      </c>
      <c r="C320" s="680">
        <v>1</v>
      </c>
      <c r="D320" s="54" t="e">
        <f t="shared" si="19"/>
        <v>#VALUE!</v>
      </c>
      <c r="E320" s="54" t="str">
        <f>IFERROR(VLOOKUP(N320,Cennik!$A$4:$B436, 2, FALSE()) * O320 + VLOOKUP(P320,Cennik!$A$4:$B436, 2, FALSE()) * Q320 + VLOOKUP(R320,Cennik!$A$4:$B436, 2, FALSE()) * S320 + VLOOKUP(T320,Cennik!$A$4:$B436, 2, FALSE()) * U320 + VLOOKUP(V320,Cennik!$A$4:$B436, 2, FALSE()) * W320 + VLOOKUP(X320,Cennik!$A$4:$B436, 2, FALSE()) * Y320 + VLOOKUP(Z320,Cennik!$A$4:$B436, 2, FALSE()) * AA320 + VLOOKUP(AB320,Cennik!$A$4:$B436, 2, FALSE()) * AC320 + VLOOKUP(AD320,Cennik!$A$4:$B436, 2, FALSE()) * AE320 + VLOOKUP(AF320,Cennik!$A$4:$B436, 2, FALSE()) * AG320 + VLOOKUP(AH320,Cennik!$A$4:$B436, 2, FALSE()) * AI320 + VLOOKUP(AJ320,Cennik!$A$4:$B436, 2, FALSE()) * AK320 + VLOOKUP("Stamina",Cennik!$A$4:$B436,2,FALSE()) * L320,"Brak wartości")</f>
        <v>Brak wartości</v>
      </c>
      <c r="F320" s="5" t="s">
        <v>7263</v>
      </c>
      <c r="G320" s="18">
        <v>1</v>
      </c>
      <c r="H320" s="18" t="s">
        <v>4531</v>
      </c>
      <c r="I320" s="18" t="s">
        <v>1825</v>
      </c>
      <c r="J320" s="18"/>
      <c r="K320" s="18">
        <v>5</v>
      </c>
      <c r="L320" s="18">
        <v>10</v>
      </c>
      <c r="M320" s="18" t="s">
        <v>12656</v>
      </c>
      <c r="N320" s="184" t="s">
        <v>5881</v>
      </c>
      <c r="O320" s="184">
        <v>1</v>
      </c>
      <c r="P320" s="677" t="s">
        <v>5886</v>
      </c>
      <c r="Q320" s="677">
        <v>1</v>
      </c>
      <c r="R320" s="675" t="s">
        <v>40</v>
      </c>
      <c r="S320" s="675"/>
      <c r="T320" s="674" t="s">
        <v>40</v>
      </c>
      <c r="U320" s="674"/>
      <c r="V320" s="672" t="s">
        <v>40</v>
      </c>
      <c r="W320" s="672"/>
      <c r="X320" s="678" t="s">
        <v>40</v>
      </c>
      <c r="Y320" s="678"/>
      <c r="Z320" s="679" t="s">
        <v>40</v>
      </c>
      <c r="AA320" s="679"/>
      <c r="AB320" s="680" t="s">
        <v>40</v>
      </c>
      <c r="AC320" s="680"/>
      <c r="AD320" s="681" t="s">
        <v>40</v>
      </c>
      <c r="AE320" s="681"/>
      <c r="AF320" s="18" t="s">
        <v>40</v>
      </c>
      <c r="AG320" s="18"/>
      <c r="AH320" s="184" t="s">
        <v>40</v>
      </c>
      <c r="AI320" s="184"/>
      <c r="AJ320" s="677" t="s">
        <v>40</v>
      </c>
      <c r="AK320" s="677"/>
    </row>
    <row r="321" spans="1:37" ht="12.75">
      <c r="A321" s="748" t="s">
        <v>3326</v>
      </c>
      <c r="B321" s="71" t="s">
        <v>7267</v>
      </c>
      <c r="C321" s="680">
        <v>1</v>
      </c>
      <c r="D321" s="54" t="e">
        <f t="shared" si="19"/>
        <v>#VALUE!</v>
      </c>
      <c r="E321" s="54" t="str">
        <f>IFERROR(VLOOKUP(N321,Cennik!$A$4:$B436, 2, FALSE()) * O321 + VLOOKUP(P321,Cennik!$A$4:$B436, 2, FALSE()) * Q321 + VLOOKUP(R321,Cennik!$A$4:$B436, 2, FALSE()) * S321 + VLOOKUP(T321,Cennik!$A$4:$B436, 2, FALSE()) * U321 + VLOOKUP(V321,Cennik!$A$4:$B436, 2, FALSE()) * W321 + VLOOKUP(X321,Cennik!$A$4:$B436, 2, FALSE()) * Y321 + VLOOKUP(Z321,Cennik!$A$4:$B436, 2, FALSE()) * AA321 + VLOOKUP(AB321,Cennik!$A$4:$B436, 2, FALSE()) * AC321 + VLOOKUP(AD321,Cennik!$A$4:$B436, 2, FALSE()) * AE321 + VLOOKUP(AF321,Cennik!$A$4:$B436, 2, FALSE()) * AG321 + VLOOKUP(AH321,Cennik!$A$4:$B436, 2, FALSE()) * AI321 + VLOOKUP(AJ321,Cennik!$A$4:$B436, 2, FALSE()) * AK321 + VLOOKUP("Stamina",Cennik!$A$4:$B436,2,FALSE()) * L321,"Brak wartości")</f>
        <v>Brak wartości</v>
      </c>
      <c r="F321" s="5" t="s">
        <v>7268</v>
      </c>
      <c r="G321" s="18">
        <v>1</v>
      </c>
      <c r="H321" s="18" t="s">
        <v>4531</v>
      </c>
      <c r="I321" s="18" t="s">
        <v>1825</v>
      </c>
      <c r="J321" s="18"/>
      <c r="K321" s="18">
        <v>5</v>
      </c>
      <c r="L321" s="18">
        <v>10</v>
      </c>
      <c r="M321" s="18" t="s">
        <v>12656</v>
      </c>
      <c r="N321" s="184" t="s">
        <v>5881</v>
      </c>
      <c r="O321" s="184">
        <v>1</v>
      </c>
      <c r="P321" s="677" t="s">
        <v>5886</v>
      </c>
      <c r="Q321" s="677">
        <v>1</v>
      </c>
      <c r="R321" s="675" t="s">
        <v>40</v>
      </c>
      <c r="S321" s="675"/>
      <c r="T321" s="674" t="s">
        <v>40</v>
      </c>
      <c r="U321" s="674"/>
      <c r="V321" s="672" t="s">
        <v>40</v>
      </c>
      <c r="W321" s="672"/>
      <c r="X321" s="678" t="s">
        <v>40</v>
      </c>
      <c r="Y321" s="678"/>
      <c r="Z321" s="679" t="s">
        <v>40</v>
      </c>
      <c r="AA321" s="679"/>
      <c r="AB321" s="680" t="s">
        <v>40</v>
      </c>
      <c r="AC321" s="680"/>
      <c r="AD321" s="681" t="s">
        <v>40</v>
      </c>
      <c r="AE321" s="681"/>
      <c r="AF321" s="18" t="s">
        <v>40</v>
      </c>
      <c r="AG321" s="18"/>
      <c r="AH321" s="184" t="s">
        <v>40</v>
      </c>
      <c r="AI321" s="184"/>
      <c r="AJ321" s="677" t="s">
        <v>40</v>
      </c>
      <c r="AK321" s="677"/>
    </row>
    <row r="322" spans="1:37" ht="12.75">
      <c r="A322" s="748" t="s">
        <v>3326</v>
      </c>
      <c r="B322" s="71" t="s">
        <v>7272</v>
      </c>
      <c r="C322" s="680">
        <v>1</v>
      </c>
      <c r="D322" s="54" t="e">
        <f t="shared" si="19"/>
        <v>#VALUE!</v>
      </c>
      <c r="E322" s="54" t="str">
        <f>IFERROR(VLOOKUP(N322,Cennik!$A$4:$B436, 2, FALSE()) * O322 + VLOOKUP(P322,Cennik!$A$4:$B436, 2, FALSE()) * Q322 + VLOOKUP(R322,Cennik!$A$4:$B436, 2, FALSE()) * S322 + VLOOKUP(T322,Cennik!$A$4:$B436, 2, FALSE()) * U322 + VLOOKUP(V322,Cennik!$A$4:$B436, 2, FALSE()) * W322 + VLOOKUP(X322,Cennik!$A$4:$B436, 2, FALSE()) * Y322 + VLOOKUP(Z322,Cennik!$A$4:$B436, 2, FALSE()) * AA322 + VLOOKUP(AB322,Cennik!$A$4:$B436, 2, FALSE()) * AC322 + VLOOKUP(AD322,Cennik!$A$4:$B436, 2, FALSE()) * AE322 + VLOOKUP(AF322,Cennik!$A$4:$B436, 2, FALSE()) * AG322 + VLOOKUP(AH322,Cennik!$A$4:$B436, 2, FALSE()) * AI322 + VLOOKUP(AJ322,Cennik!$A$4:$B436, 2, FALSE()) * AK322 + VLOOKUP("Stamina",Cennik!$A$4:$B436,2,FALSE()) * L322,"Brak wartości")</f>
        <v>Brak wartości</v>
      </c>
      <c r="F322" s="5" t="s">
        <v>7273</v>
      </c>
      <c r="G322" s="18">
        <v>1</v>
      </c>
      <c r="H322" s="18" t="s">
        <v>4531</v>
      </c>
      <c r="I322" s="18" t="s">
        <v>1825</v>
      </c>
      <c r="J322" s="18"/>
      <c r="K322" s="18">
        <v>5</v>
      </c>
      <c r="L322" s="18">
        <v>10</v>
      </c>
      <c r="M322" s="18" t="s">
        <v>12656</v>
      </c>
      <c r="N322" s="184" t="s">
        <v>5881</v>
      </c>
      <c r="O322" s="184">
        <v>1</v>
      </c>
      <c r="P322" s="677" t="s">
        <v>5886</v>
      </c>
      <c r="Q322" s="677">
        <v>1</v>
      </c>
      <c r="R322" s="675" t="s">
        <v>40</v>
      </c>
      <c r="S322" s="675"/>
      <c r="T322" s="674" t="s">
        <v>40</v>
      </c>
      <c r="U322" s="674"/>
      <c r="V322" s="672" t="s">
        <v>40</v>
      </c>
      <c r="W322" s="672"/>
      <c r="X322" s="678" t="s">
        <v>40</v>
      </c>
      <c r="Y322" s="678"/>
      <c r="Z322" s="679" t="s">
        <v>40</v>
      </c>
      <c r="AA322" s="679"/>
      <c r="AB322" s="680" t="s">
        <v>40</v>
      </c>
      <c r="AC322" s="680"/>
      <c r="AD322" s="681" t="s">
        <v>40</v>
      </c>
      <c r="AE322" s="681"/>
      <c r="AF322" s="18" t="s">
        <v>40</v>
      </c>
      <c r="AG322" s="18"/>
      <c r="AH322" s="184" t="s">
        <v>40</v>
      </c>
      <c r="AI322" s="184"/>
      <c r="AJ322" s="677" t="s">
        <v>40</v>
      </c>
      <c r="AK322" s="677"/>
    </row>
    <row r="323" spans="1:37" ht="12.75">
      <c r="A323" s="748" t="s">
        <v>3326</v>
      </c>
      <c r="B323" s="71" t="s">
        <v>7277</v>
      </c>
      <c r="C323" s="680">
        <v>1</v>
      </c>
      <c r="D323" s="54" t="e">
        <f t="shared" si="19"/>
        <v>#VALUE!</v>
      </c>
      <c r="E323" s="54" t="str">
        <f>IFERROR(VLOOKUP(N323,Cennik!$A$4:$B436, 2, FALSE()) * O323 + VLOOKUP(P323,Cennik!$A$4:$B436, 2, FALSE()) * Q323 + VLOOKUP(R323,Cennik!$A$4:$B436, 2, FALSE()) * S323 + VLOOKUP(T323,Cennik!$A$4:$B436, 2, FALSE()) * U323 + VLOOKUP(V323,Cennik!$A$4:$B436, 2, FALSE()) * W323 + VLOOKUP(X323,Cennik!$A$4:$B436, 2, FALSE()) * Y323 + VLOOKUP(Z323,Cennik!$A$4:$B436, 2, FALSE()) * AA323 + VLOOKUP(AB323,Cennik!$A$4:$B436, 2, FALSE()) * AC323 + VLOOKUP(AD323,Cennik!$A$4:$B436, 2, FALSE()) * AE323 + VLOOKUP(AF323,Cennik!$A$4:$B436, 2, FALSE()) * AG323 + VLOOKUP(AH323,Cennik!$A$4:$B436, 2, FALSE()) * AI323 + VLOOKUP(AJ323,Cennik!$A$4:$B436, 2, FALSE()) * AK323 + VLOOKUP("Stamina",Cennik!$A$4:$B436,2,FALSE()) * L323,"Brak wartości")</f>
        <v>Brak wartości</v>
      </c>
      <c r="F323" s="5" t="s">
        <v>7278</v>
      </c>
      <c r="G323" s="18">
        <v>1</v>
      </c>
      <c r="H323" s="18" t="s">
        <v>4531</v>
      </c>
      <c r="I323" s="18" t="s">
        <v>1825</v>
      </c>
      <c r="J323" s="18"/>
      <c r="K323" s="18">
        <v>5</v>
      </c>
      <c r="L323" s="18">
        <v>10</v>
      </c>
      <c r="M323" s="18" t="s">
        <v>12656</v>
      </c>
      <c r="N323" s="184" t="s">
        <v>5881</v>
      </c>
      <c r="O323" s="184">
        <v>1</v>
      </c>
      <c r="P323" s="677" t="s">
        <v>5886</v>
      </c>
      <c r="Q323" s="677">
        <v>1</v>
      </c>
      <c r="R323" s="675" t="s">
        <v>40</v>
      </c>
      <c r="S323" s="675"/>
      <c r="T323" s="674" t="s">
        <v>40</v>
      </c>
      <c r="U323" s="674"/>
      <c r="V323" s="672" t="s">
        <v>40</v>
      </c>
      <c r="W323" s="672"/>
      <c r="X323" s="678" t="s">
        <v>40</v>
      </c>
      <c r="Y323" s="678"/>
      <c r="Z323" s="679" t="s">
        <v>40</v>
      </c>
      <c r="AA323" s="679"/>
      <c r="AB323" s="680" t="s">
        <v>40</v>
      </c>
      <c r="AC323" s="680"/>
      <c r="AD323" s="681" t="s">
        <v>40</v>
      </c>
      <c r="AE323" s="681"/>
      <c r="AF323" s="18" t="s">
        <v>40</v>
      </c>
      <c r="AG323" s="18"/>
      <c r="AH323" s="184" t="s">
        <v>40</v>
      </c>
      <c r="AI323" s="184"/>
      <c r="AJ323" s="677" t="s">
        <v>40</v>
      </c>
      <c r="AK323" s="677"/>
    </row>
    <row r="324" spans="1:37" ht="12.75">
      <c r="A324" s="748" t="s">
        <v>3326</v>
      </c>
      <c r="B324" s="71" t="s">
        <v>7282</v>
      </c>
      <c r="C324" s="680">
        <v>1</v>
      </c>
      <c r="D324" s="54" t="e">
        <f t="shared" si="19"/>
        <v>#VALUE!</v>
      </c>
      <c r="E324" s="54" t="str">
        <f>IFERROR(VLOOKUP(N324,Cennik!$A$4:$B436, 2, FALSE()) * O324 + VLOOKUP(P324,Cennik!$A$4:$B436, 2, FALSE()) * Q324 + VLOOKUP(R324,Cennik!$A$4:$B436, 2, FALSE()) * S324 + VLOOKUP(T324,Cennik!$A$4:$B436, 2, FALSE()) * U324 + VLOOKUP(V324,Cennik!$A$4:$B436, 2, FALSE()) * W324 + VLOOKUP(X324,Cennik!$A$4:$B436, 2, FALSE()) * Y324 + VLOOKUP(Z324,Cennik!$A$4:$B436, 2, FALSE()) * AA324 + VLOOKUP(AB324,Cennik!$A$4:$B436, 2, FALSE()) * AC324 + VLOOKUP(AD324,Cennik!$A$4:$B436, 2, FALSE()) * AE324 + VLOOKUP(AF324,Cennik!$A$4:$B436, 2, FALSE()) * AG324 + VLOOKUP(AH324,Cennik!$A$4:$B436, 2, FALSE()) * AI324 + VLOOKUP(AJ324,Cennik!$A$4:$B436, 2, FALSE()) * AK324 + VLOOKUP("Stamina",Cennik!$A$4:$B436,2,FALSE()) * L324,"Brak wartości")</f>
        <v>Brak wartości</v>
      </c>
      <c r="F324" s="5" t="s">
        <v>7283</v>
      </c>
      <c r="G324" s="18">
        <v>1</v>
      </c>
      <c r="H324" s="18" t="s">
        <v>4531</v>
      </c>
      <c r="I324" s="18" t="s">
        <v>1825</v>
      </c>
      <c r="J324" s="18"/>
      <c r="K324" s="18">
        <v>5</v>
      </c>
      <c r="L324" s="18">
        <v>10</v>
      </c>
      <c r="M324" s="18" t="s">
        <v>12656</v>
      </c>
      <c r="N324" s="184" t="s">
        <v>5881</v>
      </c>
      <c r="O324" s="184">
        <v>1</v>
      </c>
      <c r="P324" s="677" t="s">
        <v>5886</v>
      </c>
      <c r="Q324" s="677">
        <v>1</v>
      </c>
      <c r="R324" s="675" t="s">
        <v>40</v>
      </c>
      <c r="S324" s="675"/>
      <c r="T324" s="674" t="s">
        <v>40</v>
      </c>
      <c r="U324" s="674"/>
      <c r="V324" s="672" t="s">
        <v>40</v>
      </c>
      <c r="W324" s="672"/>
      <c r="X324" s="678" t="s">
        <v>40</v>
      </c>
      <c r="Y324" s="678"/>
      <c r="Z324" s="679" t="s">
        <v>40</v>
      </c>
      <c r="AA324" s="679"/>
      <c r="AB324" s="680" t="s">
        <v>40</v>
      </c>
      <c r="AC324" s="680"/>
      <c r="AD324" s="681" t="s">
        <v>40</v>
      </c>
      <c r="AE324" s="681"/>
      <c r="AF324" s="18" t="s">
        <v>40</v>
      </c>
      <c r="AG324" s="18"/>
      <c r="AH324" s="184" t="s">
        <v>40</v>
      </c>
      <c r="AI324" s="184"/>
      <c r="AJ324" s="677" t="s">
        <v>40</v>
      </c>
      <c r="AK324" s="677"/>
    </row>
    <row r="325" spans="1:37" ht="12.75">
      <c r="A325" s="748" t="s">
        <v>3326</v>
      </c>
      <c r="B325" s="71" t="s">
        <v>7287</v>
      </c>
      <c r="C325" s="680">
        <v>1</v>
      </c>
      <c r="D325" s="54" t="e">
        <f t="shared" si="19"/>
        <v>#VALUE!</v>
      </c>
      <c r="E325" s="54" t="str">
        <f>IFERROR(VLOOKUP(N325,Cennik!$A$4:$B436, 2, FALSE()) * O325 + VLOOKUP(P325,Cennik!$A$4:$B436, 2, FALSE()) * Q325 + VLOOKUP(R325,Cennik!$A$4:$B436, 2, FALSE()) * S325 + VLOOKUP(T325,Cennik!$A$4:$B436, 2, FALSE()) * U325 + VLOOKUP(V325,Cennik!$A$4:$B436, 2, FALSE()) * W325 + VLOOKUP(X325,Cennik!$A$4:$B436, 2, FALSE()) * Y325 + VLOOKUP(Z325,Cennik!$A$4:$B436, 2, FALSE()) * AA325 + VLOOKUP(AB325,Cennik!$A$4:$B436, 2, FALSE()) * AC325 + VLOOKUP(AD325,Cennik!$A$4:$B436, 2, FALSE()) * AE325 + VLOOKUP(AF325,Cennik!$A$4:$B436, 2, FALSE()) * AG325 + VLOOKUP(AH325,Cennik!$A$4:$B436, 2, FALSE()) * AI325 + VLOOKUP(AJ325,Cennik!$A$4:$B436, 2, FALSE()) * AK325 + VLOOKUP("Stamina",Cennik!$A$4:$B436,2,FALSE()) * L325,"Brak wartości")</f>
        <v>Brak wartości</v>
      </c>
      <c r="F325" s="5" t="s">
        <v>7288</v>
      </c>
      <c r="G325" s="18">
        <v>1</v>
      </c>
      <c r="H325" s="18" t="s">
        <v>4531</v>
      </c>
      <c r="I325" s="18" t="s">
        <v>1825</v>
      </c>
      <c r="J325" s="18"/>
      <c r="K325" s="18">
        <v>5</v>
      </c>
      <c r="L325" s="18">
        <v>10</v>
      </c>
      <c r="M325" s="18" t="s">
        <v>12656</v>
      </c>
      <c r="N325" s="184" t="s">
        <v>5881</v>
      </c>
      <c r="O325" s="184">
        <v>1</v>
      </c>
      <c r="P325" s="677" t="s">
        <v>5886</v>
      </c>
      <c r="Q325" s="677">
        <v>1</v>
      </c>
      <c r="R325" s="675" t="s">
        <v>40</v>
      </c>
      <c r="S325" s="675"/>
      <c r="T325" s="674" t="s">
        <v>40</v>
      </c>
      <c r="U325" s="674"/>
      <c r="V325" s="672" t="s">
        <v>40</v>
      </c>
      <c r="W325" s="672"/>
      <c r="X325" s="678" t="s">
        <v>40</v>
      </c>
      <c r="Y325" s="678"/>
      <c r="Z325" s="679" t="s">
        <v>40</v>
      </c>
      <c r="AA325" s="679"/>
      <c r="AB325" s="680" t="s">
        <v>40</v>
      </c>
      <c r="AC325" s="680"/>
      <c r="AD325" s="681" t="s">
        <v>40</v>
      </c>
      <c r="AE325" s="681"/>
      <c r="AF325" s="18" t="s">
        <v>40</v>
      </c>
      <c r="AG325" s="18"/>
      <c r="AH325" s="184" t="s">
        <v>40</v>
      </c>
      <c r="AI325" s="184"/>
      <c r="AJ325" s="677" t="s">
        <v>40</v>
      </c>
      <c r="AK325" s="677"/>
    </row>
    <row r="326" spans="1:37" ht="12.75">
      <c r="A326" s="748" t="s">
        <v>3326</v>
      </c>
      <c r="B326" s="71" t="s">
        <v>7292</v>
      </c>
      <c r="C326" s="680">
        <v>1</v>
      </c>
      <c r="D326" s="54" t="e">
        <f t="shared" si="19"/>
        <v>#VALUE!</v>
      </c>
      <c r="E326" s="54" t="str">
        <f>IFERROR(VLOOKUP(N326,Cennik!$A$4:$B436, 2, FALSE()) * O326 + VLOOKUP(P326,Cennik!$A$4:$B436, 2, FALSE()) * Q326 + VLOOKUP(R326,Cennik!$A$4:$B436, 2, FALSE()) * S326 + VLOOKUP(T326,Cennik!$A$4:$B436, 2, FALSE()) * U326 + VLOOKUP(V326,Cennik!$A$4:$B436, 2, FALSE()) * W326 + VLOOKUP(X326,Cennik!$A$4:$B436, 2, FALSE()) * Y326 + VLOOKUP(Z326,Cennik!$A$4:$B436, 2, FALSE()) * AA326 + VLOOKUP(AB326,Cennik!$A$4:$B436, 2, FALSE()) * AC326 + VLOOKUP(AD326,Cennik!$A$4:$B436, 2, FALSE()) * AE326 + VLOOKUP(AF326,Cennik!$A$4:$B436, 2, FALSE()) * AG326 + VLOOKUP(AH326,Cennik!$A$4:$B436, 2, FALSE()) * AI326 + VLOOKUP(AJ326,Cennik!$A$4:$B436, 2, FALSE()) * AK326 + VLOOKUP("Stamina",Cennik!$A$4:$B436,2,FALSE()) * L326,"Brak wartości")</f>
        <v>Brak wartości</v>
      </c>
      <c r="F326" s="5" t="s">
        <v>7293</v>
      </c>
      <c r="G326" s="18">
        <v>1</v>
      </c>
      <c r="H326" s="18" t="s">
        <v>4531</v>
      </c>
      <c r="I326" s="18" t="s">
        <v>1825</v>
      </c>
      <c r="J326" s="18"/>
      <c r="K326" s="18">
        <v>5</v>
      </c>
      <c r="L326" s="18">
        <v>10</v>
      </c>
      <c r="M326" s="18" t="s">
        <v>12656</v>
      </c>
      <c r="N326" s="184" t="s">
        <v>5881</v>
      </c>
      <c r="O326" s="184">
        <v>1</v>
      </c>
      <c r="P326" s="677" t="s">
        <v>5886</v>
      </c>
      <c r="Q326" s="677">
        <v>1</v>
      </c>
      <c r="R326" s="675" t="s">
        <v>40</v>
      </c>
      <c r="S326" s="675"/>
      <c r="T326" s="674" t="s">
        <v>40</v>
      </c>
      <c r="U326" s="674"/>
      <c r="V326" s="672" t="s">
        <v>40</v>
      </c>
      <c r="W326" s="672"/>
      <c r="X326" s="678" t="s">
        <v>40</v>
      </c>
      <c r="Y326" s="678"/>
      <c r="Z326" s="679" t="s">
        <v>40</v>
      </c>
      <c r="AA326" s="679"/>
      <c r="AB326" s="680" t="s">
        <v>40</v>
      </c>
      <c r="AC326" s="680"/>
      <c r="AD326" s="681" t="s">
        <v>40</v>
      </c>
      <c r="AE326" s="681"/>
      <c r="AF326" s="18" t="s">
        <v>40</v>
      </c>
      <c r="AG326" s="18"/>
      <c r="AH326" s="184" t="s">
        <v>40</v>
      </c>
      <c r="AI326" s="184"/>
      <c r="AJ326" s="677" t="s">
        <v>40</v>
      </c>
      <c r="AK326" s="677"/>
    </row>
    <row r="327" spans="1:37" ht="12.75">
      <c r="A327" s="748" t="s">
        <v>3326</v>
      </c>
      <c r="B327" s="71" t="s">
        <v>7297</v>
      </c>
      <c r="C327" s="680">
        <v>1</v>
      </c>
      <c r="D327" s="54" t="e">
        <f t="shared" si="19"/>
        <v>#VALUE!</v>
      </c>
      <c r="E327" s="54" t="str">
        <f>IFERROR(VLOOKUP(N327,Cennik!$A$4:$B436, 2, FALSE()) * O327 + VLOOKUP(P327,Cennik!$A$4:$B436, 2, FALSE()) * Q327 + VLOOKUP(R327,Cennik!$A$4:$B436, 2, FALSE()) * S327 + VLOOKUP(T327,Cennik!$A$4:$B436, 2, FALSE()) * U327 + VLOOKUP(V327,Cennik!$A$4:$B436, 2, FALSE()) * W327 + VLOOKUP(X327,Cennik!$A$4:$B436, 2, FALSE()) * Y327 + VLOOKUP(Z327,Cennik!$A$4:$B436, 2, FALSE()) * AA327 + VLOOKUP(AB327,Cennik!$A$4:$B436, 2, FALSE()) * AC327 + VLOOKUP(AD327,Cennik!$A$4:$B436, 2, FALSE()) * AE327 + VLOOKUP(AF327,Cennik!$A$4:$B436, 2, FALSE()) * AG327 + VLOOKUP(AH327,Cennik!$A$4:$B436, 2, FALSE()) * AI327 + VLOOKUP(AJ327,Cennik!$A$4:$B436, 2, FALSE()) * AK327 + VLOOKUP("Stamina",Cennik!$A$4:$B436,2,FALSE()) * L327,"Brak wartości")</f>
        <v>Brak wartości</v>
      </c>
      <c r="F327" s="5" t="s">
        <v>7298</v>
      </c>
      <c r="G327" s="18">
        <v>1</v>
      </c>
      <c r="H327" s="18" t="s">
        <v>4531</v>
      </c>
      <c r="I327" s="18" t="s">
        <v>1825</v>
      </c>
      <c r="J327" s="18"/>
      <c r="K327" s="18">
        <v>5</v>
      </c>
      <c r="L327" s="18">
        <v>10</v>
      </c>
      <c r="M327" s="18" t="s">
        <v>12656</v>
      </c>
      <c r="N327" s="184" t="s">
        <v>5881</v>
      </c>
      <c r="O327" s="184">
        <v>1</v>
      </c>
      <c r="P327" s="677" t="s">
        <v>5886</v>
      </c>
      <c r="Q327" s="677">
        <v>1</v>
      </c>
      <c r="R327" s="675" t="s">
        <v>40</v>
      </c>
      <c r="S327" s="675"/>
      <c r="T327" s="674" t="s">
        <v>40</v>
      </c>
      <c r="U327" s="674"/>
      <c r="V327" s="672" t="s">
        <v>40</v>
      </c>
      <c r="W327" s="672"/>
      <c r="X327" s="678" t="s">
        <v>40</v>
      </c>
      <c r="Y327" s="678"/>
      <c r="Z327" s="679" t="s">
        <v>40</v>
      </c>
      <c r="AA327" s="679"/>
      <c r="AB327" s="680" t="s">
        <v>40</v>
      </c>
      <c r="AC327" s="680"/>
      <c r="AD327" s="681" t="s">
        <v>40</v>
      </c>
      <c r="AE327" s="681"/>
      <c r="AF327" s="18" t="s">
        <v>40</v>
      </c>
      <c r="AG327" s="18"/>
      <c r="AH327" s="184" t="s">
        <v>40</v>
      </c>
      <c r="AI327" s="184"/>
      <c r="AJ327" s="677" t="s">
        <v>40</v>
      </c>
      <c r="AK327" s="677"/>
    </row>
    <row r="328" spans="1:37" ht="12.75">
      <c r="A328" s="748" t="s">
        <v>3326</v>
      </c>
      <c r="B328" s="771" t="s">
        <v>7228</v>
      </c>
      <c r="C328" s="168">
        <v>2</v>
      </c>
      <c r="D328" s="34" t="e">
        <f t="shared" ca="1" si="19"/>
        <v>#VALUE!</v>
      </c>
      <c r="E328" s="34" t="str">
        <f ca="1">IFERROR(VLOOKUP(N328,Cennik!$A$4:$B436, 2, FALSE()) * O328 + VLOOKUP(P328,Cennik!$A$4:$B436, 2, FALSE()) * Q328 + VLOOKUP(R328,Cennik!$A$4:$B436, 2, FALSE()) * S328 + VLOOKUP(T328,Cennik!$A$4:$B436, 2, FALSE()) * U328 + VLOOKUP(V328,Cennik!$A$4:$B436, 2, FALSE()) * W328 + VLOOKUP(X328,Cennik!$A$4:$B436, 2, FALSE()) * Y328 + VLOOKUP(Z328,Cennik!$A$4:$B436, 2, FALSE()) * AA328 + VLOOKUP(AB328,Cennik!$A$4:$B436, 2, FALSE()) * AC328 + VLOOKUP(AD328,Cennik!$A$4:$B436, 2, FALSE()) * AE328 + VLOOKUP(AF328,Cennik!$A$4:$B436, 2, FALSE()) * AG328 + VLOOKUP(AH328,Cennik!$A$4:$B436, 2, FALSE()) * AI328 + VLOOKUP(AJ328,Cennik!$A$4:$B436, 2, FALSE()) * AK328 + VLOOKUP("Stamina",Cennik!$A$4:$B436,2,FALSE()) * L328,"Brak wartości")</f>
        <v>Brak wartości</v>
      </c>
      <c r="F328" s="5" t="s">
        <v>7229</v>
      </c>
      <c r="G328" s="5">
        <v>1</v>
      </c>
      <c r="H328" s="5" t="s">
        <v>4531</v>
      </c>
      <c r="I328" s="5" t="s">
        <v>1825</v>
      </c>
      <c r="J328" s="37"/>
      <c r="K328" s="5">
        <v>8</v>
      </c>
      <c r="L328" s="5">
        <v>30</v>
      </c>
      <c r="M328" s="5" t="s">
        <v>12656</v>
      </c>
      <c r="N328" s="161" t="s">
        <v>5891</v>
      </c>
      <c r="O328" s="161">
        <v>3</v>
      </c>
      <c r="P328" s="162" t="s">
        <v>5886</v>
      </c>
      <c r="Q328" s="162">
        <v>2</v>
      </c>
      <c r="R328" s="163" t="s">
        <v>840</v>
      </c>
      <c r="S328" s="163">
        <v>1</v>
      </c>
      <c r="T328" s="164" t="s">
        <v>40</v>
      </c>
      <c r="U328" s="200"/>
      <c r="V328" s="165" t="s">
        <v>40</v>
      </c>
      <c r="W328" s="180"/>
      <c r="X328" s="166" t="s">
        <v>40</v>
      </c>
      <c r="Y328" s="181"/>
      <c r="Z328" s="167" t="s">
        <v>40</v>
      </c>
      <c r="AA328" s="182"/>
      <c r="AB328" s="168" t="s">
        <v>40</v>
      </c>
      <c r="AC328" s="201"/>
      <c r="AD328" s="169" t="s">
        <v>40</v>
      </c>
      <c r="AE328" s="202"/>
      <c r="AF328" s="5" t="s">
        <v>40</v>
      </c>
      <c r="AG328" s="37"/>
      <c r="AH328" s="161" t="s">
        <v>40</v>
      </c>
      <c r="AI328" s="197"/>
      <c r="AJ328" s="162" t="s">
        <v>40</v>
      </c>
      <c r="AK328" s="198"/>
    </row>
    <row r="329" spans="1:37" ht="12.75">
      <c r="A329" s="748" t="s">
        <v>3326</v>
      </c>
      <c r="B329" s="771" t="s">
        <v>7233</v>
      </c>
      <c r="C329" s="168">
        <v>2</v>
      </c>
      <c r="D329" s="34" t="e">
        <f t="shared" ca="1" si="19"/>
        <v>#VALUE!</v>
      </c>
      <c r="E329" s="34" t="str">
        <f ca="1">IFERROR(VLOOKUP(N329,Cennik!$A$4:$B436, 2, FALSE()) * O329 + VLOOKUP(P329,Cennik!$A$4:$B436, 2, FALSE()) * Q329 + VLOOKUP(R329,Cennik!$A$4:$B436, 2, FALSE()) * S329 + VLOOKUP(T329,Cennik!$A$4:$B436, 2, FALSE()) * U329 + VLOOKUP(V329,Cennik!$A$4:$B436, 2, FALSE()) * W329 + VLOOKUP(X329,Cennik!$A$4:$B436, 2, FALSE()) * Y329 + VLOOKUP(Z329,Cennik!$A$4:$B436, 2, FALSE()) * AA329 + VLOOKUP(AB329,Cennik!$A$4:$B436, 2, FALSE()) * AC329 + VLOOKUP(AD329,Cennik!$A$4:$B436, 2, FALSE()) * AE329 + VLOOKUP(AF329,Cennik!$A$4:$B436, 2, FALSE()) * AG329 + VLOOKUP(AH329,Cennik!$A$4:$B436, 2, FALSE()) * AI329 + VLOOKUP(AJ329,Cennik!$A$4:$B436, 2, FALSE()) * AK329 + VLOOKUP("Stamina",Cennik!$A$4:$B436,2,FALSE()) * L329,"Brak wartości")</f>
        <v>Brak wartości</v>
      </c>
      <c r="F329" s="5" t="s">
        <v>7234</v>
      </c>
      <c r="G329" s="5">
        <v>1</v>
      </c>
      <c r="H329" s="5" t="s">
        <v>4531</v>
      </c>
      <c r="I329" s="5" t="s">
        <v>1825</v>
      </c>
      <c r="J329" s="37"/>
      <c r="K329" s="5">
        <v>8</v>
      </c>
      <c r="L329" s="5">
        <v>30</v>
      </c>
      <c r="M329" s="5" t="s">
        <v>12656</v>
      </c>
      <c r="N329" s="161" t="s">
        <v>5891</v>
      </c>
      <c r="O329" s="161">
        <v>3</v>
      </c>
      <c r="P329" s="162" t="s">
        <v>5886</v>
      </c>
      <c r="Q329" s="162">
        <v>2</v>
      </c>
      <c r="R329" s="163" t="s">
        <v>840</v>
      </c>
      <c r="S329" s="163">
        <v>1</v>
      </c>
      <c r="T329" s="164" t="s">
        <v>40</v>
      </c>
      <c r="U329" s="200"/>
      <c r="V329" s="165" t="s">
        <v>40</v>
      </c>
      <c r="W329" s="180"/>
      <c r="X329" s="166" t="s">
        <v>40</v>
      </c>
      <c r="Y329" s="181"/>
      <c r="Z329" s="167" t="s">
        <v>40</v>
      </c>
      <c r="AA329" s="182"/>
      <c r="AB329" s="168" t="s">
        <v>40</v>
      </c>
      <c r="AC329" s="201"/>
      <c r="AD329" s="169" t="s">
        <v>40</v>
      </c>
      <c r="AE329" s="202"/>
      <c r="AF329" s="5" t="s">
        <v>40</v>
      </c>
      <c r="AG329" s="37"/>
      <c r="AH329" s="161" t="s">
        <v>40</v>
      </c>
      <c r="AI329" s="197"/>
      <c r="AJ329" s="162" t="s">
        <v>40</v>
      </c>
      <c r="AK329" s="198"/>
    </row>
    <row r="330" spans="1:37" ht="12.75">
      <c r="A330" s="748" t="s">
        <v>3326</v>
      </c>
      <c r="B330" s="771" t="s">
        <v>7238</v>
      </c>
      <c r="C330" s="168">
        <v>2</v>
      </c>
      <c r="D330" s="34" t="e">
        <f t="shared" ca="1" si="19"/>
        <v>#VALUE!</v>
      </c>
      <c r="E330" s="34" t="str">
        <f ca="1">IFERROR(VLOOKUP(N330,Cennik!$A$4:$B436, 2, FALSE()) * O330 + VLOOKUP(P330,Cennik!$A$4:$B436, 2, FALSE()) * Q330 + VLOOKUP(R330,Cennik!$A$4:$B436, 2, FALSE()) * S330 + VLOOKUP(T330,Cennik!$A$4:$B436, 2, FALSE()) * U330 + VLOOKUP(V330,Cennik!$A$4:$B436, 2, FALSE()) * W330 + VLOOKUP(X330,Cennik!$A$4:$B436, 2, FALSE()) * Y330 + VLOOKUP(Z330,Cennik!$A$4:$B436, 2, FALSE()) * AA330 + VLOOKUP(AB330,Cennik!$A$4:$B436, 2, FALSE()) * AC330 + VLOOKUP(AD330,Cennik!$A$4:$B436, 2, FALSE()) * AE330 + VLOOKUP(AF330,Cennik!$A$4:$B436, 2, FALSE()) * AG330 + VLOOKUP(AH330,Cennik!$A$4:$B436, 2, FALSE()) * AI330 + VLOOKUP(AJ330,Cennik!$A$4:$B436, 2, FALSE()) * AK330 + VLOOKUP("Stamina",Cennik!$A$4:$B436,2,FALSE()) * L330,"Brak wartości")</f>
        <v>Brak wartości</v>
      </c>
      <c r="F330" s="5" t="s">
        <v>7239</v>
      </c>
      <c r="G330" s="5">
        <v>1</v>
      </c>
      <c r="H330" s="5" t="s">
        <v>4531</v>
      </c>
      <c r="I330" s="5" t="s">
        <v>1825</v>
      </c>
      <c r="J330" s="37"/>
      <c r="K330" s="5">
        <v>8</v>
      </c>
      <c r="L330" s="5">
        <v>30</v>
      </c>
      <c r="M330" s="5" t="s">
        <v>12656</v>
      </c>
      <c r="N330" s="161" t="s">
        <v>5891</v>
      </c>
      <c r="O330" s="161">
        <v>3</v>
      </c>
      <c r="P330" s="162" t="s">
        <v>5886</v>
      </c>
      <c r="Q330" s="162">
        <v>2</v>
      </c>
      <c r="R330" s="163" t="s">
        <v>840</v>
      </c>
      <c r="S330" s="163">
        <v>1</v>
      </c>
      <c r="T330" s="164" t="s">
        <v>40</v>
      </c>
      <c r="U330" s="200"/>
      <c r="V330" s="165" t="s">
        <v>40</v>
      </c>
      <c r="W330" s="180"/>
      <c r="X330" s="166" t="s">
        <v>40</v>
      </c>
      <c r="Y330" s="181"/>
      <c r="Z330" s="167" t="s">
        <v>40</v>
      </c>
      <c r="AA330" s="182"/>
      <c r="AB330" s="168" t="s">
        <v>40</v>
      </c>
      <c r="AC330" s="201"/>
      <c r="AD330" s="169" t="s">
        <v>40</v>
      </c>
      <c r="AE330" s="202"/>
      <c r="AF330" s="5" t="s">
        <v>40</v>
      </c>
      <c r="AG330" s="37"/>
      <c r="AH330" s="161" t="s">
        <v>40</v>
      </c>
      <c r="AI330" s="197"/>
      <c r="AJ330" s="162" t="s">
        <v>40</v>
      </c>
      <c r="AK330" s="198"/>
    </row>
    <row r="331" spans="1:37" ht="12.75">
      <c r="A331" s="748" t="s">
        <v>3326</v>
      </c>
      <c r="B331" s="771" t="s">
        <v>7243</v>
      </c>
      <c r="C331" s="168">
        <v>2</v>
      </c>
      <c r="D331" s="34" t="e">
        <f t="shared" ca="1" si="19"/>
        <v>#VALUE!</v>
      </c>
      <c r="E331" s="34" t="str">
        <f ca="1">IFERROR(VLOOKUP(N331,Cennik!$A$4:$B436, 2, FALSE()) * O331 + VLOOKUP(P331,Cennik!$A$4:$B436, 2, FALSE()) * Q331 + VLOOKUP(R331,Cennik!$A$4:$B436, 2, FALSE()) * S331 + VLOOKUP(T331,Cennik!$A$4:$B436, 2, FALSE()) * U331 + VLOOKUP(V331,Cennik!$A$4:$B436, 2, FALSE()) * W331 + VLOOKUP(X331,Cennik!$A$4:$B436, 2, FALSE()) * Y331 + VLOOKUP(Z331,Cennik!$A$4:$B436, 2, FALSE()) * AA331 + VLOOKUP(AB331,Cennik!$A$4:$B436, 2, FALSE()) * AC331 + VLOOKUP(AD331,Cennik!$A$4:$B436, 2, FALSE()) * AE331 + VLOOKUP(AF331,Cennik!$A$4:$B436, 2, FALSE()) * AG331 + VLOOKUP(AH331,Cennik!$A$4:$B436, 2, FALSE()) * AI331 + VLOOKUP(AJ331,Cennik!$A$4:$B436, 2, FALSE()) * AK331 + VLOOKUP("Stamina",Cennik!$A$4:$B436,2,FALSE()) * L331,"Brak wartości")</f>
        <v>Brak wartości</v>
      </c>
      <c r="F331" s="5" t="s">
        <v>7244</v>
      </c>
      <c r="G331" s="18">
        <v>1</v>
      </c>
      <c r="H331" s="18" t="s">
        <v>4531</v>
      </c>
      <c r="I331" s="18" t="s">
        <v>1825</v>
      </c>
      <c r="J331" s="37"/>
      <c r="K331" s="18">
        <v>8</v>
      </c>
      <c r="L331" s="5">
        <v>30</v>
      </c>
      <c r="M331" s="18" t="s">
        <v>12656</v>
      </c>
      <c r="N331" s="161" t="s">
        <v>5891</v>
      </c>
      <c r="O331" s="161">
        <v>3</v>
      </c>
      <c r="P331" s="162" t="s">
        <v>5886</v>
      </c>
      <c r="Q331" s="162">
        <v>2</v>
      </c>
      <c r="R331" s="163" t="s">
        <v>840</v>
      </c>
      <c r="S331" s="163">
        <v>1</v>
      </c>
      <c r="T331" s="164" t="s">
        <v>40</v>
      </c>
      <c r="U331" s="164"/>
      <c r="V331" s="165" t="s">
        <v>40</v>
      </c>
      <c r="W331" s="180"/>
      <c r="X331" s="166" t="s">
        <v>40</v>
      </c>
      <c r="Y331" s="181"/>
      <c r="Z331" s="167" t="s">
        <v>40</v>
      </c>
      <c r="AA331" s="182"/>
      <c r="AB331" s="168" t="s">
        <v>40</v>
      </c>
      <c r="AC331" s="201"/>
      <c r="AD331" s="169" t="s">
        <v>40</v>
      </c>
      <c r="AE331" s="202"/>
      <c r="AF331" s="5" t="s">
        <v>40</v>
      </c>
      <c r="AG331" s="37"/>
      <c r="AH331" s="161" t="s">
        <v>40</v>
      </c>
      <c r="AI331" s="197"/>
      <c r="AJ331" s="162" t="s">
        <v>40</v>
      </c>
      <c r="AK331" s="198"/>
    </row>
    <row r="332" spans="1:37" ht="12.75">
      <c r="A332" s="748" t="s">
        <v>3326</v>
      </c>
      <c r="B332" s="771" t="s">
        <v>7302</v>
      </c>
      <c r="C332" s="168">
        <v>2</v>
      </c>
      <c r="D332" s="34" t="e">
        <f t="shared" si="19"/>
        <v>#VALUE!</v>
      </c>
      <c r="E332" s="34" t="str">
        <f>IFERROR(VLOOKUP(N332,Cennik!$A$4:$B436, 2, FALSE()) * O332 + VLOOKUP(P332,Cennik!$A$4:$B436, 2, FALSE()) * Q332 + VLOOKUP(R332,Cennik!$A$4:$B436, 2, FALSE()) * S332 + VLOOKUP(T332,Cennik!$A$4:$B436, 2, FALSE()) * U332 + VLOOKUP(V332,Cennik!$A$4:$B436, 2, FALSE()) * W332 + VLOOKUP(X332,Cennik!$A$4:$B436, 2, FALSE()) * Y332 + VLOOKUP(Z332,Cennik!$A$4:$B436, 2, FALSE()) * AA332 + VLOOKUP(AB332,Cennik!$A$4:$B436, 2, FALSE()) * AC332 + VLOOKUP(AD332,Cennik!$A$4:$B436, 2, FALSE()) * AE332 + VLOOKUP(AF332,Cennik!$A$4:$B436, 2, FALSE()) * AG332 + VLOOKUP(AH332,Cennik!$A$4:$B436, 2, FALSE()) * AI332 + VLOOKUP(AJ332,Cennik!$A$4:$B436, 2, FALSE()) * AK332 + VLOOKUP("Stamina",Cennik!$A$4:$B436,2,FALSE()) * L332,"Brak wartości")</f>
        <v>Brak wartości</v>
      </c>
      <c r="F332" s="5" t="s">
        <v>7303</v>
      </c>
      <c r="G332" s="18">
        <v>1</v>
      </c>
      <c r="H332" s="18" t="s">
        <v>4531</v>
      </c>
      <c r="I332" s="18" t="s">
        <v>1825</v>
      </c>
      <c r="J332" s="37"/>
      <c r="K332" s="5">
        <v>8</v>
      </c>
      <c r="L332" s="5">
        <v>30</v>
      </c>
      <c r="M332" s="18" t="s">
        <v>12656</v>
      </c>
      <c r="N332" s="161" t="s">
        <v>7159</v>
      </c>
      <c r="O332" s="161">
        <v>1</v>
      </c>
      <c r="P332" s="162" t="s">
        <v>7248</v>
      </c>
      <c r="Q332" s="162">
        <v>1</v>
      </c>
      <c r="R332" s="163" t="s">
        <v>5881</v>
      </c>
      <c r="S332" s="163">
        <v>1</v>
      </c>
      <c r="T332" s="164" t="s">
        <v>5886</v>
      </c>
      <c r="U332" s="164">
        <v>1</v>
      </c>
      <c r="V332" s="165" t="s">
        <v>40</v>
      </c>
      <c r="W332" s="180"/>
      <c r="X332" s="166" t="s">
        <v>40</v>
      </c>
      <c r="Y332" s="181"/>
      <c r="Z332" s="167" t="s">
        <v>40</v>
      </c>
      <c r="AA332" s="182"/>
      <c r="AB332" s="168" t="s">
        <v>40</v>
      </c>
      <c r="AC332" s="201"/>
      <c r="AD332" s="169" t="s">
        <v>40</v>
      </c>
      <c r="AE332" s="202"/>
      <c r="AF332" s="5" t="s">
        <v>40</v>
      </c>
      <c r="AG332" s="37"/>
      <c r="AH332" s="161" t="s">
        <v>40</v>
      </c>
      <c r="AI332" s="197"/>
      <c r="AJ332" s="162" t="s">
        <v>40</v>
      </c>
      <c r="AK332" s="198"/>
    </row>
    <row r="333" spans="1:37" ht="12.75">
      <c r="A333" s="748" t="s">
        <v>3326</v>
      </c>
      <c r="B333" s="771" t="s">
        <v>7307</v>
      </c>
      <c r="C333" s="168">
        <v>2</v>
      </c>
      <c r="D333" s="34" t="e">
        <f t="shared" si="19"/>
        <v>#VALUE!</v>
      </c>
      <c r="E333" s="34" t="str">
        <f>IFERROR(VLOOKUP(N333,Cennik!$A$4:$B436, 2, FALSE()) * O333 + VLOOKUP(P333,Cennik!$A$4:$B436, 2, FALSE()) * Q333 + VLOOKUP(R333,Cennik!$A$4:$B436, 2, FALSE()) * S333 + VLOOKUP(T333,Cennik!$A$4:$B436, 2, FALSE()) * U333 + VLOOKUP(V333,Cennik!$A$4:$B436, 2, FALSE()) * W333 + VLOOKUP(X333,Cennik!$A$4:$B436, 2, FALSE()) * Y333 + VLOOKUP(Z333,Cennik!$A$4:$B436, 2, FALSE()) * AA333 + VLOOKUP(AB333,Cennik!$A$4:$B436, 2, FALSE()) * AC333 + VLOOKUP(AD333,Cennik!$A$4:$B436, 2, FALSE()) * AE333 + VLOOKUP(AF333,Cennik!$A$4:$B436, 2, FALSE()) * AG333 + VLOOKUP(AH333,Cennik!$A$4:$B436, 2, FALSE()) * AI333 + VLOOKUP(AJ333,Cennik!$A$4:$B436, 2, FALSE()) * AK333 + VLOOKUP("Stamina",Cennik!$A$4:$B436,2,FALSE()) * L333,"Brak wartości")</f>
        <v>Brak wartości</v>
      </c>
      <c r="F333" s="5" t="s">
        <v>7308</v>
      </c>
      <c r="G333" s="18">
        <v>1</v>
      </c>
      <c r="H333" s="18" t="s">
        <v>4531</v>
      </c>
      <c r="I333" s="18" t="s">
        <v>1825</v>
      </c>
      <c r="J333" s="37"/>
      <c r="K333" s="5">
        <v>8</v>
      </c>
      <c r="L333" s="5">
        <v>30</v>
      </c>
      <c r="M333" s="18" t="s">
        <v>12656</v>
      </c>
      <c r="N333" s="161" t="s">
        <v>7164</v>
      </c>
      <c r="O333" s="161">
        <v>1</v>
      </c>
      <c r="P333" s="162" t="s">
        <v>7257</v>
      </c>
      <c r="Q333" s="162">
        <v>1</v>
      </c>
      <c r="R333" s="163" t="s">
        <v>5881</v>
      </c>
      <c r="S333" s="163">
        <v>1</v>
      </c>
      <c r="T333" s="164" t="s">
        <v>5886</v>
      </c>
      <c r="U333" s="164">
        <v>1</v>
      </c>
      <c r="V333" s="165" t="s">
        <v>40</v>
      </c>
      <c r="W333" s="180"/>
      <c r="X333" s="166" t="s">
        <v>40</v>
      </c>
      <c r="Y333" s="181"/>
      <c r="Z333" s="167" t="s">
        <v>40</v>
      </c>
      <c r="AA333" s="182"/>
      <c r="AB333" s="168" t="s">
        <v>40</v>
      </c>
      <c r="AC333" s="201"/>
      <c r="AD333" s="169" t="s">
        <v>40</v>
      </c>
      <c r="AE333" s="202"/>
      <c r="AF333" s="5" t="s">
        <v>40</v>
      </c>
      <c r="AG333" s="37"/>
      <c r="AH333" s="161" t="s">
        <v>40</v>
      </c>
      <c r="AI333" s="197"/>
      <c r="AJ333" s="162" t="s">
        <v>40</v>
      </c>
      <c r="AK333" s="198"/>
    </row>
    <row r="334" spans="1:37" ht="12.75">
      <c r="A334" s="748" t="s">
        <v>3326</v>
      </c>
      <c r="B334" s="771" t="s">
        <v>7312</v>
      </c>
      <c r="C334" s="168">
        <v>2</v>
      </c>
      <c r="D334" s="34" t="e">
        <f t="shared" si="19"/>
        <v>#VALUE!</v>
      </c>
      <c r="E334" s="34" t="str">
        <f>IFERROR(VLOOKUP(N334,Cennik!$A$4:$B436, 2, FALSE()) * O334 + VLOOKUP(P334,Cennik!$A$4:$B436, 2, FALSE()) * Q334 + VLOOKUP(R334,Cennik!$A$4:$B436, 2, FALSE()) * S334 + VLOOKUP(T334,Cennik!$A$4:$B436, 2, FALSE()) * U334 + VLOOKUP(V334,Cennik!$A$4:$B436, 2, FALSE()) * W334 + VLOOKUP(X334,Cennik!$A$4:$B436, 2, FALSE()) * Y334 + VLOOKUP(Z334,Cennik!$A$4:$B436, 2, FALSE()) * AA334 + VLOOKUP(AB334,Cennik!$A$4:$B436, 2, FALSE()) * AC334 + VLOOKUP(AD334,Cennik!$A$4:$B436, 2, FALSE()) * AE334 + VLOOKUP(AF334,Cennik!$A$4:$B436, 2, FALSE()) * AG334 + VLOOKUP(AH334,Cennik!$A$4:$B436, 2, FALSE()) * AI334 + VLOOKUP(AJ334,Cennik!$A$4:$B436, 2, FALSE()) * AK334 + VLOOKUP("Stamina",Cennik!$A$4:$B436,2,FALSE()) * L334,"Brak wartości")</f>
        <v>Brak wartości</v>
      </c>
      <c r="F334" s="5" t="s">
        <v>7313</v>
      </c>
      <c r="G334" s="18">
        <v>1</v>
      </c>
      <c r="H334" s="18" t="s">
        <v>4531</v>
      </c>
      <c r="I334" s="18" t="s">
        <v>1825</v>
      </c>
      <c r="J334" s="37"/>
      <c r="K334" s="5">
        <v>8</v>
      </c>
      <c r="L334" s="5">
        <v>30</v>
      </c>
      <c r="M334" s="18" t="s">
        <v>12656</v>
      </c>
      <c r="N334" s="161" t="s">
        <v>7169</v>
      </c>
      <c r="O334" s="161">
        <v>1</v>
      </c>
      <c r="P334" s="162" t="s">
        <v>7262</v>
      </c>
      <c r="Q334" s="162">
        <v>1</v>
      </c>
      <c r="R334" s="163" t="s">
        <v>5881</v>
      </c>
      <c r="S334" s="163">
        <v>1</v>
      </c>
      <c r="T334" s="164" t="s">
        <v>5886</v>
      </c>
      <c r="U334" s="164">
        <v>1</v>
      </c>
      <c r="V334" s="165" t="s">
        <v>40</v>
      </c>
      <c r="W334" s="180"/>
      <c r="X334" s="166" t="s">
        <v>40</v>
      </c>
      <c r="Y334" s="181"/>
      <c r="Z334" s="167" t="s">
        <v>40</v>
      </c>
      <c r="AA334" s="182"/>
      <c r="AB334" s="168" t="s">
        <v>40</v>
      </c>
      <c r="AC334" s="201"/>
      <c r="AD334" s="169" t="s">
        <v>40</v>
      </c>
      <c r="AE334" s="202"/>
      <c r="AF334" s="5" t="s">
        <v>40</v>
      </c>
      <c r="AG334" s="37"/>
      <c r="AH334" s="161" t="s">
        <v>40</v>
      </c>
      <c r="AI334" s="197"/>
      <c r="AJ334" s="162" t="s">
        <v>40</v>
      </c>
      <c r="AK334" s="198"/>
    </row>
    <row r="335" spans="1:37" ht="12.75">
      <c r="A335" s="748" t="s">
        <v>3326</v>
      </c>
      <c r="B335" s="771" t="s">
        <v>7317</v>
      </c>
      <c r="C335" s="168">
        <v>2</v>
      </c>
      <c r="D335" s="34" t="e">
        <f t="shared" si="19"/>
        <v>#VALUE!</v>
      </c>
      <c r="E335" s="34" t="str">
        <f>IFERROR(VLOOKUP(N335,Cennik!$A$4:$B436, 2, FALSE()) * O335 + VLOOKUP(P335,Cennik!$A$4:$B436, 2, FALSE()) * Q335 + VLOOKUP(R335,Cennik!$A$4:$B436, 2, FALSE()) * S335 + VLOOKUP(T335,Cennik!$A$4:$B436, 2, FALSE()) * U335 + VLOOKUP(V335,Cennik!$A$4:$B436, 2, FALSE()) * W335 + VLOOKUP(X335,Cennik!$A$4:$B436, 2, FALSE()) * Y335 + VLOOKUP(Z335,Cennik!$A$4:$B436, 2, FALSE()) * AA335 + VLOOKUP(AB335,Cennik!$A$4:$B436, 2, FALSE()) * AC335 + VLOOKUP(AD335,Cennik!$A$4:$B436, 2, FALSE()) * AE335 + VLOOKUP(AF335,Cennik!$A$4:$B436, 2, FALSE()) * AG335 + VLOOKUP(AH335,Cennik!$A$4:$B436, 2, FALSE()) * AI335 + VLOOKUP(AJ335,Cennik!$A$4:$B436, 2, FALSE()) * AK335 + VLOOKUP("Stamina",Cennik!$A$4:$B436,2,FALSE()) * L335,"Brak wartości")</f>
        <v>Brak wartości</v>
      </c>
      <c r="F335" s="5" t="s">
        <v>7318</v>
      </c>
      <c r="G335" s="18">
        <v>1</v>
      </c>
      <c r="H335" s="18" t="s">
        <v>4531</v>
      </c>
      <c r="I335" s="18" t="s">
        <v>1825</v>
      </c>
      <c r="J335" s="37"/>
      <c r="K335" s="5">
        <v>8</v>
      </c>
      <c r="L335" s="5">
        <v>30</v>
      </c>
      <c r="M335" s="18" t="s">
        <v>12656</v>
      </c>
      <c r="N335" s="161" t="s">
        <v>7174</v>
      </c>
      <c r="O335" s="161">
        <v>1</v>
      </c>
      <c r="P335" s="162" t="s">
        <v>7267</v>
      </c>
      <c r="Q335" s="162">
        <v>1</v>
      </c>
      <c r="R335" s="163" t="s">
        <v>5881</v>
      </c>
      <c r="S335" s="163">
        <v>1</v>
      </c>
      <c r="T335" s="164" t="s">
        <v>5886</v>
      </c>
      <c r="U335" s="164">
        <v>1</v>
      </c>
      <c r="V335" s="165" t="s">
        <v>40</v>
      </c>
      <c r="W335" s="180"/>
      <c r="X335" s="166" t="s">
        <v>40</v>
      </c>
      <c r="Y335" s="181"/>
      <c r="Z335" s="167" t="s">
        <v>40</v>
      </c>
      <c r="AA335" s="182"/>
      <c r="AB335" s="168" t="s">
        <v>40</v>
      </c>
      <c r="AC335" s="201"/>
      <c r="AD335" s="169" t="s">
        <v>40</v>
      </c>
      <c r="AE335" s="202"/>
      <c r="AF335" s="5" t="s">
        <v>40</v>
      </c>
      <c r="AG335" s="37"/>
      <c r="AH335" s="161" t="s">
        <v>40</v>
      </c>
      <c r="AI335" s="197"/>
      <c r="AJ335" s="162" t="s">
        <v>40</v>
      </c>
      <c r="AK335" s="198"/>
    </row>
    <row r="336" spans="1:37" ht="12.75">
      <c r="A336" s="748" t="s">
        <v>3326</v>
      </c>
      <c r="B336" s="771" t="s">
        <v>7322</v>
      </c>
      <c r="C336" s="168">
        <v>2</v>
      </c>
      <c r="D336" s="34" t="e">
        <f t="shared" si="19"/>
        <v>#VALUE!</v>
      </c>
      <c r="E336" s="34" t="str">
        <f>IFERROR(VLOOKUP(N336,Cennik!$A$4:$B436, 2, FALSE()) * O336 + VLOOKUP(P336,Cennik!$A$4:$B436, 2, FALSE()) * Q336 + VLOOKUP(R336,Cennik!$A$4:$B436, 2, FALSE()) * S336 + VLOOKUP(T336,Cennik!$A$4:$B436, 2, FALSE()) * U336 + VLOOKUP(V336,Cennik!$A$4:$B436, 2, FALSE()) * W336 + VLOOKUP(X336,Cennik!$A$4:$B436, 2, FALSE()) * Y336 + VLOOKUP(Z336,Cennik!$A$4:$B436, 2, FALSE()) * AA336 + VLOOKUP(AB336,Cennik!$A$4:$B436, 2, FALSE()) * AC336 + VLOOKUP(AD336,Cennik!$A$4:$B436, 2, FALSE()) * AE336 + VLOOKUP(AF336,Cennik!$A$4:$B436, 2, FALSE()) * AG336 + VLOOKUP(AH336,Cennik!$A$4:$B436, 2, FALSE()) * AI336 + VLOOKUP(AJ336,Cennik!$A$4:$B436, 2, FALSE()) * AK336 + VLOOKUP("Stamina",Cennik!$A$4:$B436,2,FALSE()) * L336,"Brak wartości")</f>
        <v>Brak wartości</v>
      </c>
      <c r="F336" s="5" t="s">
        <v>7323</v>
      </c>
      <c r="G336" s="18">
        <v>1</v>
      </c>
      <c r="H336" s="18" t="s">
        <v>4531</v>
      </c>
      <c r="I336" s="18" t="s">
        <v>1825</v>
      </c>
      <c r="J336" s="37"/>
      <c r="K336" s="5">
        <v>8</v>
      </c>
      <c r="L336" s="5">
        <v>30</v>
      </c>
      <c r="M336" s="18" t="s">
        <v>12656</v>
      </c>
      <c r="N336" s="161" t="s">
        <v>7179</v>
      </c>
      <c r="O336" s="161">
        <v>1</v>
      </c>
      <c r="P336" s="162" t="s">
        <v>7272</v>
      </c>
      <c r="Q336" s="162">
        <v>1</v>
      </c>
      <c r="R336" s="163" t="s">
        <v>5881</v>
      </c>
      <c r="S336" s="163">
        <v>1</v>
      </c>
      <c r="T336" s="164" t="s">
        <v>5886</v>
      </c>
      <c r="U336" s="164">
        <v>1</v>
      </c>
      <c r="V336" s="165" t="s">
        <v>40</v>
      </c>
      <c r="W336" s="180"/>
      <c r="X336" s="166" t="s">
        <v>40</v>
      </c>
      <c r="Y336" s="181"/>
      <c r="Z336" s="167" t="s">
        <v>40</v>
      </c>
      <c r="AA336" s="182"/>
      <c r="AB336" s="168" t="s">
        <v>40</v>
      </c>
      <c r="AC336" s="201"/>
      <c r="AD336" s="169" t="s">
        <v>40</v>
      </c>
      <c r="AE336" s="202"/>
      <c r="AF336" s="5" t="s">
        <v>40</v>
      </c>
      <c r="AG336" s="37"/>
      <c r="AH336" s="161" t="s">
        <v>40</v>
      </c>
      <c r="AI336" s="197"/>
      <c r="AJ336" s="162" t="s">
        <v>40</v>
      </c>
      <c r="AK336" s="198"/>
    </row>
    <row r="337" spans="1:37" ht="12.75">
      <c r="A337" s="748" t="s">
        <v>3326</v>
      </c>
      <c r="B337" s="771" t="s">
        <v>7327</v>
      </c>
      <c r="C337" s="168">
        <v>2</v>
      </c>
      <c r="D337" s="34" t="e">
        <f t="shared" si="19"/>
        <v>#VALUE!</v>
      </c>
      <c r="E337" s="34" t="str">
        <f>IFERROR(VLOOKUP(N337,Cennik!$A$4:$B436, 2, FALSE()) * O337 + VLOOKUP(P337,Cennik!$A$4:$B436, 2, FALSE()) * Q337 + VLOOKUP(R337,Cennik!$A$4:$B436, 2, FALSE()) * S337 + VLOOKUP(T337,Cennik!$A$4:$B436, 2, FALSE()) * U337 + VLOOKUP(V337,Cennik!$A$4:$B436, 2, FALSE()) * W337 + VLOOKUP(X337,Cennik!$A$4:$B436, 2, FALSE()) * Y337 + VLOOKUP(Z337,Cennik!$A$4:$B436, 2, FALSE()) * AA337 + VLOOKUP(AB337,Cennik!$A$4:$B436, 2, FALSE()) * AC337 + VLOOKUP(AD337,Cennik!$A$4:$B436, 2, FALSE()) * AE337 + VLOOKUP(AF337,Cennik!$A$4:$B436, 2, FALSE()) * AG337 + VLOOKUP(AH337,Cennik!$A$4:$B436, 2, FALSE()) * AI337 + VLOOKUP(AJ337,Cennik!$A$4:$B436, 2, FALSE()) * AK337 + VLOOKUP("Stamina",Cennik!$A$4:$B436,2,FALSE()) * L337,"Brak wartości")</f>
        <v>Brak wartości</v>
      </c>
      <c r="F337" s="5" t="s">
        <v>7328</v>
      </c>
      <c r="G337" s="18">
        <v>1</v>
      </c>
      <c r="H337" s="18" t="s">
        <v>4531</v>
      </c>
      <c r="I337" s="18" t="s">
        <v>1825</v>
      </c>
      <c r="J337" s="37"/>
      <c r="K337" s="5">
        <v>8</v>
      </c>
      <c r="L337" s="5">
        <v>30</v>
      </c>
      <c r="M337" s="18" t="s">
        <v>12656</v>
      </c>
      <c r="N337" s="161" t="s">
        <v>7188</v>
      </c>
      <c r="O337" s="161">
        <v>1</v>
      </c>
      <c r="P337" s="162" t="s">
        <v>7282</v>
      </c>
      <c r="Q337" s="162">
        <v>1</v>
      </c>
      <c r="R337" s="163" t="s">
        <v>5881</v>
      </c>
      <c r="S337" s="163">
        <v>1</v>
      </c>
      <c r="T337" s="164" t="s">
        <v>5886</v>
      </c>
      <c r="U337" s="164">
        <v>1</v>
      </c>
      <c r="V337" s="165" t="s">
        <v>40</v>
      </c>
      <c r="W337" s="180"/>
      <c r="X337" s="166" t="s">
        <v>40</v>
      </c>
      <c r="Y337" s="181"/>
      <c r="Z337" s="167" t="s">
        <v>40</v>
      </c>
      <c r="AA337" s="182"/>
      <c r="AB337" s="168" t="s">
        <v>40</v>
      </c>
      <c r="AC337" s="201"/>
      <c r="AD337" s="169" t="s">
        <v>40</v>
      </c>
      <c r="AE337" s="202"/>
      <c r="AF337" s="5" t="s">
        <v>40</v>
      </c>
      <c r="AG337" s="37"/>
      <c r="AH337" s="161" t="s">
        <v>40</v>
      </c>
      <c r="AI337" s="197"/>
      <c r="AJ337" s="162" t="s">
        <v>40</v>
      </c>
      <c r="AK337" s="198"/>
    </row>
    <row r="338" spans="1:37" ht="12.75">
      <c r="A338" s="748" t="s">
        <v>3326</v>
      </c>
      <c r="B338" s="771" t="s">
        <v>7332</v>
      </c>
      <c r="C338" s="168">
        <v>2</v>
      </c>
      <c r="D338" s="34" t="e">
        <f t="shared" si="19"/>
        <v>#VALUE!</v>
      </c>
      <c r="E338" s="34" t="str">
        <f>IFERROR(VLOOKUP(N338,Cennik!$A$4:$B436, 2, FALSE()) * O338 + VLOOKUP(P338,Cennik!$A$4:$B436, 2, FALSE()) * Q338 + VLOOKUP(R338,Cennik!$A$4:$B436, 2, FALSE()) * S338 + VLOOKUP(T338,Cennik!$A$4:$B436, 2, FALSE()) * U338 + VLOOKUP(V338,Cennik!$A$4:$B436, 2, FALSE()) * W338 + VLOOKUP(X338,Cennik!$A$4:$B436, 2, FALSE()) * Y338 + VLOOKUP(Z338,Cennik!$A$4:$B436, 2, FALSE()) * AA338 + VLOOKUP(AB338,Cennik!$A$4:$B436, 2, FALSE()) * AC338 + VLOOKUP(AD338,Cennik!$A$4:$B436, 2, FALSE()) * AE338 + VLOOKUP(AF338,Cennik!$A$4:$B436, 2, FALSE()) * AG338 + VLOOKUP(AH338,Cennik!$A$4:$B436, 2, FALSE()) * AI338 + VLOOKUP(AJ338,Cennik!$A$4:$B436, 2, FALSE()) * AK338 + VLOOKUP("Stamina",Cennik!$A$4:$B436,2,FALSE()) * L338,"Brak wartości")</f>
        <v>Brak wartości</v>
      </c>
      <c r="F338" s="5" t="s">
        <v>7333</v>
      </c>
      <c r="G338" s="18">
        <v>1</v>
      </c>
      <c r="H338" s="18" t="s">
        <v>4531</v>
      </c>
      <c r="I338" s="18" t="s">
        <v>1825</v>
      </c>
      <c r="J338" s="37"/>
      <c r="K338" s="5">
        <v>8</v>
      </c>
      <c r="L338" s="5">
        <v>30</v>
      </c>
      <c r="M338" s="18" t="s">
        <v>12656</v>
      </c>
      <c r="N338" s="161" t="s">
        <v>7193</v>
      </c>
      <c r="O338" s="161">
        <v>1</v>
      </c>
      <c r="P338" s="162" t="s">
        <v>7287</v>
      </c>
      <c r="Q338" s="162">
        <v>1</v>
      </c>
      <c r="R338" s="163" t="s">
        <v>5881</v>
      </c>
      <c r="S338" s="163">
        <v>1</v>
      </c>
      <c r="T338" s="164" t="s">
        <v>5886</v>
      </c>
      <c r="U338" s="164">
        <v>1</v>
      </c>
      <c r="V338" s="165" t="s">
        <v>40</v>
      </c>
      <c r="W338" s="180"/>
      <c r="X338" s="166" t="s">
        <v>40</v>
      </c>
      <c r="Y338" s="181"/>
      <c r="Z338" s="167" t="s">
        <v>40</v>
      </c>
      <c r="AA338" s="182"/>
      <c r="AB338" s="168" t="s">
        <v>40</v>
      </c>
      <c r="AC338" s="201"/>
      <c r="AD338" s="169" t="s">
        <v>40</v>
      </c>
      <c r="AE338" s="202"/>
      <c r="AF338" s="5" t="s">
        <v>40</v>
      </c>
      <c r="AG338" s="37"/>
      <c r="AH338" s="161" t="s">
        <v>40</v>
      </c>
      <c r="AI338" s="197"/>
      <c r="AJ338" s="162" t="s">
        <v>40</v>
      </c>
      <c r="AK338" s="198"/>
    </row>
    <row r="339" spans="1:37" ht="12.75">
      <c r="A339" s="748" t="s">
        <v>3326</v>
      </c>
      <c r="B339" s="771" t="s">
        <v>7337</v>
      </c>
      <c r="C339" s="168">
        <v>2</v>
      </c>
      <c r="D339" s="34" t="e">
        <f t="shared" si="19"/>
        <v>#VALUE!</v>
      </c>
      <c r="E339" s="34" t="str">
        <f>IFERROR(VLOOKUP(N339,Cennik!$A$4:$B436, 2, FALSE()) * O339 + VLOOKUP(P339,Cennik!$A$4:$B436, 2, FALSE()) * Q339 + VLOOKUP(R339,Cennik!$A$4:$B436, 2, FALSE()) * S339 + VLOOKUP(T339,Cennik!$A$4:$B436, 2, FALSE()) * U339 + VLOOKUP(V339,Cennik!$A$4:$B436, 2, FALSE()) * W339 + VLOOKUP(X339,Cennik!$A$4:$B436, 2, FALSE()) * Y339 + VLOOKUP(Z339,Cennik!$A$4:$B436, 2, FALSE()) * AA339 + VLOOKUP(AB339,Cennik!$A$4:$B436, 2, FALSE()) * AC339 + VLOOKUP(AD339,Cennik!$A$4:$B436, 2, FALSE()) * AE339 + VLOOKUP(AF339,Cennik!$A$4:$B436, 2, FALSE()) * AG339 + VLOOKUP(AH339,Cennik!$A$4:$B436, 2, FALSE()) * AI339 + VLOOKUP(AJ339,Cennik!$A$4:$B436, 2, FALSE()) * AK339 + VLOOKUP("Stamina",Cennik!$A$4:$B436,2,FALSE()) * L339,"Brak wartości")</f>
        <v>Brak wartości</v>
      </c>
      <c r="F339" s="5" t="s">
        <v>7338</v>
      </c>
      <c r="G339" s="18">
        <v>1</v>
      </c>
      <c r="H339" s="18" t="s">
        <v>4531</v>
      </c>
      <c r="I339" s="18" t="s">
        <v>1825</v>
      </c>
      <c r="J339" s="37"/>
      <c r="K339" s="5">
        <v>8</v>
      </c>
      <c r="L339" s="5">
        <v>30</v>
      </c>
      <c r="M339" s="18" t="s">
        <v>12656</v>
      </c>
      <c r="N339" s="161" t="s">
        <v>7297</v>
      </c>
      <c r="O339" s="161">
        <v>1</v>
      </c>
      <c r="P339" s="162" t="s">
        <v>7297</v>
      </c>
      <c r="Q339" s="162">
        <v>1</v>
      </c>
      <c r="R339" s="163" t="s">
        <v>5881</v>
      </c>
      <c r="S339" s="163">
        <v>1</v>
      </c>
      <c r="T339" s="164" t="s">
        <v>5886</v>
      </c>
      <c r="U339" s="164">
        <v>1</v>
      </c>
      <c r="V339" s="165" t="s">
        <v>40</v>
      </c>
      <c r="W339" s="180"/>
      <c r="X339" s="166" t="s">
        <v>40</v>
      </c>
      <c r="Y339" s="181"/>
      <c r="Z339" s="167" t="s">
        <v>40</v>
      </c>
      <c r="AA339" s="182"/>
      <c r="AB339" s="168" t="s">
        <v>40</v>
      </c>
      <c r="AC339" s="201"/>
      <c r="AD339" s="169" t="s">
        <v>40</v>
      </c>
      <c r="AE339" s="202"/>
      <c r="AF339" s="5" t="s">
        <v>40</v>
      </c>
      <c r="AG339" s="37"/>
      <c r="AH339" s="161" t="s">
        <v>40</v>
      </c>
      <c r="AI339" s="197"/>
      <c r="AJ339" s="162" t="s">
        <v>40</v>
      </c>
      <c r="AK339" s="198"/>
    </row>
    <row r="340" spans="1:37" ht="12.75">
      <c r="A340" s="788"/>
      <c r="B340" s="750"/>
      <c r="C340" s="751"/>
      <c r="D340" s="752"/>
      <c r="E340" s="752"/>
      <c r="F340" s="753"/>
      <c r="G340" s="753"/>
      <c r="H340" s="753"/>
      <c r="I340" s="753"/>
      <c r="J340" s="753"/>
      <c r="K340" s="753"/>
      <c r="L340" s="753"/>
      <c r="M340" s="753"/>
      <c r="N340" s="754"/>
      <c r="O340" s="754">
        <v>1</v>
      </c>
      <c r="P340" s="755" t="s">
        <v>40</v>
      </c>
      <c r="Q340" s="755"/>
      <c r="R340" s="756" t="s">
        <v>40</v>
      </c>
      <c r="S340" s="756"/>
      <c r="T340" s="757" t="s">
        <v>40</v>
      </c>
      <c r="U340" s="757"/>
      <c r="V340" s="758" t="s">
        <v>40</v>
      </c>
      <c r="W340" s="758"/>
      <c r="X340" s="759" t="s">
        <v>40</v>
      </c>
      <c r="Y340" s="759"/>
      <c r="Z340" s="760" t="s">
        <v>40</v>
      </c>
      <c r="AA340" s="760"/>
      <c r="AB340" s="751" t="s">
        <v>40</v>
      </c>
      <c r="AC340" s="751"/>
      <c r="AD340" s="750" t="s">
        <v>40</v>
      </c>
      <c r="AE340" s="750"/>
      <c r="AF340" s="753" t="s">
        <v>40</v>
      </c>
      <c r="AG340" s="753"/>
      <c r="AH340" s="754" t="s">
        <v>40</v>
      </c>
      <c r="AI340" s="754"/>
      <c r="AJ340" s="755" t="s">
        <v>40</v>
      </c>
      <c r="AK340" s="755"/>
    </row>
    <row r="341" spans="1:37" ht="12.75">
      <c r="A341" s="748" t="s">
        <v>3326</v>
      </c>
      <c r="B341" s="762" t="s">
        <v>7342</v>
      </c>
      <c r="C341" s="680">
        <v>1</v>
      </c>
      <c r="D341" s="54" t="e">
        <f t="shared" ref="D341:D363" ca="1" si="20">E341/G341</f>
        <v>#VALUE!</v>
      </c>
      <c r="E341" s="54" t="str">
        <f ca="1">IFERROR(VLOOKUP(N341,Cennik!$A$4:$B436, 2, FALSE()) * O341 + VLOOKUP(P341,Cennik!$A$4:$B436, 2, FALSE()) * Q341 + VLOOKUP(R341,Cennik!$A$4:$B436, 2, FALSE()) * S341 + VLOOKUP(T341,Cennik!$A$4:$B436, 2, FALSE()) * U341 + VLOOKUP(V341,Cennik!$A$4:$B436, 2, FALSE()) * W341 + VLOOKUP(X341,Cennik!$A$4:$B436, 2, FALSE()) * Y341 + VLOOKUP(Z341,Cennik!$A$4:$B436, 2, FALSE()) * AA341 + VLOOKUP(AB341,Cennik!$A$4:$B436, 2, FALSE()) * AC341 + VLOOKUP(AD341,Cennik!$A$4:$B436, 2, FALSE()) * AE341 + VLOOKUP(AF341,Cennik!$A$4:$B436, 2, FALSE()) * AG341 + VLOOKUP(AH341,Cennik!$A$4:$B436, 2, FALSE()) * AI341 + VLOOKUP(AJ341,Cennik!$A$4:$B436, 2, FALSE()) * AK341 + VLOOKUP("Stamina",Cennik!$A$4:$B436,2,FALSE()) * L341,"Brak wartości")</f>
        <v>Brak wartości</v>
      </c>
      <c r="F341" s="5" t="s">
        <v>7343</v>
      </c>
      <c r="G341" s="18">
        <v>1</v>
      </c>
      <c r="H341" s="18" t="s">
        <v>4531</v>
      </c>
      <c r="I341" s="18">
        <v>3</v>
      </c>
      <c r="J341" s="18"/>
      <c r="K341" s="18">
        <v>5</v>
      </c>
      <c r="L341" s="18">
        <v>10</v>
      </c>
      <c r="M341" s="18" t="s">
        <v>12656</v>
      </c>
      <c r="N341" s="184" t="s">
        <v>523</v>
      </c>
      <c r="O341" s="184">
        <v>20</v>
      </c>
      <c r="P341" s="677" t="s">
        <v>303</v>
      </c>
      <c r="Q341" s="677">
        <v>2</v>
      </c>
      <c r="R341" s="675" t="s">
        <v>1047</v>
      </c>
      <c r="S341" s="675">
        <v>3</v>
      </c>
      <c r="T341" s="674" t="s">
        <v>40</v>
      </c>
      <c r="U341" s="674"/>
      <c r="V341" s="672" t="s">
        <v>40</v>
      </c>
      <c r="W341" s="672"/>
      <c r="X341" s="678" t="s">
        <v>40</v>
      </c>
      <c r="Y341" s="678"/>
      <c r="Z341" s="679" t="s">
        <v>40</v>
      </c>
      <c r="AA341" s="679"/>
      <c r="AB341" s="680" t="s">
        <v>40</v>
      </c>
      <c r="AC341" s="680"/>
      <c r="AD341" s="681" t="s">
        <v>40</v>
      </c>
      <c r="AE341" s="681"/>
      <c r="AF341" s="18" t="s">
        <v>40</v>
      </c>
      <c r="AG341" s="18"/>
      <c r="AH341" s="184" t="s">
        <v>40</v>
      </c>
      <c r="AI341" s="184"/>
      <c r="AJ341" s="677" t="s">
        <v>40</v>
      </c>
      <c r="AK341" s="677"/>
    </row>
    <row r="342" spans="1:37" ht="16.5" customHeight="1">
      <c r="A342" s="748" t="s">
        <v>3326</v>
      </c>
      <c r="B342" s="762" t="s">
        <v>7350</v>
      </c>
      <c r="C342" s="680">
        <v>1</v>
      </c>
      <c r="D342" s="54" t="e">
        <f t="shared" ca="1" si="20"/>
        <v>#VALUE!</v>
      </c>
      <c r="E342" s="54" t="str">
        <f ca="1">IFERROR(VLOOKUP(N342,Cennik!$A$4:$B436, 2, FALSE()) * O342 + VLOOKUP(P342,Cennik!$A$4:$B436, 2, FALSE()) * Q342 + VLOOKUP(R342,Cennik!$A$4:$B436, 2, FALSE()) * S342 + VLOOKUP(T342,Cennik!$A$4:$B436, 2, FALSE()) * U342 + VLOOKUP(V342,Cennik!$A$4:$B436, 2, FALSE()) * W342 + VLOOKUP(X342,Cennik!$A$4:$B436, 2, FALSE()) * Y342 + VLOOKUP(Z342,Cennik!$A$4:$B436, 2, FALSE()) * AA342 + VLOOKUP(AB342,Cennik!$A$4:$B436, 2, FALSE()) * AC342 + VLOOKUP(AD342,Cennik!$A$4:$B436, 2, FALSE()) * AE342 + VLOOKUP(AF342,Cennik!$A$4:$B436, 2, FALSE()) * AG342 + VLOOKUP(AH342,Cennik!$A$4:$B436, 2, FALSE()) * AI342 + VLOOKUP(AJ342,Cennik!$A$4:$B436, 2, FALSE()) * AK342 + VLOOKUP("Stamina",Cennik!$A$4:$B436,2,FALSE()) * L342,"Brak wartości")</f>
        <v>Brak wartości</v>
      </c>
      <c r="F342" s="5" t="s">
        <v>7351</v>
      </c>
      <c r="G342" s="18">
        <v>1</v>
      </c>
      <c r="H342" s="18" t="s">
        <v>4531</v>
      </c>
      <c r="I342" s="18">
        <v>3</v>
      </c>
      <c r="J342" s="18"/>
      <c r="K342" s="18">
        <v>5</v>
      </c>
      <c r="L342" s="18">
        <v>10</v>
      </c>
      <c r="M342" s="18" t="s">
        <v>12656</v>
      </c>
      <c r="N342" s="184" t="s">
        <v>523</v>
      </c>
      <c r="O342" s="184">
        <v>20</v>
      </c>
      <c r="P342" s="677" t="s">
        <v>303</v>
      </c>
      <c r="Q342" s="677">
        <v>2</v>
      </c>
      <c r="R342" s="675" t="s">
        <v>1047</v>
      </c>
      <c r="S342" s="675">
        <v>3</v>
      </c>
      <c r="T342" s="674" t="s">
        <v>40</v>
      </c>
      <c r="U342" s="674"/>
      <c r="V342" s="672" t="s">
        <v>40</v>
      </c>
      <c r="W342" s="672"/>
      <c r="X342" s="678" t="s">
        <v>40</v>
      </c>
      <c r="Y342" s="678"/>
      <c r="Z342" s="679" t="s">
        <v>40</v>
      </c>
      <c r="AA342" s="679"/>
      <c r="AB342" s="680" t="s">
        <v>40</v>
      </c>
      <c r="AC342" s="680"/>
      <c r="AD342" s="681" t="s">
        <v>40</v>
      </c>
      <c r="AE342" s="681"/>
      <c r="AF342" s="18" t="s">
        <v>40</v>
      </c>
      <c r="AG342" s="18"/>
      <c r="AH342" s="184" t="s">
        <v>40</v>
      </c>
      <c r="AI342" s="184"/>
      <c r="AJ342" s="677" t="s">
        <v>40</v>
      </c>
      <c r="AK342" s="677"/>
    </row>
    <row r="343" spans="1:37" ht="12.75">
      <c r="A343" s="748" t="s">
        <v>3326</v>
      </c>
      <c r="B343" s="761" t="s">
        <v>7355</v>
      </c>
      <c r="C343" s="680">
        <v>1</v>
      </c>
      <c r="D343" s="54" t="e">
        <f t="shared" ca="1" si="20"/>
        <v>#VALUE!</v>
      </c>
      <c r="E343" s="54" t="str">
        <f ca="1">IFERROR(VLOOKUP(N343,Cennik!$A$4:$B436, 2, FALSE()) * O343 + VLOOKUP(P343,Cennik!$A$4:$B436, 2, FALSE()) * Q343 + VLOOKUP(R343,Cennik!$A$4:$B436, 2, FALSE()) * S343 + VLOOKUP(T343,Cennik!$A$4:$B436, 2, FALSE()) * U343 + VLOOKUP(V343,Cennik!$A$4:$B436, 2, FALSE()) * W343 + VLOOKUP(X343,Cennik!$A$4:$B436, 2, FALSE()) * Y343 + VLOOKUP(Z343,Cennik!$A$4:$B436, 2, FALSE()) * AA343 + VLOOKUP(AB343,Cennik!$A$4:$B436, 2, FALSE()) * AC343 + VLOOKUP(AD343,Cennik!$A$4:$B436, 2, FALSE()) * AE343 + VLOOKUP(AF343,Cennik!$A$4:$B436, 2, FALSE()) * AG343 + VLOOKUP(AH343,Cennik!$A$4:$B436, 2, FALSE()) * AI343 + VLOOKUP(AJ343,Cennik!$A$4:$B436, 2, FALSE()) * AK343 + VLOOKUP("Stamina",Cennik!$A$4:$B436,2,FALSE()) * L343,"Brak wartości")</f>
        <v>Brak wartości</v>
      </c>
      <c r="F343" s="5" t="s">
        <v>7356</v>
      </c>
      <c r="G343" s="18">
        <v>1</v>
      </c>
      <c r="H343" s="18" t="s">
        <v>4531</v>
      </c>
      <c r="I343" s="18">
        <v>3</v>
      </c>
      <c r="J343" s="18"/>
      <c r="K343" s="18">
        <v>5</v>
      </c>
      <c r="L343" s="18">
        <v>10</v>
      </c>
      <c r="M343" s="18" t="s">
        <v>12656</v>
      </c>
      <c r="N343" s="184" t="s">
        <v>523</v>
      </c>
      <c r="O343" s="184">
        <v>20</v>
      </c>
      <c r="P343" s="677" t="s">
        <v>303</v>
      </c>
      <c r="Q343" s="677">
        <v>2</v>
      </c>
      <c r="R343" s="675" t="s">
        <v>1047</v>
      </c>
      <c r="S343" s="675">
        <v>3</v>
      </c>
      <c r="T343" s="674" t="s">
        <v>40</v>
      </c>
      <c r="U343" s="674"/>
      <c r="V343" s="672" t="s">
        <v>40</v>
      </c>
      <c r="W343" s="672"/>
      <c r="X343" s="678" t="s">
        <v>40</v>
      </c>
      <c r="Y343" s="678"/>
      <c r="Z343" s="679" t="s">
        <v>40</v>
      </c>
      <c r="AA343" s="679"/>
      <c r="AB343" s="680" t="s">
        <v>40</v>
      </c>
      <c r="AC343" s="680"/>
      <c r="AD343" s="681" t="s">
        <v>40</v>
      </c>
      <c r="AE343" s="681"/>
      <c r="AF343" s="18" t="s">
        <v>40</v>
      </c>
      <c r="AG343" s="18"/>
      <c r="AH343" s="184" t="s">
        <v>40</v>
      </c>
      <c r="AI343" s="184"/>
      <c r="AJ343" s="677" t="s">
        <v>40</v>
      </c>
      <c r="AK343" s="755"/>
    </row>
    <row r="344" spans="1:37" ht="12.75">
      <c r="A344" s="748" t="s">
        <v>3326</v>
      </c>
      <c r="B344" s="72" t="s">
        <v>7378</v>
      </c>
      <c r="C344" s="168">
        <v>1</v>
      </c>
      <c r="D344" s="34" t="e">
        <f t="shared" ca="1" si="20"/>
        <v>#VALUE!</v>
      </c>
      <c r="E344" s="34" t="str">
        <f ca="1">IFERROR(VLOOKUP(N344,Cennik!$A$4:$B436, 2, FALSE()) * O344 + VLOOKUP(P344,Cennik!$A$4:$B436, 2, FALSE()) * Q344 + VLOOKUP(R344,Cennik!$A$4:$B436, 2, FALSE()) * S344 + VLOOKUP(T344,Cennik!$A$4:$B436, 2, FALSE()) * U344 + VLOOKUP(V344,Cennik!$A$4:$B436, 2, FALSE()) * W344 + VLOOKUP(X344,Cennik!$A$4:$B436, 2, FALSE()) * Y344 + VLOOKUP(Z344,Cennik!$A$4:$B436, 2, FALSE()) * AA344 + VLOOKUP(AB344,Cennik!$A$4:$B436, 2, FALSE()) * AC344 + VLOOKUP(AD344,Cennik!$A$4:$B436, 2, FALSE()) * AE344 + VLOOKUP(AF344,Cennik!$A$4:$B436, 2, FALSE()) * AG344 + VLOOKUP(AH344,Cennik!$A$4:$B436, 2, FALSE()) * AI344 + VLOOKUP(AJ344,Cennik!$A$4:$B436, 2, FALSE()) * AK344 + VLOOKUP("Stamina",Cennik!$A$4:$B436,2,FALSE()) * L344,"Brak wartości")</f>
        <v>Brak wartości</v>
      </c>
      <c r="F344" s="5" t="s">
        <v>7361</v>
      </c>
      <c r="G344" s="5">
        <v>1</v>
      </c>
      <c r="H344" s="5" t="s">
        <v>4531</v>
      </c>
      <c r="I344" s="5">
        <v>3</v>
      </c>
      <c r="J344" s="37"/>
      <c r="K344" s="5">
        <v>8</v>
      </c>
      <c r="L344" s="5">
        <v>30</v>
      </c>
      <c r="M344" s="5" t="s">
        <v>12656</v>
      </c>
      <c r="N344" s="161" t="s">
        <v>5881</v>
      </c>
      <c r="O344" s="161">
        <v>1</v>
      </c>
      <c r="P344" s="162" t="s">
        <v>303</v>
      </c>
      <c r="Q344" s="162">
        <v>2</v>
      </c>
      <c r="R344" s="163" t="s">
        <v>1047</v>
      </c>
      <c r="S344" s="163">
        <v>2</v>
      </c>
      <c r="T344" s="164" t="s">
        <v>40</v>
      </c>
      <c r="U344" s="164"/>
      <c r="V344" s="165" t="s">
        <v>5886</v>
      </c>
      <c r="W344" s="165">
        <v>1</v>
      </c>
      <c r="X344" s="166" t="s">
        <v>40</v>
      </c>
      <c r="Y344" s="181"/>
      <c r="Z344" s="167" t="s">
        <v>40</v>
      </c>
      <c r="AA344" s="182"/>
      <c r="AB344" s="168" t="s">
        <v>40</v>
      </c>
      <c r="AC344" s="201"/>
      <c r="AD344" s="169" t="s">
        <v>40</v>
      </c>
      <c r="AE344" s="202"/>
      <c r="AF344" s="5" t="s">
        <v>40</v>
      </c>
      <c r="AG344" s="37"/>
      <c r="AH344" s="161" t="s">
        <v>40</v>
      </c>
      <c r="AI344" s="197"/>
      <c r="AJ344" s="162" t="s">
        <v>40</v>
      </c>
      <c r="AK344" s="795"/>
    </row>
    <row r="345" spans="1:37" ht="12.75">
      <c r="A345" s="748" t="s">
        <v>3326</v>
      </c>
      <c r="B345" s="761" t="s">
        <v>7360</v>
      </c>
      <c r="C345" s="680">
        <v>1</v>
      </c>
      <c r="D345" s="54" t="e">
        <f t="shared" ca="1" si="20"/>
        <v>#VALUE!</v>
      </c>
      <c r="E345" s="54" t="str">
        <f ca="1">IFERROR(VLOOKUP(N345,Cennik!$A$4:$B436, 2, FALSE()) * O345 + VLOOKUP(P345,Cennik!$A$4:$B436, 2, FALSE()) * Q345 + VLOOKUP(R345,Cennik!$A$4:$B436, 2, FALSE()) * S345 + VLOOKUP(T345,Cennik!$A$4:$B436, 2, FALSE()) * U345 + VLOOKUP(V345,Cennik!$A$4:$B436, 2, FALSE()) * W345 + VLOOKUP(X345,Cennik!$A$4:$B436, 2, FALSE()) * Y345 + VLOOKUP(Z345,Cennik!$A$4:$B436, 2, FALSE()) * AA345 + VLOOKUP(AB345,Cennik!$A$4:$B436, 2, FALSE()) * AC345 + VLOOKUP(AD345,Cennik!$A$4:$B436, 2, FALSE()) * AE345 + VLOOKUP(AF345,Cennik!$A$4:$B436, 2, FALSE()) * AG345 + VLOOKUP(AH345,Cennik!$A$4:$B436, 2, FALSE()) * AI345 + VLOOKUP(AJ345,Cennik!$A$4:$B436, 2, FALSE()) * AK345 + VLOOKUP("Stamina",Cennik!$A$4:$B436,2,FALSE()) * L345,"Brak wartości")</f>
        <v>Brak wartości</v>
      </c>
      <c r="F345" s="5" t="s">
        <v>7365</v>
      </c>
      <c r="G345" s="18">
        <v>1</v>
      </c>
      <c r="H345" s="18" t="s">
        <v>4531</v>
      </c>
      <c r="I345" s="18">
        <v>3</v>
      </c>
      <c r="J345" s="18"/>
      <c r="K345" s="18">
        <v>5</v>
      </c>
      <c r="L345" s="18">
        <v>10</v>
      </c>
      <c r="M345" s="18" t="s">
        <v>12656</v>
      </c>
      <c r="N345" s="184" t="s">
        <v>557</v>
      </c>
      <c r="O345" s="184">
        <v>5</v>
      </c>
      <c r="P345" s="677" t="s">
        <v>303</v>
      </c>
      <c r="Q345" s="677">
        <v>2</v>
      </c>
      <c r="R345" s="675" t="s">
        <v>1047</v>
      </c>
      <c r="S345" s="675">
        <v>3</v>
      </c>
      <c r="T345" s="674" t="s">
        <v>1186</v>
      </c>
      <c r="U345" s="674">
        <v>1</v>
      </c>
      <c r="V345" s="672" t="s">
        <v>40</v>
      </c>
      <c r="W345" s="672"/>
      <c r="X345" s="678" t="s">
        <v>40</v>
      </c>
      <c r="Y345" s="678"/>
      <c r="Z345" s="679" t="s">
        <v>40</v>
      </c>
      <c r="AA345" s="679"/>
      <c r="AB345" s="680" t="s">
        <v>40</v>
      </c>
      <c r="AC345" s="680"/>
      <c r="AD345" s="681" t="s">
        <v>40</v>
      </c>
      <c r="AE345" s="681"/>
      <c r="AF345" s="18" t="s">
        <v>40</v>
      </c>
      <c r="AG345" s="18"/>
      <c r="AH345" s="184" t="s">
        <v>40</v>
      </c>
      <c r="AI345" s="184"/>
      <c r="AJ345" s="677" t="s">
        <v>40</v>
      </c>
      <c r="AK345" s="755"/>
    </row>
    <row r="346" spans="1:37" ht="12.75">
      <c r="A346" s="748" t="s">
        <v>3326</v>
      </c>
      <c r="B346" s="761" t="s">
        <v>7369</v>
      </c>
      <c r="C346" s="680">
        <v>1</v>
      </c>
      <c r="D346" s="54" t="e">
        <f t="shared" ca="1" si="20"/>
        <v>#VALUE!</v>
      </c>
      <c r="E346" s="54" t="str">
        <f ca="1">IFERROR(VLOOKUP(N346,Cennik!$A$4:$B436, 2, FALSE()) * O346 + VLOOKUP(P346,Cennik!$A$4:$B436, 2, FALSE()) * Q346 + VLOOKUP(R346,Cennik!$A$4:$B436, 2, FALSE()) * S346 + VLOOKUP(T346,Cennik!$A$4:$B436, 2, FALSE()) * U346 + VLOOKUP(V346,Cennik!$A$4:$B436, 2, FALSE()) * W346 + VLOOKUP(X346,Cennik!$A$4:$B436, 2, FALSE()) * Y346 + VLOOKUP(Z346,Cennik!$A$4:$B436, 2, FALSE()) * AA346 + VLOOKUP(AB346,Cennik!$A$4:$B436, 2, FALSE()) * AC346 + VLOOKUP(AD346,Cennik!$A$4:$B436, 2, FALSE()) * AE346 + VLOOKUP(AF346,Cennik!$A$4:$B436, 2, FALSE()) * AG346 + VLOOKUP(AH346,Cennik!$A$4:$B436, 2, FALSE()) * AI346 + VLOOKUP(AJ346,Cennik!$A$4:$B436, 2, FALSE()) * AK346 + VLOOKUP("Stamina",Cennik!$A$4:$B436,2,FALSE()) * L346,"Brak wartości")</f>
        <v>Brak wartości</v>
      </c>
      <c r="F346" s="5" t="s">
        <v>7370</v>
      </c>
      <c r="G346" s="18">
        <v>1</v>
      </c>
      <c r="H346" s="18" t="s">
        <v>4531</v>
      </c>
      <c r="I346" s="18">
        <v>3</v>
      </c>
      <c r="J346" s="18"/>
      <c r="K346" s="18">
        <v>5</v>
      </c>
      <c r="L346" s="18">
        <v>10</v>
      </c>
      <c r="M346" s="18" t="s">
        <v>12656</v>
      </c>
      <c r="N346" s="184" t="s">
        <v>303</v>
      </c>
      <c r="O346" s="184">
        <v>1</v>
      </c>
      <c r="P346" s="677" t="s">
        <v>1047</v>
      </c>
      <c r="Q346" s="677">
        <v>4</v>
      </c>
      <c r="R346" s="675" t="s">
        <v>1186</v>
      </c>
      <c r="S346" s="675">
        <v>4</v>
      </c>
      <c r="T346" s="674" t="s">
        <v>5886</v>
      </c>
      <c r="U346" s="674">
        <v>1</v>
      </c>
      <c r="V346" s="672" t="s">
        <v>40</v>
      </c>
      <c r="W346" s="672"/>
      <c r="X346" s="678" t="s">
        <v>40</v>
      </c>
      <c r="Y346" s="678"/>
      <c r="Z346" s="679" t="s">
        <v>40</v>
      </c>
      <c r="AA346" s="679"/>
      <c r="AB346" s="680" t="s">
        <v>40</v>
      </c>
      <c r="AC346" s="680"/>
      <c r="AD346" s="681" t="s">
        <v>40</v>
      </c>
      <c r="AE346" s="681"/>
      <c r="AF346" s="18" t="s">
        <v>40</v>
      </c>
      <c r="AG346" s="18"/>
      <c r="AH346" s="184" t="s">
        <v>40</v>
      </c>
      <c r="AI346" s="184"/>
      <c r="AJ346" s="677" t="s">
        <v>40</v>
      </c>
      <c r="AK346" s="755"/>
    </row>
    <row r="347" spans="1:37" ht="12.75">
      <c r="A347" s="748" t="s">
        <v>3326</v>
      </c>
      <c r="B347" s="72" t="s">
        <v>2939</v>
      </c>
      <c r="C347" s="168">
        <v>1</v>
      </c>
      <c r="D347" s="34" t="e">
        <f t="shared" si="20"/>
        <v>#VALUE!</v>
      </c>
      <c r="E347" s="34" t="str">
        <f>IFERROR(VLOOKUP(N347,Cennik!$A$4:$B436, 2, FALSE()) * O347 + VLOOKUP(P347,Cennik!$A$4:$B436, 2, FALSE()) * Q347 + VLOOKUP(R347,Cennik!$A$4:$B436, 2, FALSE()) * S347 + VLOOKUP(T347,Cennik!$A$4:$B436, 2, FALSE()) * U347 + VLOOKUP(V347,Cennik!$A$4:$B436, 2, FALSE()) * W347 + VLOOKUP(X347,Cennik!$A$4:$B436, 2, FALSE()) * Y347 + VLOOKUP(Z347,Cennik!$A$4:$B436, 2, FALSE()) * AA347 + VLOOKUP(AB347,Cennik!$A$4:$B436, 2, FALSE()) * AC347 + VLOOKUP(AD347,Cennik!$A$4:$B436, 2, FALSE()) * AE347 + VLOOKUP(AF347,Cennik!$A$4:$B436, 2, FALSE()) * AG347 + VLOOKUP(AH347,Cennik!$A$4:$B436, 2, FALSE()) * AI347 + VLOOKUP(AJ347,Cennik!$A$4:$B436, 2, FALSE()) * AK347 + VLOOKUP("Stamina",Cennik!$A$4:$B436,2,FALSE()) * L347,"Brak wartości")</f>
        <v>Brak wartości</v>
      </c>
      <c r="F347" s="5" t="s">
        <v>7379</v>
      </c>
      <c r="G347" s="5">
        <v>1</v>
      </c>
      <c r="H347" s="5" t="s">
        <v>4531</v>
      </c>
      <c r="I347" s="5">
        <v>3</v>
      </c>
      <c r="J347" s="37"/>
      <c r="K347" s="5">
        <v>8</v>
      </c>
      <c r="L347" s="5">
        <v>30</v>
      </c>
      <c r="M347" s="5" t="s">
        <v>12656</v>
      </c>
      <c r="N347" s="161" t="s">
        <v>5886</v>
      </c>
      <c r="O347" s="161">
        <v>5</v>
      </c>
      <c r="P347" s="162" t="s">
        <v>5881</v>
      </c>
      <c r="Q347" s="162">
        <v>1</v>
      </c>
      <c r="R347" s="163" t="s">
        <v>40</v>
      </c>
      <c r="S347" s="163"/>
      <c r="T347" s="674" t="s">
        <v>40</v>
      </c>
      <c r="U347" s="164"/>
      <c r="V347" s="672" t="s">
        <v>40</v>
      </c>
      <c r="W347" s="672"/>
      <c r="X347" s="166" t="s">
        <v>40</v>
      </c>
      <c r="Y347" s="181"/>
      <c r="Z347" s="167" t="s">
        <v>40</v>
      </c>
      <c r="AA347" s="182"/>
      <c r="AB347" s="168" t="s">
        <v>40</v>
      </c>
      <c r="AC347" s="201"/>
      <c r="AD347" s="169" t="s">
        <v>40</v>
      </c>
      <c r="AE347" s="202"/>
      <c r="AF347" s="5" t="s">
        <v>40</v>
      </c>
      <c r="AG347" s="37"/>
      <c r="AH347" s="161" t="s">
        <v>40</v>
      </c>
      <c r="AI347" s="197"/>
      <c r="AJ347" s="162" t="s">
        <v>40</v>
      </c>
      <c r="AK347" s="795"/>
    </row>
    <row r="348" spans="1:37" ht="12.75">
      <c r="A348" s="748" t="s">
        <v>3326</v>
      </c>
      <c r="B348" s="796" t="s">
        <v>7386</v>
      </c>
      <c r="C348" s="680">
        <v>2</v>
      </c>
      <c r="D348" s="54" t="e">
        <f t="shared" si="20"/>
        <v>#VALUE!</v>
      </c>
      <c r="E348" s="54" t="str">
        <f>IFERROR(VLOOKUP(N348,Cennik!$A$4:$B436, 2, FALSE()) * O348 + VLOOKUP(P348,Cennik!$A$4:$B436, 2, FALSE()) * Q348 + VLOOKUP(R348,Cennik!$A$4:$B436, 2, FALSE()) * S348 + VLOOKUP(T348,Cennik!$A$4:$B436, 2, FALSE()) * U348 + VLOOKUP(V348,Cennik!$A$4:$B436, 2, FALSE()) * W348 + VLOOKUP(X348,Cennik!$A$4:$B436, 2, FALSE()) * Y348 + VLOOKUP(Z348,Cennik!$A$4:$B436, 2, FALSE()) * AA348 + VLOOKUP(AB348,Cennik!$A$4:$B436, 2, FALSE()) * AC348 + VLOOKUP(AD348,Cennik!$A$4:$B436, 2, FALSE()) * AE348 + VLOOKUP(AF348,Cennik!$A$4:$B436, 2, FALSE()) * AG348 + VLOOKUP(AH348,Cennik!$A$4:$B436, 2, FALSE()) * AI348 + VLOOKUP(AJ348,Cennik!$A$4:$B436, 2, FALSE()) * AK348 + VLOOKUP("Stamina",Cennik!$A$4:$B436,2,FALSE()) * L348,"Brak wartości")</f>
        <v>Brak wartości</v>
      </c>
      <c r="F348" s="5" t="s">
        <v>7387</v>
      </c>
      <c r="G348" s="18">
        <v>1</v>
      </c>
      <c r="H348" s="18" t="s">
        <v>4531</v>
      </c>
      <c r="I348" s="18">
        <v>3</v>
      </c>
      <c r="J348" s="18"/>
      <c r="K348" s="18">
        <v>8</v>
      </c>
      <c r="L348" s="18">
        <v>30</v>
      </c>
      <c r="M348" s="18" t="s">
        <v>12656</v>
      </c>
      <c r="N348" s="184" t="s">
        <v>5891</v>
      </c>
      <c r="O348" s="184">
        <v>1</v>
      </c>
      <c r="P348" s="677" t="s">
        <v>1047</v>
      </c>
      <c r="Q348" s="677">
        <v>5</v>
      </c>
      <c r="R348" s="675" t="s">
        <v>1186</v>
      </c>
      <c r="S348" s="675">
        <v>4</v>
      </c>
      <c r="T348" s="674" t="s">
        <v>1201</v>
      </c>
      <c r="U348" s="674">
        <v>1</v>
      </c>
      <c r="V348" s="672" t="s">
        <v>5886</v>
      </c>
      <c r="W348" s="672">
        <v>2</v>
      </c>
      <c r="X348" s="678" t="s">
        <v>40</v>
      </c>
      <c r="Y348" s="678"/>
      <c r="Z348" s="679" t="s">
        <v>40</v>
      </c>
      <c r="AA348" s="679"/>
      <c r="AB348" s="680" t="s">
        <v>40</v>
      </c>
      <c r="AC348" s="680"/>
      <c r="AD348" s="681" t="s">
        <v>40</v>
      </c>
      <c r="AE348" s="681"/>
      <c r="AF348" s="18" t="s">
        <v>40</v>
      </c>
      <c r="AG348" s="18"/>
      <c r="AH348" s="184" t="s">
        <v>40</v>
      </c>
      <c r="AI348" s="184"/>
      <c r="AJ348" s="677" t="s">
        <v>40</v>
      </c>
      <c r="AK348" s="755"/>
    </row>
    <row r="349" spans="1:37" ht="12.75">
      <c r="A349" s="748" t="s">
        <v>3326</v>
      </c>
      <c r="B349" s="796" t="s">
        <v>7391</v>
      </c>
      <c r="C349" s="680">
        <v>2</v>
      </c>
      <c r="D349" s="54" t="e">
        <f t="shared" si="20"/>
        <v>#VALUE!</v>
      </c>
      <c r="E349" s="54" t="str">
        <f>IFERROR(VLOOKUP(N349,Cennik!$A$4:$B436, 2, FALSE()) * O349 + VLOOKUP(P349,Cennik!$A$4:$B436, 2, FALSE()) * Q349 + VLOOKUP(R349,Cennik!$A$4:$B436, 2, FALSE()) * S349 + VLOOKUP(T349,Cennik!$A$4:$B436, 2, FALSE()) * U349 + VLOOKUP(V349,Cennik!$A$4:$B436, 2, FALSE()) * W349 + VLOOKUP(X349,Cennik!$A$4:$B436, 2, FALSE()) * Y349 + VLOOKUP(Z349,Cennik!$A$4:$B436, 2, FALSE()) * AA349 + VLOOKUP(AB349,Cennik!$A$4:$B436, 2, FALSE()) * AC349 + VLOOKUP(AD349,Cennik!$A$4:$B436, 2, FALSE()) * AE349 + VLOOKUP(AF349,Cennik!$A$4:$B436, 2, FALSE()) * AG349 + VLOOKUP(AH349,Cennik!$A$4:$B436, 2, FALSE()) * AI349 + VLOOKUP(AJ349,Cennik!$A$4:$B436, 2, FALSE()) * AK349 + VLOOKUP("Stamina",Cennik!$A$4:$B436,2,FALSE()) * L349,"Brak wartości")</f>
        <v>Brak wartości</v>
      </c>
      <c r="F349" s="5" t="s">
        <v>7392</v>
      </c>
      <c r="G349" s="18">
        <v>1</v>
      </c>
      <c r="H349" s="18" t="s">
        <v>4531</v>
      </c>
      <c r="I349" s="18">
        <v>3</v>
      </c>
      <c r="J349" s="18"/>
      <c r="K349" s="18">
        <v>8</v>
      </c>
      <c r="L349" s="18">
        <v>30</v>
      </c>
      <c r="M349" s="18" t="s">
        <v>12656</v>
      </c>
      <c r="N349" s="184" t="s">
        <v>5891</v>
      </c>
      <c r="O349" s="184">
        <v>1</v>
      </c>
      <c r="P349" s="677" t="s">
        <v>1047</v>
      </c>
      <c r="Q349" s="677">
        <v>5</v>
      </c>
      <c r="R349" s="675" t="s">
        <v>1186</v>
      </c>
      <c r="S349" s="675">
        <v>4</v>
      </c>
      <c r="T349" s="674" t="s">
        <v>1201</v>
      </c>
      <c r="U349" s="674">
        <v>1</v>
      </c>
      <c r="V349" s="672" t="s">
        <v>5886</v>
      </c>
      <c r="W349" s="672">
        <v>2</v>
      </c>
      <c r="X349" s="678" t="s">
        <v>40</v>
      </c>
      <c r="Y349" s="678"/>
      <c r="Z349" s="679" t="s">
        <v>40</v>
      </c>
      <c r="AA349" s="679"/>
      <c r="AB349" s="680" t="s">
        <v>40</v>
      </c>
      <c r="AC349" s="680"/>
      <c r="AD349" s="681" t="s">
        <v>40</v>
      </c>
      <c r="AE349" s="681"/>
      <c r="AF349" s="18" t="s">
        <v>40</v>
      </c>
      <c r="AG349" s="18"/>
      <c r="AH349" s="184" t="s">
        <v>40</v>
      </c>
      <c r="AI349" s="184"/>
      <c r="AJ349" s="677" t="s">
        <v>40</v>
      </c>
      <c r="AK349" s="755"/>
    </row>
    <row r="350" spans="1:37" ht="12.75">
      <c r="A350" s="748" t="s">
        <v>3326</v>
      </c>
      <c r="B350" s="796" t="s">
        <v>7396</v>
      </c>
      <c r="C350" s="680">
        <v>2</v>
      </c>
      <c r="D350" s="54" t="e">
        <f t="shared" si="20"/>
        <v>#VALUE!</v>
      </c>
      <c r="E350" s="54" t="str">
        <f>IFERROR(VLOOKUP(N350,Cennik!$A$4:$B436, 2, FALSE()) * O350 + VLOOKUP(P350,Cennik!$A$4:$B436, 2, FALSE()) * Q350 + VLOOKUP(R350,Cennik!$A$4:$B436, 2, FALSE()) * S350 + VLOOKUP(T350,Cennik!$A$4:$B436, 2, FALSE()) * U350 + VLOOKUP(V350,Cennik!$A$4:$B436, 2, FALSE()) * W350 + VLOOKUP(X350,Cennik!$A$4:$B436, 2, FALSE()) * Y350 + VLOOKUP(Z350,Cennik!$A$4:$B436, 2, FALSE()) * AA350 + VLOOKUP(AB350,Cennik!$A$4:$B436, 2, FALSE()) * AC350 + VLOOKUP(AD350,Cennik!$A$4:$B436, 2, FALSE()) * AE350 + VLOOKUP(AF350,Cennik!$A$4:$B436, 2, FALSE()) * AG350 + VLOOKUP(AH350,Cennik!$A$4:$B436, 2, FALSE()) * AI350 + VLOOKUP(AJ350,Cennik!$A$4:$B436, 2, FALSE()) * AK350 + VLOOKUP("Stamina",Cennik!$A$4:$B436,2,FALSE()) * L350,"Brak wartości")</f>
        <v>Brak wartości</v>
      </c>
      <c r="F350" s="5" t="s">
        <v>7397</v>
      </c>
      <c r="G350" s="18">
        <v>1</v>
      </c>
      <c r="H350" s="18" t="s">
        <v>4531</v>
      </c>
      <c r="I350" s="18">
        <v>3</v>
      </c>
      <c r="J350" s="18"/>
      <c r="K350" s="18">
        <v>8</v>
      </c>
      <c r="L350" s="18">
        <v>30</v>
      </c>
      <c r="M350" s="18" t="s">
        <v>12656</v>
      </c>
      <c r="N350" s="184" t="s">
        <v>5891</v>
      </c>
      <c r="O350" s="184">
        <v>1</v>
      </c>
      <c r="P350" s="677" t="s">
        <v>1047</v>
      </c>
      <c r="Q350" s="677">
        <v>5</v>
      </c>
      <c r="R350" s="675" t="s">
        <v>1186</v>
      </c>
      <c r="S350" s="675">
        <v>4</v>
      </c>
      <c r="T350" s="674" t="s">
        <v>1201</v>
      </c>
      <c r="U350" s="674">
        <v>1</v>
      </c>
      <c r="V350" s="672" t="s">
        <v>5886</v>
      </c>
      <c r="W350" s="672">
        <v>2</v>
      </c>
      <c r="X350" s="678" t="s">
        <v>40</v>
      </c>
      <c r="Y350" s="678"/>
      <c r="Z350" s="679" t="s">
        <v>40</v>
      </c>
      <c r="AA350" s="679"/>
      <c r="AB350" s="680" t="s">
        <v>40</v>
      </c>
      <c r="AC350" s="680"/>
      <c r="AD350" s="681" t="s">
        <v>40</v>
      </c>
      <c r="AE350" s="681"/>
      <c r="AF350" s="18" t="s">
        <v>40</v>
      </c>
      <c r="AG350" s="18"/>
      <c r="AH350" s="184" t="s">
        <v>40</v>
      </c>
      <c r="AI350" s="184"/>
      <c r="AJ350" s="677" t="s">
        <v>40</v>
      </c>
      <c r="AK350" s="755"/>
    </row>
    <row r="351" spans="1:37" ht="12.75">
      <c r="A351" s="748" t="s">
        <v>3326</v>
      </c>
      <c r="B351" s="796" t="s">
        <v>7401</v>
      </c>
      <c r="C351" s="680">
        <v>2</v>
      </c>
      <c r="D351" s="54" t="e">
        <f t="shared" si="20"/>
        <v>#VALUE!</v>
      </c>
      <c r="E351" s="54" t="str">
        <f>IFERROR(VLOOKUP(N351,Cennik!$A$4:$B436, 2, FALSE()) * O351 + VLOOKUP(P351,Cennik!$A$4:$B436, 2, FALSE()) * Q351 + VLOOKUP(R351,Cennik!$A$4:$B436, 2, FALSE()) * S351 + VLOOKUP(T351,Cennik!$A$4:$B436, 2, FALSE()) * U351 + VLOOKUP(V351,Cennik!$A$4:$B436, 2, FALSE()) * W351 + VLOOKUP(X351,Cennik!$A$4:$B436, 2, FALSE()) * Y351 + VLOOKUP(Z351,Cennik!$A$4:$B436, 2, FALSE()) * AA351 + VLOOKUP(AB351,Cennik!$A$4:$B436, 2, FALSE()) * AC351 + VLOOKUP(AD351,Cennik!$A$4:$B436, 2, FALSE()) * AE351 + VLOOKUP(AF351,Cennik!$A$4:$B436, 2, FALSE()) * AG351 + VLOOKUP(AH351,Cennik!$A$4:$B436, 2, FALSE()) * AI351 + VLOOKUP(AJ351,Cennik!$A$4:$B436, 2, FALSE()) * AK351 + VLOOKUP("Stamina",Cennik!$A$4:$B436,2,FALSE()) * L351,"Brak wartości")</f>
        <v>Brak wartości</v>
      </c>
      <c r="F351" s="5" t="s">
        <v>7402</v>
      </c>
      <c r="G351" s="18">
        <v>1</v>
      </c>
      <c r="H351" s="18" t="s">
        <v>4531</v>
      </c>
      <c r="I351" s="18">
        <v>3</v>
      </c>
      <c r="J351" s="18"/>
      <c r="K351" s="18">
        <v>8</v>
      </c>
      <c r="L351" s="18">
        <v>30</v>
      </c>
      <c r="M351" s="18" t="s">
        <v>12656</v>
      </c>
      <c r="N351" s="184" t="s">
        <v>5891</v>
      </c>
      <c r="O351" s="184">
        <v>1</v>
      </c>
      <c r="P351" s="677" t="s">
        <v>1047</v>
      </c>
      <c r="Q351" s="677">
        <v>5</v>
      </c>
      <c r="R351" s="675" t="s">
        <v>1186</v>
      </c>
      <c r="S351" s="675">
        <v>4</v>
      </c>
      <c r="T351" s="674" t="s">
        <v>1201</v>
      </c>
      <c r="U351" s="674">
        <v>1</v>
      </c>
      <c r="V351" s="672" t="s">
        <v>5886</v>
      </c>
      <c r="W351" s="672">
        <v>2</v>
      </c>
      <c r="X351" s="678" t="s">
        <v>40</v>
      </c>
      <c r="Y351" s="678"/>
      <c r="Z351" s="679" t="s">
        <v>40</v>
      </c>
      <c r="AA351" s="679"/>
      <c r="AB351" s="680" t="s">
        <v>40</v>
      </c>
      <c r="AC351" s="680"/>
      <c r="AD351" s="681" t="s">
        <v>40</v>
      </c>
      <c r="AE351" s="681"/>
      <c r="AF351" s="18" t="s">
        <v>40</v>
      </c>
      <c r="AG351" s="18"/>
      <c r="AH351" s="184" t="s">
        <v>40</v>
      </c>
      <c r="AI351" s="184"/>
      <c r="AJ351" s="677" t="s">
        <v>40</v>
      </c>
      <c r="AK351" s="755"/>
    </row>
    <row r="352" spans="1:37" ht="12.75">
      <c r="A352" s="748" t="s">
        <v>3326</v>
      </c>
      <c r="B352" s="796" t="s">
        <v>7406</v>
      </c>
      <c r="C352" s="680">
        <v>2</v>
      </c>
      <c r="D352" s="54" t="e">
        <f t="shared" ca="1" si="20"/>
        <v>#VALUE!</v>
      </c>
      <c r="E352" s="54" t="str">
        <f ca="1">IFERROR(VLOOKUP(N352,Cennik!$A$4:$B436, 2, FALSE()) * O352 + VLOOKUP(P352,Cennik!$A$4:$B436, 2, FALSE()) * Q352 + VLOOKUP(R352,Cennik!$A$4:$B436, 2, FALSE()) * S352 + VLOOKUP(T352,Cennik!$A$4:$B436, 2, FALSE()) * U352 + VLOOKUP(V352,Cennik!$A$4:$B436, 2, FALSE()) * W352 + VLOOKUP(X352,Cennik!$A$4:$B436, 2, FALSE()) * Y352 + VLOOKUP(Z352,Cennik!$A$4:$B436, 2, FALSE()) * AA352 + VLOOKUP(AB352,Cennik!$A$4:$B436, 2, FALSE()) * AC352 + VLOOKUP(AD352,Cennik!$A$4:$B436, 2, FALSE()) * AE352 + VLOOKUP(AF352,Cennik!$A$4:$B436, 2, FALSE()) * AG352 + VLOOKUP(AH352,Cennik!$A$4:$B436, 2, FALSE()) * AI352 + VLOOKUP(AJ352,Cennik!$A$4:$B436, 2, FALSE()) * AK352 + VLOOKUP("Stamina",Cennik!$A$4:$B436,2,FALSE()) * L352,"Brak wartości")</f>
        <v>Brak wartości</v>
      </c>
      <c r="F352" s="5" t="s">
        <v>7407</v>
      </c>
      <c r="G352" s="18">
        <v>1</v>
      </c>
      <c r="H352" s="18" t="s">
        <v>4531</v>
      </c>
      <c r="I352" s="18">
        <v>3</v>
      </c>
      <c r="J352" s="18"/>
      <c r="K352" s="18">
        <v>8</v>
      </c>
      <c r="L352" s="18">
        <v>30</v>
      </c>
      <c r="M352" s="18" t="s">
        <v>12656</v>
      </c>
      <c r="N352" s="184" t="s">
        <v>303</v>
      </c>
      <c r="O352" s="184">
        <v>8</v>
      </c>
      <c r="P352" s="677" t="s">
        <v>1047</v>
      </c>
      <c r="Q352" s="677">
        <v>4</v>
      </c>
      <c r="R352" s="675" t="s">
        <v>40</v>
      </c>
      <c r="S352" s="675">
        <v>3</v>
      </c>
      <c r="T352" s="674" t="s">
        <v>40</v>
      </c>
      <c r="U352" s="674"/>
      <c r="V352" s="672" t="s">
        <v>40</v>
      </c>
      <c r="W352" s="672"/>
      <c r="X352" s="678" t="s">
        <v>40</v>
      </c>
      <c r="Y352" s="678"/>
      <c r="Z352" s="679" t="s">
        <v>40</v>
      </c>
      <c r="AA352" s="679"/>
      <c r="AB352" s="680" t="s">
        <v>40</v>
      </c>
      <c r="AC352" s="680"/>
      <c r="AD352" s="681" t="s">
        <v>40</v>
      </c>
      <c r="AE352" s="681"/>
      <c r="AF352" s="18" t="s">
        <v>40</v>
      </c>
      <c r="AG352" s="18"/>
      <c r="AH352" s="184" t="s">
        <v>40</v>
      </c>
      <c r="AI352" s="184"/>
      <c r="AJ352" s="677" t="s">
        <v>40</v>
      </c>
      <c r="AK352" s="755"/>
    </row>
    <row r="353" spans="1:37" ht="12.75">
      <c r="A353" s="748" t="s">
        <v>3326</v>
      </c>
      <c r="B353" s="796" t="s">
        <v>7411</v>
      </c>
      <c r="C353" s="168">
        <v>2</v>
      </c>
      <c r="D353" s="34" t="e">
        <f t="shared" si="20"/>
        <v>#VALUE!</v>
      </c>
      <c r="E353" s="34" t="str">
        <f>IFERROR(VLOOKUP(N353,Cennik!$A$4:$B436, 2, FALSE()) * O353 + VLOOKUP(P353,Cennik!$A$4:$B436, 2, FALSE()) * Q353 + VLOOKUP(R353,Cennik!$A$4:$B436, 2, FALSE()) * S353 + VLOOKUP(T353,Cennik!$A$4:$B436, 2, FALSE()) * U353 + VLOOKUP(V353,Cennik!$A$4:$B436, 2, FALSE()) * W353 + VLOOKUP(X353,Cennik!$A$4:$B436, 2, FALSE()) * Y353 + VLOOKUP(Z353,Cennik!$A$4:$B436, 2, FALSE()) * AA353 + VLOOKUP(AB353,Cennik!$A$4:$B436, 2, FALSE()) * AC353 + VLOOKUP(AD353,Cennik!$A$4:$B436, 2, FALSE()) * AE353 + VLOOKUP(AF353,Cennik!$A$4:$B436, 2, FALSE()) * AG353 + VLOOKUP(AH353,Cennik!$A$4:$B436, 2, FALSE()) * AI353 + VLOOKUP(AJ353,Cennik!$A$4:$B436, 2, FALSE()) * AK353 + VLOOKUP("Stamina",Cennik!$A$4:$B436,2,FALSE()) * L353,"Brak wartości")</f>
        <v>Brak wartości</v>
      </c>
      <c r="F353" s="5" t="s">
        <v>7412</v>
      </c>
      <c r="G353" s="5">
        <v>1</v>
      </c>
      <c r="H353" s="5" t="s">
        <v>4531</v>
      </c>
      <c r="I353" s="5">
        <v>3</v>
      </c>
      <c r="J353" s="37"/>
      <c r="K353" s="5">
        <v>8</v>
      </c>
      <c r="L353" s="5">
        <v>30</v>
      </c>
      <c r="M353" s="5" t="s">
        <v>12656</v>
      </c>
      <c r="N353" s="161" t="s">
        <v>5891</v>
      </c>
      <c r="O353" s="161">
        <v>1</v>
      </c>
      <c r="P353" s="162" t="s">
        <v>1047</v>
      </c>
      <c r="Q353" s="162">
        <v>3</v>
      </c>
      <c r="R353" s="163" t="s">
        <v>1186</v>
      </c>
      <c r="S353" s="163">
        <v>4</v>
      </c>
      <c r="T353" s="164" t="s">
        <v>1201</v>
      </c>
      <c r="U353" s="164">
        <v>1</v>
      </c>
      <c r="V353" s="165" t="s">
        <v>5886</v>
      </c>
      <c r="W353" s="165">
        <v>2</v>
      </c>
      <c r="X353" s="166" t="s">
        <v>40</v>
      </c>
      <c r="Y353" s="181"/>
      <c r="Z353" s="167" t="s">
        <v>40</v>
      </c>
      <c r="AA353" s="182"/>
      <c r="AB353" s="168" t="s">
        <v>40</v>
      </c>
      <c r="AC353" s="201"/>
      <c r="AD353" s="169" t="s">
        <v>40</v>
      </c>
      <c r="AE353" s="202"/>
      <c r="AF353" s="5" t="s">
        <v>40</v>
      </c>
      <c r="AG353" s="37"/>
      <c r="AH353" s="161" t="s">
        <v>40</v>
      </c>
      <c r="AI353" s="197"/>
      <c r="AJ353" s="162" t="s">
        <v>40</v>
      </c>
      <c r="AK353" s="795"/>
    </row>
    <row r="354" spans="1:37" ht="12.75">
      <c r="A354" s="748" t="s">
        <v>3326</v>
      </c>
      <c r="B354" s="796" t="s">
        <v>7430</v>
      </c>
      <c r="C354" s="680">
        <v>2</v>
      </c>
      <c r="D354" s="54" t="e">
        <f t="shared" si="20"/>
        <v>#VALUE!</v>
      </c>
      <c r="E354" s="54" t="str">
        <f>IFERROR(VLOOKUP(N354,Cennik!$A$4:$B436, 2, FALSE()) * O354 + VLOOKUP(P354,Cennik!$A$4:$B436, 2, FALSE()) * Q354 + VLOOKUP(R354,Cennik!$A$4:$B436, 2, FALSE()) * S354 + VLOOKUP(T354,Cennik!$A$4:$B436, 2, FALSE()) * U354 + VLOOKUP(V354,Cennik!$A$4:$B436, 2, FALSE()) * W354 + VLOOKUP(X354,Cennik!$A$4:$B436, 2, FALSE()) * Y354 + VLOOKUP(Z354,Cennik!$A$4:$B436, 2, FALSE()) * AA354 + VLOOKUP(AB354,Cennik!$A$4:$B436, 2, FALSE()) * AC354 + VLOOKUP(AD354,Cennik!$A$4:$B436, 2, FALSE()) * AE354 + VLOOKUP(AF354,Cennik!$A$4:$B436, 2, FALSE()) * AG354 + VLOOKUP(AH354,Cennik!$A$4:$B436, 2, FALSE()) * AI354 + VLOOKUP(AJ354,Cennik!$A$4:$B436, 2, FALSE()) * AK354 + VLOOKUP("Stamina",Cennik!$A$4:$B436,2,FALSE()) * L354,"Brak wartości")</f>
        <v>Brak wartości</v>
      </c>
      <c r="F354" s="5" t="s">
        <v>7417</v>
      </c>
      <c r="G354" s="18">
        <v>1</v>
      </c>
      <c r="H354" s="18" t="s">
        <v>4531</v>
      </c>
      <c r="I354" s="18">
        <v>3</v>
      </c>
      <c r="J354" s="18"/>
      <c r="K354" s="18">
        <v>8</v>
      </c>
      <c r="L354" s="18">
        <v>30</v>
      </c>
      <c r="M354" s="18" t="s">
        <v>12656</v>
      </c>
      <c r="N354" s="184" t="s">
        <v>5891</v>
      </c>
      <c r="O354" s="184">
        <v>1</v>
      </c>
      <c r="P354" s="677" t="s">
        <v>1047</v>
      </c>
      <c r="Q354" s="677">
        <v>3</v>
      </c>
      <c r="R354" s="675" t="s">
        <v>1186</v>
      </c>
      <c r="S354" s="675">
        <v>4</v>
      </c>
      <c r="T354" s="674" t="s">
        <v>1201</v>
      </c>
      <c r="U354" s="674">
        <v>1</v>
      </c>
      <c r="V354" s="672" t="s">
        <v>5886</v>
      </c>
      <c r="W354" s="672">
        <v>2</v>
      </c>
      <c r="X354" s="678" t="s">
        <v>40</v>
      </c>
      <c r="Y354" s="678"/>
      <c r="Z354" s="679" t="s">
        <v>40</v>
      </c>
      <c r="AA354" s="679"/>
      <c r="AB354" s="680" t="s">
        <v>40</v>
      </c>
      <c r="AC354" s="680"/>
      <c r="AD354" s="681" t="s">
        <v>40</v>
      </c>
      <c r="AE354" s="681"/>
      <c r="AF354" s="18" t="s">
        <v>40</v>
      </c>
      <c r="AG354" s="18"/>
      <c r="AH354" s="184" t="s">
        <v>40</v>
      </c>
      <c r="AI354" s="184"/>
      <c r="AJ354" s="677" t="s">
        <v>40</v>
      </c>
      <c r="AK354" s="755"/>
    </row>
    <row r="355" spans="1:37" ht="12.75">
      <c r="A355" s="748" t="s">
        <v>3326</v>
      </c>
      <c r="B355" s="796" t="s">
        <v>7435</v>
      </c>
      <c r="C355" s="680">
        <v>2</v>
      </c>
      <c r="D355" s="54" t="e">
        <f t="shared" si="20"/>
        <v>#VALUE!</v>
      </c>
      <c r="E355" s="54" t="str">
        <f>IFERROR(VLOOKUP(N355,Cennik!$A$4:$B436, 2, FALSE()) * O355 + VLOOKUP(P355,Cennik!$A$4:$B436, 2, FALSE()) * Q355 + VLOOKUP(R355,Cennik!$A$4:$B436, 2, FALSE()) * S355 + VLOOKUP(T355,Cennik!$A$4:$B436, 2, FALSE()) * U355 + VLOOKUP(V355,Cennik!$A$4:$B436, 2, FALSE()) * W355 + VLOOKUP(X355,Cennik!$A$4:$B436, 2, FALSE()) * Y355 + VLOOKUP(Z355,Cennik!$A$4:$B436, 2, FALSE()) * AA355 + VLOOKUP(AB355,Cennik!$A$4:$B436, 2, FALSE()) * AC355 + VLOOKUP(AD355,Cennik!$A$4:$B436, 2, FALSE()) * AE355 + VLOOKUP(AF355,Cennik!$A$4:$B436, 2, FALSE()) * AG355 + VLOOKUP(AH355,Cennik!$A$4:$B436, 2, FALSE()) * AI355 + VLOOKUP(AJ355,Cennik!$A$4:$B436, 2, FALSE()) * AK355 + VLOOKUP("Stamina",Cennik!$A$4:$B436,2,FALSE()) * L355,"Brak wartości")</f>
        <v>Brak wartości</v>
      </c>
      <c r="F355" s="5" t="s">
        <v>7421</v>
      </c>
      <c r="G355" s="18">
        <v>1</v>
      </c>
      <c r="H355" s="18" t="s">
        <v>4531</v>
      </c>
      <c r="I355" s="18">
        <v>3</v>
      </c>
      <c r="J355" s="18"/>
      <c r="K355" s="18">
        <v>8</v>
      </c>
      <c r="L355" s="18">
        <v>30</v>
      </c>
      <c r="M355" s="18" t="s">
        <v>12656</v>
      </c>
      <c r="N355" s="184" t="s">
        <v>5891</v>
      </c>
      <c r="O355" s="184">
        <v>1</v>
      </c>
      <c r="P355" s="677" t="s">
        <v>1047</v>
      </c>
      <c r="Q355" s="677">
        <v>3</v>
      </c>
      <c r="R355" s="675" t="s">
        <v>1186</v>
      </c>
      <c r="S355" s="675">
        <v>4</v>
      </c>
      <c r="T355" s="674" t="s">
        <v>1201</v>
      </c>
      <c r="U355" s="674">
        <v>1</v>
      </c>
      <c r="V355" s="672" t="s">
        <v>5886</v>
      </c>
      <c r="W355" s="672">
        <v>2</v>
      </c>
      <c r="X355" s="678" t="s">
        <v>40</v>
      </c>
      <c r="Y355" s="678"/>
      <c r="Z355" s="679" t="s">
        <v>40</v>
      </c>
      <c r="AA355" s="679"/>
      <c r="AB355" s="680" t="s">
        <v>40</v>
      </c>
      <c r="AC355" s="680"/>
      <c r="AD355" s="681" t="s">
        <v>40</v>
      </c>
      <c r="AE355" s="681"/>
      <c r="AF355" s="18" t="s">
        <v>40</v>
      </c>
      <c r="AG355" s="18"/>
      <c r="AH355" s="184" t="s">
        <v>40</v>
      </c>
      <c r="AI355" s="184"/>
      <c r="AJ355" s="677" t="s">
        <v>40</v>
      </c>
      <c r="AK355" s="755"/>
    </row>
    <row r="356" spans="1:37" ht="12.75">
      <c r="A356" s="748" t="s">
        <v>3326</v>
      </c>
      <c r="B356" s="796" t="s">
        <v>7445</v>
      </c>
      <c r="C356" s="680">
        <v>2</v>
      </c>
      <c r="D356" s="54" t="e">
        <f t="shared" si="20"/>
        <v>#VALUE!</v>
      </c>
      <c r="E356" s="54" t="str">
        <f>IFERROR(VLOOKUP(N356,Cennik!$A$4:$B436, 2, FALSE()) * O356 + VLOOKUP(P356,Cennik!$A$4:$B436, 2, FALSE()) * Q356 + VLOOKUP(R356,Cennik!$A$4:$B436, 2, FALSE()) * S356 + VLOOKUP(T356,Cennik!$A$4:$B436, 2, FALSE()) * U356 + VLOOKUP(V356,Cennik!$A$4:$B436, 2, FALSE()) * W356 + VLOOKUP(X356,Cennik!$A$4:$B436, 2, FALSE()) * Y356 + VLOOKUP(Z356,Cennik!$A$4:$B436, 2, FALSE()) * AA356 + VLOOKUP(AB356,Cennik!$A$4:$B436, 2, FALSE()) * AC356 + VLOOKUP(AD356,Cennik!$A$4:$B436, 2, FALSE()) * AE356 + VLOOKUP(AF356,Cennik!$A$4:$B436, 2, FALSE()) * AG356 + VLOOKUP(AH356,Cennik!$A$4:$B436, 2, FALSE()) * AI356 + VLOOKUP(AJ356,Cennik!$A$4:$B436, 2, FALSE()) * AK356 + VLOOKUP("Stamina",Cennik!$A$4:$B436,2,FALSE()) * L356,"Brak wartości")</f>
        <v>Brak wartości</v>
      </c>
      <c r="F356" s="5" t="s">
        <v>7431</v>
      </c>
      <c r="G356" s="18">
        <v>1</v>
      </c>
      <c r="H356" s="18" t="s">
        <v>4531</v>
      </c>
      <c r="I356" s="18">
        <v>3</v>
      </c>
      <c r="J356" s="18"/>
      <c r="K356" s="18">
        <v>8</v>
      </c>
      <c r="L356" s="18">
        <v>30</v>
      </c>
      <c r="M356" s="18" t="s">
        <v>12656</v>
      </c>
      <c r="N356" s="184" t="s">
        <v>5891</v>
      </c>
      <c r="O356" s="184">
        <v>1</v>
      </c>
      <c r="P356" s="677" t="s">
        <v>1047</v>
      </c>
      <c r="Q356" s="677">
        <v>3</v>
      </c>
      <c r="R356" s="675" t="s">
        <v>1186</v>
      </c>
      <c r="S356" s="675">
        <v>4</v>
      </c>
      <c r="T356" s="674" t="s">
        <v>1201</v>
      </c>
      <c r="U356" s="674">
        <v>1</v>
      </c>
      <c r="V356" s="672" t="s">
        <v>5886</v>
      </c>
      <c r="W356" s="672">
        <v>2</v>
      </c>
      <c r="X356" s="678" t="s">
        <v>40</v>
      </c>
      <c r="Y356" s="678"/>
      <c r="Z356" s="679" t="s">
        <v>40</v>
      </c>
      <c r="AA356" s="679"/>
      <c r="AB356" s="680" t="s">
        <v>40</v>
      </c>
      <c r="AC356" s="680"/>
      <c r="AD356" s="681" t="s">
        <v>40</v>
      </c>
      <c r="AE356" s="681"/>
      <c r="AF356" s="18" t="s">
        <v>40</v>
      </c>
      <c r="AG356" s="18"/>
      <c r="AH356" s="184" t="s">
        <v>40</v>
      </c>
      <c r="AI356" s="184"/>
      <c r="AJ356" s="677" t="s">
        <v>40</v>
      </c>
      <c r="AK356" s="755"/>
    </row>
    <row r="357" spans="1:37" ht="12.75">
      <c r="A357" s="748" t="s">
        <v>3326</v>
      </c>
      <c r="B357" s="796" t="s">
        <v>7440</v>
      </c>
      <c r="C357" s="680">
        <v>2</v>
      </c>
      <c r="D357" s="54" t="e">
        <f t="shared" ca="1" si="20"/>
        <v>#VALUE!</v>
      </c>
      <c r="E357" s="54" t="str">
        <f ca="1">IFERROR(VLOOKUP(N357,Cennik!$A$4:$B436, 2, FALSE()) * O357 + VLOOKUP(P357,Cennik!$A$4:$B436, 2, FALSE()) * Q357 + VLOOKUP(R357,Cennik!$A$4:$B436, 2, FALSE()) * S357 + VLOOKUP(T357,Cennik!$A$4:$B436, 2, FALSE()) * U357 + VLOOKUP(V357,Cennik!$A$4:$B436, 2, FALSE()) * W357 + VLOOKUP(X357,Cennik!$A$4:$B436, 2, FALSE()) * Y357 + VLOOKUP(Z357,Cennik!$A$4:$B436, 2, FALSE()) * AA357 + VLOOKUP(AB357,Cennik!$A$4:$B436, 2, FALSE()) * AC357 + VLOOKUP(AD357,Cennik!$A$4:$B436, 2, FALSE()) * AE357 + VLOOKUP(AF357,Cennik!$A$4:$B436, 2, FALSE()) * AG357 + VLOOKUP(AH357,Cennik!$A$4:$B436, 2, FALSE()) * AI357 + VLOOKUP(AJ357,Cennik!$A$4:$B436, 2, FALSE()) * AK357 + VLOOKUP("Stamina",Cennik!$A$4:$B436,2,FALSE()) * L357,"Brak wartości")</f>
        <v>Brak wartości</v>
      </c>
      <c r="F357" s="5" t="s">
        <v>7436</v>
      </c>
      <c r="G357" s="18">
        <v>1</v>
      </c>
      <c r="H357" s="18" t="s">
        <v>4531</v>
      </c>
      <c r="I357" s="18">
        <v>3</v>
      </c>
      <c r="J357" s="18"/>
      <c r="K357" s="18">
        <v>8</v>
      </c>
      <c r="L357" s="18">
        <v>30</v>
      </c>
      <c r="M357" s="18" t="s">
        <v>12656</v>
      </c>
      <c r="N357" s="184" t="s">
        <v>5891</v>
      </c>
      <c r="O357" s="184">
        <v>1</v>
      </c>
      <c r="P357" s="677" t="s">
        <v>1186</v>
      </c>
      <c r="Q357" s="677">
        <v>2</v>
      </c>
      <c r="R357" s="675" t="s">
        <v>1201</v>
      </c>
      <c r="S357" s="675">
        <v>1</v>
      </c>
      <c r="T357" s="674" t="s">
        <v>5886</v>
      </c>
      <c r="U357" s="674">
        <v>2</v>
      </c>
      <c r="V357" s="672" t="s">
        <v>840</v>
      </c>
      <c r="W357" s="672">
        <v>1</v>
      </c>
      <c r="X357" s="678" t="s">
        <v>40</v>
      </c>
      <c r="Y357" s="678"/>
      <c r="Z357" s="679" t="s">
        <v>40</v>
      </c>
      <c r="AA357" s="679"/>
      <c r="AB357" s="680" t="s">
        <v>40</v>
      </c>
      <c r="AC357" s="680"/>
      <c r="AD357" s="681" t="s">
        <v>40</v>
      </c>
      <c r="AE357" s="681"/>
      <c r="AF357" s="18" t="s">
        <v>40</v>
      </c>
      <c r="AG357" s="18"/>
      <c r="AH357" s="184" t="s">
        <v>40</v>
      </c>
      <c r="AI357" s="184"/>
      <c r="AJ357" s="677" t="s">
        <v>40</v>
      </c>
      <c r="AK357" s="755"/>
    </row>
    <row r="358" spans="1:37" ht="12.75">
      <c r="A358" s="748" t="s">
        <v>3326</v>
      </c>
      <c r="B358" s="796" t="s">
        <v>7450</v>
      </c>
      <c r="C358" s="680">
        <v>2</v>
      </c>
      <c r="D358" s="54" t="e">
        <f t="shared" ca="1" si="20"/>
        <v>#VALUE!</v>
      </c>
      <c r="E358" s="54" t="str">
        <f ca="1">IFERROR(VLOOKUP(N358,Cennik!$A$4:$B436, 2, FALSE()) * O358 + VLOOKUP(P358,Cennik!$A$4:$B436, 2, FALSE()) * Q358 + VLOOKUP(R358,Cennik!$A$4:$B436, 2, FALSE()) * S358 + VLOOKUP(T358,Cennik!$A$4:$B436, 2, FALSE()) * U358 + VLOOKUP(V358,Cennik!$A$4:$B436, 2, FALSE()) * W358 + VLOOKUP(X358,Cennik!$A$4:$B436, 2, FALSE()) * Y358 + VLOOKUP(Z358,Cennik!$A$4:$B436, 2, FALSE()) * AA358 + VLOOKUP(AB358,Cennik!$A$4:$B436, 2, FALSE()) * AC358 + VLOOKUP(AD358,Cennik!$A$4:$B436, 2, FALSE()) * AE358 + VLOOKUP(AF358,Cennik!$A$4:$B436, 2, FALSE()) * AG358 + VLOOKUP(AH358,Cennik!$A$4:$B436, 2, FALSE()) * AI358 + VLOOKUP(AJ358,Cennik!$A$4:$B436, 2, FALSE()) * AK358 + VLOOKUP("Stamina",Cennik!$A$4:$B436,2,FALSE()) * L358,"Brak wartości")</f>
        <v>Brak wartości</v>
      </c>
      <c r="F358" s="5" t="s">
        <v>7441</v>
      </c>
      <c r="G358" s="18">
        <v>1</v>
      </c>
      <c r="H358" s="18" t="s">
        <v>4531</v>
      </c>
      <c r="I358" s="18">
        <v>3</v>
      </c>
      <c r="J358" s="18"/>
      <c r="K358" s="18">
        <v>8</v>
      </c>
      <c r="L358" s="18">
        <v>30</v>
      </c>
      <c r="M358" s="18" t="s">
        <v>12656</v>
      </c>
      <c r="N358" s="184" t="s">
        <v>5891</v>
      </c>
      <c r="O358" s="184">
        <v>1</v>
      </c>
      <c r="P358" s="677" t="s">
        <v>1186</v>
      </c>
      <c r="Q358" s="677">
        <v>2</v>
      </c>
      <c r="R358" s="675" t="s">
        <v>1201</v>
      </c>
      <c r="S358" s="675">
        <v>1</v>
      </c>
      <c r="T358" s="674" t="s">
        <v>5886</v>
      </c>
      <c r="U358" s="674">
        <v>2</v>
      </c>
      <c r="V358" s="672" t="s">
        <v>840</v>
      </c>
      <c r="W358" s="672">
        <v>1</v>
      </c>
      <c r="X358" s="678" t="s">
        <v>40</v>
      </c>
      <c r="Y358" s="678"/>
      <c r="Z358" s="679" t="s">
        <v>40</v>
      </c>
      <c r="AA358" s="679"/>
      <c r="AB358" s="680" t="s">
        <v>40</v>
      </c>
      <c r="AC358" s="680"/>
      <c r="AD358" s="681" t="s">
        <v>40</v>
      </c>
      <c r="AE358" s="681"/>
      <c r="AF358" s="18" t="s">
        <v>40</v>
      </c>
      <c r="AG358" s="18"/>
      <c r="AH358" s="184" t="s">
        <v>40</v>
      </c>
      <c r="AI358" s="184"/>
      <c r="AJ358" s="677" t="s">
        <v>40</v>
      </c>
      <c r="AK358" s="755"/>
    </row>
    <row r="359" spans="1:37" ht="12.75">
      <c r="A359" s="748" t="s">
        <v>3326</v>
      </c>
      <c r="B359" s="796" t="s">
        <v>7455</v>
      </c>
      <c r="C359" s="680">
        <v>2</v>
      </c>
      <c r="D359" s="54" t="e">
        <f t="shared" ca="1" si="20"/>
        <v>#VALUE!</v>
      </c>
      <c r="E359" s="54" t="str">
        <f ca="1">IFERROR(VLOOKUP(N359,Cennik!$A$4:$B436, 2, FALSE()) * O359 + VLOOKUP(P359,Cennik!$A$4:$B436, 2, FALSE()) * Q359 + VLOOKUP(R359,Cennik!$A$4:$B436, 2, FALSE()) * S359 + VLOOKUP(T359,Cennik!$A$4:$B436, 2, FALSE()) * U359 + VLOOKUP(V359,Cennik!$A$4:$B436, 2, FALSE()) * W359 + VLOOKUP(X359,Cennik!$A$4:$B436, 2, FALSE()) * Y359 + VLOOKUP(Z359,Cennik!$A$4:$B436, 2, FALSE()) * AA359 + VLOOKUP(AB359,Cennik!$A$4:$B436, 2, FALSE()) * AC359 + VLOOKUP(AD359,Cennik!$A$4:$B436, 2, FALSE()) * AE359 + VLOOKUP(AF359,Cennik!$A$4:$B436, 2, FALSE()) * AG359 + VLOOKUP(AH359,Cennik!$A$4:$B436, 2, FALSE()) * AI359 + VLOOKUP(AJ359,Cennik!$A$4:$B436, 2, FALSE()) * AK359 + VLOOKUP("Stamina",Cennik!$A$4:$B436,2,FALSE()) * L359,"Brak wartości")</f>
        <v>Brak wartości</v>
      </c>
      <c r="F359" s="5" t="s">
        <v>7446</v>
      </c>
      <c r="G359" s="18">
        <v>1</v>
      </c>
      <c r="H359" s="18" t="s">
        <v>4531</v>
      </c>
      <c r="I359" s="18">
        <v>3</v>
      </c>
      <c r="J359" s="18"/>
      <c r="K359" s="18">
        <v>8</v>
      </c>
      <c r="L359" s="18">
        <v>30</v>
      </c>
      <c r="M359" s="18" t="s">
        <v>12656</v>
      </c>
      <c r="N359" s="184" t="s">
        <v>5891</v>
      </c>
      <c r="O359" s="184">
        <v>1</v>
      </c>
      <c r="P359" s="677" t="s">
        <v>1186</v>
      </c>
      <c r="Q359" s="677">
        <v>2</v>
      </c>
      <c r="R359" s="675" t="s">
        <v>1201</v>
      </c>
      <c r="S359" s="675">
        <v>1</v>
      </c>
      <c r="T359" s="674" t="s">
        <v>5886</v>
      </c>
      <c r="U359" s="674">
        <v>2</v>
      </c>
      <c r="V359" s="672" t="s">
        <v>840</v>
      </c>
      <c r="W359" s="672">
        <v>1</v>
      </c>
      <c r="X359" s="678" t="s">
        <v>40</v>
      </c>
      <c r="Y359" s="678"/>
      <c r="Z359" s="679" t="s">
        <v>40</v>
      </c>
      <c r="AA359" s="679"/>
      <c r="AB359" s="680" t="s">
        <v>40</v>
      </c>
      <c r="AC359" s="680"/>
      <c r="AD359" s="681" t="s">
        <v>40</v>
      </c>
      <c r="AE359" s="681"/>
      <c r="AF359" s="18" t="s">
        <v>40</v>
      </c>
      <c r="AG359" s="18"/>
      <c r="AH359" s="184" t="s">
        <v>40</v>
      </c>
      <c r="AI359" s="184"/>
      <c r="AJ359" s="677" t="s">
        <v>40</v>
      </c>
      <c r="AK359" s="755"/>
    </row>
    <row r="360" spans="1:37" ht="12.75">
      <c r="A360" s="748" t="s">
        <v>3326</v>
      </c>
      <c r="B360" s="796" t="s">
        <v>7460</v>
      </c>
      <c r="C360" s="680">
        <v>2</v>
      </c>
      <c r="D360" s="54" t="e">
        <f t="shared" ca="1" si="20"/>
        <v>#VALUE!</v>
      </c>
      <c r="E360" s="54" t="str">
        <f ca="1">IFERROR(VLOOKUP(N360,Cennik!$A$4:$B436, 2, FALSE()) * O360 + VLOOKUP(P360,Cennik!$A$4:$B436, 2, FALSE()) * Q360 + VLOOKUP(R360,Cennik!$A$4:$B436, 2, FALSE()) * S360 + VLOOKUP(T360,Cennik!$A$4:$B436, 2, FALSE()) * U360 + VLOOKUP(V360,Cennik!$A$4:$B436, 2, FALSE()) * W360 + VLOOKUP(X360,Cennik!$A$4:$B436, 2, FALSE()) * Y360 + VLOOKUP(Z360,Cennik!$A$4:$B436, 2, FALSE()) * AA360 + VLOOKUP(AB360,Cennik!$A$4:$B436, 2, FALSE()) * AC360 + VLOOKUP(AD360,Cennik!$A$4:$B436, 2, FALSE()) * AE360 + VLOOKUP(AF360,Cennik!$A$4:$B436, 2, FALSE()) * AG360 + VLOOKUP(AH360,Cennik!$A$4:$B436, 2, FALSE()) * AI360 + VLOOKUP(AJ360,Cennik!$A$4:$B436, 2, FALSE()) * AK360 + VLOOKUP("Stamina",Cennik!$A$4:$B436,2,FALSE()) * L360,"Brak wartości")</f>
        <v>Brak wartości</v>
      </c>
      <c r="F360" s="5" t="s">
        <v>7451</v>
      </c>
      <c r="G360" s="18">
        <v>1</v>
      </c>
      <c r="H360" s="18" t="s">
        <v>4531</v>
      </c>
      <c r="I360" s="18">
        <v>3</v>
      </c>
      <c r="J360" s="18"/>
      <c r="K360" s="18">
        <v>8</v>
      </c>
      <c r="L360" s="18">
        <v>30</v>
      </c>
      <c r="M360" s="18" t="s">
        <v>12656</v>
      </c>
      <c r="N360" s="184" t="s">
        <v>5891</v>
      </c>
      <c r="O360" s="184">
        <v>1</v>
      </c>
      <c r="P360" s="677" t="s">
        <v>1186</v>
      </c>
      <c r="Q360" s="677">
        <v>2</v>
      </c>
      <c r="R360" s="675" t="s">
        <v>1201</v>
      </c>
      <c r="S360" s="675">
        <v>1</v>
      </c>
      <c r="T360" s="674" t="s">
        <v>5886</v>
      </c>
      <c r="U360" s="674">
        <v>2</v>
      </c>
      <c r="V360" s="672" t="s">
        <v>840</v>
      </c>
      <c r="W360" s="672">
        <v>1</v>
      </c>
      <c r="X360" s="678" t="s">
        <v>40</v>
      </c>
      <c r="Y360" s="678"/>
      <c r="Z360" s="679" t="s">
        <v>40</v>
      </c>
      <c r="AA360" s="679"/>
      <c r="AB360" s="680" t="s">
        <v>40</v>
      </c>
      <c r="AC360" s="680"/>
      <c r="AD360" s="681" t="s">
        <v>40</v>
      </c>
      <c r="AE360" s="681"/>
      <c r="AF360" s="18" t="s">
        <v>40</v>
      </c>
      <c r="AG360" s="18"/>
      <c r="AH360" s="184" t="s">
        <v>40</v>
      </c>
      <c r="AI360" s="184"/>
      <c r="AJ360" s="677" t="s">
        <v>40</v>
      </c>
      <c r="AK360" s="755"/>
    </row>
    <row r="361" spans="1:37" ht="12.75">
      <c r="A361" s="748" t="s">
        <v>3326</v>
      </c>
      <c r="B361" s="796" t="s">
        <v>7420</v>
      </c>
      <c r="C361" s="168">
        <v>2</v>
      </c>
      <c r="D361" s="34" t="e">
        <f t="shared" ca="1" si="20"/>
        <v>#VALUE!</v>
      </c>
      <c r="E361" s="34" t="str">
        <f ca="1">IFERROR(VLOOKUP(N361,Cennik!$A$4:$B436, 2, FALSE()) * O361 + VLOOKUP(P361,Cennik!$A$4:$B436, 2, FALSE()) * Q361 + VLOOKUP(R361,Cennik!$A$4:$B436, 2, FALSE()) * S361 + VLOOKUP(T361,Cennik!$A$4:$B436, 2, FALSE()) * U361 + VLOOKUP(V361,Cennik!$A$4:$B436, 2, FALSE()) * W361 + VLOOKUP(X361,Cennik!$A$4:$B436, 2, FALSE()) * Y361 + VLOOKUP(Z361,Cennik!$A$4:$B436, 2, FALSE()) * AA361 + VLOOKUP(AB361,Cennik!$A$4:$B436, 2, FALSE()) * AC361 + VLOOKUP(AD361,Cennik!$A$4:$B436, 2, FALSE()) * AE361 + VLOOKUP(AF361,Cennik!$A$4:$B436, 2, FALSE()) * AG361 + VLOOKUP(AH361,Cennik!$A$4:$B436, 2, FALSE()) * AI361 + VLOOKUP(AJ361,Cennik!$A$4:$B436, 2, FALSE()) * AK361 + VLOOKUP("Stamina",Cennik!$A$4:$B436,2,FALSE()) * L361,"Brak wartości")</f>
        <v>Brak wartości</v>
      </c>
      <c r="F361" s="5" t="s">
        <v>7456</v>
      </c>
      <c r="G361" s="5">
        <v>1</v>
      </c>
      <c r="H361" s="5" t="s">
        <v>4531</v>
      </c>
      <c r="I361" s="5">
        <v>3</v>
      </c>
      <c r="J361" s="37"/>
      <c r="K361" s="5">
        <v>8</v>
      </c>
      <c r="L361" s="5">
        <v>30</v>
      </c>
      <c r="M361" s="5" t="s">
        <v>12656</v>
      </c>
      <c r="N361" s="161" t="s">
        <v>5891</v>
      </c>
      <c r="O361" s="161">
        <v>1</v>
      </c>
      <c r="P361" s="162" t="s">
        <v>1186</v>
      </c>
      <c r="Q361" s="162">
        <v>2</v>
      </c>
      <c r="R361" s="163" t="s">
        <v>1201</v>
      </c>
      <c r="S361" s="163">
        <v>1</v>
      </c>
      <c r="T361" s="164" t="s">
        <v>5886</v>
      </c>
      <c r="U361" s="164">
        <v>2</v>
      </c>
      <c r="V361" s="165" t="s">
        <v>840</v>
      </c>
      <c r="W361" s="165">
        <v>1</v>
      </c>
      <c r="X361" s="166" t="s">
        <v>40</v>
      </c>
      <c r="Y361" s="181"/>
      <c r="Z361" s="167" t="s">
        <v>40</v>
      </c>
      <c r="AA361" s="182"/>
      <c r="AB361" s="168" t="s">
        <v>40</v>
      </c>
      <c r="AC361" s="201"/>
      <c r="AD361" s="169" t="s">
        <v>40</v>
      </c>
      <c r="AE361" s="202"/>
      <c r="AF361" s="5" t="s">
        <v>40</v>
      </c>
      <c r="AG361" s="37"/>
      <c r="AH361" s="161" t="s">
        <v>40</v>
      </c>
      <c r="AI361" s="197"/>
      <c r="AJ361" s="162" t="s">
        <v>40</v>
      </c>
      <c r="AK361" s="795"/>
    </row>
    <row r="362" spans="1:37" ht="12.75">
      <c r="A362" s="748" t="s">
        <v>3326</v>
      </c>
      <c r="B362" s="796" t="s">
        <v>7416</v>
      </c>
      <c r="C362" s="168">
        <v>2</v>
      </c>
      <c r="D362" s="34" t="e">
        <f t="shared" ca="1" si="20"/>
        <v>#VALUE!</v>
      </c>
      <c r="E362" s="34" t="str">
        <f ca="1">IFERROR(VLOOKUP(N362,Cennik!$A$4:$B436, 2, FALSE()) * O362 + VLOOKUP(P362,Cennik!$A$4:$B436, 2, FALSE()) * Q362 + VLOOKUP(R362,Cennik!$A$4:$B436, 2, FALSE()) * S362 + VLOOKUP(T362,Cennik!$A$4:$B436, 2, FALSE()) * U362 + VLOOKUP(V362,Cennik!$A$4:$B436, 2, FALSE()) * W362 + VLOOKUP(X362,Cennik!$A$4:$B436, 2, FALSE()) * Y362 + VLOOKUP(Z362,Cennik!$A$4:$B436, 2, FALSE()) * AA362 + VLOOKUP(AB362,Cennik!$A$4:$B436, 2, FALSE()) * AC362 + VLOOKUP(AD362,Cennik!$A$4:$B436, 2, FALSE()) * AE362 + VLOOKUP(AF362,Cennik!$A$4:$B436, 2, FALSE()) * AG362 + VLOOKUP(AH362,Cennik!$A$4:$B436, 2, FALSE()) * AI362 + VLOOKUP(AJ362,Cennik!$A$4:$B436, 2, FALSE()) * AK362 + VLOOKUP("Stamina",Cennik!$A$4:$B436,2,FALSE()) * L362,"Brak wartości")</f>
        <v>Brak wartości</v>
      </c>
      <c r="F362" s="5" t="s">
        <v>7461</v>
      </c>
      <c r="G362" s="5">
        <v>1</v>
      </c>
      <c r="H362" s="5" t="s">
        <v>4531</v>
      </c>
      <c r="I362" s="5">
        <v>3</v>
      </c>
      <c r="J362" s="37"/>
      <c r="K362" s="5">
        <v>8</v>
      </c>
      <c r="L362" s="5">
        <v>30</v>
      </c>
      <c r="M362" s="5" t="s">
        <v>12656</v>
      </c>
      <c r="N362" s="161" t="s">
        <v>5891</v>
      </c>
      <c r="O362" s="161">
        <v>1</v>
      </c>
      <c r="P362" s="162" t="s">
        <v>1186</v>
      </c>
      <c r="Q362" s="162">
        <v>2</v>
      </c>
      <c r="R362" s="163" t="s">
        <v>1201</v>
      </c>
      <c r="S362" s="163">
        <v>1</v>
      </c>
      <c r="T362" s="164" t="s">
        <v>5886</v>
      </c>
      <c r="U362" s="164">
        <v>2</v>
      </c>
      <c r="V362" s="165" t="s">
        <v>840</v>
      </c>
      <c r="W362" s="165">
        <v>1</v>
      </c>
      <c r="X362" s="166" t="s">
        <v>40</v>
      </c>
      <c r="Y362" s="181"/>
      <c r="Z362" s="167" t="s">
        <v>40</v>
      </c>
      <c r="AA362" s="182"/>
      <c r="AB362" s="168" t="s">
        <v>40</v>
      </c>
      <c r="AC362" s="201"/>
      <c r="AD362" s="169" t="s">
        <v>40</v>
      </c>
      <c r="AE362" s="202"/>
      <c r="AF362" s="5" t="s">
        <v>40</v>
      </c>
      <c r="AG362" s="37"/>
      <c r="AH362" s="161" t="s">
        <v>40</v>
      </c>
      <c r="AI362" s="197"/>
      <c r="AJ362" s="162" t="s">
        <v>40</v>
      </c>
      <c r="AK362" s="795"/>
    </row>
    <row r="363" spans="1:37" ht="12.75">
      <c r="A363" s="748" t="s">
        <v>3326</v>
      </c>
      <c r="B363" s="796" t="s">
        <v>7465</v>
      </c>
      <c r="C363" s="680">
        <v>2</v>
      </c>
      <c r="D363" s="54" t="e">
        <f t="shared" ca="1" si="20"/>
        <v>#VALUE!</v>
      </c>
      <c r="E363" s="54" t="str">
        <f ca="1">IFERROR(VLOOKUP(N363,Cennik!$A$4:$B436, 2, FALSE()) * O363 + VLOOKUP(P363,Cennik!$A$4:$B436, 2, FALSE()) * Q363 + VLOOKUP(R363,Cennik!$A$4:$B436, 2, FALSE()) * S363 + VLOOKUP(T363,Cennik!$A$4:$B436, 2, FALSE()) * U363 + VLOOKUP(V363,Cennik!$A$4:$B436, 2, FALSE()) * W363 + VLOOKUP(X363,Cennik!$A$4:$B436, 2, FALSE()) * Y363 + VLOOKUP(Z363,Cennik!$A$4:$B436, 2, FALSE()) * AA363 + VLOOKUP(AB363,Cennik!$A$4:$B436, 2, FALSE()) * AC363 + VLOOKUP(AD363,Cennik!$A$4:$B436, 2, FALSE()) * AE363 + VLOOKUP(AF363,Cennik!$A$4:$B436, 2, FALSE()) * AG363 + VLOOKUP(AH363,Cennik!$A$4:$B436, 2, FALSE()) * AI363 + VLOOKUP(AJ363,Cennik!$A$4:$B436, 2, FALSE()) * AK363 + VLOOKUP("Stamina",Cennik!$A$4:$B436,2,FALSE()) * L363,"Brak wartości")</f>
        <v>Brak wartości</v>
      </c>
      <c r="F363" s="5" t="s">
        <v>7466</v>
      </c>
      <c r="G363" s="18">
        <v>1</v>
      </c>
      <c r="H363" s="18" t="s">
        <v>4531</v>
      </c>
      <c r="I363" s="18">
        <v>3</v>
      </c>
      <c r="J363" s="18"/>
      <c r="K363" s="18">
        <v>8</v>
      </c>
      <c r="L363" s="18">
        <v>30</v>
      </c>
      <c r="M363" s="18" t="s">
        <v>12656</v>
      </c>
      <c r="N363" s="184" t="s">
        <v>5891</v>
      </c>
      <c r="O363" s="184">
        <v>1</v>
      </c>
      <c r="P363" s="677" t="s">
        <v>1186</v>
      </c>
      <c r="Q363" s="677">
        <v>2</v>
      </c>
      <c r="R363" s="675" t="s">
        <v>1201</v>
      </c>
      <c r="S363" s="675">
        <v>1</v>
      </c>
      <c r="T363" s="674" t="s">
        <v>5886</v>
      </c>
      <c r="U363" s="674">
        <v>2</v>
      </c>
      <c r="V363" s="672" t="s">
        <v>840</v>
      </c>
      <c r="W363" s="672">
        <v>1</v>
      </c>
      <c r="X363" s="678" t="s">
        <v>40</v>
      </c>
      <c r="Y363" s="678"/>
      <c r="Z363" s="679" t="s">
        <v>40</v>
      </c>
      <c r="AA363" s="679"/>
      <c r="AB363" s="680" t="s">
        <v>40</v>
      </c>
      <c r="AC363" s="680"/>
      <c r="AD363" s="681" t="s">
        <v>40</v>
      </c>
      <c r="AE363" s="681"/>
      <c r="AF363" s="18" t="s">
        <v>40</v>
      </c>
      <c r="AG363" s="18"/>
      <c r="AH363" s="184" t="s">
        <v>40</v>
      </c>
      <c r="AI363" s="184"/>
      <c r="AJ363" s="677" t="s">
        <v>40</v>
      </c>
      <c r="AK363" s="755"/>
    </row>
    <row r="364" spans="1:37" ht="12.75">
      <c r="A364" s="776"/>
      <c r="B364" s="776"/>
      <c r="C364" s="680"/>
      <c r="D364" s="54"/>
      <c r="E364" s="54"/>
      <c r="F364" s="18"/>
      <c r="G364" s="18"/>
      <c r="H364" s="18"/>
      <c r="I364" s="18"/>
      <c r="J364" s="18"/>
      <c r="K364" s="18"/>
      <c r="L364" s="18"/>
      <c r="M364" s="18"/>
      <c r="N364" s="184"/>
      <c r="O364" s="184"/>
      <c r="P364" s="677"/>
      <c r="Q364" s="677"/>
      <c r="R364" s="675"/>
      <c r="S364" s="675"/>
      <c r="T364" s="675"/>
      <c r="U364" s="675"/>
      <c r="V364" s="674"/>
      <c r="W364" s="674"/>
      <c r="X364" s="678"/>
      <c r="Y364" s="678"/>
      <c r="Z364" s="679"/>
      <c r="AA364" s="679"/>
      <c r="AB364" s="680"/>
      <c r="AC364" s="680"/>
      <c r="AD364" s="681"/>
      <c r="AE364" s="681"/>
      <c r="AF364" s="18"/>
      <c r="AG364" s="18"/>
      <c r="AH364" s="184"/>
      <c r="AI364" s="184"/>
      <c r="AJ364" s="677"/>
      <c r="AK364" s="755"/>
    </row>
    <row r="365" spans="1:37" ht="12.75">
      <c r="A365" s="788"/>
      <c r="B365" s="788"/>
      <c r="C365" s="751"/>
      <c r="D365" s="752"/>
      <c r="E365" s="752"/>
      <c r="F365" s="753"/>
      <c r="G365" s="753"/>
      <c r="H365" s="753"/>
      <c r="I365" s="753"/>
      <c r="J365" s="753"/>
      <c r="K365" s="753"/>
      <c r="L365" s="753"/>
      <c r="M365" s="753"/>
      <c r="N365" s="754"/>
      <c r="O365" s="754"/>
      <c r="P365" s="755"/>
      <c r="Q365" s="755"/>
      <c r="R365" s="756"/>
      <c r="S365" s="756"/>
      <c r="T365" s="757"/>
      <c r="U365" s="757"/>
      <c r="V365" s="758"/>
      <c r="W365" s="758"/>
      <c r="X365" s="759"/>
      <c r="Y365" s="759"/>
      <c r="Z365" s="760"/>
      <c r="AA365" s="760"/>
      <c r="AB365" s="751"/>
      <c r="AC365" s="751"/>
      <c r="AD365" s="750"/>
      <c r="AE365" s="750"/>
      <c r="AF365" s="753"/>
      <c r="AG365" s="753"/>
      <c r="AH365" s="754"/>
      <c r="AI365" s="754"/>
      <c r="AJ365" s="755"/>
      <c r="AK365" s="755"/>
    </row>
    <row r="366" spans="1:37" ht="12.75">
      <c r="A366" s="790"/>
      <c r="B366" s="790"/>
      <c r="C366" s="1437" t="s">
        <v>13541</v>
      </c>
      <c r="D366" s="1355"/>
      <c r="E366" s="1355"/>
      <c r="F366" s="1355"/>
      <c r="G366" s="1355"/>
      <c r="H366" s="1355"/>
      <c r="I366" s="1355"/>
      <c r="J366" s="1355"/>
      <c r="K366" s="1355"/>
      <c r="L366" s="1355"/>
      <c r="M366" s="1417"/>
      <c r="N366" s="790"/>
      <c r="O366" s="790"/>
      <c r="P366" s="790"/>
      <c r="Q366" s="790"/>
      <c r="R366" s="790"/>
      <c r="S366" s="790"/>
      <c r="T366" s="790"/>
      <c r="U366" s="790"/>
      <c r="V366" s="790"/>
      <c r="W366" s="790"/>
      <c r="X366" s="790"/>
      <c r="Y366" s="790"/>
      <c r="Z366" s="790"/>
      <c r="AA366" s="790"/>
      <c r="AB366" s="790"/>
      <c r="AC366" s="790"/>
      <c r="AD366" s="790"/>
      <c r="AE366" s="790"/>
      <c r="AF366" s="790"/>
      <c r="AG366" s="790"/>
      <c r="AH366" s="790"/>
      <c r="AI366" s="790"/>
      <c r="AJ366" s="790"/>
      <c r="AK366" s="790"/>
    </row>
    <row r="367" spans="1:37" ht="12.75">
      <c r="A367" s="19"/>
      <c r="B367" s="19"/>
      <c r="C367" s="1436"/>
      <c r="D367" s="1355"/>
      <c r="E367" s="1355"/>
      <c r="F367" s="1355"/>
      <c r="G367" s="1355"/>
      <c r="H367" s="1355"/>
      <c r="I367" s="1355"/>
      <c r="J367" s="1355"/>
      <c r="K367" s="1355"/>
      <c r="L367" s="1355"/>
      <c r="M367" s="1417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</row>
    <row r="368" spans="1:37" ht="12.75">
      <c r="A368" s="19"/>
      <c r="B368" s="19"/>
      <c r="C368" s="1436"/>
      <c r="D368" s="1355"/>
      <c r="E368" s="1355"/>
      <c r="F368" s="1355"/>
      <c r="G368" s="1355"/>
      <c r="H368" s="1355"/>
      <c r="I368" s="1355"/>
      <c r="J368" s="1355"/>
      <c r="K368" s="1355"/>
      <c r="L368" s="1355"/>
      <c r="M368" s="1417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</row>
    <row r="369" spans="1:37" ht="12.75">
      <c r="A369" s="791"/>
      <c r="B369" s="791"/>
      <c r="C369" s="1394"/>
      <c r="D369" s="1395"/>
      <c r="E369" s="1395"/>
      <c r="F369" s="1395"/>
      <c r="G369" s="1395"/>
      <c r="H369" s="1395"/>
      <c r="I369" s="1395"/>
      <c r="J369" s="1395"/>
      <c r="K369" s="1395"/>
      <c r="L369" s="1395"/>
      <c r="M369" s="1396"/>
      <c r="N369" s="791"/>
      <c r="O369" s="791">
        <v>1</v>
      </c>
      <c r="P369" s="791" t="s">
        <v>40</v>
      </c>
      <c r="Q369" s="791"/>
      <c r="R369" s="791" t="s">
        <v>40</v>
      </c>
      <c r="S369" s="791"/>
      <c r="T369" s="791" t="s">
        <v>40</v>
      </c>
      <c r="U369" s="791"/>
      <c r="V369" s="791" t="s">
        <v>40</v>
      </c>
      <c r="W369" s="791"/>
      <c r="X369" s="791" t="s">
        <v>40</v>
      </c>
      <c r="Y369" s="791"/>
      <c r="Z369" s="791" t="s">
        <v>40</v>
      </c>
      <c r="AA369" s="791"/>
      <c r="AB369" s="791" t="s">
        <v>40</v>
      </c>
      <c r="AC369" s="791"/>
      <c r="AD369" s="791" t="s">
        <v>40</v>
      </c>
      <c r="AE369" s="791"/>
      <c r="AF369" s="791" t="s">
        <v>40</v>
      </c>
      <c r="AG369" s="791"/>
      <c r="AH369" s="791" t="s">
        <v>40</v>
      </c>
      <c r="AI369" s="791"/>
      <c r="AJ369" s="791" t="s">
        <v>40</v>
      </c>
      <c r="AK369" s="791"/>
    </row>
    <row r="370" spans="1:37" ht="12.75">
      <c r="A370" s="788"/>
      <c r="B370" s="788"/>
      <c r="C370" s="751"/>
      <c r="D370" s="752"/>
      <c r="E370" s="752"/>
      <c r="F370" s="82"/>
      <c r="G370" s="753"/>
      <c r="H370" s="753"/>
      <c r="I370" s="753"/>
      <c r="J370" s="753"/>
      <c r="K370" s="753"/>
      <c r="L370" s="753"/>
      <c r="M370" s="753"/>
      <c r="N370" s="754"/>
      <c r="O370" s="754"/>
      <c r="P370" s="755"/>
      <c r="Q370" s="755"/>
      <c r="R370" s="756"/>
      <c r="S370" s="756"/>
      <c r="T370" s="757"/>
      <c r="U370" s="757"/>
      <c r="V370" s="758"/>
      <c r="W370" s="758"/>
      <c r="X370" s="759"/>
      <c r="Y370" s="759"/>
      <c r="Z370" s="760"/>
      <c r="AA370" s="760"/>
      <c r="AB370" s="751"/>
      <c r="AC370" s="751"/>
      <c r="AD370" s="750"/>
      <c r="AE370" s="750"/>
      <c r="AF370" s="753"/>
      <c r="AG370" s="753"/>
      <c r="AH370" s="754"/>
      <c r="AI370" s="754"/>
      <c r="AJ370" s="755"/>
      <c r="AK370" s="755"/>
    </row>
    <row r="371" spans="1:37" ht="12.75">
      <c r="A371" s="797" t="s">
        <v>3326</v>
      </c>
      <c r="B371" s="762" t="s">
        <v>7470</v>
      </c>
      <c r="C371" s="680">
        <v>1</v>
      </c>
      <c r="D371" s="54" t="e">
        <f t="shared" ref="D371:D375" si="21">E371/G371</f>
        <v>#VALUE!</v>
      </c>
      <c r="E371" s="54" t="str">
        <f>IFERROR(VLOOKUP(N371,Cennik!$A$4:$B436, 2, FALSE()) * O371 + VLOOKUP(P371,Cennik!$A$4:$B436, 2, FALSE()) * Q371 + VLOOKUP(R371,Cennik!$A$4:$B436, 2, FALSE()) * S371 + VLOOKUP(T371,Cennik!$A$4:$B436, 2, FALSE()) * U371 + VLOOKUP(V371,Cennik!$A$4:$B436, 2, FALSE()) * W371 + VLOOKUP(X371,Cennik!$A$4:$B436, 2, FALSE()) * Y371 + VLOOKUP(Z371,Cennik!$A$4:$B436, 2, FALSE()) * AA371 + VLOOKUP(AB371,Cennik!$A$4:$B436, 2, FALSE()) * AC371 + VLOOKUP(AD371,Cennik!$A$4:$B436, 2, FALSE()) * AE371 + VLOOKUP(AF371,Cennik!$A$4:$B436, 2, FALSE()) * AG371 + VLOOKUP(AH371,Cennik!$A$4:$B436, 2, FALSE()) * AI371 + VLOOKUP(AJ371,Cennik!$A$4:$B436, 2, FALSE()) * AK371 + VLOOKUP("Stamina",Cennik!$A$4:$B436,2,FALSE()) * L371,"Brak wartości")</f>
        <v>Brak wartości</v>
      </c>
      <c r="F371" s="18" t="s">
        <v>7471</v>
      </c>
      <c r="G371" s="18">
        <v>2</v>
      </c>
      <c r="H371" s="18" t="s">
        <v>4531</v>
      </c>
      <c r="I371" s="18">
        <v>0.6</v>
      </c>
      <c r="J371" s="18"/>
      <c r="K371" s="18">
        <v>5</v>
      </c>
      <c r="L371" s="18">
        <v>20</v>
      </c>
      <c r="M371" s="18" t="s">
        <v>12662</v>
      </c>
      <c r="N371" s="184" t="s">
        <v>1201</v>
      </c>
      <c r="O371" s="184">
        <v>3</v>
      </c>
      <c r="P371" s="677" t="s">
        <v>1201</v>
      </c>
      <c r="Q371" s="677">
        <v>3</v>
      </c>
      <c r="R371" s="675" t="s">
        <v>1043</v>
      </c>
      <c r="S371" s="675">
        <v>1</v>
      </c>
      <c r="T371" s="674" t="s">
        <v>5886</v>
      </c>
      <c r="U371" s="674">
        <v>1</v>
      </c>
      <c r="V371" s="672" t="s">
        <v>40</v>
      </c>
      <c r="W371" s="672"/>
      <c r="X371" s="678" t="s">
        <v>40</v>
      </c>
      <c r="Y371" s="678"/>
      <c r="Z371" s="679" t="s">
        <v>40</v>
      </c>
      <c r="AA371" s="679"/>
      <c r="AB371" s="680" t="s">
        <v>40</v>
      </c>
      <c r="AC371" s="680"/>
      <c r="AD371" s="681" t="s">
        <v>40</v>
      </c>
      <c r="AE371" s="681"/>
      <c r="AF371" s="18" t="s">
        <v>40</v>
      </c>
      <c r="AG371" s="18"/>
      <c r="AH371" s="184" t="s">
        <v>40</v>
      </c>
      <c r="AI371" s="184"/>
      <c r="AJ371" s="677" t="s">
        <v>40</v>
      </c>
      <c r="AK371" s="677"/>
    </row>
    <row r="372" spans="1:37" ht="12.75">
      <c r="A372" s="797" t="s">
        <v>3326</v>
      </c>
      <c r="B372" s="792" t="s">
        <v>7475</v>
      </c>
      <c r="C372" s="680">
        <v>2</v>
      </c>
      <c r="D372" s="54" t="e">
        <f t="shared" si="21"/>
        <v>#VALUE!</v>
      </c>
      <c r="E372" s="54" t="str">
        <f>IFERROR(VLOOKUP(N372,Cennik!$A$4:$B436, 2, FALSE()) * O372 + VLOOKUP(P372,Cennik!$A$4:$B436, 2, FALSE()) * Q372 + VLOOKUP(R372,Cennik!$A$4:$B436, 2, FALSE()) * S372 + VLOOKUP(T372,Cennik!$A$4:$B436, 2, FALSE()) * U372 + VLOOKUP(V372,Cennik!$A$4:$B436, 2, FALSE()) * W372 + VLOOKUP(X372,Cennik!$A$4:$B436, 2, FALSE()) * Y372 + VLOOKUP(Z372,Cennik!$A$4:$B436, 2, FALSE()) * AA372 + VLOOKUP(AB372,Cennik!$A$4:$B436, 2, FALSE()) * AC372 + VLOOKUP(AD372,Cennik!$A$4:$B436, 2, FALSE()) * AE372 + VLOOKUP(AF372,Cennik!$A$4:$B436, 2, FALSE()) * AG372 + VLOOKUP(AH372,Cennik!$A$4:$B436, 2, FALSE()) * AI372 + VLOOKUP(AJ372,Cennik!$A$4:$B436, 2, FALSE()) * AK372 + VLOOKUP("Stamina",Cennik!$A$4:$B436,2,FALSE()) * L372,"Brak wartości")</f>
        <v>Brak wartości</v>
      </c>
      <c r="F372" s="18" t="s">
        <v>7476</v>
      </c>
      <c r="G372" s="18">
        <v>2</v>
      </c>
      <c r="H372" s="18" t="s">
        <v>4531</v>
      </c>
      <c r="I372" s="18">
        <v>0.8</v>
      </c>
      <c r="J372" s="18"/>
      <c r="K372" s="18">
        <v>5</v>
      </c>
      <c r="L372" s="18">
        <v>40</v>
      </c>
      <c r="M372" s="18" t="s">
        <v>12662</v>
      </c>
      <c r="N372" s="184" t="s">
        <v>1211</v>
      </c>
      <c r="O372" s="184">
        <v>3</v>
      </c>
      <c r="P372" s="677" t="s">
        <v>1216</v>
      </c>
      <c r="Q372" s="677">
        <v>3</v>
      </c>
      <c r="R372" s="675" t="s">
        <v>1043</v>
      </c>
      <c r="S372" s="675">
        <v>1</v>
      </c>
      <c r="T372" s="674" t="s">
        <v>5886</v>
      </c>
      <c r="U372" s="674">
        <v>1</v>
      </c>
      <c r="V372" s="672" t="s">
        <v>40</v>
      </c>
      <c r="W372" s="672"/>
      <c r="X372" s="678" t="s">
        <v>40</v>
      </c>
      <c r="Y372" s="678"/>
      <c r="Z372" s="679" t="s">
        <v>40</v>
      </c>
      <c r="AA372" s="679"/>
      <c r="AB372" s="680" t="s">
        <v>40</v>
      </c>
      <c r="AC372" s="680"/>
      <c r="AD372" s="681" t="s">
        <v>40</v>
      </c>
      <c r="AE372" s="681"/>
      <c r="AF372" s="18" t="s">
        <v>40</v>
      </c>
      <c r="AG372" s="18"/>
      <c r="AH372" s="184" t="s">
        <v>40</v>
      </c>
      <c r="AI372" s="184"/>
      <c r="AJ372" s="677" t="s">
        <v>40</v>
      </c>
      <c r="AK372" s="677"/>
    </row>
    <row r="373" spans="1:37" ht="12.75">
      <c r="A373" s="797" t="s">
        <v>3326</v>
      </c>
      <c r="B373" s="794" t="s">
        <v>7480</v>
      </c>
      <c r="C373" s="680">
        <v>3</v>
      </c>
      <c r="D373" s="54" t="e">
        <f t="shared" si="21"/>
        <v>#VALUE!</v>
      </c>
      <c r="E373" s="54" t="str">
        <f>IFERROR(VLOOKUP(N373,Cennik!$A$4:$B436, 2, FALSE()) * O373 + VLOOKUP(P373,Cennik!$A$4:$B436, 2, FALSE()) * Q373 + VLOOKUP(R373,Cennik!$A$4:$B436, 2, FALSE()) * S373 + VLOOKUP(T373,Cennik!$A$4:$B436, 2, FALSE()) * U373 + VLOOKUP(V373,Cennik!$A$4:$B436, 2, FALSE()) * W373 + VLOOKUP(X373,Cennik!$A$4:$B436, 2, FALSE()) * Y373 + VLOOKUP(Z373,Cennik!$A$4:$B436, 2, FALSE()) * AA373 + VLOOKUP(AB373,Cennik!$A$4:$B436, 2, FALSE()) * AC373 + VLOOKUP(AD373,Cennik!$A$4:$B436, 2, FALSE()) * AE373 + VLOOKUP(AF373,Cennik!$A$4:$B436, 2, FALSE()) * AG373 + VLOOKUP(AH373,Cennik!$A$4:$B436, 2, FALSE()) * AI373 + VLOOKUP(AJ373,Cennik!$A$4:$B436, 2, FALSE()) * AK373 + VLOOKUP("Stamina",Cennik!$A$4:$B436,2,FALSE()) * L373,"Brak wartości")</f>
        <v>Brak wartości</v>
      </c>
      <c r="F373" s="18" t="s">
        <v>7481</v>
      </c>
      <c r="G373" s="18">
        <v>1</v>
      </c>
      <c r="H373" s="18" t="s">
        <v>4531</v>
      </c>
      <c r="I373" s="18">
        <v>1.4</v>
      </c>
      <c r="J373" s="18"/>
      <c r="K373" s="18">
        <v>5</v>
      </c>
      <c r="L373" s="18">
        <v>30</v>
      </c>
      <c r="M373" s="18" t="s">
        <v>12662</v>
      </c>
      <c r="N373" s="184" t="s">
        <v>1211</v>
      </c>
      <c r="O373" s="184">
        <v>3</v>
      </c>
      <c r="P373" s="677" t="s">
        <v>1216</v>
      </c>
      <c r="Q373" s="677">
        <v>3</v>
      </c>
      <c r="R373" s="675" t="s">
        <v>665</v>
      </c>
      <c r="S373" s="675">
        <v>2</v>
      </c>
      <c r="T373" s="674" t="s">
        <v>8133</v>
      </c>
      <c r="U373" s="674">
        <v>1</v>
      </c>
      <c r="V373" s="672" t="s">
        <v>40</v>
      </c>
      <c r="W373" s="672"/>
      <c r="X373" s="678" t="s">
        <v>40</v>
      </c>
      <c r="Y373" s="678"/>
      <c r="Z373" s="679" t="s">
        <v>40</v>
      </c>
      <c r="AA373" s="679"/>
      <c r="AB373" s="680" t="s">
        <v>40</v>
      </c>
      <c r="AC373" s="680"/>
      <c r="AD373" s="681" t="s">
        <v>40</v>
      </c>
      <c r="AE373" s="681"/>
      <c r="AF373" s="18" t="s">
        <v>40</v>
      </c>
      <c r="AG373" s="18"/>
      <c r="AH373" s="184" t="s">
        <v>40</v>
      </c>
      <c r="AI373" s="184"/>
      <c r="AJ373" s="677" t="s">
        <v>40</v>
      </c>
      <c r="AK373" s="677"/>
    </row>
    <row r="374" spans="1:37" ht="12.75">
      <c r="A374" s="797" t="s">
        <v>3326</v>
      </c>
      <c r="B374" s="766" t="s">
        <v>7483</v>
      </c>
      <c r="C374" s="680">
        <v>4</v>
      </c>
      <c r="D374" s="54" t="e">
        <f t="shared" si="21"/>
        <v>#VALUE!</v>
      </c>
      <c r="E374" s="54" t="str">
        <f>IFERROR(VLOOKUP(N374,Cennik!$A$4:$B436, 2, FALSE()) * O374 + VLOOKUP(P374,Cennik!$A$4:$B436, 2, FALSE()) * Q374 + VLOOKUP(R374,Cennik!$A$4:$B436, 2, FALSE()) * S374 + VLOOKUP(T374,Cennik!$A$4:$B436, 2, FALSE()) * U374 + VLOOKUP(V374,Cennik!$A$4:$B436, 2, FALSE()) * W374 + VLOOKUP(X374,Cennik!$A$4:$B436, 2, FALSE()) * Y374 + VLOOKUP(Z374,Cennik!$A$4:$B436, 2, FALSE()) * AA374 + VLOOKUP(AB374,Cennik!$A$4:$B436, 2, FALSE()) * AC374 + VLOOKUP(AD374,Cennik!$A$4:$B436, 2, FALSE()) * AE374 + VLOOKUP(AF374,Cennik!$A$4:$B436, 2, FALSE()) * AG374 + VLOOKUP(AH374,Cennik!$A$4:$B436, 2, FALSE()) * AI374 + VLOOKUP(AJ374,Cennik!$A$4:$B436, 2, FALSE()) * AK374 + VLOOKUP("Stamina",Cennik!$A$4:$B436,2,FALSE()) * L374,"Brak wartości")</f>
        <v>Brak wartości</v>
      </c>
      <c r="F374" s="18" t="s">
        <v>7484</v>
      </c>
      <c r="G374" s="18">
        <v>1</v>
      </c>
      <c r="H374" s="18" t="s">
        <v>4531</v>
      </c>
      <c r="I374" s="18">
        <v>1.8</v>
      </c>
      <c r="J374" s="18"/>
      <c r="K374" s="18">
        <v>5</v>
      </c>
      <c r="L374" s="18">
        <v>50</v>
      </c>
      <c r="M374" s="18" t="s">
        <v>12662</v>
      </c>
      <c r="N374" s="184" t="s">
        <v>1221</v>
      </c>
      <c r="O374" s="184">
        <v>3</v>
      </c>
      <c r="P374" s="677" t="s">
        <v>1226</v>
      </c>
      <c r="Q374" s="677">
        <v>3</v>
      </c>
      <c r="R374" s="675" t="s">
        <v>665</v>
      </c>
      <c r="S374" s="675">
        <v>3</v>
      </c>
      <c r="T374" s="674" t="s">
        <v>8133</v>
      </c>
      <c r="U374" s="674">
        <v>2</v>
      </c>
      <c r="V374" s="672" t="s">
        <v>40</v>
      </c>
      <c r="W374" s="672"/>
      <c r="X374" s="678" t="s">
        <v>40</v>
      </c>
      <c r="Y374" s="678"/>
      <c r="Z374" s="679" t="s">
        <v>40</v>
      </c>
      <c r="AA374" s="679"/>
      <c r="AB374" s="680" t="s">
        <v>40</v>
      </c>
      <c r="AC374" s="680"/>
      <c r="AD374" s="681" t="s">
        <v>40</v>
      </c>
      <c r="AE374" s="681"/>
      <c r="AF374" s="18" t="s">
        <v>40</v>
      </c>
      <c r="AG374" s="18"/>
      <c r="AH374" s="184" t="s">
        <v>40</v>
      </c>
      <c r="AI374" s="184"/>
      <c r="AJ374" s="677" t="s">
        <v>40</v>
      </c>
      <c r="AK374" s="677"/>
    </row>
    <row r="375" spans="1:37" ht="12.75">
      <c r="A375" s="797" t="s">
        <v>3326</v>
      </c>
      <c r="B375" s="767" t="s">
        <v>7486</v>
      </c>
      <c r="C375" s="680">
        <v>5</v>
      </c>
      <c r="D375" s="54" t="e">
        <f t="shared" si="21"/>
        <v>#VALUE!</v>
      </c>
      <c r="E375" s="54" t="str">
        <f>IFERROR(VLOOKUP(N375,Cennik!$A$4:$B436, 2, FALSE()) * O375 + VLOOKUP(P375,Cennik!$A$4:$B436, 2, FALSE()) * Q375 + VLOOKUP(R375,Cennik!$A$4:$B436, 2, FALSE()) * S375 + VLOOKUP(T375,Cennik!$A$4:$B436, 2, FALSE()) * U375 + VLOOKUP(V375,Cennik!$A$4:$B436, 2, FALSE()) * W375 + VLOOKUP(X375,Cennik!$A$4:$B436, 2, FALSE()) * Y375 + VLOOKUP(Z375,Cennik!$A$4:$B436, 2, FALSE()) * AA375 + VLOOKUP(AB375,Cennik!$A$4:$B436, 2, FALSE()) * AC375 + VLOOKUP(AD375,Cennik!$A$4:$B436, 2, FALSE()) * AE375 + VLOOKUP(AF375,Cennik!$A$4:$B436, 2, FALSE()) * AG375 + VLOOKUP(AH375,Cennik!$A$4:$B436, 2, FALSE()) * AI375 + VLOOKUP(AJ375,Cennik!$A$4:$B436, 2, FALSE()) * AK375 + VLOOKUP("Stamina",Cennik!$A$4:$B436,2,FALSE()) * L375,"Brak wartości")</f>
        <v>Brak wartości</v>
      </c>
      <c r="F375" s="18" t="s">
        <v>7487</v>
      </c>
      <c r="G375" s="18">
        <v>1</v>
      </c>
      <c r="H375" s="18" t="s">
        <v>4531</v>
      </c>
      <c r="I375" s="18">
        <v>2.5</v>
      </c>
      <c r="J375" s="18"/>
      <c r="K375" s="18">
        <v>5</v>
      </c>
      <c r="L375" s="18">
        <v>50</v>
      </c>
      <c r="M375" s="18" t="s">
        <v>12662</v>
      </c>
      <c r="N375" s="184" t="s">
        <v>1241</v>
      </c>
      <c r="O375" s="184">
        <v>1</v>
      </c>
      <c r="P375" s="677" t="s">
        <v>1236</v>
      </c>
      <c r="Q375" s="677">
        <v>1</v>
      </c>
      <c r="R375" s="675" t="s">
        <v>665</v>
      </c>
      <c r="S375" s="675">
        <v>4</v>
      </c>
      <c r="T375" s="674" t="s">
        <v>8133</v>
      </c>
      <c r="U375" s="674">
        <v>2</v>
      </c>
      <c r="V375" s="672" t="s">
        <v>40</v>
      </c>
      <c r="W375" s="672"/>
      <c r="X375" s="678" t="s">
        <v>40</v>
      </c>
      <c r="Y375" s="678"/>
      <c r="Z375" s="679" t="s">
        <v>40</v>
      </c>
      <c r="AA375" s="679"/>
      <c r="AB375" s="680" t="s">
        <v>40</v>
      </c>
      <c r="AC375" s="680"/>
      <c r="AD375" s="681" t="s">
        <v>40</v>
      </c>
      <c r="AE375" s="681"/>
      <c r="AF375" s="18" t="s">
        <v>40</v>
      </c>
      <c r="AG375" s="18"/>
      <c r="AH375" s="184" t="s">
        <v>40</v>
      </c>
      <c r="AI375" s="184"/>
      <c r="AJ375" s="677" t="s">
        <v>40</v>
      </c>
      <c r="AK375" s="677"/>
    </row>
    <row r="376" spans="1:37" ht="13.5" customHeight="1">
      <c r="A376" s="788"/>
      <c r="B376" s="788"/>
      <c r="C376" s="751"/>
      <c r="D376" s="752"/>
      <c r="E376" s="752"/>
      <c r="F376" s="82"/>
      <c r="G376" s="18"/>
      <c r="H376" s="18"/>
      <c r="I376" s="18"/>
      <c r="J376" s="18"/>
      <c r="K376" s="18"/>
      <c r="L376" s="18"/>
      <c r="M376" s="18"/>
      <c r="N376" s="754"/>
      <c r="O376" s="754"/>
      <c r="P376" s="755"/>
      <c r="Q376" s="755"/>
      <c r="R376" s="756"/>
      <c r="S376" s="756"/>
      <c r="T376" s="757"/>
      <c r="U376" s="757"/>
      <c r="V376" s="758"/>
      <c r="W376" s="758"/>
      <c r="X376" s="759"/>
      <c r="Y376" s="759"/>
      <c r="Z376" s="760"/>
      <c r="AA376" s="760"/>
      <c r="AB376" s="751"/>
      <c r="AC376" s="751"/>
      <c r="AD376" s="750"/>
      <c r="AE376" s="750"/>
      <c r="AF376" s="753"/>
      <c r="AG376" s="753"/>
      <c r="AH376" s="754"/>
      <c r="AI376" s="754"/>
      <c r="AJ376" s="755"/>
      <c r="AK376" s="755"/>
    </row>
    <row r="377" spans="1:37" ht="13.5" customHeight="1">
      <c r="A377" s="797" t="s">
        <v>3320</v>
      </c>
      <c r="B377" s="72" t="s">
        <v>5580</v>
      </c>
      <c r="C377" s="680">
        <v>1</v>
      </c>
      <c r="D377" s="54">
        <f t="shared" ref="D377:D378" si="22">E377/G377</f>
        <v>38</v>
      </c>
      <c r="E377" s="54">
        <f>IFERROR(VLOOKUP(N377,Cennik!$A$4:$B436, 2, FALSE()) * O377 + VLOOKUP(P377,Cennik!$A$4:$B436, 2, FALSE()) * Q377 + VLOOKUP(R377,Cennik!$A$4:$B436, 2, FALSE()) * S377 + VLOOKUP(T377,Cennik!$A$4:$B436, 2, FALSE()) * U377 + VLOOKUP(V377,Cennik!$A$4:$B436, 2, FALSE()) * W377 + VLOOKUP(X377,Cennik!$A$4:$B436, 2, FALSE()) * Y377 + VLOOKUP(Z377,Cennik!$A$4:$B436, 2, FALSE()) * AA377 + VLOOKUP(AB377,Cennik!$A$4:$B436, 2, FALSE()) * AC377 + VLOOKUP(AD377,Cennik!$A$4:$B436, 2, FALSE()) * AE377 + VLOOKUP(AF377,Cennik!$A$4:$B436, 2, FALSE()) * AG377 + VLOOKUP(AH377,Cennik!$A$4:$B436, 2, FALSE()) * AI377 + VLOOKUP(AJ377,Cennik!$A$4:$B436, 2, FALSE()) * AK377 + VLOOKUP("Stamina",Cennik!$A$4:$B436,2,FALSE()) * L377,"Brak wartości")</f>
        <v>38</v>
      </c>
      <c r="F377" s="82" t="s">
        <v>5581</v>
      </c>
      <c r="G377" s="18">
        <v>1</v>
      </c>
      <c r="H377" s="18" t="s">
        <v>4531</v>
      </c>
      <c r="I377" s="18">
        <v>0.4</v>
      </c>
      <c r="J377" s="18"/>
      <c r="K377" s="18">
        <v>5</v>
      </c>
      <c r="L377" s="18">
        <v>20</v>
      </c>
      <c r="M377" s="18" t="s">
        <v>12662</v>
      </c>
      <c r="N377" s="184" t="s">
        <v>1186</v>
      </c>
      <c r="O377" s="184">
        <v>4</v>
      </c>
      <c r="P377" s="677" t="s">
        <v>1043</v>
      </c>
      <c r="Q377" s="677">
        <v>1</v>
      </c>
      <c r="R377" s="675" t="s">
        <v>40</v>
      </c>
      <c r="S377" s="675"/>
      <c r="T377" s="674" t="s">
        <v>40</v>
      </c>
      <c r="U377" s="674"/>
      <c r="V377" s="672" t="s">
        <v>40</v>
      </c>
      <c r="W377" s="672"/>
      <c r="X377" s="678" t="s">
        <v>40</v>
      </c>
      <c r="Y377" s="678"/>
      <c r="Z377" s="679" t="s">
        <v>40</v>
      </c>
      <c r="AA377" s="679"/>
      <c r="AB377" s="680" t="s">
        <v>40</v>
      </c>
      <c r="AC377" s="680"/>
      <c r="AD377" s="681" t="s">
        <v>40</v>
      </c>
      <c r="AE377" s="681"/>
      <c r="AF377" s="18" t="s">
        <v>40</v>
      </c>
      <c r="AG377" s="18"/>
      <c r="AH377" s="184" t="s">
        <v>40</v>
      </c>
      <c r="AI377" s="184"/>
      <c r="AJ377" s="677" t="s">
        <v>40</v>
      </c>
      <c r="AK377" s="677"/>
    </row>
    <row r="378" spans="1:37" ht="13.5" customHeight="1">
      <c r="A378" s="797" t="s">
        <v>3320</v>
      </c>
      <c r="B378" s="72" t="s">
        <v>5585</v>
      </c>
      <c r="C378" s="680">
        <v>1</v>
      </c>
      <c r="D378" s="54">
        <f t="shared" si="22"/>
        <v>38</v>
      </c>
      <c r="E378" s="54">
        <f>IFERROR(VLOOKUP(N378,Cennik!$A$4:$B436, 2, FALSE()) * O378 + VLOOKUP(P378,Cennik!$A$4:$B436, 2, FALSE()) * Q378 + VLOOKUP(R378,Cennik!$A$4:$B436, 2, FALSE()) * S378 + VLOOKUP(T378,Cennik!$A$4:$B436, 2, FALSE()) * U378 + VLOOKUP(V378,Cennik!$A$4:$B436, 2, FALSE()) * W378 + VLOOKUP(X378,Cennik!$A$4:$B436, 2, FALSE()) * Y378 + VLOOKUP(Z378,Cennik!$A$4:$B436, 2, FALSE()) * AA378 + VLOOKUP(AB378,Cennik!$A$4:$B436, 2, FALSE()) * AC378 + VLOOKUP(AD378,Cennik!$A$4:$B436, 2, FALSE()) * AE378 + VLOOKUP(AF378,Cennik!$A$4:$B436, 2, FALSE()) * AG378 + VLOOKUP(AH378,Cennik!$A$4:$B436, 2, FALSE()) * AI378 + VLOOKUP(AJ378,Cennik!$A$4:$B436, 2, FALSE()) * AK378 + VLOOKUP("Stamina",Cennik!$A$4:$B436,2,FALSE()) * L378,"Brak wartości")</f>
        <v>38</v>
      </c>
      <c r="F378" s="82" t="s">
        <v>5586</v>
      </c>
      <c r="G378" s="18">
        <v>1</v>
      </c>
      <c r="H378" s="18" t="s">
        <v>4531</v>
      </c>
      <c r="I378" s="18">
        <v>0.4</v>
      </c>
      <c r="J378" s="18"/>
      <c r="K378" s="18">
        <v>5</v>
      </c>
      <c r="L378" s="18">
        <v>20</v>
      </c>
      <c r="M378" s="18" t="s">
        <v>12662</v>
      </c>
      <c r="N378" s="184" t="s">
        <v>1191</v>
      </c>
      <c r="O378" s="184">
        <v>4</v>
      </c>
      <c r="P378" s="677" t="s">
        <v>1043</v>
      </c>
      <c r="Q378" s="677">
        <v>1</v>
      </c>
      <c r="R378" s="675" t="s">
        <v>40</v>
      </c>
      <c r="S378" s="675"/>
      <c r="T378" s="674" t="s">
        <v>40</v>
      </c>
      <c r="U378" s="674"/>
      <c r="V378" s="672" t="s">
        <v>40</v>
      </c>
      <c r="W378" s="672"/>
      <c r="X378" s="678" t="s">
        <v>40</v>
      </c>
      <c r="Y378" s="678"/>
      <c r="Z378" s="679" t="s">
        <v>40</v>
      </c>
      <c r="AA378" s="679"/>
      <c r="AB378" s="680" t="s">
        <v>40</v>
      </c>
      <c r="AC378" s="680"/>
      <c r="AD378" s="681" t="s">
        <v>40</v>
      </c>
      <c r="AE378" s="681"/>
      <c r="AF378" s="18" t="s">
        <v>40</v>
      </c>
      <c r="AG378" s="18"/>
      <c r="AH378" s="184" t="s">
        <v>40</v>
      </c>
      <c r="AI378" s="184"/>
      <c r="AJ378" s="677" t="s">
        <v>40</v>
      </c>
      <c r="AK378" s="677"/>
    </row>
    <row r="379" spans="1:37" ht="13.5" customHeight="1">
      <c r="A379" s="788"/>
      <c r="B379" s="788"/>
      <c r="C379" s="751"/>
      <c r="D379" s="752"/>
      <c r="E379" s="752"/>
      <c r="F379" s="82"/>
      <c r="G379" s="18"/>
      <c r="H379" s="18"/>
      <c r="I379" s="18"/>
      <c r="J379" s="753"/>
      <c r="K379" s="753"/>
      <c r="L379" s="18"/>
      <c r="M379" s="753"/>
      <c r="N379" s="184"/>
      <c r="O379" s="184"/>
      <c r="P379" s="677"/>
      <c r="Q379" s="677"/>
      <c r="R379" s="675"/>
      <c r="S379" s="675"/>
      <c r="T379" s="674" t="s">
        <v>40</v>
      </c>
      <c r="U379" s="674"/>
      <c r="V379" s="672" t="s">
        <v>40</v>
      </c>
      <c r="W379" s="672"/>
      <c r="X379" s="678" t="s">
        <v>40</v>
      </c>
      <c r="Y379" s="678"/>
      <c r="Z379" s="679" t="s">
        <v>40</v>
      </c>
      <c r="AA379" s="679"/>
      <c r="AB379" s="680" t="s">
        <v>40</v>
      </c>
      <c r="AC379" s="680"/>
      <c r="AD379" s="681" t="s">
        <v>40</v>
      </c>
      <c r="AE379" s="681"/>
      <c r="AF379" s="18" t="s">
        <v>40</v>
      </c>
      <c r="AG379" s="18"/>
      <c r="AH379" s="184" t="s">
        <v>40</v>
      </c>
      <c r="AI379" s="184"/>
      <c r="AJ379" s="677" t="s">
        <v>40</v>
      </c>
      <c r="AK379" s="677"/>
    </row>
    <row r="380" spans="1:37" ht="13.5" customHeight="1">
      <c r="A380" s="797" t="s">
        <v>3320</v>
      </c>
      <c r="B380" s="772" t="s">
        <v>5595</v>
      </c>
      <c r="C380" s="680">
        <v>3</v>
      </c>
      <c r="D380" s="54" t="e">
        <f t="shared" ref="D380:D381" si="23">E380/G380</f>
        <v>#VALUE!</v>
      </c>
      <c r="E380" s="54" t="str">
        <f>IFERROR(VLOOKUP(N380,Cennik!$A$4:$B436, 2, FALSE()) * O380 + VLOOKUP(P380,Cennik!$A$4:$B436, 2, FALSE()) * Q380 + VLOOKUP(R380,Cennik!$A$4:$B436, 2, FALSE()) * S380 + VLOOKUP(T380,Cennik!$A$4:$B436, 2, FALSE()) * U380 + VLOOKUP(V380,Cennik!$A$4:$B436, 2, FALSE()) * W380 + VLOOKUP(X380,Cennik!$A$4:$B436, 2, FALSE()) * Y380 + VLOOKUP(Z380,Cennik!$A$4:$B436, 2, FALSE()) * AA380 + VLOOKUP(AB380,Cennik!$A$4:$B436, 2, FALSE()) * AC380 + VLOOKUP(AD380,Cennik!$A$4:$B436, 2, FALSE()) * AE380 + VLOOKUP(AF380,Cennik!$A$4:$B436, 2, FALSE()) * AG380 + VLOOKUP(AH380,Cennik!$A$4:$B436, 2, FALSE()) * AI380 + VLOOKUP(AJ380,Cennik!$A$4:$B436, 2, FALSE()) * AK380 + VLOOKUP("Stamina",Cennik!$A$4:$B436,2,FALSE()) * L380,"Brak wartości")</f>
        <v>Brak wartości</v>
      </c>
      <c r="F380" s="82" t="s">
        <v>5596</v>
      </c>
      <c r="G380" s="18">
        <v>1</v>
      </c>
      <c r="H380" s="18" t="s">
        <v>4531</v>
      </c>
      <c r="I380" s="18">
        <v>0.6</v>
      </c>
      <c r="J380" s="18"/>
      <c r="K380" s="18">
        <v>5</v>
      </c>
      <c r="L380" s="18">
        <v>30</v>
      </c>
      <c r="M380" s="18" t="s">
        <v>12662</v>
      </c>
      <c r="N380" s="184" t="s">
        <v>1211</v>
      </c>
      <c r="O380" s="184">
        <v>6</v>
      </c>
      <c r="P380" s="677" t="s">
        <v>8133</v>
      </c>
      <c r="Q380" s="677">
        <v>1</v>
      </c>
      <c r="R380" s="675" t="s">
        <v>1043</v>
      </c>
      <c r="S380" s="675">
        <v>2</v>
      </c>
      <c r="T380" s="674" t="s">
        <v>40</v>
      </c>
      <c r="U380" s="674"/>
      <c r="V380" s="672" t="s">
        <v>40</v>
      </c>
      <c r="W380" s="672"/>
      <c r="X380" s="678" t="s">
        <v>40</v>
      </c>
      <c r="Y380" s="678"/>
      <c r="Z380" s="679" t="s">
        <v>40</v>
      </c>
      <c r="AA380" s="679"/>
      <c r="AB380" s="680" t="s">
        <v>40</v>
      </c>
      <c r="AC380" s="680"/>
      <c r="AD380" s="681" t="s">
        <v>40</v>
      </c>
      <c r="AE380" s="681"/>
      <c r="AF380" s="18" t="s">
        <v>40</v>
      </c>
      <c r="AG380" s="18"/>
      <c r="AH380" s="184" t="s">
        <v>40</v>
      </c>
      <c r="AI380" s="184"/>
      <c r="AJ380" s="677" t="s">
        <v>40</v>
      </c>
      <c r="AK380" s="677"/>
    </row>
    <row r="381" spans="1:37" ht="13.5" customHeight="1">
      <c r="A381" s="797" t="s">
        <v>3320</v>
      </c>
      <c r="B381" s="772" t="s">
        <v>5598</v>
      </c>
      <c r="C381" s="680">
        <v>3</v>
      </c>
      <c r="D381" s="54" t="e">
        <f t="shared" si="23"/>
        <v>#VALUE!</v>
      </c>
      <c r="E381" s="54" t="str">
        <f>IFERROR(VLOOKUP(N381,Cennik!$A$4:$B436, 2, FALSE()) * O381 + VLOOKUP(P381,Cennik!$A$4:$B436, 2, FALSE()) * Q381 + VLOOKUP(R381,Cennik!$A$4:$B436, 2, FALSE()) * S381 + VLOOKUP(T381,Cennik!$A$4:$B436, 2, FALSE()) * U381 + VLOOKUP(V381,Cennik!$A$4:$B436, 2, FALSE()) * W381 + VLOOKUP(X381,Cennik!$A$4:$B436, 2, FALSE()) * Y381 + VLOOKUP(Z381,Cennik!$A$4:$B436, 2, FALSE()) * AA381 + VLOOKUP(AB381,Cennik!$A$4:$B436, 2, FALSE()) * AC381 + VLOOKUP(AD381,Cennik!$A$4:$B436, 2, FALSE()) * AE381 + VLOOKUP(AF381,Cennik!$A$4:$B436, 2, FALSE()) * AG381 + VLOOKUP(AH381,Cennik!$A$4:$B436, 2, FALSE()) * AI381 + VLOOKUP(AJ381,Cennik!$A$4:$B436, 2, FALSE()) * AK381 + VLOOKUP("Stamina",Cennik!$A$4:$B436,2,FALSE()) * L381,"Brak wartości")</f>
        <v>Brak wartości</v>
      </c>
      <c r="F381" s="82" t="s">
        <v>5599</v>
      </c>
      <c r="G381" s="18">
        <v>1</v>
      </c>
      <c r="H381" s="18" t="s">
        <v>4531</v>
      </c>
      <c r="I381" s="18">
        <v>0.6</v>
      </c>
      <c r="J381" s="18"/>
      <c r="K381" s="18">
        <v>5</v>
      </c>
      <c r="L381" s="18">
        <v>30</v>
      </c>
      <c r="M381" s="18" t="s">
        <v>12662</v>
      </c>
      <c r="N381" s="184" t="s">
        <v>1216</v>
      </c>
      <c r="O381" s="184">
        <v>6</v>
      </c>
      <c r="P381" s="677" t="s">
        <v>8133</v>
      </c>
      <c r="Q381" s="677">
        <v>1</v>
      </c>
      <c r="R381" s="675" t="s">
        <v>1043</v>
      </c>
      <c r="S381" s="675">
        <v>2</v>
      </c>
      <c r="T381" s="674" t="s">
        <v>40</v>
      </c>
      <c r="U381" s="674"/>
      <c r="V381" s="672" t="s">
        <v>40</v>
      </c>
      <c r="W381" s="672"/>
      <c r="X381" s="678" t="s">
        <v>40</v>
      </c>
      <c r="Y381" s="678"/>
      <c r="Z381" s="679" t="s">
        <v>40</v>
      </c>
      <c r="AA381" s="679"/>
      <c r="AB381" s="680" t="s">
        <v>40</v>
      </c>
      <c r="AC381" s="680"/>
      <c r="AD381" s="681" t="s">
        <v>40</v>
      </c>
      <c r="AE381" s="681"/>
      <c r="AF381" s="18" t="s">
        <v>40</v>
      </c>
      <c r="AG381" s="18"/>
      <c r="AH381" s="184" t="s">
        <v>40</v>
      </c>
      <c r="AI381" s="184"/>
      <c r="AJ381" s="677" t="s">
        <v>40</v>
      </c>
      <c r="AK381" s="677"/>
    </row>
    <row r="382" spans="1:37" ht="13.5" customHeight="1">
      <c r="A382" s="788"/>
      <c r="B382" s="788"/>
      <c r="C382" s="751"/>
      <c r="D382" s="752"/>
      <c r="E382" s="752"/>
      <c r="F382" s="82"/>
      <c r="G382" s="18"/>
      <c r="H382" s="753"/>
      <c r="I382" s="18"/>
      <c r="J382" s="753"/>
      <c r="K382" s="753"/>
      <c r="L382" s="18"/>
      <c r="M382" s="753"/>
      <c r="N382" s="184"/>
      <c r="O382" s="184"/>
      <c r="P382" s="677"/>
      <c r="Q382" s="677"/>
      <c r="R382" s="675"/>
      <c r="S382" s="675"/>
      <c r="T382" s="674" t="s">
        <v>40</v>
      </c>
      <c r="U382" s="674"/>
      <c r="V382" s="672" t="s">
        <v>40</v>
      </c>
      <c r="W382" s="672"/>
      <c r="X382" s="678" t="s">
        <v>40</v>
      </c>
      <c r="Y382" s="678"/>
      <c r="Z382" s="679" t="s">
        <v>40</v>
      </c>
      <c r="AA382" s="679"/>
      <c r="AB382" s="680" t="s">
        <v>40</v>
      </c>
      <c r="AC382" s="680"/>
      <c r="AD382" s="681" t="s">
        <v>40</v>
      </c>
      <c r="AE382" s="681"/>
      <c r="AF382" s="18" t="s">
        <v>40</v>
      </c>
      <c r="AG382" s="18"/>
      <c r="AH382" s="184" t="s">
        <v>40</v>
      </c>
      <c r="AI382" s="184"/>
      <c r="AJ382" s="677" t="s">
        <v>40</v>
      </c>
      <c r="AK382" s="677"/>
    </row>
    <row r="383" spans="1:37" ht="13.5" customHeight="1">
      <c r="A383" s="797" t="s">
        <v>3320</v>
      </c>
      <c r="B383" s="780" t="s">
        <v>5601</v>
      </c>
      <c r="C383" s="680">
        <v>5</v>
      </c>
      <c r="D383" s="54" t="e">
        <f t="shared" ref="D383:D386" si="24">E383/G383</f>
        <v>#VALUE!</v>
      </c>
      <c r="E383" s="54" t="str">
        <f>IFERROR(VLOOKUP(N383,Cennik!$A$4:$B436, 2, FALSE()) * O383 + VLOOKUP(P383,Cennik!$A$4:$B436, 2, FALSE()) * Q383 + VLOOKUP(R383,Cennik!$A$4:$B436, 2, FALSE()) * S383 + VLOOKUP(T383,Cennik!$A$4:$B436, 2, FALSE()) * U383 + VLOOKUP(V383,Cennik!$A$4:$B436, 2, FALSE()) * W383 + VLOOKUP(X383,Cennik!$A$4:$B436, 2, FALSE()) * Y383 + VLOOKUP(Z383,Cennik!$A$4:$B436, 2, FALSE()) * AA383 + VLOOKUP(AB383,Cennik!$A$4:$B436, 2, FALSE()) * AC383 + VLOOKUP(AD383,Cennik!$A$4:$B436, 2, FALSE()) * AE383 + VLOOKUP(AF383,Cennik!$A$4:$B436, 2, FALSE()) * AG383 + VLOOKUP(AH383,Cennik!$A$4:$B436, 2, FALSE()) * AI383 + VLOOKUP(AJ383,Cennik!$A$4:$B436, 2, FALSE()) * AK383 + VLOOKUP("Stamina",Cennik!$A$4:$B436,2,FALSE()) * L383,"Brak wartości")</f>
        <v>Brak wartości</v>
      </c>
      <c r="F383" s="82" t="s">
        <v>5602</v>
      </c>
      <c r="G383" s="18">
        <v>1</v>
      </c>
      <c r="H383" s="18" t="s">
        <v>4531</v>
      </c>
      <c r="I383" s="18">
        <v>1</v>
      </c>
      <c r="J383" s="18"/>
      <c r="K383" s="18">
        <v>5</v>
      </c>
      <c r="L383" s="18">
        <v>50</v>
      </c>
      <c r="M383" s="18" t="s">
        <v>12662</v>
      </c>
      <c r="N383" s="184" t="s">
        <v>1241</v>
      </c>
      <c r="O383" s="184">
        <v>1</v>
      </c>
      <c r="P383" s="677" t="s">
        <v>1221</v>
      </c>
      <c r="Q383" s="677">
        <v>2</v>
      </c>
      <c r="R383" s="675" t="s">
        <v>1226</v>
      </c>
      <c r="S383" s="675">
        <v>3</v>
      </c>
      <c r="T383" s="674" t="s">
        <v>8133</v>
      </c>
      <c r="U383" s="674">
        <v>3</v>
      </c>
      <c r="V383" s="672" t="s">
        <v>40</v>
      </c>
      <c r="W383" s="672"/>
      <c r="X383" s="678" t="s">
        <v>40</v>
      </c>
      <c r="Y383" s="678"/>
      <c r="Z383" s="679" t="s">
        <v>40</v>
      </c>
      <c r="AA383" s="679"/>
      <c r="AB383" s="680" t="s">
        <v>40</v>
      </c>
      <c r="AC383" s="680"/>
      <c r="AD383" s="681" t="s">
        <v>40</v>
      </c>
      <c r="AE383" s="681"/>
      <c r="AF383" s="18" t="s">
        <v>40</v>
      </c>
      <c r="AG383" s="18"/>
      <c r="AH383" s="184" t="s">
        <v>40</v>
      </c>
      <c r="AI383" s="184"/>
      <c r="AJ383" s="677" t="s">
        <v>40</v>
      </c>
      <c r="AK383" s="677"/>
    </row>
    <row r="384" spans="1:37" ht="13.5" customHeight="1">
      <c r="A384" s="797" t="s">
        <v>3320</v>
      </c>
      <c r="B384" s="780" t="s">
        <v>5604</v>
      </c>
      <c r="C384" s="680">
        <v>5</v>
      </c>
      <c r="D384" s="54" t="e">
        <f t="shared" si="24"/>
        <v>#VALUE!</v>
      </c>
      <c r="E384" s="54" t="str">
        <f>IFERROR(VLOOKUP(N384,Cennik!$A$4:$B436, 2, FALSE()) * O384 + VLOOKUP(P384,Cennik!$A$4:$B436, 2, FALSE()) * Q384 + VLOOKUP(R384,Cennik!$A$4:$B436, 2, FALSE()) * S384 + VLOOKUP(T384,Cennik!$A$4:$B436, 2, FALSE()) * U384 + VLOOKUP(V384,Cennik!$A$4:$B436, 2, FALSE()) * W384 + VLOOKUP(X384,Cennik!$A$4:$B436, 2, FALSE()) * Y384 + VLOOKUP(Z384,Cennik!$A$4:$B436, 2, FALSE()) * AA384 + VLOOKUP(AB384,Cennik!$A$4:$B436, 2, FALSE()) * AC384 + VLOOKUP(AD384,Cennik!$A$4:$B436, 2, FALSE()) * AE384 + VLOOKUP(AF384,Cennik!$A$4:$B436, 2, FALSE()) * AG384 + VLOOKUP(AH384,Cennik!$A$4:$B436, 2, FALSE()) * AI384 + VLOOKUP(AJ384,Cennik!$A$4:$B436, 2, FALSE()) * AK384 + VLOOKUP("Stamina",Cennik!$A$4:$B436,2,FALSE()) * L384,"Brak wartości")</f>
        <v>Brak wartości</v>
      </c>
      <c r="F384" s="82" t="s">
        <v>5602</v>
      </c>
      <c r="G384" s="18">
        <v>1</v>
      </c>
      <c r="H384" s="18" t="s">
        <v>4531</v>
      </c>
      <c r="I384" s="18">
        <v>1</v>
      </c>
      <c r="J384" s="18"/>
      <c r="K384" s="18">
        <v>5</v>
      </c>
      <c r="L384" s="18">
        <v>50</v>
      </c>
      <c r="M384" s="18" t="s">
        <v>12662</v>
      </c>
      <c r="N384" s="184" t="s">
        <v>1236</v>
      </c>
      <c r="O384" s="184">
        <v>1</v>
      </c>
      <c r="P384" s="677" t="s">
        <v>1221</v>
      </c>
      <c r="Q384" s="677">
        <v>3</v>
      </c>
      <c r="R384" s="675" t="s">
        <v>1226</v>
      </c>
      <c r="S384" s="675">
        <v>2</v>
      </c>
      <c r="T384" s="674" t="s">
        <v>8133</v>
      </c>
      <c r="U384" s="674">
        <v>3</v>
      </c>
      <c r="V384" s="672" t="s">
        <v>40</v>
      </c>
      <c r="W384" s="672"/>
      <c r="X384" s="678" t="s">
        <v>40</v>
      </c>
      <c r="Y384" s="678"/>
      <c r="Z384" s="679" t="s">
        <v>40</v>
      </c>
      <c r="AA384" s="679"/>
      <c r="AB384" s="680" t="s">
        <v>40</v>
      </c>
      <c r="AC384" s="680"/>
      <c r="AD384" s="681" t="s">
        <v>40</v>
      </c>
      <c r="AE384" s="681"/>
      <c r="AF384" s="18" t="s">
        <v>40</v>
      </c>
      <c r="AG384" s="18"/>
      <c r="AH384" s="184" t="s">
        <v>40</v>
      </c>
      <c r="AI384" s="184"/>
      <c r="AJ384" s="677" t="s">
        <v>40</v>
      </c>
      <c r="AK384" s="677"/>
    </row>
    <row r="385" spans="1:37" ht="13.5" customHeight="1">
      <c r="A385" s="797" t="s">
        <v>3320</v>
      </c>
      <c r="B385" s="780" t="s">
        <v>5606</v>
      </c>
      <c r="C385" s="680">
        <v>5</v>
      </c>
      <c r="D385" s="54" t="e">
        <f t="shared" si="24"/>
        <v>#VALUE!</v>
      </c>
      <c r="E385" s="54" t="str">
        <f>IFERROR(VLOOKUP(N385,Cennik!$A$4:$B436, 2, FALSE()) * O385 + VLOOKUP(P385,Cennik!$A$4:$B436, 2, FALSE()) * Q385 + VLOOKUP(R385,Cennik!$A$4:$B436, 2, FALSE()) * S385 + VLOOKUP(T385,Cennik!$A$4:$B436, 2, FALSE()) * U385 + VLOOKUP(V385,Cennik!$A$4:$B436, 2, FALSE()) * W385 + VLOOKUP(X385,Cennik!$A$4:$B436, 2, FALSE()) * Y385 + VLOOKUP(Z385,Cennik!$A$4:$B436, 2, FALSE()) * AA385 + VLOOKUP(AB385,Cennik!$A$4:$B436, 2, FALSE()) * AC385 + VLOOKUP(AD385,Cennik!$A$4:$B436, 2, FALSE()) * AE385 + VLOOKUP(AF385,Cennik!$A$4:$B436, 2, FALSE()) * AG385 + VLOOKUP(AH385,Cennik!$A$4:$B436, 2, FALSE()) * AI385 + VLOOKUP(AJ385,Cennik!$A$4:$B436, 2, FALSE()) * AK385 + VLOOKUP("Stamina",Cennik!$A$4:$B436,2,FALSE()) * L385,"Brak wartości")</f>
        <v>Brak wartości</v>
      </c>
      <c r="F385" s="82" t="s">
        <v>5607</v>
      </c>
      <c r="G385" s="18">
        <v>1</v>
      </c>
      <c r="H385" s="18" t="s">
        <v>4531</v>
      </c>
      <c r="I385" s="18">
        <v>1</v>
      </c>
      <c r="J385" s="18"/>
      <c r="K385" s="18">
        <v>5</v>
      </c>
      <c r="L385" s="18">
        <v>50</v>
      </c>
      <c r="M385" s="18" t="s">
        <v>12662</v>
      </c>
      <c r="N385" s="184" t="s">
        <v>1231</v>
      </c>
      <c r="O385" s="184">
        <v>1</v>
      </c>
      <c r="P385" s="677" t="s">
        <v>1221</v>
      </c>
      <c r="Q385" s="677">
        <v>2</v>
      </c>
      <c r="R385" s="675" t="s">
        <v>1226</v>
      </c>
      <c r="S385" s="675">
        <v>1</v>
      </c>
      <c r="T385" s="674" t="s">
        <v>8133</v>
      </c>
      <c r="U385" s="674">
        <v>3</v>
      </c>
      <c r="V385" s="672" t="s">
        <v>1128</v>
      </c>
      <c r="W385" s="672">
        <v>5</v>
      </c>
      <c r="X385" s="678" t="s">
        <v>40</v>
      </c>
      <c r="Y385" s="678"/>
      <c r="Z385" s="679" t="s">
        <v>40</v>
      </c>
      <c r="AA385" s="679"/>
      <c r="AB385" s="680" t="s">
        <v>40</v>
      </c>
      <c r="AC385" s="680"/>
      <c r="AD385" s="681" t="s">
        <v>40</v>
      </c>
      <c r="AE385" s="681"/>
      <c r="AF385" s="18" t="s">
        <v>40</v>
      </c>
      <c r="AG385" s="18"/>
      <c r="AH385" s="184" t="s">
        <v>40</v>
      </c>
      <c r="AI385" s="184"/>
      <c r="AJ385" s="677" t="s">
        <v>40</v>
      </c>
      <c r="AK385" s="677"/>
    </row>
    <row r="386" spans="1:37" ht="13.5" customHeight="1">
      <c r="A386" s="797" t="s">
        <v>3320</v>
      </c>
      <c r="B386" s="780" t="s">
        <v>5609</v>
      </c>
      <c r="C386" s="680">
        <v>5</v>
      </c>
      <c r="D386" s="54" t="e">
        <f t="shared" si="24"/>
        <v>#VALUE!</v>
      </c>
      <c r="E386" s="54" t="str">
        <f>IFERROR(VLOOKUP(N386,Cennik!$A$4:$B436, 2, FALSE()) * O386 + VLOOKUP(P386,Cennik!$A$4:$B436, 2, FALSE()) * Q386 + VLOOKUP(R386,Cennik!$A$4:$B436, 2, FALSE()) * S386 + VLOOKUP(T386,Cennik!$A$4:$B436, 2, FALSE()) * U386 + VLOOKUP(V386,Cennik!$A$4:$B436, 2, FALSE()) * W386 + VLOOKUP(X386,Cennik!$A$4:$B436, 2, FALSE()) * Y386 + VLOOKUP(Z386,Cennik!$A$4:$B436, 2, FALSE()) * AA386 + VLOOKUP(AB386,Cennik!$A$4:$B436, 2, FALSE()) * AC386 + VLOOKUP(AD386,Cennik!$A$4:$B436, 2, FALSE()) * AE386 + VLOOKUP(AF386,Cennik!$A$4:$B436, 2, FALSE()) * AG386 + VLOOKUP(AH386,Cennik!$A$4:$B436, 2, FALSE()) * AI386 + VLOOKUP(AJ386,Cennik!$A$4:$B436, 2, FALSE()) * AK386 + VLOOKUP("Stamina",Cennik!$A$4:$B436,2,FALSE()) * L386,"Brak wartości")</f>
        <v>Brak wartości</v>
      </c>
      <c r="F386" s="82" t="s">
        <v>5607</v>
      </c>
      <c r="G386" s="18">
        <v>1</v>
      </c>
      <c r="H386" s="18" t="s">
        <v>4531</v>
      </c>
      <c r="I386" s="18">
        <v>1</v>
      </c>
      <c r="J386" s="18"/>
      <c r="K386" s="18">
        <v>5</v>
      </c>
      <c r="L386" s="18">
        <v>50</v>
      </c>
      <c r="M386" s="18" t="s">
        <v>12662</v>
      </c>
      <c r="N386" s="184" t="s">
        <v>1221</v>
      </c>
      <c r="O386" s="184">
        <v>4</v>
      </c>
      <c r="P386" s="677" t="s">
        <v>1226</v>
      </c>
      <c r="Q386" s="677">
        <v>3</v>
      </c>
      <c r="R386" s="675" t="s">
        <v>8133</v>
      </c>
      <c r="S386" s="675">
        <v>3</v>
      </c>
      <c r="T386" s="674" t="s">
        <v>1128</v>
      </c>
      <c r="U386" s="674">
        <v>5</v>
      </c>
      <c r="V386" s="672" t="s">
        <v>40</v>
      </c>
      <c r="W386" s="672"/>
      <c r="X386" s="678" t="s">
        <v>40</v>
      </c>
      <c r="Y386" s="678"/>
      <c r="Z386" s="679" t="s">
        <v>40</v>
      </c>
      <c r="AA386" s="679"/>
      <c r="AB386" s="680" t="s">
        <v>40</v>
      </c>
      <c r="AC386" s="680"/>
      <c r="AD386" s="681" t="s">
        <v>40</v>
      </c>
      <c r="AE386" s="681"/>
      <c r="AF386" s="18" t="s">
        <v>40</v>
      </c>
      <c r="AG386" s="18"/>
      <c r="AH386" s="184" t="s">
        <v>40</v>
      </c>
      <c r="AI386" s="184"/>
      <c r="AJ386" s="677" t="s">
        <v>40</v>
      </c>
      <c r="AK386" s="677"/>
    </row>
    <row r="387" spans="1:37" ht="13.5" customHeight="1">
      <c r="A387" s="788"/>
      <c r="B387" s="788"/>
      <c r="C387" s="751"/>
      <c r="D387" s="752"/>
      <c r="E387" s="752"/>
      <c r="F387" s="82"/>
      <c r="G387" s="18"/>
      <c r="H387" s="753"/>
      <c r="I387" s="18"/>
      <c r="J387" s="753"/>
      <c r="K387" s="753"/>
      <c r="L387" s="18"/>
      <c r="M387" s="753"/>
      <c r="N387" s="754"/>
      <c r="O387" s="754"/>
      <c r="P387" s="755"/>
      <c r="Q387" s="755"/>
      <c r="R387" s="756"/>
      <c r="S387" s="756"/>
      <c r="T387" s="757"/>
      <c r="U387" s="757"/>
      <c r="V387" s="758"/>
      <c r="W387" s="758"/>
      <c r="X387" s="759"/>
      <c r="Y387" s="759"/>
      <c r="Z387" s="760"/>
      <c r="AA387" s="760"/>
      <c r="AB387" s="751"/>
      <c r="AC387" s="751"/>
      <c r="AD387" s="750"/>
      <c r="AE387" s="750"/>
      <c r="AF387" s="753"/>
      <c r="AG387" s="753"/>
      <c r="AH387" s="754"/>
      <c r="AI387" s="754"/>
      <c r="AJ387" s="755"/>
      <c r="AK387" s="755"/>
    </row>
    <row r="388" spans="1:37" ht="13.5" customHeight="1">
      <c r="A388" s="788"/>
      <c r="B388" s="788"/>
      <c r="C388" s="751"/>
      <c r="D388" s="752"/>
      <c r="E388" s="752"/>
      <c r="F388" s="82"/>
      <c r="G388" s="18"/>
      <c r="H388" s="753"/>
      <c r="I388" s="18"/>
      <c r="J388" s="753"/>
      <c r="K388" s="753"/>
      <c r="L388" s="18"/>
      <c r="M388" s="753"/>
      <c r="N388" s="754"/>
      <c r="O388" s="754"/>
      <c r="P388" s="755"/>
      <c r="Q388" s="755"/>
      <c r="R388" s="756"/>
      <c r="S388" s="756"/>
      <c r="T388" s="757"/>
      <c r="U388" s="757"/>
      <c r="V388" s="758"/>
      <c r="W388" s="758"/>
      <c r="X388" s="759"/>
      <c r="Y388" s="759"/>
      <c r="Z388" s="760"/>
      <c r="AA388" s="760"/>
      <c r="AB388" s="751"/>
      <c r="AC388" s="751"/>
      <c r="AD388" s="750"/>
      <c r="AE388" s="750"/>
      <c r="AF388" s="753"/>
      <c r="AG388" s="753"/>
      <c r="AH388" s="754"/>
      <c r="AI388" s="754"/>
      <c r="AJ388" s="755"/>
      <c r="AK388" s="755"/>
    </row>
    <row r="389" spans="1:37" ht="12.75">
      <c r="A389" s="797" t="s">
        <v>3320</v>
      </c>
      <c r="B389" s="72" t="s">
        <v>4851</v>
      </c>
      <c r="C389" s="680">
        <v>1</v>
      </c>
      <c r="D389" s="54" t="e">
        <f t="shared" ref="D389:D396" ca="1" si="25">E389/G389</f>
        <v>#VALUE!</v>
      </c>
      <c r="E389" s="54" t="str">
        <f ca="1">IFERROR(VLOOKUP(N389,Cennik!$A$4:$B436, 2, FALSE()) * O389 + VLOOKUP(P389,Cennik!$A$4:$B436, 2, FALSE()) * Q389 + VLOOKUP(R389,Cennik!$A$4:$B436, 2, FALSE()) * S389 + VLOOKUP(T389,Cennik!$A$4:$B436, 2, FALSE()) * U389 + VLOOKUP(V389,Cennik!$A$4:$B436, 2, FALSE()) * W389 + VLOOKUP(X389,Cennik!$A$4:$B436, 2, FALSE()) * Y389 + VLOOKUP(Z389,Cennik!$A$4:$B436, 2, FALSE()) * AA389 + VLOOKUP(AB389,Cennik!$A$4:$B436, 2, FALSE()) * AC389 + VLOOKUP(AD389,Cennik!$A$4:$B436, 2, FALSE()) * AE389 + VLOOKUP(AF389,Cennik!$A$4:$B436, 2, FALSE()) * AG389 + VLOOKUP(AH389,Cennik!$A$4:$B436, 2, FALSE()) * AI389 + VLOOKUP(AJ389,Cennik!$A$4:$B436, 2, FALSE()) * AK389 + VLOOKUP("Stamina",Cennik!$A$4:$B436,2,FALSE()) * L389,"Brak wartości")</f>
        <v>Brak wartości</v>
      </c>
      <c r="F389" s="18" t="s">
        <v>13485</v>
      </c>
      <c r="G389" s="18">
        <v>1</v>
      </c>
      <c r="H389" s="18" t="s">
        <v>4531</v>
      </c>
      <c r="I389" s="18">
        <v>12</v>
      </c>
      <c r="J389" s="18" t="s">
        <v>4852</v>
      </c>
      <c r="K389" s="18">
        <v>10</v>
      </c>
      <c r="L389" s="18">
        <v>40</v>
      </c>
      <c r="M389" s="18" t="s">
        <v>12662</v>
      </c>
      <c r="N389" s="184" t="s">
        <v>6756</v>
      </c>
      <c r="O389" s="184">
        <v>1</v>
      </c>
      <c r="P389" s="677" t="s">
        <v>1047</v>
      </c>
      <c r="Q389" s="677">
        <v>8</v>
      </c>
      <c r="R389" s="672" t="s">
        <v>12067</v>
      </c>
      <c r="S389" s="675">
        <v>1</v>
      </c>
      <c r="T389" s="674" t="s">
        <v>4575</v>
      </c>
      <c r="U389" s="675">
        <v>2</v>
      </c>
      <c r="V389" s="672" t="s">
        <v>7470</v>
      </c>
      <c r="W389" s="672">
        <v>2</v>
      </c>
      <c r="X389" s="678" t="s">
        <v>1052</v>
      </c>
      <c r="Y389" s="678">
        <v>6</v>
      </c>
      <c r="Z389" s="679" t="s">
        <v>40</v>
      </c>
      <c r="AA389" s="679"/>
      <c r="AB389" s="680" t="s">
        <v>40</v>
      </c>
      <c r="AC389" s="680"/>
      <c r="AD389" s="681" t="s">
        <v>40</v>
      </c>
      <c r="AE389" s="681"/>
      <c r="AF389" s="18" t="s">
        <v>40</v>
      </c>
      <c r="AG389" s="18"/>
      <c r="AH389" s="184" t="s">
        <v>40</v>
      </c>
      <c r="AI389" s="184"/>
      <c r="AJ389" s="677" t="s">
        <v>40</v>
      </c>
      <c r="AK389" s="677"/>
    </row>
    <row r="390" spans="1:37" ht="12.75">
      <c r="A390" s="797" t="s">
        <v>3320</v>
      </c>
      <c r="B390" s="72" t="s">
        <v>4855</v>
      </c>
      <c r="C390" s="680">
        <v>1</v>
      </c>
      <c r="D390" s="54" t="e">
        <f t="shared" ca="1" si="25"/>
        <v>#VALUE!</v>
      </c>
      <c r="E390" s="54" t="str">
        <f ca="1">IFERROR(VLOOKUP(N390,Cennik!$A$4:$B436, 2, FALSE()) * O390 + VLOOKUP(P390,Cennik!$A$4:$B436, 2, FALSE()) * Q390 + VLOOKUP(R390,Cennik!$A$4:$B436, 2, FALSE()) * S390 + VLOOKUP(T390,Cennik!$A$4:$B436, 2, FALSE()) * U390 + VLOOKUP(V390,Cennik!$A$4:$B436, 2, FALSE()) * W390 + VLOOKUP(X390,Cennik!$A$4:$B436, 2, FALSE()) * Y390 + VLOOKUP(Z390,Cennik!$A$4:$B436, 2, FALSE()) * AA390 + VLOOKUP(AB390,Cennik!$A$4:$B436, 2, FALSE()) * AC390 + VLOOKUP(AD390,Cennik!$A$4:$B436, 2, FALSE()) * AE390 + VLOOKUP(AF390,Cennik!$A$4:$B436, 2, FALSE()) * AG390 + VLOOKUP(AH390,Cennik!$A$4:$B436, 2, FALSE()) * AI390 + VLOOKUP(AJ390,Cennik!$A$4:$B436, 2, FALSE()) * AK390 + VLOOKUP("Stamina",Cennik!$A$4:$B436,2,FALSE()) * L390,"Brak wartości")</f>
        <v>Brak wartości</v>
      </c>
      <c r="F390" s="18" t="s">
        <v>13485</v>
      </c>
      <c r="G390" s="18">
        <v>1</v>
      </c>
      <c r="H390" s="18" t="s">
        <v>4531</v>
      </c>
      <c r="I390" s="18">
        <v>12</v>
      </c>
      <c r="J390" s="18" t="s">
        <v>13542</v>
      </c>
      <c r="K390" s="18">
        <v>10</v>
      </c>
      <c r="L390" s="18">
        <v>40</v>
      </c>
      <c r="M390" s="18" t="s">
        <v>12662</v>
      </c>
      <c r="N390" s="184" t="s">
        <v>6756</v>
      </c>
      <c r="O390" s="184">
        <v>1</v>
      </c>
      <c r="P390" s="677" t="s">
        <v>1047</v>
      </c>
      <c r="Q390" s="677">
        <v>8</v>
      </c>
      <c r="R390" s="672" t="s">
        <v>12067</v>
      </c>
      <c r="S390" s="675">
        <v>1</v>
      </c>
      <c r="T390" s="674" t="s">
        <v>4575</v>
      </c>
      <c r="U390" s="675">
        <v>2</v>
      </c>
      <c r="V390" s="672" t="s">
        <v>7470</v>
      </c>
      <c r="W390" s="672">
        <v>2</v>
      </c>
      <c r="X390" s="678" t="s">
        <v>1052</v>
      </c>
      <c r="Y390" s="678">
        <v>6</v>
      </c>
      <c r="Z390" s="679" t="s">
        <v>40</v>
      </c>
      <c r="AA390" s="679"/>
      <c r="AB390" s="680" t="s">
        <v>40</v>
      </c>
      <c r="AC390" s="680"/>
      <c r="AD390" s="681" t="s">
        <v>40</v>
      </c>
      <c r="AE390" s="681"/>
      <c r="AF390" s="18" t="s">
        <v>40</v>
      </c>
      <c r="AG390" s="18"/>
      <c r="AH390" s="184" t="s">
        <v>40</v>
      </c>
      <c r="AI390" s="184"/>
      <c r="AJ390" s="677" t="s">
        <v>40</v>
      </c>
      <c r="AK390" s="677"/>
    </row>
    <row r="391" spans="1:37" ht="12.75">
      <c r="A391" s="797" t="s">
        <v>3320</v>
      </c>
      <c r="B391" s="72" t="s">
        <v>4859</v>
      </c>
      <c r="C391" s="680">
        <v>1</v>
      </c>
      <c r="D391" s="54" t="e">
        <f t="shared" ca="1" si="25"/>
        <v>#VALUE!</v>
      </c>
      <c r="E391" s="54" t="str">
        <f ca="1">IFERROR(VLOOKUP(N391,Cennik!$A$4:$B436, 2, FALSE()) * O391 + VLOOKUP(P391,Cennik!$A$4:$B436, 2, FALSE()) * Q391 + VLOOKUP(R391,Cennik!$A$4:$B436, 2, FALSE()) * S391 + VLOOKUP(T391,Cennik!$A$4:$B436, 2, FALSE()) * U391 + VLOOKUP(V391,Cennik!$A$4:$B436, 2, FALSE()) * W391 + VLOOKUP(X391,Cennik!$A$4:$B436, 2, FALSE()) * Y391 + VLOOKUP(Z391,Cennik!$A$4:$B436, 2, FALSE()) * AA391 + VLOOKUP(AB391,Cennik!$A$4:$B436, 2, FALSE()) * AC391 + VLOOKUP(AD391,Cennik!$A$4:$B436, 2, FALSE()) * AE391 + VLOOKUP(AF391,Cennik!$A$4:$B436, 2, FALSE()) * AG391 + VLOOKUP(AH391,Cennik!$A$4:$B436, 2, FALSE()) * AI391 + VLOOKUP(AJ391,Cennik!$A$4:$B436, 2, FALSE()) * AK391 + VLOOKUP("Stamina",Cennik!$A$4:$B436,2,FALSE()) * L391,"Brak wartości")</f>
        <v>Brak wartości</v>
      </c>
      <c r="F391" s="18" t="s">
        <v>13485</v>
      </c>
      <c r="G391" s="18">
        <v>1</v>
      </c>
      <c r="H391" s="18" t="s">
        <v>4531</v>
      </c>
      <c r="I391" s="18">
        <v>12</v>
      </c>
      <c r="J391" s="18" t="s">
        <v>4860</v>
      </c>
      <c r="K391" s="18">
        <v>10</v>
      </c>
      <c r="L391" s="18">
        <v>40</v>
      </c>
      <c r="M391" s="18" t="s">
        <v>12662</v>
      </c>
      <c r="N391" s="184" t="s">
        <v>6756</v>
      </c>
      <c r="O391" s="184">
        <v>1</v>
      </c>
      <c r="P391" s="677" t="s">
        <v>1047</v>
      </c>
      <c r="Q391" s="677">
        <v>8</v>
      </c>
      <c r="R391" s="672" t="s">
        <v>12067</v>
      </c>
      <c r="S391" s="675">
        <v>1</v>
      </c>
      <c r="T391" s="674" t="s">
        <v>4575</v>
      </c>
      <c r="U391" s="675">
        <v>2</v>
      </c>
      <c r="V391" s="672" t="s">
        <v>7470</v>
      </c>
      <c r="W391" s="672">
        <v>2</v>
      </c>
      <c r="X391" s="678" t="s">
        <v>1052</v>
      </c>
      <c r="Y391" s="678">
        <v>6</v>
      </c>
      <c r="Z391" s="679" t="s">
        <v>40</v>
      </c>
      <c r="AA391" s="679"/>
      <c r="AB391" s="680" t="s">
        <v>40</v>
      </c>
      <c r="AC391" s="680"/>
      <c r="AD391" s="681" t="s">
        <v>40</v>
      </c>
      <c r="AE391" s="681"/>
      <c r="AF391" s="18" t="s">
        <v>40</v>
      </c>
      <c r="AG391" s="18"/>
      <c r="AH391" s="184" t="s">
        <v>40</v>
      </c>
      <c r="AI391" s="184"/>
      <c r="AJ391" s="677" t="s">
        <v>40</v>
      </c>
      <c r="AK391" s="677"/>
    </row>
    <row r="392" spans="1:37" ht="12.75">
      <c r="A392" s="797" t="s">
        <v>3320</v>
      </c>
      <c r="B392" s="72" t="s">
        <v>4863</v>
      </c>
      <c r="C392" s="680">
        <v>1</v>
      </c>
      <c r="D392" s="54" t="e">
        <f t="shared" ca="1" si="25"/>
        <v>#VALUE!</v>
      </c>
      <c r="E392" s="54" t="str">
        <f ca="1">IFERROR(VLOOKUP(N392,Cennik!$A$4:$B436, 2, FALSE()) * O392 + VLOOKUP(P392,Cennik!$A$4:$B436, 2, FALSE()) * Q392 + VLOOKUP(R392,Cennik!$A$4:$B436, 2, FALSE()) * S392 + VLOOKUP(T392,Cennik!$A$4:$B436, 2, FALSE()) * U392 + VLOOKUP(V392,Cennik!$A$4:$B436, 2, FALSE()) * W392 + VLOOKUP(X392,Cennik!$A$4:$B436, 2, FALSE()) * Y392 + VLOOKUP(Z392,Cennik!$A$4:$B436, 2, FALSE()) * AA392 + VLOOKUP(AB392,Cennik!$A$4:$B436, 2, FALSE()) * AC392 + VLOOKUP(AD392,Cennik!$A$4:$B436, 2, FALSE()) * AE392 + VLOOKUP(AF392,Cennik!$A$4:$B436, 2, FALSE()) * AG392 + VLOOKUP(AH392,Cennik!$A$4:$B436, 2, FALSE()) * AI392 + VLOOKUP(AJ392,Cennik!$A$4:$B436, 2, FALSE()) * AK392 + VLOOKUP("Stamina",Cennik!$A$4:$B436,2,FALSE()) * L392,"Brak wartości")</f>
        <v>Brak wartości</v>
      </c>
      <c r="F392" s="18" t="s">
        <v>13485</v>
      </c>
      <c r="G392" s="18">
        <v>1</v>
      </c>
      <c r="H392" s="18" t="s">
        <v>4531</v>
      </c>
      <c r="I392" s="18">
        <v>12</v>
      </c>
      <c r="J392" s="18" t="s">
        <v>4864</v>
      </c>
      <c r="K392" s="18">
        <v>10</v>
      </c>
      <c r="L392" s="18">
        <v>40</v>
      </c>
      <c r="M392" s="18" t="s">
        <v>12662</v>
      </c>
      <c r="N392" s="184" t="s">
        <v>6756</v>
      </c>
      <c r="O392" s="184">
        <v>1</v>
      </c>
      <c r="P392" s="677" t="s">
        <v>1047</v>
      </c>
      <c r="Q392" s="677">
        <v>8</v>
      </c>
      <c r="R392" s="672" t="s">
        <v>12067</v>
      </c>
      <c r="S392" s="675">
        <v>1</v>
      </c>
      <c r="T392" s="674" t="s">
        <v>4575</v>
      </c>
      <c r="U392" s="675">
        <v>2</v>
      </c>
      <c r="V392" s="672" t="s">
        <v>7470</v>
      </c>
      <c r="W392" s="672">
        <v>2</v>
      </c>
      <c r="X392" s="678" t="s">
        <v>1052</v>
      </c>
      <c r="Y392" s="678">
        <v>6</v>
      </c>
      <c r="Z392" s="679" t="s">
        <v>40</v>
      </c>
      <c r="AA392" s="679"/>
      <c r="AB392" s="680" t="s">
        <v>40</v>
      </c>
      <c r="AC392" s="680"/>
      <c r="AD392" s="681" t="s">
        <v>40</v>
      </c>
      <c r="AE392" s="681"/>
      <c r="AF392" s="18" t="s">
        <v>40</v>
      </c>
      <c r="AG392" s="18"/>
      <c r="AH392" s="184" t="s">
        <v>40</v>
      </c>
      <c r="AI392" s="184"/>
      <c r="AJ392" s="677" t="s">
        <v>40</v>
      </c>
      <c r="AK392" s="677"/>
    </row>
    <row r="393" spans="1:37" ht="12.75">
      <c r="A393" s="797" t="s">
        <v>3320</v>
      </c>
      <c r="B393" s="72" t="s">
        <v>4867</v>
      </c>
      <c r="C393" s="680">
        <v>1</v>
      </c>
      <c r="D393" s="54" t="e">
        <f t="shared" ca="1" si="25"/>
        <v>#VALUE!</v>
      </c>
      <c r="E393" s="54" t="str">
        <f ca="1">IFERROR(VLOOKUP(N393,Cennik!$A$4:$B436, 2, FALSE()) * O393 + VLOOKUP(P393,Cennik!$A$4:$B436, 2, FALSE()) * Q393 + VLOOKUP(R393,Cennik!$A$4:$B436, 2, FALSE()) * S393 + VLOOKUP(T393,Cennik!$A$4:$B436, 2, FALSE()) * U393 + VLOOKUP(V393,Cennik!$A$4:$B436, 2, FALSE()) * W393 + VLOOKUP(X393,Cennik!$A$4:$B436, 2, FALSE()) * Y393 + VLOOKUP(Z393,Cennik!$A$4:$B436, 2, FALSE()) * AA393 + VLOOKUP(AB393,Cennik!$A$4:$B436, 2, FALSE()) * AC393 + VLOOKUP(AD393,Cennik!$A$4:$B436, 2, FALSE()) * AE393 + VLOOKUP(AF393,Cennik!$A$4:$B436, 2, FALSE()) * AG393 + VLOOKUP(AH393,Cennik!$A$4:$B436, 2, FALSE()) * AI393 + VLOOKUP(AJ393,Cennik!$A$4:$B436, 2, FALSE()) * AK393 + VLOOKUP("Stamina",Cennik!$A$4:$B436,2,FALSE()) * L393,"Brak wartości")</f>
        <v>Brak wartości</v>
      </c>
      <c r="F393" s="18" t="s">
        <v>13485</v>
      </c>
      <c r="G393" s="18">
        <v>1</v>
      </c>
      <c r="H393" s="18" t="s">
        <v>4531</v>
      </c>
      <c r="I393" s="18">
        <v>12</v>
      </c>
      <c r="J393" s="18" t="s">
        <v>4868</v>
      </c>
      <c r="K393" s="18">
        <v>10</v>
      </c>
      <c r="L393" s="18">
        <v>40</v>
      </c>
      <c r="M393" s="18" t="s">
        <v>12662</v>
      </c>
      <c r="N393" s="184" t="s">
        <v>6756</v>
      </c>
      <c r="O393" s="184">
        <v>1</v>
      </c>
      <c r="P393" s="677" t="s">
        <v>1047</v>
      </c>
      <c r="Q393" s="677">
        <v>8</v>
      </c>
      <c r="R393" s="672" t="s">
        <v>12067</v>
      </c>
      <c r="S393" s="675">
        <v>1</v>
      </c>
      <c r="T393" s="674" t="s">
        <v>4575</v>
      </c>
      <c r="U393" s="675">
        <v>2</v>
      </c>
      <c r="V393" s="672" t="s">
        <v>7470</v>
      </c>
      <c r="W393" s="672">
        <v>2</v>
      </c>
      <c r="X393" s="678" t="s">
        <v>1052</v>
      </c>
      <c r="Y393" s="678">
        <v>6</v>
      </c>
      <c r="Z393" s="679" t="s">
        <v>40</v>
      </c>
      <c r="AA393" s="679"/>
      <c r="AB393" s="680" t="s">
        <v>40</v>
      </c>
      <c r="AC393" s="680"/>
      <c r="AD393" s="681" t="s">
        <v>40</v>
      </c>
      <c r="AE393" s="681"/>
      <c r="AF393" s="18" t="s">
        <v>40</v>
      </c>
      <c r="AG393" s="18"/>
      <c r="AH393" s="184" t="s">
        <v>40</v>
      </c>
      <c r="AI393" s="184"/>
      <c r="AJ393" s="677" t="s">
        <v>40</v>
      </c>
      <c r="AK393" s="677"/>
    </row>
    <row r="394" spans="1:37" ht="12.75">
      <c r="A394" s="797" t="s">
        <v>3320</v>
      </c>
      <c r="B394" s="72" t="s">
        <v>4879</v>
      </c>
      <c r="C394" s="680">
        <v>1</v>
      </c>
      <c r="D394" s="54" t="e">
        <f t="shared" ca="1" si="25"/>
        <v>#VALUE!</v>
      </c>
      <c r="E394" s="54" t="str">
        <f ca="1">IFERROR(VLOOKUP(N394,Cennik!$A$4:$B436, 2, FALSE()) * O394 + VLOOKUP(P394,Cennik!$A$4:$B436, 2, FALSE()) * Q394 + VLOOKUP(R394,Cennik!$A$4:$B436, 2, FALSE()) * S394 + VLOOKUP(T394,Cennik!$A$4:$B436, 2, FALSE()) * U394 + VLOOKUP(V394,Cennik!$A$4:$B436, 2, FALSE()) * W394 + VLOOKUP(X394,Cennik!$A$4:$B436, 2, FALSE()) * Y394 + VLOOKUP(Z394,Cennik!$A$4:$B436, 2, FALSE()) * AA394 + VLOOKUP(AB394,Cennik!$A$4:$B436, 2, FALSE()) * AC394 + VLOOKUP(AD394,Cennik!$A$4:$B436, 2, FALSE()) * AE394 + VLOOKUP(AF394,Cennik!$A$4:$B436, 2, FALSE()) * AG394 + VLOOKUP(AH394,Cennik!$A$4:$B436, 2, FALSE()) * AI394 + VLOOKUP(AJ394,Cennik!$A$4:$B436, 2, FALSE()) * AK394 + VLOOKUP("Stamina",Cennik!$A$4:$B436,2,FALSE()) * L394,"Brak wartości")</f>
        <v>Brak wartości</v>
      </c>
      <c r="F394" s="18" t="s">
        <v>13485</v>
      </c>
      <c r="G394" s="18">
        <v>1</v>
      </c>
      <c r="H394" s="18" t="s">
        <v>4531</v>
      </c>
      <c r="I394" s="18">
        <v>12</v>
      </c>
      <c r="J394" s="18" t="s">
        <v>4880</v>
      </c>
      <c r="K394" s="18">
        <v>10</v>
      </c>
      <c r="L394" s="18">
        <v>40</v>
      </c>
      <c r="M394" s="18" t="s">
        <v>12662</v>
      </c>
      <c r="N394" s="184" t="s">
        <v>6756</v>
      </c>
      <c r="O394" s="184">
        <v>1</v>
      </c>
      <c r="P394" s="677" t="s">
        <v>1047</v>
      </c>
      <c r="Q394" s="677">
        <v>8</v>
      </c>
      <c r="R394" s="672" t="s">
        <v>12067</v>
      </c>
      <c r="S394" s="675">
        <v>1</v>
      </c>
      <c r="T394" s="674" t="s">
        <v>4575</v>
      </c>
      <c r="U394" s="675">
        <v>2</v>
      </c>
      <c r="V394" s="672" t="s">
        <v>7470</v>
      </c>
      <c r="W394" s="672">
        <v>2</v>
      </c>
      <c r="X394" s="678" t="s">
        <v>1052</v>
      </c>
      <c r="Y394" s="678">
        <v>6</v>
      </c>
      <c r="Z394" s="679" t="s">
        <v>40</v>
      </c>
      <c r="AA394" s="679"/>
      <c r="AB394" s="680" t="s">
        <v>40</v>
      </c>
      <c r="AC394" s="680"/>
      <c r="AD394" s="681" t="s">
        <v>40</v>
      </c>
      <c r="AE394" s="681"/>
      <c r="AF394" s="18" t="s">
        <v>40</v>
      </c>
      <c r="AG394" s="18"/>
      <c r="AH394" s="184" t="s">
        <v>40</v>
      </c>
      <c r="AI394" s="184"/>
      <c r="AJ394" s="677" t="s">
        <v>40</v>
      </c>
      <c r="AK394" s="677"/>
    </row>
    <row r="395" spans="1:37" ht="12.75">
      <c r="A395" s="797" t="s">
        <v>3320</v>
      </c>
      <c r="B395" s="72" t="s">
        <v>4883</v>
      </c>
      <c r="C395" s="680">
        <v>1</v>
      </c>
      <c r="D395" s="54" t="e">
        <f t="shared" ca="1" si="25"/>
        <v>#VALUE!</v>
      </c>
      <c r="E395" s="54" t="str">
        <f ca="1">IFERROR(VLOOKUP(N395,Cennik!$A$4:$B436, 2, FALSE()) * O395 + VLOOKUP(P395,Cennik!$A$4:$B436, 2, FALSE()) * Q395 + VLOOKUP(R395,Cennik!$A$4:$B436, 2, FALSE()) * S395 + VLOOKUP(T395,Cennik!$A$4:$B436, 2, FALSE()) * U395 + VLOOKUP(V395,Cennik!$A$4:$B436, 2, FALSE()) * W395 + VLOOKUP(X395,Cennik!$A$4:$B436, 2, FALSE()) * Y395 + VLOOKUP(Z395,Cennik!$A$4:$B436, 2, FALSE()) * AA395 + VLOOKUP(AB395,Cennik!$A$4:$B436, 2, FALSE()) * AC395 + VLOOKUP(AD395,Cennik!$A$4:$B436, 2, FALSE()) * AE395 + VLOOKUP(AF395,Cennik!$A$4:$B436, 2, FALSE()) * AG395 + VLOOKUP(AH395,Cennik!$A$4:$B436, 2, FALSE()) * AI395 + VLOOKUP(AJ395,Cennik!$A$4:$B436, 2, FALSE()) * AK395 + VLOOKUP("Stamina",Cennik!$A$4:$B436,2,FALSE()) * L395,"Brak wartości")</f>
        <v>Brak wartości</v>
      </c>
      <c r="F395" s="18" t="s">
        <v>13485</v>
      </c>
      <c r="G395" s="18">
        <v>1</v>
      </c>
      <c r="H395" s="18" t="s">
        <v>4531</v>
      </c>
      <c r="I395" s="18">
        <v>12</v>
      </c>
      <c r="J395" s="18" t="s">
        <v>4884</v>
      </c>
      <c r="K395" s="18">
        <v>10</v>
      </c>
      <c r="L395" s="18">
        <v>40</v>
      </c>
      <c r="M395" s="18" t="s">
        <v>12662</v>
      </c>
      <c r="N395" s="184" t="s">
        <v>6756</v>
      </c>
      <c r="O395" s="184">
        <v>1</v>
      </c>
      <c r="P395" s="677" t="s">
        <v>1047</v>
      </c>
      <c r="Q395" s="677">
        <v>8</v>
      </c>
      <c r="R395" s="672" t="s">
        <v>12067</v>
      </c>
      <c r="S395" s="675">
        <v>1</v>
      </c>
      <c r="T395" s="674" t="s">
        <v>4575</v>
      </c>
      <c r="U395" s="675">
        <v>2</v>
      </c>
      <c r="V395" s="672" t="s">
        <v>7470</v>
      </c>
      <c r="W395" s="672">
        <v>2</v>
      </c>
      <c r="X395" s="678" t="s">
        <v>1052</v>
      </c>
      <c r="Y395" s="678">
        <v>6</v>
      </c>
      <c r="Z395" s="679" t="s">
        <v>40</v>
      </c>
      <c r="AA395" s="679"/>
      <c r="AB395" s="680" t="s">
        <v>40</v>
      </c>
      <c r="AC395" s="680"/>
      <c r="AD395" s="681" t="s">
        <v>40</v>
      </c>
      <c r="AE395" s="681"/>
      <c r="AF395" s="18" t="s">
        <v>40</v>
      </c>
      <c r="AG395" s="18"/>
      <c r="AH395" s="184" t="s">
        <v>40</v>
      </c>
      <c r="AI395" s="184"/>
      <c r="AJ395" s="677" t="s">
        <v>40</v>
      </c>
      <c r="AK395" s="677"/>
    </row>
    <row r="396" spans="1:37" ht="12.75">
      <c r="A396" s="797" t="s">
        <v>3320</v>
      </c>
      <c r="B396" s="72" t="s">
        <v>4887</v>
      </c>
      <c r="C396" s="680">
        <v>1</v>
      </c>
      <c r="D396" s="54" t="e">
        <f t="shared" ca="1" si="25"/>
        <v>#VALUE!</v>
      </c>
      <c r="E396" s="54" t="str">
        <f ca="1">IFERROR(VLOOKUP(N396,Cennik!$A$4:$B436, 2, FALSE()) * O396 + VLOOKUP(P396,Cennik!$A$4:$B436, 2, FALSE()) * Q396 + VLOOKUP(R396,Cennik!$A$4:$B436, 2, FALSE()) * S396 + VLOOKUP(T396,Cennik!$A$4:$B436, 2, FALSE()) * U396 + VLOOKUP(V396,Cennik!$A$4:$B436, 2, FALSE()) * W396 + VLOOKUP(X396,Cennik!$A$4:$B436, 2, FALSE()) * Y396 + VLOOKUP(Z396,Cennik!$A$4:$B436, 2, FALSE()) * AA396 + VLOOKUP(AB396,Cennik!$A$4:$B436, 2, FALSE()) * AC396 + VLOOKUP(AD396,Cennik!$A$4:$B436, 2, FALSE()) * AE396 + VLOOKUP(AF396,Cennik!$A$4:$B436, 2, FALSE()) * AG396 + VLOOKUP(AH396,Cennik!$A$4:$B436, 2, FALSE()) * AI396 + VLOOKUP(AJ396,Cennik!$A$4:$B436, 2, FALSE()) * AK396 + VLOOKUP("Stamina",Cennik!$A$4:$B436,2,FALSE()) * L396,"Brak wartości")</f>
        <v>Brak wartości</v>
      </c>
      <c r="F396" s="18" t="s">
        <v>13485</v>
      </c>
      <c r="G396" s="18">
        <v>1</v>
      </c>
      <c r="H396" s="18" t="s">
        <v>4531</v>
      </c>
      <c r="I396" s="18">
        <v>12</v>
      </c>
      <c r="J396" s="18" t="s">
        <v>4888</v>
      </c>
      <c r="K396" s="18">
        <v>10</v>
      </c>
      <c r="L396" s="18">
        <v>40</v>
      </c>
      <c r="M396" s="18" t="s">
        <v>12662</v>
      </c>
      <c r="N396" s="184" t="s">
        <v>6756</v>
      </c>
      <c r="O396" s="184">
        <v>1</v>
      </c>
      <c r="P396" s="677" t="s">
        <v>1047</v>
      </c>
      <c r="Q396" s="677">
        <v>8</v>
      </c>
      <c r="R396" s="672" t="s">
        <v>12067</v>
      </c>
      <c r="S396" s="675">
        <v>1</v>
      </c>
      <c r="T396" s="674" t="s">
        <v>4575</v>
      </c>
      <c r="U396" s="675">
        <v>2</v>
      </c>
      <c r="V396" s="672" t="s">
        <v>7470</v>
      </c>
      <c r="W396" s="672">
        <v>2</v>
      </c>
      <c r="X396" s="678" t="s">
        <v>1052</v>
      </c>
      <c r="Y396" s="678">
        <v>6</v>
      </c>
      <c r="Z396" s="679" t="s">
        <v>40</v>
      </c>
      <c r="AA396" s="679"/>
      <c r="AB396" s="680" t="s">
        <v>40</v>
      </c>
      <c r="AC396" s="680"/>
      <c r="AD396" s="681" t="s">
        <v>40</v>
      </c>
      <c r="AE396" s="681"/>
      <c r="AF396" s="18" t="s">
        <v>40</v>
      </c>
      <c r="AG396" s="18"/>
      <c r="AH396" s="184" t="s">
        <v>40</v>
      </c>
      <c r="AI396" s="184"/>
      <c r="AJ396" s="677" t="s">
        <v>40</v>
      </c>
      <c r="AK396" s="677"/>
    </row>
    <row r="397" spans="1:37" ht="12.75">
      <c r="A397" s="79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</row>
    <row r="398" spans="1:37" ht="12.75">
      <c r="A398" s="797" t="s">
        <v>3320</v>
      </c>
      <c r="B398" s="771" t="s">
        <v>4926</v>
      </c>
      <c r="C398" s="680">
        <v>2</v>
      </c>
      <c r="D398" s="54" t="e">
        <f t="shared" ref="D398:D408" ca="1" si="26">E398/G398</f>
        <v>#VALUE!</v>
      </c>
      <c r="E398" s="54" t="str">
        <f ca="1">IFERROR(VLOOKUP(N398,Cennik!$A$4:$B436, 2, FALSE()) * O398 + VLOOKUP(P398,Cennik!$A$4:$B436, 2, FALSE()) * Q398 + VLOOKUP(R398,Cennik!$A$4:$B436, 2, FALSE()) * S398 + VLOOKUP(T398,Cennik!$A$4:$B436, 2, FALSE()) * U398 + VLOOKUP(V398,Cennik!$A$4:$B436, 2, FALSE()) * W398 + VLOOKUP(X398,Cennik!$A$4:$B436, 2, FALSE()) * Y398 + VLOOKUP(Z398,Cennik!$A$4:$B436, 2, FALSE()) * AA398 + VLOOKUP(AB398,Cennik!$A$4:$B436, 2, FALSE()) * AC398 + VLOOKUP(AD398,Cennik!$A$4:$B436, 2, FALSE()) * AE398 + VLOOKUP(AF398,Cennik!$A$4:$B436, 2, FALSE()) * AG398 + VLOOKUP(AH398,Cennik!$A$4:$B436, 2, FALSE()) * AI398 + VLOOKUP(AJ398,Cennik!$A$4:$B436, 2, FALSE()) * AK398 + VLOOKUP("Stamina",Cennik!$A$4:$B436,2,FALSE()) * L398,"Brak wartości")</f>
        <v>Brak wartości</v>
      </c>
      <c r="F398" s="18" t="s">
        <v>13485</v>
      </c>
      <c r="G398" s="18">
        <v>1</v>
      </c>
      <c r="H398" s="18" t="s">
        <v>4531</v>
      </c>
      <c r="I398" s="18">
        <v>15</v>
      </c>
      <c r="J398" s="7" t="s">
        <v>4927</v>
      </c>
      <c r="K398" s="18">
        <v>10</v>
      </c>
      <c r="L398" s="18">
        <v>50</v>
      </c>
      <c r="M398" s="18" t="s">
        <v>12662</v>
      </c>
      <c r="N398" s="184" t="s">
        <v>6756</v>
      </c>
      <c r="O398" s="184">
        <v>1</v>
      </c>
      <c r="P398" s="677" t="s">
        <v>1047</v>
      </c>
      <c r="Q398" s="677">
        <v>9</v>
      </c>
      <c r="R398" s="675" t="s">
        <v>6796</v>
      </c>
      <c r="S398" s="675">
        <v>1</v>
      </c>
      <c r="T398" s="674" t="s">
        <v>4575</v>
      </c>
      <c r="U398" s="675">
        <v>3</v>
      </c>
      <c r="V398" s="672" t="s">
        <v>7470</v>
      </c>
      <c r="W398" s="672">
        <v>2</v>
      </c>
      <c r="X398" s="678" t="s">
        <v>1206</v>
      </c>
      <c r="Y398" s="678">
        <v>6</v>
      </c>
      <c r="Z398" s="679" t="s">
        <v>7475</v>
      </c>
      <c r="AA398" s="680">
        <v>1</v>
      </c>
      <c r="AB398" s="680" t="s">
        <v>40</v>
      </c>
      <c r="AC398" s="680"/>
      <c r="AD398" s="681" t="s">
        <v>40</v>
      </c>
      <c r="AE398" s="681"/>
      <c r="AF398" s="18" t="s">
        <v>40</v>
      </c>
      <c r="AG398" s="18"/>
      <c r="AH398" s="184" t="s">
        <v>40</v>
      </c>
      <c r="AI398" s="184"/>
      <c r="AJ398" s="677" t="s">
        <v>40</v>
      </c>
      <c r="AK398" s="677"/>
    </row>
    <row r="399" spans="1:37" ht="12.75">
      <c r="A399" s="797" t="s">
        <v>3320</v>
      </c>
      <c r="B399" s="771" t="s">
        <v>4930</v>
      </c>
      <c r="C399" s="680">
        <v>2</v>
      </c>
      <c r="D399" s="54" t="e">
        <f t="shared" ca="1" si="26"/>
        <v>#VALUE!</v>
      </c>
      <c r="E399" s="54" t="str">
        <f ca="1">IFERROR(VLOOKUP(N399,Cennik!$A$4:$B436, 2, FALSE()) * O399 + VLOOKUP(P399,Cennik!$A$4:$B436, 2, FALSE()) * Q399 + VLOOKUP(R399,Cennik!$A$4:$B436, 2, FALSE()) * S399 + VLOOKUP(T399,Cennik!$A$4:$B436, 2, FALSE()) * U399 + VLOOKUP(V399,Cennik!$A$4:$B436, 2, FALSE()) * W399 + VLOOKUP(X399,Cennik!$A$4:$B436, 2, FALSE()) * Y399 + VLOOKUP(Z399,Cennik!$A$4:$B436, 2, FALSE()) * AA399 + VLOOKUP(AB399,Cennik!$A$4:$B436, 2, FALSE()) * AC399 + VLOOKUP(AD399,Cennik!$A$4:$B436, 2, FALSE()) * AE399 + VLOOKUP(AF399,Cennik!$A$4:$B436, 2, FALSE()) * AG399 + VLOOKUP(AH399,Cennik!$A$4:$B436, 2, FALSE()) * AI399 + VLOOKUP(AJ399,Cennik!$A$4:$B436, 2, FALSE()) * AK399 + VLOOKUP("Stamina",Cennik!$A$4:$B436,2,FALSE()) * L399,"Brak wartości")</f>
        <v>Brak wartości</v>
      </c>
      <c r="F399" s="18" t="s">
        <v>13485</v>
      </c>
      <c r="G399" s="18">
        <v>1</v>
      </c>
      <c r="H399" s="18" t="s">
        <v>4531</v>
      </c>
      <c r="I399" s="18">
        <v>15</v>
      </c>
      <c r="J399" s="18" t="s">
        <v>4931</v>
      </c>
      <c r="K399" s="18">
        <v>10</v>
      </c>
      <c r="L399" s="18">
        <v>50</v>
      </c>
      <c r="M399" s="18" t="s">
        <v>12662</v>
      </c>
      <c r="N399" s="184" t="s">
        <v>6756</v>
      </c>
      <c r="O399" s="184">
        <v>1</v>
      </c>
      <c r="P399" s="677" t="s">
        <v>1047</v>
      </c>
      <c r="Q399" s="677">
        <v>9</v>
      </c>
      <c r="R399" s="675" t="s">
        <v>6796</v>
      </c>
      <c r="S399" s="675">
        <v>1</v>
      </c>
      <c r="T399" s="674" t="s">
        <v>4575</v>
      </c>
      <c r="U399" s="675">
        <v>3</v>
      </c>
      <c r="V399" s="672" t="s">
        <v>7470</v>
      </c>
      <c r="W399" s="672">
        <v>2</v>
      </c>
      <c r="X399" s="678" t="s">
        <v>1206</v>
      </c>
      <c r="Y399" s="678">
        <v>6</v>
      </c>
      <c r="Z399" s="679" t="s">
        <v>7475</v>
      </c>
      <c r="AA399" s="680">
        <v>1</v>
      </c>
      <c r="AB399" s="680" t="s">
        <v>40</v>
      </c>
      <c r="AC399" s="680"/>
      <c r="AD399" s="681" t="s">
        <v>40</v>
      </c>
      <c r="AE399" s="681"/>
      <c r="AF399" s="18" t="s">
        <v>40</v>
      </c>
      <c r="AG399" s="18"/>
      <c r="AH399" s="184" t="s">
        <v>40</v>
      </c>
      <c r="AI399" s="184"/>
      <c r="AJ399" s="677" t="s">
        <v>40</v>
      </c>
      <c r="AK399" s="677"/>
    </row>
    <row r="400" spans="1:37" ht="12.75">
      <c r="A400" s="797" t="s">
        <v>3320</v>
      </c>
      <c r="B400" s="771" t="s">
        <v>4934</v>
      </c>
      <c r="C400" s="680">
        <v>2</v>
      </c>
      <c r="D400" s="54" t="e">
        <f t="shared" ca="1" si="26"/>
        <v>#VALUE!</v>
      </c>
      <c r="E400" s="54" t="str">
        <f ca="1">IFERROR(VLOOKUP(N400,Cennik!$A$4:$B436, 2, FALSE()) * O400 + VLOOKUP(P400,Cennik!$A$4:$B436, 2, FALSE()) * Q400 + VLOOKUP(R400,Cennik!$A$4:$B436, 2, FALSE()) * S400 + VLOOKUP(T400,Cennik!$A$4:$B436, 2, FALSE()) * U400 + VLOOKUP(V400,Cennik!$A$4:$B436, 2, FALSE()) * W400 + VLOOKUP(X400,Cennik!$A$4:$B436, 2, FALSE()) * Y400 + VLOOKUP(Z400,Cennik!$A$4:$B436, 2, FALSE()) * AA400 + VLOOKUP(AB400,Cennik!$A$4:$B436, 2, FALSE()) * AC400 + VLOOKUP(AD400,Cennik!$A$4:$B436, 2, FALSE()) * AE400 + VLOOKUP(AF400,Cennik!$A$4:$B436, 2, FALSE()) * AG400 + VLOOKUP(AH400,Cennik!$A$4:$B436, 2, FALSE()) * AI400 + VLOOKUP(AJ400,Cennik!$A$4:$B436, 2, FALSE()) * AK400 + VLOOKUP("Stamina",Cennik!$A$4:$B436,2,FALSE()) * L400,"Brak wartości")</f>
        <v>Brak wartości</v>
      </c>
      <c r="F400" s="18" t="s">
        <v>13485</v>
      </c>
      <c r="G400" s="18">
        <v>1</v>
      </c>
      <c r="H400" s="18" t="s">
        <v>4531</v>
      </c>
      <c r="I400" s="18">
        <v>15</v>
      </c>
      <c r="J400" s="18" t="s">
        <v>4935</v>
      </c>
      <c r="K400" s="18">
        <v>10</v>
      </c>
      <c r="L400" s="18">
        <v>50</v>
      </c>
      <c r="M400" s="18" t="s">
        <v>12662</v>
      </c>
      <c r="N400" s="184" t="s">
        <v>6756</v>
      </c>
      <c r="O400" s="184">
        <v>1</v>
      </c>
      <c r="P400" s="677" t="s">
        <v>1047</v>
      </c>
      <c r="Q400" s="677">
        <v>9</v>
      </c>
      <c r="R400" s="675" t="s">
        <v>6796</v>
      </c>
      <c r="S400" s="675">
        <v>1</v>
      </c>
      <c r="T400" s="674" t="s">
        <v>4575</v>
      </c>
      <c r="U400" s="675">
        <v>3</v>
      </c>
      <c r="V400" s="672" t="s">
        <v>7470</v>
      </c>
      <c r="W400" s="672">
        <v>2</v>
      </c>
      <c r="X400" s="678" t="s">
        <v>1206</v>
      </c>
      <c r="Y400" s="678">
        <v>6</v>
      </c>
      <c r="Z400" s="679" t="s">
        <v>7475</v>
      </c>
      <c r="AA400" s="680">
        <v>1</v>
      </c>
      <c r="AB400" s="680" t="s">
        <v>40</v>
      </c>
      <c r="AC400" s="680"/>
      <c r="AD400" s="681" t="s">
        <v>40</v>
      </c>
      <c r="AE400" s="681"/>
      <c r="AF400" s="18" t="s">
        <v>40</v>
      </c>
      <c r="AG400" s="18"/>
      <c r="AH400" s="184" t="s">
        <v>40</v>
      </c>
      <c r="AI400" s="184"/>
      <c r="AJ400" s="677" t="s">
        <v>40</v>
      </c>
      <c r="AK400" s="677"/>
    </row>
    <row r="401" spans="1:37" ht="12.75">
      <c r="A401" s="797" t="s">
        <v>3320</v>
      </c>
      <c r="B401" s="771" t="s">
        <v>4938</v>
      </c>
      <c r="C401" s="680">
        <v>2</v>
      </c>
      <c r="D401" s="54" t="e">
        <f t="shared" ca="1" si="26"/>
        <v>#VALUE!</v>
      </c>
      <c r="E401" s="54" t="str">
        <f ca="1">IFERROR(VLOOKUP(N401,Cennik!$A$4:$B436, 2, FALSE()) * O401 + VLOOKUP(P401,Cennik!$A$4:$B436, 2, FALSE()) * Q401 + VLOOKUP(R401,Cennik!$A$4:$B436, 2, FALSE()) * S401 + VLOOKUP(T401,Cennik!$A$4:$B436, 2, FALSE()) * U401 + VLOOKUP(V401,Cennik!$A$4:$B436, 2, FALSE()) * W401 + VLOOKUP(X401,Cennik!$A$4:$B436, 2, FALSE()) * Y401 + VLOOKUP(Z401,Cennik!$A$4:$B436, 2, FALSE()) * AA401 + VLOOKUP(AB401,Cennik!$A$4:$B436, 2, FALSE()) * AC401 + VLOOKUP(AD401,Cennik!$A$4:$B436, 2, FALSE()) * AE401 + VLOOKUP(AF401,Cennik!$A$4:$B436, 2, FALSE()) * AG401 + VLOOKUP(AH401,Cennik!$A$4:$B436, 2, FALSE()) * AI401 + VLOOKUP(AJ401,Cennik!$A$4:$B436, 2, FALSE()) * AK401 + VLOOKUP("Stamina",Cennik!$A$4:$B436,2,FALSE()) * L401,"Brak wartości")</f>
        <v>Brak wartości</v>
      </c>
      <c r="F401" s="18" t="s">
        <v>13485</v>
      </c>
      <c r="G401" s="18">
        <v>1</v>
      </c>
      <c r="H401" s="18" t="s">
        <v>4531</v>
      </c>
      <c r="I401" s="18">
        <v>15</v>
      </c>
      <c r="J401" s="18" t="s">
        <v>4939</v>
      </c>
      <c r="K401" s="18">
        <v>10</v>
      </c>
      <c r="L401" s="18">
        <v>50</v>
      </c>
      <c r="M401" s="18" t="s">
        <v>12662</v>
      </c>
      <c r="N401" s="184" t="s">
        <v>6756</v>
      </c>
      <c r="O401" s="184">
        <v>1</v>
      </c>
      <c r="P401" s="677" t="s">
        <v>1047</v>
      </c>
      <c r="Q401" s="677">
        <v>9</v>
      </c>
      <c r="R401" s="675" t="s">
        <v>6796</v>
      </c>
      <c r="S401" s="675">
        <v>1</v>
      </c>
      <c r="T401" s="674" t="s">
        <v>4575</v>
      </c>
      <c r="U401" s="675">
        <v>3</v>
      </c>
      <c r="V401" s="672" t="s">
        <v>7470</v>
      </c>
      <c r="W401" s="672">
        <v>2</v>
      </c>
      <c r="X401" s="678" t="s">
        <v>1206</v>
      </c>
      <c r="Y401" s="678">
        <v>6</v>
      </c>
      <c r="Z401" s="679" t="s">
        <v>7475</v>
      </c>
      <c r="AA401" s="680">
        <v>1</v>
      </c>
      <c r="AB401" s="680" t="s">
        <v>40</v>
      </c>
      <c r="AC401" s="680"/>
      <c r="AD401" s="681" t="s">
        <v>40</v>
      </c>
      <c r="AE401" s="681"/>
      <c r="AF401" s="18" t="s">
        <v>40</v>
      </c>
      <c r="AG401" s="18"/>
      <c r="AH401" s="184" t="s">
        <v>40</v>
      </c>
      <c r="AI401" s="184"/>
      <c r="AJ401" s="677" t="s">
        <v>40</v>
      </c>
      <c r="AK401" s="677"/>
    </row>
    <row r="402" spans="1:37" ht="12.75">
      <c r="A402" s="797" t="s">
        <v>3320</v>
      </c>
      <c r="B402" s="771" t="s">
        <v>4942</v>
      </c>
      <c r="C402" s="680">
        <v>2</v>
      </c>
      <c r="D402" s="54" t="e">
        <f t="shared" ca="1" si="26"/>
        <v>#VALUE!</v>
      </c>
      <c r="E402" s="54" t="str">
        <f ca="1">IFERROR(VLOOKUP(N402,Cennik!$A$4:$B436, 2, FALSE()) * O402 + VLOOKUP(P402,Cennik!$A$4:$B436, 2, FALSE()) * Q402 + VLOOKUP(R402,Cennik!$A$4:$B436, 2, FALSE()) * S402 + VLOOKUP(T402,Cennik!$A$4:$B436, 2, FALSE()) * U402 + VLOOKUP(V402,Cennik!$A$4:$B436, 2, FALSE()) * W402 + VLOOKUP(X402,Cennik!$A$4:$B436, 2, FALSE()) * Y402 + VLOOKUP(Z402,Cennik!$A$4:$B436, 2, FALSE()) * AA402 + VLOOKUP(AB402,Cennik!$A$4:$B436, 2, FALSE()) * AC402 + VLOOKUP(AD402,Cennik!$A$4:$B436, 2, FALSE()) * AE402 + VLOOKUP(AF402,Cennik!$A$4:$B436, 2, FALSE()) * AG402 + VLOOKUP(AH402,Cennik!$A$4:$B436, 2, FALSE()) * AI402 + VLOOKUP(AJ402,Cennik!$A$4:$B436, 2, FALSE()) * AK402 + VLOOKUP("Stamina",Cennik!$A$4:$B436,2,FALSE()) * L402,"Brak wartości")</f>
        <v>Brak wartości</v>
      </c>
      <c r="F402" s="18" t="s">
        <v>13485</v>
      </c>
      <c r="G402" s="18">
        <v>1</v>
      </c>
      <c r="H402" s="18" t="s">
        <v>4531</v>
      </c>
      <c r="I402" s="18">
        <v>15</v>
      </c>
      <c r="J402" s="18" t="s">
        <v>4943</v>
      </c>
      <c r="K402" s="18">
        <v>10</v>
      </c>
      <c r="L402" s="18">
        <v>50</v>
      </c>
      <c r="M402" s="18" t="s">
        <v>12662</v>
      </c>
      <c r="N402" s="184" t="s">
        <v>6756</v>
      </c>
      <c r="O402" s="184">
        <v>1</v>
      </c>
      <c r="P402" s="677" t="s">
        <v>1047</v>
      </c>
      <c r="Q402" s="677">
        <v>9</v>
      </c>
      <c r="R402" s="675" t="s">
        <v>6796</v>
      </c>
      <c r="S402" s="675">
        <v>1</v>
      </c>
      <c r="T402" s="674" t="s">
        <v>4575</v>
      </c>
      <c r="U402" s="675">
        <v>3</v>
      </c>
      <c r="V402" s="672" t="s">
        <v>7470</v>
      </c>
      <c r="W402" s="672">
        <v>2</v>
      </c>
      <c r="X402" s="678" t="s">
        <v>1206</v>
      </c>
      <c r="Y402" s="678">
        <v>6</v>
      </c>
      <c r="Z402" s="679" t="s">
        <v>7475</v>
      </c>
      <c r="AA402" s="680">
        <v>1</v>
      </c>
      <c r="AB402" s="680" t="s">
        <v>40</v>
      </c>
      <c r="AC402" s="680"/>
      <c r="AD402" s="681" t="s">
        <v>40</v>
      </c>
      <c r="AE402" s="681"/>
      <c r="AF402" s="18" t="s">
        <v>40</v>
      </c>
      <c r="AG402" s="18"/>
      <c r="AH402" s="184" t="s">
        <v>40</v>
      </c>
      <c r="AI402" s="184"/>
      <c r="AJ402" s="677" t="s">
        <v>40</v>
      </c>
      <c r="AK402" s="677"/>
    </row>
    <row r="403" spans="1:37" ht="12.75">
      <c r="A403" s="797" t="s">
        <v>3320</v>
      </c>
      <c r="B403" s="771" t="s">
        <v>4954</v>
      </c>
      <c r="C403" s="680">
        <v>2</v>
      </c>
      <c r="D403" s="54" t="e">
        <f t="shared" ca="1" si="26"/>
        <v>#VALUE!</v>
      </c>
      <c r="E403" s="54" t="str">
        <f ca="1">IFERROR(VLOOKUP(N403,Cennik!$A$4:$B436, 2, FALSE()) * O403 + VLOOKUP(P403,Cennik!$A$4:$B436, 2, FALSE()) * Q403 + VLOOKUP(R403,Cennik!$A$4:$B436, 2, FALSE()) * S403 + VLOOKUP(T403,Cennik!$A$4:$B436, 2, FALSE()) * U403 + VLOOKUP(V403,Cennik!$A$4:$B436, 2, FALSE()) * W403 + VLOOKUP(X403,Cennik!$A$4:$B436, 2, FALSE()) * Y403 + VLOOKUP(Z403,Cennik!$A$4:$B436, 2, FALSE()) * AA403 + VLOOKUP(AB403,Cennik!$A$4:$B436, 2, FALSE()) * AC403 + VLOOKUP(AD403,Cennik!$A$4:$B436, 2, FALSE()) * AE403 + VLOOKUP(AF403,Cennik!$A$4:$B436, 2, FALSE()) * AG403 + VLOOKUP(AH403,Cennik!$A$4:$B436, 2, FALSE()) * AI403 + VLOOKUP(AJ403,Cennik!$A$4:$B436, 2, FALSE()) * AK403 + VLOOKUP("Stamina",Cennik!$A$4:$B436,2,FALSE()) * L403,"Brak wartości")</f>
        <v>Brak wartości</v>
      </c>
      <c r="F403" s="18" t="s">
        <v>13485</v>
      </c>
      <c r="G403" s="18">
        <v>1</v>
      </c>
      <c r="H403" s="18" t="s">
        <v>4531</v>
      </c>
      <c r="I403" s="18">
        <v>15</v>
      </c>
      <c r="J403" s="18" t="s">
        <v>4955</v>
      </c>
      <c r="K403" s="18">
        <v>10</v>
      </c>
      <c r="L403" s="18">
        <v>50</v>
      </c>
      <c r="M403" s="18" t="s">
        <v>12662</v>
      </c>
      <c r="N403" s="184" t="s">
        <v>6756</v>
      </c>
      <c r="O403" s="184">
        <v>1</v>
      </c>
      <c r="P403" s="677" t="s">
        <v>1047</v>
      </c>
      <c r="Q403" s="677">
        <v>9</v>
      </c>
      <c r="R403" s="675" t="s">
        <v>6796</v>
      </c>
      <c r="S403" s="675">
        <v>1</v>
      </c>
      <c r="T403" s="674" t="s">
        <v>4575</v>
      </c>
      <c r="U403" s="675">
        <v>3</v>
      </c>
      <c r="V403" s="672" t="s">
        <v>7470</v>
      </c>
      <c r="W403" s="672">
        <v>2</v>
      </c>
      <c r="X403" s="678" t="s">
        <v>1206</v>
      </c>
      <c r="Y403" s="678">
        <v>6</v>
      </c>
      <c r="Z403" s="679" t="s">
        <v>7475</v>
      </c>
      <c r="AA403" s="680">
        <v>1</v>
      </c>
      <c r="AB403" s="680" t="s">
        <v>40</v>
      </c>
      <c r="AC403" s="680"/>
      <c r="AD403" s="681" t="s">
        <v>40</v>
      </c>
      <c r="AE403" s="681"/>
      <c r="AF403" s="18" t="s">
        <v>40</v>
      </c>
      <c r="AG403" s="18"/>
      <c r="AH403" s="184" t="s">
        <v>40</v>
      </c>
      <c r="AI403" s="184"/>
      <c r="AJ403" s="677" t="s">
        <v>40</v>
      </c>
      <c r="AK403" s="677"/>
    </row>
    <row r="404" spans="1:37" ht="12.75">
      <c r="A404" s="797" t="s">
        <v>3320</v>
      </c>
      <c r="B404" s="771" t="s">
        <v>4958</v>
      </c>
      <c r="C404" s="680">
        <v>2</v>
      </c>
      <c r="D404" s="54" t="e">
        <f t="shared" ca="1" si="26"/>
        <v>#VALUE!</v>
      </c>
      <c r="E404" s="54" t="str">
        <f ca="1">IFERROR(VLOOKUP(N404,Cennik!$A$4:$B436, 2, FALSE()) * O404 + VLOOKUP(P404,Cennik!$A$4:$B436, 2, FALSE()) * Q404 + VLOOKUP(R404,Cennik!$A$4:$B436, 2, FALSE()) * S404 + VLOOKUP(T404,Cennik!$A$4:$B436, 2, FALSE()) * U404 + VLOOKUP(V404,Cennik!$A$4:$B436, 2, FALSE()) * W404 + VLOOKUP(X404,Cennik!$A$4:$B436, 2, FALSE()) * Y404 + VLOOKUP(Z404,Cennik!$A$4:$B436, 2, FALSE()) * AA404 + VLOOKUP(AB404,Cennik!$A$4:$B436, 2, FALSE()) * AC404 + VLOOKUP(AD404,Cennik!$A$4:$B436, 2, FALSE()) * AE404 + VLOOKUP(AF404,Cennik!$A$4:$B436, 2, FALSE()) * AG404 + VLOOKUP(AH404,Cennik!$A$4:$B436, 2, FALSE()) * AI404 + VLOOKUP(AJ404,Cennik!$A$4:$B436, 2, FALSE()) * AK404 + VLOOKUP("Stamina",Cennik!$A$4:$B436,2,FALSE()) * L404,"Brak wartości")</f>
        <v>Brak wartości</v>
      </c>
      <c r="F404" s="18" t="s">
        <v>13485</v>
      </c>
      <c r="G404" s="18">
        <v>1</v>
      </c>
      <c r="H404" s="18" t="s">
        <v>4531</v>
      </c>
      <c r="I404" s="18">
        <v>15</v>
      </c>
      <c r="J404" s="18" t="s">
        <v>4959</v>
      </c>
      <c r="K404" s="18">
        <v>10</v>
      </c>
      <c r="L404" s="18">
        <v>50</v>
      </c>
      <c r="M404" s="18" t="s">
        <v>12662</v>
      </c>
      <c r="N404" s="184" t="s">
        <v>6756</v>
      </c>
      <c r="O404" s="184">
        <v>1</v>
      </c>
      <c r="P404" s="677" t="s">
        <v>1047</v>
      </c>
      <c r="Q404" s="677">
        <v>9</v>
      </c>
      <c r="R404" s="675" t="s">
        <v>6796</v>
      </c>
      <c r="S404" s="675">
        <v>1</v>
      </c>
      <c r="T404" s="674" t="s">
        <v>4575</v>
      </c>
      <c r="U404" s="675">
        <v>3</v>
      </c>
      <c r="V404" s="672" t="s">
        <v>7470</v>
      </c>
      <c r="W404" s="672">
        <v>2</v>
      </c>
      <c r="X404" s="678" t="s">
        <v>1206</v>
      </c>
      <c r="Y404" s="678">
        <v>6</v>
      </c>
      <c r="Z404" s="679" t="s">
        <v>7475</v>
      </c>
      <c r="AA404" s="680">
        <v>1</v>
      </c>
      <c r="AB404" s="680" t="s">
        <v>40</v>
      </c>
      <c r="AC404" s="680"/>
      <c r="AD404" s="681" t="s">
        <v>40</v>
      </c>
      <c r="AE404" s="681"/>
      <c r="AF404" s="18" t="s">
        <v>40</v>
      </c>
      <c r="AG404" s="18"/>
      <c r="AH404" s="184" t="s">
        <v>40</v>
      </c>
      <c r="AI404" s="184"/>
      <c r="AJ404" s="677" t="s">
        <v>40</v>
      </c>
      <c r="AK404" s="677"/>
    </row>
    <row r="405" spans="1:37" ht="12.75">
      <c r="A405" s="797" t="s">
        <v>3320</v>
      </c>
      <c r="B405" s="771" t="s">
        <v>4962</v>
      </c>
      <c r="C405" s="680">
        <v>2</v>
      </c>
      <c r="D405" s="54" t="e">
        <f t="shared" ca="1" si="26"/>
        <v>#VALUE!</v>
      </c>
      <c r="E405" s="54" t="str">
        <f ca="1">IFERROR(VLOOKUP(N405,Cennik!$A$4:$B436, 2, FALSE()) * O405 + VLOOKUP(P405,Cennik!$A$4:$B436, 2, FALSE()) * Q405 + VLOOKUP(R405,Cennik!$A$4:$B436, 2, FALSE()) * S405 + VLOOKUP(T405,Cennik!$A$4:$B436, 2, FALSE()) * U405 + VLOOKUP(V405,Cennik!$A$4:$B436, 2, FALSE()) * W405 + VLOOKUP(X405,Cennik!$A$4:$B436, 2, FALSE()) * Y405 + VLOOKUP(Z405,Cennik!$A$4:$B436, 2, FALSE()) * AA405 + VLOOKUP(AB405,Cennik!$A$4:$B436, 2, FALSE()) * AC405 + VLOOKUP(AD405,Cennik!$A$4:$B436, 2, FALSE()) * AE405 + VLOOKUP(AF405,Cennik!$A$4:$B436, 2, FALSE()) * AG405 + VLOOKUP(AH405,Cennik!$A$4:$B436, 2, FALSE()) * AI405 + VLOOKUP(AJ405,Cennik!$A$4:$B436, 2, FALSE()) * AK405 + VLOOKUP("Stamina",Cennik!$A$4:$B436,2,FALSE()) * L405,"Brak wartości")</f>
        <v>Brak wartości</v>
      </c>
      <c r="F405" s="18" t="s">
        <v>13485</v>
      </c>
      <c r="G405" s="18">
        <v>1</v>
      </c>
      <c r="H405" s="18" t="s">
        <v>4531</v>
      </c>
      <c r="I405" s="18">
        <v>15</v>
      </c>
      <c r="J405" s="18" t="s">
        <v>4963</v>
      </c>
      <c r="K405" s="18">
        <v>10</v>
      </c>
      <c r="L405" s="18">
        <v>50</v>
      </c>
      <c r="M405" s="18" t="s">
        <v>12662</v>
      </c>
      <c r="N405" s="184" t="s">
        <v>6756</v>
      </c>
      <c r="O405" s="184">
        <v>1</v>
      </c>
      <c r="P405" s="677" t="s">
        <v>1047</v>
      </c>
      <c r="Q405" s="677">
        <v>9</v>
      </c>
      <c r="R405" s="675" t="s">
        <v>6796</v>
      </c>
      <c r="S405" s="675">
        <v>1</v>
      </c>
      <c r="T405" s="674" t="s">
        <v>4575</v>
      </c>
      <c r="U405" s="675">
        <v>3</v>
      </c>
      <c r="V405" s="672" t="s">
        <v>7470</v>
      </c>
      <c r="W405" s="672">
        <v>2</v>
      </c>
      <c r="X405" s="678" t="s">
        <v>1206</v>
      </c>
      <c r="Y405" s="678">
        <v>6</v>
      </c>
      <c r="Z405" s="679" t="s">
        <v>7475</v>
      </c>
      <c r="AA405" s="680">
        <v>1</v>
      </c>
      <c r="AB405" s="680" t="s">
        <v>40</v>
      </c>
      <c r="AC405" s="680"/>
      <c r="AD405" s="681" t="s">
        <v>40</v>
      </c>
      <c r="AE405" s="681"/>
      <c r="AF405" s="18" t="s">
        <v>40</v>
      </c>
      <c r="AG405" s="18"/>
      <c r="AH405" s="184" t="s">
        <v>40</v>
      </c>
      <c r="AI405" s="184"/>
      <c r="AJ405" s="677" t="s">
        <v>40</v>
      </c>
      <c r="AK405" s="677"/>
    </row>
    <row r="406" spans="1:37" ht="12.75">
      <c r="A406" s="797" t="s">
        <v>3320</v>
      </c>
      <c r="B406" s="771" t="s">
        <v>4966</v>
      </c>
      <c r="C406" s="680">
        <v>2</v>
      </c>
      <c r="D406" s="54" t="e">
        <f t="shared" ca="1" si="26"/>
        <v>#VALUE!</v>
      </c>
      <c r="E406" s="54" t="str">
        <f ca="1">IFERROR(VLOOKUP(N406,Cennik!$A$4:$B436, 2, FALSE()) * O406 + VLOOKUP(P406,Cennik!$A$4:$B436, 2, FALSE()) * Q406 + VLOOKUP(R406,Cennik!$A$4:$B436, 2, FALSE()) * S406 + VLOOKUP(T406,Cennik!$A$4:$B436, 2, FALSE()) * U406 + VLOOKUP(V406,Cennik!$A$4:$B436, 2, FALSE()) * W406 + VLOOKUP(X406,Cennik!$A$4:$B436, 2, FALSE()) * Y406 + VLOOKUP(Z406,Cennik!$A$4:$B436, 2, FALSE()) * AA406 + VLOOKUP(AB406,Cennik!$A$4:$B436, 2, FALSE()) * AC406 + VLOOKUP(AD406,Cennik!$A$4:$B436, 2, FALSE()) * AE406 + VLOOKUP(AF406,Cennik!$A$4:$B436, 2, FALSE()) * AG406 + VLOOKUP(AH406,Cennik!$A$4:$B436, 2, FALSE()) * AI406 + VLOOKUP(AJ406,Cennik!$A$4:$B436, 2, FALSE()) * AK406 + VLOOKUP("Stamina",Cennik!$A$4:$B436,2,FALSE()) * L406,"Brak wartości")</f>
        <v>Brak wartości</v>
      </c>
      <c r="F406" s="18" t="s">
        <v>13485</v>
      </c>
      <c r="G406" s="18">
        <v>1</v>
      </c>
      <c r="H406" s="18" t="s">
        <v>4531</v>
      </c>
      <c r="I406" s="18">
        <v>15</v>
      </c>
      <c r="J406" s="18" t="s">
        <v>4967</v>
      </c>
      <c r="K406" s="18">
        <v>10</v>
      </c>
      <c r="L406" s="18">
        <v>50</v>
      </c>
      <c r="M406" s="18" t="s">
        <v>12662</v>
      </c>
      <c r="N406" s="184" t="s">
        <v>6756</v>
      </c>
      <c r="O406" s="184">
        <v>1</v>
      </c>
      <c r="P406" s="677" t="s">
        <v>1047</v>
      </c>
      <c r="Q406" s="677">
        <v>9</v>
      </c>
      <c r="R406" s="675" t="s">
        <v>6796</v>
      </c>
      <c r="S406" s="675">
        <v>1</v>
      </c>
      <c r="T406" s="674" t="s">
        <v>4575</v>
      </c>
      <c r="U406" s="675">
        <v>3</v>
      </c>
      <c r="V406" s="672" t="s">
        <v>7470</v>
      </c>
      <c r="W406" s="672">
        <v>2</v>
      </c>
      <c r="X406" s="678" t="s">
        <v>1206</v>
      </c>
      <c r="Y406" s="678">
        <v>6</v>
      </c>
      <c r="Z406" s="679" t="s">
        <v>7475</v>
      </c>
      <c r="AA406" s="680">
        <v>1</v>
      </c>
      <c r="AB406" s="680" t="s">
        <v>40</v>
      </c>
      <c r="AC406" s="680"/>
      <c r="AD406" s="681" t="s">
        <v>40</v>
      </c>
      <c r="AE406" s="681"/>
      <c r="AF406" s="18" t="s">
        <v>40</v>
      </c>
      <c r="AG406" s="18"/>
      <c r="AH406" s="184" t="s">
        <v>40</v>
      </c>
      <c r="AI406" s="184"/>
      <c r="AJ406" s="677" t="s">
        <v>40</v>
      </c>
      <c r="AK406" s="677"/>
    </row>
    <row r="407" spans="1:37" ht="12.75">
      <c r="A407" s="797" t="s">
        <v>3320</v>
      </c>
      <c r="B407" s="771" t="s">
        <v>4970</v>
      </c>
      <c r="C407" s="680">
        <v>2</v>
      </c>
      <c r="D407" s="54" t="e">
        <f t="shared" ca="1" si="26"/>
        <v>#VALUE!</v>
      </c>
      <c r="E407" s="54" t="str">
        <f ca="1">IFERROR(VLOOKUP(N407,Cennik!$A$4:$B436, 2, FALSE()) * O407 + VLOOKUP(P407,Cennik!$A$4:$B436, 2, FALSE()) * Q407 + VLOOKUP(R407,Cennik!$A$4:$B436, 2, FALSE()) * S407 + VLOOKUP(T407,Cennik!$A$4:$B436, 2, FALSE()) * U407 + VLOOKUP(V407,Cennik!$A$4:$B436, 2, FALSE()) * W407 + VLOOKUP(X407,Cennik!$A$4:$B436, 2, FALSE()) * Y407 + VLOOKUP(Z407,Cennik!$A$4:$B436, 2, FALSE()) * AA407 + VLOOKUP(AB407,Cennik!$A$4:$B436, 2, FALSE()) * AC407 + VLOOKUP(AD407,Cennik!$A$4:$B436, 2, FALSE()) * AE407 + VLOOKUP(AF407,Cennik!$A$4:$B436, 2, FALSE()) * AG407 + VLOOKUP(AH407,Cennik!$A$4:$B436, 2, FALSE()) * AI407 + VLOOKUP(AJ407,Cennik!$A$4:$B436, 2, FALSE()) * AK407 + VLOOKUP("Stamina",Cennik!$A$4:$B436,2,FALSE()) * L407,"Brak wartości")</f>
        <v>Brak wartości</v>
      </c>
      <c r="F407" s="18" t="s">
        <v>13485</v>
      </c>
      <c r="G407" s="18">
        <v>1</v>
      </c>
      <c r="H407" s="18" t="s">
        <v>4531</v>
      </c>
      <c r="I407" s="18">
        <v>15</v>
      </c>
      <c r="J407" s="5" t="s">
        <v>4971</v>
      </c>
      <c r="K407" s="18">
        <v>10</v>
      </c>
      <c r="L407" s="18">
        <v>50</v>
      </c>
      <c r="M407" s="18" t="s">
        <v>12662</v>
      </c>
      <c r="N407" s="184" t="s">
        <v>6756</v>
      </c>
      <c r="O407" s="184">
        <v>1</v>
      </c>
      <c r="P407" s="677" t="s">
        <v>1047</v>
      </c>
      <c r="Q407" s="677">
        <v>9</v>
      </c>
      <c r="R407" s="675" t="s">
        <v>6796</v>
      </c>
      <c r="S407" s="675">
        <v>1</v>
      </c>
      <c r="T407" s="674" t="s">
        <v>4575</v>
      </c>
      <c r="U407" s="675">
        <v>3</v>
      </c>
      <c r="V407" s="672" t="s">
        <v>7470</v>
      </c>
      <c r="W407" s="672">
        <v>2</v>
      </c>
      <c r="X407" s="678" t="s">
        <v>1206</v>
      </c>
      <c r="Y407" s="678">
        <v>6</v>
      </c>
      <c r="Z407" s="679" t="s">
        <v>7475</v>
      </c>
      <c r="AA407" s="680">
        <v>1</v>
      </c>
      <c r="AB407" s="680" t="s">
        <v>40</v>
      </c>
      <c r="AC407" s="680"/>
      <c r="AD407" s="681" t="s">
        <v>40</v>
      </c>
      <c r="AE407" s="681"/>
      <c r="AF407" s="18" t="s">
        <v>40</v>
      </c>
      <c r="AG407" s="18"/>
      <c r="AH407" s="184" t="s">
        <v>40</v>
      </c>
      <c r="AI407" s="184"/>
      <c r="AJ407" s="677" t="s">
        <v>40</v>
      </c>
      <c r="AK407" s="677"/>
    </row>
    <row r="408" spans="1:37" ht="12.75">
      <c r="A408" s="797" t="s">
        <v>3320</v>
      </c>
      <c r="B408" s="799" t="s">
        <v>4974</v>
      </c>
      <c r="C408" s="680">
        <v>2</v>
      </c>
      <c r="D408" s="54" t="e">
        <f t="shared" ca="1" si="26"/>
        <v>#VALUE!</v>
      </c>
      <c r="E408" s="54" t="str">
        <f ca="1">IFERROR(VLOOKUP(N408,Cennik!$A$4:$B436, 2, FALSE()) * O408 + VLOOKUP(P408,Cennik!$A$4:$B436, 2, FALSE()) * Q408 + VLOOKUP(R408,Cennik!$A$4:$B436, 2, FALSE()) * S408 + VLOOKUP(T408,Cennik!$A$4:$B436, 2, FALSE()) * U408 + VLOOKUP(V408,Cennik!$A$4:$B436, 2, FALSE()) * W408 + VLOOKUP(X408,Cennik!$A$4:$B436, 2, FALSE()) * Y408 + VLOOKUP(Z408,Cennik!$A$4:$B436, 2, FALSE()) * AA408 + VLOOKUP(AB408,Cennik!$A$4:$B436, 2, FALSE()) * AC408 + VLOOKUP(AD408,Cennik!$A$4:$B436, 2, FALSE()) * AE408 + VLOOKUP(AF408,Cennik!$A$4:$B436, 2, FALSE()) * AG408 + VLOOKUP(AH408,Cennik!$A$4:$B436, 2, FALSE()) * AI408 + VLOOKUP(AJ408,Cennik!$A$4:$B436, 2, FALSE()) * AK408 + VLOOKUP("Stamina",Cennik!$A$4:$B436,2,FALSE()) * L408,"Brak wartości")</f>
        <v>Brak wartości</v>
      </c>
      <c r="F408" s="18" t="s">
        <v>13485</v>
      </c>
      <c r="G408" s="18">
        <v>1</v>
      </c>
      <c r="H408" s="18" t="s">
        <v>4531</v>
      </c>
      <c r="I408" s="18">
        <v>15</v>
      </c>
      <c r="J408" s="18" t="s">
        <v>4975</v>
      </c>
      <c r="K408" s="18">
        <v>10</v>
      </c>
      <c r="L408" s="18">
        <v>50</v>
      </c>
      <c r="M408" s="18" t="s">
        <v>12662</v>
      </c>
      <c r="N408" s="184" t="s">
        <v>6756</v>
      </c>
      <c r="O408" s="184">
        <v>1</v>
      </c>
      <c r="P408" s="677" t="s">
        <v>1047</v>
      </c>
      <c r="Q408" s="677">
        <v>9</v>
      </c>
      <c r="R408" s="675" t="s">
        <v>6796</v>
      </c>
      <c r="S408" s="675">
        <v>1</v>
      </c>
      <c r="T408" s="674" t="s">
        <v>4575</v>
      </c>
      <c r="U408" s="675">
        <v>3</v>
      </c>
      <c r="V408" s="672" t="s">
        <v>7470</v>
      </c>
      <c r="W408" s="672">
        <v>2</v>
      </c>
      <c r="X408" s="678" t="s">
        <v>1206</v>
      </c>
      <c r="Y408" s="678">
        <v>6</v>
      </c>
      <c r="Z408" s="679" t="s">
        <v>7475</v>
      </c>
      <c r="AA408" s="680">
        <v>1</v>
      </c>
      <c r="AB408" s="680" t="s">
        <v>40</v>
      </c>
      <c r="AC408" s="680"/>
      <c r="AD408" s="681" t="s">
        <v>40</v>
      </c>
      <c r="AE408" s="681"/>
      <c r="AF408" s="18" t="s">
        <v>40</v>
      </c>
      <c r="AG408" s="18"/>
      <c r="AH408" s="184" t="s">
        <v>40</v>
      </c>
      <c r="AI408" s="184"/>
      <c r="AJ408" s="677" t="s">
        <v>40</v>
      </c>
      <c r="AK408" s="677"/>
    </row>
    <row r="409" spans="1:37" ht="12.75">
      <c r="A409" s="788"/>
      <c r="B409" s="750"/>
      <c r="C409" s="751"/>
      <c r="D409" s="752"/>
      <c r="E409" s="752"/>
      <c r="F409" s="753"/>
      <c r="G409" s="753"/>
      <c r="H409" s="753"/>
      <c r="I409" s="753"/>
      <c r="J409" s="753"/>
      <c r="K409" s="753"/>
      <c r="L409" s="753"/>
      <c r="M409" s="753"/>
      <c r="N409" s="754"/>
      <c r="O409" s="754">
        <v>1</v>
      </c>
      <c r="P409" s="755" t="s">
        <v>40</v>
      </c>
      <c r="Q409" s="755"/>
      <c r="R409" s="756" t="s">
        <v>40</v>
      </c>
      <c r="S409" s="756"/>
      <c r="T409" s="757" t="s">
        <v>40</v>
      </c>
      <c r="U409" s="757"/>
      <c r="V409" s="758" t="s">
        <v>40</v>
      </c>
      <c r="W409" s="758"/>
      <c r="X409" s="759" t="s">
        <v>40</v>
      </c>
      <c r="Y409" s="759"/>
      <c r="Z409" s="760" t="s">
        <v>40</v>
      </c>
      <c r="AA409" s="760"/>
      <c r="AB409" s="751" t="s">
        <v>40</v>
      </c>
      <c r="AC409" s="751"/>
      <c r="AD409" s="750" t="s">
        <v>40</v>
      </c>
      <c r="AE409" s="750"/>
      <c r="AF409" s="753" t="s">
        <v>40</v>
      </c>
      <c r="AG409" s="753"/>
      <c r="AH409" s="754" t="s">
        <v>40</v>
      </c>
      <c r="AI409" s="754"/>
      <c r="AJ409" s="755" t="s">
        <v>40</v>
      </c>
      <c r="AK409" s="755"/>
    </row>
    <row r="410" spans="1:37" ht="12.75">
      <c r="A410" s="797" t="s">
        <v>3320</v>
      </c>
      <c r="B410" s="772" t="s">
        <v>5024</v>
      </c>
      <c r="C410" s="680">
        <v>3</v>
      </c>
      <c r="D410" s="54" t="e">
        <f t="shared" ref="D410:D419" ca="1" si="27">E410/G410</f>
        <v>#VALUE!</v>
      </c>
      <c r="E410" s="54" t="str">
        <f ca="1">IFERROR(VLOOKUP(N410,Cennik!$A$4:$B436, 2, FALSE()) * O410 + VLOOKUP(P410,Cennik!$A$4:$B436, 2, FALSE()) * Q410 + VLOOKUP(R410,Cennik!$A$4:$B436, 2, FALSE()) * S410 + VLOOKUP(T410,Cennik!$A$4:$B436, 2, FALSE()) * U410 + VLOOKUP(V410,Cennik!$A$4:$B436, 2, FALSE()) * W410 + VLOOKUP(X410,Cennik!$A$4:$B436, 2, FALSE()) * Y410 + VLOOKUP(Z410,Cennik!$A$4:$B436, 2, FALSE()) * AA410 + VLOOKUP(AB410,Cennik!$A$4:$B436, 2, FALSE()) * AC410 + VLOOKUP(AD410,Cennik!$A$4:$B436, 2, FALSE()) * AE410 + VLOOKUP(AF410,Cennik!$A$4:$B436, 2, FALSE()) * AG410 + VLOOKUP(AH410,Cennik!$A$4:$B436, 2, FALSE()) * AI410 + VLOOKUP(AJ410,Cennik!$A$4:$B436, 2, FALSE()) * AK410 + VLOOKUP("Stamina",Cennik!$A$4:$B436,2,FALSE()) * L410,"Brak wartości")</f>
        <v>Brak wartości</v>
      </c>
      <c r="F410" s="18" t="s">
        <v>4892</v>
      </c>
      <c r="G410" s="18">
        <v>1</v>
      </c>
      <c r="H410" s="18" t="s">
        <v>4531</v>
      </c>
      <c r="I410" s="18">
        <v>18</v>
      </c>
      <c r="J410" s="7" t="s">
        <v>5025</v>
      </c>
      <c r="K410" s="18">
        <v>18</v>
      </c>
      <c r="L410" s="18">
        <v>70</v>
      </c>
      <c r="M410" s="18" t="s">
        <v>12662</v>
      </c>
      <c r="N410" s="184" t="s">
        <v>6756</v>
      </c>
      <c r="O410" s="184">
        <v>1</v>
      </c>
      <c r="P410" s="677" t="s">
        <v>1047</v>
      </c>
      <c r="Q410" s="677">
        <v>11</v>
      </c>
      <c r="R410" s="675" t="s">
        <v>6820</v>
      </c>
      <c r="S410" s="675">
        <v>1</v>
      </c>
      <c r="T410" s="674" t="s">
        <v>4575</v>
      </c>
      <c r="U410" s="675">
        <v>3</v>
      </c>
      <c r="V410" s="672" t="s">
        <v>7470</v>
      </c>
      <c r="W410" s="672">
        <v>3</v>
      </c>
      <c r="X410" s="678" t="s">
        <v>1206</v>
      </c>
      <c r="Y410" s="678">
        <v>8</v>
      </c>
      <c r="Z410" s="679" t="s">
        <v>7475</v>
      </c>
      <c r="AA410" s="680">
        <v>1</v>
      </c>
      <c r="AB410" s="680" t="s">
        <v>7480</v>
      </c>
      <c r="AC410" s="680">
        <v>1</v>
      </c>
      <c r="AD410" s="681" t="s">
        <v>40</v>
      </c>
      <c r="AE410" s="681"/>
      <c r="AF410" s="18" t="s">
        <v>40</v>
      </c>
      <c r="AG410" s="18"/>
      <c r="AH410" s="184" t="s">
        <v>40</v>
      </c>
      <c r="AI410" s="184"/>
      <c r="AJ410" s="677" t="s">
        <v>40</v>
      </c>
      <c r="AK410" s="677"/>
    </row>
    <row r="411" spans="1:37" ht="12.75">
      <c r="A411" s="797" t="s">
        <v>3320</v>
      </c>
      <c r="B411" s="772" t="s">
        <v>5028</v>
      </c>
      <c r="C411" s="680">
        <v>3</v>
      </c>
      <c r="D411" s="54" t="e">
        <f t="shared" ca="1" si="27"/>
        <v>#VALUE!</v>
      </c>
      <c r="E411" s="54" t="str">
        <f ca="1">IFERROR(VLOOKUP(N411,Cennik!$A$4:$B436, 2, FALSE()) * O411 + VLOOKUP(P411,Cennik!$A$4:$B436, 2, FALSE()) * Q411 + VLOOKUP(R411,Cennik!$A$4:$B436, 2, FALSE()) * S411 + VLOOKUP(T411,Cennik!$A$4:$B436, 2, FALSE()) * U411 + VLOOKUP(V411,Cennik!$A$4:$B436, 2, FALSE()) * W411 + VLOOKUP(X411,Cennik!$A$4:$B436, 2, FALSE()) * Y411 + VLOOKUP(Z411,Cennik!$A$4:$B436, 2, FALSE()) * AA411 + VLOOKUP(AB411,Cennik!$A$4:$B436, 2, FALSE()) * AC411 + VLOOKUP(AD411,Cennik!$A$4:$B436, 2, FALSE()) * AE411 + VLOOKUP(AF411,Cennik!$A$4:$B436, 2, FALSE()) * AG411 + VLOOKUP(AH411,Cennik!$A$4:$B436, 2, FALSE()) * AI411 + VLOOKUP(AJ411,Cennik!$A$4:$B436, 2, FALSE()) * AK411 + VLOOKUP("Stamina",Cennik!$A$4:$B436,2,FALSE()) * L411,"Brak wartości")</f>
        <v>Brak wartości</v>
      </c>
      <c r="F411" s="18" t="s">
        <v>4892</v>
      </c>
      <c r="G411" s="18">
        <v>1</v>
      </c>
      <c r="H411" s="18" t="s">
        <v>4531</v>
      </c>
      <c r="I411" s="18">
        <v>18</v>
      </c>
      <c r="J411" s="7" t="s">
        <v>5029</v>
      </c>
      <c r="K411" s="18">
        <v>18</v>
      </c>
      <c r="L411" s="18">
        <v>70</v>
      </c>
      <c r="M411" s="18" t="s">
        <v>12662</v>
      </c>
      <c r="N411" s="184" t="s">
        <v>6756</v>
      </c>
      <c r="O411" s="184">
        <v>1</v>
      </c>
      <c r="P411" s="677" t="s">
        <v>1047</v>
      </c>
      <c r="Q411" s="677">
        <v>11</v>
      </c>
      <c r="R411" s="675" t="s">
        <v>6820</v>
      </c>
      <c r="S411" s="675">
        <v>1</v>
      </c>
      <c r="T411" s="674" t="s">
        <v>4575</v>
      </c>
      <c r="U411" s="675">
        <v>3</v>
      </c>
      <c r="V411" s="672" t="s">
        <v>7470</v>
      </c>
      <c r="W411" s="672">
        <v>3</v>
      </c>
      <c r="X411" s="678" t="s">
        <v>1206</v>
      </c>
      <c r="Y411" s="678">
        <v>8</v>
      </c>
      <c r="Z411" s="679" t="s">
        <v>7475</v>
      </c>
      <c r="AA411" s="680">
        <v>1</v>
      </c>
      <c r="AB411" s="680" t="s">
        <v>7480</v>
      </c>
      <c r="AC411" s="680">
        <v>1</v>
      </c>
      <c r="AD411" s="681" t="s">
        <v>40</v>
      </c>
      <c r="AE411" s="681"/>
      <c r="AF411" s="18" t="s">
        <v>40</v>
      </c>
      <c r="AG411" s="18"/>
      <c r="AH411" s="184" t="s">
        <v>40</v>
      </c>
      <c r="AI411" s="184"/>
      <c r="AJ411" s="677" t="s">
        <v>40</v>
      </c>
      <c r="AK411" s="677"/>
    </row>
    <row r="412" spans="1:37" ht="12.75">
      <c r="A412" s="797" t="s">
        <v>3320</v>
      </c>
      <c r="B412" s="772" t="s">
        <v>5032</v>
      </c>
      <c r="C412" s="680">
        <v>3</v>
      </c>
      <c r="D412" s="54" t="e">
        <f t="shared" ca="1" si="27"/>
        <v>#VALUE!</v>
      </c>
      <c r="E412" s="54" t="str">
        <f ca="1">IFERROR(VLOOKUP(N412,Cennik!$A$4:$B436, 2, FALSE()) * O412 + VLOOKUP(P412,Cennik!$A$4:$B436, 2, FALSE()) * Q412 + VLOOKUP(R412,Cennik!$A$4:$B436, 2, FALSE()) * S412 + VLOOKUP(T412,Cennik!$A$4:$B436, 2, FALSE()) * U412 + VLOOKUP(V412,Cennik!$A$4:$B436, 2, FALSE()) * W412 + VLOOKUP(X412,Cennik!$A$4:$B436, 2, FALSE()) * Y412 + VLOOKUP(Z412,Cennik!$A$4:$B436, 2, FALSE()) * AA412 + VLOOKUP(AB412,Cennik!$A$4:$B436, 2, FALSE()) * AC412 + VLOOKUP(AD412,Cennik!$A$4:$B436, 2, FALSE()) * AE412 + VLOOKUP(AF412,Cennik!$A$4:$B436, 2, FALSE()) * AG412 + VLOOKUP(AH412,Cennik!$A$4:$B436, 2, FALSE()) * AI412 + VLOOKUP(AJ412,Cennik!$A$4:$B436, 2, FALSE()) * AK412 + VLOOKUP("Stamina",Cennik!$A$4:$B436,2,FALSE()) * L412,"Brak wartości")</f>
        <v>Brak wartości</v>
      </c>
      <c r="F412" s="18" t="s">
        <v>4892</v>
      </c>
      <c r="G412" s="18">
        <v>1</v>
      </c>
      <c r="H412" s="18" t="s">
        <v>4531</v>
      </c>
      <c r="I412" s="18">
        <v>18</v>
      </c>
      <c r="J412" s="7" t="s">
        <v>5033</v>
      </c>
      <c r="K412" s="18">
        <v>18</v>
      </c>
      <c r="L412" s="18">
        <v>70</v>
      </c>
      <c r="M412" s="18" t="s">
        <v>12662</v>
      </c>
      <c r="N412" s="184" t="s">
        <v>6756</v>
      </c>
      <c r="O412" s="184">
        <v>1</v>
      </c>
      <c r="P412" s="677" t="s">
        <v>1047</v>
      </c>
      <c r="Q412" s="677">
        <v>11</v>
      </c>
      <c r="R412" s="675" t="s">
        <v>6820</v>
      </c>
      <c r="S412" s="675">
        <v>1</v>
      </c>
      <c r="T412" s="674" t="s">
        <v>4575</v>
      </c>
      <c r="U412" s="675">
        <v>3</v>
      </c>
      <c r="V412" s="672" t="s">
        <v>7470</v>
      </c>
      <c r="W412" s="672">
        <v>3</v>
      </c>
      <c r="X412" s="678" t="s">
        <v>1206</v>
      </c>
      <c r="Y412" s="678">
        <v>8</v>
      </c>
      <c r="Z412" s="679" t="s">
        <v>7475</v>
      </c>
      <c r="AA412" s="680">
        <v>1</v>
      </c>
      <c r="AB412" s="680" t="s">
        <v>7480</v>
      </c>
      <c r="AC412" s="680">
        <v>1</v>
      </c>
      <c r="AD412" s="681" t="s">
        <v>40</v>
      </c>
      <c r="AE412" s="681"/>
      <c r="AF412" s="18" t="s">
        <v>40</v>
      </c>
      <c r="AG412" s="18"/>
      <c r="AH412" s="184" t="s">
        <v>40</v>
      </c>
      <c r="AI412" s="184"/>
      <c r="AJ412" s="677" t="s">
        <v>40</v>
      </c>
      <c r="AK412" s="677"/>
    </row>
    <row r="413" spans="1:37" ht="12.75">
      <c r="A413" s="797" t="s">
        <v>3320</v>
      </c>
      <c r="B413" s="772" t="s">
        <v>5036</v>
      </c>
      <c r="C413" s="680">
        <v>3</v>
      </c>
      <c r="D413" s="54" t="e">
        <f t="shared" ca="1" si="27"/>
        <v>#VALUE!</v>
      </c>
      <c r="E413" s="54" t="str">
        <f ca="1">IFERROR(VLOOKUP(N413,Cennik!$A$4:$B436, 2, FALSE()) * O413 + VLOOKUP(P413,Cennik!$A$4:$B436, 2, FALSE()) * Q413 + VLOOKUP(R413,Cennik!$A$4:$B436, 2, FALSE()) * S413 + VLOOKUP(T413,Cennik!$A$4:$B436, 2, FALSE()) * U413 + VLOOKUP(V413,Cennik!$A$4:$B436, 2, FALSE()) * W413 + VLOOKUP(X413,Cennik!$A$4:$B436, 2, FALSE()) * Y413 + VLOOKUP(Z413,Cennik!$A$4:$B436, 2, FALSE()) * AA413 + VLOOKUP(AB413,Cennik!$A$4:$B436, 2, FALSE()) * AC413 + VLOOKUP(AD413,Cennik!$A$4:$B436, 2, FALSE()) * AE413 + VLOOKUP(AF413,Cennik!$A$4:$B436, 2, FALSE()) * AG413 + VLOOKUP(AH413,Cennik!$A$4:$B436, 2, FALSE()) * AI413 + VLOOKUP(AJ413,Cennik!$A$4:$B436, 2, FALSE()) * AK413 + VLOOKUP("Stamina",Cennik!$A$4:$B436,2,FALSE()) * L413,"Brak wartości")</f>
        <v>Brak wartości</v>
      </c>
      <c r="F413" s="18" t="s">
        <v>4892</v>
      </c>
      <c r="G413" s="18">
        <v>1</v>
      </c>
      <c r="H413" s="18" t="s">
        <v>4531</v>
      </c>
      <c r="I413" s="18">
        <v>18</v>
      </c>
      <c r="J413" s="5" t="s">
        <v>5037</v>
      </c>
      <c r="K413" s="18">
        <v>18</v>
      </c>
      <c r="L413" s="18">
        <v>70</v>
      </c>
      <c r="M413" s="18" t="s">
        <v>12662</v>
      </c>
      <c r="N413" s="184" t="s">
        <v>6756</v>
      </c>
      <c r="O413" s="184">
        <v>1</v>
      </c>
      <c r="P413" s="677" t="s">
        <v>1047</v>
      </c>
      <c r="Q413" s="677">
        <v>11</v>
      </c>
      <c r="R413" s="675" t="s">
        <v>6820</v>
      </c>
      <c r="S413" s="675">
        <v>1</v>
      </c>
      <c r="T413" s="674" t="s">
        <v>4575</v>
      </c>
      <c r="U413" s="675">
        <v>3</v>
      </c>
      <c r="V413" s="672" t="s">
        <v>7470</v>
      </c>
      <c r="W413" s="672">
        <v>3</v>
      </c>
      <c r="X413" s="678" t="s">
        <v>1206</v>
      </c>
      <c r="Y413" s="678">
        <v>8</v>
      </c>
      <c r="Z413" s="679" t="s">
        <v>7475</v>
      </c>
      <c r="AA413" s="680">
        <v>1</v>
      </c>
      <c r="AB413" s="680" t="s">
        <v>7480</v>
      </c>
      <c r="AC413" s="680">
        <v>1</v>
      </c>
      <c r="AD413" s="681" t="s">
        <v>40</v>
      </c>
      <c r="AE413" s="681"/>
      <c r="AF413" s="18" t="s">
        <v>40</v>
      </c>
      <c r="AG413" s="18"/>
      <c r="AH413" s="184" t="s">
        <v>40</v>
      </c>
      <c r="AI413" s="184"/>
      <c r="AJ413" s="677" t="s">
        <v>40</v>
      </c>
      <c r="AK413" s="677"/>
    </row>
    <row r="414" spans="1:37" ht="12.75">
      <c r="A414" s="797" t="s">
        <v>3320</v>
      </c>
      <c r="B414" s="772" t="s">
        <v>5040</v>
      </c>
      <c r="C414" s="680">
        <v>3</v>
      </c>
      <c r="D414" s="54" t="e">
        <f t="shared" ca="1" si="27"/>
        <v>#VALUE!</v>
      </c>
      <c r="E414" s="54" t="str">
        <f ca="1">IFERROR(VLOOKUP(N414,Cennik!$A$4:$B436, 2, FALSE()) * O414 + VLOOKUP(P414,Cennik!$A$4:$B436, 2, FALSE()) * Q414 + VLOOKUP(R414,Cennik!$A$4:$B436, 2, FALSE()) * S414 + VLOOKUP(T414,Cennik!$A$4:$B436, 2, FALSE()) * U414 + VLOOKUP(V414,Cennik!$A$4:$B436, 2, FALSE()) * W414 + VLOOKUP(X414,Cennik!$A$4:$B436, 2, FALSE()) * Y414 + VLOOKUP(Z414,Cennik!$A$4:$B436, 2, FALSE()) * AA414 + VLOOKUP(AB414,Cennik!$A$4:$B436, 2, FALSE()) * AC414 + VLOOKUP(AD414,Cennik!$A$4:$B436, 2, FALSE()) * AE414 + VLOOKUP(AF414,Cennik!$A$4:$B436, 2, FALSE()) * AG414 + VLOOKUP(AH414,Cennik!$A$4:$B436, 2, FALSE()) * AI414 + VLOOKUP(AJ414,Cennik!$A$4:$B436, 2, FALSE()) * AK414 + VLOOKUP("Stamina",Cennik!$A$4:$B436,2,FALSE()) * L414,"Brak wartości")</f>
        <v>Brak wartości</v>
      </c>
      <c r="F414" s="18" t="s">
        <v>4892</v>
      </c>
      <c r="G414" s="18">
        <v>1</v>
      </c>
      <c r="H414" s="18" t="s">
        <v>4531</v>
      </c>
      <c r="I414" s="18">
        <v>18</v>
      </c>
      <c r="J414" s="5" t="s">
        <v>5041</v>
      </c>
      <c r="K414" s="18">
        <v>18</v>
      </c>
      <c r="L414" s="18">
        <v>70</v>
      </c>
      <c r="M414" s="18" t="s">
        <v>12662</v>
      </c>
      <c r="N414" s="184" t="s">
        <v>6756</v>
      </c>
      <c r="O414" s="184">
        <v>1</v>
      </c>
      <c r="P414" s="677" t="s">
        <v>1047</v>
      </c>
      <c r="Q414" s="677">
        <v>11</v>
      </c>
      <c r="R414" s="675" t="s">
        <v>6820</v>
      </c>
      <c r="S414" s="675">
        <v>1</v>
      </c>
      <c r="T414" s="674" t="s">
        <v>4575</v>
      </c>
      <c r="U414" s="675">
        <v>3</v>
      </c>
      <c r="V414" s="672" t="s">
        <v>7470</v>
      </c>
      <c r="W414" s="672">
        <v>3</v>
      </c>
      <c r="X414" s="678" t="s">
        <v>1206</v>
      </c>
      <c r="Y414" s="678">
        <v>8</v>
      </c>
      <c r="Z414" s="679" t="s">
        <v>7475</v>
      </c>
      <c r="AA414" s="680">
        <v>1</v>
      </c>
      <c r="AB414" s="680" t="s">
        <v>7480</v>
      </c>
      <c r="AC414" s="680">
        <v>1</v>
      </c>
      <c r="AD414" s="681" t="s">
        <v>40</v>
      </c>
      <c r="AE414" s="681"/>
      <c r="AF414" s="18" t="s">
        <v>40</v>
      </c>
      <c r="AG414" s="18"/>
      <c r="AH414" s="184" t="s">
        <v>40</v>
      </c>
      <c r="AI414" s="184"/>
      <c r="AJ414" s="677" t="s">
        <v>40</v>
      </c>
      <c r="AK414" s="677"/>
    </row>
    <row r="415" spans="1:37" ht="12.75">
      <c r="A415" s="797" t="s">
        <v>3320</v>
      </c>
      <c r="B415" s="772" t="s">
        <v>5044</v>
      </c>
      <c r="C415" s="680">
        <v>3</v>
      </c>
      <c r="D415" s="54" t="e">
        <f t="shared" ca="1" si="27"/>
        <v>#VALUE!</v>
      </c>
      <c r="E415" s="54" t="str">
        <f ca="1">IFERROR(VLOOKUP(N415,Cennik!$A$4:$B436, 2, FALSE()) * O415 + VLOOKUP(P415,Cennik!$A$4:$B436, 2, FALSE()) * Q415 + VLOOKUP(R415,Cennik!$A$4:$B436, 2, FALSE()) * S415 + VLOOKUP(T415,Cennik!$A$4:$B436, 2, FALSE()) * U415 + VLOOKUP(V415,Cennik!$A$4:$B436, 2, FALSE()) * W415 + VLOOKUP(X415,Cennik!$A$4:$B436, 2, FALSE()) * Y415 + VLOOKUP(Z415,Cennik!$A$4:$B436, 2, FALSE()) * AA415 + VLOOKUP(AB415,Cennik!$A$4:$B436, 2, FALSE()) * AC415 + VLOOKUP(AD415,Cennik!$A$4:$B436, 2, FALSE()) * AE415 + VLOOKUP(AF415,Cennik!$A$4:$B436, 2, FALSE()) * AG415 + VLOOKUP(AH415,Cennik!$A$4:$B436, 2, FALSE()) * AI415 + VLOOKUP(AJ415,Cennik!$A$4:$B436, 2, FALSE()) * AK415 + VLOOKUP("Stamina",Cennik!$A$4:$B436,2,FALSE()) * L415,"Brak wartości")</f>
        <v>Brak wartości</v>
      </c>
      <c r="F415" s="18" t="s">
        <v>4892</v>
      </c>
      <c r="G415" s="18">
        <v>1</v>
      </c>
      <c r="H415" s="18" t="s">
        <v>4531</v>
      </c>
      <c r="I415" s="18">
        <v>18</v>
      </c>
      <c r="J415" s="5" t="s">
        <v>5045</v>
      </c>
      <c r="K415" s="18">
        <v>18</v>
      </c>
      <c r="L415" s="18">
        <v>70</v>
      </c>
      <c r="M415" s="18" t="s">
        <v>12662</v>
      </c>
      <c r="N415" s="184" t="s">
        <v>6756</v>
      </c>
      <c r="O415" s="184">
        <v>1</v>
      </c>
      <c r="P415" s="677" t="s">
        <v>1047</v>
      </c>
      <c r="Q415" s="677">
        <v>11</v>
      </c>
      <c r="R415" s="675" t="s">
        <v>6820</v>
      </c>
      <c r="S415" s="675">
        <v>1</v>
      </c>
      <c r="T415" s="674" t="s">
        <v>4575</v>
      </c>
      <c r="U415" s="675">
        <v>3</v>
      </c>
      <c r="V415" s="672" t="s">
        <v>7470</v>
      </c>
      <c r="W415" s="672">
        <v>3</v>
      </c>
      <c r="X415" s="678" t="s">
        <v>1206</v>
      </c>
      <c r="Y415" s="678">
        <v>8</v>
      </c>
      <c r="Z415" s="679" t="s">
        <v>7475</v>
      </c>
      <c r="AA415" s="680">
        <v>1</v>
      </c>
      <c r="AB415" s="680" t="s">
        <v>7480</v>
      </c>
      <c r="AC415" s="680">
        <v>1</v>
      </c>
      <c r="AD415" s="681" t="s">
        <v>40</v>
      </c>
      <c r="AE415" s="681"/>
      <c r="AF415" s="18" t="s">
        <v>40</v>
      </c>
      <c r="AG415" s="18"/>
      <c r="AH415" s="184" t="s">
        <v>40</v>
      </c>
      <c r="AI415" s="184"/>
      <c r="AJ415" s="677" t="s">
        <v>40</v>
      </c>
      <c r="AK415" s="677"/>
    </row>
    <row r="416" spans="1:37" ht="12.75">
      <c r="A416" s="797" t="s">
        <v>3320</v>
      </c>
      <c r="B416" s="772" t="s">
        <v>5064</v>
      </c>
      <c r="C416" s="680">
        <v>3</v>
      </c>
      <c r="D416" s="54" t="e">
        <f t="shared" ca="1" si="27"/>
        <v>#VALUE!</v>
      </c>
      <c r="E416" s="54" t="str">
        <f ca="1">IFERROR(VLOOKUP(N416,Cennik!$A$4:$B436, 2, FALSE()) * O416 + VLOOKUP(P416,Cennik!$A$4:$B436, 2, FALSE()) * Q416 + VLOOKUP(R416,Cennik!$A$4:$B436, 2, FALSE()) * S416 + VLOOKUP(T416,Cennik!$A$4:$B436, 2, FALSE()) * U416 + VLOOKUP(V416,Cennik!$A$4:$B436, 2, FALSE()) * W416 + VLOOKUP(X416,Cennik!$A$4:$B436, 2, FALSE()) * Y416 + VLOOKUP(Z416,Cennik!$A$4:$B436, 2, FALSE()) * AA416 + VLOOKUP(AB416,Cennik!$A$4:$B436, 2, FALSE()) * AC416 + VLOOKUP(AD416,Cennik!$A$4:$B436, 2, FALSE()) * AE416 + VLOOKUP(AF416,Cennik!$A$4:$B436, 2, FALSE()) * AG416 + VLOOKUP(AH416,Cennik!$A$4:$B436, 2, FALSE()) * AI416 + VLOOKUP(AJ416,Cennik!$A$4:$B436, 2, FALSE()) * AK416 + VLOOKUP("Stamina",Cennik!$A$4:$B436,2,FALSE()) * L416,"Brak wartości")</f>
        <v>Brak wartości</v>
      </c>
      <c r="F416" s="18" t="s">
        <v>4892</v>
      </c>
      <c r="G416" s="18">
        <v>1</v>
      </c>
      <c r="H416" s="18" t="s">
        <v>4531</v>
      </c>
      <c r="I416" s="18">
        <v>18</v>
      </c>
      <c r="J416" s="5" t="s">
        <v>5065</v>
      </c>
      <c r="K416" s="18">
        <v>18</v>
      </c>
      <c r="L416" s="18">
        <v>70</v>
      </c>
      <c r="M416" s="18" t="s">
        <v>12662</v>
      </c>
      <c r="N416" s="184" t="s">
        <v>6756</v>
      </c>
      <c r="O416" s="184">
        <v>1</v>
      </c>
      <c r="P416" s="677" t="s">
        <v>1047</v>
      </c>
      <c r="Q416" s="677">
        <v>11</v>
      </c>
      <c r="R416" s="675" t="s">
        <v>6820</v>
      </c>
      <c r="S416" s="675">
        <v>1</v>
      </c>
      <c r="T416" s="674" t="s">
        <v>4575</v>
      </c>
      <c r="U416" s="675">
        <v>3</v>
      </c>
      <c r="V416" s="672" t="s">
        <v>7470</v>
      </c>
      <c r="W416" s="672">
        <v>3</v>
      </c>
      <c r="X416" s="678" t="s">
        <v>1206</v>
      </c>
      <c r="Y416" s="678">
        <v>8</v>
      </c>
      <c r="Z416" s="679" t="s">
        <v>7475</v>
      </c>
      <c r="AA416" s="680">
        <v>1</v>
      </c>
      <c r="AB416" s="680" t="s">
        <v>7480</v>
      </c>
      <c r="AC416" s="680">
        <v>1</v>
      </c>
      <c r="AD416" s="681" t="s">
        <v>40</v>
      </c>
      <c r="AE416" s="681"/>
      <c r="AF416" s="18" t="s">
        <v>40</v>
      </c>
      <c r="AG416" s="18"/>
      <c r="AH416" s="184" t="s">
        <v>40</v>
      </c>
      <c r="AI416" s="184"/>
      <c r="AJ416" s="677" t="s">
        <v>40</v>
      </c>
      <c r="AK416" s="677"/>
    </row>
    <row r="417" spans="1:37" ht="12.75">
      <c r="A417" s="797" t="s">
        <v>3320</v>
      </c>
      <c r="B417" s="772" t="s">
        <v>5068</v>
      </c>
      <c r="C417" s="680">
        <v>3</v>
      </c>
      <c r="D417" s="54" t="e">
        <f t="shared" ca="1" si="27"/>
        <v>#VALUE!</v>
      </c>
      <c r="E417" s="54" t="str">
        <f ca="1">IFERROR(VLOOKUP(N417,Cennik!$A$4:$B436, 2, FALSE()) * O417 + VLOOKUP(P417,Cennik!$A$4:$B436, 2, FALSE()) * Q417 + VLOOKUP(R417,Cennik!$A$4:$B436, 2, FALSE()) * S417 + VLOOKUP(T417,Cennik!$A$4:$B436, 2, FALSE()) * U417 + VLOOKUP(V417,Cennik!$A$4:$B436, 2, FALSE()) * W417 + VLOOKUP(X417,Cennik!$A$4:$B436, 2, FALSE()) * Y417 + VLOOKUP(Z417,Cennik!$A$4:$B436, 2, FALSE()) * AA417 + VLOOKUP(AB417,Cennik!$A$4:$B436, 2, FALSE()) * AC417 + VLOOKUP(AD417,Cennik!$A$4:$B436, 2, FALSE()) * AE417 + VLOOKUP(AF417,Cennik!$A$4:$B436, 2, FALSE()) * AG417 + VLOOKUP(AH417,Cennik!$A$4:$B436, 2, FALSE()) * AI417 + VLOOKUP(AJ417,Cennik!$A$4:$B436, 2, FALSE()) * AK417 + VLOOKUP("Stamina",Cennik!$A$4:$B436,2,FALSE()) * L417,"Brak wartości")</f>
        <v>Brak wartości</v>
      </c>
      <c r="F417" s="18" t="s">
        <v>4892</v>
      </c>
      <c r="G417" s="18">
        <v>1</v>
      </c>
      <c r="H417" s="18" t="s">
        <v>4531</v>
      </c>
      <c r="I417" s="18">
        <v>18</v>
      </c>
      <c r="J417" s="18" t="s">
        <v>5069</v>
      </c>
      <c r="K417" s="18">
        <v>18</v>
      </c>
      <c r="L417" s="18">
        <v>70</v>
      </c>
      <c r="M417" s="18" t="s">
        <v>12662</v>
      </c>
      <c r="N417" s="184" t="s">
        <v>6756</v>
      </c>
      <c r="O417" s="184">
        <v>1</v>
      </c>
      <c r="P417" s="677" t="s">
        <v>1047</v>
      </c>
      <c r="Q417" s="677">
        <v>11</v>
      </c>
      <c r="R417" s="675" t="s">
        <v>6820</v>
      </c>
      <c r="S417" s="675">
        <v>1</v>
      </c>
      <c r="T417" s="674" t="s">
        <v>4575</v>
      </c>
      <c r="U417" s="675">
        <v>3</v>
      </c>
      <c r="V417" s="672" t="s">
        <v>7470</v>
      </c>
      <c r="W417" s="672">
        <v>3</v>
      </c>
      <c r="X417" s="678" t="s">
        <v>1206</v>
      </c>
      <c r="Y417" s="678">
        <v>8</v>
      </c>
      <c r="Z417" s="679" t="s">
        <v>7475</v>
      </c>
      <c r="AA417" s="680">
        <v>1</v>
      </c>
      <c r="AB417" s="680" t="s">
        <v>7480</v>
      </c>
      <c r="AC417" s="680">
        <v>1</v>
      </c>
      <c r="AD417" s="681" t="s">
        <v>40</v>
      </c>
      <c r="AE417" s="681"/>
      <c r="AF417" s="18" t="s">
        <v>40</v>
      </c>
      <c r="AG417" s="18"/>
      <c r="AH417" s="184" t="s">
        <v>40</v>
      </c>
      <c r="AI417" s="184"/>
      <c r="AJ417" s="677" t="s">
        <v>40</v>
      </c>
      <c r="AK417" s="677"/>
    </row>
    <row r="418" spans="1:37" ht="12.75">
      <c r="A418" s="797" t="s">
        <v>3320</v>
      </c>
      <c r="B418" s="772" t="s">
        <v>5072</v>
      </c>
      <c r="C418" s="680">
        <v>3</v>
      </c>
      <c r="D418" s="54" t="e">
        <f t="shared" ca="1" si="27"/>
        <v>#VALUE!</v>
      </c>
      <c r="E418" s="54" t="str">
        <f ca="1">IFERROR(VLOOKUP(N418,Cennik!$A$4:$B436, 2, FALSE()) * O418 + VLOOKUP(P418,Cennik!$A$4:$B436, 2, FALSE()) * Q418 + VLOOKUP(R418,Cennik!$A$4:$B436, 2, FALSE()) * S418 + VLOOKUP(T418,Cennik!$A$4:$B436, 2, FALSE()) * U418 + VLOOKUP(V418,Cennik!$A$4:$B436, 2, FALSE()) * W418 + VLOOKUP(X418,Cennik!$A$4:$B436, 2, FALSE()) * Y418 + VLOOKUP(Z418,Cennik!$A$4:$B436, 2, FALSE()) * AA418 + VLOOKUP(AB418,Cennik!$A$4:$B436, 2, FALSE()) * AC418 + VLOOKUP(AD418,Cennik!$A$4:$B436, 2, FALSE()) * AE418 + VLOOKUP(AF418,Cennik!$A$4:$B436, 2, FALSE()) * AG418 + VLOOKUP(AH418,Cennik!$A$4:$B436, 2, FALSE()) * AI418 + VLOOKUP(AJ418,Cennik!$A$4:$B436, 2, FALSE()) * AK418 + VLOOKUP("Stamina",Cennik!$A$4:$B436,2,FALSE()) * L418,"Brak wartości")</f>
        <v>Brak wartości</v>
      </c>
      <c r="F418" s="18" t="s">
        <v>4892</v>
      </c>
      <c r="G418" s="18">
        <v>1</v>
      </c>
      <c r="H418" s="18" t="s">
        <v>4531</v>
      </c>
      <c r="I418" s="18">
        <v>18</v>
      </c>
      <c r="J418" s="18" t="s">
        <v>5073</v>
      </c>
      <c r="K418" s="18">
        <v>18</v>
      </c>
      <c r="L418" s="18">
        <v>70</v>
      </c>
      <c r="M418" s="18" t="s">
        <v>12662</v>
      </c>
      <c r="N418" s="184" t="s">
        <v>6756</v>
      </c>
      <c r="O418" s="184">
        <v>1</v>
      </c>
      <c r="P418" s="677" t="s">
        <v>1047</v>
      </c>
      <c r="Q418" s="677">
        <v>11</v>
      </c>
      <c r="R418" s="675" t="s">
        <v>6820</v>
      </c>
      <c r="S418" s="675">
        <v>1</v>
      </c>
      <c r="T418" s="674" t="s">
        <v>4575</v>
      </c>
      <c r="U418" s="675">
        <v>3</v>
      </c>
      <c r="V418" s="672" t="s">
        <v>7470</v>
      </c>
      <c r="W418" s="672">
        <v>3</v>
      </c>
      <c r="X418" s="678" t="s">
        <v>1206</v>
      </c>
      <c r="Y418" s="678">
        <v>8</v>
      </c>
      <c r="Z418" s="679" t="s">
        <v>7475</v>
      </c>
      <c r="AA418" s="680">
        <v>1</v>
      </c>
      <c r="AB418" s="680" t="s">
        <v>7480</v>
      </c>
      <c r="AC418" s="680">
        <v>1</v>
      </c>
      <c r="AD418" s="681" t="s">
        <v>40</v>
      </c>
      <c r="AE418" s="681"/>
      <c r="AF418" s="18" t="s">
        <v>40</v>
      </c>
      <c r="AG418" s="18"/>
      <c r="AH418" s="184" t="s">
        <v>40</v>
      </c>
      <c r="AI418" s="184"/>
      <c r="AJ418" s="677" t="s">
        <v>40</v>
      </c>
      <c r="AK418" s="677"/>
    </row>
    <row r="419" spans="1:37" ht="12.75">
      <c r="A419" s="797" t="s">
        <v>3320</v>
      </c>
      <c r="B419" s="772" t="s">
        <v>5076</v>
      </c>
      <c r="C419" s="680">
        <v>3</v>
      </c>
      <c r="D419" s="54" t="e">
        <f t="shared" ca="1" si="27"/>
        <v>#VALUE!</v>
      </c>
      <c r="E419" s="54" t="str">
        <f ca="1">IFERROR(VLOOKUP(N419,Cennik!$A$4:$B436, 2, FALSE()) * O419 + VLOOKUP(P419,Cennik!$A$4:$B436, 2, FALSE()) * Q419 + VLOOKUP(R419,Cennik!$A$4:$B436, 2, FALSE()) * S419 + VLOOKUP(T419,Cennik!$A$4:$B436, 2, FALSE()) * U419 + VLOOKUP(V419,Cennik!$A$4:$B436, 2, FALSE()) * W419 + VLOOKUP(X419,Cennik!$A$4:$B436, 2, FALSE()) * Y419 + VLOOKUP(Z419,Cennik!$A$4:$B436, 2, FALSE()) * AA419 + VLOOKUP(AB419,Cennik!$A$4:$B436, 2, FALSE()) * AC419 + VLOOKUP(AD419,Cennik!$A$4:$B436, 2, FALSE()) * AE419 + VLOOKUP(AF419,Cennik!$A$4:$B436, 2, FALSE()) * AG419 + VLOOKUP(AH419,Cennik!$A$4:$B436, 2, FALSE()) * AI419 + VLOOKUP(AJ419,Cennik!$A$4:$B436, 2, FALSE()) * AK419 + VLOOKUP("Stamina",Cennik!$A$4:$B436,2,FALSE()) * L419,"Brak wartości")</f>
        <v>Brak wartości</v>
      </c>
      <c r="F419" s="18" t="s">
        <v>4892</v>
      </c>
      <c r="G419" s="18">
        <v>1</v>
      </c>
      <c r="H419" s="18" t="s">
        <v>4531</v>
      </c>
      <c r="I419" s="18">
        <v>18</v>
      </c>
      <c r="J419" s="18" t="s">
        <v>5077</v>
      </c>
      <c r="K419" s="18">
        <v>18</v>
      </c>
      <c r="L419" s="18">
        <v>70</v>
      </c>
      <c r="M419" s="18" t="s">
        <v>12662</v>
      </c>
      <c r="N419" s="184" t="s">
        <v>6756</v>
      </c>
      <c r="O419" s="184">
        <v>1</v>
      </c>
      <c r="P419" s="677" t="s">
        <v>1047</v>
      </c>
      <c r="Q419" s="677">
        <v>11</v>
      </c>
      <c r="R419" s="675" t="s">
        <v>6820</v>
      </c>
      <c r="S419" s="675">
        <v>1</v>
      </c>
      <c r="T419" s="674" t="s">
        <v>4575</v>
      </c>
      <c r="U419" s="675">
        <v>3</v>
      </c>
      <c r="V419" s="672" t="s">
        <v>7470</v>
      </c>
      <c r="W419" s="672">
        <v>3</v>
      </c>
      <c r="X419" s="678" t="s">
        <v>1206</v>
      </c>
      <c r="Y419" s="678">
        <v>8</v>
      </c>
      <c r="Z419" s="679" t="s">
        <v>7475</v>
      </c>
      <c r="AA419" s="680">
        <v>1</v>
      </c>
      <c r="AB419" s="680" t="s">
        <v>7480</v>
      </c>
      <c r="AC419" s="680">
        <v>1</v>
      </c>
      <c r="AD419" s="681" t="s">
        <v>40</v>
      </c>
      <c r="AE419" s="681"/>
      <c r="AF419" s="18" t="s">
        <v>40</v>
      </c>
      <c r="AG419" s="18"/>
      <c r="AH419" s="184" t="s">
        <v>40</v>
      </c>
      <c r="AI419" s="184"/>
      <c r="AJ419" s="677" t="s">
        <v>40</v>
      </c>
      <c r="AK419" s="677"/>
    </row>
    <row r="420" spans="1:37" ht="12.75">
      <c r="A420" s="800"/>
      <c r="B420" s="801"/>
      <c r="C420" s="802"/>
      <c r="D420" s="803"/>
      <c r="E420" s="803"/>
      <c r="F420" s="804"/>
      <c r="G420" s="804"/>
      <c r="H420" s="804"/>
      <c r="I420" s="804"/>
      <c r="J420" s="804"/>
      <c r="K420" s="804"/>
      <c r="L420" s="804"/>
      <c r="M420" s="804"/>
      <c r="N420" s="805"/>
      <c r="O420" s="806">
        <v>1</v>
      </c>
      <c r="P420" s="807" t="s">
        <v>40</v>
      </c>
      <c r="Q420" s="795"/>
      <c r="R420" s="808" t="s">
        <v>40</v>
      </c>
      <c r="S420" s="809"/>
      <c r="T420" s="810" t="s">
        <v>40</v>
      </c>
      <c r="U420" s="811"/>
      <c r="V420" s="812" t="s">
        <v>40</v>
      </c>
      <c r="W420" s="813"/>
      <c r="X420" s="814" t="s">
        <v>40</v>
      </c>
      <c r="Y420" s="815"/>
      <c r="Z420" s="816" t="s">
        <v>40</v>
      </c>
      <c r="AA420" s="817"/>
      <c r="AB420" s="818" t="s">
        <v>40</v>
      </c>
      <c r="AC420" s="802"/>
      <c r="AD420" s="819" t="s">
        <v>40</v>
      </c>
      <c r="AE420" s="801"/>
      <c r="AF420" s="820" t="s">
        <v>40</v>
      </c>
      <c r="AG420" s="804"/>
      <c r="AH420" s="806" t="s">
        <v>40</v>
      </c>
      <c r="AI420" s="805"/>
      <c r="AJ420" s="807" t="s">
        <v>40</v>
      </c>
      <c r="AK420" s="795"/>
    </row>
    <row r="421" spans="1:37" ht="12.75">
      <c r="A421" s="797" t="s">
        <v>3320</v>
      </c>
      <c r="B421" s="821" t="s">
        <v>5140</v>
      </c>
      <c r="C421" s="168">
        <v>4</v>
      </c>
      <c r="D421" s="54" t="e">
        <f t="shared" ref="D421:D427" ca="1" si="28">E421/G421</f>
        <v>#VALUE!</v>
      </c>
      <c r="E421" s="54" t="str">
        <f ca="1">IFERROR(VLOOKUP(N421,Cennik!$A$4:$B436, 2, FALSE()) * O421 + VLOOKUP(P421,Cennik!$A$4:$B436, 2, FALSE()) * Q421 + VLOOKUP(R421,Cennik!$A$4:$B436, 2, FALSE()) * S421 + VLOOKUP(T421,Cennik!$A$4:$B436, 2, FALSE()) * U421 + VLOOKUP(V421,Cennik!$A$4:$B436, 2, FALSE()) * W421 + VLOOKUP(X421,Cennik!$A$4:$B436, 2, FALSE()) * Y421 + VLOOKUP(Z421,Cennik!$A$4:$B436, 2, FALSE()) * AA421 + VLOOKUP(AB421,Cennik!$A$4:$B436, 2, FALSE()) * AC421 + VLOOKUP(AD421,Cennik!$A$4:$B436, 2, FALSE()) * AE421 + VLOOKUP(AF421,Cennik!$A$4:$B436, 2, FALSE()) * AG421 + VLOOKUP(AH421,Cennik!$A$4:$B436, 2, FALSE()) * AI421 + VLOOKUP(AJ421,Cennik!$A$4:$B436, 2, FALSE()) * AK421 + VLOOKUP("Stamina",Cennik!$A$4:$B436,2,FALSE()) * L421,"Brak wartości")</f>
        <v>Brak wartości</v>
      </c>
      <c r="F421" s="37" t="s">
        <v>4979</v>
      </c>
      <c r="G421" s="18">
        <v>1</v>
      </c>
      <c r="H421" s="18" t="s">
        <v>4531</v>
      </c>
      <c r="I421" s="18">
        <v>20</v>
      </c>
      <c r="J421" s="5" t="s">
        <v>5141</v>
      </c>
      <c r="K421" s="18">
        <v>15</v>
      </c>
      <c r="L421" s="18">
        <v>80</v>
      </c>
      <c r="M421" s="18" t="s">
        <v>12662</v>
      </c>
      <c r="N421" s="184" t="s">
        <v>6756</v>
      </c>
      <c r="O421" s="184">
        <v>1</v>
      </c>
      <c r="P421" s="677" t="s">
        <v>1047</v>
      </c>
      <c r="Q421" s="677">
        <v>13</v>
      </c>
      <c r="R421" s="675" t="s">
        <v>6820</v>
      </c>
      <c r="S421" s="675">
        <v>1</v>
      </c>
      <c r="T421" s="674" t="s">
        <v>4575</v>
      </c>
      <c r="U421" s="675">
        <v>4</v>
      </c>
      <c r="V421" s="672" t="s">
        <v>7470</v>
      </c>
      <c r="W421" s="672">
        <v>4</v>
      </c>
      <c r="X421" s="678" t="s">
        <v>1128</v>
      </c>
      <c r="Y421" s="678">
        <v>6</v>
      </c>
      <c r="Z421" s="679" t="s">
        <v>7475</v>
      </c>
      <c r="AA421" s="680">
        <v>1</v>
      </c>
      <c r="AB421" s="680" t="s">
        <v>7480</v>
      </c>
      <c r="AC421" s="680">
        <v>2</v>
      </c>
      <c r="AD421" s="681" t="s">
        <v>7483</v>
      </c>
      <c r="AE421" s="681">
        <v>2</v>
      </c>
      <c r="AF421" s="18" t="s">
        <v>40</v>
      </c>
      <c r="AG421" s="18"/>
      <c r="AH421" s="184" t="s">
        <v>40</v>
      </c>
      <c r="AI421" s="184"/>
      <c r="AJ421" s="677" t="s">
        <v>40</v>
      </c>
      <c r="AK421" s="677"/>
    </row>
    <row r="422" spans="1:37" ht="12.75">
      <c r="A422" s="797" t="s">
        <v>3320</v>
      </c>
      <c r="B422" s="821" t="s">
        <v>5144</v>
      </c>
      <c r="C422" s="168">
        <v>4</v>
      </c>
      <c r="D422" s="54" t="e">
        <f t="shared" ca="1" si="28"/>
        <v>#VALUE!</v>
      </c>
      <c r="E422" s="54" t="str">
        <f ca="1">IFERROR(VLOOKUP(N422,Cennik!$A$4:$B436, 2, FALSE()) * O422 + VLOOKUP(P422,Cennik!$A$4:$B436, 2, FALSE()) * Q422 + VLOOKUP(R422,Cennik!$A$4:$B436, 2, FALSE()) * S422 + VLOOKUP(T422,Cennik!$A$4:$B436, 2, FALSE()) * U422 + VLOOKUP(V422,Cennik!$A$4:$B436, 2, FALSE()) * W422 + VLOOKUP(X422,Cennik!$A$4:$B436, 2, FALSE()) * Y422 + VLOOKUP(Z422,Cennik!$A$4:$B436, 2, FALSE()) * AA422 + VLOOKUP(AB422,Cennik!$A$4:$B436, 2, FALSE()) * AC422 + VLOOKUP(AD422,Cennik!$A$4:$B436, 2, FALSE()) * AE422 + VLOOKUP(AF422,Cennik!$A$4:$B436, 2, FALSE()) * AG422 + VLOOKUP(AH422,Cennik!$A$4:$B436, 2, FALSE()) * AI422 + VLOOKUP(AJ422,Cennik!$A$4:$B436, 2, FALSE()) * AK422 + VLOOKUP("Stamina",Cennik!$A$4:$B436,2,FALSE()) * L422,"Brak wartości")</f>
        <v>Brak wartości</v>
      </c>
      <c r="F422" s="37" t="s">
        <v>4979</v>
      </c>
      <c r="G422" s="18">
        <v>1</v>
      </c>
      <c r="H422" s="18" t="s">
        <v>4531</v>
      </c>
      <c r="I422" s="18">
        <v>20</v>
      </c>
      <c r="J422" s="5" t="s">
        <v>5145</v>
      </c>
      <c r="K422" s="18">
        <v>15</v>
      </c>
      <c r="L422" s="18">
        <v>80</v>
      </c>
      <c r="M422" s="18" t="s">
        <v>12662</v>
      </c>
      <c r="N422" s="184" t="s">
        <v>6756</v>
      </c>
      <c r="O422" s="184">
        <v>1</v>
      </c>
      <c r="P422" s="677" t="s">
        <v>1047</v>
      </c>
      <c r="Q422" s="677">
        <v>13</v>
      </c>
      <c r="R422" s="675" t="s">
        <v>6820</v>
      </c>
      <c r="S422" s="675">
        <v>1</v>
      </c>
      <c r="T422" s="674" t="s">
        <v>4575</v>
      </c>
      <c r="U422" s="675">
        <v>4</v>
      </c>
      <c r="V422" s="672" t="s">
        <v>7470</v>
      </c>
      <c r="W422" s="672">
        <v>4</v>
      </c>
      <c r="X422" s="678" t="s">
        <v>1128</v>
      </c>
      <c r="Y422" s="678">
        <v>6</v>
      </c>
      <c r="Z422" s="679" t="s">
        <v>7475</v>
      </c>
      <c r="AA422" s="680">
        <v>1</v>
      </c>
      <c r="AB422" s="680" t="s">
        <v>7480</v>
      </c>
      <c r="AC422" s="680">
        <v>2</v>
      </c>
      <c r="AD422" s="681" t="s">
        <v>7483</v>
      </c>
      <c r="AE422" s="681">
        <v>2</v>
      </c>
      <c r="AF422" s="18" t="s">
        <v>40</v>
      </c>
      <c r="AG422" s="18"/>
      <c r="AH422" s="184" t="s">
        <v>40</v>
      </c>
      <c r="AI422" s="184"/>
      <c r="AJ422" s="677" t="s">
        <v>40</v>
      </c>
      <c r="AK422" s="677"/>
    </row>
    <row r="423" spans="1:37" ht="12.75">
      <c r="A423" s="797" t="s">
        <v>3320</v>
      </c>
      <c r="B423" s="821" t="s">
        <v>5148</v>
      </c>
      <c r="C423" s="680">
        <v>4</v>
      </c>
      <c r="D423" s="54" t="e">
        <f t="shared" ca="1" si="28"/>
        <v>#VALUE!</v>
      </c>
      <c r="E423" s="54" t="str">
        <f ca="1">IFERROR(VLOOKUP(N423,Cennik!$A$4:$B436, 2, FALSE()) * O423 + VLOOKUP(P423,Cennik!$A$4:$B436, 2, FALSE()) * Q423 + VLOOKUP(R423,Cennik!$A$4:$B436, 2, FALSE()) * S423 + VLOOKUP(T423,Cennik!$A$4:$B436, 2, FALSE()) * U423 + VLOOKUP(V423,Cennik!$A$4:$B436, 2, FALSE()) * W423 + VLOOKUP(X423,Cennik!$A$4:$B436, 2, FALSE()) * Y423 + VLOOKUP(Z423,Cennik!$A$4:$B436, 2, FALSE()) * AA423 + VLOOKUP(AB423,Cennik!$A$4:$B436, 2, FALSE()) * AC423 + VLOOKUP(AD423,Cennik!$A$4:$B436, 2, FALSE()) * AE423 + VLOOKUP(AF423,Cennik!$A$4:$B436, 2, FALSE()) * AG423 + VLOOKUP(AH423,Cennik!$A$4:$B436, 2, FALSE()) * AI423 + VLOOKUP(AJ423,Cennik!$A$4:$B436, 2, FALSE()) * AK423 + VLOOKUP("Stamina",Cennik!$A$4:$B436,2,FALSE()) * L423,"Brak wartości")</f>
        <v>Brak wartości</v>
      </c>
      <c r="F423" s="18" t="s">
        <v>4979</v>
      </c>
      <c r="G423" s="18">
        <v>1</v>
      </c>
      <c r="H423" s="18" t="s">
        <v>4531</v>
      </c>
      <c r="I423" s="18">
        <v>20</v>
      </c>
      <c r="J423" s="18" t="s">
        <v>5149</v>
      </c>
      <c r="K423" s="18">
        <v>15</v>
      </c>
      <c r="L423" s="18">
        <v>80</v>
      </c>
      <c r="M423" s="18" t="s">
        <v>12662</v>
      </c>
      <c r="N423" s="184" t="s">
        <v>6756</v>
      </c>
      <c r="O423" s="184">
        <v>1</v>
      </c>
      <c r="P423" s="677" t="s">
        <v>1047</v>
      </c>
      <c r="Q423" s="677">
        <v>13</v>
      </c>
      <c r="R423" s="675" t="s">
        <v>6820</v>
      </c>
      <c r="S423" s="675">
        <v>1</v>
      </c>
      <c r="T423" s="674" t="s">
        <v>4575</v>
      </c>
      <c r="U423" s="675">
        <v>4</v>
      </c>
      <c r="V423" s="672" t="s">
        <v>7470</v>
      </c>
      <c r="W423" s="672">
        <v>4</v>
      </c>
      <c r="X423" s="678" t="s">
        <v>1128</v>
      </c>
      <c r="Y423" s="678">
        <v>6</v>
      </c>
      <c r="Z423" s="679" t="s">
        <v>7475</v>
      </c>
      <c r="AA423" s="680">
        <v>1</v>
      </c>
      <c r="AB423" s="680" t="s">
        <v>7480</v>
      </c>
      <c r="AC423" s="680">
        <v>2</v>
      </c>
      <c r="AD423" s="681" t="s">
        <v>7483</v>
      </c>
      <c r="AE423" s="681">
        <v>2</v>
      </c>
      <c r="AF423" s="18" t="s">
        <v>40</v>
      </c>
      <c r="AG423" s="18"/>
      <c r="AH423" s="184" t="s">
        <v>40</v>
      </c>
      <c r="AI423" s="184"/>
      <c r="AJ423" s="677" t="s">
        <v>40</v>
      </c>
      <c r="AK423" s="677"/>
    </row>
    <row r="424" spans="1:37" ht="12.75">
      <c r="A424" s="797" t="s">
        <v>3320</v>
      </c>
      <c r="B424" s="821" t="s">
        <v>5152</v>
      </c>
      <c r="C424" s="680">
        <v>4</v>
      </c>
      <c r="D424" s="54" t="e">
        <f t="shared" ca="1" si="28"/>
        <v>#VALUE!</v>
      </c>
      <c r="E424" s="54" t="str">
        <f ca="1">IFERROR(VLOOKUP(N424,Cennik!$A$4:$B436, 2, FALSE()) * O424 + VLOOKUP(P424,Cennik!$A$4:$B436, 2, FALSE()) * Q424 + VLOOKUP(R424,Cennik!$A$4:$B436, 2, FALSE()) * S424 + VLOOKUP(T424,Cennik!$A$4:$B436, 2, FALSE()) * U424 + VLOOKUP(V424,Cennik!$A$4:$B436, 2, FALSE()) * W424 + VLOOKUP(X424,Cennik!$A$4:$B436, 2, FALSE()) * Y424 + VLOOKUP(Z424,Cennik!$A$4:$B436, 2, FALSE()) * AA424 + VLOOKUP(AB424,Cennik!$A$4:$B436, 2, FALSE()) * AC424 + VLOOKUP(AD424,Cennik!$A$4:$B436, 2, FALSE()) * AE424 + VLOOKUP(AF424,Cennik!$A$4:$B436, 2, FALSE()) * AG424 + VLOOKUP(AH424,Cennik!$A$4:$B436, 2, FALSE()) * AI424 + VLOOKUP(AJ424,Cennik!$A$4:$B436, 2, FALSE()) * AK424 + VLOOKUP("Stamina",Cennik!$A$4:$B436,2,FALSE()) * L424,"Brak wartości")</f>
        <v>Brak wartości</v>
      </c>
      <c r="F424" s="18" t="s">
        <v>4979</v>
      </c>
      <c r="G424" s="18">
        <v>1</v>
      </c>
      <c r="H424" s="18" t="s">
        <v>4531</v>
      </c>
      <c r="I424" s="18">
        <v>20</v>
      </c>
      <c r="J424" s="18" t="s">
        <v>5153</v>
      </c>
      <c r="K424" s="18">
        <v>15</v>
      </c>
      <c r="L424" s="18">
        <v>80</v>
      </c>
      <c r="M424" s="18" t="s">
        <v>12662</v>
      </c>
      <c r="N424" s="184" t="s">
        <v>6756</v>
      </c>
      <c r="O424" s="184">
        <v>1</v>
      </c>
      <c r="P424" s="677" t="s">
        <v>1047</v>
      </c>
      <c r="Q424" s="677">
        <v>13</v>
      </c>
      <c r="R424" s="675" t="s">
        <v>6820</v>
      </c>
      <c r="S424" s="675">
        <v>1</v>
      </c>
      <c r="T424" s="674" t="s">
        <v>4575</v>
      </c>
      <c r="U424" s="675">
        <v>4</v>
      </c>
      <c r="V424" s="672" t="s">
        <v>7470</v>
      </c>
      <c r="W424" s="672">
        <v>4</v>
      </c>
      <c r="X424" s="678" t="s">
        <v>1128</v>
      </c>
      <c r="Y424" s="678">
        <v>6</v>
      </c>
      <c r="Z424" s="679" t="s">
        <v>7475</v>
      </c>
      <c r="AA424" s="680">
        <v>1</v>
      </c>
      <c r="AB424" s="680" t="s">
        <v>7480</v>
      </c>
      <c r="AC424" s="680">
        <v>2</v>
      </c>
      <c r="AD424" s="681" t="s">
        <v>7483</v>
      </c>
      <c r="AE424" s="681">
        <v>2</v>
      </c>
      <c r="AF424" s="18" t="s">
        <v>40</v>
      </c>
      <c r="AG424" s="18"/>
      <c r="AH424" s="184" t="s">
        <v>40</v>
      </c>
      <c r="AI424" s="184"/>
      <c r="AJ424" s="677" t="s">
        <v>40</v>
      </c>
      <c r="AK424" s="677"/>
    </row>
    <row r="425" spans="1:37" ht="12.75">
      <c r="A425" s="797" t="s">
        <v>3320</v>
      </c>
      <c r="B425" s="821" t="s">
        <v>5176</v>
      </c>
      <c r="C425" s="680">
        <v>4</v>
      </c>
      <c r="D425" s="54" t="e">
        <f t="shared" ca="1" si="28"/>
        <v>#VALUE!</v>
      </c>
      <c r="E425" s="54" t="str">
        <f ca="1">IFERROR(VLOOKUP(N425,Cennik!$A$4:$B436, 2, FALSE()) * O425 + VLOOKUP(P425,Cennik!$A$4:$B436, 2, FALSE()) * Q425 + VLOOKUP(R425,Cennik!$A$4:$B436, 2, FALSE()) * S425 + VLOOKUP(T425,Cennik!$A$4:$B436, 2, FALSE()) * U425 + VLOOKUP(V425,Cennik!$A$4:$B436, 2, FALSE()) * W425 + VLOOKUP(X425,Cennik!$A$4:$B436, 2, FALSE()) * Y425 + VLOOKUP(Z425,Cennik!$A$4:$B436, 2, FALSE()) * AA425 + VLOOKUP(AB425,Cennik!$A$4:$B436, 2, FALSE()) * AC425 + VLOOKUP(AD425,Cennik!$A$4:$B436, 2, FALSE()) * AE425 + VLOOKUP(AF425,Cennik!$A$4:$B436, 2, FALSE()) * AG425 + VLOOKUP(AH425,Cennik!$A$4:$B436, 2, FALSE()) * AI425 + VLOOKUP(AJ425,Cennik!$A$4:$B436, 2, FALSE()) * AK425 + VLOOKUP("Stamina",Cennik!$A$4:$B436,2,FALSE()) * L425,"Brak wartości")</f>
        <v>Brak wartości</v>
      </c>
      <c r="F425" s="18" t="s">
        <v>4979</v>
      </c>
      <c r="G425" s="18">
        <v>1</v>
      </c>
      <c r="H425" s="18" t="s">
        <v>4531</v>
      </c>
      <c r="I425" s="18">
        <v>20</v>
      </c>
      <c r="J425" s="18" t="s">
        <v>5177</v>
      </c>
      <c r="K425" s="18">
        <v>15</v>
      </c>
      <c r="L425" s="18">
        <v>80</v>
      </c>
      <c r="M425" s="18" t="s">
        <v>12662</v>
      </c>
      <c r="N425" s="184" t="s">
        <v>6756</v>
      </c>
      <c r="O425" s="184">
        <v>1</v>
      </c>
      <c r="P425" s="677" t="s">
        <v>1047</v>
      </c>
      <c r="Q425" s="677">
        <v>13</v>
      </c>
      <c r="R425" s="675" t="s">
        <v>6820</v>
      </c>
      <c r="S425" s="675">
        <v>1</v>
      </c>
      <c r="T425" s="674" t="s">
        <v>4575</v>
      </c>
      <c r="U425" s="675">
        <v>4</v>
      </c>
      <c r="V425" s="672" t="s">
        <v>7470</v>
      </c>
      <c r="W425" s="672">
        <v>4</v>
      </c>
      <c r="X425" s="678" t="s">
        <v>1128</v>
      </c>
      <c r="Y425" s="678">
        <v>6</v>
      </c>
      <c r="Z425" s="679" t="s">
        <v>7475</v>
      </c>
      <c r="AA425" s="680">
        <v>1</v>
      </c>
      <c r="AB425" s="680" t="s">
        <v>7480</v>
      </c>
      <c r="AC425" s="680">
        <v>2</v>
      </c>
      <c r="AD425" s="681" t="s">
        <v>7483</v>
      </c>
      <c r="AE425" s="681">
        <v>2</v>
      </c>
      <c r="AF425" s="18" t="s">
        <v>40</v>
      </c>
      <c r="AG425" s="18"/>
      <c r="AH425" s="184" t="s">
        <v>40</v>
      </c>
      <c r="AI425" s="184"/>
      <c r="AJ425" s="677" t="s">
        <v>40</v>
      </c>
      <c r="AK425" s="677"/>
    </row>
    <row r="426" spans="1:37" ht="12.75">
      <c r="A426" s="797" t="s">
        <v>3320</v>
      </c>
      <c r="B426" s="821" t="s">
        <v>5180</v>
      </c>
      <c r="C426" s="168">
        <v>4</v>
      </c>
      <c r="D426" s="54" t="e">
        <f t="shared" ca="1" si="28"/>
        <v>#VALUE!</v>
      </c>
      <c r="E426" s="54" t="str">
        <f ca="1">IFERROR(VLOOKUP(N426,Cennik!$A$4:$B436, 2, FALSE()) * O426 + VLOOKUP(P426,Cennik!$A$4:$B436, 2, FALSE()) * Q426 + VLOOKUP(R426,Cennik!$A$4:$B436, 2, FALSE()) * S426 + VLOOKUP(T426,Cennik!$A$4:$B436, 2, FALSE()) * U426 + VLOOKUP(V426,Cennik!$A$4:$B436, 2, FALSE()) * W426 + VLOOKUP(X426,Cennik!$A$4:$B436, 2, FALSE()) * Y426 + VLOOKUP(Z426,Cennik!$A$4:$B436, 2, FALSE()) * AA426 + VLOOKUP(AB426,Cennik!$A$4:$B436, 2, FALSE()) * AC426 + VLOOKUP(AD426,Cennik!$A$4:$B436, 2, FALSE()) * AE426 + VLOOKUP(AF426,Cennik!$A$4:$B436, 2, FALSE()) * AG426 + VLOOKUP(AH426,Cennik!$A$4:$B436, 2, FALSE()) * AI426 + VLOOKUP(AJ426,Cennik!$A$4:$B436, 2, FALSE()) * AK426 + VLOOKUP("Stamina",Cennik!$A$4:$B436,2,FALSE()) * L426,"Brak wartości")</f>
        <v>Brak wartości</v>
      </c>
      <c r="F426" s="18" t="s">
        <v>4979</v>
      </c>
      <c r="G426" s="18">
        <v>1</v>
      </c>
      <c r="H426" s="18" t="s">
        <v>4531</v>
      </c>
      <c r="I426" s="18">
        <v>20</v>
      </c>
      <c r="J426" s="18" t="s">
        <v>5181</v>
      </c>
      <c r="K426" s="18">
        <v>15</v>
      </c>
      <c r="L426" s="18">
        <v>80</v>
      </c>
      <c r="M426" s="18" t="s">
        <v>12662</v>
      </c>
      <c r="N426" s="184" t="s">
        <v>6756</v>
      </c>
      <c r="O426" s="184">
        <v>1</v>
      </c>
      <c r="P426" s="677" t="s">
        <v>1047</v>
      </c>
      <c r="Q426" s="677">
        <v>13</v>
      </c>
      <c r="R426" s="675" t="s">
        <v>6820</v>
      </c>
      <c r="S426" s="675">
        <v>1</v>
      </c>
      <c r="T426" s="674" t="s">
        <v>4575</v>
      </c>
      <c r="U426" s="675">
        <v>4</v>
      </c>
      <c r="V426" s="672" t="s">
        <v>7470</v>
      </c>
      <c r="W426" s="672">
        <v>4</v>
      </c>
      <c r="X426" s="678" t="s">
        <v>1128</v>
      </c>
      <c r="Y426" s="678">
        <v>6</v>
      </c>
      <c r="Z426" s="679" t="s">
        <v>7475</v>
      </c>
      <c r="AA426" s="680">
        <v>1</v>
      </c>
      <c r="AB426" s="680" t="s">
        <v>7480</v>
      </c>
      <c r="AC426" s="680">
        <v>2</v>
      </c>
      <c r="AD426" s="681" t="s">
        <v>7483</v>
      </c>
      <c r="AE426" s="681">
        <v>2</v>
      </c>
      <c r="AF426" s="18" t="s">
        <v>40</v>
      </c>
      <c r="AG426" s="18"/>
      <c r="AH426" s="184" t="s">
        <v>40</v>
      </c>
      <c r="AI426" s="184"/>
      <c r="AJ426" s="677" t="s">
        <v>40</v>
      </c>
      <c r="AK426" s="677"/>
    </row>
    <row r="427" spans="1:37" ht="12.75">
      <c r="A427" s="797" t="s">
        <v>3320</v>
      </c>
      <c r="B427" s="821" t="s">
        <v>5184</v>
      </c>
      <c r="C427" s="680">
        <v>4</v>
      </c>
      <c r="D427" s="54" t="e">
        <f t="shared" ca="1" si="28"/>
        <v>#VALUE!</v>
      </c>
      <c r="E427" s="54" t="str">
        <f ca="1">IFERROR(VLOOKUP(N427,Cennik!$A$4:$B436, 2, FALSE()) * O427 + VLOOKUP(P427,Cennik!$A$4:$B436, 2, FALSE()) * Q427 + VLOOKUP(R427,Cennik!$A$4:$B436, 2, FALSE()) * S427 + VLOOKUP(T427,Cennik!$A$4:$B436, 2, FALSE()) * U427 + VLOOKUP(V427,Cennik!$A$4:$B436, 2, FALSE()) * W427 + VLOOKUP(X427,Cennik!$A$4:$B436, 2, FALSE()) * Y427 + VLOOKUP(Z427,Cennik!$A$4:$B436, 2, FALSE()) * AA427 + VLOOKUP(AB427,Cennik!$A$4:$B436, 2, FALSE()) * AC427 + VLOOKUP(AD427,Cennik!$A$4:$B436, 2, FALSE()) * AE427 + VLOOKUP(AF427,Cennik!$A$4:$B436, 2, FALSE()) * AG427 + VLOOKUP(AH427,Cennik!$A$4:$B436, 2, FALSE()) * AI427 + VLOOKUP(AJ427,Cennik!$A$4:$B436, 2, FALSE()) * AK427 + VLOOKUP("Stamina",Cennik!$A$4:$B436,2,FALSE()) * L427,"Brak wartości")</f>
        <v>Brak wartości</v>
      </c>
      <c r="F427" s="18" t="s">
        <v>4979</v>
      </c>
      <c r="G427" s="18">
        <v>1</v>
      </c>
      <c r="H427" s="18" t="s">
        <v>4531</v>
      </c>
      <c r="I427" s="18">
        <v>20</v>
      </c>
      <c r="J427" s="18" t="s">
        <v>5185</v>
      </c>
      <c r="K427" s="18">
        <v>15</v>
      </c>
      <c r="L427" s="18">
        <v>80</v>
      </c>
      <c r="M427" s="18" t="s">
        <v>12662</v>
      </c>
      <c r="N427" s="184" t="s">
        <v>6756</v>
      </c>
      <c r="O427" s="184">
        <v>1</v>
      </c>
      <c r="P427" s="677" t="s">
        <v>1047</v>
      </c>
      <c r="Q427" s="677">
        <v>13</v>
      </c>
      <c r="R427" s="675" t="s">
        <v>6820</v>
      </c>
      <c r="S427" s="675">
        <v>1</v>
      </c>
      <c r="T427" s="674" t="s">
        <v>4575</v>
      </c>
      <c r="U427" s="675">
        <v>4</v>
      </c>
      <c r="V427" s="672" t="s">
        <v>7470</v>
      </c>
      <c r="W427" s="672">
        <v>4</v>
      </c>
      <c r="X427" s="678" t="s">
        <v>1128</v>
      </c>
      <c r="Y427" s="678">
        <v>6</v>
      </c>
      <c r="Z427" s="679" t="s">
        <v>7475</v>
      </c>
      <c r="AA427" s="680">
        <v>1</v>
      </c>
      <c r="AB427" s="680" t="s">
        <v>7480</v>
      </c>
      <c r="AC427" s="680">
        <v>2</v>
      </c>
      <c r="AD427" s="681" t="s">
        <v>7483</v>
      </c>
      <c r="AE427" s="681">
        <v>2</v>
      </c>
      <c r="AF427" s="18" t="s">
        <v>40</v>
      </c>
      <c r="AG427" s="18"/>
      <c r="AH427" s="184" t="s">
        <v>40</v>
      </c>
      <c r="AI427" s="184"/>
      <c r="AJ427" s="677" t="s">
        <v>40</v>
      </c>
      <c r="AK427" s="677"/>
    </row>
    <row r="428" spans="1:37" ht="12.75">
      <c r="A428" s="800"/>
      <c r="B428" s="801"/>
      <c r="C428" s="802"/>
      <c r="D428" s="803"/>
      <c r="E428" s="803"/>
      <c r="F428" s="804"/>
      <c r="G428" s="804"/>
      <c r="H428" s="804"/>
      <c r="I428" s="804"/>
      <c r="J428" s="804"/>
      <c r="K428" s="804"/>
      <c r="L428" s="804"/>
      <c r="M428" s="804"/>
      <c r="N428" s="805"/>
      <c r="O428" s="806">
        <v>1</v>
      </c>
      <c r="P428" s="807" t="s">
        <v>40</v>
      </c>
      <c r="Q428" s="795"/>
      <c r="R428" s="808" t="s">
        <v>40</v>
      </c>
      <c r="S428" s="809"/>
      <c r="T428" s="810" t="s">
        <v>40</v>
      </c>
      <c r="U428" s="811"/>
      <c r="V428" s="812" t="s">
        <v>40</v>
      </c>
      <c r="W428" s="813"/>
      <c r="X428" s="814" t="s">
        <v>40</v>
      </c>
      <c r="Y428" s="815"/>
      <c r="Z428" s="816" t="s">
        <v>40</v>
      </c>
      <c r="AA428" s="817"/>
      <c r="AB428" s="818" t="s">
        <v>40</v>
      </c>
      <c r="AC428" s="802"/>
      <c r="AD428" s="819" t="s">
        <v>40</v>
      </c>
      <c r="AE428" s="801"/>
      <c r="AF428" s="820" t="s">
        <v>40</v>
      </c>
      <c r="AG428" s="804"/>
      <c r="AH428" s="806" t="s">
        <v>40</v>
      </c>
      <c r="AI428" s="805"/>
      <c r="AJ428" s="807" t="s">
        <v>40</v>
      </c>
      <c r="AK428" s="795"/>
    </row>
    <row r="429" spans="1:37" ht="12.75">
      <c r="A429" s="797" t="s">
        <v>3320</v>
      </c>
      <c r="B429" s="780" t="s">
        <v>5209</v>
      </c>
      <c r="C429" s="680">
        <v>5</v>
      </c>
      <c r="D429" s="54" t="e">
        <f t="shared" ref="D429:D433" ca="1" si="29">E429/G429</f>
        <v>#VALUE!</v>
      </c>
      <c r="E429" s="54" t="str">
        <f ca="1">IFERROR(VLOOKUP(N429,Cennik!$A$4:$B436, 2, FALSE()) * O429 + VLOOKUP(P429,Cennik!$A$4:$B436, 2, FALSE()) * Q429 + VLOOKUP(R429,Cennik!$A$4:$B436, 2, FALSE()) * S429 + VLOOKUP(T429,Cennik!$A$4:$B436, 2, FALSE()) * U429 + VLOOKUP(V429,Cennik!$A$4:$B436, 2, FALSE()) * W429 + VLOOKUP(X429,Cennik!$A$4:$B436, 2, FALSE()) * Y429 + VLOOKUP(Z429,Cennik!$A$4:$B436, 2, FALSE()) * AA429 + VLOOKUP(AB429,Cennik!$A$4:$B436, 2, FALSE()) * AC429 + VLOOKUP(AD429,Cennik!$A$4:$B436, 2, FALSE()) * AE429 + VLOOKUP(AF429,Cennik!$A$4:$B436, 2, FALSE()) * AG429 + VLOOKUP(AH429,Cennik!$A$4:$B436, 2, FALSE()) * AI429 + VLOOKUP(AJ429,Cennik!$A$4:$B436, 2, FALSE()) * AK429 + VLOOKUP("Stamina",Cennik!$A$4:$B436,2,FALSE()) * L429,"Brak wartości")</f>
        <v>Brak wartości</v>
      </c>
      <c r="F429" s="18" t="s">
        <v>13543</v>
      </c>
      <c r="G429" s="18">
        <v>1</v>
      </c>
      <c r="H429" s="18" t="s">
        <v>4531</v>
      </c>
      <c r="I429" s="18">
        <v>25</v>
      </c>
      <c r="J429" s="5" t="s">
        <v>5210</v>
      </c>
      <c r="K429" s="18">
        <v>20</v>
      </c>
      <c r="L429" s="18">
        <v>100</v>
      </c>
      <c r="M429" s="18" t="s">
        <v>12662</v>
      </c>
      <c r="N429" s="184" t="s">
        <v>6756</v>
      </c>
      <c r="O429" s="184">
        <v>1</v>
      </c>
      <c r="P429" s="677" t="s">
        <v>1047</v>
      </c>
      <c r="Q429" s="677">
        <v>15</v>
      </c>
      <c r="R429" s="675" t="s">
        <v>6840</v>
      </c>
      <c r="S429" s="675">
        <v>1</v>
      </c>
      <c r="T429" s="674" t="s">
        <v>4575</v>
      </c>
      <c r="U429" s="675">
        <v>5</v>
      </c>
      <c r="V429" s="672" t="s">
        <v>7470</v>
      </c>
      <c r="W429" s="672">
        <v>5</v>
      </c>
      <c r="X429" s="678" t="s">
        <v>1128</v>
      </c>
      <c r="Y429" s="678">
        <v>8</v>
      </c>
      <c r="Z429" s="679" t="s">
        <v>7475</v>
      </c>
      <c r="AA429" s="680">
        <v>1</v>
      </c>
      <c r="AB429" s="680" t="s">
        <v>7480</v>
      </c>
      <c r="AC429" s="680">
        <v>2</v>
      </c>
      <c r="AD429" s="681" t="s">
        <v>7483</v>
      </c>
      <c r="AE429" s="681">
        <v>2</v>
      </c>
      <c r="AF429" s="18" t="s">
        <v>7486</v>
      </c>
      <c r="AG429" s="18">
        <v>1</v>
      </c>
      <c r="AH429" s="184" t="s">
        <v>8168</v>
      </c>
      <c r="AI429" s="184">
        <v>2</v>
      </c>
      <c r="AJ429" s="677" t="s">
        <v>40</v>
      </c>
      <c r="AK429" s="677"/>
    </row>
    <row r="430" spans="1:37" ht="12.75">
      <c r="A430" s="797" t="s">
        <v>3320</v>
      </c>
      <c r="B430" s="780" t="s">
        <v>5213</v>
      </c>
      <c r="C430" s="680">
        <v>5</v>
      </c>
      <c r="D430" s="54" t="e">
        <f t="shared" ca="1" si="29"/>
        <v>#VALUE!</v>
      </c>
      <c r="E430" s="54" t="str">
        <f ca="1">IFERROR(VLOOKUP(N430,Cennik!$A$4:$B436, 2, FALSE()) * O430 + VLOOKUP(P430,Cennik!$A$4:$B436, 2, FALSE()) * Q430 + VLOOKUP(R430,Cennik!$A$4:$B436, 2, FALSE()) * S430 + VLOOKUP(T430,Cennik!$A$4:$B436, 2, FALSE()) * U430 + VLOOKUP(V430,Cennik!$A$4:$B436, 2, FALSE()) * W430 + VLOOKUP(X430,Cennik!$A$4:$B436, 2, FALSE()) * Y430 + VLOOKUP(Z430,Cennik!$A$4:$B436, 2, FALSE()) * AA430 + VLOOKUP(AB430,Cennik!$A$4:$B436, 2, FALSE()) * AC430 + VLOOKUP(AD430,Cennik!$A$4:$B436, 2, FALSE()) * AE430 + VLOOKUP(AF430,Cennik!$A$4:$B436, 2, FALSE()) * AG430 + VLOOKUP(AH430,Cennik!$A$4:$B436, 2, FALSE()) * AI430 + VLOOKUP(AJ430,Cennik!$A$4:$B436, 2, FALSE()) * AK430 + VLOOKUP("Stamina",Cennik!$A$4:$B436,2,FALSE()) * L430,"Brak wartości")</f>
        <v>Brak wartości</v>
      </c>
      <c r="F430" s="18" t="s">
        <v>13543</v>
      </c>
      <c r="G430" s="18">
        <v>1</v>
      </c>
      <c r="H430" s="18" t="s">
        <v>4531</v>
      </c>
      <c r="I430" s="18">
        <v>25</v>
      </c>
      <c r="J430" s="18" t="s">
        <v>5214</v>
      </c>
      <c r="K430" s="18">
        <v>20</v>
      </c>
      <c r="L430" s="18">
        <v>100</v>
      </c>
      <c r="M430" s="18" t="s">
        <v>12662</v>
      </c>
      <c r="N430" s="184" t="s">
        <v>6756</v>
      </c>
      <c r="O430" s="184">
        <v>1</v>
      </c>
      <c r="P430" s="677" t="s">
        <v>1047</v>
      </c>
      <c r="Q430" s="677">
        <v>15</v>
      </c>
      <c r="R430" s="675" t="s">
        <v>6840</v>
      </c>
      <c r="S430" s="675">
        <v>1</v>
      </c>
      <c r="T430" s="674" t="s">
        <v>4575</v>
      </c>
      <c r="U430" s="675">
        <v>5</v>
      </c>
      <c r="V430" s="672" t="s">
        <v>7470</v>
      </c>
      <c r="W430" s="672">
        <v>5</v>
      </c>
      <c r="X430" s="678" t="s">
        <v>1128</v>
      </c>
      <c r="Y430" s="678">
        <v>8</v>
      </c>
      <c r="Z430" s="679" t="s">
        <v>7475</v>
      </c>
      <c r="AA430" s="680">
        <v>1</v>
      </c>
      <c r="AB430" s="680" t="s">
        <v>7480</v>
      </c>
      <c r="AC430" s="680">
        <v>2</v>
      </c>
      <c r="AD430" s="681" t="s">
        <v>7483</v>
      </c>
      <c r="AE430" s="681">
        <v>2</v>
      </c>
      <c r="AF430" s="18" t="s">
        <v>7486</v>
      </c>
      <c r="AG430" s="18">
        <v>1</v>
      </c>
      <c r="AH430" s="184" t="s">
        <v>8168</v>
      </c>
      <c r="AI430" s="184">
        <v>2</v>
      </c>
      <c r="AJ430" s="677" t="s">
        <v>40</v>
      </c>
      <c r="AK430" s="677"/>
    </row>
    <row r="431" spans="1:37" ht="12.75">
      <c r="A431" s="797" t="s">
        <v>3320</v>
      </c>
      <c r="B431" s="780" t="s">
        <v>5217</v>
      </c>
      <c r="C431" s="680">
        <v>5</v>
      </c>
      <c r="D431" s="54" t="e">
        <f t="shared" ca="1" si="29"/>
        <v>#VALUE!</v>
      </c>
      <c r="E431" s="54" t="str">
        <f ca="1">IFERROR(VLOOKUP(N431,Cennik!$A$4:$B436, 2, FALSE()) * O431 + VLOOKUP(P431,Cennik!$A$4:$B436, 2, FALSE()) * Q431 + VLOOKUP(R431,Cennik!$A$4:$B436, 2, FALSE()) * S431 + VLOOKUP(T431,Cennik!$A$4:$B436, 2, FALSE()) * U431 + VLOOKUP(V431,Cennik!$A$4:$B436, 2, FALSE()) * W431 + VLOOKUP(X431,Cennik!$A$4:$B436, 2, FALSE()) * Y431 + VLOOKUP(Z431,Cennik!$A$4:$B436, 2, FALSE()) * AA431 + VLOOKUP(AB431,Cennik!$A$4:$B436, 2, FALSE()) * AC431 + VLOOKUP(AD431,Cennik!$A$4:$B436, 2, FALSE()) * AE431 + VLOOKUP(AF431,Cennik!$A$4:$B436, 2, FALSE()) * AG431 + VLOOKUP(AH431,Cennik!$A$4:$B436, 2, FALSE()) * AI431 + VLOOKUP(AJ431,Cennik!$A$4:$B436, 2, FALSE()) * AK431 + VLOOKUP("Stamina",Cennik!$A$4:$B436,2,FALSE()) * L431,"Brak wartości")</f>
        <v>Brak wartości</v>
      </c>
      <c r="F431" s="18" t="s">
        <v>13543</v>
      </c>
      <c r="G431" s="18">
        <v>1</v>
      </c>
      <c r="H431" s="18" t="s">
        <v>4531</v>
      </c>
      <c r="I431" s="18">
        <v>25</v>
      </c>
      <c r="J431" s="18" t="s">
        <v>5218</v>
      </c>
      <c r="K431" s="18">
        <v>20</v>
      </c>
      <c r="L431" s="18">
        <v>100</v>
      </c>
      <c r="M431" s="18" t="s">
        <v>12662</v>
      </c>
      <c r="N431" s="184" t="s">
        <v>6756</v>
      </c>
      <c r="O431" s="184">
        <v>1</v>
      </c>
      <c r="P431" s="677" t="s">
        <v>1047</v>
      </c>
      <c r="Q431" s="677">
        <v>15</v>
      </c>
      <c r="R431" s="675" t="s">
        <v>6840</v>
      </c>
      <c r="S431" s="675">
        <v>1</v>
      </c>
      <c r="T431" s="674" t="s">
        <v>4575</v>
      </c>
      <c r="U431" s="675">
        <v>5</v>
      </c>
      <c r="V431" s="672" t="s">
        <v>7470</v>
      </c>
      <c r="W431" s="672">
        <v>5</v>
      </c>
      <c r="X431" s="678" t="s">
        <v>1128</v>
      </c>
      <c r="Y431" s="678">
        <v>8</v>
      </c>
      <c r="Z431" s="679" t="s">
        <v>7475</v>
      </c>
      <c r="AA431" s="680">
        <v>1</v>
      </c>
      <c r="AB431" s="680" t="s">
        <v>7480</v>
      </c>
      <c r="AC431" s="680">
        <v>2</v>
      </c>
      <c r="AD431" s="681" t="s">
        <v>7483</v>
      </c>
      <c r="AE431" s="681">
        <v>2</v>
      </c>
      <c r="AF431" s="18" t="s">
        <v>7486</v>
      </c>
      <c r="AG431" s="18">
        <v>1</v>
      </c>
      <c r="AH431" s="184" t="s">
        <v>8168</v>
      </c>
      <c r="AI431" s="184">
        <v>2</v>
      </c>
      <c r="AJ431" s="677" t="s">
        <v>40</v>
      </c>
      <c r="AK431" s="677"/>
    </row>
    <row r="432" spans="1:37" ht="12.75">
      <c r="A432" s="797" t="s">
        <v>3320</v>
      </c>
      <c r="B432" s="780" t="s">
        <v>5221</v>
      </c>
      <c r="C432" s="680">
        <v>5</v>
      </c>
      <c r="D432" s="54" t="e">
        <f t="shared" ca="1" si="29"/>
        <v>#VALUE!</v>
      </c>
      <c r="E432" s="54" t="str">
        <f ca="1">IFERROR(VLOOKUP(N432,Cennik!$A$4:$B436, 2, FALSE()) * O432 + VLOOKUP(P432,Cennik!$A$4:$B436, 2, FALSE()) * Q432 + VLOOKUP(R432,Cennik!$A$4:$B436, 2, FALSE()) * S432 + VLOOKUP(T432,Cennik!$A$4:$B436, 2, FALSE()) * U432 + VLOOKUP(V432,Cennik!$A$4:$B436, 2, FALSE()) * W432 + VLOOKUP(X432,Cennik!$A$4:$B436, 2, FALSE()) * Y432 + VLOOKUP(Z432,Cennik!$A$4:$B436, 2, FALSE()) * AA432 + VLOOKUP(AB432,Cennik!$A$4:$B436, 2, FALSE()) * AC432 + VLOOKUP(AD432,Cennik!$A$4:$B436, 2, FALSE()) * AE432 + VLOOKUP(AF432,Cennik!$A$4:$B436, 2, FALSE()) * AG432 + VLOOKUP(AH432,Cennik!$A$4:$B436, 2, FALSE()) * AI432 + VLOOKUP(AJ432,Cennik!$A$4:$B436, 2, FALSE()) * AK432 + VLOOKUP("Stamina",Cennik!$A$4:$B436,2,FALSE()) * L432,"Brak wartości")</f>
        <v>Brak wartości</v>
      </c>
      <c r="F432" s="18" t="s">
        <v>13543</v>
      </c>
      <c r="G432" s="18">
        <v>1</v>
      </c>
      <c r="H432" s="18" t="s">
        <v>4531</v>
      </c>
      <c r="I432" s="18">
        <v>25</v>
      </c>
      <c r="J432" s="18" t="s">
        <v>5222</v>
      </c>
      <c r="K432" s="18">
        <v>20</v>
      </c>
      <c r="L432" s="18">
        <v>100</v>
      </c>
      <c r="M432" s="18" t="s">
        <v>12662</v>
      </c>
      <c r="N432" s="184" t="s">
        <v>6756</v>
      </c>
      <c r="O432" s="184">
        <v>1</v>
      </c>
      <c r="P432" s="677" t="s">
        <v>1047</v>
      </c>
      <c r="Q432" s="677">
        <v>15</v>
      </c>
      <c r="R432" s="675" t="s">
        <v>6840</v>
      </c>
      <c r="S432" s="675">
        <v>1</v>
      </c>
      <c r="T432" s="674" t="s">
        <v>4575</v>
      </c>
      <c r="U432" s="675">
        <v>5</v>
      </c>
      <c r="V432" s="672" t="s">
        <v>7470</v>
      </c>
      <c r="W432" s="672">
        <v>5</v>
      </c>
      <c r="X432" s="678" t="s">
        <v>1128</v>
      </c>
      <c r="Y432" s="678">
        <v>8</v>
      </c>
      <c r="Z432" s="679" t="s">
        <v>7475</v>
      </c>
      <c r="AA432" s="680">
        <v>1</v>
      </c>
      <c r="AB432" s="680" t="s">
        <v>7480</v>
      </c>
      <c r="AC432" s="680">
        <v>2</v>
      </c>
      <c r="AD432" s="681" t="s">
        <v>7483</v>
      </c>
      <c r="AE432" s="681">
        <v>2</v>
      </c>
      <c r="AF432" s="18" t="s">
        <v>7486</v>
      </c>
      <c r="AG432" s="18">
        <v>1</v>
      </c>
      <c r="AH432" s="184" t="s">
        <v>8168</v>
      </c>
      <c r="AI432" s="184">
        <v>2</v>
      </c>
      <c r="AJ432" s="677" t="s">
        <v>40</v>
      </c>
      <c r="AK432" s="677"/>
    </row>
    <row r="433" spans="1:37" ht="12.75">
      <c r="A433" s="797" t="s">
        <v>3320</v>
      </c>
      <c r="B433" s="822" t="s">
        <v>5225</v>
      </c>
      <c r="C433" s="680">
        <v>5</v>
      </c>
      <c r="D433" s="54" t="e">
        <f t="shared" ca="1" si="29"/>
        <v>#VALUE!</v>
      </c>
      <c r="E433" s="54" t="str">
        <f ca="1">IFERROR(VLOOKUP(N433,Cennik!$A$4:$B436, 2, FALSE()) * O433 + VLOOKUP(P433,Cennik!$A$4:$B436, 2, FALSE()) * Q433 + VLOOKUP(R433,Cennik!$A$4:$B436, 2, FALSE()) * S433 + VLOOKUP(T433,Cennik!$A$4:$B436, 2, FALSE()) * U433 + VLOOKUP(V433,Cennik!$A$4:$B436, 2, FALSE()) * W433 + VLOOKUP(X433,Cennik!$A$4:$B436, 2, FALSE()) * Y433 + VLOOKUP(Z433,Cennik!$A$4:$B436, 2, FALSE()) * AA433 + VLOOKUP(AB433,Cennik!$A$4:$B436, 2, FALSE()) * AC433 + VLOOKUP(AD433,Cennik!$A$4:$B436, 2, FALSE()) * AE433 + VLOOKUP(AF433,Cennik!$A$4:$B436, 2, FALSE()) * AG433 + VLOOKUP(AH433,Cennik!$A$4:$B436, 2, FALSE()) * AI433 + VLOOKUP(AJ433,Cennik!$A$4:$B436, 2, FALSE()) * AK433 + VLOOKUP("Stamina",Cennik!$A$4:$B436,2,FALSE()) * L433,"Brak wartości")</f>
        <v>Brak wartości</v>
      </c>
      <c r="F433" s="18" t="s">
        <v>13543</v>
      </c>
      <c r="G433" s="18">
        <v>1</v>
      </c>
      <c r="H433" s="18" t="s">
        <v>4531</v>
      </c>
      <c r="I433" s="18">
        <v>25</v>
      </c>
      <c r="J433" s="18" t="s">
        <v>5226</v>
      </c>
      <c r="K433" s="18">
        <v>20</v>
      </c>
      <c r="L433" s="18">
        <v>100</v>
      </c>
      <c r="M433" s="18" t="s">
        <v>12662</v>
      </c>
      <c r="N433" s="184" t="s">
        <v>6756</v>
      </c>
      <c r="O433" s="184">
        <v>1</v>
      </c>
      <c r="P433" s="677" t="s">
        <v>1047</v>
      </c>
      <c r="Q433" s="677">
        <v>15</v>
      </c>
      <c r="R433" s="675" t="s">
        <v>6840</v>
      </c>
      <c r="S433" s="675">
        <v>1</v>
      </c>
      <c r="T433" s="674" t="s">
        <v>4575</v>
      </c>
      <c r="U433" s="675">
        <v>5</v>
      </c>
      <c r="V433" s="672" t="s">
        <v>7470</v>
      </c>
      <c r="W433" s="672">
        <v>5</v>
      </c>
      <c r="X433" s="678" t="s">
        <v>1128</v>
      </c>
      <c r="Y433" s="678">
        <v>8</v>
      </c>
      <c r="Z433" s="679" t="s">
        <v>7475</v>
      </c>
      <c r="AA433" s="680">
        <v>1</v>
      </c>
      <c r="AB433" s="680" t="s">
        <v>7480</v>
      </c>
      <c r="AC433" s="680">
        <v>2</v>
      </c>
      <c r="AD433" s="681" t="s">
        <v>7483</v>
      </c>
      <c r="AE433" s="681">
        <v>2</v>
      </c>
      <c r="AF433" s="18" t="s">
        <v>7486</v>
      </c>
      <c r="AG433" s="18">
        <v>1</v>
      </c>
      <c r="AH433" s="184" t="s">
        <v>8168</v>
      </c>
      <c r="AI433" s="184">
        <v>2</v>
      </c>
      <c r="AJ433" s="677" t="s">
        <v>40</v>
      </c>
      <c r="AK433" s="677"/>
    </row>
    <row r="434" spans="1:37" ht="12.75">
      <c r="A434" s="788"/>
      <c r="B434" s="788"/>
      <c r="C434" s="751"/>
      <c r="D434" s="752"/>
      <c r="E434" s="752"/>
      <c r="F434" s="753"/>
      <c r="G434" s="753"/>
      <c r="H434" s="753"/>
      <c r="I434" s="753"/>
      <c r="J434" s="753"/>
      <c r="K434" s="753"/>
      <c r="L434" s="753"/>
      <c r="M434" s="753"/>
      <c r="N434" s="754"/>
      <c r="O434" s="754"/>
      <c r="P434" s="755"/>
      <c r="Q434" s="755"/>
      <c r="R434" s="756"/>
      <c r="S434" s="756"/>
      <c r="T434" s="757"/>
      <c r="U434" s="757"/>
      <c r="V434" s="758" t="s">
        <v>40</v>
      </c>
      <c r="W434" s="758"/>
      <c r="X434" s="759" t="s">
        <v>40</v>
      </c>
      <c r="Y434" s="759"/>
      <c r="Z434" s="760" t="s">
        <v>40</v>
      </c>
      <c r="AA434" s="760"/>
      <c r="AB434" s="751" t="s">
        <v>40</v>
      </c>
      <c r="AC434" s="751"/>
      <c r="AD434" s="750" t="s">
        <v>40</v>
      </c>
      <c r="AE434" s="750"/>
      <c r="AF434" s="753" t="s">
        <v>40</v>
      </c>
      <c r="AG434" s="753"/>
      <c r="AH434" s="754" t="s">
        <v>40</v>
      </c>
      <c r="AI434" s="754"/>
      <c r="AJ434" s="755" t="s">
        <v>40</v>
      </c>
      <c r="AK434" s="755"/>
    </row>
    <row r="435" spans="1:37" ht="12.75">
      <c r="A435" s="823"/>
      <c r="B435" s="823"/>
      <c r="C435" s="823"/>
      <c r="D435" s="824"/>
      <c r="E435" s="824"/>
      <c r="F435" s="823"/>
      <c r="G435" s="823"/>
      <c r="H435" s="823"/>
      <c r="I435" s="823"/>
      <c r="J435" s="823"/>
      <c r="K435" s="823"/>
      <c r="L435" s="823"/>
      <c r="M435" s="823"/>
      <c r="N435" s="823"/>
      <c r="O435" s="823"/>
      <c r="P435" s="823"/>
      <c r="Q435" s="823"/>
      <c r="R435" s="823"/>
      <c r="S435" s="823"/>
      <c r="T435" s="823"/>
      <c r="U435" s="823"/>
      <c r="V435" s="823"/>
      <c r="W435" s="823"/>
      <c r="X435" s="823"/>
      <c r="Y435" s="823"/>
      <c r="Z435" s="823"/>
      <c r="AA435" s="823"/>
      <c r="AB435" s="823"/>
      <c r="AC435" s="823"/>
      <c r="AD435" s="823"/>
      <c r="AE435" s="823"/>
      <c r="AF435" s="823"/>
      <c r="AG435" s="823"/>
      <c r="AH435" s="823"/>
      <c r="AI435" s="823"/>
      <c r="AJ435" s="823"/>
      <c r="AK435" s="823"/>
    </row>
    <row r="436" spans="1:37" ht="12.75">
      <c r="A436" s="788"/>
      <c r="B436" s="788"/>
      <c r="C436" s="788"/>
      <c r="D436" s="752"/>
      <c r="E436" s="752"/>
      <c r="F436" s="753"/>
      <c r="G436" s="753"/>
      <c r="H436" s="753"/>
      <c r="I436" s="753"/>
      <c r="J436" s="753"/>
      <c r="K436" s="753"/>
      <c r="L436" s="753"/>
      <c r="M436" s="753"/>
      <c r="N436" s="754"/>
      <c r="O436" s="754"/>
      <c r="P436" s="755"/>
      <c r="Q436" s="755"/>
      <c r="R436" s="756"/>
      <c r="S436" s="756"/>
      <c r="T436" s="757"/>
      <c r="U436" s="757"/>
      <c r="V436" s="758"/>
      <c r="W436" s="758"/>
      <c r="X436" s="759"/>
      <c r="Y436" s="759"/>
      <c r="Z436" s="760"/>
      <c r="AA436" s="760"/>
      <c r="AB436" s="751"/>
      <c r="AC436" s="751"/>
      <c r="AD436" s="750"/>
      <c r="AE436" s="750"/>
      <c r="AF436" s="753"/>
      <c r="AG436" s="753"/>
      <c r="AH436" s="754"/>
      <c r="AI436" s="754"/>
      <c r="AJ436" s="755"/>
      <c r="AK436" s="755"/>
    </row>
  </sheetData>
  <mergeCells count="28">
    <mergeCell ref="C4:M5"/>
    <mergeCell ref="C226:M229"/>
    <mergeCell ref="C366:M369"/>
    <mergeCell ref="H1:H2"/>
    <mergeCell ref="I1:I2"/>
    <mergeCell ref="J1:J2"/>
    <mergeCell ref="K1:K2"/>
    <mergeCell ref="L1:L2"/>
    <mergeCell ref="M1:M2"/>
    <mergeCell ref="F1:F2"/>
    <mergeCell ref="G1:G2"/>
    <mergeCell ref="AJ1:AK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N1:O1"/>
    <mergeCell ref="A1:A2"/>
    <mergeCell ref="B1:B2"/>
    <mergeCell ref="C1:C2"/>
    <mergeCell ref="D1:D2"/>
    <mergeCell ref="E1:E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C00-000000000000}">
          <x14:formula1>
            <xm:f>Cennik!$A$4:$A436</xm:f>
          </x14:formula1>
          <xm:sqref>N3:AK6 AJ398:AJ436 AH398:AH436 AF398:AF436 AD398:AD436 AB398:AB436 Z398:Z436 X398:X436 V398:V436 T398:T436 R398:R436 P398:P436 N398:N436 AJ7:AJ396 AH7:AH396 AF7:AF396 AD7:AD396 AB7:AB396 Z7:Z396 X389:X396 V7:V396 T7:T396 R7:R396 P7:P396 N7:N396 X377:X386 X7:X375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80000"/>
    <outlinePr summaryBelow="0" summaryRight="0"/>
  </sheetPr>
  <dimension ref="A1:AM488"/>
  <sheetViews>
    <sheetView workbookViewId="0">
      <pane xSplit="2" ySplit="2" topLeftCell="C378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/>
  <cols>
    <col min="1" max="1" width="22.7109375" customWidth="1"/>
    <col min="2" max="2" width="41.42578125" customWidth="1"/>
    <col min="3" max="3" width="5" customWidth="1"/>
    <col min="4" max="4" width="7.42578125" customWidth="1"/>
    <col min="5" max="5" width="10.85546875" customWidth="1"/>
    <col min="6" max="6" width="111.42578125" customWidth="1"/>
    <col min="7" max="7" width="7" customWidth="1"/>
    <col min="8" max="8" width="29.140625" customWidth="1"/>
    <col min="9" max="9" width="15.42578125" customWidth="1"/>
    <col min="10" max="12" width="7.42578125" customWidth="1"/>
    <col min="13" max="13" width="25.5703125" customWidth="1"/>
    <col min="14" max="14" width="37.7109375" customWidth="1"/>
    <col min="15" max="15" width="8.85546875" customWidth="1"/>
    <col min="16" max="16" width="37.7109375" customWidth="1"/>
    <col min="17" max="17" width="5.5703125" customWidth="1"/>
    <col min="18" max="18" width="25.5703125" customWidth="1"/>
    <col min="19" max="19" width="5.5703125" customWidth="1"/>
    <col min="20" max="20" width="25.5703125" customWidth="1"/>
    <col min="21" max="21" width="5.5703125" customWidth="1"/>
    <col min="22" max="22" width="25.5703125" customWidth="1"/>
    <col min="23" max="23" width="5.5703125" customWidth="1"/>
    <col min="24" max="24" width="25.5703125" customWidth="1"/>
    <col min="25" max="25" width="5.5703125" customWidth="1"/>
    <col min="26" max="26" width="25.5703125" customWidth="1"/>
    <col min="27" max="27" width="5.5703125" customWidth="1"/>
    <col min="28" max="28" width="25.5703125" customWidth="1"/>
    <col min="29" max="29" width="5.5703125" customWidth="1"/>
    <col min="30" max="30" width="25.5703125" customWidth="1"/>
    <col min="31" max="31" width="5.5703125" customWidth="1"/>
    <col min="32" max="32" width="25.5703125" customWidth="1"/>
    <col min="33" max="33" width="5.5703125" customWidth="1"/>
    <col min="34" max="34" width="25.5703125" customWidth="1"/>
    <col min="35" max="35" width="5.5703125" customWidth="1"/>
    <col min="36" max="36" width="25.5703125" customWidth="1"/>
    <col min="37" max="37" width="5.5703125" customWidth="1"/>
    <col min="38" max="38" width="25.5703125" customWidth="1"/>
    <col min="39" max="39" width="5.5703125" customWidth="1"/>
  </cols>
  <sheetData>
    <row r="1" spans="1:39" ht="12.75">
      <c r="A1" s="1414" t="s">
        <v>12632</v>
      </c>
      <c r="B1" s="1414" t="s">
        <v>0</v>
      </c>
      <c r="C1" s="1418" t="s">
        <v>12519</v>
      </c>
      <c r="D1" s="1433" t="s">
        <v>13519</v>
      </c>
      <c r="E1" s="1433" t="s">
        <v>13537</v>
      </c>
      <c r="F1" s="1410" t="s">
        <v>1</v>
      </c>
      <c r="G1" s="1410" t="s">
        <v>12538</v>
      </c>
      <c r="H1" s="1410" t="s">
        <v>12637</v>
      </c>
      <c r="I1" s="1410" t="s">
        <v>8173</v>
      </c>
      <c r="J1" s="1410" t="s">
        <v>12</v>
      </c>
      <c r="K1" s="1410" t="s">
        <v>13517</v>
      </c>
      <c r="L1" s="1410" t="s">
        <v>13518</v>
      </c>
      <c r="M1" s="1438" t="s">
        <v>12634</v>
      </c>
      <c r="N1" s="1424" t="s">
        <v>13526</v>
      </c>
      <c r="O1" s="1425"/>
      <c r="P1" s="1426" t="s">
        <v>12521</v>
      </c>
      <c r="Q1" s="1357"/>
      <c r="R1" s="1427" t="s">
        <v>12522</v>
      </c>
      <c r="S1" s="1357"/>
      <c r="T1" s="1423" t="s">
        <v>12523</v>
      </c>
      <c r="U1" s="1357"/>
      <c r="V1" s="1422" t="s">
        <v>12524</v>
      </c>
      <c r="W1" s="1357"/>
      <c r="X1" s="1421" t="s">
        <v>12525</v>
      </c>
      <c r="Y1" s="1357"/>
      <c r="Z1" s="1429" t="s">
        <v>12526</v>
      </c>
      <c r="AA1" s="1357"/>
      <c r="AB1" s="1430" t="s">
        <v>12527</v>
      </c>
      <c r="AC1" s="1357"/>
      <c r="AD1" s="1431" t="s">
        <v>12528</v>
      </c>
      <c r="AE1" s="1357"/>
      <c r="AF1" s="1432" t="s">
        <v>12529</v>
      </c>
      <c r="AG1" s="1357"/>
      <c r="AH1" s="1428" t="s">
        <v>12530</v>
      </c>
      <c r="AI1" s="1357"/>
      <c r="AJ1" s="1426" t="s">
        <v>12531</v>
      </c>
      <c r="AK1" s="1357"/>
      <c r="AL1" s="1427" t="s">
        <v>12532</v>
      </c>
      <c r="AM1" s="1357"/>
    </row>
    <row r="2" spans="1:39" ht="24" customHeight="1">
      <c r="A2" s="1377"/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7"/>
      <c r="M2" s="1377"/>
      <c r="N2" s="676" t="s">
        <v>0</v>
      </c>
      <c r="O2" s="676" t="s">
        <v>12538</v>
      </c>
      <c r="P2" s="184" t="s">
        <v>0</v>
      </c>
      <c r="Q2" s="184" t="s">
        <v>12538</v>
      </c>
      <c r="R2" s="677" t="s">
        <v>0</v>
      </c>
      <c r="S2" s="677" t="s">
        <v>12538</v>
      </c>
      <c r="T2" s="675" t="s">
        <v>0</v>
      </c>
      <c r="U2" s="675" t="s">
        <v>12538</v>
      </c>
      <c r="V2" s="674" t="s">
        <v>0</v>
      </c>
      <c r="W2" s="674" t="s">
        <v>12538</v>
      </c>
      <c r="X2" s="672" t="s">
        <v>0</v>
      </c>
      <c r="Y2" s="672" t="s">
        <v>12538</v>
      </c>
      <c r="Z2" s="678" t="s">
        <v>0</v>
      </c>
      <c r="AA2" s="678" t="s">
        <v>12538</v>
      </c>
      <c r="AB2" s="679" t="s">
        <v>0</v>
      </c>
      <c r="AC2" s="679" t="s">
        <v>12538</v>
      </c>
      <c r="AD2" s="680" t="s">
        <v>0</v>
      </c>
      <c r="AE2" s="680" t="s">
        <v>12538</v>
      </c>
      <c r="AF2" s="681" t="s">
        <v>0</v>
      </c>
      <c r="AG2" s="681" t="s">
        <v>12538</v>
      </c>
      <c r="AH2" s="18" t="s">
        <v>0</v>
      </c>
      <c r="AI2" s="18" t="s">
        <v>12538</v>
      </c>
      <c r="AJ2" s="184" t="s">
        <v>0</v>
      </c>
      <c r="AK2" s="184" t="s">
        <v>12538</v>
      </c>
      <c r="AL2" s="677" t="s">
        <v>0</v>
      </c>
      <c r="AM2" s="677" t="s">
        <v>12538</v>
      </c>
    </row>
    <row r="3" spans="1:39" ht="12.75">
      <c r="A3" s="788"/>
      <c r="B3" s="788"/>
      <c r="C3" s="788"/>
      <c r="D3" s="788"/>
      <c r="E3" s="788"/>
      <c r="F3" s="788"/>
      <c r="G3" s="788"/>
      <c r="H3" s="788"/>
      <c r="I3" s="788"/>
      <c r="J3" s="788"/>
      <c r="K3" s="788"/>
      <c r="L3" s="788"/>
      <c r="M3" s="788"/>
      <c r="N3" s="788"/>
      <c r="O3" s="788"/>
      <c r="P3" s="788"/>
      <c r="Q3" s="788"/>
      <c r="R3" s="788"/>
      <c r="S3" s="788"/>
      <c r="T3" s="788"/>
      <c r="U3" s="788"/>
      <c r="V3" s="788"/>
      <c r="W3" s="788"/>
      <c r="X3" s="788"/>
      <c r="Y3" s="788"/>
      <c r="Z3" s="788"/>
      <c r="AA3" s="788"/>
      <c r="AB3" s="788"/>
      <c r="AC3" s="788"/>
      <c r="AD3" s="788"/>
      <c r="AE3" s="788"/>
      <c r="AF3" s="788"/>
      <c r="AG3" s="788"/>
      <c r="AH3" s="788"/>
      <c r="AI3" s="788"/>
      <c r="AJ3" s="788"/>
      <c r="AK3" s="788"/>
      <c r="AL3" s="788"/>
      <c r="AM3" s="788"/>
    </row>
    <row r="4" spans="1:39" ht="42.75">
      <c r="A4" s="823"/>
      <c r="B4" s="825"/>
      <c r="C4" s="826"/>
      <c r="D4" s="826"/>
      <c r="E4" s="826"/>
      <c r="F4" s="826"/>
      <c r="G4" s="826"/>
      <c r="H4" s="826"/>
      <c r="I4" s="826"/>
      <c r="J4" s="826"/>
      <c r="K4" s="826"/>
      <c r="L4" s="826"/>
      <c r="M4" s="827"/>
      <c r="N4" s="791"/>
      <c r="O4" s="791"/>
      <c r="P4" s="791"/>
      <c r="Q4" s="791"/>
      <c r="R4" s="791"/>
      <c r="S4" s="791"/>
      <c r="T4" s="791"/>
      <c r="U4" s="791"/>
      <c r="V4" s="791"/>
      <c r="W4" s="791"/>
      <c r="X4" s="791"/>
      <c r="Y4" s="791"/>
      <c r="Z4" s="791"/>
      <c r="AA4" s="791"/>
      <c r="AB4" s="791"/>
      <c r="AC4" s="791"/>
      <c r="AD4" s="791"/>
      <c r="AE4" s="791"/>
      <c r="AF4" s="791"/>
      <c r="AG4" s="791"/>
      <c r="AH4" s="791"/>
      <c r="AI4" s="791"/>
      <c r="AJ4" s="791"/>
      <c r="AK4" s="791"/>
      <c r="AL4" s="791"/>
      <c r="AM4" s="791"/>
    </row>
    <row r="5" spans="1:39" ht="42.75">
      <c r="A5" s="823"/>
      <c r="B5" s="828"/>
      <c r="C5" s="829"/>
      <c r="D5" s="829"/>
      <c r="E5" s="829"/>
      <c r="F5" s="829"/>
      <c r="G5" s="829"/>
      <c r="H5" s="829"/>
      <c r="I5" s="829"/>
      <c r="J5" s="829"/>
      <c r="K5" s="829"/>
      <c r="L5" s="829"/>
      <c r="M5" s="830"/>
      <c r="N5" s="791"/>
      <c r="O5" s="791"/>
      <c r="P5" s="791"/>
      <c r="Q5" s="791"/>
      <c r="R5" s="791"/>
      <c r="S5" s="791"/>
      <c r="T5" s="791"/>
      <c r="U5" s="791"/>
      <c r="V5" s="791"/>
      <c r="W5" s="791"/>
      <c r="X5" s="791"/>
      <c r="Y5" s="791"/>
      <c r="Z5" s="791"/>
      <c r="AA5" s="791"/>
      <c r="AB5" s="791"/>
      <c r="AC5" s="791"/>
      <c r="AD5" s="791"/>
      <c r="AE5" s="791"/>
      <c r="AF5" s="791"/>
      <c r="AG5" s="791"/>
      <c r="AH5" s="791"/>
      <c r="AI5" s="791"/>
      <c r="AJ5" s="791"/>
      <c r="AK5" s="791"/>
      <c r="AL5" s="791"/>
      <c r="AM5" s="791"/>
    </row>
    <row r="6" spans="1:39" ht="42.75">
      <c r="A6" s="823"/>
      <c r="B6" s="828"/>
      <c r="C6" s="829"/>
      <c r="D6" s="829"/>
      <c r="E6" s="829"/>
      <c r="F6" s="829"/>
      <c r="G6" s="829"/>
      <c r="H6" s="829"/>
      <c r="I6" s="829"/>
      <c r="J6" s="829"/>
      <c r="K6" s="829"/>
      <c r="L6" s="829"/>
      <c r="M6" s="830"/>
      <c r="N6" s="791"/>
      <c r="O6" s="791"/>
      <c r="P6" s="791"/>
      <c r="Q6" s="791"/>
      <c r="R6" s="791"/>
      <c r="S6" s="791"/>
      <c r="T6" s="791"/>
      <c r="U6" s="791"/>
      <c r="V6" s="791"/>
      <c r="W6" s="791"/>
      <c r="X6" s="791"/>
      <c r="Y6" s="791"/>
      <c r="Z6" s="791"/>
      <c r="AA6" s="791"/>
      <c r="AB6" s="791"/>
      <c r="AC6" s="791"/>
      <c r="AD6" s="791"/>
      <c r="AE6" s="791"/>
      <c r="AF6" s="791"/>
      <c r="AG6" s="791"/>
      <c r="AH6" s="791"/>
      <c r="AI6" s="791"/>
      <c r="AJ6" s="791"/>
      <c r="AK6" s="791"/>
      <c r="AL6" s="791"/>
      <c r="AM6" s="791"/>
    </row>
    <row r="7" spans="1:39" ht="12.75">
      <c r="A7" s="788"/>
      <c r="B7" s="788"/>
      <c r="C7" s="788"/>
      <c r="D7" s="788"/>
      <c r="E7" s="788"/>
      <c r="F7" s="788"/>
      <c r="G7" s="788"/>
      <c r="H7" s="788"/>
      <c r="I7" s="788"/>
      <c r="J7" s="788"/>
      <c r="K7" s="788"/>
      <c r="L7" s="788"/>
      <c r="M7" s="788"/>
      <c r="N7" s="788"/>
      <c r="O7" s="788"/>
      <c r="P7" s="788"/>
      <c r="Q7" s="788"/>
      <c r="R7" s="788"/>
      <c r="S7" s="788"/>
      <c r="T7" s="788"/>
      <c r="U7" s="788"/>
      <c r="V7" s="788"/>
      <c r="W7" s="788"/>
      <c r="X7" s="788"/>
      <c r="Y7" s="788"/>
      <c r="Z7" s="788"/>
      <c r="AA7" s="788"/>
      <c r="AB7" s="788"/>
      <c r="AC7" s="788"/>
      <c r="AD7" s="788"/>
      <c r="AE7" s="788"/>
      <c r="AF7" s="788"/>
      <c r="AG7" s="788"/>
      <c r="AH7" s="788"/>
      <c r="AI7" s="788"/>
      <c r="AJ7" s="788"/>
      <c r="AK7" s="788"/>
      <c r="AL7" s="788"/>
      <c r="AM7" s="788"/>
    </row>
    <row r="8" spans="1:39" ht="12.75">
      <c r="A8" s="831" t="s">
        <v>3343</v>
      </c>
      <c r="B8" s="762" t="s">
        <v>3602</v>
      </c>
      <c r="C8" s="680">
        <v>1</v>
      </c>
      <c r="D8" s="54" t="e">
        <f t="shared" ref="D8:D12" ca="1" si="0">E8/G8</f>
        <v>#VALUE!</v>
      </c>
      <c r="E8" s="54" t="str">
        <f ca="1">IFERROR(VLOOKUP(P8,Cennik!$A$4:$B488, 2, FALSE()) * Q8 + VLOOKUP(R8,Cennik!$A$4:$B488, 2, FALSE()) * S8 + VLOOKUP(T8,Cennik!$A$4:$B488, 2, FALSE()) * U8 + VLOOKUP(V8,Cennik!$A$4:$B488, 2, FALSE()) * W8 + VLOOKUP(X8,Cennik!$A$4:$B488, 2, FALSE()) * Y8 + VLOOKUP(Z8,Cennik!$A$4:$B488, 2, FALSE()) * AA8 + VLOOKUP(AB8,Cennik!$A$4:$B488, 2, FALSE()) * AC8 + VLOOKUP(AD8,Cennik!$A$4:$B488, 2, FALSE()) * AE8 + VLOOKUP(AF8,Cennik!$A$4:$B488, 2, FALSE()) * AG8 + VLOOKUP(AH8,Cennik!$A$4:$B488, 2, FALSE()) * AI8 + VLOOKUP(AJ8,Cennik!$A$4:$B488, 2, FALSE()) * AK8 + VLOOKUP(AL8,Cennik!$A$4:$B488, 2, FALSE()) * AM8 + VLOOKUP("Stamina",Cennik!$A$4:$B488,2,FALSE()) * L8,"Brak wartości")</f>
        <v>Brak wartości</v>
      </c>
      <c r="F8" s="18" t="s">
        <v>3603</v>
      </c>
      <c r="G8" s="18">
        <v>1</v>
      </c>
      <c r="H8" s="18" t="s">
        <v>4506</v>
      </c>
      <c r="I8" s="18" t="s">
        <v>13544</v>
      </c>
      <c r="J8" s="18">
        <v>0.5</v>
      </c>
      <c r="K8" s="18">
        <v>5</v>
      </c>
      <c r="L8" s="18">
        <v>10</v>
      </c>
      <c r="M8" s="18" t="s">
        <v>12701</v>
      </c>
      <c r="N8" s="676" t="s">
        <v>40</v>
      </c>
      <c r="O8" s="676"/>
      <c r="P8" s="184" t="s">
        <v>528</v>
      </c>
      <c r="Q8" s="184">
        <v>3</v>
      </c>
      <c r="R8" s="677" t="s">
        <v>1186</v>
      </c>
      <c r="S8" s="677">
        <v>1</v>
      </c>
      <c r="T8" s="675" t="s">
        <v>303</v>
      </c>
      <c r="U8" s="675">
        <v>1</v>
      </c>
      <c r="V8" s="674" t="s">
        <v>40</v>
      </c>
      <c r="W8" s="674"/>
      <c r="X8" s="674" t="s">
        <v>40</v>
      </c>
      <c r="Y8" s="672"/>
      <c r="Z8" s="678" t="s">
        <v>40</v>
      </c>
      <c r="AA8" s="678"/>
      <c r="AB8" s="679" t="s">
        <v>40</v>
      </c>
      <c r="AC8" s="679"/>
      <c r="AD8" s="680" t="s">
        <v>40</v>
      </c>
      <c r="AE8" s="680"/>
      <c r="AF8" s="681" t="s">
        <v>40</v>
      </c>
      <c r="AG8" s="681"/>
      <c r="AH8" s="18" t="s">
        <v>40</v>
      </c>
      <c r="AI8" s="18"/>
      <c r="AJ8" s="184" t="s">
        <v>40</v>
      </c>
      <c r="AK8" s="184"/>
      <c r="AL8" s="677" t="s">
        <v>40</v>
      </c>
      <c r="AM8" s="677"/>
    </row>
    <row r="9" spans="1:39" ht="12.75">
      <c r="A9" s="831" t="s">
        <v>3343</v>
      </c>
      <c r="B9" s="793" t="s">
        <v>3607</v>
      </c>
      <c r="C9" s="680">
        <v>2</v>
      </c>
      <c r="D9" s="54" t="e">
        <f t="shared" ca="1" si="0"/>
        <v>#VALUE!</v>
      </c>
      <c r="E9" s="54" t="str">
        <f ca="1">IFERROR(VLOOKUP(P9,Cennik!$A$4:$B488, 2, FALSE()) * Q9 + VLOOKUP(R9,Cennik!$A$4:$B488, 2, FALSE()) * S9 + VLOOKUP(T9,Cennik!$A$4:$B488, 2, FALSE()) * U9 + VLOOKUP(V9,Cennik!$A$4:$B488, 2, FALSE()) * W9 + VLOOKUP(X9,Cennik!$A$4:$B488, 2, FALSE()) * Y9 + VLOOKUP(Z9,Cennik!$A$4:$B488, 2, FALSE()) * AA9 + VLOOKUP(AB9,Cennik!$A$4:$B488, 2, FALSE()) * AC9 + VLOOKUP(AD9,Cennik!$A$4:$B488, 2, FALSE()) * AE9 + VLOOKUP(AF9,Cennik!$A$4:$B488, 2, FALSE()) * AG9 + VLOOKUP(AH9,Cennik!$A$4:$B488, 2, FALSE()) * AI9 + VLOOKUP(AJ9,Cennik!$A$4:$B488, 2, FALSE()) * AK9 + VLOOKUP(AL9,Cennik!$A$4:$B488, 2, FALSE()) * AM9 + VLOOKUP("Stamina",Cennik!$A$4:$B488,2,FALSE()) * L9,"Brak wartości")</f>
        <v>Brak wartości</v>
      </c>
      <c r="F9" s="18" t="s">
        <v>3603</v>
      </c>
      <c r="G9" s="18">
        <v>1</v>
      </c>
      <c r="H9" s="18" t="s">
        <v>4506</v>
      </c>
      <c r="I9" s="18" t="s">
        <v>13544</v>
      </c>
      <c r="J9" s="18">
        <v>0.5</v>
      </c>
      <c r="K9" s="18">
        <v>5</v>
      </c>
      <c r="L9" s="18">
        <v>25</v>
      </c>
      <c r="M9" s="18" t="s">
        <v>12701</v>
      </c>
      <c r="N9" s="676" t="s">
        <v>40</v>
      </c>
      <c r="O9" s="676"/>
      <c r="P9" s="184" t="s">
        <v>562</v>
      </c>
      <c r="Q9" s="184">
        <v>1</v>
      </c>
      <c r="R9" s="677" t="s">
        <v>1196</v>
      </c>
      <c r="S9" s="677">
        <v>1</v>
      </c>
      <c r="T9" s="675" t="s">
        <v>303</v>
      </c>
      <c r="U9" s="675">
        <v>1</v>
      </c>
      <c r="V9" s="674" t="s">
        <v>40</v>
      </c>
      <c r="W9" s="674"/>
      <c r="X9" s="674" t="s">
        <v>40</v>
      </c>
      <c r="Y9" s="672"/>
      <c r="Z9" s="678" t="s">
        <v>40</v>
      </c>
      <c r="AA9" s="678"/>
      <c r="AB9" s="679" t="s">
        <v>40</v>
      </c>
      <c r="AC9" s="679"/>
      <c r="AD9" s="680" t="s">
        <v>40</v>
      </c>
      <c r="AE9" s="680"/>
      <c r="AF9" s="681" t="s">
        <v>40</v>
      </c>
      <c r="AG9" s="681"/>
      <c r="AH9" s="18" t="s">
        <v>40</v>
      </c>
      <c r="AI9" s="18"/>
      <c r="AJ9" s="184" t="s">
        <v>40</v>
      </c>
      <c r="AK9" s="184"/>
      <c r="AL9" s="677" t="s">
        <v>40</v>
      </c>
      <c r="AM9" s="677"/>
    </row>
    <row r="10" spans="1:39" ht="12.75">
      <c r="A10" s="831" t="s">
        <v>3343</v>
      </c>
      <c r="B10" s="300" t="s">
        <v>3611</v>
      </c>
      <c r="C10" s="680">
        <v>3</v>
      </c>
      <c r="D10" s="54" t="e">
        <f t="shared" ca="1" si="0"/>
        <v>#VALUE!</v>
      </c>
      <c r="E10" s="54" t="str">
        <f ca="1">IFERROR(VLOOKUP(P10,Cennik!$A$4:$B488, 2, FALSE()) * Q10 + VLOOKUP(R10,Cennik!$A$4:$B488, 2, FALSE()) * S10 + VLOOKUP(T10,Cennik!$A$4:$B488, 2, FALSE()) * U10 + VLOOKUP(V10,Cennik!$A$4:$B488, 2, FALSE()) * W10 + VLOOKUP(X10,Cennik!$A$4:$B488, 2, FALSE()) * Y10 + VLOOKUP(Z10,Cennik!$A$4:$B488, 2, FALSE()) * AA10 + VLOOKUP(AB10,Cennik!$A$4:$B488, 2, FALSE()) * AC10 + VLOOKUP(AD10,Cennik!$A$4:$B488, 2, FALSE()) * AE10 + VLOOKUP(AF10,Cennik!$A$4:$B488, 2, FALSE()) * AG10 + VLOOKUP(AH10,Cennik!$A$4:$B488, 2, FALSE()) * AI10 + VLOOKUP(AJ10,Cennik!$A$4:$B488, 2, FALSE()) * AK10 + VLOOKUP(AL10,Cennik!$A$4:$B488, 2, FALSE()) * AM10 + VLOOKUP("Stamina",Cennik!$A$4:$B488,2,FALSE()) * L10,"Brak wartości")</f>
        <v>Brak wartości</v>
      </c>
      <c r="F10" s="18" t="s">
        <v>3603</v>
      </c>
      <c r="G10" s="18">
        <v>1</v>
      </c>
      <c r="H10" s="18" t="s">
        <v>4506</v>
      </c>
      <c r="I10" s="18" t="s">
        <v>13544</v>
      </c>
      <c r="J10" s="18">
        <v>0.5</v>
      </c>
      <c r="K10" s="18">
        <v>10</v>
      </c>
      <c r="L10" s="18">
        <v>40</v>
      </c>
      <c r="M10" s="18" t="s">
        <v>12701</v>
      </c>
      <c r="N10" s="676" t="s">
        <v>40</v>
      </c>
      <c r="O10" s="676"/>
      <c r="P10" s="184" t="s">
        <v>567</v>
      </c>
      <c r="Q10" s="184">
        <v>1</v>
      </c>
      <c r="R10" s="677" t="s">
        <v>1211</v>
      </c>
      <c r="S10" s="677">
        <v>1</v>
      </c>
      <c r="T10" s="675" t="s">
        <v>303</v>
      </c>
      <c r="U10" s="675">
        <v>1</v>
      </c>
      <c r="V10" s="674" t="s">
        <v>40</v>
      </c>
      <c r="W10" s="674"/>
      <c r="X10" s="674" t="s">
        <v>40</v>
      </c>
      <c r="Y10" s="672"/>
      <c r="Z10" s="678" t="s">
        <v>40</v>
      </c>
      <c r="AA10" s="678"/>
      <c r="AB10" s="679" t="s">
        <v>40</v>
      </c>
      <c r="AC10" s="679"/>
      <c r="AD10" s="680" t="s">
        <v>40</v>
      </c>
      <c r="AE10" s="680"/>
      <c r="AF10" s="681" t="s">
        <v>40</v>
      </c>
      <c r="AG10" s="681"/>
      <c r="AH10" s="18" t="s">
        <v>40</v>
      </c>
      <c r="AI10" s="18"/>
      <c r="AJ10" s="184" t="s">
        <v>40</v>
      </c>
      <c r="AK10" s="184"/>
      <c r="AL10" s="677" t="s">
        <v>40</v>
      </c>
      <c r="AM10" s="677"/>
    </row>
    <row r="11" spans="1:39" ht="12.75">
      <c r="A11" s="831" t="s">
        <v>3343</v>
      </c>
      <c r="B11" s="787" t="s">
        <v>3615</v>
      </c>
      <c r="C11" s="680">
        <v>4</v>
      </c>
      <c r="D11" s="54" t="e">
        <f t="shared" ca="1" si="0"/>
        <v>#VALUE!</v>
      </c>
      <c r="E11" s="54" t="str">
        <f ca="1">IFERROR(VLOOKUP(P11,Cennik!$A$4:$B488, 2, FALSE()) * Q11 + VLOOKUP(R11,Cennik!$A$4:$B488, 2, FALSE()) * S11 + VLOOKUP(T11,Cennik!$A$4:$B488, 2, FALSE()) * U11 + VLOOKUP(V11,Cennik!$A$4:$B488, 2, FALSE()) * W11 + VLOOKUP(X11,Cennik!$A$4:$B488, 2, FALSE()) * Y11 + VLOOKUP(Z11,Cennik!$A$4:$B488, 2, FALSE()) * AA11 + VLOOKUP(AB11,Cennik!$A$4:$B488, 2, FALSE()) * AC11 + VLOOKUP(AD11,Cennik!$A$4:$B488, 2, FALSE()) * AE11 + VLOOKUP(AF11,Cennik!$A$4:$B488, 2, FALSE()) * AG11 + VLOOKUP(AH11,Cennik!$A$4:$B488, 2, FALSE()) * AI11 + VLOOKUP(AJ11,Cennik!$A$4:$B488, 2, FALSE()) * AK11 + VLOOKUP(AL11,Cennik!$A$4:$B488, 2, FALSE()) * AM11 + VLOOKUP("Stamina",Cennik!$A$4:$B488,2,FALSE()) * L11,"Brak wartości")</f>
        <v>Brak wartości</v>
      </c>
      <c r="F11" s="18" t="s">
        <v>3603</v>
      </c>
      <c r="G11" s="18">
        <v>1</v>
      </c>
      <c r="H11" s="18" t="s">
        <v>4506</v>
      </c>
      <c r="I11" s="18" t="s">
        <v>13544</v>
      </c>
      <c r="J11" s="18">
        <v>0.5</v>
      </c>
      <c r="K11" s="18">
        <v>10</v>
      </c>
      <c r="L11" s="18">
        <v>55</v>
      </c>
      <c r="M11" s="18" t="s">
        <v>12701</v>
      </c>
      <c r="N11" s="676" t="s">
        <v>40</v>
      </c>
      <c r="O11" s="676"/>
      <c r="P11" s="184" t="s">
        <v>567</v>
      </c>
      <c r="Q11" s="184">
        <v>2</v>
      </c>
      <c r="R11" s="677" t="s">
        <v>1221</v>
      </c>
      <c r="S11" s="677">
        <v>1</v>
      </c>
      <c r="T11" s="675" t="s">
        <v>303</v>
      </c>
      <c r="U11" s="675">
        <v>1</v>
      </c>
      <c r="V11" s="674" t="s">
        <v>40</v>
      </c>
      <c r="W11" s="674"/>
      <c r="X11" s="674" t="s">
        <v>40</v>
      </c>
      <c r="Y11" s="672"/>
      <c r="Z11" s="678" t="s">
        <v>40</v>
      </c>
      <c r="AA11" s="678"/>
      <c r="AB11" s="679" t="s">
        <v>40</v>
      </c>
      <c r="AC11" s="679"/>
      <c r="AD11" s="680" t="s">
        <v>40</v>
      </c>
      <c r="AE11" s="680"/>
      <c r="AF11" s="681" t="s">
        <v>40</v>
      </c>
      <c r="AG11" s="681"/>
      <c r="AH11" s="18" t="s">
        <v>40</v>
      </c>
      <c r="AI11" s="18"/>
      <c r="AJ11" s="184" t="s">
        <v>40</v>
      </c>
      <c r="AK11" s="184"/>
      <c r="AL11" s="677" t="s">
        <v>40</v>
      </c>
      <c r="AM11" s="677"/>
    </row>
    <row r="12" spans="1:39" ht="12.75">
      <c r="A12" s="831" t="s">
        <v>3343</v>
      </c>
      <c r="B12" s="767" t="s">
        <v>3619</v>
      </c>
      <c r="C12" s="680">
        <v>5</v>
      </c>
      <c r="D12" s="54" t="e">
        <f t="shared" ca="1" si="0"/>
        <v>#VALUE!</v>
      </c>
      <c r="E12" s="54" t="str">
        <f ca="1">IFERROR(VLOOKUP(P12,Cennik!$A$4:$B488, 2, FALSE()) * Q12 + VLOOKUP(R12,Cennik!$A$4:$B488, 2, FALSE()) * S12 + VLOOKUP(T12,Cennik!$A$4:$B488, 2, FALSE()) * U12 + VLOOKUP(V12,Cennik!$A$4:$B488, 2, FALSE()) * W12 + VLOOKUP(X12,Cennik!$A$4:$B488, 2, FALSE()) * Y12 + VLOOKUP(Z12,Cennik!$A$4:$B488, 2, FALSE()) * AA12 + VLOOKUP(AB12,Cennik!$A$4:$B488, 2, FALSE()) * AC12 + VLOOKUP(AD12,Cennik!$A$4:$B488, 2, FALSE()) * AE12 + VLOOKUP(AF12,Cennik!$A$4:$B488, 2, FALSE()) * AG12 + VLOOKUP(AH12,Cennik!$A$4:$B488, 2, FALSE()) * AI12 + VLOOKUP(AJ12,Cennik!$A$4:$B488, 2, FALSE()) * AK12 + VLOOKUP(AL12,Cennik!$A$4:$B488, 2, FALSE()) * AM12 + VLOOKUP("Stamina",Cennik!$A$4:$B488,2,FALSE()) * L12,"Brak wartości")</f>
        <v>Brak wartości</v>
      </c>
      <c r="F12" s="18" t="s">
        <v>3603</v>
      </c>
      <c r="G12" s="18">
        <v>1</v>
      </c>
      <c r="H12" s="18" t="s">
        <v>4506</v>
      </c>
      <c r="I12" s="18" t="s">
        <v>13544</v>
      </c>
      <c r="J12" s="18">
        <v>0.5</v>
      </c>
      <c r="K12" s="18">
        <v>10</v>
      </c>
      <c r="L12" s="18">
        <v>75</v>
      </c>
      <c r="M12" s="18" t="s">
        <v>12701</v>
      </c>
      <c r="N12" s="676" t="s">
        <v>40</v>
      </c>
      <c r="O12" s="676"/>
      <c r="P12" s="184" t="s">
        <v>567</v>
      </c>
      <c r="Q12" s="184">
        <v>3</v>
      </c>
      <c r="R12" s="677" t="s">
        <v>1161</v>
      </c>
      <c r="S12" s="677">
        <v>1</v>
      </c>
      <c r="T12" s="675" t="s">
        <v>1231</v>
      </c>
      <c r="U12" s="675">
        <v>1</v>
      </c>
      <c r="V12" s="674" t="s">
        <v>303</v>
      </c>
      <c r="W12" s="674">
        <v>1</v>
      </c>
      <c r="X12" s="674" t="s">
        <v>40</v>
      </c>
      <c r="Y12" s="672"/>
      <c r="Z12" s="678" t="s">
        <v>40</v>
      </c>
      <c r="AA12" s="678"/>
      <c r="AB12" s="679" t="s">
        <v>40</v>
      </c>
      <c r="AC12" s="679"/>
      <c r="AD12" s="680" t="s">
        <v>40</v>
      </c>
      <c r="AE12" s="680"/>
      <c r="AF12" s="681" t="s">
        <v>40</v>
      </c>
      <c r="AG12" s="681"/>
      <c r="AH12" s="18" t="s">
        <v>40</v>
      </c>
      <c r="AI12" s="18"/>
      <c r="AJ12" s="184" t="s">
        <v>40</v>
      </c>
      <c r="AK12" s="184"/>
      <c r="AL12" s="677" t="s">
        <v>40</v>
      </c>
      <c r="AM12" s="677"/>
    </row>
    <row r="13" spans="1:39" ht="12.75">
      <c r="A13" s="788"/>
      <c r="B13" s="788"/>
      <c r="C13" s="788"/>
      <c r="D13" s="788"/>
      <c r="E13" s="788"/>
      <c r="F13" s="788"/>
      <c r="G13" s="788"/>
      <c r="H13" s="788"/>
      <c r="I13" s="788"/>
      <c r="J13" s="788"/>
      <c r="K13" s="788"/>
      <c r="L13" s="788"/>
      <c r="M13" s="788"/>
      <c r="N13" s="788"/>
      <c r="O13" s="788"/>
      <c r="P13" s="788"/>
      <c r="Q13" s="788"/>
      <c r="R13" s="788"/>
      <c r="S13" s="788"/>
      <c r="T13" s="788"/>
      <c r="U13" s="788"/>
      <c r="V13" s="788"/>
      <c r="W13" s="788"/>
      <c r="X13" s="788"/>
      <c r="Y13" s="788"/>
      <c r="Z13" s="788"/>
      <c r="AA13" s="788"/>
      <c r="AB13" s="788"/>
      <c r="AC13" s="788"/>
      <c r="AD13" s="788"/>
      <c r="AE13" s="788"/>
      <c r="AF13" s="788"/>
      <c r="AG13" s="788"/>
      <c r="AH13" s="788"/>
      <c r="AI13" s="788"/>
      <c r="AJ13" s="788"/>
      <c r="AK13" s="788"/>
      <c r="AL13" s="788"/>
      <c r="AM13" s="788"/>
    </row>
    <row r="14" spans="1:39" ht="12.75">
      <c r="A14" s="686"/>
      <c r="B14" s="686"/>
      <c r="C14" s="686"/>
      <c r="D14" s="832"/>
      <c r="E14" s="832"/>
      <c r="F14" s="686"/>
      <c r="G14" s="686"/>
      <c r="H14" s="686"/>
      <c r="I14" s="686"/>
      <c r="J14" s="686"/>
      <c r="K14" s="686"/>
      <c r="L14" s="686"/>
      <c r="M14" s="686"/>
      <c r="N14" s="686"/>
      <c r="O14" s="686"/>
      <c r="P14" s="686"/>
      <c r="Q14" s="686"/>
      <c r="R14" s="686"/>
      <c r="S14" s="686"/>
      <c r="T14" s="686"/>
      <c r="U14" s="686"/>
      <c r="V14" s="686"/>
      <c r="W14" s="686"/>
      <c r="X14" s="686"/>
      <c r="Y14" s="686"/>
      <c r="Z14" s="686"/>
      <c r="AA14" s="686"/>
      <c r="AB14" s="686"/>
      <c r="AC14" s="686"/>
      <c r="AD14" s="686"/>
      <c r="AE14" s="686"/>
      <c r="AF14" s="686"/>
      <c r="AG14" s="686"/>
      <c r="AH14" s="686"/>
      <c r="AI14" s="686"/>
      <c r="AJ14" s="686"/>
      <c r="AK14" s="686"/>
      <c r="AL14" s="686"/>
      <c r="AM14" s="686"/>
    </row>
    <row r="15" spans="1:39" ht="12.75">
      <c r="A15" s="788"/>
      <c r="B15" s="788"/>
      <c r="C15" s="751"/>
      <c r="D15" s="752"/>
      <c r="E15" s="752"/>
      <c r="F15" s="753"/>
      <c r="G15" s="753"/>
      <c r="H15" s="753"/>
      <c r="I15" s="753"/>
      <c r="J15" s="753"/>
      <c r="K15" s="753"/>
      <c r="L15" s="753"/>
      <c r="M15" s="753"/>
      <c r="N15" s="676" t="s">
        <v>40</v>
      </c>
      <c r="O15" s="676"/>
      <c r="P15" s="754"/>
      <c r="Q15" s="754"/>
      <c r="R15" s="755"/>
      <c r="S15" s="755"/>
      <c r="T15" s="756"/>
      <c r="U15" s="756"/>
      <c r="V15" s="757"/>
      <c r="W15" s="757"/>
      <c r="X15" s="757"/>
      <c r="Y15" s="758"/>
      <c r="Z15" s="759"/>
      <c r="AA15" s="759"/>
      <c r="AB15" s="760"/>
      <c r="AC15" s="760"/>
      <c r="AD15" s="751"/>
      <c r="AE15" s="751"/>
      <c r="AF15" s="750"/>
      <c r="AG15" s="750"/>
      <c r="AH15" s="753"/>
      <c r="AI15" s="753"/>
      <c r="AJ15" s="754"/>
      <c r="AK15" s="754"/>
      <c r="AL15" s="755"/>
      <c r="AM15" s="755"/>
    </row>
    <row r="16" spans="1:39" ht="12.75">
      <c r="A16" s="831" t="s">
        <v>3343</v>
      </c>
      <c r="B16" s="762" t="s">
        <v>3634</v>
      </c>
      <c r="C16" s="680">
        <v>1</v>
      </c>
      <c r="D16" s="54">
        <f t="shared" ref="D16:D17" si="1">E16/G16</f>
        <v>17.3</v>
      </c>
      <c r="E16" s="54">
        <f>IFERROR(VLOOKUP(P16,Cennik!$A$4:$B488, 2, FALSE()) * Q16 + VLOOKUP(R16,Cennik!$A$4:$B488, 2, FALSE()) * S16 + VLOOKUP(T16,Cennik!$A$4:$B488, 2, FALSE()) * U16 + VLOOKUP(V16,Cennik!$A$4:$B488, 2, FALSE()) * W16 + VLOOKUP(X16,Cennik!$A$4:$B488, 2, FALSE()) * Y16 + VLOOKUP(Z16,Cennik!$A$4:$B488, 2, FALSE()) * AA16 + VLOOKUP(AB16,Cennik!$A$4:$B488, 2, FALSE()) * AC16 + VLOOKUP(AD16,Cennik!$A$4:$B488, 2, FALSE()) * AE16 + VLOOKUP(AF16,Cennik!$A$4:$B488, 2, FALSE()) * AG16 + VLOOKUP(AH16,Cennik!$A$4:$B488, 2, FALSE()) * AI16 + VLOOKUP(AJ16,Cennik!$A$4:$B488, 2, FALSE()) * AK16 + VLOOKUP(AL16,Cennik!$A$4:$B488, 2, FALSE()) * AM16 + VLOOKUP("Stamina",Cennik!$A$4:$B488,2,FALSE()) * L16,"Brak wartości")</f>
        <v>17.3</v>
      </c>
      <c r="F16" s="18" t="s">
        <v>13545</v>
      </c>
      <c r="G16" s="18">
        <v>1</v>
      </c>
      <c r="H16" s="18" t="s">
        <v>4506</v>
      </c>
      <c r="I16" s="18" t="s">
        <v>13544</v>
      </c>
      <c r="J16" s="18">
        <v>1.5</v>
      </c>
      <c r="K16" s="18">
        <v>5</v>
      </c>
      <c r="L16" s="18">
        <v>10</v>
      </c>
      <c r="M16" s="18" t="s">
        <v>12701</v>
      </c>
      <c r="N16" s="676" t="s">
        <v>40</v>
      </c>
      <c r="O16" s="676"/>
      <c r="P16" s="184" t="s">
        <v>500</v>
      </c>
      <c r="Q16" s="184">
        <v>5</v>
      </c>
      <c r="R16" s="677" t="s">
        <v>528</v>
      </c>
      <c r="S16" s="677">
        <v>1</v>
      </c>
      <c r="T16" s="675" t="s">
        <v>40</v>
      </c>
      <c r="U16" s="675"/>
      <c r="V16" s="674" t="s">
        <v>40</v>
      </c>
      <c r="W16" s="674"/>
      <c r="X16" s="674" t="s">
        <v>40</v>
      </c>
      <c r="Y16" s="672"/>
      <c r="Z16" s="678" t="s">
        <v>40</v>
      </c>
      <c r="AA16" s="678"/>
      <c r="AB16" s="679" t="s">
        <v>40</v>
      </c>
      <c r="AC16" s="679"/>
      <c r="AD16" s="680" t="s">
        <v>40</v>
      </c>
      <c r="AE16" s="680"/>
      <c r="AF16" s="681" t="s">
        <v>40</v>
      </c>
      <c r="AG16" s="681"/>
      <c r="AH16" s="18" t="s">
        <v>40</v>
      </c>
      <c r="AI16" s="18"/>
      <c r="AJ16" s="184" t="s">
        <v>40</v>
      </c>
      <c r="AK16" s="184"/>
      <c r="AL16" s="677" t="s">
        <v>40</v>
      </c>
      <c r="AM16" s="677"/>
    </row>
    <row r="17" spans="1:39" ht="12.75">
      <c r="A17" s="831" t="s">
        <v>3343</v>
      </c>
      <c r="B17" s="762" t="s">
        <v>3639</v>
      </c>
      <c r="C17" s="680">
        <v>1</v>
      </c>
      <c r="D17" s="54">
        <f t="shared" si="1"/>
        <v>17.3</v>
      </c>
      <c r="E17" s="54">
        <f>IFERROR(VLOOKUP(P17,Cennik!$A$4:$B488, 2, FALSE()) * Q17 + VLOOKUP(R17,Cennik!$A$4:$B488, 2, FALSE()) * S17 + VLOOKUP(T17,Cennik!$A$4:$B488, 2, FALSE()) * U17 + VLOOKUP(V17,Cennik!$A$4:$B488, 2, FALSE()) * W17 + VLOOKUP(X17,Cennik!$A$4:$B488, 2, FALSE()) * Y17 + VLOOKUP(Z17,Cennik!$A$4:$B488, 2, FALSE()) * AA17 + VLOOKUP(AB17,Cennik!$A$4:$B488, 2, FALSE()) * AC17 + VLOOKUP(AD17,Cennik!$A$4:$B488, 2, FALSE()) * AE17 + VLOOKUP(AF17,Cennik!$A$4:$B488, 2, FALSE()) * AG17 + VLOOKUP(AH17,Cennik!$A$4:$B488, 2, FALSE()) * AI17 + VLOOKUP(AJ17,Cennik!$A$4:$B488, 2, FALSE()) * AK17 + VLOOKUP(AL17,Cennik!$A$4:$B488, 2, FALSE()) * AM17 + VLOOKUP("Stamina",Cennik!$A$4:$B488,2,FALSE()) * L17,"Brak wartości")</f>
        <v>17.3</v>
      </c>
      <c r="F17" s="18" t="s">
        <v>13546</v>
      </c>
      <c r="G17" s="18">
        <v>1</v>
      </c>
      <c r="H17" s="18" t="s">
        <v>4506</v>
      </c>
      <c r="I17" s="18" t="s">
        <v>13544</v>
      </c>
      <c r="J17" s="18">
        <v>1.5</v>
      </c>
      <c r="K17" s="18">
        <v>5</v>
      </c>
      <c r="L17" s="18">
        <v>10</v>
      </c>
      <c r="M17" s="18" t="s">
        <v>12701</v>
      </c>
      <c r="N17" s="676" t="s">
        <v>40</v>
      </c>
      <c r="O17" s="676"/>
      <c r="P17" s="184" t="s">
        <v>500</v>
      </c>
      <c r="Q17" s="184">
        <v>5</v>
      </c>
      <c r="R17" s="677" t="s">
        <v>528</v>
      </c>
      <c r="S17" s="677">
        <v>1</v>
      </c>
      <c r="T17" s="675" t="s">
        <v>40</v>
      </c>
      <c r="U17" s="675"/>
      <c r="V17" s="674" t="s">
        <v>40</v>
      </c>
      <c r="W17" s="674"/>
      <c r="X17" s="674" t="s">
        <v>40</v>
      </c>
      <c r="Y17" s="672"/>
      <c r="Z17" s="678" t="s">
        <v>40</v>
      </c>
      <c r="AA17" s="678"/>
      <c r="AB17" s="679" t="s">
        <v>40</v>
      </c>
      <c r="AC17" s="679"/>
      <c r="AD17" s="680" t="s">
        <v>40</v>
      </c>
      <c r="AE17" s="680"/>
      <c r="AF17" s="681" t="s">
        <v>40</v>
      </c>
      <c r="AG17" s="681"/>
      <c r="AH17" s="18" t="s">
        <v>40</v>
      </c>
      <c r="AI17" s="18"/>
      <c r="AJ17" s="184" t="s">
        <v>40</v>
      </c>
      <c r="AK17" s="184"/>
      <c r="AL17" s="677" t="s">
        <v>40</v>
      </c>
      <c r="AM17" s="677"/>
    </row>
    <row r="18" spans="1:39" ht="12.75">
      <c r="A18" s="788"/>
      <c r="B18" s="788"/>
      <c r="C18" s="751"/>
      <c r="D18" s="752"/>
      <c r="E18" s="752"/>
      <c r="F18" s="753"/>
      <c r="G18" s="753"/>
      <c r="H18" s="753"/>
      <c r="I18" s="753"/>
      <c r="J18" s="753"/>
      <c r="K18" s="753"/>
      <c r="L18" s="753"/>
      <c r="M18" s="753"/>
      <c r="N18" s="676" t="s">
        <v>40</v>
      </c>
      <c r="O18" s="676"/>
      <c r="P18" s="754"/>
      <c r="Q18" s="754"/>
      <c r="R18" s="755"/>
      <c r="S18" s="755"/>
      <c r="T18" s="756"/>
      <c r="U18" s="756"/>
      <c r="V18" s="757"/>
      <c r="W18" s="757"/>
      <c r="X18" s="757"/>
      <c r="Y18" s="758"/>
      <c r="Z18" s="759"/>
      <c r="AA18" s="759"/>
      <c r="AB18" s="760"/>
      <c r="AC18" s="760"/>
      <c r="AD18" s="751"/>
      <c r="AE18" s="751"/>
      <c r="AF18" s="750"/>
      <c r="AG18" s="750"/>
      <c r="AH18" s="753"/>
      <c r="AI18" s="753"/>
      <c r="AJ18" s="754"/>
      <c r="AK18" s="754"/>
      <c r="AL18" s="755"/>
      <c r="AM18" s="755"/>
    </row>
    <row r="19" spans="1:39" ht="12.75">
      <c r="A19" s="686"/>
      <c r="B19" s="686"/>
      <c r="C19" s="686"/>
      <c r="D19" s="832"/>
      <c r="E19" s="832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686"/>
      <c r="AB19" s="686"/>
      <c r="AC19" s="686"/>
      <c r="AD19" s="686"/>
      <c r="AE19" s="686"/>
      <c r="AF19" s="686"/>
      <c r="AG19" s="686"/>
      <c r="AH19" s="686"/>
      <c r="AI19" s="686"/>
      <c r="AJ19" s="686"/>
      <c r="AK19" s="686"/>
      <c r="AL19" s="686"/>
      <c r="AM19" s="686"/>
    </row>
    <row r="20" spans="1:39" ht="12.75">
      <c r="A20" s="788"/>
      <c r="B20" s="788"/>
      <c r="C20" s="788"/>
      <c r="D20" s="788"/>
      <c r="E20" s="788"/>
      <c r="F20" s="788"/>
      <c r="G20" s="788"/>
      <c r="H20" s="788"/>
      <c r="I20" s="788"/>
      <c r="J20" s="788"/>
      <c r="K20" s="788"/>
      <c r="L20" s="788"/>
      <c r="M20" s="788"/>
      <c r="N20" s="788"/>
      <c r="O20" s="788"/>
      <c r="P20" s="788"/>
      <c r="Q20" s="788"/>
      <c r="R20" s="788"/>
      <c r="S20" s="788"/>
      <c r="T20" s="788"/>
      <c r="U20" s="788"/>
      <c r="V20" s="788"/>
      <c r="W20" s="788"/>
      <c r="X20" s="788"/>
      <c r="Y20" s="788"/>
      <c r="Z20" s="788"/>
      <c r="AA20" s="788"/>
      <c r="AB20" s="788"/>
      <c r="AC20" s="788"/>
      <c r="AD20" s="788"/>
      <c r="AE20" s="788"/>
      <c r="AF20" s="788"/>
      <c r="AG20" s="788"/>
      <c r="AH20" s="788"/>
      <c r="AI20" s="788"/>
      <c r="AJ20" s="788"/>
      <c r="AK20" s="788"/>
      <c r="AL20" s="788"/>
      <c r="AM20" s="788"/>
    </row>
    <row r="21" spans="1:39" ht="12.75">
      <c r="A21" s="831" t="s">
        <v>3343</v>
      </c>
      <c r="B21" s="762" t="s">
        <v>3646</v>
      </c>
      <c r="C21" s="680">
        <v>1</v>
      </c>
      <c r="D21" s="54" t="e">
        <f t="shared" ref="D21:D26" ca="1" si="2">E21/G21</f>
        <v>#VALUE!</v>
      </c>
      <c r="E21" s="54" t="str">
        <f ca="1">IFERROR(VLOOKUP(P21,Cennik!$A$4:$B488, 2, FALSE()) * Q21 + VLOOKUP(R21,Cennik!$A$4:$B488, 2, FALSE()) * S21 + VLOOKUP(T21,Cennik!$A$4:$B488, 2, FALSE()) * U21 + VLOOKUP(V21,Cennik!$A$4:$B488, 2, FALSE()) * W21 + VLOOKUP(X21,Cennik!$A$4:$B488, 2, FALSE()) * Y21 + VLOOKUP(Z21,Cennik!$A$4:$B488, 2, FALSE()) * AA21 + VLOOKUP(AB21,Cennik!$A$4:$B488, 2, FALSE()) * AC21 + VLOOKUP(AD21,Cennik!$A$4:$B488, 2, FALSE()) * AE21 + VLOOKUP(AF21,Cennik!$A$4:$B488, 2, FALSE()) * AG21 + VLOOKUP(AH21,Cennik!$A$4:$B488, 2, FALSE()) * AI21 + VLOOKUP(AJ21,Cennik!$A$4:$B488, 2, FALSE()) * AK21 + VLOOKUP(AL21,Cennik!$A$4:$B488, 2, FALSE()) * AM21 + VLOOKUP("Stamina",Cennik!$A$4:$B488,2,FALSE()) * L21,"Brak wartości")</f>
        <v>Brak wartości</v>
      </c>
      <c r="F21" s="18" t="s">
        <v>3635</v>
      </c>
      <c r="G21" s="18">
        <v>1</v>
      </c>
      <c r="H21" s="18" t="s">
        <v>4506</v>
      </c>
      <c r="I21" s="18" t="s">
        <v>13544</v>
      </c>
      <c r="J21" s="18">
        <v>1.5</v>
      </c>
      <c r="K21" s="18">
        <v>5</v>
      </c>
      <c r="L21" s="18">
        <v>40</v>
      </c>
      <c r="M21" s="18" t="s">
        <v>12701</v>
      </c>
      <c r="N21" s="676" t="s">
        <v>40</v>
      </c>
      <c r="O21" s="676"/>
      <c r="P21" s="184" t="s">
        <v>4679</v>
      </c>
      <c r="Q21" s="184">
        <v>1</v>
      </c>
      <c r="R21" s="677" t="s">
        <v>500</v>
      </c>
      <c r="S21" s="677">
        <v>2</v>
      </c>
      <c r="T21" s="675" t="s">
        <v>40</v>
      </c>
      <c r="U21" s="675"/>
      <c r="V21" s="674" t="s">
        <v>40</v>
      </c>
      <c r="W21" s="674"/>
      <c r="X21" s="674" t="s">
        <v>40</v>
      </c>
      <c r="Y21" s="672"/>
      <c r="Z21" s="678" t="s">
        <v>40</v>
      </c>
      <c r="AA21" s="678"/>
      <c r="AB21" s="679" t="s">
        <v>40</v>
      </c>
      <c r="AC21" s="679"/>
      <c r="AD21" s="680" t="s">
        <v>40</v>
      </c>
      <c r="AE21" s="680"/>
      <c r="AF21" s="681" t="s">
        <v>40</v>
      </c>
      <c r="AG21" s="681"/>
      <c r="AH21" s="18" t="s">
        <v>40</v>
      </c>
      <c r="AI21" s="18"/>
      <c r="AJ21" s="184" t="s">
        <v>40</v>
      </c>
      <c r="AK21" s="184"/>
      <c r="AL21" s="677" t="s">
        <v>40</v>
      </c>
      <c r="AM21" s="677"/>
    </row>
    <row r="22" spans="1:39" ht="12.75">
      <c r="A22" s="831" t="s">
        <v>3343</v>
      </c>
      <c r="B22" s="762" t="s">
        <v>3651</v>
      </c>
      <c r="C22" s="680">
        <v>1</v>
      </c>
      <c r="D22" s="54" t="e">
        <f t="shared" ca="1" si="2"/>
        <v>#VALUE!</v>
      </c>
      <c r="E22" s="54" t="str">
        <f ca="1">IFERROR(VLOOKUP(P22,Cennik!$A$4:$B488, 2, FALSE()) * Q22 + VLOOKUP(R22,Cennik!$A$4:$B488, 2, FALSE()) * S22 + VLOOKUP(T22,Cennik!$A$4:$B488, 2, FALSE()) * U22 + VLOOKUP(V22,Cennik!$A$4:$B488, 2, FALSE()) * W22 + VLOOKUP(X22,Cennik!$A$4:$B488, 2, FALSE()) * Y22 + VLOOKUP(Z22,Cennik!$A$4:$B488, 2, FALSE()) * AA22 + VLOOKUP(AB22,Cennik!$A$4:$B488, 2, FALSE()) * AC22 + VLOOKUP(AD22,Cennik!$A$4:$B488, 2, FALSE()) * AE22 + VLOOKUP(AF22,Cennik!$A$4:$B488, 2, FALSE()) * AG22 + VLOOKUP(AH22,Cennik!$A$4:$B488, 2, FALSE()) * AI22 + VLOOKUP(AJ22,Cennik!$A$4:$B488, 2, FALSE()) * AK22 + VLOOKUP(AL22,Cennik!$A$4:$B488, 2, FALSE()) * AM22 + VLOOKUP("Stamina",Cennik!$A$4:$B488,2,FALSE()) * L22,"Brak wartości")</f>
        <v>Brak wartości</v>
      </c>
      <c r="F22" s="18" t="s">
        <v>3652</v>
      </c>
      <c r="G22" s="18">
        <v>1</v>
      </c>
      <c r="H22" s="18" t="s">
        <v>4506</v>
      </c>
      <c r="I22" s="18" t="s">
        <v>13544</v>
      </c>
      <c r="J22" s="18">
        <v>1.5</v>
      </c>
      <c r="K22" s="18">
        <v>5</v>
      </c>
      <c r="L22" s="18">
        <v>25</v>
      </c>
      <c r="M22" s="18" t="s">
        <v>12701</v>
      </c>
      <c r="N22" s="676" t="s">
        <v>40</v>
      </c>
      <c r="O22" s="676"/>
      <c r="P22" s="184" t="s">
        <v>4604</v>
      </c>
      <c r="Q22" s="184">
        <v>1</v>
      </c>
      <c r="R22" s="677" t="s">
        <v>500</v>
      </c>
      <c r="S22" s="677">
        <v>4</v>
      </c>
      <c r="T22" s="675" t="s">
        <v>40</v>
      </c>
      <c r="U22" s="675"/>
      <c r="V22" s="674" t="s">
        <v>40</v>
      </c>
      <c r="W22" s="674"/>
      <c r="X22" s="674" t="s">
        <v>40</v>
      </c>
      <c r="Y22" s="672"/>
      <c r="Z22" s="678" t="s">
        <v>40</v>
      </c>
      <c r="AA22" s="678"/>
      <c r="AB22" s="679" t="s">
        <v>40</v>
      </c>
      <c r="AC22" s="679"/>
      <c r="AD22" s="680" t="s">
        <v>40</v>
      </c>
      <c r="AE22" s="680"/>
      <c r="AF22" s="681" t="s">
        <v>40</v>
      </c>
      <c r="AG22" s="681"/>
      <c r="AH22" s="18" t="s">
        <v>40</v>
      </c>
      <c r="AI22" s="18"/>
      <c r="AJ22" s="184" t="s">
        <v>40</v>
      </c>
      <c r="AK22" s="184"/>
      <c r="AL22" s="677" t="s">
        <v>40</v>
      </c>
      <c r="AM22" s="677"/>
    </row>
    <row r="23" spans="1:39" ht="12.75">
      <c r="A23" s="831" t="s">
        <v>3343</v>
      </c>
      <c r="B23" s="762" t="s">
        <v>3656</v>
      </c>
      <c r="C23" s="680">
        <v>1</v>
      </c>
      <c r="D23" s="54" t="e">
        <f t="shared" ca="1" si="2"/>
        <v>#VALUE!</v>
      </c>
      <c r="E23" s="54" t="str">
        <f ca="1">IFERROR(VLOOKUP(P23,Cennik!$A$4:$B488, 2, FALSE()) * Q23 + VLOOKUP(R23,Cennik!$A$4:$B488, 2, FALSE()) * S23 + VLOOKUP(T23,Cennik!$A$4:$B488, 2, FALSE()) * U23 + VLOOKUP(V23,Cennik!$A$4:$B488, 2, FALSE()) * W23 + VLOOKUP(X23,Cennik!$A$4:$B488, 2, FALSE()) * Y23 + VLOOKUP(Z23,Cennik!$A$4:$B488, 2, FALSE()) * AA23 + VLOOKUP(AB23,Cennik!$A$4:$B488, 2, FALSE()) * AC23 + VLOOKUP(AD23,Cennik!$A$4:$B488, 2, FALSE()) * AE23 + VLOOKUP(AF23,Cennik!$A$4:$B488, 2, FALSE()) * AG23 + VLOOKUP(AH23,Cennik!$A$4:$B488, 2, FALSE()) * AI23 + VLOOKUP(AJ23,Cennik!$A$4:$B488, 2, FALSE()) * AK23 + VLOOKUP(AL23,Cennik!$A$4:$B488, 2, FALSE()) * AM23 + VLOOKUP("Stamina",Cennik!$A$4:$B488,2,FALSE()) * L23,"Brak wartości")</f>
        <v>Brak wartości</v>
      </c>
      <c r="F23" s="18" t="s">
        <v>3657</v>
      </c>
      <c r="G23" s="18">
        <v>1</v>
      </c>
      <c r="H23" s="18" t="s">
        <v>4506</v>
      </c>
      <c r="I23" s="18" t="s">
        <v>13544</v>
      </c>
      <c r="J23" s="18">
        <v>1.5</v>
      </c>
      <c r="K23" s="18">
        <v>5</v>
      </c>
      <c r="L23" s="18">
        <v>40</v>
      </c>
      <c r="M23" s="18" t="s">
        <v>12701</v>
      </c>
      <c r="N23" s="676" t="s">
        <v>40</v>
      </c>
      <c r="O23" s="676"/>
      <c r="P23" s="184" t="s">
        <v>4604</v>
      </c>
      <c r="Q23" s="184">
        <v>1</v>
      </c>
      <c r="R23" s="677" t="s">
        <v>500</v>
      </c>
      <c r="S23" s="677">
        <v>4</v>
      </c>
      <c r="T23" s="675" t="s">
        <v>1043</v>
      </c>
      <c r="U23" s="675">
        <v>1</v>
      </c>
      <c r="V23" s="674" t="s">
        <v>40</v>
      </c>
      <c r="W23" s="674"/>
      <c r="X23" s="674" t="s">
        <v>40</v>
      </c>
      <c r="Y23" s="672"/>
      <c r="Z23" s="678" t="s">
        <v>40</v>
      </c>
      <c r="AA23" s="678"/>
      <c r="AB23" s="679" t="s">
        <v>40</v>
      </c>
      <c r="AC23" s="679"/>
      <c r="AD23" s="680" t="s">
        <v>40</v>
      </c>
      <c r="AE23" s="680"/>
      <c r="AF23" s="681" t="s">
        <v>40</v>
      </c>
      <c r="AG23" s="681"/>
      <c r="AH23" s="18" t="s">
        <v>40</v>
      </c>
      <c r="AI23" s="18"/>
      <c r="AJ23" s="184" t="s">
        <v>40</v>
      </c>
      <c r="AK23" s="184"/>
      <c r="AL23" s="677" t="s">
        <v>40</v>
      </c>
      <c r="AM23" s="677"/>
    </row>
    <row r="24" spans="1:39" ht="12.75">
      <c r="A24" s="831" t="s">
        <v>3343</v>
      </c>
      <c r="B24" s="762" t="s">
        <v>3661</v>
      </c>
      <c r="C24" s="680">
        <v>1</v>
      </c>
      <c r="D24" s="54" t="e">
        <f t="shared" ca="1" si="2"/>
        <v>#VALUE!</v>
      </c>
      <c r="E24" s="54" t="str">
        <f ca="1">IFERROR(VLOOKUP(P24,Cennik!$A$4:$B488, 2, FALSE()) * Q24 + VLOOKUP(R24,Cennik!$A$4:$B488, 2, FALSE()) * S24 + VLOOKUP(T24,Cennik!$A$4:$B488, 2, FALSE()) * U24 + VLOOKUP(V24,Cennik!$A$4:$B488, 2, FALSE()) * W24 + VLOOKUP(X24,Cennik!$A$4:$B488, 2, FALSE()) * Y24 + VLOOKUP(Z24,Cennik!$A$4:$B488, 2, FALSE()) * AA24 + VLOOKUP(AB24,Cennik!$A$4:$B488, 2, FALSE()) * AC24 + VLOOKUP(AD24,Cennik!$A$4:$B488, 2, FALSE()) * AE24 + VLOOKUP(AF24,Cennik!$A$4:$B488, 2, FALSE()) * AG24 + VLOOKUP(AH24,Cennik!$A$4:$B488, 2, FALSE()) * AI24 + VLOOKUP(AJ24,Cennik!$A$4:$B488, 2, FALSE()) * AK24 + VLOOKUP(AL24,Cennik!$A$4:$B488, 2, FALSE()) * AM24 + VLOOKUP("Stamina",Cennik!$A$4:$B488,2,FALSE()) * L24,"Brak wartości")</f>
        <v>Brak wartości</v>
      </c>
      <c r="F24" s="18" t="s">
        <v>3662</v>
      </c>
      <c r="G24" s="18">
        <v>1</v>
      </c>
      <c r="H24" s="18" t="s">
        <v>4506</v>
      </c>
      <c r="I24" s="18" t="s">
        <v>13544</v>
      </c>
      <c r="J24" s="18">
        <v>1.5</v>
      </c>
      <c r="K24" s="18">
        <v>5</v>
      </c>
      <c r="L24" s="18">
        <v>50</v>
      </c>
      <c r="M24" s="18" t="s">
        <v>12701</v>
      </c>
      <c r="N24" s="676" t="s">
        <v>40</v>
      </c>
      <c r="O24" s="676"/>
      <c r="P24" s="184" t="s">
        <v>4604</v>
      </c>
      <c r="Q24" s="184">
        <v>1</v>
      </c>
      <c r="R24" s="677" t="s">
        <v>500</v>
      </c>
      <c r="S24" s="677">
        <v>5</v>
      </c>
      <c r="T24" s="675" t="s">
        <v>1043</v>
      </c>
      <c r="U24" s="675">
        <v>2</v>
      </c>
      <c r="V24" s="674" t="s">
        <v>40</v>
      </c>
      <c r="W24" s="674"/>
      <c r="X24" s="674" t="s">
        <v>40</v>
      </c>
      <c r="Y24" s="672"/>
      <c r="Z24" s="678" t="s">
        <v>40</v>
      </c>
      <c r="AA24" s="678"/>
      <c r="AB24" s="679" t="s">
        <v>40</v>
      </c>
      <c r="AC24" s="679"/>
      <c r="AD24" s="680" t="s">
        <v>40</v>
      </c>
      <c r="AE24" s="680"/>
      <c r="AF24" s="681" t="s">
        <v>40</v>
      </c>
      <c r="AG24" s="681"/>
      <c r="AH24" s="18" t="s">
        <v>40</v>
      </c>
      <c r="AI24" s="18"/>
      <c r="AJ24" s="184" t="s">
        <v>40</v>
      </c>
      <c r="AK24" s="184"/>
      <c r="AL24" s="677" t="s">
        <v>40</v>
      </c>
      <c r="AM24" s="677"/>
    </row>
    <row r="25" spans="1:39" ht="12.75">
      <c r="A25" s="831" t="s">
        <v>3343</v>
      </c>
      <c r="B25" s="762" t="s">
        <v>3666</v>
      </c>
      <c r="C25" s="680">
        <v>1</v>
      </c>
      <c r="D25" s="54" t="e">
        <f t="shared" ca="1" si="2"/>
        <v>#VALUE!</v>
      </c>
      <c r="E25" s="54" t="str">
        <f ca="1">IFERROR(VLOOKUP(P25,Cennik!$A$4:$B488, 2, FALSE()) * Q25 + VLOOKUP(R25,Cennik!$A$4:$B488, 2, FALSE()) * S25 + VLOOKUP(T25,Cennik!$A$4:$B488, 2, FALSE()) * U25 + VLOOKUP(V25,Cennik!$A$4:$B488, 2, FALSE()) * W25 + VLOOKUP(X25,Cennik!$A$4:$B488, 2, FALSE()) * Y25 + VLOOKUP(Z25,Cennik!$A$4:$B488, 2, FALSE()) * AA25 + VLOOKUP(AB25,Cennik!$A$4:$B488, 2, FALSE()) * AC25 + VLOOKUP(AD25,Cennik!$A$4:$B488, 2, FALSE()) * AE25 + VLOOKUP(AF25,Cennik!$A$4:$B488, 2, FALSE()) * AG25 + VLOOKUP(AH25,Cennik!$A$4:$B488, 2, FALSE()) * AI25 + VLOOKUP(AJ25,Cennik!$A$4:$B488, 2, FALSE()) * AK25 + VLOOKUP(AL25,Cennik!$A$4:$B488, 2, FALSE()) * AM25 + VLOOKUP("Stamina",Cennik!$A$4:$B488,2,FALSE()) * L25,"Brak wartości")</f>
        <v>Brak wartości</v>
      </c>
      <c r="F25" s="18" t="s">
        <v>3667</v>
      </c>
      <c r="G25" s="18">
        <v>1</v>
      </c>
      <c r="H25" s="18" t="s">
        <v>4506</v>
      </c>
      <c r="I25" s="18" t="s">
        <v>13544</v>
      </c>
      <c r="J25" s="18">
        <v>1.5</v>
      </c>
      <c r="K25" s="18">
        <v>5</v>
      </c>
      <c r="L25" s="18">
        <v>40</v>
      </c>
      <c r="M25" s="18" t="s">
        <v>12701</v>
      </c>
      <c r="N25" s="676" t="s">
        <v>40</v>
      </c>
      <c r="O25" s="676"/>
      <c r="P25" s="184" t="s">
        <v>4604</v>
      </c>
      <c r="Q25" s="184">
        <v>1</v>
      </c>
      <c r="R25" s="677" t="s">
        <v>500</v>
      </c>
      <c r="S25" s="677">
        <v>5</v>
      </c>
      <c r="T25" s="675" t="s">
        <v>1043</v>
      </c>
      <c r="U25" s="675">
        <v>2</v>
      </c>
      <c r="V25" s="674" t="s">
        <v>3602</v>
      </c>
      <c r="W25" s="674">
        <v>1</v>
      </c>
      <c r="X25" s="674" t="s">
        <v>40</v>
      </c>
      <c r="Y25" s="672"/>
      <c r="Z25" s="678" t="s">
        <v>40</v>
      </c>
      <c r="AA25" s="678"/>
      <c r="AB25" s="679" t="s">
        <v>40</v>
      </c>
      <c r="AC25" s="679"/>
      <c r="AD25" s="680" t="s">
        <v>40</v>
      </c>
      <c r="AE25" s="680"/>
      <c r="AF25" s="681" t="s">
        <v>40</v>
      </c>
      <c r="AG25" s="681"/>
      <c r="AH25" s="18" t="s">
        <v>40</v>
      </c>
      <c r="AI25" s="18"/>
      <c r="AJ25" s="184" t="s">
        <v>40</v>
      </c>
      <c r="AK25" s="184"/>
      <c r="AL25" s="677" t="s">
        <v>40</v>
      </c>
      <c r="AM25" s="677"/>
    </row>
    <row r="26" spans="1:39" ht="12.75">
      <c r="A26" s="831" t="s">
        <v>3343</v>
      </c>
      <c r="B26" s="762" t="s">
        <v>3671</v>
      </c>
      <c r="C26" s="680">
        <v>1</v>
      </c>
      <c r="D26" s="54" t="e">
        <f t="shared" ca="1" si="2"/>
        <v>#VALUE!</v>
      </c>
      <c r="E26" s="54" t="str">
        <f ca="1">IFERROR(VLOOKUP(P26,Cennik!$A$4:$B488, 2, FALSE()) * Q26 + VLOOKUP(R26,Cennik!$A$4:$B488, 2, FALSE()) * S26 + VLOOKUP(T26,Cennik!$A$4:$B488, 2, FALSE()) * U26 + VLOOKUP(V26,Cennik!$A$4:$B488, 2, FALSE()) * W26 + VLOOKUP(X26,Cennik!$A$4:$B488, 2, FALSE()) * Y26 + VLOOKUP(Z26,Cennik!$A$4:$B488, 2, FALSE()) * AA26 + VLOOKUP(AB26,Cennik!$A$4:$B488, 2, FALSE()) * AC26 + VLOOKUP(AD26,Cennik!$A$4:$B488, 2, FALSE()) * AE26 + VLOOKUP(AF26,Cennik!$A$4:$B488, 2, FALSE()) * AG26 + VLOOKUP(AH26,Cennik!$A$4:$B488, 2, FALSE()) * AI26 + VLOOKUP(AJ26,Cennik!$A$4:$B488, 2, FALSE()) * AK26 + VLOOKUP(AL26,Cennik!$A$4:$B488, 2, FALSE()) * AM26 + VLOOKUP("Stamina",Cennik!$A$4:$B488,2,FALSE()) * L26,"Brak wartości")</f>
        <v>Brak wartości</v>
      </c>
      <c r="F26" s="18" t="s">
        <v>3672</v>
      </c>
      <c r="G26" s="18">
        <v>1</v>
      </c>
      <c r="H26" s="18" t="s">
        <v>4506</v>
      </c>
      <c r="I26" s="18" t="s">
        <v>13544</v>
      </c>
      <c r="J26" s="18">
        <v>1.5</v>
      </c>
      <c r="K26" s="18">
        <v>5</v>
      </c>
      <c r="L26" s="18">
        <v>50</v>
      </c>
      <c r="M26" s="18" t="s">
        <v>12701</v>
      </c>
      <c r="N26" s="676" t="s">
        <v>40</v>
      </c>
      <c r="O26" s="676"/>
      <c r="P26" s="184" t="s">
        <v>4604</v>
      </c>
      <c r="Q26" s="184">
        <v>1</v>
      </c>
      <c r="R26" s="677" t="s">
        <v>500</v>
      </c>
      <c r="S26" s="677">
        <v>5</v>
      </c>
      <c r="T26" s="675" t="s">
        <v>1043</v>
      </c>
      <c r="U26" s="675">
        <v>3</v>
      </c>
      <c r="V26" s="674" t="s">
        <v>8133</v>
      </c>
      <c r="W26" s="674">
        <v>1</v>
      </c>
      <c r="X26" s="164" t="s">
        <v>3602</v>
      </c>
      <c r="Y26" s="164">
        <v>1</v>
      </c>
      <c r="Z26" s="678" t="s">
        <v>40</v>
      </c>
      <c r="AA26" s="678"/>
      <c r="AB26" s="679" t="s">
        <v>40</v>
      </c>
      <c r="AC26" s="679"/>
      <c r="AD26" s="680" t="s">
        <v>40</v>
      </c>
      <c r="AE26" s="680"/>
      <c r="AF26" s="681" t="s">
        <v>40</v>
      </c>
      <c r="AG26" s="681"/>
      <c r="AH26" s="18" t="s">
        <v>40</v>
      </c>
      <c r="AI26" s="18"/>
      <c r="AJ26" s="184" t="s">
        <v>40</v>
      </c>
      <c r="AK26" s="184"/>
      <c r="AL26" s="677" t="s">
        <v>40</v>
      </c>
      <c r="AM26" s="677"/>
    </row>
    <row r="27" spans="1:39" ht="12.75">
      <c r="A27" s="788"/>
      <c r="B27" s="788"/>
      <c r="C27" s="788"/>
      <c r="D27" s="788"/>
      <c r="E27" s="788"/>
      <c r="F27" s="788"/>
      <c r="G27" s="788"/>
      <c r="H27" s="788"/>
      <c r="I27" s="788"/>
      <c r="J27" s="788"/>
      <c r="K27" s="788"/>
      <c r="L27" s="788"/>
      <c r="M27" s="788"/>
      <c r="N27" s="788"/>
      <c r="O27" s="788"/>
      <c r="P27" s="788"/>
      <c r="Q27" s="788"/>
      <c r="R27" s="788"/>
      <c r="S27" s="788"/>
      <c r="T27" s="788"/>
      <c r="U27" s="788"/>
      <c r="V27" s="788"/>
      <c r="W27" s="788"/>
      <c r="X27" s="788"/>
      <c r="Y27" s="788"/>
      <c r="Z27" s="788"/>
      <c r="AA27" s="788"/>
      <c r="AB27" s="788"/>
      <c r="AC27" s="788"/>
      <c r="AD27" s="788"/>
      <c r="AE27" s="788"/>
      <c r="AF27" s="788"/>
      <c r="AG27" s="788"/>
      <c r="AH27" s="788"/>
      <c r="AI27" s="788"/>
      <c r="AJ27" s="788"/>
      <c r="AK27" s="788"/>
      <c r="AL27" s="788"/>
      <c r="AM27" s="788"/>
    </row>
    <row r="28" spans="1:39" ht="12.75">
      <c r="A28" s="831" t="s">
        <v>3343</v>
      </c>
      <c r="B28" s="793" t="s">
        <v>3676</v>
      </c>
      <c r="C28" s="680">
        <v>2</v>
      </c>
      <c r="D28" s="54" t="e">
        <f t="shared" ref="D28:D36" ca="1" si="3">E28/G28</f>
        <v>#VALUE!</v>
      </c>
      <c r="E28" s="54" t="str">
        <f ca="1">IFERROR(VLOOKUP(P28,Cennik!$A$4:$B488, 2, FALSE()) * Q28 + VLOOKUP(R28,Cennik!$A$4:$B488, 2, FALSE()) * S28 + VLOOKUP(T28,Cennik!$A$4:$B488, 2, FALSE()) * U28 + VLOOKUP(V28,Cennik!$A$4:$B488, 2, FALSE()) * W28 + VLOOKUP(X28,Cennik!$A$4:$B488, 2, FALSE()) * Y28 + VLOOKUP(Z28,Cennik!$A$4:$B488, 2, FALSE()) * AA28 + VLOOKUP(AB28,Cennik!$A$4:$B488, 2, FALSE()) * AC28 + VLOOKUP(AD28,Cennik!$A$4:$B488, 2, FALSE()) * AE28 + VLOOKUP(AF28,Cennik!$A$4:$B488, 2, FALSE()) * AG28 + VLOOKUP(AH28,Cennik!$A$4:$B488, 2, FALSE()) * AI28 + VLOOKUP(AJ28,Cennik!$A$4:$B488, 2, FALSE()) * AK28 + VLOOKUP(AL28,Cennik!$A$4:$B488, 2, FALSE()) * AM28 + VLOOKUP("Stamina",Cennik!$A$4:$B488,2,FALSE()) * L28,"Brak wartości")</f>
        <v>Brak wartości</v>
      </c>
      <c r="F28" s="18" t="s">
        <v>3677</v>
      </c>
      <c r="G28" s="18">
        <v>1</v>
      </c>
      <c r="H28" s="18" t="s">
        <v>4506</v>
      </c>
      <c r="I28" s="18" t="s">
        <v>13544</v>
      </c>
      <c r="J28" s="18">
        <v>2</v>
      </c>
      <c r="K28" s="18">
        <v>8</v>
      </c>
      <c r="L28" s="18">
        <v>50</v>
      </c>
      <c r="M28" s="18" t="s">
        <v>12701</v>
      </c>
      <c r="N28" s="676" t="s">
        <v>40</v>
      </c>
      <c r="O28" s="676"/>
      <c r="P28" s="184" t="s">
        <v>4604</v>
      </c>
      <c r="Q28" s="184">
        <v>2</v>
      </c>
      <c r="R28" s="677" t="s">
        <v>528</v>
      </c>
      <c r="S28" s="677">
        <v>2</v>
      </c>
      <c r="T28" s="675" t="s">
        <v>1043</v>
      </c>
      <c r="U28" s="675">
        <v>2</v>
      </c>
      <c r="V28" s="674" t="s">
        <v>3607</v>
      </c>
      <c r="W28" s="674">
        <v>1</v>
      </c>
      <c r="X28" s="674" t="s">
        <v>40</v>
      </c>
      <c r="Y28" s="672"/>
      <c r="Z28" s="678" t="s">
        <v>40</v>
      </c>
      <c r="AA28" s="678"/>
      <c r="AB28" s="679" t="s">
        <v>40</v>
      </c>
      <c r="AC28" s="679"/>
      <c r="AD28" s="680" t="s">
        <v>40</v>
      </c>
      <c r="AE28" s="680"/>
      <c r="AF28" s="681" t="s">
        <v>40</v>
      </c>
      <c r="AG28" s="681"/>
      <c r="AH28" s="18" t="s">
        <v>40</v>
      </c>
      <c r="AI28" s="18"/>
      <c r="AJ28" s="184" t="s">
        <v>40</v>
      </c>
      <c r="AK28" s="184"/>
      <c r="AL28" s="677" t="s">
        <v>40</v>
      </c>
      <c r="AM28" s="677"/>
    </row>
    <row r="29" spans="1:39" ht="12.75">
      <c r="A29" s="831" t="s">
        <v>3343</v>
      </c>
      <c r="B29" s="793" t="s">
        <v>3681</v>
      </c>
      <c r="C29" s="680">
        <v>2</v>
      </c>
      <c r="D29" s="54" t="e">
        <f t="shared" ca="1" si="3"/>
        <v>#VALUE!</v>
      </c>
      <c r="E29" s="54" t="str">
        <f ca="1">IFERROR(VLOOKUP(P29,Cennik!$A$4:$B488, 2, FALSE()) * Q29 + VLOOKUP(R29,Cennik!$A$4:$B488, 2, FALSE()) * S29 + VLOOKUP(T29,Cennik!$A$4:$B488, 2, FALSE()) * U29 + VLOOKUP(V29,Cennik!$A$4:$B488, 2, FALSE()) * W29 + VLOOKUP(X29,Cennik!$A$4:$B488, 2, FALSE()) * Y29 + VLOOKUP(Z29,Cennik!$A$4:$B488, 2, FALSE()) * AA29 + VLOOKUP(AB29,Cennik!$A$4:$B488, 2, FALSE()) * AC29 + VLOOKUP(AD29,Cennik!$A$4:$B488, 2, FALSE()) * AE29 + VLOOKUP(AF29,Cennik!$A$4:$B488, 2, FALSE()) * AG29 + VLOOKUP(AH29,Cennik!$A$4:$B488, 2, FALSE()) * AI29 + VLOOKUP(AJ29,Cennik!$A$4:$B488, 2, FALSE()) * AK29 + VLOOKUP(AL29,Cennik!$A$4:$B488, 2, FALSE()) * AM29 + VLOOKUP("Stamina",Cennik!$A$4:$B488,2,FALSE()) * L29,"Brak wartości")</f>
        <v>Brak wartości</v>
      </c>
      <c r="F29" s="18" t="s">
        <v>3682</v>
      </c>
      <c r="G29" s="18">
        <v>1</v>
      </c>
      <c r="H29" s="18" t="s">
        <v>4506</v>
      </c>
      <c r="I29" s="18"/>
      <c r="J29" s="18">
        <v>2</v>
      </c>
      <c r="K29" s="18">
        <v>8</v>
      </c>
      <c r="L29" s="18">
        <v>50</v>
      </c>
      <c r="M29" s="18" t="s">
        <v>12701</v>
      </c>
      <c r="N29" s="676" t="s">
        <v>40</v>
      </c>
      <c r="O29" s="676"/>
      <c r="P29" s="184" t="s">
        <v>4604</v>
      </c>
      <c r="Q29" s="184">
        <v>2</v>
      </c>
      <c r="R29" s="677" t="s">
        <v>528</v>
      </c>
      <c r="S29" s="677">
        <v>3</v>
      </c>
      <c r="T29" s="675" t="s">
        <v>1043</v>
      </c>
      <c r="U29" s="675">
        <v>3</v>
      </c>
      <c r="V29" s="674" t="s">
        <v>3607</v>
      </c>
      <c r="W29" s="674">
        <v>1</v>
      </c>
      <c r="X29" s="674" t="s">
        <v>40</v>
      </c>
      <c r="Y29" s="672"/>
      <c r="Z29" s="678" t="s">
        <v>40</v>
      </c>
      <c r="AA29" s="678"/>
      <c r="AB29" s="679" t="s">
        <v>40</v>
      </c>
      <c r="AC29" s="679"/>
      <c r="AD29" s="680" t="s">
        <v>40</v>
      </c>
      <c r="AE29" s="680"/>
      <c r="AF29" s="681" t="s">
        <v>40</v>
      </c>
      <c r="AG29" s="681"/>
      <c r="AH29" s="18" t="s">
        <v>40</v>
      </c>
      <c r="AI29" s="18"/>
      <c r="AJ29" s="184" t="s">
        <v>40</v>
      </c>
      <c r="AK29" s="184"/>
      <c r="AL29" s="677" t="s">
        <v>40</v>
      </c>
      <c r="AM29" s="677"/>
    </row>
    <row r="30" spans="1:39" ht="12.75">
      <c r="A30" s="831" t="s">
        <v>3343</v>
      </c>
      <c r="B30" s="793" t="s">
        <v>3685</v>
      </c>
      <c r="C30" s="680">
        <v>2</v>
      </c>
      <c r="D30" s="54" t="e">
        <f t="shared" ca="1" si="3"/>
        <v>#VALUE!</v>
      </c>
      <c r="E30" s="54" t="str">
        <f ca="1">IFERROR(VLOOKUP(P30,Cennik!$A$4:$B488, 2, FALSE()) * Q30 + VLOOKUP(R30,Cennik!$A$4:$B488, 2, FALSE()) * S30 + VLOOKUP(T30,Cennik!$A$4:$B488, 2, FALSE()) * U30 + VLOOKUP(V30,Cennik!$A$4:$B488, 2, FALSE()) * W30 + VLOOKUP(X30,Cennik!$A$4:$B488, 2, FALSE()) * Y30 + VLOOKUP(Z30,Cennik!$A$4:$B488, 2, FALSE()) * AA30 + VLOOKUP(AB30,Cennik!$A$4:$B488, 2, FALSE()) * AC30 + VLOOKUP(AD30,Cennik!$A$4:$B488, 2, FALSE()) * AE30 + VLOOKUP(AF30,Cennik!$A$4:$B488, 2, FALSE()) * AG30 + VLOOKUP(AH30,Cennik!$A$4:$B488, 2, FALSE()) * AI30 + VLOOKUP(AJ30,Cennik!$A$4:$B488, 2, FALSE()) * AK30 + VLOOKUP(AL30,Cennik!$A$4:$B488, 2, FALSE()) * AM30 + VLOOKUP("Stamina",Cennik!$A$4:$B488,2,FALSE()) * L30,"Brak wartości")</f>
        <v>Brak wartości</v>
      </c>
      <c r="F30" s="18" t="s">
        <v>3686</v>
      </c>
      <c r="G30" s="18">
        <v>1</v>
      </c>
      <c r="H30" s="18" t="s">
        <v>4506</v>
      </c>
      <c r="I30" s="18" t="s">
        <v>13544</v>
      </c>
      <c r="J30" s="18">
        <v>2.5</v>
      </c>
      <c r="K30" s="18">
        <v>8</v>
      </c>
      <c r="L30" s="18">
        <v>50</v>
      </c>
      <c r="M30" s="18" t="s">
        <v>12701</v>
      </c>
      <c r="N30" s="676" t="s">
        <v>40</v>
      </c>
      <c r="O30" s="676"/>
      <c r="P30" s="184" t="s">
        <v>4604</v>
      </c>
      <c r="Q30" s="184">
        <v>2</v>
      </c>
      <c r="R30" s="677" t="s">
        <v>528</v>
      </c>
      <c r="S30" s="677">
        <v>6</v>
      </c>
      <c r="T30" s="675" t="s">
        <v>1043</v>
      </c>
      <c r="U30" s="675">
        <v>5</v>
      </c>
      <c r="V30" s="674" t="s">
        <v>3607</v>
      </c>
      <c r="W30" s="674">
        <v>1</v>
      </c>
      <c r="X30" s="674" t="s">
        <v>8133</v>
      </c>
      <c r="Y30" s="672">
        <v>1</v>
      </c>
      <c r="Z30" s="678" t="s">
        <v>40</v>
      </c>
      <c r="AA30" s="678"/>
      <c r="AB30" s="679" t="s">
        <v>40</v>
      </c>
      <c r="AC30" s="679"/>
      <c r="AD30" s="680" t="s">
        <v>40</v>
      </c>
      <c r="AE30" s="680"/>
      <c r="AF30" s="681" t="s">
        <v>40</v>
      </c>
      <c r="AG30" s="681"/>
      <c r="AH30" s="18" t="s">
        <v>40</v>
      </c>
      <c r="AI30" s="18"/>
      <c r="AJ30" s="184" t="s">
        <v>40</v>
      </c>
      <c r="AK30" s="184"/>
      <c r="AL30" s="677" t="s">
        <v>40</v>
      </c>
      <c r="AM30" s="677"/>
    </row>
    <row r="31" spans="1:39" ht="12.75">
      <c r="A31" s="831" t="s">
        <v>3343</v>
      </c>
      <c r="B31" s="793" t="s">
        <v>3690</v>
      </c>
      <c r="C31" s="680">
        <v>2</v>
      </c>
      <c r="D31" s="54" t="e">
        <f t="shared" ca="1" si="3"/>
        <v>#VALUE!</v>
      </c>
      <c r="E31" s="54" t="str">
        <f ca="1">IFERROR(VLOOKUP(P31,Cennik!$A$4:$B488, 2, FALSE()) * Q31 + VLOOKUP(R31,Cennik!$A$4:$B488, 2, FALSE()) * S31 + VLOOKUP(T31,Cennik!$A$4:$B488, 2, FALSE()) * U31 + VLOOKUP(V31,Cennik!$A$4:$B488, 2, FALSE()) * W31 + VLOOKUP(X31,Cennik!$A$4:$B488, 2, FALSE()) * Y31 + VLOOKUP(Z31,Cennik!$A$4:$B488, 2, FALSE()) * AA31 + VLOOKUP(AB31,Cennik!$A$4:$B488, 2, FALSE()) * AC31 + VLOOKUP(AD31,Cennik!$A$4:$B488, 2, FALSE()) * AE31 + VLOOKUP(AF31,Cennik!$A$4:$B488, 2, FALSE()) * AG31 + VLOOKUP(AH31,Cennik!$A$4:$B488, 2, FALSE()) * AI31 + VLOOKUP(AJ31,Cennik!$A$4:$B488, 2, FALSE()) * AK31 + VLOOKUP(AL31,Cennik!$A$4:$B488, 2, FALSE()) * AM31 + VLOOKUP("Stamina",Cennik!$A$4:$B488,2,FALSE()) * L31,"Brak wartości")</f>
        <v>Brak wartości</v>
      </c>
      <c r="F31" s="18" t="s">
        <v>3691</v>
      </c>
      <c r="G31" s="18">
        <v>1</v>
      </c>
      <c r="H31" s="18" t="s">
        <v>4506</v>
      </c>
      <c r="I31" s="18" t="s">
        <v>13544</v>
      </c>
      <c r="J31" s="18">
        <v>2</v>
      </c>
      <c r="K31" s="18">
        <v>8</v>
      </c>
      <c r="L31" s="18">
        <v>50</v>
      </c>
      <c r="M31" s="18" t="s">
        <v>12701</v>
      </c>
      <c r="N31" s="676" t="s">
        <v>40</v>
      </c>
      <c r="O31" s="676"/>
      <c r="P31" s="184" t="s">
        <v>4604</v>
      </c>
      <c r="Q31" s="184">
        <v>2</v>
      </c>
      <c r="R31" s="677" t="s">
        <v>528</v>
      </c>
      <c r="S31" s="677">
        <v>6</v>
      </c>
      <c r="T31" s="675" t="s">
        <v>1043</v>
      </c>
      <c r="U31" s="675">
        <v>5</v>
      </c>
      <c r="V31" s="674" t="s">
        <v>3607</v>
      </c>
      <c r="W31" s="674">
        <v>1</v>
      </c>
      <c r="X31" s="674" t="s">
        <v>8133</v>
      </c>
      <c r="Y31" s="672">
        <v>1</v>
      </c>
      <c r="Z31" s="678" t="s">
        <v>40</v>
      </c>
      <c r="AA31" s="678"/>
      <c r="AB31" s="679" t="s">
        <v>40</v>
      </c>
      <c r="AC31" s="679"/>
      <c r="AD31" s="680" t="s">
        <v>40</v>
      </c>
      <c r="AE31" s="680"/>
      <c r="AF31" s="681" t="s">
        <v>40</v>
      </c>
      <c r="AG31" s="681"/>
      <c r="AH31" s="18" t="s">
        <v>40</v>
      </c>
      <c r="AI31" s="18"/>
      <c r="AJ31" s="184" t="s">
        <v>40</v>
      </c>
      <c r="AK31" s="184"/>
      <c r="AL31" s="677" t="s">
        <v>40</v>
      </c>
      <c r="AM31" s="677"/>
    </row>
    <row r="32" spans="1:39" ht="12.75">
      <c r="A32" s="831" t="s">
        <v>3343</v>
      </c>
      <c r="B32" s="793" t="s">
        <v>3695</v>
      </c>
      <c r="C32" s="680">
        <v>2</v>
      </c>
      <c r="D32" s="54" t="e">
        <f t="shared" ca="1" si="3"/>
        <v>#VALUE!</v>
      </c>
      <c r="E32" s="54" t="str">
        <f ca="1">IFERROR(VLOOKUP(P32,Cennik!$A$4:$B488, 2, FALSE()) * Q32 + VLOOKUP(R32,Cennik!$A$4:$B488, 2, FALSE()) * S32 + VLOOKUP(T32,Cennik!$A$4:$B488, 2, FALSE()) * U32 + VLOOKUP(V32,Cennik!$A$4:$B488, 2, FALSE()) * W32 + VLOOKUP(X32,Cennik!$A$4:$B488, 2, FALSE()) * Y32 + VLOOKUP(Z32,Cennik!$A$4:$B488, 2, FALSE()) * AA32 + VLOOKUP(AB32,Cennik!$A$4:$B488, 2, FALSE()) * AC32 + VLOOKUP(AD32,Cennik!$A$4:$B488, 2, FALSE()) * AE32 + VLOOKUP(AF32,Cennik!$A$4:$B488, 2, FALSE()) * AG32 + VLOOKUP(AH32,Cennik!$A$4:$B488, 2, FALSE()) * AI32 + VLOOKUP(AJ32,Cennik!$A$4:$B488, 2, FALSE()) * AK32 + VLOOKUP(AL32,Cennik!$A$4:$B488, 2, FALSE()) * AM32 + VLOOKUP("Stamina",Cennik!$A$4:$B488,2,FALSE()) * L32,"Brak wartości")</f>
        <v>Brak wartości</v>
      </c>
      <c r="F32" s="18" t="s">
        <v>3696</v>
      </c>
      <c r="G32" s="18">
        <v>1</v>
      </c>
      <c r="H32" s="18" t="s">
        <v>4506</v>
      </c>
      <c r="I32" s="18" t="s">
        <v>13544</v>
      </c>
      <c r="J32" s="18">
        <v>2</v>
      </c>
      <c r="K32" s="18">
        <v>8</v>
      </c>
      <c r="L32" s="18">
        <v>50</v>
      </c>
      <c r="M32" s="18" t="s">
        <v>12701</v>
      </c>
      <c r="N32" s="676" t="s">
        <v>40</v>
      </c>
      <c r="O32" s="676"/>
      <c r="P32" s="184" t="s">
        <v>4604</v>
      </c>
      <c r="Q32" s="184">
        <v>3</v>
      </c>
      <c r="R32" s="677" t="s">
        <v>528</v>
      </c>
      <c r="S32" s="677">
        <v>5</v>
      </c>
      <c r="T32" s="675" t="s">
        <v>1043</v>
      </c>
      <c r="U32" s="675">
        <v>5</v>
      </c>
      <c r="V32" s="674" t="s">
        <v>3607</v>
      </c>
      <c r="W32" s="674">
        <v>1</v>
      </c>
      <c r="X32" s="674" t="s">
        <v>40</v>
      </c>
      <c r="Y32" s="672"/>
      <c r="Z32" s="678" t="s">
        <v>40</v>
      </c>
      <c r="AA32" s="678"/>
      <c r="AB32" s="679" t="s">
        <v>40</v>
      </c>
      <c r="AC32" s="679"/>
      <c r="AD32" s="680" t="s">
        <v>40</v>
      </c>
      <c r="AE32" s="680"/>
      <c r="AF32" s="681" t="s">
        <v>40</v>
      </c>
      <c r="AG32" s="681"/>
      <c r="AH32" s="18" t="s">
        <v>40</v>
      </c>
      <c r="AI32" s="18"/>
      <c r="AJ32" s="184" t="s">
        <v>40</v>
      </c>
      <c r="AK32" s="184"/>
      <c r="AL32" s="677" t="s">
        <v>40</v>
      </c>
      <c r="AM32" s="677"/>
    </row>
    <row r="33" spans="1:39" ht="12.75">
      <c r="A33" s="831" t="s">
        <v>3343</v>
      </c>
      <c r="B33" s="793" t="s">
        <v>3700</v>
      </c>
      <c r="C33" s="680">
        <v>2</v>
      </c>
      <c r="D33" s="54" t="e">
        <f t="shared" ca="1" si="3"/>
        <v>#VALUE!</v>
      </c>
      <c r="E33" s="54" t="str">
        <f ca="1">IFERROR(VLOOKUP(P33,Cennik!$A$4:$B488, 2, FALSE()) * Q33 + VLOOKUP(R33,Cennik!$A$4:$B488, 2, FALSE()) * S33 + VLOOKUP(T33,Cennik!$A$4:$B488, 2, FALSE()) * U33 + VLOOKUP(V33,Cennik!$A$4:$B488, 2, FALSE()) * W33 + VLOOKUP(X33,Cennik!$A$4:$B488, 2, FALSE()) * Y33 + VLOOKUP(Z33,Cennik!$A$4:$B488, 2, FALSE()) * AA33 + VLOOKUP(AB33,Cennik!$A$4:$B488, 2, FALSE()) * AC33 + VLOOKUP(AD33,Cennik!$A$4:$B488, 2, FALSE()) * AE33 + VLOOKUP(AF33,Cennik!$A$4:$B488, 2, FALSE()) * AG33 + VLOOKUP(AH33,Cennik!$A$4:$B488, 2, FALSE()) * AI33 + VLOOKUP(AJ33,Cennik!$A$4:$B488, 2, FALSE()) * AK33 + VLOOKUP(AL33,Cennik!$A$4:$B488, 2, FALSE()) * AM33 + VLOOKUP("Stamina",Cennik!$A$4:$B488,2,FALSE()) * L33,"Brak wartości")</f>
        <v>Brak wartości</v>
      </c>
      <c r="F33" s="18" t="s">
        <v>3701</v>
      </c>
      <c r="G33" s="18">
        <v>1</v>
      </c>
      <c r="H33" s="18" t="s">
        <v>4506</v>
      </c>
      <c r="I33" s="18" t="s">
        <v>13544</v>
      </c>
      <c r="J33" s="18">
        <v>2</v>
      </c>
      <c r="K33" s="18">
        <v>8</v>
      </c>
      <c r="L33" s="18">
        <v>50</v>
      </c>
      <c r="M33" s="18" t="s">
        <v>12701</v>
      </c>
      <c r="N33" s="676" t="s">
        <v>40</v>
      </c>
      <c r="O33" s="676"/>
      <c r="P33" s="184" t="s">
        <v>4604</v>
      </c>
      <c r="Q33" s="184">
        <v>3</v>
      </c>
      <c r="R33" s="677" t="s">
        <v>528</v>
      </c>
      <c r="S33" s="677">
        <v>6</v>
      </c>
      <c r="T33" s="675" t="s">
        <v>1043</v>
      </c>
      <c r="U33" s="675">
        <v>5</v>
      </c>
      <c r="V33" s="674" t="s">
        <v>3607</v>
      </c>
      <c r="W33" s="674">
        <v>1</v>
      </c>
      <c r="X33" s="674" t="s">
        <v>4679</v>
      </c>
      <c r="Y33" s="672">
        <v>1</v>
      </c>
      <c r="Z33" s="678" t="s">
        <v>8133</v>
      </c>
      <c r="AA33" s="678">
        <v>2</v>
      </c>
      <c r="AB33" s="679" t="s">
        <v>40</v>
      </c>
      <c r="AC33" s="679"/>
      <c r="AD33" s="680" t="s">
        <v>40</v>
      </c>
      <c r="AE33" s="680"/>
      <c r="AF33" s="681" t="s">
        <v>40</v>
      </c>
      <c r="AG33" s="681"/>
      <c r="AH33" s="18" t="s">
        <v>40</v>
      </c>
      <c r="AI33" s="18"/>
      <c r="AJ33" s="184" t="s">
        <v>40</v>
      </c>
      <c r="AK33" s="184"/>
      <c r="AL33" s="677" t="s">
        <v>40</v>
      </c>
      <c r="AM33" s="677"/>
    </row>
    <row r="34" spans="1:39" ht="12.75">
      <c r="A34" s="831" t="s">
        <v>3343</v>
      </c>
      <c r="B34" s="793" t="s">
        <v>3705</v>
      </c>
      <c r="C34" s="680">
        <v>2</v>
      </c>
      <c r="D34" s="54" t="e">
        <f t="shared" ca="1" si="3"/>
        <v>#VALUE!</v>
      </c>
      <c r="E34" s="54" t="str">
        <f ca="1">IFERROR(VLOOKUP(P34,Cennik!$A$4:$B488, 2, FALSE()) * Q34 + VLOOKUP(R34,Cennik!$A$4:$B488, 2, FALSE()) * S34 + VLOOKUP(T34,Cennik!$A$4:$B488, 2, FALSE()) * U34 + VLOOKUP(V34,Cennik!$A$4:$B488, 2, FALSE()) * W34 + VLOOKUP(X34,Cennik!$A$4:$B488, 2, FALSE()) * Y34 + VLOOKUP(Z34,Cennik!$A$4:$B488, 2, FALSE()) * AA34 + VLOOKUP(AB34,Cennik!$A$4:$B488, 2, FALSE()) * AC34 + VLOOKUP(AD34,Cennik!$A$4:$B488, 2, FALSE()) * AE34 + VLOOKUP(AF34,Cennik!$A$4:$B488, 2, FALSE()) * AG34 + VLOOKUP(AH34,Cennik!$A$4:$B488, 2, FALSE()) * AI34 + VLOOKUP(AJ34,Cennik!$A$4:$B488, 2, FALSE()) * AK34 + VLOOKUP(AL34,Cennik!$A$4:$B488, 2, FALSE()) * AM34 + VLOOKUP("Stamina",Cennik!$A$4:$B488,2,FALSE()) * L34,"Brak wartości")</f>
        <v>Brak wartości</v>
      </c>
      <c r="F34" s="18" t="s">
        <v>3706</v>
      </c>
      <c r="G34" s="18">
        <v>1</v>
      </c>
      <c r="H34" s="18" t="s">
        <v>4506</v>
      </c>
      <c r="I34" s="18" t="s">
        <v>13544</v>
      </c>
      <c r="J34" s="18">
        <v>1.5</v>
      </c>
      <c r="K34" s="18">
        <v>8</v>
      </c>
      <c r="L34" s="18">
        <v>50</v>
      </c>
      <c r="M34" s="18" t="s">
        <v>12701</v>
      </c>
      <c r="N34" s="676" t="s">
        <v>40</v>
      </c>
      <c r="O34" s="676"/>
      <c r="P34" s="184" t="s">
        <v>4604</v>
      </c>
      <c r="Q34" s="184">
        <v>3</v>
      </c>
      <c r="R34" s="677" t="s">
        <v>528</v>
      </c>
      <c r="S34" s="677">
        <v>7</v>
      </c>
      <c r="T34" s="675" t="s">
        <v>1043</v>
      </c>
      <c r="U34" s="675">
        <v>6</v>
      </c>
      <c r="V34" s="674" t="s">
        <v>3607</v>
      </c>
      <c r="W34" s="674">
        <v>1</v>
      </c>
      <c r="X34" s="674" t="s">
        <v>4679</v>
      </c>
      <c r="Y34" s="672">
        <v>1</v>
      </c>
      <c r="Z34" s="678" t="s">
        <v>8133</v>
      </c>
      <c r="AA34" s="678">
        <v>2</v>
      </c>
      <c r="AB34" s="679" t="s">
        <v>40</v>
      </c>
      <c r="AC34" s="679"/>
      <c r="AD34" s="680" t="s">
        <v>40</v>
      </c>
      <c r="AE34" s="680"/>
      <c r="AF34" s="681" t="s">
        <v>40</v>
      </c>
      <c r="AG34" s="681"/>
      <c r="AH34" s="18" t="s">
        <v>40</v>
      </c>
      <c r="AI34" s="18"/>
      <c r="AJ34" s="184" t="s">
        <v>40</v>
      </c>
      <c r="AK34" s="184"/>
      <c r="AL34" s="677" t="s">
        <v>40</v>
      </c>
      <c r="AM34" s="677"/>
    </row>
    <row r="35" spans="1:39" ht="12.75">
      <c r="A35" s="831" t="s">
        <v>3343</v>
      </c>
      <c r="B35" s="793" t="s">
        <v>3710</v>
      </c>
      <c r="C35" s="680">
        <v>2</v>
      </c>
      <c r="D35" s="54" t="e">
        <f t="shared" ca="1" si="3"/>
        <v>#VALUE!</v>
      </c>
      <c r="E35" s="54" t="str">
        <f ca="1">IFERROR(VLOOKUP(P35,Cennik!$A$4:$B488, 2, FALSE()) * Q35 + VLOOKUP(R35,Cennik!$A$4:$B488, 2, FALSE()) * S35 + VLOOKUP(T35,Cennik!$A$4:$B488, 2, FALSE()) * U35 + VLOOKUP(V35,Cennik!$A$4:$B488, 2, FALSE()) * W35 + VLOOKUP(X35,Cennik!$A$4:$B488, 2, FALSE()) * Y35 + VLOOKUP(Z35,Cennik!$A$4:$B488, 2, FALSE()) * AA35 + VLOOKUP(AB35,Cennik!$A$4:$B488, 2, FALSE()) * AC35 + VLOOKUP(AD35,Cennik!$A$4:$B488, 2, FALSE()) * AE35 + VLOOKUP(AF35,Cennik!$A$4:$B488, 2, FALSE()) * AG35 + VLOOKUP(AH35,Cennik!$A$4:$B488, 2, FALSE()) * AI35 + VLOOKUP(AJ35,Cennik!$A$4:$B488, 2, FALSE()) * AK35 + VLOOKUP(AL35,Cennik!$A$4:$B488, 2, FALSE()) * AM35 + VLOOKUP("Stamina",Cennik!$A$4:$B488,2,FALSE()) * L35,"Brak wartości")</f>
        <v>Brak wartości</v>
      </c>
      <c r="F35" s="18" t="s">
        <v>3711</v>
      </c>
      <c r="G35" s="18">
        <v>1</v>
      </c>
      <c r="H35" s="18" t="s">
        <v>4506</v>
      </c>
      <c r="I35" s="18" t="s">
        <v>13544</v>
      </c>
      <c r="J35" s="18">
        <v>2</v>
      </c>
      <c r="K35" s="18">
        <v>8</v>
      </c>
      <c r="L35" s="18">
        <v>50</v>
      </c>
      <c r="M35" s="18" t="s">
        <v>12701</v>
      </c>
      <c r="N35" s="676" t="s">
        <v>40</v>
      </c>
      <c r="O35" s="676"/>
      <c r="P35" s="184" t="s">
        <v>4604</v>
      </c>
      <c r="Q35" s="184">
        <v>3</v>
      </c>
      <c r="R35" s="677" t="s">
        <v>528</v>
      </c>
      <c r="S35" s="677">
        <v>7</v>
      </c>
      <c r="T35" s="675" t="s">
        <v>1043</v>
      </c>
      <c r="U35" s="675">
        <v>5</v>
      </c>
      <c r="V35" s="674" t="s">
        <v>3607</v>
      </c>
      <c r="W35" s="674">
        <v>1</v>
      </c>
      <c r="X35" s="674" t="s">
        <v>4679</v>
      </c>
      <c r="Y35" s="672">
        <v>1</v>
      </c>
      <c r="Z35" s="678" t="s">
        <v>8133</v>
      </c>
      <c r="AA35" s="678">
        <v>3</v>
      </c>
      <c r="AB35" s="679" t="s">
        <v>40</v>
      </c>
      <c r="AC35" s="679"/>
      <c r="AD35" s="680" t="s">
        <v>40</v>
      </c>
      <c r="AE35" s="680"/>
      <c r="AF35" s="681" t="s">
        <v>40</v>
      </c>
      <c r="AG35" s="681"/>
      <c r="AH35" s="18" t="s">
        <v>40</v>
      </c>
      <c r="AI35" s="18"/>
      <c r="AJ35" s="184" t="s">
        <v>40</v>
      </c>
      <c r="AK35" s="184"/>
      <c r="AL35" s="677" t="s">
        <v>40</v>
      </c>
      <c r="AM35" s="677"/>
    </row>
    <row r="36" spans="1:39" ht="12.75">
      <c r="A36" s="831" t="s">
        <v>3343</v>
      </c>
      <c r="B36" s="793" t="s">
        <v>3715</v>
      </c>
      <c r="C36" s="680">
        <v>2</v>
      </c>
      <c r="D36" s="54" t="e">
        <f t="shared" ca="1" si="3"/>
        <v>#VALUE!</v>
      </c>
      <c r="E36" s="54" t="str">
        <f ca="1">IFERROR(VLOOKUP(P36,Cennik!$A$4:$B488, 2, FALSE()) * Q36 + VLOOKUP(R36,Cennik!$A$4:$B488, 2, FALSE()) * S36 + VLOOKUP(T36,Cennik!$A$4:$B488, 2, FALSE()) * U36 + VLOOKUP(V36,Cennik!$A$4:$B488, 2, FALSE()) * W36 + VLOOKUP(X36,Cennik!$A$4:$B488, 2, FALSE()) * Y36 + VLOOKUP(Z36,Cennik!$A$4:$B488, 2, FALSE()) * AA36 + VLOOKUP(AB36,Cennik!$A$4:$B488, 2, FALSE()) * AC36 + VLOOKUP(AD36,Cennik!$A$4:$B488, 2, FALSE()) * AE36 + VLOOKUP(AF36,Cennik!$A$4:$B488, 2, FALSE()) * AG36 + VLOOKUP(AH36,Cennik!$A$4:$B488, 2, FALSE()) * AI36 + VLOOKUP(AJ36,Cennik!$A$4:$B488, 2, FALSE()) * AK36 + VLOOKUP(AL36,Cennik!$A$4:$B488, 2, FALSE()) * AM36 + VLOOKUP("Stamina",Cennik!$A$4:$B488,2,FALSE()) * L36,"Brak wartości")</f>
        <v>Brak wartości</v>
      </c>
      <c r="F36" s="18" t="s">
        <v>3716</v>
      </c>
      <c r="G36" s="18">
        <v>1</v>
      </c>
      <c r="H36" s="18" t="s">
        <v>4506</v>
      </c>
      <c r="I36" s="18" t="s">
        <v>13544</v>
      </c>
      <c r="J36" s="18">
        <v>2</v>
      </c>
      <c r="K36" s="18">
        <v>8</v>
      </c>
      <c r="L36" s="18">
        <v>50</v>
      </c>
      <c r="M36" s="18" t="s">
        <v>12701</v>
      </c>
      <c r="N36" s="676" t="s">
        <v>40</v>
      </c>
      <c r="O36" s="676"/>
      <c r="P36" s="184" t="s">
        <v>4604</v>
      </c>
      <c r="Q36" s="184">
        <v>3</v>
      </c>
      <c r="R36" s="677" t="s">
        <v>528</v>
      </c>
      <c r="S36" s="677">
        <v>7</v>
      </c>
      <c r="T36" s="675" t="s">
        <v>1043</v>
      </c>
      <c r="U36" s="675">
        <v>6</v>
      </c>
      <c r="V36" s="674" t="s">
        <v>3607</v>
      </c>
      <c r="W36" s="674">
        <v>1</v>
      </c>
      <c r="X36" s="674" t="s">
        <v>4679</v>
      </c>
      <c r="Y36" s="672">
        <v>2</v>
      </c>
      <c r="Z36" s="678" t="s">
        <v>8133</v>
      </c>
      <c r="AA36" s="678">
        <v>3</v>
      </c>
      <c r="AB36" s="679" t="s">
        <v>40</v>
      </c>
      <c r="AC36" s="679"/>
      <c r="AD36" s="680" t="s">
        <v>40</v>
      </c>
      <c r="AE36" s="680"/>
      <c r="AF36" s="681" t="s">
        <v>40</v>
      </c>
      <c r="AG36" s="681"/>
      <c r="AH36" s="18" t="s">
        <v>40</v>
      </c>
      <c r="AI36" s="18"/>
      <c r="AJ36" s="184" t="s">
        <v>40</v>
      </c>
      <c r="AK36" s="184"/>
      <c r="AL36" s="677" t="s">
        <v>40</v>
      </c>
      <c r="AM36" s="677"/>
    </row>
    <row r="37" spans="1:39" ht="12.75">
      <c r="A37" s="788"/>
      <c r="B37" s="788"/>
      <c r="C37" s="788"/>
      <c r="D37" s="788"/>
      <c r="E37" s="788"/>
      <c r="F37" s="788"/>
      <c r="G37" s="788"/>
      <c r="H37" s="788"/>
      <c r="I37" s="788"/>
      <c r="J37" s="788"/>
      <c r="K37" s="788"/>
      <c r="L37" s="788"/>
      <c r="M37" s="788"/>
      <c r="N37" s="788"/>
      <c r="O37" s="788"/>
      <c r="P37" s="788"/>
      <c r="Q37" s="788"/>
      <c r="R37" s="788"/>
      <c r="S37" s="788"/>
      <c r="T37" s="788"/>
      <c r="U37" s="788"/>
      <c r="V37" s="788"/>
      <c r="W37" s="788"/>
      <c r="X37" s="788"/>
      <c r="Y37" s="788"/>
      <c r="Z37" s="788"/>
      <c r="AA37" s="788"/>
      <c r="AB37" s="788"/>
      <c r="AC37" s="788"/>
      <c r="AD37" s="788"/>
      <c r="AE37" s="788"/>
      <c r="AF37" s="788"/>
      <c r="AG37" s="788"/>
      <c r="AH37" s="788"/>
      <c r="AI37" s="788"/>
      <c r="AJ37" s="788"/>
      <c r="AK37" s="788"/>
      <c r="AL37" s="788"/>
      <c r="AM37" s="788"/>
    </row>
    <row r="38" spans="1:39" ht="12.75">
      <c r="A38" s="831" t="s">
        <v>3343</v>
      </c>
      <c r="B38" s="300" t="s">
        <v>3719</v>
      </c>
      <c r="C38" s="680">
        <v>3</v>
      </c>
      <c r="D38" s="54" t="e">
        <f t="shared" ref="D38:D44" ca="1" si="4">E38/G38</f>
        <v>#VALUE!</v>
      </c>
      <c r="E38" s="54" t="str">
        <f ca="1">IFERROR(VLOOKUP(P38,Cennik!$A$4:$B488, 2, FALSE()) * Q38 + VLOOKUP(R38,Cennik!$A$4:$B488, 2, FALSE()) * S38 + VLOOKUP(T38,Cennik!$A$4:$B488, 2, FALSE()) * U38 + VLOOKUP(V38,Cennik!$A$4:$B488, 2, FALSE()) * W38 + VLOOKUP(X38,Cennik!$A$4:$B488, 2, FALSE()) * Y38 + VLOOKUP(Z38,Cennik!$A$4:$B488, 2, FALSE()) * AA38 + VLOOKUP(AB38,Cennik!$A$4:$B488, 2, FALSE()) * AC38 + VLOOKUP(AD38,Cennik!$A$4:$B488, 2, FALSE()) * AE38 + VLOOKUP(AF38,Cennik!$A$4:$B488, 2, FALSE()) * AG38 + VLOOKUP(AH38,Cennik!$A$4:$B488, 2, FALSE()) * AI38 + VLOOKUP(AJ38,Cennik!$A$4:$B488, 2, FALSE()) * AK38 + VLOOKUP(AL38,Cennik!$A$4:$B488, 2, FALSE()) * AM38 + VLOOKUP("Stamina",Cennik!$A$4:$B488,2,FALSE()) * L38,"Brak wartości")</f>
        <v>Brak wartości</v>
      </c>
      <c r="F38" s="18" t="s">
        <v>3720</v>
      </c>
      <c r="G38" s="18">
        <v>1</v>
      </c>
      <c r="H38" s="18" t="s">
        <v>4506</v>
      </c>
      <c r="I38" s="18" t="s">
        <v>13544</v>
      </c>
      <c r="J38" s="18">
        <v>2.5</v>
      </c>
      <c r="K38" s="18">
        <v>10</v>
      </c>
      <c r="L38" s="18">
        <v>60</v>
      </c>
      <c r="M38" s="18" t="s">
        <v>12701</v>
      </c>
      <c r="N38" s="676" t="s">
        <v>40</v>
      </c>
      <c r="O38" s="676"/>
      <c r="P38" s="184" t="s">
        <v>4624</v>
      </c>
      <c r="Q38" s="184">
        <v>3</v>
      </c>
      <c r="R38" s="677" t="s">
        <v>533</v>
      </c>
      <c r="S38" s="677">
        <v>3</v>
      </c>
      <c r="T38" s="675" t="s">
        <v>1043</v>
      </c>
      <c r="U38" s="675">
        <v>5</v>
      </c>
      <c r="V38" s="674" t="s">
        <v>3611</v>
      </c>
      <c r="W38" s="674">
        <v>1</v>
      </c>
      <c r="X38" s="674" t="s">
        <v>4694</v>
      </c>
      <c r="Y38" s="672">
        <v>2</v>
      </c>
      <c r="Z38" s="678" t="s">
        <v>8133</v>
      </c>
      <c r="AA38" s="678">
        <v>2</v>
      </c>
      <c r="AB38" s="679" t="s">
        <v>40</v>
      </c>
      <c r="AC38" s="679"/>
      <c r="AD38" s="680" t="s">
        <v>40</v>
      </c>
      <c r="AE38" s="680"/>
      <c r="AF38" s="681" t="s">
        <v>40</v>
      </c>
      <c r="AG38" s="681"/>
      <c r="AH38" s="18" t="s">
        <v>40</v>
      </c>
      <c r="AI38" s="18"/>
      <c r="AJ38" s="184" t="s">
        <v>40</v>
      </c>
      <c r="AK38" s="184"/>
      <c r="AL38" s="677" t="s">
        <v>40</v>
      </c>
      <c r="AM38" s="677"/>
    </row>
    <row r="39" spans="1:39" ht="12.75">
      <c r="A39" s="831" t="s">
        <v>3343</v>
      </c>
      <c r="B39" s="300" t="s">
        <v>3724</v>
      </c>
      <c r="C39" s="680">
        <v>3</v>
      </c>
      <c r="D39" s="54" t="e">
        <f t="shared" ca="1" si="4"/>
        <v>#VALUE!</v>
      </c>
      <c r="E39" s="54" t="str">
        <f ca="1">IFERROR(VLOOKUP(P39,Cennik!$A$4:$B488, 2, FALSE()) * Q39 + VLOOKUP(R39,Cennik!$A$4:$B488, 2, FALSE()) * S39 + VLOOKUP(T39,Cennik!$A$4:$B488, 2, FALSE()) * U39 + VLOOKUP(V39,Cennik!$A$4:$B488, 2, FALSE()) * W39 + VLOOKUP(X39,Cennik!$A$4:$B488, 2, FALSE()) * Y39 + VLOOKUP(Z39,Cennik!$A$4:$B488, 2, FALSE()) * AA39 + VLOOKUP(AB39,Cennik!$A$4:$B488, 2, FALSE()) * AC39 + VLOOKUP(AD39,Cennik!$A$4:$B488, 2, FALSE()) * AE39 + VLOOKUP(AF39,Cennik!$A$4:$B488, 2, FALSE()) * AG39 + VLOOKUP(AH39,Cennik!$A$4:$B488, 2, FALSE()) * AI39 + VLOOKUP(AJ39,Cennik!$A$4:$B488, 2, FALSE()) * AK39 + VLOOKUP(AL39,Cennik!$A$4:$B488, 2, FALSE()) * AM39 + VLOOKUP("Stamina",Cennik!$A$4:$B488,2,FALSE()) * L39,"Brak wartości")</f>
        <v>Brak wartości</v>
      </c>
      <c r="F39" s="18" t="s">
        <v>3725</v>
      </c>
      <c r="G39" s="18">
        <v>1</v>
      </c>
      <c r="H39" s="18" t="s">
        <v>4506</v>
      </c>
      <c r="I39" s="18" t="s">
        <v>13544</v>
      </c>
      <c r="J39" s="18">
        <v>3</v>
      </c>
      <c r="K39" s="18">
        <v>10</v>
      </c>
      <c r="L39" s="18">
        <v>60</v>
      </c>
      <c r="M39" s="18" t="s">
        <v>12701</v>
      </c>
      <c r="N39" s="676" t="s">
        <v>40</v>
      </c>
      <c r="O39" s="676"/>
      <c r="P39" s="184" t="s">
        <v>4624</v>
      </c>
      <c r="Q39" s="184">
        <v>3</v>
      </c>
      <c r="R39" s="677" t="s">
        <v>533</v>
      </c>
      <c r="S39" s="677">
        <v>4</v>
      </c>
      <c r="T39" s="675" t="s">
        <v>1043</v>
      </c>
      <c r="U39" s="675">
        <v>5</v>
      </c>
      <c r="V39" s="674" t="s">
        <v>3611</v>
      </c>
      <c r="W39" s="674">
        <v>1</v>
      </c>
      <c r="X39" s="674" t="s">
        <v>4694</v>
      </c>
      <c r="Y39" s="672">
        <v>3</v>
      </c>
      <c r="Z39" s="678" t="s">
        <v>8133</v>
      </c>
      <c r="AA39" s="678">
        <v>2</v>
      </c>
      <c r="AB39" s="679" t="s">
        <v>40</v>
      </c>
      <c r="AC39" s="679"/>
      <c r="AD39" s="680" t="s">
        <v>40</v>
      </c>
      <c r="AE39" s="680"/>
      <c r="AF39" s="681" t="s">
        <v>40</v>
      </c>
      <c r="AG39" s="681"/>
      <c r="AH39" s="18" t="s">
        <v>40</v>
      </c>
      <c r="AI39" s="18"/>
      <c r="AJ39" s="184" t="s">
        <v>40</v>
      </c>
      <c r="AK39" s="184"/>
      <c r="AL39" s="677" t="s">
        <v>40</v>
      </c>
      <c r="AM39" s="677"/>
    </row>
    <row r="40" spans="1:39" ht="12.75">
      <c r="A40" s="831" t="s">
        <v>3343</v>
      </c>
      <c r="B40" s="300" t="s">
        <v>3729</v>
      </c>
      <c r="C40" s="680">
        <v>3</v>
      </c>
      <c r="D40" s="54" t="e">
        <f t="shared" ca="1" si="4"/>
        <v>#VALUE!</v>
      </c>
      <c r="E40" s="54" t="str">
        <f ca="1">IFERROR(VLOOKUP(P40,Cennik!$A$4:$B488, 2, FALSE()) * Q40 + VLOOKUP(R40,Cennik!$A$4:$B488, 2, FALSE()) * S40 + VLOOKUP(T40,Cennik!$A$4:$B488, 2, FALSE()) * U40 + VLOOKUP(V40,Cennik!$A$4:$B488, 2, FALSE()) * W40 + VLOOKUP(X40,Cennik!$A$4:$B488, 2, FALSE()) * Y40 + VLOOKUP(Z40,Cennik!$A$4:$B488, 2, FALSE()) * AA40 + VLOOKUP(AB40,Cennik!$A$4:$B488, 2, FALSE()) * AC40 + VLOOKUP(AD40,Cennik!$A$4:$B488, 2, FALSE()) * AE40 + VLOOKUP(AF40,Cennik!$A$4:$B488, 2, FALSE()) * AG40 + VLOOKUP(AH40,Cennik!$A$4:$B488, 2, FALSE()) * AI40 + VLOOKUP(AJ40,Cennik!$A$4:$B488, 2, FALSE()) * AK40 + VLOOKUP(AL40,Cennik!$A$4:$B488, 2, FALSE()) * AM40 + VLOOKUP("Stamina",Cennik!$A$4:$B488,2,FALSE()) * L40,"Brak wartości")</f>
        <v>Brak wartości</v>
      </c>
      <c r="F40" s="18" t="s">
        <v>3730</v>
      </c>
      <c r="G40" s="18">
        <v>1</v>
      </c>
      <c r="H40" s="18" t="s">
        <v>4506</v>
      </c>
      <c r="I40" s="18" t="s">
        <v>13544</v>
      </c>
      <c r="J40" s="18">
        <v>2.5</v>
      </c>
      <c r="K40" s="18">
        <v>10</v>
      </c>
      <c r="L40" s="18">
        <v>60</v>
      </c>
      <c r="M40" s="18" t="s">
        <v>12701</v>
      </c>
      <c r="N40" s="676" t="s">
        <v>40</v>
      </c>
      <c r="O40" s="676"/>
      <c r="P40" s="184" t="s">
        <v>4624</v>
      </c>
      <c r="Q40" s="184">
        <v>3</v>
      </c>
      <c r="R40" s="677" t="s">
        <v>533</v>
      </c>
      <c r="S40" s="677">
        <v>4</v>
      </c>
      <c r="T40" s="675" t="s">
        <v>1043</v>
      </c>
      <c r="U40" s="675">
        <v>6</v>
      </c>
      <c r="V40" s="674" t="s">
        <v>3611</v>
      </c>
      <c r="W40" s="674">
        <v>1</v>
      </c>
      <c r="X40" s="674" t="s">
        <v>4694</v>
      </c>
      <c r="Y40" s="672">
        <v>3</v>
      </c>
      <c r="Z40" s="678" t="s">
        <v>8133</v>
      </c>
      <c r="AA40" s="678">
        <v>2</v>
      </c>
      <c r="AB40" s="679" t="s">
        <v>40</v>
      </c>
      <c r="AC40" s="679"/>
      <c r="AD40" s="680" t="s">
        <v>40</v>
      </c>
      <c r="AE40" s="680"/>
      <c r="AF40" s="681" t="s">
        <v>40</v>
      </c>
      <c r="AG40" s="681"/>
      <c r="AH40" s="18" t="s">
        <v>40</v>
      </c>
      <c r="AI40" s="18"/>
      <c r="AJ40" s="184" t="s">
        <v>40</v>
      </c>
      <c r="AK40" s="184"/>
      <c r="AL40" s="677" t="s">
        <v>40</v>
      </c>
      <c r="AM40" s="677"/>
    </row>
    <row r="41" spans="1:39" ht="12.75">
      <c r="A41" s="831" t="s">
        <v>3343</v>
      </c>
      <c r="B41" s="300" t="s">
        <v>3733</v>
      </c>
      <c r="C41" s="680">
        <v>3</v>
      </c>
      <c r="D41" s="54" t="e">
        <f t="shared" ca="1" si="4"/>
        <v>#VALUE!</v>
      </c>
      <c r="E41" s="54" t="str">
        <f ca="1">IFERROR(VLOOKUP(P41,Cennik!$A$4:$B488, 2, FALSE()) * Q41 + VLOOKUP(R41,Cennik!$A$4:$B488, 2, FALSE()) * S41 + VLOOKUP(T41,Cennik!$A$4:$B488, 2, FALSE()) * U41 + VLOOKUP(V41,Cennik!$A$4:$B488, 2, FALSE()) * W41 + VLOOKUP(X41,Cennik!$A$4:$B488, 2, FALSE()) * Y41 + VLOOKUP(Z41,Cennik!$A$4:$B488, 2, FALSE()) * AA41 + VLOOKUP(AB41,Cennik!$A$4:$B488, 2, FALSE()) * AC41 + VLOOKUP(AD41,Cennik!$A$4:$B488, 2, FALSE()) * AE41 + VLOOKUP(AF41,Cennik!$A$4:$B488, 2, FALSE()) * AG41 + VLOOKUP(AH41,Cennik!$A$4:$B488, 2, FALSE()) * AI41 + VLOOKUP(AJ41,Cennik!$A$4:$B488, 2, FALSE()) * AK41 + VLOOKUP(AL41,Cennik!$A$4:$B488, 2, FALSE()) * AM41 + VLOOKUP("Stamina",Cennik!$A$4:$B488,2,FALSE()) * L41,"Brak wartości")</f>
        <v>Brak wartości</v>
      </c>
      <c r="F41" s="18" t="s">
        <v>3734</v>
      </c>
      <c r="G41" s="18">
        <v>1</v>
      </c>
      <c r="H41" s="18" t="s">
        <v>4506</v>
      </c>
      <c r="I41" s="18" t="s">
        <v>13544</v>
      </c>
      <c r="J41" s="18">
        <v>3</v>
      </c>
      <c r="K41" s="18">
        <v>10</v>
      </c>
      <c r="L41" s="18">
        <v>60</v>
      </c>
      <c r="M41" s="18" t="s">
        <v>12701</v>
      </c>
      <c r="N41" s="676" t="s">
        <v>40</v>
      </c>
      <c r="O41" s="676"/>
      <c r="P41" s="184" t="s">
        <v>4624</v>
      </c>
      <c r="Q41" s="184">
        <v>4</v>
      </c>
      <c r="R41" s="677" t="s">
        <v>533</v>
      </c>
      <c r="S41" s="677">
        <v>5</v>
      </c>
      <c r="T41" s="675" t="s">
        <v>1043</v>
      </c>
      <c r="U41" s="675">
        <v>6</v>
      </c>
      <c r="V41" s="674" t="s">
        <v>3611</v>
      </c>
      <c r="W41" s="674">
        <v>1</v>
      </c>
      <c r="X41" s="674" t="s">
        <v>4694</v>
      </c>
      <c r="Y41" s="672">
        <v>3</v>
      </c>
      <c r="Z41" s="678" t="s">
        <v>8133</v>
      </c>
      <c r="AA41" s="678">
        <v>2</v>
      </c>
      <c r="AB41" s="679" t="s">
        <v>683</v>
      </c>
      <c r="AC41" s="679">
        <v>1</v>
      </c>
      <c r="AD41" s="680" t="s">
        <v>40</v>
      </c>
      <c r="AE41" s="680"/>
      <c r="AF41" s="681" t="s">
        <v>40</v>
      </c>
      <c r="AG41" s="681"/>
      <c r="AH41" s="18" t="s">
        <v>40</v>
      </c>
      <c r="AI41" s="18"/>
      <c r="AJ41" s="184" t="s">
        <v>40</v>
      </c>
      <c r="AK41" s="184"/>
      <c r="AL41" s="677" t="s">
        <v>40</v>
      </c>
      <c r="AM41" s="677"/>
    </row>
    <row r="42" spans="1:39" ht="12.75">
      <c r="A42" s="831" t="s">
        <v>3343</v>
      </c>
      <c r="B42" s="300" t="s">
        <v>3738</v>
      </c>
      <c r="C42" s="680">
        <v>3</v>
      </c>
      <c r="D42" s="54" t="e">
        <f t="shared" ca="1" si="4"/>
        <v>#VALUE!</v>
      </c>
      <c r="E42" s="54" t="str">
        <f ca="1">IFERROR(VLOOKUP(P42,Cennik!$A$4:$B488, 2, FALSE()) * Q42 + VLOOKUP(R42,Cennik!$A$4:$B488, 2, FALSE()) * S42 + VLOOKUP(T42,Cennik!$A$4:$B488, 2, FALSE()) * U42 + VLOOKUP(V42,Cennik!$A$4:$B488, 2, FALSE()) * W42 + VLOOKUP(X42,Cennik!$A$4:$B488, 2, FALSE()) * Y42 + VLOOKUP(Z42,Cennik!$A$4:$B488, 2, FALSE()) * AA42 + VLOOKUP(AB42,Cennik!$A$4:$B488, 2, FALSE()) * AC42 + VLOOKUP(AD42,Cennik!$A$4:$B488, 2, FALSE()) * AE42 + VLOOKUP(AF42,Cennik!$A$4:$B488, 2, FALSE()) * AG42 + VLOOKUP(AH42,Cennik!$A$4:$B488, 2, FALSE()) * AI42 + VLOOKUP(AJ42,Cennik!$A$4:$B488, 2, FALSE()) * AK42 + VLOOKUP(AL42,Cennik!$A$4:$B488, 2, FALSE()) * AM42 + VLOOKUP("Stamina",Cennik!$A$4:$B488,2,FALSE()) * L42,"Brak wartości")</f>
        <v>Brak wartości</v>
      </c>
      <c r="F42" s="18" t="s">
        <v>3739</v>
      </c>
      <c r="G42" s="18">
        <v>1</v>
      </c>
      <c r="H42" s="18" t="s">
        <v>4506</v>
      </c>
      <c r="I42" s="18" t="s">
        <v>13544</v>
      </c>
      <c r="J42" s="18">
        <v>2.5</v>
      </c>
      <c r="K42" s="18">
        <v>10</v>
      </c>
      <c r="L42" s="18">
        <v>60</v>
      </c>
      <c r="M42" s="18" t="s">
        <v>12701</v>
      </c>
      <c r="N42" s="676" t="s">
        <v>40</v>
      </c>
      <c r="O42" s="676"/>
      <c r="P42" s="184" t="s">
        <v>4624</v>
      </c>
      <c r="Q42" s="184">
        <v>4</v>
      </c>
      <c r="R42" s="677" t="s">
        <v>533</v>
      </c>
      <c r="S42" s="677">
        <v>6</v>
      </c>
      <c r="T42" s="675" t="s">
        <v>1043</v>
      </c>
      <c r="U42" s="675">
        <v>6</v>
      </c>
      <c r="V42" s="674" t="s">
        <v>3611</v>
      </c>
      <c r="W42" s="674">
        <v>1</v>
      </c>
      <c r="X42" s="674" t="s">
        <v>4694</v>
      </c>
      <c r="Y42" s="672">
        <v>3</v>
      </c>
      <c r="Z42" s="678" t="s">
        <v>8133</v>
      </c>
      <c r="AA42" s="678">
        <v>3</v>
      </c>
      <c r="AB42" s="679" t="s">
        <v>683</v>
      </c>
      <c r="AC42" s="679">
        <v>1</v>
      </c>
      <c r="AD42" s="680" t="s">
        <v>40</v>
      </c>
      <c r="AE42" s="680"/>
      <c r="AF42" s="681" t="s">
        <v>40</v>
      </c>
      <c r="AG42" s="681"/>
      <c r="AH42" s="18" t="s">
        <v>40</v>
      </c>
      <c r="AI42" s="18"/>
      <c r="AJ42" s="184" t="s">
        <v>40</v>
      </c>
      <c r="AK42" s="184"/>
      <c r="AL42" s="677" t="s">
        <v>40</v>
      </c>
      <c r="AM42" s="677"/>
    </row>
    <row r="43" spans="1:39" ht="12.75">
      <c r="A43" s="831" t="s">
        <v>3343</v>
      </c>
      <c r="B43" s="300" t="s">
        <v>3743</v>
      </c>
      <c r="C43" s="680">
        <v>3</v>
      </c>
      <c r="D43" s="54" t="e">
        <f t="shared" ca="1" si="4"/>
        <v>#VALUE!</v>
      </c>
      <c r="E43" s="54" t="str">
        <f ca="1">IFERROR(VLOOKUP(P43,Cennik!$A$4:$B488, 2, FALSE()) * Q43 + VLOOKUP(R43,Cennik!$A$4:$B488, 2, FALSE()) * S43 + VLOOKUP(T43,Cennik!$A$4:$B488, 2, FALSE()) * U43 + VLOOKUP(V43,Cennik!$A$4:$B488, 2, FALSE()) * W43 + VLOOKUP(X43,Cennik!$A$4:$B488, 2, FALSE()) * Y43 + VLOOKUP(Z43,Cennik!$A$4:$B488, 2, FALSE()) * AA43 + VLOOKUP(AB43,Cennik!$A$4:$B488, 2, FALSE()) * AC43 + VLOOKUP(AD43,Cennik!$A$4:$B488, 2, FALSE()) * AE43 + VLOOKUP(AF43,Cennik!$A$4:$B488, 2, FALSE()) * AG43 + VLOOKUP(AH43,Cennik!$A$4:$B488, 2, FALSE()) * AI43 + VLOOKUP(AJ43,Cennik!$A$4:$B488, 2, FALSE()) * AK43 + VLOOKUP(AL43,Cennik!$A$4:$B488, 2, FALSE()) * AM43 + VLOOKUP("Stamina",Cennik!$A$4:$B488,2,FALSE()) * L43,"Brak wartości")</f>
        <v>Brak wartości</v>
      </c>
      <c r="F43" s="18" t="s">
        <v>3744</v>
      </c>
      <c r="G43" s="18">
        <v>1</v>
      </c>
      <c r="H43" s="18" t="s">
        <v>4506</v>
      </c>
      <c r="I43" s="18" t="s">
        <v>13544</v>
      </c>
      <c r="J43" s="18">
        <v>2.5</v>
      </c>
      <c r="K43" s="18">
        <v>10</v>
      </c>
      <c r="L43" s="18">
        <v>60</v>
      </c>
      <c r="M43" s="18" t="s">
        <v>12701</v>
      </c>
      <c r="N43" s="676" t="s">
        <v>40</v>
      </c>
      <c r="O43" s="676"/>
      <c r="P43" s="184" t="s">
        <v>4624</v>
      </c>
      <c r="Q43" s="184">
        <v>5</v>
      </c>
      <c r="R43" s="677" t="s">
        <v>533</v>
      </c>
      <c r="S43" s="677">
        <v>6</v>
      </c>
      <c r="T43" s="675" t="s">
        <v>1043</v>
      </c>
      <c r="U43" s="675">
        <v>7</v>
      </c>
      <c r="V43" s="674" t="s">
        <v>3611</v>
      </c>
      <c r="W43" s="674">
        <v>1</v>
      </c>
      <c r="X43" s="674" t="s">
        <v>4694</v>
      </c>
      <c r="Y43" s="672">
        <v>3</v>
      </c>
      <c r="Z43" s="678" t="s">
        <v>8133</v>
      </c>
      <c r="AA43" s="678">
        <v>3</v>
      </c>
      <c r="AB43" s="679" t="s">
        <v>683</v>
      </c>
      <c r="AC43" s="679">
        <v>2</v>
      </c>
      <c r="AD43" s="680" t="s">
        <v>40</v>
      </c>
      <c r="AE43" s="680"/>
      <c r="AF43" s="681" t="s">
        <v>40</v>
      </c>
      <c r="AG43" s="681"/>
      <c r="AH43" s="18" t="s">
        <v>40</v>
      </c>
      <c r="AI43" s="18"/>
      <c r="AJ43" s="184" t="s">
        <v>40</v>
      </c>
      <c r="AK43" s="184"/>
      <c r="AL43" s="677" t="s">
        <v>40</v>
      </c>
      <c r="AM43" s="677"/>
    </row>
    <row r="44" spans="1:39" ht="12.75">
      <c r="A44" s="831" t="s">
        <v>3343</v>
      </c>
      <c r="B44" s="300" t="s">
        <v>3748</v>
      </c>
      <c r="C44" s="680">
        <v>3</v>
      </c>
      <c r="D44" s="54" t="e">
        <f t="shared" ca="1" si="4"/>
        <v>#VALUE!</v>
      </c>
      <c r="E44" s="54" t="str">
        <f ca="1">IFERROR(VLOOKUP(P44,Cennik!$A$4:$B488, 2, FALSE()) * Q44 + VLOOKUP(R44,Cennik!$A$4:$B488, 2, FALSE()) * S44 + VLOOKUP(T44,Cennik!$A$4:$B488, 2, FALSE()) * U44 + VLOOKUP(V44,Cennik!$A$4:$B488, 2, FALSE()) * W44 + VLOOKUP(X44,Cennik!$A$4:$B488, 2, FALSE()) * Y44 + VLOOKUP(Z44,Cennik!$A$4:$B488, 2, FALSE()) * AA44 + VLOOKUP(AB44,Cennik!$A$4:$B488, 2, FALSE()) * AC44 + VLOOKUP(AD44,Cennik!$A$4:$B488, 2, FALSE()) * AE44 + VLOOKUP(AF44,Cennik!$A$4:$B488, 2, FALSE()) * AG44 + VLOOKUP(AH44,Cennik!$A$4:$B488, 2, FALSE()) * AI44 + VLOOKUP(AJ44,Cennik!$A$4:$B488, 2, FALSE()) * AK44 + VLOOKUP(AL44,Cennik!$A$4:$B488, 2, FALSE()) * AM44 + VLOOKUP("Stamina",Cennik!$A$4:$B488,2,FALSE()) * L44,"Brak wartości")</f>
        <v>Brak wartości</v>
      </c>
      <c r="F44" s="18" t="s">
        <v>3749</v>
      </c>
      <c r="G44" s="18">
        <v>1</v>
      </c>
      <c r="H44" s="18" t="s">
        <v>4506</v>
      </c>
      <c r="I44" s="18" t="s">
        <v>13544</v>
      </c>
      <c r="J44" s="18">
        <v>2.5</v>
      </c>
      <c r="K44" s="18">
        <v>10</v>
      </c>
      <c r="L44" s="18">
        <v>70</v>
      </c>
      <c r="M44" s="18" t="s">
        <v>12701</v>
      </c>
      <c r="N44" s="676" t="s">
        <v>40</v>
      </c>
      <c r="O44" s="676"/>
      <c r="P44" s="184" t="s">
        <v>4624</v>
      </c>
      <c r="Q44" s="184">
        <v>6</v>
      </c>
      <c r="R44" s="677" t="s">
        <v>533</v>
      </c>
      <c r="S44" s="677">
        <v>7</v>
      </c>
      <c r="T44" s="675" t="s">
        <v>1043</v>
      </c>
      <c r="U44" s="675">
        <v>7</v>
      </c>
      <c r="V44" s="674" t="s">
        <v>3611</v>
      </c>
      <c r="W44" s="674">
        <v>1</v>
      </c>
      <c r="X44" s="674" t="s">
        <v>4694</v>
      </c>
      <c r="Y44" s="672">
        <v>4</v>
      </c>
      <c r="Z44" s="678" t="s">
        <v>8133</v>
      </c>
      <c r="AA44" s="678">
        <v>4</v>
      </c>
      <c r="AB44" s="679" t="s">
        <v>683</v>
      </c>
      <c r="AC44" s="679">
        <v>2</v>
      </c>
      <c r="AD44" s="680" t="s">
        <v>40</v>
      </c>
      <c r="AE44" s="680"/>
      <c r="AF44" s="681" t="s">
        <v>40</v>
      </c>
      <c r="AG44" s="681"/>
      <c r="AH44" s="18" t="s">
        <v>40</v>
      </c>
      <c r="AI44" s="18"/>
      <c r="AJ44" s="184" t="s">
        <v>40</v>
      </c>
      <c r="AK44" s="184"/>
      <c r="AL44" s="677" t="s">
        <v>40</v>
      </c>
      <c r="AM44" s="677"/>
    </row>
    <row r="45" spans="1:39" ht="12.75">
      <c r="A45" s="788"/>
      <c r="B45" s="788"/>
      <c r="C45" s="788"/>
      <c r="D45" s="788"/>
      <c r="E45" s="788"/>
      <c r="F45" s="788"/>
      <c r="G45" s="788"/>
      <c r="H45" s="788"/>
      <c r="I45" s="788"/>
      <c r="J45" s="788"/>
      <c r="K45" s="788"/>
      <c r="L45" s="788"/>
      <c r="M45" s="788"/>
      <c r="N45" s="788"/>
      <c r="O45" s="788"/>
      <c r="P45" s="788"/>
      <c r="Q45" s="788"/>
      <c r="R45" s="788"/>
      <c r="S45" s="788"/>
      <c r="T45" s="788"/>
      <c r="U45" s="788"/>
      <c r="V45" s="788"/>
      <c r="W45" s="788"/>
      <c r="X45" s="788"/>
      <c r="Y45" s="788"/>
      <c r="Z45" s="788"/>
      <c r="AA45" s="788"/>
      <c r="AB45" s="788"/>
      <c r="AC45" s="788"/>
      <c r="AD45" s="788"/>
      <c r="AE45" s="788"/>
      <c r="AF45" s="788"/>
      <c r="AG45" s="788"/>
      <c r="AH45" s="788"/>
      <c r="AI45" s="788"/>
      <c r="AJ45" s="788"/>
      <c r="AK45" s="788"/>
      <c r="AL45" s="788"/>
      <c r="AM45" s="788"/>
    </row>
    <row r="46" spans="1:39" ht="12.75">
      <c r="A46" s="831" t="s">
        <v>3343</v>
      </c>
      <c r="B46" s="787" t="s">
        <v>3753</v>
      </c>
      <c r="C46" s="680">
        <v>4</v>
      </c>
      <c r="D46" s="54" t="e">
        <f t="shared" ref="D46:D50" ca="1" si="5">E46/G46</f>
        <v>#VALUE!</v>
      </c>
      <c r="E46" s="54" t="str">
        <f ca="1">IFERROR(VLOOKUP(P46,Cennik!$A$4:$B488, 2, FALSE()) * Q46 + VLOOKUP(R46,Cennik!$A$4:$B488, 2, FALSE()) * S46 + VLOOKUP(T46,Cennik!$A$4:$B488, 2, FALSE()) * U46 + VLOOKUP(V46,Cennik!$A$4:$B488, 2, FALSE()) * W46 + VLOOKUP(X46,Cennik!$A$4:$B488, 2, FALSE()) * Y46 + VLOOKUP(Z46,Cennik!$A$4:$B488, 2, FALSE()) * AA46 + VLOOKUP(AB46,Cennik!$A$4:$B488, 2, FALSE()) * AC46 + VLOOKUP(AD46,Cennik!$A$4:$B488, 2, FALSE()) * AE46 + VLOOKUP(AF46,Cennik!$A$4:$B488, 2, FALSE()) * AG46 + VLOOKUP(AH46,Cennik!$A$4:$B488, 2, FALSE()) * AI46 + VLOOKUP(AJ46,Cennik!$A$4:$B488, 2, FALSE()) * AK46 + VLOOKUP(AL46,Cennik!$A$4:$B488, 2, FALSE()) * AM46 + VLOOKUP("Stamina",Cennik!$A$4:$B488,2,FALSE()) * L46,"Brak wartości")</f>
        <v>Brak wartości</v>
      </c>
      <c r="F46" s="18" t="s">
        <v>3754</v>
      </c>
      <c r="G46" s="18">
        <v>1</v>
      </c>
      <c r="H46" s="18" t="s">
        <v>4506</v>
      </c>
      <c r="I46" s="18" t="s">
        <v>13544</v>
      </c>
      <c r="J46" s="18">
        <v>3</v>
      </c>
      <c r="K46" s="18">
        <v>12</v>
      </c>
      <c r="L46" s="18">
        <v>80</v>
      </c>
      <c r="M46" s="18" t="s">
        <v>12701</v>
      </c>
      <c r="N46" s="676" t="s">
        <v>40</v>
      </c>
      <c r="O46" s="676"/>
      <c r="P46" s="184" t="s">
        <v>4644</v>
      </c>
      <c r="Q46" s="184">
        <v>3</v>
      </c>
      <c r="R46" s="677" t="s">
        <v>538</v>
      </c>
      <c r="S46" s="677">
        <v>5</v>
      </c>
      <c r="T46" s="675" t="s">
        <v>4694</v>
      </c>
      <c r="U46" s="675">
        <v>3</v>
      </c>
      <c r="V46" s="674" t="s">
        <v>3615</v>
      </c>
      <c r="W46" s="674">
        <v>1</v>
      </c>
      <c r="X46" s="674" t="s">
        <v>1118</v>
      </c>
      <c r="Y46" s="672">
        <v>4</v>
      </c>
      <c r="Z46" s="678" t="s">
        <v>8133</v>
      </c>
      <c r="AA46" s="678">
        <v>4</v>
      </c>
      <c r="AB46" s="679" t="s">
        <v>683</v>
      </c>
      <c r="AC46" s="679">
        <v>3</v>
      </c>
      <c r="AD46" s="680" t="s">
        <v>40</v>
      </c>
      <c r="AE46" s="680"/>
      <c r="AF46" s="681" t="s">
        <v>40</v>
      </c>
      <c r="AG46" s="681"/>
      <c r="AH46" s="18" t="s">
        <v>40</v>
      </c>
      <c r="AI46" s="18"/>
      <c r="AJ46" s="184" t="s">
        <v>40</v>
      </c>
      <c r="AK46" s="184"/>
      <c r="AL46" s="677" t="s">
        <v>40</v>
      </c>
      <c r="AM46" s="677"/>
    </row>
    <row r="47" spans="1:39" ht="12.75">
      <c r="A47" s="831" t="s">
        <v>3343</v>
      </c>
      <c r="B47" s="787" t="s">
        <v>3758</v>
      </c>
      <c r="C47" s="680">
        <v>4</v>
      </c>
      <c r="D47" s="54" t="e">
        <f t="shared" ca="1" si="5"/>
        <v>#VALUE!</v>
      </c>
      <c r="E47" s="54" t="str">
        <f ca="1">IFERROR(VLOOKUP(P47,Cennik!$A$4:$B488, 2, FALSE()) * Q47 + VLOOKUP(R47,Cennik!$A$4:$B488, 2, FALSE()) * S47 + VLOOKUP(T47,Cennik!$A$4:$B488, 2, FALSE()) * U47 + VLOOKUP(V47,Cennik!$A$4:$B488, 2, FALSE()) * W47 + VLOOKUP(X47,Cennik!$A$4:$B488, 2, FALSE()) * Y47 + VLOOKUP(Z47,Cennik!$A$4:$B488, 2, FALSE()) * AA47 + VLOOKUP(AB47,Cennik!$A$4:$B488, 2, FALSE()) * AC47 + VLOOKUP(AD47,Cennik!$A$4:$B488, 2, FALSE()) * AE47 + VLOOKUP(AF47,Cennik!$A$4:$B488, 2, FALSE()) * AG47 + VLOOKUP(AH47,Cennik!$A$4:$B488, 2, FALSE()) * AI47 + VLOOKUP(AJ47,Cennik!$A$4:$B488, 2, FALSE()) * AK47 + VLOOKUP(AL47,Cennik!$A$4:$B488, 2, FALSE()) * AM47 + VLOOKUP("Stamina",Cennik!$A$4:$B488,2,FALSE()) * L47,"Brak wartości")</f>
        <v>Brak wartości</v>
      </c>
      <c r="F47" s="18" t="s">
        <v>3759</v>
      </c>
      <c r="G47" s="18">
        <v>1</v>
      </c>
      <c r="H47" s="18" t="s">
        <v>4506</v>
      </c>
      <c r="I47" s="18" t="s">
        <v>13544</v>
      </c>
      <c r="J47" s="18">
        <v>3</v>
      </c>
      <c r="K47" s="18">
        <v>12</v>
      </c>
      <c r="L47" s="18">
        <v>80</v>
      </c>
      <c r="M47" s="18" t="s">
        <v>12701</v>
      </c>
      <c r="N47" s="676" t="s">
        <v>40</v>
      </c>
      <c r="O47" s="676"/>
      <c r="P47" s="184" t="s">
        <v>4644</v>
      </c>
      <c r="Q47" s="184">
        <v>3</v>
      </c>
      <c r="R47" s="677" t="s">
        <v>538</v>
      </c>
      <c r="S47" s="677">
        <v>6</v>
      </c>
      <c r="T47" s="675" t="s">
        <v>4694</v>
      </c>
      <c r="U47" s="675">
        <v>3</v>
      </c>
      <c r="V47" s="674" t="s">
        <v>3615</v>
      </c>
      <c r="W47" s="674">
        <v>1</v>
      </c>
      <c r="X47" s="674" t="s">
        <v>1118</v>
      </c>
      <c r="Y47" s="672">
        <v>5</v>
      </c>
      <c r="Z47" s="678" t="s">
        <v>8133</v>
      </c>
      <c r="AA47" s="678">
        <v>4</v>
      </c>
      <c r="AB47" s="679" t="s">
        <v>683</v>
      </c>
      <c r="AC47" s="679">
        <v>4</v>
      </c>
      <c r="AD47" s="680" t="s">
        <v>40</v>
      </c>
      <c r="AE47" s="680"/>
      <c r="AF47" s="681" t="s">
        <v>40</v>
      </c>
      <c r="AG47" s="681"/>
      <c r="AH47" s="18" t="s">
        <v>40</v>
      </c>
      <c r="AI47" s="18"/>
      <c r="AJ47" s="184" t="s">
        <v>40</v>
      </c>
      <c r="AK47" s="184"/>
      <c r="AL47" s="677" t="s">
        <v>40</v>
      </c>
      <c r="AM47" s="677"/>
    </row>
    <row r="48" spans="1:39" ht="12.75">
      <c r="A48" s="831" t="s">
        <v>3343</v>
      </c>
      <c r="B48" s="787" t="s">
        <v>3763</v>
      </c>
      <c r="C48" s="680">
        <v>4</v>
      </c>
      <c r="D48" s="54" t="e">
        <f t="shared" ca="1" si="5"/>
        <v>#VALUE!</v>
      </c>
      <c r="E48" s="54" t="str">
        <f ca="1">IFERROR(VLOOKUP(P48,Cennik!$A$4:$B488, 2, FALSE()) * Q48 + VLOOKUP(R48,Cennik!$A$4:$B488, 2, FALSE()) * S48 + VLOOKUP(T48,Cennik!$A$4:$B488, 2, FALSE()) * U48 + VLOOKUP(V48,Cennik!$A$4:$B488, 2, FALSE()) * W48 + VLOOKUP(X48,Cennik!$A$4:$B488, 2, FALSE()) * Y48 + VLOOKUP(Z48,Cennik!$A$4:$B488, 2, FALSE()) * AA48 + VLOOKUP(AB48,Cennik!$A$4:$B488, 2, FALSE()) * AC48 + VLOOKUP(AD48,Cennik!$A$4:$B488, 2, FALSE()) * AE48 + VLOOKUP(AF48,Cennik!$A$4:$B488, 2, FALSE()) * AG48 + VLOOKUP(AH48,Cennik!$A$4:$B488, 2, FALSE()) * AI48 + VLOOKUP(AJ48,Cennik!$A$4:$B488, 2, FALSE()) * AK48 + VLOOKUP(AL48,Cennik!$A$4:$B488, 2, FALSE()) * AM48 + VLOOKUP("Stamina",Cennik!$A$4:$B488,2,FALSE()) * L48,"Brak wartości")</f>
        <v>Brak wartości</v>
      </c>
      <c r="F48" s="18" t="s">
        <v>3764</v>
      </c>
      <c r="G48" s="18">
        <v>1</v>
      </c>
      <c r="H48" s="18" t="s">
        <v>4506</v>
      </c>
      <c r="I48" s="18" t="s">
        <v>13544</v>
      </c>
      <c r="J48" s="18">
        <v>3</v>
      </c>
      <c r="K48" s="18">
        <v>12</v>
      </c>
      <c r="L48" s="18">
        <v>80</v>
      </c>
      <c r="M48" s="18" t="s">
        <v>12701</v>
      </c>
      <c r="N48" s="676" t="s">
        <v>40</v>
      </c>
      <c r="O48" s="676"/>
      <c r="P48" s="184" t="s">
        <v>4644</v>
      </c>
      <c r="Q48" s="184">
        <v>3</v>
      </c>
      <c r="R48" s="677" t="s">
        <v>538</v>
      </c>
      <c r="S48" s="677">
        <v>7</v>
      </c>
      <c r="T48" s="675" t="s">
        <v>4694</v>
      </c>
      <c r="U48" s="675">
        <v>3</v>
      </c>
      <c r="V48" s="674" t="s">
        <v>3615</v>
      </c>
      <c r="W48" s="674">
        <v>1</v>
      </c>
      <c r="X48" s="674" t="s">
        <v>1118</v>
      </c>
      <c r="Y48" s="672">
        <v>5</v>
      </c>
      <c r="Z48" s="678" t="s">
        <v>8133</v>
      </c>
      <c r="AA48" s="678">
        <v>5</v>
      </c>
      <c r="AB48" s="679" t="s">
        <v>683</v>
      </c>
      <c r="AC48" s="679">
        <v>4</v>
      </c>
      <c r="AD48" s="680" t="s">
        <v>40</v>
      </c>
      <c r="AE48" s="680"/>
      <c r="AF48" s="681" t="s">
        <v>40</v>
      </c>
      <c r="AG48" s="681"/>
      <c r="AH48" s="18" t="s">
        <v>40</v>
      </c>
      <c r="AI48" s="18"/>
      <c r="AJ48" s="184" t="s">
        <v>40</v>
      </c>
      <c r="AK48" s="184"/>
      <c r="AL48" s="677" t="s">
        <v>40</v>
      </c>
      <c r="AM48" s="677"/>
    </row>
    <row r="49" spans="1:39" ht="12.75">
      <c r="A49" s="831" t="s">
        <v>3343</v>
      </c>
      <c r="B49" s="787" t="s">
        <v>3768</v>
      </c>
      <c r="C49" s="680">
        <v>4</v>
      </c>
      <c r="D49" s="54" t="e">
        <f t="shared" ca="1" si="5"/>
        <v>#VALUE!</v>
      </c>
      <c r="E49" s="54" t="str">
        <f ca="1">IFERROR(VLOOKUP(P49,Cennik!$A$4:$B488, 2, FALSE()) * Q49 + VLOOKUP(R49,Cennik!$A$4:$B488, 2, FALSE()) * S49 + VLOOKUP(T49,Cennik!$A$4:$B488, 2, FALSE()) * U49 + VLOOKUP(V49,Cennik!$A$4:$B488, 2, FALSE()) * W49 + VLOOKUP(X49,Cennik!$A$4:$B488, 2, FALSE()) * Y49 + VLOOKUP(Z49,Cennik!$A$4:$B488, 2, FALSE()) * AA49 + VLOOKUP(AB49,Cennik!$A$4:$B488, 2, FALSE()) * AC49 + VLOOKUP(AD49,Cennik!$A$4:$B488, 2, FALSE()) * AE49 + VLOOKUP(AF49,Cennik!$A$4:$B488, 2, FALSE()) * AG49 + VLOOKUP(AH49,Cennik!$A$4:$B488, 2, FALSE()) * AI49 + VLOOKUP(AJ49,Cennik!$A$4:$B488, 2, FALSE()) * AK49 + VLOOKUP(AL49,Cennik!$A$4:$B488, 2, FALSE()) * AM49 + VLOOKUP("Stamina",Cennik!$A$4:$B488,2,FALSE()) * L49,"Brak wartości")</f>
        <v>Brak wartości</v>
      </c>
      <c r="F49" s="18" t="s">
        <v>3769</v>
      </c>
      <c r="G49" s="18">
        <v>1</v>
      </c>
      <c r="H49" s="18" t="s">
        <v>4506</v>
      </c>
      <c r="I49" s="18" t="s">
        <v>13544</v>
      </c>
      <c r="J49" s="18">
        <v>3</v>
      </c>
      <c r="K49" s="18">
        <v>12</v>
      </c>
      <c r="L49" s="18">
        <v>80</v>
      </c>
      <c r="M49" s="18" t="s">
        <v>12701</v>
      </c>
      <c r="N49" s="676" t="s">
        <v>40</v>
      </c>
      <c r="O49" s="676"/>
      <c r="P49" s="184" t="s">
        <v>4644</v>
      </c>
      <c r="Q49" s="184">
        <v>4</v>
      </c>
      <c r="R49" s="677" t="s">
        <v>538</v>
      </c>
      <c r="S49" s="677">
        <v>8</v>
      </c>
      <c r="T49" s="675" t="s">
        <v>4694</v>
      </c>
      <c r="U49" s="675">
        <v>3</v>
      </c>
      <c r="V49" s="674" t="s">
        <v>3615</v>
      </c>
      <c r="W49" s="674">
        <v>1</v>
      </c>
      <c r="X49" s="674" t="s">
        <v>1118</v>
      </c>
      <c r="Y49" s="672">
        <v>6</v>
      </c>
      <c r="Z49" s="678" t="s">
        <v>8133</v>
      </c>
      <c r="AA49" s="678">
        <v>5</v>
      </c>
      <c r="AB49" s="679" t="s">
        <v>693</v>
      </c>
      <c r="AC49" s="679">
        <v>3</v>
      </c>
      <c r="AD49" s="680" t="s">
        <v>40</v>
      </c>
      <c r="AE49" s="680"/>
      <c r="AF49" s="681" t="s">
        <v>40</v>
      </c>
      <c r="AG49" s="681"/>
      <c r="AH49" s="18" t="s">
        <v>40</v>
      </c>
      <c r="AI49" s="18"/>
      <c r="AJ49" s="184" t="s">
        <v>40</v>
      </c>
      <c r="AK49" s="184"/>
      <c r="AL49" s="677" t="s">
        <v>40</v>
      </c>
      <c r="AM49" s="677"/>
    </row>
    <row r="50" spans="1:39" ht="12.75">
      <c r="A50" s="831" t="s">
        <v>3343</v>
      </c>
      <c r="B50" s="787" t="s">
        <v>3773</v>
      </c>
      <c r="C50" s="680">
        <v>4</v>
      </c>
      <c r="D50" s="54" t="e">
        <f t="shared" ca="1" si="5"/>
        <v>#VALUE!</v>
      </c>
      <c r="E50" s="54" t="str">
        <f ca="1">IFERROR(VLOOKUP(P50,Cennik!$A$4:$B488, 2, FALSE()) * Q50 + VLOOKUP(R50,Cennik!$A$4:$B488, 2, FALSE()) * S50 + VLOOKUP(T50,Cennik!$A$4:$B488, 2, FALSE()) * U50 + VLOOKUP(V50,Cennik!$A$4:$B488, 2, FALSE()) * W50 + VLOOKUP(X50,Cennik!$A$4:$B488, 2, FALSE()) * Y50 + VLOOKUP(Z50,Cennik!$A$4:$B488, 2, FALSE()) * AA50 + VLOOKUP(AB50,Cennik!$A$4:$B488, 2, FALSE()) * AC50 + VLOOKUP(AD50,Cennik!$A$4:$B488, 2, FALSE()) * AE50 + VLOOKUP(AF50,Cennik!$A$4:$B488, 2, FALSE()) * AG50 + VLOOKUP(AH50,Cennik!$A$4:$B488, 2, FALSE()) * AI50 + VLOOKUP(AJ50,Cennik!$A$4:$B488, 2, FALSE()) * AK50 + VLOOKUP(AL50,Cennik!$A$4:$B488, 2, FALSE()) * AM50 + VLOOKUP("Stamina",Cennik!$A$4:$B488,2,FALSE()) * L50,"Brak wartości")</f>
        <v>Brak wartości</v>
      </c>
      <c r="F50" s="18" t="s">
        <v>3774</v>
      </c>
      <c r="G50" s="18">
        <v>1</v>
      </c>
      <c r="H50" s="18" t="s">
        <v>4506</v>
      </c>
      <c r="I50" s="18" t="s">
        <v>13544</v>
      </c>
      <c r="J50" s="18">
        <v>3</v>
      </c>
      <c r="K50" s="18">
        <v>12</v>
      </c>
      <c r="L50" s="18">
        <v>90</v>
      </c>
      <c r="M50" s="18" t="s">
        <v>12701</v>
      </c>
      <c r="N50" s="676" t="s">
        <v>40</v>
      </c>
      <c r="O50" s="676"/>
      <c r="P50" s="184" t="s">
        <v>4644</v>
      </c>
      <c r="Q50" s="184">
        <v>5</v>
      </c>
      <c r="R50" s="677" t="s">
        <v>538</v>
      </c>
      <c r="S50" s="677">
        <v>8</v>
      </c>
      <c r="T50" s="675" t="s">
        <v>4694</v>
      </c>
      <c r="U50" s="675">
        <v>3</v>
      </c>
      <c r="V50" s="674" t="s">
        <v>3615</v>
      </c>
      <c r="W50" s="674">
        <v>1</v>
      </c>
      <c r="X50" s="674" t="s">
        <v>1118</v>
      </c>
      <c r="Y50" s="672">
        <v>6</v>
      </c>
      <c r="Z50" s="678" t="s">
        <v>8133</v>
      </c>
      <c r="AA50" s="678">
        <v>5</v>
      </c>
      <c r="AB50" s="679" t="s">
        <v>693</v>
      </c>
      <c r="AC50" s="679">
        <v>4</v>
      </c>
      <c r="AD50" s="680" t="s">
        <v>40</v>
      </c>
      <c r="AE50" s="680"/>
      <c r="AF50" s="681" t="s">
        <v>40</v>
      </c>
      <c r="AG50" s="681"/>
      <c r="AH50" s="18" t="s">
        <v>40</v>
      </c>
      <c r="AI50" s="18"/>
      <c r="AJ50" s="184" t="s">
        <v>40</v>
      </c>
      <c r="AK50" s="184"/>
      <c r="AL50" s="677" t="s">
        <v>40</v>
      </c>
      <c r="AM50" s="677"/>
    </row>
    <row r="51" spans="1:39" ht="12.75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  <c r="L51" s="788"/>
      <c r="M51" s="788"/>
      <c r="N51" s="788"/>
      <c r="O51" s="788"/>
      <c r="P51" s="788"/>
      <c r="Q51" s="788"/>
      <c r="R51" s="788"/>
      <c r="S51" s="788"/>
      <c r="T51" s="788"/>
      <c r="U51" s="788"/>
      <c r="V51" s="788"/>
      <c r="W51" s="788"/>
      <c r="X51" s="788"/>
      <c r="Y51" s="788"/>
      <c r="Z51" s="788"/>
      <c r="AA51" s="788"/>
      <c r="AB51" s="788"/>
      <c r="AC51" s="788"/>
      <c r="AD51" s="788"/>
      <c r="AE51" s="788"/>
      <c r="AF51" s="788"/>
      <c r="AG51" s="788"/>
      <c r="AH51" s="788"/>
      <c r="AI51" s="788"/>
      <c r="AJ51" s="788"/>
      <c r="AK51" s="788"/>
      <c r="AL51" s="788"/>
      <c r="AM51" s="788"/>
    </row>
    <row r="52" spans="1:39" ht="12.75">
      <c r="A52" s="831" t="s">
        <v>3343</v>
      </c>
      <c r="B52" s="767" t="s">
        <v>3778</v>
      </c>
      <c r="C52" s="680">
        <v>5</v>
      </c>
      <c r="D52" s="54" t="e">
        <f t="shared" ref="D52:D54" ca="1" si="6">E52/G52</f>
        <v>#VALUE!</v>
      </c>
      <c r="E52" s="54" t="str">
        <f ca="1">IFERROR(VLOOKUP(P52,Cennik!$A$4:$B488, 2, FALSE()) * Q52 + VLOOKUP(R52,Cennik!$A$4:$B488, 2, FALSE()) * S52 + VLOOKUP(T52,Cennik!$A$4:$B488, 2, FALSE()) * U52 + VLOOKUP(V52,Cennik!$A$4:$B488, 2, FALSE()) * W52 + VLOOKUP(X52,Cennik!$A$4:$B488, 2, FALSE()) * Y52 + VLOOKUP(Z52,Cennik!$A$4:$B488, 2, FALSE()) * AA52 + VLOOKUP(AB52,Cennik!$A$4:$B488, 2, FALSE()) * AC52 + VLOOKUP(AD52,Cennik!$A$4:$B488, 2, FALSE()) * AE52 + VLOOKUP(AF52,Cennik!$A$4:$B488, 2, FALSE()) * AG52 + VLOOKUP(AH52,Cennik!$A$4:$B488, 2, FALSE()) * AI52 + VLOOKUP(AJ52,Cennik!$A$4:$B488, 2, FALSE()) * AK52 + VLOOKUP(AL52,Cennik!$A$4:$B488, 2, FALSE()) * AM52 + VLOOKUP("Stamina",Cennik!$A$4:$B488,2,FALSE()) * L52,"Brak wartości")</f>
        <v>Brak wartości</v>
      </c>
      <c r="F52" s="18" t="s">
        <v>3779</v>
      </c>
      <c r="G52" s="18">
        <v>1</v>
      </c>
      <c r="H52" s="18" t="s">
        <v>4506</v>
      </c>
      <c r="I52" s="18" t="s">
        <v>13544</v>
      </c>
      <c r="J52" s="18">
        <v>3.5</v>
      </c>
      <c r="K52" s="18">
        <v>12</v>
      </c>
      <c r="L52" s="18">
        <v>100</v>
      </c>
      <c r="M52" s="18" t="s">
        <v>12701</v>
      </c>
      <c r="N52" s="676" t="s">
        <v>40</v>
      </c>
      <c r="O52" s="676"/>
      <c r="P52" s="184" t="s">
        <v>4664</v>
      </c>
      <c r="Q52" s="184">
        <v>1</v>
      </c>
      <c r="R52" s="677" t="s">
        <v>538</v>
      </c>
      <c r="S52" s="677">
        <v>8</v>
      </c>
      <c r="T52" s="675" t="s">
        <v>4694</v>
      </c>
      <c r="U52" s="675">
        <v>3</v>
      </c>
      <c r="V52" s="674" t="s">
        <v>3619</v>
      </c>
      <c r="W52" s="674">
        <v>1</v>
      </c>
      <c r="X52" s="674" t="s">
        <v>1166</v>
      </c>
      <c r="Y52" s="672">
        <v>3</v>
      </c>
      <c r="Z52" s="678" t="s">
        <v>8133</v>
      </c>
      <c r="AA52" s="678">
        <v>6</v>
      </c>
      <c r="AB52" s="679" t="s">
        <v>693</v>
      </c>
      <c r="AC52" s="679">
        <v>4</v>
      </c>
      <c r="AD52" s="680" t="s">
        <v>469</v>
      </c>
      <c r="AE52" s="680">
        <v>4</v>
      </c>
      <c r="AF52" s="681" t="s">
        <v>40</v>
      </c>
      <c r="AG52" s="681"/>
      <c r="AH52" s="18" t="s">
        <v>40</v>
      </c>
      <c r="AI52" s="18"/>
      <c r="AJ52" s="184" t="s">
        <v>40</v>
      </c>
      <c r="AK52" s="184"/>
      <c r="AL52" s="677" t="s">
        <v>40</v>
      </c>
      <c r="AM52" s="677"/>
    </row>
    <row r="53" spans="1:39" ht="12.75">
      <c r="A53" s="831" t="s">
        <v>3343</v>
      </c>
      <c r="B53" s="767" t="s">
        <v>3783</v>
      </c>
      <c r="C53" s="680">
        <v>5</v>
      </c>
      <c r="D53" s="54" t="e">
        <f t="shared" ca="1" si="6"/>
        <v>#VALUE!</v>
      </c>
      <c r="E53" s="54" t="str">
        <f ca="1">IFERROR(VLOOKUP(P53,Cennik!$A$4:$B488, 2, FALSE()) * Q53 + VLOOKUP(R53,Cennik!$A$4:$B488, 2, FALSE()) * S53 + VLOOKUP(T53,Cennik!$A$4:$B488, 2, FALSE()) * U53 + VLOOKUP(V53,Cennik!$A$4:$B488, 2, FALSE()) * W53 + VLOOKUP(X53,Cennik!$A$4:$B488, 2, FALSE()) * Y53 + VLOOKUP(Z53,Cennik!$A$4:$B488, 2, FALSE()) * AA53 + VLOOKUP(AB53,Cennik!$A$4:$B488, 2, FALSE()) * AC53 + VLOOKUP(AD53,Cennik!$A$4:$B488, 2, FALSE()) * AE53 + VLOOKUP(AF53,Cennik!$A$4:$B488, 2, FALSE()) * AG53 + VLOOKUP(AH53,Cennik!$A$4:$B488, 2, FALSE()) * AI53 + VLOOKUP(AJ53,Cennik!$A$4:$B488, 2, FALSE()) * AK53 + VLOOKUP(AL53,Cennik!$A$4:$B488, 2, FALSE()) * AM53 + VLOOKUP("Stamina",Cennik!$A$4:$B488,2,FALSE()) * L53,"Brak wartości")</f>
        <v>Brak wartości</v>
      </c>
      <c r="F53" s="18" t="s">
        <v>3784</v>
      </c>
      <c r="G53" s="18">
        <v>1</v>
      </c>
      <c r="H53" s="18" t="s">
        <v>4506</v>
      </c>
      <c r="I53" s="18" t="s">
        <v>13544</v>
      </c>
      <c r="J53" s="18">
        <v>3.5</v>
      </c>
      <c r="K53" s="18">
        <v>12</v>
      </c>
      <c r="L53" s="18">
        <v>100</v>
      </c>
      <c r="M53" s="18" t="s">
        <v>12701</v>
      </c>
      <c r="N53" s="676" t="s">
        <v>40</v>
      </c>
      <c r="O53" s="676"/>
      <c r="P53" s="184" t="s">
        <v>4664</v>
      </c>
      <c r="Q53" s="184">
        <v>2</v>
      </c>
      <c r="R53" s="677" t="s">
        <v>538</v>
      </c>
      <c r="S53" s="677">
        <v>8</v>
      </c>
      <c r="T53" s="675" t="s">
        <v>4694</v>
      </c>
      <c r="U53" s="675">
        <v>3</v>
      </c>
      <c r="V53" s="674" t="s">
        <v>3619</v>
      </c>
      <c r="W53" s="674">
        <v>1</v>
      </c>
      <c r="X53" s="674" t="s">
        <v>1166</v>
      </c>
      <c r="Y53" s="672">
        <v>4</v>
      </c>
      <c r="Z53" s="678" t="s">
        <v>8133</v>
      </c>
      <c r="AA53" s="678">
        <v>6</v>
      </c>
      <c r="AB53" s="679" t="s">
        <v>693</v>
      </c>
      <c r="AC53" s="679">
        <v>5</v>
      </c>
      <c r="AD53" s="680" t="s">
        <v>469</v>
      </c>
      <c r="AE53" s="680">
        <v>5</v>
      </c>
      <c r="AF53" s="681" t="s">
        <v>40</v>
      </c>
      <c r="AG53" s="681"/>
      <c r="AH53" s="18" t="s">
        <v>40</v>
      </c>
      <c r="AI53" s="18"/>
      <c r="AJ53" s="184" t="s">
        <v>40</v>
      </c>
      <c r="AK53" s="184"/>
      <c r="AL53" s="677" t="s">
        <v>40</v>
      </c>
      <c r="AM53" s="677"/>
    </row>
    <row r="54" spans="1:39" ht="12.75">
      <c r="A54" s="831" t="s">
        <v>3343</v>
      </c>
      <c r="B54" s="767" t="s">
        <v>3788</v>
      </c>
      <c r="C54" s="680">
        <v>5</v>
      </c>
      <c r="D54" s="54" t="e">
        <f t="shared" ca="1" si="6"/>
        <v>#VALUE!</v>
      </c>
      <c r="E54" s="54" t="str">
        <f ca="1">IFERROR(VLOOKUP(P54,Cennik!$A$4:$B488, 2, FALSE()) * Q54 + VLOOKUP(R54,Cennik!$A$4:$B488, 2, FALSE()) * S54 + VLOOKUP(T54,Cennik!$A$4:$B488, 2, FALSE()) * U54 + VLOOKUP(V54,Cennik!$A$4:$B488, 2, FALSE()) * W54 + VLOOKUP(X54,Cennik!$A$4:$B488, 2, FALSE()) * Y54 + VLOOKUP(Z54,Cennik!$A$4:$B488, 2, FALSE()) * AA54 + VLOOKUP(AB54,Cennik!$A$4:$B488, 2, FALSE()) * AC54 + VLOOKUP(AD54,Cennik!$A$4:$B488, 2, FALSE()) * AE54 + VLOOKUP(AF54,Cennik!$A$4:$B488, 2, FALSE()) * AG54 + VLOOKUP(AH54,Cennik!$A$4:$B488, 2, FALSE()) * AI54 + VLOOKUP(AJ54,Cennik!$A$4:$B488, 2, FALSE()) * AK54 + VLOOKUP(AL54,Cennik!$A$4:$B488, 2, FALSE()) * AM54 + VLOOKUP("Stamina",Cennik!$A$4:$B488,2,FALSE()) * L54,"Brak wartości")</f>
        <v>Brak wartości</v>
      </c>
      <c r="F54" s="18" t="s">
        <v>3789</v>
      </c>
      <c r="G54" s="18">
        <v>1</v>
      </c>
      <c r="H54" s="18" t="s">
        <v>4506</v>
      </c>
      <c r="I54" s="18" t="s">
        <v>13544</v>
      </c>
      <c r="J54" s="18">
        <v>3.5</v>
      </c>
      <c r="K54" s="18">
        <v>12</v>
      </c>
      <c r="L54" s="18">
        <v>100</v>
      </c>
      <c r="M54" s="18" t="s">
        <v>12701</v>
      </c>
      <c r="N54" s="676" t="s">
        <v>40</v>
      </c>
      <c r="O54" s="676"/>
      <c r="P54" s="184" t="s">
        <v>4664</v>
      </c>
      <c r="Q54" s="184">
        <v>3</v>
      </c>
      <c r="R54" s="677" t="s">
        <v>538</v>
      </c>
      <c r="S54" s="677">
        <v>8</v>
      </c>
      <c r="T54" s="675" t="s">
        <v>4694</v>
      </c>
      <c r="U54" s="675">
        <v>3</v>
      </c>
      <c r="V54" s="674" t="s">
        <v>3619</v>
      </c>
      <c r="W54" s="674">
        <v>1</v>
      </c>
      <c r="X54" s="674" t="s">
        <v>1166</v>
      </c>
      <c r="Y54" s="672">
        <v>5</v>
      </c>
      <c r="Z54" s="678" t="s">
        <v>8133</v>
      </c>
      <c r="AA54" s="678">
        <v>6</v>
      </c>
      <c r="AB54" s="679" t="s">
        <v>693</v>
      </c>
      <c r="AC54" s="679">
        <v>5</v>
      </c>
      <c r="AD54" s="680" t="s">
        <v>469</v>
      </c>
      <c r="AE54" s="680">
        <v>5</v>
      </c>
      <c r="AF54" s="681" t="s">
        <v>425</v>
      </c>
      <c r="AG54" s="681">
        <v>1</v>
      </c>
      <c r="AH54" s="18" t="s">
        <v>40</v>
      </c>
      <c r="AI54" s="18"/>
      <c r="AJ54" s="184" t="s">
        <v>40</v>
      </c>
      <c r="AK54" s="184"/>
      <c r="AL54" s="677" t="s">
        <v>40</v>
      </c>
      <c r="AM54" s="677"/>
    </row>
    <row r="55" spans="1:39" ht="12.75">
      <c r="A55" s="788"/>
      <c r="B55" s="788"/>
      <c r="C55" s="751"/>
      <c r="D55" s="752"/>
      <c r="E55" s="752"/>
      <c r="F55" s="753"/>
      <c r="G55" s="753"/>
      <c r="H55" s="753"/>
      <c r="I55" s="753"/>
      <c r="J55" s="753"/>
      <c r="K55" s="753"/>
      <c r="L55" s="753"/>
      <c r="M55" s="753"/>
      <c r="N55" s="760"/>
      <c r="O55" s="760"/>
      <c r="P55" s="754"/>
      <c r="Q55" s="754"/>
      <c r="R55" s="755"/>
      <c r="S55" s="755"/>
      <c r="T55" s="756"/>
      <c r="U55" s="756"/>
      <c r="V55" s="757"/>
      <c r="W55" s="757"/>
      <c r="X55" s="757"/>
      <c r="Y55" s="758"/>
      <c r="Z55" s="759"/>
      <c r="AA55" s="759"/>
      <c r="AB55" s="760"/>
      <c r="AC55" s="760"/>
      <c r="AD55" s="751"/>
      <c r="AE55" s="751"/>
      <c r="AF55" s="750"/>
      <c r="AG55" s="750"/>
      <c r="AH55" s="753"/>
      <c r="AI55" s="753"/>
      <c r="AJ55" s="754"/>
      <c r="AK55" s="754"/>
      <c r="AL55" s="755"/>
      <c r="AM55" s="755"/>
    </row>
    <row r="56" spans="1:39" ht="12.75">
      <c r="A56" s="686"/>
      <c r="B56" s="686"/>
      <c r="C56" s="686"/>
      <c r="D56" s="832"/>
      <c r="E56" s="832"/>
      <c r="F56" s="686"/>
      <c r="G56" s="686"/>
      <c r="H56" s="686"/>
      <c r="I56" s="686"/>
      <c r="J56" s="686"/>
      <c r="K56" s="686"/>
      <c r="L56" s="686"/>
      <c r="M56" s="686"/>
      <c r="N56" s="686"/>
      <c r="O56" s="686"/>
      <c r="P56" s="686"/>
      <c r="Q56" s="686"/>
      <c r="R56" s="686"/>
      <c r="S56" s="686"/>
      <c r="T56" s="686"/>
      <c r="U56" s="686"/>
      <c r="V56" s="686"/>
      <c r="W56" s="686"/>
      <c r="X56" s="686"/>
      <c r="Y56" s="686"/>
      <c r="Z56" s="686"/>
      <c r="AA56" s="686"/>
      <c r="AB56" s="686"/>
      <c r="AC56" s="686"/>
      <c r="AD56" s="686"/>
      <c r="AE56" s="686"/>
      <c r="AF56" s="686"/>
      <c r="AG56" s="686"/>
      <c r="AH56" s="686"/>
      <c r="AI56" s="686"/>
      <c r="AJ56" s="686"/>
      <c r="AK56" s="686"/>
      <c r="AL56" s="686"/>
      <c r="AM56" s="686"/>
    </row>
    <row r="57" spans="1:39" ht="12.75">
      <c r="A57" s="788"/>
      <c r="B57" s="788"/>
      <c r="C57" s="788"/>
      <c r="D57" s="788"/>
      <c r="E57" s="788"/>
      <c r="F57" s="788"/>
      <c r="G57" s="788"/>
      <c r="H57" s="788"/>
      <c r="I57" s="788"/>
      <c r="J57" s="788"/>
      <c r="K57" s="788"/>
      <c r="L57" s="788"/>
      <c r="M57" s="788"/>
      <c r="N57" s="788"/>
      <c r="O57" s="788"/>
      <c r="P57" s="788"/>
      <c r="Q57" s="788"/>
      <c r="R57" s="788"/>
      <c r="S57" s="788"/>
      <c r="T57" s="788"/>
      <c r="U57" s="788"/>
      <c r="V57" s="788"/>
      <c r="W57" s="788"/>
      <c r="X57" s="788"/>
      <c r="Y57" s="788"/>
      <c r="Z57" s="788"/>
      <c r="AA57" s="788"/>
      <c r="AB57" s="788"/>
      <c r="AC57" s="788"/>
      <c r="AD57" s="788"/>
      <c r="AE57" s="788"/>
      <c r="AF57" s="788"/>
      <c r="AG57" s="788"/>
      <c r="AH57" s="788"/>
      <c r="AI57" s="788"/>
      <c r="AJ57" s="788"/>
      <c r="AK57" s="788"/>
      <c r="AL57" s="788"/>
      <c r="AM57" s="788"/>
    </row>
    <row r="58" spans="1:39" ht="12.75">
      <c r="A58" s="831" t="s">
        <v>3343</v>
      </c>
      <c r="B58" s="314" t="s">
        <v>3799</v>
      </c>
      <c r="C58" s="680">
        <v>0</v>
      </c>
      <c r="D58" s="54">
        <f>E58/G58</f>
        <v>17.649999999999999</v>
      </c>
      <c r="E58" s="54">
        <f>IFERROR(VLOOKUP(P58,Cennik!$A$4:$B488, 2, FALSE()) * Q58 + VLOOKUP(R58,Cennik!$A$4:$B488, 2, FALSE()) * S58 + VLOOKUP(T58,Cennik!$A$4:$B488, 2, FALSE()) * U58 + VLOOKUP(V58,Cennik!$A$4:$B488, 2, FALSE()) * W58 + VLOOKUP(X58,Cennik!$A$4:$B488, 2, FALSE()) * Y58 + VLOOKUP(Z58,Cennik!$A$4:$B488, 2, FALSE()) * AA58 + VLOOKUP(AB58,Cennik!$A$4:$B488, 2, FALSE()) * AC58 + VLOOKUP(AD58,Cennik!$A$4:$B488, 2, FALSE()) * AE58 + VLOOKUP(AF58,Cennik!$A$4:$B488, 2, FALSE()) * AG58 + VLOOKUP(AH58,Cennik!$A$4:$B488, 2, FALSE()) * AI58 + VLOOKUP(AJ58,Cennik!$A$4:$B488, 2, FALSE()) * AK58 + VLOOKUP(AL58,Cennik!$A$4:$B488, 2, FALSE()) * AM58 + VLOOKUP("Stamina",Cennik!$A$4:$B488,2,FALSE()) * L58,"Brak wartości")</f>
        <v>17.649999999999999</v>
      </c>
      <c r="F58" s="18" t="s">
        <v>3800</v>
      </c>
      <c r="G58" s="18">
        <v>1</v>
      </c>
      <c r="H58" s="18" t="s">
        <v>4506</v>
      </c>
      <c r="I58" s="18" t="s">
        <v>13544</v>
      </c>
      <c r="J58" s="18">
        <v>2</v>
      </c>
      <c r="K58" s="18">
        <v>5</v>
      </c>
      <c r="L58" s="18">
        <v>25</v>
      </c>
      <c r="M58" s="18" t="s">
        <v>12701</v>
      </c>
      <c r="N58" s="676" t="s">
        <v>40</v>
      </c>
      <c r="O58" s="676"/>
      <c r="P58" s="184" t="s">
        <v>386</v>
      </c>
      <c r="Q58" s="184">
        <v>4</v>
      </c>
      <c r="R58" s="677" t="s">
        <v>500</v>
      </c>
      <c r="S58" s="677">
        <v>1</v>
      </c>
      <c r="T58" s="675" t="s">
        <v>528</v>
      </c>
      <c r="U58" s="675">
        <v>2</v>
      </c>
      <c r="V58" s="674" t="s">
        <v>40</v>
      </c>
      <c r="W58" s="674"/>
      <c r="X58" s="674" t="s">
        <v>40</v>
      </c>
      <c r="Y58" s="672"/>
      <c r="Z58" s="678" t="s">
        <v>40</v>
      </c>
      <c r="AA58" s="678"/>
      <c r="AB58" s="679" t="s">
        <v>40</v>
      </c>
      <c r="AC58" s="679"/>
      <c r="AD58" s="680" t="s">
        <v>40</v>
      </c>
      <c r="AE58" s="680"/>
      <c r="AF58" s="681" t="s">
        <v>40</v>
      </c>
      <c r="AG58" s="681"/>
      <c r="AH58" s="18" t="s">
        <v>40</v>
      </c>
      <c r="AI58" s="18"/>
      <c r="AJ58" s="184" t="s">
        <v>40</v>
      </c>
      <c r="AK58" s="184"/>
      <c r="AL58" s="677" t="s">
        <v>40</v>
      </c>
      <c r="AM58" s="677"/>
    </row>
    <row r="59" spans="1:39" ht="12.75">
      <c r="A59" s="788"/>
      <c r="B59" s="788"/>
      <c r="C59" s="788"/>
      <c r="D59" s="788"/>
      <c r="E59" s="788"/>
      <c r="F59" s="788"/>
      <c r="G59" s="788"/>
      <c r="H59" s="788"/>
      <c r="I59" s="788"/>
      <c r="J59" s="788"/>
      <c r="K59" s="788"/>
      <c r="L59" s="788"/>
      <c r="M59" s="788"/>
      <c r="N59" s="788"/>
      <c r="O59" s="788"/>
      <c r="P59" s="788"/>
      <c r="Q59" s="788"/>
      <c r="R59" s="788"/>
      <c r="S59" s="788"/>
      <c r="T59" s="788"/>
      <c r="U59" s="788"/>
      <c r="V59" s="788"/>
      <c r="W59" s="788"/>
      <c r="X59" s="788"/>
      <c r="Y59" s="788"/>
      <c r="Z59" s="788"/>
      <c r="AA59" s="788"/>
      <c r="AB59" s="788"/>
      <c r="AC59" s="788"/>
      <c r="AD59" s="788"/>
      <c r="AE59" s="788"/>
      <c r="AF59" s="788"/>
      <c r="AG59" s="788"/>
      <c r="AH59" s="788"/>
      <c r="AI59" s="788"/>
      <c r="AJ59" s="788"/>
      <c r="AK59" s="788"/>
      <c r="AL59" s="788"/>
      <c r="AM59" s="788"/>
    </row>
    <row r="60" spans="1:39" ht="12.75">
      <c r="A60" s="831" t="s">
        <v>3343</v>
      </c>
      <c r="B60" s="762" t="s">
        <v>3814</v>
      </c>
      <c r="C60" s="680">
        <v>1</v>
      </c>
      <c r="D60" s="54" t="e">
        <f t="shared" ref="D60:D62" ca="1" si="7">E60/G60</f>
        <v>#VALUE!</v>
      </c>
      <c r="E60" s="54" t="str">
        <f ca="1">IFERROR(VLOOKUP(P60,Cennik!$A$4:$B488, 2, FALSE()) * Q60 + VLOOKUP(R60,Cennik!$A$4:$B488, 2, FALSE()) * S60 + VLOOKUP(T60,Cennik!$A$4:$B488, 2, FALSE()) * U60 + VLOOKUP(V60,Cennik!$A$4:$B488, 2, FALSE()) * W60 + VLOOKUP(X60,Cennik!$A$4:$B488, 2, FALSE()) * Y60 + VLOOKUP(Z60,Cennik!$A$4:$B488, 2, FALSE()) * AA60 + VLOOKUP(AB60,Cennik!$A$4:$B488, 2, FALSE()) * AC60 + VLOOKUP(AD60,Cennik!$A$4:$B488, 2, FALSE()) * AE60 + VLOOKUP(AF60,Cennik!$A$4:$B488, 2, FALSE()) * AG60 + VLOOKUP(AH60,Cennik!$A$4:$B488, 2, FALSE()) * AI60 + VLOOKUP(AJ60,Cennik!$A$4:$B488, 2, FALSE()) * AK60 + VLOOKUP(AL60,Cennik!$A$4:$B488, 2, FALSE()) * AM60 + VLOOKUP("Stamina",Cennik!$A$4:$B488,2,FALSE()) * L60,"Brak wartości")</f>
        <v>Brak wartości</v>
      </c>
      <c r="F60" s="18" t="s">
        <v>3815</v>
      </c>
      <c r="G60" s="18">
        <v>1</v>
      </c>
      <c r="H60" s="18" t="s">
        <v>4506</v>
      </c>
      <c r="I60" s="18" t="s">
        <v>13544</v>
      </c>
      <c r="J60" s="18">
        <v>2</v>
      </c>
      <c r="K60" s="18">
        <v>5</v>
      </c>
      <c r="L60" s="18">
        <v>50</v>
      </c>
      <c r="M60" s="18" t="s">
        <v>12701</v>
      </c>
      <c r="N60" s="676" t="s">
        <v>40</v>
      </c>
      <c r="O60" s="676"/>
      <c r="P60" s="184" t="s">
        <v>4739</v>
      </c>
      <c r="Q60" s="184">
        <v>1</v>
      </c>
      <c r="R60" s="677" t="s">
        <v>557</v>
      </c>
      <c r="S60" s="677">
        <v>2</v>
      </c>
      <c r="T60" s="675" t="s">
        <v>500</v>
      </c>
      <c r="U60" s="675">
        <v>2</v>
      </c>
      <c r="V60" s="674" t="s">
        <v>40</v>
      </c>
      <c r="W60" s="674"/>
      <c r="X60" s="674" t="s">
        <v>40</v>
      </c>
      <c r="Y60" s="672"/>
      <c r="Z60" s="678" t="s">
        <v>40</v>
      </c>
      <c r="AA60" s="678"/>
      <c r="AB60" s="679" t="s">
        <v>40</v>
      </c>
      <c r="AC60" s="679"/>
      <c r="AD60" s="680" t="s">
        <v>40</v>
      </c>
      <c r="AE60" s="680"/>
      <c r="AF60" s="681" t="s">
        <v>40</v>
      </c>
      <c r="AG60" s="681"/>
      <c r="AH60" s="18" t="s">
        <v>40</v>
      </c>
      <c r="AI60" s="18"/>
      <c r="AJ60" s="184" t="s">
        <v>40</v>
      </c>
      <c r="AK60" s="184"/>
      <c r="AL60" s="677" t="s">
        <v>40</v>
      </c>
      <c r="AM60" s="677"/>
    </row>
    <row r="61" spans="1:39" ht="12.75">
      <c r="A61" s="831" t="s">
        <v>3343</v>
      </c>
      <c r="B61" s="762" t="s">
        <v>3819</v>
      </c>
      <c r="C61" s="680">
        <v>1</v>
      </c>
      <c r="D61" s="54" t="e">
        <f t="shared" ca="1" si="7"/>
        <v>#VALUE!</v>
      </c>
      <c r="E61" s="54" t="str">
        <f ca="1">IFERROR(VLOOKUP(P61,Cennik!$A$4:$B488, 2, FALSE()) * Q61 + VLOOKUP(R61,Cennik!$A$4:$B488, 2, FALSE()) * S61 + VLOOKUP(T61,Cennik!$A$4:$B488, 2, FALSE()) * U61 + VLOOKUP(V61,Cennik!$A$4:$B488, 2, FALSE()) * W61 + VLOOKUP(X61,Cennik!$A$4:$B488, 2, FALSE()) * Y61 + VLOOKUP(Z61,Cennik!$A$4:$B488, 2, FALSE()) * AA61 + VLOOKUP(AB61,Cennik!$A$4:$B488, 2, FALSE()) * AC61 + VLOOKUP(AD61,Cennik!$A$4:$B488, 2, FALSE()) * AE61 + VLOOKUP(AF61,Cennik!$A$4:$B488, 2, FALSE()) * AG61 + VLOOKUP(AH61,Cennik!$A$4:$B488, 2, FALSE()) * AI61 + VLOOKUP(AJ61,Cennik!$A$4:$B488, 2, FALSE()) * AK61 + VLOOKUP(AL61,Cennik!$A$4:$B488, 2, FALSE()) * AM61 + VLOOKUP("Stamina",Cennik!$A$4:$B488,2,FALSE()) * L61,"Brak wartości")</f>
        <v>Brak wartości</v>
      </c>
      <c r="F61" s="18" t="s">
        <v>3820</v>
      </c>
      <c r="G61" s="18">
        <v>1</v>
      </c>
      <c r="H61" s="18" t="s">
        <v>4506</v>
      </c>
      <c r="I61" s="18" t="s">
        <v>13544</v>
      </c>
      <c r="J61" s="18">
        <v>2</v>
      </c>
      <c r="K61" s="18">
        <v>5</v>
      </c>
      <c r="L61" s="18">
        <v>50</v>
      </c>
      <c r="M61" s="18" t="s">
        <v>12701</v>
      </c>
      <c r="N61" s="676" t="s">
        <v>40</v>
      </c>
      <c r="O61" s="676"/>
      <c r="P61" s="184" t="s">
        <v>4739</v>
      </c>
      <c r="Q61" s="184">
        <v>2</v>
      </c>
      <c r="R61" s="677" t="s">
        <v>557</v>
      </c>
      <c r="S61" s="677">
        <v>2</v>
      </c>
      <c r="T61" s="675" t="s">
        <v>500</v>
      </c>
      <c r="U61" s="675">
        <v>3</v>
      </c>
      <c r="V61" s="674" t="s">
        <v>40</v>
      </c>
      <c r="W61" s="674"/>
      <c r="X61" s="674" t="s">
        <v>40</v>
      </c>
      <c r="Y61" s="672"/>
      <c r="Z61" s="678" t="s">
        <v>40</v>
      </c>
      <c r="AA61" s="678"/>
      <c r="AB61" s="679" t="s">
        <v>40</v>
      </c>
      <c r="AC61" s="679"/>
      <c r="AD61" s="680" t="s">
        <v>40</v>
      </c>
      <c r="AE61" s="680"/>
      <c r="AF61" s="681" t="s">
        <v>40</v>
      </c>
      <c r="AG61" s="681"/>
      <c r="AH61" s="18" t="s">
        <v>40</v>
      </c>
      <c r="AI61" s="18"/>
      <c r="AJ61" s="184" t="s">
        <v>40</v>
      </c>
      <c r="AK61" s="184"/>
      <c r="AL61" s="677" t="s">
        <v>40</v>
      </c>
      <c r="AM61" s="677"/>
    </row>
    <row r="62" spans="1:39" ht="12.75">
      <c r="A62" s="831" t="s">
        <v>3343</v>
      </c>
      <c r="B62" s="762" t="s">
        <v>3824</v>
      </c>
      <c r="C62" s="680">
        <v>1</v>
      </c>
      <c r="D62" s="54" t="e">
        <f t="shared" ca="1" si="7"/>
        <v>#VALUE!</v>
      </c>
      <c r="E62" s="54" t="str">
        <f ca="1">IFERROR(VLOOKUP(P62,Cennik!$A$4:$B488, 2, FALSE()) * Q62 + VLOOKUP(R62,Cennik!$A$4:$B488, 2, FALSE()) * S62 + VLOOKUP(T62,Cennik!$A$4:$B488, 2, FALSE()) * U62 + VLOOKUP(V62,Cennik!$A$4:$B488, 2, FALSE()) * W62 + VLOOKUP(X62,Cennik!$A$4:$B488, 2, FALSE()) * Y62 + VLOOKUP(Z62,Cennik!$A$4:$B488, 2, FALSE()) * AA62 + VLOOKUP(AB62,Cennik!$A$4:$B488, 2, FALSE()) * AC62 + VLOOKUP(AD62,Cennik!$A$4:$B488, 2, FALSE()) * AE62 + VLOOKUP(AF62,Cennik!$A$4:$B488, 2, FALSE()) * AG62 + VLOOKUP(AH62,Cennik!$A$4:$B488, 2, FALSE()) * AI62 + VLOOKUP(AJ62,Cennik!$A$4:$B488, 2, FALSE()) * AK62 + VLOOKUP(AL62,Cennik!$A$4:$B488, 2, FALSE()) * AM62 + VLOOKUP("Stamina",Cennik!$A$4:$B488,2,FALSE()) * L62,"Brak wartości")</f>
        <v>Brak wartości</v>
      </c>
      <c r="F62" s="18" t="s">
        <v>3825</v>
      </c>
      <c r="G62" s="18">
        <v>1</v>
      </c>
      <c r="H62" s="18" t="s">
        <v>4506</v>
      </c>
      <c r="I62" s="18" t="s">
        <v>13544</v>
      </c>
      <c r="J62" s="18">
        <v>2</v>
      </c>
      <c r="K62" s="18">
        <v>5</v>
      </c>
      <c r="L62" s="18">
        <v>40</v>
      </c>
      <c r="M62" s="18" t="s">
        <v>12701</v>
      </c>
      <c r="N62" s="676" t="s">
        <v>40</v>
      </c>
      <c r="O62" s="676"/>
      <c r="P62" s="184" t="s">
        <v>4739</v>
      </c>
      <c r="Q62" s="184">
        <v>3</v>
      </c>
      <c r="R62" s="677" t="s">
        <v>557</v>
      </c>
      <c r="S62" s="677">
        <v>3</v>
      </c>
      <c r="T62" s="675" t="s">
        <v>500</v>
      </c>
      <c r="U62" s="675">
        <v>3</v>
      </c>
      <c r="V62" s="674" t="s">
        <v>4585</v>
      </c>
      <c r="W62" s="674">
        <v>7</v>
      </c>
      <c r="X62" s="674" t="s">
        <v>40</v>
      </c>
      <c r="Y62" s="672"/>
      <c r="Z62" s="678" t="s">
        <v>40</v>
      </c>
      <c r="AA62" s="678"/>
      <c r="AB62" s="679" t="s">
        <v>40</v>
      </c>
      <c r="AC62" s="679"/>
      <c r="AD62" s="680" t="s">
        <v>40</v>
      </c>
      <c r="AE62" s="680"/>
      <c r="AF62" s="681" t="s">
        <v>40</v>
      </c>
      <c r="AG62" s="681"/>
      <c r="AH62" s="18" t="s">
        <v>40</v>
      </c>
      <c r="AI62" s="18"/>
      <c r="AJ62" s="184" t="s">
        <v>40</v>
      </c>
      <c r="AK62" s="184"/>
      <c r="AL62" s="677" t="s">
        <v>40</v>
      </c>
      <c r="AM62" s="677"/>
    </row>
    <row r="63" spans="1:39" ht="12.75">
      <c r="A63" s="788"/>
      <c r="B63" s="788"/>
      <c r="C63" s="788"/>
      <c r="D63" s="788"/>
      <c r="E63" s="788"/>
      <c r="F63" s="788"/>
      <c r="G63" s="788"/>
      <c r="H63" s="788"/>
      <c r="I63" s="788"/>
      <c r="J63" s="788"/>
      <c r="K63" s="788"/>
      <c r="L63" s="788"/>
      <c r="M63" s="788"/>
      <c r="N63" s="788"/>
      <c r="O63" s="788"/>
      <c r="P63" s="788"/>
      <c r="Q63" s="788"/>
      <c r="R63" s="788"/>
      <c r="S63" s="788"/>
      <c r="T63" s="788"/>
      <c r="U63" s="788"/>
      <c r="V63" s="788"/>
      <c r="W63" s="788"/>
      <c r="X63" s="788"/>
      <c r="Y63" s="788"/>
      <c r="Z63" s="788"/>
      <c r="AA63" s="788"/>
      <c r="AB63" s="788"/>
      <c r="AC63" s="788"/>
      <c r="AD63" s="788"/>
      <c r="AE63" s="788"/>
      <c r="AF63" s="788"/>
      <c r="AG63" s="788"/>
      <c r="AH63" s="788"/>
      <c r="AI63" s="788"/>
      <c r="AJ63" s="788"/>
      <c r="AK63" s="788"/>
      <c r="AL63" s="788"/>
      <c r="AM63" s="788"/>
    </row>
    <row r="64" spans="1:39" ht="12.75">
      <c r="A64" s="831" t="s">
        <v>3343</v>
      </c>
      <c r="B64" s="793" t="s">
        <v>3829</v>
      </c>
      <c r="C64" s="680">
        <v>2</v>
      </c>
      <c r="D64" s="54" t="e">
        <f t="shared" ref="D64:D69" ca="1" si="8">E64/G64</f>
        <v>#VALUE!</v>
      </c>
      <c r="E64" s="54" t="str">
        <f ca="1">IFERROR(VLOOKUP(P64,Cennik!$A$4:$B488, 2, FALSE()) * Q64 + VLOOKUP(R64,Cennik!$A$4:$B488, 2, FALSE()) * S64 + VLOOKUP(T64,Cennik!$A$4:$B488, 2, FALSE()) * U64 + VLOOKUP(V64,Cennik!$A$4:$B488, 2, FALSE()) * W64 + VLOOKUP(X64,Cennik!$A$4:$B488, 2, FALSE()) * Y64 + VLOOKUP(Z64,Cennik!$A$4:$B488, 2, FALSE()) * AA64 + VLOOKUP(AB64,Cennik!$A$4:$B488, 2, FALSE()) * AC64 + VLOOKUP(AD64,Cennik!$A$4:$B488, 2, FALSE()) * AE64 + VLOOKUP(AF64,Cennik!$A$4:$B488, 2, FALSE()) * AG64 + VLOOKUP(AH64,Cennik!$A$4:$B488, 2, FALSE()) * AI64 + VLOOKUP(AJ64,Cennik!$A$4:$B488, 2, FALSE()) * AK64 + VLOOKUP(AL64,Cennik!$A$4:$B488, 2, FALSE()) * AM64 + VLOOKUP("Stamina",Cennik!$A$4:$B488,2,FALSE()) * L64,"Brak wartości")</f>
        <v>Brak wartości</v>
      </c>
      <c r="F64" s="18" t="s">
        <v>3830</v>
      </c>
      <c r="G64" s="18">
        <v>1</v>
      </c>
      <c r="H64" s="18" t="s">
        <v>4506</v>
      </c>
      <c r="I64" s="18" t="s">
        <v>13544</v>
      </c>
      <c r="J64" s="18">
        <v>2.5</v>
      </c>
      <c r="K64" s="18">
        <v>8</v>
      </c>
      <c r="L64" s="18">
        <v>50</v>
      </c>
      <c r="M64" s="18" t="s">
        <v>12701</v>
      </c>
      <c r="N64" s="676" t="s">
        <v>40</v>
      </c>
      <c r="O64" s="676"/>
      <c r="P64" s="184" t="s">
        <v>4739</v>
      </c>
      <c r="Q64" s="184">
        <v>4</v>
      </c>
      <c r="R64" s="677" t="s">
        <v>509</v>
      </c>
      <c r="S64" s="677">
        <v>1</v>
      </c>
      <c r="T64" s="675" t="s">
        <v>1043</v>
      </c>
      <c r="U64" s="675">
        <v>2</v>
      </c>
      <c r="V64" s="674" t="s">
        <v>3607</v>
      </c>
      <c r="W64" s="674">
        <v>1</v>
      </c>
      <c r="X64" s="674" t="s">
        <v>40</v>
      </c>
      <c r="Y64" s="672"/>
      <c r="Z64" s="678" t="s">
        <v>40</v>
      </c>
      <c r="AA64" s="678"/>
      <c r="AB64" s="679" t="s">
        <v>40</v>
      </c>
      <c r="AC64" s="679"/>
      <c r="AD64" s="680" t="s">
        <v>40</v>
      </c>
      <c r="AE64" s="680"/>
      <c r="AF64" s="681" t="s">
        <v>40</v>
      </c>
      <c r="AG64" s="681"/>
      <c r="AH64" s="18" t="s">
        <v>40</v>
      </c>
      <c r="AI64" s="18"/>
      <c r="AJ64" s="184" t="s">
        <v>40</v>
      </c>
      <c r="AK64" s="184"/>
      <c r="AL64" s="677" t="s">
        <v>40</v>
      </c>
      <c r="AM64" s="677"/>
    </row>
    <row r="65" spans="1:39" ht="12.75">
      <c r="A65" s="831" t="s">
        <v>3343</v>
      </c>
      <c r="B65" s="793" t="s">
        <v>3834</v>
      </c>
      <c r="C65" s="680">
        <v>2</v>
      </c>
      <c r="D65" s="54" t="e">
        <f t="shared" ca="1" si="8"/>
        <v>#VALUE!</v>
      </c>
      <c r="E65" s="54" t="str">
        <f ca="1">IFERROR(VLOOKUP(P65,Cennik!$A$4:$B488, 2, FALSE()) * Q65 + VLOOKUP(R65,Cennik!$A$4:$B488, 2, FALSE()) * S65 + VLOOKUP(T65,Cennik!$A$4:$B488, 2, FALSE()) * U65 + VLOOKUP(V65,Cennik!$A$4:$B488, 2, FALSE()) * W65 + VLOOKUP(X65,Cennik!$A$4:$B488, 2, FALSE()) * Y65 + VLOOKUP(Z65,Cennik!$A$4:$B488, 2, FALSE()) * AA65 + VLOOKUP(AB65,Cennik!$A$4:$B488, 2, FALSE()) * AC65 + VLOOKUP(AD65,Cennik!$A$4:$B488, 2, FALSE()) * AE65 + VLOOKUP(AF65,Cennik!$A$4:$B488, 2, FALSE()) * AG65 + VLOOKUP(AH65,Cennik!$A$4:$B488, 2, FALSE()) * AI65 + VLOOKUP(AJ65,Cennik!$A$4:$B488, 2, FALSE()) * AK65 + VLOOKUP(AL65,Cennik!$A$4:$B488, 2, FALSE()) * AM65 + VLOOKUP("Stamina",Cennik!$A$4:$B488,2,FALSE()) * L65,"Brak wartości")</f>
        <v>Brak wartości</v>
      </c>
      <c r="F65" s="18" t="s">
        <v>3835</v>
      </c>
      <c r="G65" s="18">
        <v>1</v>
      </c>
      <c r="H65" s="18" t="s">
        <v>4506</v>
      </c>
      <c r="I65" s="18" t="s">
        <v>13544</v>
      </c>
      <c r="J65" s="18">
        <v>2.5</v>
      </c>
      <c r="K65" s="18">
        <v>5</v>
      </c>
      <c r="L65" s="18">
        <v>50</v>
      </c>
      <c r="M65" s="18" t="s">
        <v>12701</v>
      </c>
      <c r="N65" s="676" t="s">
        <v>40</v>
      </c>
      <c r="O65" s="676"/>
      <c r="P65" s="184" t="s">
        <v>4739</v>
      </c>
      <c r="Q65" s="184">
        <v>4</v>
      </c>
      <c r="R65" s="677" t="s">
        <v>509</v>
      </c>
      <c r="S65" s="677">
        <v>1</v>
      </c>
      <c r="T65" s="675" t="s">
        <v>1043</v>
      </c>
      <c r="U65" s="675">
        <v>3</v>
      </c>
      <c r="V65" s="674" t="s">
        <v>3607</v>
      </c>
      <c r="W65" s="674">
        <v>1</v>
      </c>
      <c r="X65" s="674" t="s">
        <v>40</v>
      </c>
      <c r="Y65" s="672"/>
      <c r="Z65" s="678" t="s">
        <v>40</v>
      </c>
      <c r="AA65" s="678"/>
      <c r="AB65" s="679" t="s">
        <v>40</v>
      </c>
      <c r="AC65" s="679"/>
      <c r="AD65" s="680" t="s">
        <v>40</v>
      </c>
      <c r="AE65" s="680"/>
      <c r="AF65" s="681" t="s">
        <v>40</v>
      </c>
      <c r="AG65" s="681"/>
      <c r="AH65" s="18" t="s">
        <v>40</v>
      </c>
      <c r="AI65" s="18"/>
      <c r="AJ65" s="184" t="s">
        <v>40</v>
      </c>
      <c r="AK65" s="184"/>
      <c r="AL65" s="677" t="s">
        <v>40</v>
      </c>
      <c r="AM65" s="677"/>
    </row>
    <row r="66" spans="1:39" ht="12.75">
      <c r="A66" s="831" t="s">
        <v>3343</v>
      </c>
      <c r="B66" s="793" t="s">
        <v>3839</v>
      </c>
      <c r="C66" s="680">
        <v>2</v>
      </c>
      <c r="D66" s="54" t="e">
        <f t="shared" ca="1" si="8"/>
        <v>#VALUE!</v>
      </c>
      <c r="E66" s="54" t="str">
        <f ca="1">IFERROR(VLOOKUP(P66,Cennik!$A$4:$B488, 2, FALSE()) * Q66 + VLOOKUP(R66,Cennik!$A$4:$B488, 2, FALSE()) * S66 + VLOOKUP(T66,Cennik!$A$4:$B488, 2, FALSE()) * U66 + VLOOKUP(V66,Cennik!$A$4:$B488, 2, FALSE()) * W66 + VLOOKUP(X66,Cennik!$A$4:$B488, 2, FALSE()) * Y66 + VLOOKUP(Z66,Cennik!$A$4:$B488, 2, FALSE()) * AA66 + VLOOKUP(AB66,Cennik!$A$4:$B488, 2, FALSE()) * AC66 + VLOOKUP(AD66,Cennik!$A$4:$B488, 2, FALSE()) * AE66 + VLOOKUP(AF66,Cennik!$A$4:$B488, 2, FALSE()) * AG66 + VLOOKUP(AH66,Cennik!$A$4:$B488, 2, FALSE()) * AI66 + VLOOKUP(AJ66,Cennik!$A$4:$B488, 2, FALSE()) * AK66 + VLOOKUP(AL66,Cennik!$A$4:$B488, 2, FALSE()) * AM66 + VLOOKUP("Stamina",Cennik!$A$4:$B488,2,FALSE()) * L66,"Brak wartości")</f>
        <v>Brak wartości</v>
      </c>
      <c r="F66" s="18" t="s">
        <v>3840</v>
      </c>
      <c r="G66" s="18">
        <v>1</v>
      </c>
      <c r="H66" s="18" t="s">
        <v>4506</v>
      </c>
      <c r="I66" s="18" t="s">
        <v>13544</v>
      </c>
      <c r="J66" s="18">
        <v>2.5</v>
      </c>
      <c r="K66" s="18">
        <v>8</v>
      </c>
      <c r="L66" s="18">
        <v>50</v>
      </c>
      <c r="M66" s="18" t="s">
        <v>12701</v>
      </c>
      <c r="N66" s="676" t="s">
        <v>40</v>
      </c>
      <c r="O66" s="676"/>
      <c r="P66" s="184" t="s">
        <v>4739</v>
      </c>
      <c r="Q66" s="184">
        <v>5</v>
      </c>
      <c r="R66" s="677" t="s">
        <v>509</v>
      </c>
      <c r="S66" s="677">
        <v>2</v>
      </c>
      <c r="T66" s="675" t="s">
        <v>1043</v>
      </c>
      <c r="U66" s="675">
        <v>3</v>
      </c>
      <c r="V66" s="674" t="s">
        <v>3607</v>
      </c>
      <c r="W66" s="674">
        <v>1</v>
      </c>
      <c r="X66" s="674" t="s">
        <v>40</v>
      </c>
      <c r="Y66" s="672"/>
      <c r="Z66" s="678" t="s">
        <v>40</v>
      </c>
      <c r="AA66" s="678"/>
      <c r="AB66" s="679" t="s">
        <v>40</v>
      </c>
      <c r="AC66" s="679"/>
      <c r="AD66" s="680" t="s">
        <v>40</v>
      </c>
      <c r="AE66" s="680"/>
      <c r="AF66" s="681" t="s">
        <v>40</v>
      </c>
      <c r="AG66" s="681"/>
      <c r="AH66" s="18" t="s">
        <v>40</v>
      </c>
      <c r="AI66" s="18"/>
      <c r="AJ66" s="184" t="s">
        <v>40</v>
      </c>
      <c r="AK66" s="184"/>
      <c r="AL66" s="677" t="s">
        <v>40</v>
      </c>
      <c r="AM66" s="677"/>
    </row>
    <row r="67" spans="1:39" ht="12.75">
      <c r="A67" s="831" t="s">
        <v>3343</v>
      </c>
      <c r="B67" s="793" t="s">
        <v>3843</v>
      </c>
      <c r="C67" s="680">
        <v>2</v>
      </c>
      <c r="D67" s="54" t="e">
        <f t="shared" ca="1" si="8"/>
        <v>#VALUE!</v>
      </c>
      <c r="E67" s="54" t="str">
        <f ca="1">IFERROR(VLOOKUP(P67,Cennik!$A$4:$B488, 2, FALSE()) * Q67 + VLOOKUP(R67,Cennik!$A$4:$B488, 2, FALSE()) * S67 + VLOOKUP(T67,Cennik!$A$4:$B488, 2, FALSE()) * U67 + VLOOKUP(V67,Cennik!$A$4:$B488, 2, FALSE()) * W67 + VLOOKUP(X67,Cennik!$A$4:$B488, 2, FALSE()) * Y67 + VLOOKUP(Z67,Cennik!$A$4:$B488, 2, FALSE()) * AA67 + VLOOKUP(AB67,Cennik!$A$4:$B488, 2, FALSE()) * AC67 + VLOOKUP(AD67,Cennik!$A$4:$B488, 2, FALSE()) * AE67 + VLOOKUP(AF67,Cennik!$A$4:$B488, 2, FALSE()) * AG67 + VLOOKUP(AH67,Cennik!$A$4:$B488, 2, FALSE()) * AI67 + VLOOKUP(AJ67,Cennik!$A$4:$B488, 2, FALSE()) * AK67 + VLOOKUP(AL67,Cennik!$A$4:$B488, 2, FALSE()) * AM67 + VLOOKUP("Stamina",Cennik!$A$4:$B488,2,FALSE()) * L67,"Brak wartości")</f>
        <v>Brak wartości</v>
      </c>
      <c r="F67" s="18" t="s">
        <v>3844</v>
      </c>
      <c r="G67" s="18">
        <v>1</v>
      </c>
      <c r="H67" s="18" t="s">
        <v>4506</v>
      </c>
      <c r="I67" s="18" t="s">
        <v>13544</v>
      </c>
      <c r="J67" s="18">
        <v>2.5</v>
      </c>
      <c r="K67" s="18">
        <v>8</v>
      </c>
      <c r="L67" s="18">
        <v>50</v>
      </c>
      <c r="M67" s="18" t="s">
        <v>12701</v>
      </c>
      <c r="N67" s="676" t="s">
        <v>40</v>
      </c>
      <c r="O67" s="676"/>
      <c r="P67" s="184" t="s">
        <v>4739</v>
      </c>
      <c r="Q67" s="184">
        <v>5</v>
      </c>
      <c r="R67" s="677" t="s">
        <v>509</v>
      </c>
      <c r="S67" s="677">
        <v>2</v>
      </c>
      <c r="T67" s="675" t="s">
        <v>1043</v>
      </c>
      <c r="U67" s="675">
        <v>4</v>
      </c>
      <c r="V67" s="674" t="s">
        <v>3607</v>
      </c>
      <c r="W67" s="674">
        <v>1</v>
      </c>
      <c r="X67" s="674" t="s">
        <v>4679</v>
      </c>
      <c r="Y67" s="672">
        <v>1</v>
      </c>
      <c r="Z67" s="678" t="s">
        <v>8133</v>
      </c>
      <c r="AA67" s="678">
        <v>1</v>
      </c>
      <c r="AB67" s="679" t="s">
        <v>40</v>
      </c>
      <c r="AC67" s="679"/>
      <c r="AD67" s="680" t="s">
        <v>40</v>
      </c>
      <c r="AE67" s="680"/>
      <c r="AF67" s="681" t="s">
        <v>40</v>
      </c>
      <c r="AG67" s="681"/>
      <c r="AH67" s="18" t="s">
        <v>40</v>
      </c>
      <c r="AI67" s="18"/>
      <c r="AJ67" s="184" t="s">
        <v>40</v>
      </c>
      <c r="AK67" s="184"/>
      <c r="AL67" s="677" t="s">
        <v>40</v>
      </c>
      <c r="AM67" s="677"/>
    </row>
    <row r="68" spans="1:39" ht="12.75">
      <c r="A68" s="831" t="s">
        <v>3343</v>
      </c>
      <c r="B68" s="793" t="s">
        <v>3848</v>
      </c>
      <c r="C68" s="680">
        <v>2</v>
      </c>
      <c r="D68" s="54" t="e">
        <f t="shared" ca="1" si="8"/>
        <v>#VALUE!</v>
      </c>
      <c r="E68" s="54" t="str">
        <f ca="1">IFERROR(VLOOKUP(P68,Cennik!$A$4:$B488, 2, FALSE()) * Q68 + VLOOKUP(R68,Cennik!$A$4:$B488, 2, FALSE()) * S68 + VLOOKUP(T68,Cennik!$A$4:$B488, 2, FALSE()) * U68 + VLOOKUP(V68,Cennik!$A$4:$B488, 2, FALSE()) * W68 + VLOOKUP(X68,Cennik!$A$4:$B488, 2, FALSE()) * Y68 + VLOOKUP(Z68,Cennik!$A$4:$B488, 2, FALSE()) * AA68 + VLOOKUP(AB68,Cennik!$A$4:$B488, 2, FALSE()) * AC68 + VLOOKUP(AD68,Cennik!$A$4:$B488, 2, FALSE()) * AE68 + VLOOKUP(AF68,Cennik!$A$4:$B488, 2, FALSE()) * AG68 + VLOOKUP(AH68,Cennik!$A$4:$B488, 2, FALSE()) * AI68 + VLOOKUP(AJ68,Cennik!$A$4:$B488, 2, FALSE()) * AK68 + VLOOKUP(AL68,Cennik!$A$4:$B488, 2, FALSE()) * AM68 + VLOOKUP("Stamina",Cennik!$A$4:$B488,2,FALSE()) * L68,"Brak wartości")</f>
        <v>Brak wartości</v>
      </c>
      <c r="F68" s="18" t="s">
        <v>3849</v>
      </c>
      <c r="G68" s="18">
        <v>1</v>
      </c>
      <c r="H68" s="18" t="s">
        <v>4506</v>
      </c>
      <c r="I68" s="18" t="s">
        <v>13544</v>
      </c>
      <c r="J68" s="18">
        <v>2.5</v>
      </c>
      <c r="K68" s="18">
        <v>8</v>
      </c>
      <c r="L68" s="18">
        <v>50</v>
      </c>
      <c r="M68" s="18" t="s">
        <v>12701</v>
      </c>
      <c r="N68" s="676" t="s">
        <v>40</v>
      </c>
      <c r="O68" s="676"/>
      <c r="P68" s="184" t="s">
        <v>4739</v>
      </c>
      <c r="Q68" s="184">
        <v>6</v>
      </c>
      <c r="R68" s="677" t="s">
        <v>509</v>
      </c>
      <c r="S68" s="677">
        <v>2</v>
      </c>
      <c r="T68" s="675" t="s">
        <v>1043</v>
      </c>
      <c r="U68" s="675">
        <v>4</v>
      </c>
      <c r="V68" s="674" t="s">
        <v>3607</v>
      </c>
      <c r="W68" s="674">
        <v>1</v>
      </c>
      <c r="X68" s="674" t="s">
        <v>4679</v>
      </c>
      <c r="Y68" s="672">
        <v>1</v>
      </c>
      <c r="Z68" s="678" t="s">
        <v>8133</v>
      </c>
      <c r="AA68" s="678">
        <v>2</v>
      </c>
      <c r="AB68" s="679" t="s">
        <v>40</v>
      </c>
      <c r="AC68" s="679"/>
      <c r="AD68" s="680" t="s">
        <v>40</v>
      </c>
      <c r="AE68" s="680"/>
      <c r="AF68" s="681" t="s">
        <v>40</v>
      </c>
      <c r="AG68" s="681"/>
      <c r="AH68" s="18" t="s">
        <v>40</v>
      </c>
      <c r="AI68" s="18"/>
      <c r="AJ68" s="184" t="s">
        <v>40</v>
      </c>
      <c r="AK68" s="184"/>
      <c r="AL68" s="677" t="s">
        <v>40</v>
      </c>
      <c r="AM68" s="677"/>
    </row>
    <row r="69" spans="1:39" ht="12.75">
      <c r="A69" s="831" t="s">
        <v>3343</v>
      </c>
      <c r="B69" s="793" t="s">
        <v>3853</v>
      </c>
      <c r="C69" s="680">
        <v>2</v>
      </c>
      <c r="D69" s="54" t="e">
        <f t="shared" ca="1" si="8"/>
        <v>#VALUE!</v>
      </c>
      <c r="E69" s="54" t="str">
        <f ca="1">IFERROR(VLOOKUP(P69,Cennik!$A$4:$B488, 2, FALSE()) * Q69 + VLOOKUP(R69,Cennik!$A$4:$B488, 2, FALSE()) * S69 + VLOOKUP(T69,Cennik!$A$4:$B488, 2, FALSE()) * U69 + VLOOKUP(V69,Cennik!$A$4:$B488, 2, FALSE()) * W69 + VLOOKUP(X69,Cennik!$A$4:$B488, 2, FALSE()) * Y69 + VLOOKUP(Z69,Cennik!$A$4:$B488, 2, FALSE()) * AA69 + VLOOKUP(AB69,Cennik!$A$4:$B488, 2, FALSE()) * AC69 + VLOOKUP(AD69,Cennik!$A$4:$B488, 2, FALSE()) * AE69 + VLOOKUP(AF69,Cennik!$A$4:$B488, 2, FALSE()) * AG69 + VLOOKUP(AH69,Cennik!$A$4:$B488, 2, FALSE()) * AI69 + VLOOKUP(AJ69,Cennik!$A$4:$B488, 2, FALSE()) * AK69 + VLOOKUP(AL69,Cennik!$A$4:$B488, 2, FALSE()) * AM69 + VLOOKUP("Stamina",Cennik!$A$4:$B488,2,FALSE()) * L69,"Brak wartości")</f>
        <v>Brak wartości</v>
      </c>
      <c r="F69" s="18" t="s">
        <v>3854</v>
      </c>
      <c r="G69" s="18">
        <v>1</v>
      </c>
      <c r="H69" s="18" t="s">
        <v>4506</v>
      </c>
      <c r="I69" s="18" t="s">
        <v>13544</v>
      </c>
      <c r="J69" s="18">
        <v>2</v>
      </c>
      <c r="K69" s="18">
        <v>8</v>
      </c>
      <c r="L69" s="18">
        <v>50</v>
      </c>
      <c r="M69" s="18" t="s">
        <v>12701</v>
      </c>
      <c r="N69" s="676" t="s">
        <v>40</v>
      </c>
      <c r="O69" s="676"/>
      <c r="P69" s="184" t="s">
        <v>4739</v>
      </c>
      <c r="Q69" s="184">
        <v>6</v>
      </c>
      <c r="R69" s="677" t="s">
        <v>509</v>
      </c>
      <c r="S69" s="677">
        <v>3</v>
      </c>
      <c r="T69" s="675" t="s">
        <v>1043</v>
      </c>
      <c r="U69" s="675">
        <v>5</v>
      </c>
      <c r="V69" s="674" t="s">
        <v>3607</v>
      </c>
      <c r="W69" s="674">
        <v>1</v>
      </c>
      <c r="X69" s="674" t="s">
        <v>4679</v>
      </c>
      <c r="Y69" s="672">
        <v>1</v>
      </c>
      <c r="Z69" s="678" t="s">
        <v>8133</v>
      </c>
      <c r="AA69" s="678">
        <v>3</v>
      </c>
      <c r="AB69" s="679" t="s">
        <v>40</v>
      </c>
      <c r="AC69" s="679"/>
      <c r="AD69" s="680" t="s">
        <v>40</v>
      </c>
      <c r="AE69" s="680"/>
      <c r="AF69" s="681" t="s">
        <v>40</v>
      </c>
      <c r="AG69" s="681"/>
      <c r="AH69" s="18" t="s">
        <v>40</v>
      </c>
      <c r="AI69" s="18"/>
      <c r="AJ69" s="184" t="s">
        <v>40</v>
      </c>
      <c r="AK69" s="184"/>
      <c r="AL69" s="677" t="s">
        <v>40</v>
      </c>
      <c r="AM69" s="677"/>
    </row>
    <row r="70" spans="1:39" ht="12.75">
      <c r="A70" s="788"/>
      <c r="B70" s="788"/>
      <c r="C70" s="788"/>
      <c r="D70" s="788"/>
      <c r="E70" s="788"/>
      <c r="F70" s="788"/>
      <c r="G70" s="788"/>
      <c r="H70" s="788"/>
      <c r="I70" s="788"/>
      <c r="J70" s="788"/>
      <c r="K70" s="788"/>
      <c r="L70" s="788"/>
      <c r="M70" s="788"/>
      <c r="N70" s="788"/>
      <c r="O70" s="788"/>
      <c r="P70" s="788"/>
      <c r="Q70" s="788"/>
      <c r="R70" s="788"/>
      <c r="S70" s="788"/>
      <c r="T70" s="788"/>
      <c r="U70" s="788"/>
      <c r="V70" s="788"/>
      <c r="W70" s="788"/>
      <c r="X70" s="788"/>
      <c r="Y70" s="788"/>
      <c r="Z70" s="788"/>
      <c r="AA70" s="788"/>
      <c r="AB70" s="788"/>
      <c r="AC70" s="788"/>
      <c r="AD70" s="788"/>
      <c r="AE70" s="788"/>
      <c r="AF70" s="788"/>
      <c r="AG70" s="788"/>
      <c r="AH70" s="788"/>
      <c r="AI70" s="788"/>
      <c r="AJ70" s="788"/>
      <c r="AK70" s="788"/>
      <c r="AL70" s="788"/>
      <c r="AM70" s="788"/>
    </row>
    <row r="71" spans="1:39" ht="12.75">
      <c r="A71" s="831" t="s">
        <v>3343</v>
      </c>
      <c r="B71" s="300" t="s">
        <v>3858</v>
      </c>
      <c r="C71" s="680">
        <v>3</v>
      </c>
      <c r="D71" s="54" t="e">
        <f t="shared" ref="D71:D74" ca="1" si="9">E71/G71</f>
        <v>#VALUE!</v>
      </c>
      <c r="E71" s="54" t="str">
        <f ca="1">IFERROR(VLOOKUP(P71,Cennik!$A$4:$B488, 2, FALSE()) * Q71 + VLOOKUP(R71,Cennik!$A$4:$B488, 2, FALSE()) * S71 + VLOOKUP(T71,Cennik!$A$4:$B488, 2, FALSE()) * U71 + VLOOKUP(V71,Cennik!$A$4:$B488, 2, FALSE()) * W71 + VLOOKUP(X71,Cennik!$A$4:$B488, 2, FALSE()) * Y71 + VLOOKUP(Z71,Cennik!$A$4:$B488, 2, FALSE()) * AA71 + VLOOKUP(AB71,Cennik!$A$4:$B488, 2, FALSE()) * AC71 + VLOOKUP(AD71,Cennik!$A$4:$B488, 2, FALSE()) * AE71 + VLOOKUP(AF71,Cennik!$A$4:$B488, 2, FALSE()) * AG71 + VLOOKUP(AH71,Cennik!$A$4:$B488, 2, FALSE()) * AI71 + VLOOKUP(AJ71,Cennik!$A$4:$B488, 2, FALSE()) * AK71 + VLOOKUP(AL71,Cennik!$A$4:$B488, 2, FALSE()) * AM71 + VLOOKUP("Stamina",Cennik!$A$4:$B488,2,FALSE()) * L71,"Brak wartości")</f>
        <v>Brak wartości</v>
      </c>
      <c r="F71" s="18" t="s">
        <v>3859</v>
      </c>
      <c r="G71" s="18">
        <v>1</v>
      </c>
      <c r="H71" s="18" t="s">
        <v>4506</v>
      </c>
      <c r="I71" s="18" t="s">
        <v>13544</v>
      </c>
      <c r="J71" s="18">
        <v>3</v>
      </c>
      <c r="K71" s="18">
        <v>10</v>
      </c>
      <c r="L71" s="18">
        <v>60</v>
      </c>
      <c r="M71" s="18" t="s">
        <v>12701</v>
      </c>
      <c r="N71" s="676" t="s">
        <v>40</v>
      </c>
      <c r="O71" s="676"/>
      <c r="P71" s="184" t="s">
        <v>4754</v>
      </c>
      <c r="Q71" s="184">
        <v>6</v>
      </c>
      <c r="R71" s="677" t="s">
        <v>509</v>
      </c>
      <c r="S71" s="677">
        <v>3</v>
      </c>
      <c r="T71" s="675" t="s">
        <v>1043</v>
      </c>
      <c r="U71" s="675">
        <v>5</v>
      </c>
      <c r="V71" s="674" t="s">
        <v>3611</v>
      </c>
      <c r="W71" s="674">
        <v>1</v>
      </c>
      <c r="X71" s="674" t="s">
        <v>4694</v>
      </c>
      <c r="Y71" s="672">
        <v>2</v>
      </c>
      <c r="Z71" s="678" t="s">
        <v>8133</v>
      </c>
      <c r="AA71" s="678">
        <v>3</v>
      </c>
      <c r="AB71" s="679" t="s">
        <v>40</v>
      </c>
      <c r="AC71" s="679"/>
      <c r="AD71" s="680" t="s">
        <v>40</v>
      </c>
      <c r="AE71" s="680"/>
      <c r="AF71" s="681" t="s">
        <v>40</v>
      </c>
      <c r="AG71" s="681"/>
      <c r="AH71" s="18" t="s">
        <v>40</v>
      </c>
      <c r="AI71" s="18"/>
      <c r="AJ71" s="184" t="s">
        <v>40</v>
      </c>
      <c r="AK71" s="184"/>
      <c r="AL71" s="677" t="s">
        <v>40</v>
      </c>
      <c r="AM71" s="677"/>
    </row>
    <row r="72" spans="1:39" ht="12.75">
      <c r="A72" s="831" t="s">
        <v>3343</v>
      </c>
      <c r="B72" s="300" t="s">
        <v>3863</v>
      </c>
      <c r="C72" s="680">
        <v>3</v>
      </c>
      <c r="D72" s="54" t="e">
        <f t="shared" ca="1" si="9"/>
        <v>#VALUE!</v>
      </c>
      <c r="E72" s="54" t="str">
        <f ca="1">IFERROR(VLOOKUP(P72,Cennik!$A$4:$B488, 2, FALSE()) * Q72 + VLOOKUP(R72,Cennik!$A$4:$B488, 2, FALSE()) * S72 + VLOOKUP(T72,Cennik!$A$4:$B488, 2, FALSE()) * U72 + VLOOKUP(V72,Cennik!$A$4:$B488, 2, FALSE()) * W72 + VLOOKUP(X72,Cennik!$A$4:$B488, 2, FALSE()) * Y72 + VLOOKUP(Z72,Cennik!$A$4:$B488, 2, FALSE()) * AA72 + VLOOKUP(AB72,Cennik!$A$4:$B488, 2, FALSE()) * AC72 + VLOOKUP(AD72,Cennik!$A$4:$B488, 2, FALSE()) * AE72 + VLOOKUP(AF72,Cennik!$A$4:$B488, 2, FALSE()) * AG72 + VLOOKUP(AH72,Cennik!$A$4:$B488, 2, FALSE()) * AI72 + VLOOKUP(AJ72,Cennik!$A$4:$B488, 2, FALSE()) * AK72 + VLOOKUP(AL72,Cennik!$A$4:$B488, 2, FALSE()) * AM72 + VLOOKUP("Stamina",Cennik!$A$4:$B488,2,FALSE()) * L72,"Brak wartości")</f>
        <v>Brak wartości</v>
      </c>
      <c r="F72" s="18" t="s">
        <v>3864</v>
      </c>
      <c r="G72" s="18">
        <v>1</v>
      </c>
      <c r="H72" s="18" t="s">
        <v>4506</v>
      </c>
      <c r="I72" s="18" t="s">
        <v>13544</v>
      </c>
      <c r="J72" s="18">
        <v>3</v>
      </c>
      <c r="K72" s="18">
        <v>10</v>
      </c>
      <c r="L72" s="18">
        <v>60</v>
      </c>
      <c r="M72" s="18" t="s">
        <v>12701</v>
      </c>
      <c r="N72" s="676" t="s">
        <v>40</v>
      </c>
      <c r="O72" s="676"/>
      <c r="P72" s="184" t="s">
        <v>4754</v>
      </c>
      <c r="Q72" s="184">
        <v>7</v>
      </c>
      <c r="R72" s="677" t="s">
        <v>509</v>
      </c>
      <c r="S72" s="677">
        <v>5</v>
      </c>
      <c r="T72" s="675" t="s">
        <v>1043</v>
      </c>
      <c r="U72" s="675">
        <v>5</v>
      </c>
      <c r="V72" s="674" t="s">
        <v>3611</v>
      </c>
      <c r="W72" s="674">
        <v>1</v>
      </c>
      <c r="X72" s="674" t="s">
        <v>4694</v>
      </c>
      <c r="Y72" s="672">
        <v>3</v>
      </c>
      <c r="Z72" s="678" t="s">
        <v>8133</v>
      </c>
      <c r="AA72" s="678">
        <v>4</v>
      </c>
      <c r="AB72" s="679" t="s">
        <v>40</v>
      </c>
      <c r="AC72" s="679"/>
      <c r="AD72" s="680" t="s">
        <v>40</v>
      </c>
      <c r="AE72" s="680"/>
      <c r="AF72" s="681" t="s">
        <v>40</v>
      </c>
      <c r="AG72" s="681"/>
      <c r="AH72" s="18" t="s">
        <v>40</v>
      </c>
      <c r="AI72" s="18"/>
      <c r="AJ72" s="184" t="s">
        <v>40</v>
      </c>
      <c r="AK72" s="184"/>
      <c r="AL72" s="677" t="s">
        <v>40</v>
      </c>
      <c r="AM72" s="677"/>
    </row>
    <row r="73" spans="1:39" ht="12.75">
      <c r="A73" s="831" t="s">
        <v>3343</v>
      </c>
      <c r="B73" s="300" t="s">
        <v>3868</v>
      </c>
      <c r="C73" s="680">
        <v>3</v>
      </c>
      <c r="D73" s="54" t="e">
        <f t="shared" ca="1" si="9"/>
        <v>#VALUE!</v>
      </c>
      <c r="E73" s="54" t="str">
        <f ca="1">IFERROR(VLOOKUP(P73,Cennik!$A$4:$B488, 2, FALSE()) * Q73 + VLOOKUP(R73,Cennik!$A$4:$B488, 2, FALSE()) * S73 + VLOOKUP(T73,Cennik!$A$4:$B488, 2, FALSE()) * U73 + VLOOKUP(V73,Cennik!$A$4:$B488, 2, FALSE()) * W73 + VLOOKUP(X73,Cennik!$A$4:$B488, 2, FALSE()) * Y73 + VLOOKUP(Z73,Cennik!$A$4:$B488, 2, FALSE()) * AA73 + VLOOKUP(AB73,Cennik!$A$4:$B488, 2, FALSE()) * AC73 + VLOOKUP(AD73,Cennik!$A$4:$B488, 2, FALSE()) * AE73 + VLOOKUP(AF73,Cennik!$A$4:$B488, 2, FALSE()) * AG73 + VLOOKUP(AH73,Cennik!$A$4:$B488, 2, FALSE()) * AI73 + VLOOKUP(AJ73,Cennik!$A$4:$B488, 2, FALSE()) * AK73 + VLOOKUP(AL73,Cennik!$A$4:$B488, 2, FALSE()) * AM73 + VLOOKUP("Stamina",Cennik!$A$4:$B488,2,FALSE()) * L73,"Brak wartości")</f>
        <v>Brak wartości</v>
      </c>
      <c r="F73" s="18" t="s">
        <v>3869</v>
      </c>
      <c r="G73" s="18">
        <v>1</v>
      </c>
      <c r="H73" s="18" t="s">
        <v>4506</v>
      </c>
      <c r="I73" s="18" t="s">
        <v>13544</v>
      </c>
      <c r="J73" s="18">
        <v>3</v>
      </c>
      <c r="K73" s="18">
        <v>10</v>
      </c>
      <c r="L73" s="18">
        <v>70</v>
      </c>
      <c r="M73" s="18" t="s">
        <v>12701</v>
      </c>
      <c r="N73" s="676" t="s">
        <v>40</v>
      </c>
      <c r="O73" s="676"/>
      <c r="P73" s="184" t="s">
        <v>4754</v>
      </c>
      <c r="Q73" s="184">
        <v>7</v>
      </c>
      <c r="R73" s="677" t="s">
        <v>509</v>
      </c>
      <c r="S73" s="677">
        <v>5</v>
      </c>
      <c r="T73" s="675" t="s">
        <v>1043</v>
      </c>
      <c r="U73" s="675">
        <v>6</v>
      </c>
      <c r="V73" s="674" t="s">
        <v>3611</v>
      </c>
      <c r="W73" s="674">
        <v>1</v>
      </c>
      <c r="X73" s="674" t="s">
        <v>4694</v>
      </c>
      <c r="Y73" s="672">
        <v>4</v>
      </c>
      <c r="Z73" s="678" t="s">
        <v>8133</v>
      </c>
      <c r="AA73" s="678">
        <v>4</v>
      </c>
      <c r="AB73" s="679" t="s">
        <v>683</v>
      </c>
      <c r="AC73" s="679">
        <v>1</v>
      </c>
      <c r="AD73" s="680" t="s">
        <v>40</v>
      </c>
      <c r="AE73" s="680"/>
      <c r="AF73" s="681" t="s">
        <v>40</v>
      </c>
      <c r="AG73" s="681"/>
      <c r="AH73" s="18" t="s">
        <v>40</v>
      </c>
      <c r="AI73" s="18"/>
      <c r="AJ73" s="184" t="s">
        <v>40</v>
      </c>
      <c r="AK73" s="184"/>
      <c r="AL73" s="677" t="s">
        <v>40</v>
      </c>
      <c r="AM73" s="677"/>
    </row>
    <row r="74" spans="1:39" ht="12.75">
      <c r="A74" s="831" t="s">
        <v>3343</v>
      </c>
      <c r="B74" s="300" t="s">
        <v>3873</v>
      </c>
      <c r="C74" s="680">
        <v>3</v>
      </c>
      <c r="D74" s="54" t="e">
        <f t="shared" ca="1" si="9"/>
        <v>#VALUE!</v>
      </c>
      <c r="E74" s="54" t="str">
        <f ca="1">IFERROR(VLOOKUP(P74,Cennik!$A$4:$B488, 2, FALSE()) * Q74 + VLOOKUP(R74,Cennik!$A$4:$B488, 2, FALSE()) * S74 + VLOOKUP(T74,Cennik!$A$4:$B488, 2, FALSE()) * U74 + VLOOKUP(V74,Cennik!$A$4:$B488, 2, FALSE()) * W74 + VLOOKUP(X74,Cennik!$A$4:$B488, 2, FALSE()) * Y74 + VLOOKUP(Z74,Cennik!$A$4:$B488, 2, FALSE()) * AA74 + VLOOKUP(AB74,Cennik!$A$4:$B488, 2, FALSE()) * AC74 + VLOOKUP(AD74,Cennik!$A$4:$B488, 2, FALSE()) * AE74 + VLOOKUP(AF74,Cennik!$A$4:$B488, 2, FALSE()) * AG74 + VLOOKUP(AH74,Cennik!$A$4:$B488, 2, FALSE()) * AI74 + VLOOKUP(AJ74,Cennik!$A$4:$B488, 2, FALSE()) * AK74 + VLOOKUP(AL74,Cennik!$A$4:$B488, 2, FALSE()) * AM74 + VLOOKUP("Stamina",Cennik!$A$4:$B488,2,FALSE()) * L74,"Brak wartości")</f>
        <v>Brak wartości</v>
      </c>
      <c r="F74" s="18" t="s">
        <v>3874</v>
      </c>
      <c r="G74" s="18">
        <v>1</v>
      </c>
      <c r="H74" s="18" t="s">
        <v>4506</v>
      </c>
      <c r="I74" s="18" t="s">
        <v>13544</v>
      </c>
      <c r="J74" s="18">
        <v>3</v>
      </c>
      <c r="K74" s="18">
        <v>10</v>
      </c>
      <c r="L74" s="18">
        <v>70</v>
      </c>
      <c r="M74" s="18" t="s">
        <v>12701</v>
      </c>
      <c r="N74" s="676" t="s">
        <v>40</v>
      </c>
      <c r="O74" s="676"/>
      <c r="P74" s="184" t="s">
        <v>4754</v>
      </c>
      <c r="Q74" s="184">
        <v>8</v>
      </c>
      <c r="R74" s="677" t="s">
        <v>509</v>
      </c>
      <c r="S74" s="677">
        <v>6</v>
      </c>
      <c r="T74" s="675" t="s">
        <v>1043</v>
      </c>
      <c r="U74" s="675">
        <v>7</v>
      </c>
      <c r="V74" s="674" t="s">
        <v>3611</v>
      </c>
      <c r="W74" s="674">
        <v>1</v>
      </c>
      <c r="X74" s="674" t="s">
        <v>4694</v>
      </c>
      <c r="Y74" s="672">
        <v>5</v>
      </c>
      <c r="Z74" s="678" t="s">
        <v>8133</v>
      </c>
      <c r="AA74" s="678">
        <v>5</v>
      </c>
      <c r="AB74" s="679" t="s">
        <v>683</v>
      </c>
      <c r="AC74" s="679">
        <v>2</v>
      </c>
      <c r="AD74" s="680" t="s">
        <v>40</v>
      </c>
      <c r="AE74" s="680"/>
      <c r="AF74" s="681" t="s">
        <v>40</v>
      </c>
      <c r="AG74" s="681"/>
      <c r="AH74" s="18" t="s">
        <v>40</v>
      </c>
      <c r="AI74" s="18"/>
      <c r="AJ74" s="184" t="s">
        <v>40</v>
      </c>
      <c r="AK74" s="184"/>
      <c r="AL74" s="677" t="s">
        <v>40</v>
      </c>
      <c r="AM74" s="677"/>
    </row>
    <row r="75" spans="1:39" ht="12.75">
      <c r="A75" s="788"/>
      <c r="B75" s="788"/>
      <c r="C75" s="788"/>
      <c r="D75" s="788"/>
      <c r="E75" s="788"/>
      <c r="F75" s="788"/>
      <c r="G75" s="788"/>
      <c r="H75" s="788"/>
      <c r="I75" s="788"/>
      <c r="J75" s="788"/>
      <c r="K75" s="788"/>
      <c r="L75" s="788"/>
      <c r="M75" s="788"/>
      <c r="N75" s="788"/>
      <c r="O75" s="788"/>
      <c r="P75" s="788"/>
      <c r="Q75" s="788"/>
      <c r="R75" s="788"/>
      <c r="S75" s="788"/>
      <c r="T75" s="788"/>
      <c r="U75" s="788"/>
      <c r="V75" s="788"/>
      <c r="W75" s="788"/>
      <c r="X75" s="788"/>
      <c r="Y75" s="788"/>
      <c r="Z75" s="788"/>
      <c r="AA75" s="788"/>
      <c r="AB75" s="788"/>
      <c r="AC75" s="788"/>
      <c r="AD75" s="788"/>
      <c r="AE75" s="788"/>
      <c r="AF75" s="788"/>
      <c r="AG75" s="788"/>
      <c r="AH75" s="788"/>
      <c r="AI75" s="788"/>
      <c r="AJ75" s="788"/>
      <c r="AK75" s="788"/>
      <c r="AL75" s="788"/>
      <c r="AM75" s="788"/>
    </row>
    <row r="76" spans="1:39" ht="12.75">
      <c r="A76" s="831" t="s">
        <v>3343</v>
      </c>
      <c r="B76" s="787" t="s">
        <v>3878</v>
      </c>
      <c r="C76" s="680">
        <v>4</v>
      </c>
      <c r="D76" s="54" t="e">
        <f t="shared" ref="D76:D78" ca="1" si="10">E76/G76</f>
        <v>#VALUE!</v>
      </c>
      <c r="E76" s="54" t="str">
        <f ca="1">IFERROR(VLOOKUP(P76,Cennik!$A$4:$B488, 2, FALSE()) * Q76 + VLOOKUP(R76,Cennik!$A$4:$B488, 2, FALSE()) * S76 + VLOOKUP(T76,Cennik!$A$4:$B488, 2, FALSE()) * U76 + VLOOKUP(V76,Cennik!$A$4:$B488, 2, FALSE()) * W76 + VLOOKUP(X76,Cennik!$A$4:$B488, 2, FALSE()) * Y76 + VLOOKUP(Z76,Cennik!$A$4:$B488, 2, FALSE()) * AA76 + VLOOKUP(AB76,Cennik!$A$4:$B488, 2, FALSE()) * AC76 + VLOOKUP(AD76,Cennik!$A$4:$B488, 2, FALSE()) * AE76 + VLOOKUP(AF76,Cennik!$A$4:$B488, 2, FALSE()) * AG76 + VLOOKUP(AH76,Cennik!$A$4:$B488, 2, FALSE()) * AI76 + VLOOKUP(AJ76,Cennik!$A$4:$B488, 2, FALSE()) * AK76 + VLOOKUP(AL76,Cennik!$A$4:$B488, 2, FALSE()) * AM76 + VLOOKUP("Stamina",Cennik!$A$4:$B488,2,FALSE()) * L76,"Brak wartości")</f>
        <v>Brak wartości</v>
      </c>
      <c r="F76" s="18" t="s">
        <v>3879</v>
      </c>
      <c r="G76" s="18">
        <v>1</v>
      </c>
      <c r="H76" s="18" t="s">
        <v>4506</v>
      </c>
      <c r="I76" s="18" t="s">
        <v>13544</v>
      </c>
      <c r="J76" s="18">
        <v>3.5</v>
      </c>
      <c r="K76" s="18">
        <v>12</v>
      </c>
      <c r="L76" s="18">
        <v>80</v>
      </c>
      <c r="M76" s="18" t="s">
        <v>12701</v>
      </c>
      <c r="N76" s="676" t="s">
        <v>40</v>
      </c>
      <c r="O76" s="676"/>
      <c r="P76" s="184" t="s">
        <v>4769</v>
      </c>
      <c r="Q76" s="184">
        <v>4</v>
      </c>
      <c r="R76" s="677" t="s">
        <v>509</v>
      </c>
      <c r="S76" s="677">
        <v>5</v>
      </c>
      <c r="T76" s="675" t="s">
        <v>4694</v>
      </c>
      <c r="U76" s="675">
        <v>3</v>
      </c>
      <c r="V76" s="674" t="s">
        <v>3615</v>
      </c>
      <c r="W76" s="674">
        <v>1</v>
      </c>
      <c r="X76" s="674" t="s">
        <v>8133</v>
      </c>
      <c r="Y76" s="672">
        <v>5</v>
      </c>
      <c r="Z76" s="678" t="s">
        <v>683</v>
      </c>
      <c r="AA76" s="678">
        <v>3</v>
      </c>
      <c r="AB76" s="679" t="s">
        <v>1118</v>
      </c>
      <c r="AC76" s="679">
        <v>5</v>
      </c>
      <c r="AD76" s="680" t="s">
        <v>40</v>
      </c>
      <c r="AE76" s="680"/>
      <c r="AF76" s="681" t="s">
        <v>40</v>
      </c>
      <c r="AG76" s="681"/>
      <c r="AH76" s="18" t="s">
        <v>40</v>
      </c>
      <c r="AI76" s="18"/>
      <c r="AJ76" s="184" t="s">
        <v>40</v>
      </c>
      <c r="AK76" s="184"/>
      <c r="AL76" s="677" t="s">
        <v>40</v>
      </c>
      <c r="AM76" s="677"/>
    </row>
    <row r="77" spans="1:39" ht="12.75">
      <c r="A77" s="831" t="s">
        <v>3343</v>
      </c>
      <c r="B77" s="787" t="s">
        <v>3883</v>
      </c>
      <c r="C77" s="680">
        <v>4</v>
      </c>
      <c r="D77" s="54" t="e">
        <f t="shared" ca="1" si="10"/>
        <v>#VALUE!</v>
      </c>
      <c r="E77" s="54" t="str">
        <f ca="1">IFERROR(VLOOKUP(P77,Cennik!$A$4:$B488, 2, FALSE()) * Q77 + VLOOKUP(R77,Cennik!$A$4:$B488, 2, FALSE()) * S77 + VLOOKUP(T77,Cennik!$A$4:$B488, 2, FALSE()) * U77 + VLOOKUP(V77,Cennik!$A$4:$B488, 2, FALSE()) * W77 + VLOOKUP(X77,Cennik!$A$4:$B488, 2, FALSE()) * Y77 + VLOOKUP(Z77,Cennik!$A$4:$B488, 2, FALSE()) * AA77 + VLOOKUP(AB77,Cennik!$A$4:$B488, 2, FALSE()) * AC77 + VLOOKUP(AD77,Cennik!$A$4:$B488, 2, FALSE()) * AE77 + VLOOKUP(AF77,Cennik!$A$4:$B488, 2, FALSE()) * AG77 + VLOOKUP(AH77,Cennik!$A$4:$B488, 2, FALSE()) * AI77 + VLOOKUP(AJ77,Cennik!$A$4:$B488, 2, FALSE()) * AK77 + VLOOKUP(AL77,Cennik!$A$4:$B488, 2, FALSE()) * AM77 + VLOOKUP("Stamina",Cennik!$A$4:$B488,2,FALSE()) * L77,"Brak wartości")</f>
        <v>Brak wartości</v>
      </c>
      <c r="F77" s="18" t="s">
        <v>3884</v>
      </c>
      <c r="G77" s="18">
        <v>1</v>
      </c>
      <c r="H77" s="18" t="s">
        <v>4506</v>
      </c>
      <c r="I77" s="18" t="s">
        <v>13544</v>
      </c>
      <c r="J77" s="18">
        <v>3.5</v>
      </c>
      <c r="K77" s="18">
        <v>12</v>
      </c>
      <c r="L77" s="18">
        <v>80</v>
      </c>
      <c r="M77" s="18" t="s">
        <v>12701</v>
      </c>
      <c r="N77" s="676" t="s">
        <v>40</v>
      </c>
      <c r="O77" s="676"/>
      <c r="P77" s="184" t="s">
        <v>4769</v>
      </c>
      <c r="Q77" s="184">
        <v>6</v>
      </c>
      <c r="R77" s="677" t="s">
        <v>509</v>
      </c>
      <c r="S77" s="677">
        <v>6</v>
      </c>
      <c r="T77" s="675" t="s">
        <v>4694</v>
      </c>
      <c r="U77" s="675">
        <v>3</v>
      </c>
      <c r="V77" s="674" t="s">
        <v>3615</v>
      </c>
      <c r="W77" s="674">
        <v>1</v>
      </c>
      <c r="X77" s="674" t="s">
        <v>8133</v>
      </c>
      <c r="Y77" s="672">
        <v>6</v>
      </c>
      <c r="Z77" s="678" t="s">
        <v>693</v>
      </c>
      <c r="AA77" s="678">
        <v>3</v>
      </c>
      <c r="AB77" s="679" t="s">
        <v>1118</v>
      </c>
      <c r="AC77" s="679">
        <v>6</v>
      </c>
      <c r="AD77" s="680" t="s">
        <v>40</v>
      </c>
      <c r="AE77" s="680"/>
      <c r="AF77" s="681" t="s">
        <v>40</v>
      </c>
      <c r="AG77" s="681"/>
      <c r="AH77" s="18" t="s">
        <v>40</v>
      </c>
      <c r="AI77" s="18"/>
      <c r="AJ77" s="184" t="s">
        <v>40</v>
      </c>
      <c r="AK77" s="184"/>
      <c r="AL77" s="677" t="s">
        <v>40</v>
      </c>
      <c r="AM77" s="677"/>
    </row>
    <row r="78" spans="1:39" ht="12.75">
      <c r="A78" s="831" t="s">
        <v>3343</v>
      </c>
      <c r="B78" s="787" t="s">
        <v>3888</v>
      </c>
      <c r="C78" s="680">
        <v>4</v>
      </c>
      <c r="D78" s="54" t="e">
        <f t="shared" ca="1" si="10"/>
        <v>#VALUE!</v>
      </c>
      <c r="E78" s="54" t="str">
        <f ca="1">IFERROR(VLOOKUP(P78,Cennik!$A$4:$B488, 2, FALSE()) * Q78 + VLOOKUP(R78,Cennik!$A$4:$B488, 2, FALSE()) * S78 + VLOOKUP(T78,Cennik!$A$4:$B488, 2, FALSE()) * U78 + VLOOKUP(V78,Cennik!$A$4:$B488, 2, FALSE()) * W78 + VLOOKUP(X78,Cennik!$A$4:$B488, 2, FALSE()) * Y78 + VLOOKUP(Z78,Cennik!$A$4:$B488, 2, FALSE()) * AA78 + VLOOKUP(AB78,Cennik!$A$4:$B488, 2, FALSE()) * AC78 + VLOOKUP(AD78,Cennik!$A$4:$B488, 2, FALSE()) * AE78 + VLOOKUP(AF78,Cennik!$A$4:$B488, 2, FALSE()) * AG78 + VLOOKUP(AH78,Cennik!$A$4:$B488, 2, FALSE()) * AI78 + VLOOKUP(AJ78,Cennik!$A$4:$B488, 2, FALSE()) * AK78 + VLOOKUP(AL78,Cennik!$A$4:$B488, 2, FALSE()) * AM78 + VLOOKUP("Stamina",Cennik!$A$4:$B488,2,FALSE()) * L78,"Brak wartości")</f>
        <v>Brak wartości</v>
      </c>
      <c r="F78" s="18" t="s">
        <v>3889</v>
      </c>
      <c r="G78" s="18">
        <v>1</v>
      </c>
      <c r="H78" s="18" t="s">
        <v>4506</v>
      </c>
      <c r="I78" s="18" t="s">
        <v>13544</v>
      </c>
      <c r="J78" s="18">
        <v>3.5</v>
      </c>
      <c r="K78" s="18">
        <v>12</v>
      </c>
      <c r="L78" s="18">
        <v>90</v>
      </c>
      <c r="M78" s="18" t="s">
        <v>12701</v>
      </c>
      <c r="N78" s="676" t="s">
        <v>40</v>
      </c>
      <c r="O78" s="676"/>
      <c r="P78" s="184" t="s">
        <v>4769</v>
      </c>
      <c r="Q78" s="184">
        <v>7</v>
      </c>
      <c r="R78" s="677" t="s">
        <v>509</v>
      </c>
      <c r="S78" s="677">
        <v>7</v>
      </c>
      <c r="T78" s="675" t="s">
        <v>4694</v>
      </c>
      <c r="U78" s="675">
        <v>3</v>
      </c>
      <c r="V78" s="674" t="s">
        <v>3615</v>
      </c>
      <c r="W78" s="674">
        <v>1</v>
      </c>
      <c r="X78" s="674" t="s">
        <v>8133</v>
      </c>
      <c r="Y78" s="672">
        <v>7</v>
      </c>
      <c r="Z78" s="678" t="s">
        <v>693</v>
      </c>
      <c r="AA78" s="678">
        <v>4</v>
      </c>
      <c r="AB78" s="679" t="s">
        <v>1118</v>
      </c>
      <c r="AC78" s="679">
        <v>7</v>
      </c>
      <c r="AD78" s="680" t="s">
        <v>40</v>
      </c>
      <c r="AE78" s="680"/>
      <c r="AF78" s="681" t="s">
        <v>40</v>
      </c>
      <c r="AG78" s="681"/>
      <c r="AH78" s="18" t="s">
        <v>40</v>
      </c>
      <c r="AI78" s="18"/>
      <c r="AJ78" s="184" t="s">
        <v>40</v>
      </c>
      <c r="AK78" s="184"/>
      <c r="AL78" s="677" t="s">
        <v>40</v>
      </c>
      <c r="AM78" s="677"/>
    </row>
    <row r="79" spans="1:39" ht="12.75">
      <c r="A79" s="788"/>
      <c r="B79" s="788"/>
      <c r="C79" s="788"/>
      <c r="D79" s="788"/>
      <c r="E79" s="788"/>
      <c r="F79" s="788"/>
      <c r="G79" s="788"/>
      <c r="H79" s="788"/>
      <c r="I79" s="788"/>
      <c r="J79" s="788"/>
      <c r="K79" s="788"/>
      <c r="L79" s="788"/>
      <c r="M79" s="788"/>
      <c r="N79" s="788"/>
      <c r="O79" s="788"/>
      <c r="P79" s="788"/>
      <c r="Q79" s="788"/>
      <c r="R79" s="788"/>
      <c r="S79" s="788"/>
      <c r="T79" s="788"/>
      <c r="U79" s="788"/>
      <c r="V79" s="788"/>
      <c r="W79" s="788"/>
      <c r="X79" s="788"/>
      <c r="Y79" s="788"/>
      <c r="Z79" s="788"/>
      <c r="AA79" s="788"/>
      <c r="AB79" s="788"/>
      <c r="AC79" s="788"/>
      <c r="AD79" s="788"/>
      <c r="AE79" s="788"/>
      <c r="AF79" s="788"/>
      <c r="AG79" s="788"/>
      <c r="AH79" s="788"/>
      <c r="AI79" s="788"/>
      <c r="AJ79" s="788"/>
      <c r="AK79" s="788"/>
      <c r="AL79" s="788"/>
      <c r="AM79" s="788"/>
    </row>
    <row r="80" spans="1:39" ht="12.75">
      <c r="A80" s="831" t="s">
        <v>3343</v>
      </c>
      <c r="B80" s="767" t="s">
        <v>3893</v>
      </c>
      <c r="C80" s="680">
        <v>5</v>
      </c>
      <c r="D80" s="54" t="e">
        <f t="shared" ref="D80:D81" ca="1" si="11">E80/G80</f>
        <v>#VALUE!</v>
      </c>
      <c r="E80" s="54" t="str">
        <f ca="1">IFERROR(VLOOKUP(P80,Cennik!$A$4:$B488, 2, FALSE()) * Q80 + VLOOKUP(R80,Cennik!$A$4:$B488, 2, FALSE()) * S80 + VLOOKUP(T80,Cennik!$A$4:$B488, 2, FALSE()) * U80 + VLOOKUP(V80,Cennik!$A$4:$B488, 2, FALSE()) * W80 + VLOOKUP(X80,Cennik!$A$4:$B488, 2, FALSE()) * Y80 + VLOOKUP(Z80,Cennik!$A$4:$B488, 2, FALSE()) * AA80 + VLOOKUP(AB80,Cennik!$A$4:$B488, 2, FALSE()) * AC80 + VLOOKUP(AD80,Cennik!$A$4:$B488, 2, FALSE()) * AE80 + VLOOKUP(AF80,Cennik!$A$4:$B488, 2, FALSE()) * AG80 + VLOOKUP(AH80,Cennik!$A$4:$B488, 2, FALSE()) * AI80 + VLOOKUP(AJ80,Cennik!$A$4:$B488, 2, FALSE()) * AK80 + VLOOKUP(AL80,Cennik!$A$4:$B488, 2, FALSE()) * AM80 + VLOOKUP("Stamina",Cennik!$A$4:$B488,2,FALSE()) * L80,"Brak wartości")</f>
        <v>Brak wartości</v>
      </c>
      <c r="F80" s="18" t="s">
        <v>3894</v>
      </c>
      <c r="G80" s="18">
        <v>1</v>
      </c>
      <c r="H80" s="18" t="s">
        <v>4506</v>
      </c>
      <c r="I80" s="18" t="s">
        <v>13544</v>
      </c>
      <c r="J80" s="18">
        <v>4</v>
      </c>
      <c r="K80" s="18">
        <v>12</v>
      </c>
      <c r="L80" s="18">
        <v>100</v>
      </c>
      <c r="M80" s="18" t="s">
        <v>12701</v>
      </c>
      <c r="N80" s="676" t="s">
        <v>40</v>
      </c>
      <c r="O80" s="676"/>
      <c r="P80" s="184" t="s">
        <v>4783</v>
      </c>
      <c r="Q80" s="184">
        <v>3</v>
      </c>
      <c r="R80" s="677" t="s">
        <v>509</v>
      </c>
      <c r="S80" s="677">
        <v>8</v>
      </c>
      <c r="T80" s="675" t="s">
        <v>4694</v>
      </c>
      <c r="U80" s="675">
        <v>3</v>
      </c>
      <c r="V80" s="674" t="s">
        <v>3619</v>
      </c>
      <c r="W80" s="674">
        <v>1</v>
      </c>
      <c r="X80" s="674" t="s">
        <v>1166</v>
      </c>
      <c r="Y80" s="672">
        <v>4</v>
      </c>
      <c r="Z80" s="678" t="s">
        <v>8133</v>
      </c>
      <c r="AA80" s="678">
        <v>7</v>
      </c>
      <c r="AB80" s="679" t="s">
        <v>693</v>
      </c>
      <c r="AC80" s="679">
        <v>4</v>
      </c>
      <c r="AD80" s="678" t="s">
        <v>469</v>
      </c>
      <c r="AE80" s="678">
        <v>2</v>
      </c>
      <c r="AF80" s="681" t="s">
        <v>40</v>
      </c>
      <c r="AG80" s="681"/>
      <c r="AH80" s="18" t="s">
        <v>40</v>
      </c>
      <c r="AI80" s="18"/>
      <c r="AJ80" s="184" t="s">
        <v>40</v>
      </c>
      <c r="AK80" s="184"/>
      <c r="AL80" s="677" t="s">
        <v>40</v>
      </c>
      <c r="AM80" s="677"/>
    </row>
    <row r="81" spans="1:39" ht="12.75">
      <c r="A81" s="831" t="s">
        <v>3343</v>
      </c>
      <c r="B81" s="767" t="s">
        <v>3898</v>
      </c>
      <c r="C81" s="680">
        <v>5</v>
      </c>
      <c r="D81" s="54" t="e">
        <f t="shared" ca="1" si="11"/>
        <v>#VALUE!</v>
      </c>
      <c r="E81" s="54" t="str">
        <f ca="1">IFERROR(VLOOKUP(P81,Cennik!$A$4:$B488, 2, FALSE()) * Q81 + VLOOKUP(R81,Cennik!$A$4:$B488, 2, FALSE()) * S81 + VLOOKUP(T81,Cennik!$A$4:$B488, 2, FALSE()) * U81 + VLOOKUP(V81,Cennik!$A$4:$B488, 2, FALSE()) * W81 + VLOOKUP(X81,Cennik!$A$4:$B488, 2, FALSE()) * Y81 + VLOOKUP(Z81,Cennik!$A$4:$B488, 2, FALSE()) * AA81 + VLOOKUP(AB81,Cennik!$A$4:$B488, 2, FALSE()) * AC81 + VLOOKUP(AD81,Cennik!$A$4:$B488, 2, FALSE()) * AE81 + VLOOKUP(AF81,Cennik!$A$4:$B488, 2, FALSE()) * AG81 + VLOOKUP(AH81,Cennik!$A$4:$B488, 2, FALSE()) * AI81 + VLOOKUP(AJ81,Cennik!$A$4:$B488, 2, FALSE()) * AK81 + VLOOKUP(AL81,Cennik!$A$4:$B488, 2, FALSE()) * AM81 + VLOOKUP("Stamina",Cennik!$A$4:$B488,2,FALSE()) * L81,"Brak wartości")</f>
        <v>Brak wartości</v>
      </c>
      <c r="F81" s="18" t="s">
        <v>3899</v>
      </c>
      <c r="G81" s="18">
        <v>1</v>
      </c>
      <c r="H81" s="18" t="s">
        <v>4506</v>
      </c>
      <c r="I81" s="18" t="s">
        <v>13544</v>
      </c>
      <c r="J81" s="18">
        <v>4</v>
      </c>
      <c r="K81" s="18">
        <v>12</v>
      </c>
      <c r="L81" s="18">
        <v>100</v>
      </c>
      <c r="M81" s="18" t="s">
        <v>12701</v>
      </c>
      <c r="N81" s="676" t="s">
        <v>40</v>
      </c>
      <c r="O81" s="676"/>
      <c r="P81" s="184" t="s">
        <v>4783</v>
      </c>
      <c r="Q81" s="184">
        <v>5</v>
      </c>
      <c r="R81" s="677" t="s">
        <v>509</v>
      </c>
      <c r="S81" s="677">
        <v>10</v>
      </c>
      <c r="T81" s="675" t="s">
        <v>4694</v>
      </c>
      <c r="U81" s="675">
        <v>3</v>
      </c>
      <c r="V81" s="674" t="s">
        <v>3619</v>
      </c>
      <c r="W81" s="674">
        <v>1</v>
      </c>
      <c r="X81" s="674" t="s">
        <v>1166</v>
      </c>
      <c r="Y81" s="672">
        <v>5</v>
      </c>
      <c r="Z81" s="678" t="s">
        <v>8133</v>
      </c>
      <c r="AA81" s="678">
        <v>7</v>
      </c>
      <c r="AB81" s="679" t="s">
        <v>693</v>
      </c>
      <c r="AC81" s="679">
        <v>5</v>
      </c>
      <c r="AD81" s="678" t="s">
        <v>469</v>
      </c>
      <c r="AE81" s="678">
        <v>4</v>
      </c>
      <c r="AF81" s="681" t="s">
        <v>416</v>
      </c>
      <c r="AG81" s="681">
        <v>1</v>
      </c>
      <c r="AH81" s="18" t="s">
        <v>40</v>
      </c>
      <c r="AI81" s="18"/>
      <c r="AJ81" s="184" t="s">
        <v>40</v>
      </c>
      <c r="AK81" s="184"/>
      <c r="AL81" s="677" t="s">
        <v>40</v>
      </c>
      <c r="AM81" s="677"/>
    </row>
    <row r="82" spans="1:39" ht="12.75">
      <c r="A82" s="788"/>
      <c r="B82" s="788"/>
      <c r="C82" s="788"/>
      <c r="D82" s="788"/>
      <c r="E82" s="788"/>
      <c r="F82" s="788"/>
      <c r="G82" s="788"/>
      <c r="H82" s="788"/>
      <c r="I82" s="788"/>
      <c r="J82" s="788"/>
      <c r="K82" s="788"/>
      <c r="L82" s="788"/>
      <c r="M82" s="788"/>
      <c r="N82" s="788"/>
      <c r="O82" s="788"/>
      <c r="P82" s="788"/>
      <c r="Q82" s="788"/>
      <c r="R82" s="788"/>
      <c r="S82" s="788"/>
      <c r="T82" s="788"/>
      <c r="U82" s="788"/>
      <c r="V82" s="788"/>
      <c r="W82" s="788"/>
      <c r="X82" s="788"/>
      <c r="Y82" s="788"/>
      <c r="Z82" s="788"/>
      <c r="AA82" s="788"/>
      <c r="AB82" s="788"/>
      <c r="AC82" s="788"/>
      <c r="AD82" s="788"/>
      <c r="AE82" s="788"/>
      <c r="AF82" s="788"/>
      <c r="AG82" s="788"/>
      <c r="AH82" s="788"/>
      <c r="AI82" s="788"/>
      <c r="AJ82" s="788"/>
      <c r="AK82" s="788"/>
      <c r="AL82" s="788"/>
      <c r="AM82" s="788"/>
    </row>
    <row r="83" spans="1:39" ht="12.75">
      <c r="A83" s="686"/>
      <c r="B83" s="686"/>
      <c r="C83" s="686"/>
      <c r="D83" s="832"/>
      <c r="E83" s="832"/>
      <c r="F83" s="686"/>
      <c r="G83" s="686"/>
      <c r="H83" s="686"/>
      <c r="I83" s="686"/>
      <c r="J83" s="686"/>
      <c r="K83" s="686"/>
      <c r="L83" s="686"/>
      <c r="M83" s="686"/>
      <c r="N83" s="686"/>
      <c r="O83" s="686"/>
      <c r="P83" s="686"/>
      <c r="Q83" s="686"/>
      <c r="R83" s="686"/>
      <c r="S83" s="686"/>
      <c r="T83" s="686"/>
      <c r="U83" s="686"/>
      <c r="V83" s="686"/>
      <c r="W83" s="686"/>
      <c r="X83" s="686"/>
      <c r="Y83" s="686"/>
      <c r="Z83" s="686"/>
      <c r="AA83" s="686"/>
      <c r="AB83" s="686"/>
      <c r="AC83" s="686"/>
      <c r="AD83" s="686"/>
      <c r="AE83" s="686"/>
      <c r="AF83" s="686"/>
      <c r="AG83" s="686"/>
      <c r="AH83" s="686"/>
      <c r="AI83" s="686"/>
      <c r="AJ83" s="686"/>
      <c r="AK83" s="686"/>
      <c r="AL83" s="686"/>
      <c r="AM83" s="686"/>
    </row>
    <row r="84" spans="1:39" ht="12.75">
      <c r="A84" s="788"/>
      <c r="B84" s="788"/>
      <c r="C84" s="788"/>
      <c r="D84" s="788"/>
      <c r="E84" s="788"/>
      <c r="F84" s="788"/>
      <c r="G84" s="788"/>
      <c r="H84" s="788"/>
      <c r="I84" s="788"/>
      <c r="J84" s="788"/>
      <c r="K84" s="788"/>
      <c r="L84" s="788"/>
      <c r="M84" s="788"/>
      <c r="N84" s="788"/>
      <c r="O84" s="788"/>
      <c r="P84" s="788"/>
      <c r="Q84" s="788"/>
      <c r="R84" s="788"/>
      <c r="S84" s="788"/>
      <c r="T84" s="788"/>
      <c r="U84" s="788"/>
      <c r="V84" s="788"/>
      <c r="W84" s="788"/>
      <c r="X84" s="788"/>
      <c r="Y84" s="788"/>
      <c r="Z84" s="788"/>
      <c r="AA84" s="788"/>
      <c r="AB84" s="788"/>
      <c r="AC84" s="788"/>
      <c r="AD84" s="788"/>
      <c r="AE84" s="788"/>
      <c r="AF84" s="788"/>
      <c r="AG84" s="788"/>
      <c r="AH84" s="788"/>
      <c r="AI84" s="788"/>
      <c r="AJ84" s="788"/>
      <c r="AK84" s="788"/>
      <c r="AL84" s="788"/>
      <c r="AM84" s="788"/>
    </row>
    <row r="85" spans="1:39" ht="12.75">
      <c r="A85" s="831" t="s">
        <v>3343</v>
      </c>
      <c r="B85" s="314" t="s">
        <v>3903</v>
      </c>
      <c r="C85" s="680">
        <v>0</v>
      </c>
      <c r="D85" s="54">
        <f>E85/G85</f>
        <v>15.649999999999999</v>
      </c>
      <c r="E85" s="54">
        <f>IFERROR(VLOOKUP(P85,Cennik!$A$4:$B488, 2, FALSE()) * Q85 + VLOOKUP(R85,Cennik!$A$4:$B488, 2, FALSE()) * S85 + VLOOKUP(T85,Cennik!$A$4:$B488, 2, FALSE()) * U85 + VLOOKUP(V85,Cennik!$A$4:$B488, 2, FALSE()) * W85 + VLOOKUP(X85,Cennik!$A$4:$B488, 2, FALSE()) * Y85 + VLOOKUP(Z85,Cennik!$A$4:$B488, 2, FALSE()) * AA85 + VLOOKUP(AB85,Cennik!$A$4:$B488, 2, FALSE()) * AC85 + VLOOKUP(AD85,Cennik!$A$4:$B488, 2, FALSE()) * AE85 + VLOOKUP(AF85,Cennik!$A$4:$B488, 2, FALSE()) * AG85 + VLOOKUP(AH85,Cennik!$A$4:$B488, 2, FALSE()) * AI85 + VLOOKUP(AJ85,Cennik!$A$4:$B488, 2, FALSE()) * AK85 + VLOOKUP(AL85,Cennik!$A$4:$B488, 2, FALSE()) * AM85 + VLOOKUP("Stamina",Cennik!$A$4:$B488,2,FALSE()) * L85,"Brak wartości")</f>
        <v>15.649999999999999</v>
      </c>
      <c r="F85" s="18" t="s">
        <v>3904</v>
      </c>
      <c r="G85" s="18">
        <v>1</v>
      </c>
      <c r="H85" s="18" t="s">
        <v>4506</v>
      </c>
      <c r="I85" s="18" t="s">
        <v>13544</v>
      </c>
      <c r="J85" s="18">
        <v>1</v>
      </c>
      <c r="K85" s="18">
        <v>5</v>
      </c>
      <c r="L85" s="18">
        <v>25</v>
      </c>
      <c r="M85" s="18" t="s">
        <v>12701</v>
      </c>
      <c r="N85" s="676" t="s">
        <v>40</v>
      </c>
      <c r="O85" s="676"/>
      <c r="P85" s="184" t="s">
        <v>528</v>
      </c>
      <c r="Q85" s="184">
        <v>2</v>
      </c>
      <c r="R85" s="677" t="s">
        <v>500</v>
      </c>
      <c r="S85" s="677">
        <v>1</v>
      </c>
      <c r="T85" s="675" t="s">
        <v>40</v>
      </c>
      <c r="U85" s="675"/>
      <c r="V85" s="674" t="s">
        <v>40</v>
      </c>
      <c r="W85" s="674"/>
      <c r="X85" s="674" t="s">
        <v>40</v>
      </c>
      <c r="Y85" s="672"/>
      <c r="Z85" s="678" t="s">
        <v>40</v>
      </c>
      <c r="AA85" s="678"/>
      <c r="AB85" s="679" t="s">
        <v>40</v>
      </c>
      <c r="AC85" s="679"/>
      <c r="AD85" s="680" t="s">
        <v>40</v>
      </c>
      <c r="AE85" s="680"/>
      <c r="AF85" s="681" t="s">
        <v>40</v>
      </c>
      <c r="AG85" s="681"/>
      <c r="AH85" s="18" t="s">
        <v>40</v>
      </c>
      <c r="AI85" s="18"/>
      <c r="AJ85" s="184" t="s">
        <v>40</v>
      </c>
      <c r="AK85" s="184"/>
      <c r="AL85" s="677" t="s">
        <v>40</v>
      </c>
      <c r="AM85" s="677"/>
    </row>
    <row r="86" spans="1:39" ht="12.75">
      <c r="A86" s="788"/>
      <c r="B86" s="788"/>
      <c r="C86" s="788"/>
      <c r="D86" s="788"/>
      <c r="E86" s="788"/>
      <c r="F86" s="788"/>
      <c r="G86" s="788"/>
      <c r="H86" s="788"/>
      <c r="I86" s="788"/>
      <c r="J86" s="788"/>
      <c r="K86" s="788"/>
      <c r="L86" s="788"/>
      <c r="M86" s="788"/>
      <c r="N86" s="788"/>
      <c r="O86" s="788"/>
      <c r="P86" s="788"/>
      <c r="Q86" s="788"/>
      <c r="R86" s="788"/>
      <c r="S86" s="788"/>
      <c r="T86" s="788"/>
      <c r="U86" s="788"/>
      <c r="V86" s="788"/>
      <c r="W86" s="788"/>
      <c r="X86" s="788"/>
      <c r="Y86" s="788"/>
      <c r="Z86" s="788"/>
      <c r="AA86" s="788"/>
      <c r="AB86" s="788"/>
      <c r="AC86" s="788"/>
      <c r="AD86" s="788"/>
      <c r="AE86" s="788"/>
      <c r="AF86" s="788"/>
      <c r="AG86" s="788"/>
      <c r="AH86" s="788"/>
      <c r="AI86" s="788"/>
      <c r="AJ86" s="788"/>
      <c r="AK86" s="788"/>
      <c r="AL86" s="788"/>
      <c r="AM86" s="788"/>
    </row>
    <row r="87" spans="1:39" ht="12.75">
      <c r="A87" s="831" t="s">
        <v>3343</v>
      </c>
      <c r="B87" s="762" t="s">
        <v>3908</v>
      </c>
      <c r="C87" s="680">
        <v>1</v>
      </c>
      <c r="D87" s="54" t="e">
        <f t="shared" ref="D87:D91" ca="1" si="12">E87/G87</f>
        <v>#VALUE!</v>
      </c>
      <c r="E87" s="54" t="str">
        <f ca="1">IFERROR(VLOOKUP(P87,Cennik!$A$4:$B488, 2, FALSE()) * Q87 + VLOOKUP(R87,Cennik!$A$4:$B488, 2, FALSE()) * S87 + VLOOKUP(T87,Cennik!$A$4:$B488, 2, FALSE()) * U87 + VLOOKUP(V87,Cennik!$A$4:$B488, 2, FALSE()) * W87 + VLOOKUP(X87,Cennik!$A$4:$B488, 2, FALSE()) * Y87 + VLOOKUP(Z87,Cennik!$A$4:$B488, 2, FALSE()) * AA87 + VLOOKUP(AB87,Cennik!$A$4:$B488, 2, FALSE()) * AC87 + VLOOKUP(AD87,Cennik!$A$4:$B488, 2, FALSE()) * AE87 + VLOOKUP(AF87,Cennik!$A$4:$B488, 2, FALSE()) * AG87 + VLOOKUP(AH87,Cennik!$A$4:$B488, 2, FALSE()) * AI87 + VLOOKUP(AJ87,Cennik!$A$4:$B488, 2, FALSE()) * AK87 + VLOOKUP(AL87,Cennik!$A$4:$B488, 2, FALSE()) * AM87 + VLOOKUP("Stamina",Cennik!$A$4:$B488,2,FALSE()) * L87,"Brak wartości")</f>
        <v>Brak wartości</v>
      </c>
      <c r="F87" s="18" t="s">
        <v>3909</v>
      </c>
      <c r="G87" s="18">
        <v>1</v>
      </c>
      <c r="H87" s="18" t="s">
        <v>4506</v>
      </c>
      <c r="I87" s="18" t="s">
        <v>13544</v>
      </c>
      <c r="J87" s="18">
        <v>1</v>
      </c>
      <c r="K87" s="18">
        <v>5</v>
      </c>
      <c r="L87" s="18">
        <v>25</v>
      </c>
      <c r="M87" s="18" t="s">
        <v>12701</v>
      </c>
      <c r="N87" s="676" t="s">
        <v>40</v>
      </c>
      <c r="O87" s="676"/>
      <c r="P87" s="184" t="s">
        <v>460</v>
      </c>
      <c r="Q87" s="184">
        <v>1</v>
      </c>
      <c r="R87" s="677" t="s">
        <v>500</v>
      </c>
      <c r="S87" s="677">
        <v>1</v>
      </c>
      <c r="T87" s="675" t="s">
        <v>40</v>
      </c>
      <c r="U87" s="675"/>
      <c r="V87" s="674" t="s">
        <v>40</v>
      </c>
      <c r="W87" s="674"/>
      <c r="X87" s="674" t="s">
        <v>40</v>
      </c>
      <c r="Y87" s="672"/>
      <c r="Z87" s="678" t="s">
        <v>40</v>
      </c>
      <c r="AA87" s="678"/>
      <c r="AB87" s="679" t="s">
        <v>40</v>
      </c>
      <c r="AC87" s="679"/>
      <c r="AD87" s="680" t="s">
        <v>40</v>
      </c>
      <c r="AE87" s="680"/>
      <c r="AF87" s="681" t="s">
        <v>40</v>
      </c>
      <c r="AG87" s="681"/>
      <c r="AH87" s="18" t="s">
        <v>40</v>
      </c>
      <c r="AI87" s="18"/>
      <c r="AJ87" s="184" t="s">
        <v>40</v>
      </c>
      <c r="AK87" s="184"/>
      <c r="AL87" s="677" t="s">
        <v>40</v>
      </c>
      <c r="AM87" s="677"/>
    </row>
    <row r="88" spans="1:39" ht="12.75">
      <c r="A88" s="831" t="s">
        <v>3343</v>
      </c>
      <c r="B88" s="762" t="s">
        <v>3913</v>
      </c>
      <c r="C88" s="680">
        <v>1</v>
      </c>
      <c r="D88" s="54" t="e">
        <f t="shared" ca="1" si="12"/>
        <v>#VALUE!</v>
      </c>
      <c r="E88" s="54" t="str">
        <f ca="1">IFERROR(VLOOKUP(P88,Cennik!$A$4:$B488, 2, FALSE()) * Q88 + VLOOKUP(R88,Cennik!$A$4:$B488, 2, FALSE()) * S88 + VLOOKUP(T88,Cennik!$A$4:$B488, 2, FALSE()) * U88 + VLOOKUP(V88,Cennik!$A$4:$B488, 2, FALSE()) * W88 + VLOOKUP(X88,Cennik!$A$4:$B488, 2, FALSE()) * Y88 + VLOOKUP(Z88,Cennik!$A$4:$B488, 2, FALSE()) * AA88 + VLOOKUP(AB88,Cennik!$A$4:$B488, 2, FALSE()) * AC88 + VLOOKUP(AD88,Cennik!$A$4:$B488, 2, FALSE()) * AE88 + VLOOKUP(AF88,Cennik!$A$4:$B488, 2, FALSE()) * AG88 + VLOOKUP(AH88,Cennik!$A$4:$B488, 2, FALSE()) * AI88 + VLOOKUP(AJ88,Cennik!$A$4:$B488, 2, FALSE()) * AK88 + VLOOKUP(AL88,Cennik!$A$4:$B488, 2, FALSE()) * AM88 + VLOOKUP("Stamina",Cennik!$A$4:$B488,2,FALSE()) * L88,"Brak wartości")</f>
        <v>Brak wartości</v>
      </c>
      <c r="F88" s="18" t="s">
        <v>3914</v>
      </c>
      <c r="G88" s="18">
        <v>1</v>
      </c>
      <c r="H88" s="18" t="s">
        <v>4506</v>
      </c>
      <c r="I88" s="18" t="s">
        <v>13544</v>
      </c>
      <c r="J88" s="18">
        <v>1</v>
      </c>
      <c r="K88" s="18">
        <v>5</v>
      </c>
      <c r="L88" s="18">
        <v>40</v>
      </c>
      <c r="M88" s="18" t="s">
        <v>12701</v>
      </c>
      <c r="N88" s="676" t="s">
        <v>40</v>
      </c>
      <c r="O88" s="676"/>
      <c r="P88" s="184" t="s">
        <v>460</v>
      </c>
      <c r="Q88" s="184">
        <v>1</v>
      </c>
      <c r="R88" s="677" t="s">
        <v>500</v>
      </c>
      <c r="S88" s="677">
        <v>3</v>
      </c>
      <c r="T88" s="675" t="s">
        <v>1043</v>
      </c>
      <c r="U88" s="675">
        <v>1</v>
      </c>
      <c r="V88" s="674" t="s">
        <v>40</v>
      </c>
      <c r="W88" s="674"/>
      <c r="X88" s="674" t="s">
        <v>40</v>
      </c>
      <c r="Y88" s="672"/>
      <c r="Z88" s="678" t="s">
        <v>40</v>
      </c>
      <c r="AA88" s="678"/>
      <c r="AB88" s="679" t="s">
        <v>40</v>
      </c>
      <c r="AC88" s="679"/>
      <c r="AD88" s="680" t="s">
        <v>40</v>
      </c>
      <c r="AE88" s="680"/>
      <c r="AF88" s="681" t="s">
        <v>40</v>
      </c>
      <c r="AG88" s="681"/>
      <c r="AH88" s="18" t="s">
        <v>40</v>
      </c>
      <c r="AI88" s="18"/>
      <c r="AJ88" s="184" t="s">
        <v>40</v>
      </c>
      <c r="AK88" s="184"/>
      <c r="AL88" s="677" t="s">
        <v>40</v>
      </c>
      <c r="AM88" s="677"/>
    </row>
    <row r="89" spans="1:39" ht="12.75">
      <c r="A89" s="831" t="s">
        <v>3343</v>
      </c>
      <c r="B89" s="762" t="s">
        <v>3918</v>
      </c>
      <c r="C89" s="680">
        <v>1</v>
      </c>
      <c r="D89" s="54" t="e">
        <f t="shared" ca="1" si="12"/>
        <v>#VALUE!</v>
      </c>
      <c r="E89" s="54" t="str">
        <f ca="1">IFERROR(VLOOKUP(P89,Cennik!$A$4:$B488, 2, FALSE()) * Q89 + VLOOKUP(R89,Cennik!$A$4:$B488, 2, FALSE()) * S89 + VLOOKUP(T89,Cennik!$A$4:$B488, 2, FALSE()) * U89 + VLOOKUP(V89,Cennik!$A$4:$B488, 2, FALSE()) * W89 + VLOOKUP(X89,Cennik!$A$4:$B488, 2, FALSE()) * Y89 + VLOOKUP(Z89,Cennik!$A$4:$B488, 2, FALSE()) * AA89 + VLOOKUP(AB89,Cennik!$A$4:$B488, 2, FALSE()) * AC89 + VLOOKUP(AD89,Cennik!$A$4:$B488, 2, FALSE()) * AE89 + VLOOKUP(AF89,Cennik!$A$4:$B488, 2, FALSE()) * AG89 + VLOOKUP(AH89,Cennik!$A$4:$B488, 2, FALSE()) * AI89 + VLOOKUP(AJ89,Cennik!$A$4:$B488, 2, FALSE()) * AK89 + VLOOKUP(AL89,Cennik!$A$4:$B488, 2, FALSE()) * AM89 + VLOOKUP("Stamina",Cennik!$A$4:$B488,2,FALSE()) * L89,"Brak wartości")</f>
        <v>Brak wartości</v>
      </c>
      <c r="F89" s="18" t="s">
        <v>3919</v>
      </c>
      <c r="G89" s="18">
        <v>1</v>
      </c>
      <c r="H89" s="18" t="s">
        <v>4506</v>
      </c>
      <c r="I89" s="18" t="s">
        <v>13544</v>
      </c>
      <c r="J89" s="18">
        <v>2</v>
      </c>
      <c r="K89" s="18">
        <v>5</v>
      </c>
      <c r="L89" s="18">
        <v>40</v>
      </c>
      <c r="M89" s="18" t="s">
        <v>12701</v>
      </c>
      <c r="N89" s="676" t="s">
        <v>40</v>
      </c>
      <c r="O89" s="676"/>
      <c r="P89" s="184" t="s">
        <v>460</v>
      </c>
      <c r="Q89" s="184">
        <v>1</v>
      </c>
      <c r="R89" s="677" t="s">
        <v>500</v>
      </c>
      <c r="S89" s="677">
        <v>3</v>
      </c>
      <c r="T89" s="675" t="s">
        <v>1043</v>
      </c>
      <c r="U89" s="675">
        <v>1</v>
      </c>
      <c r="V89" s="674" t="s">
        <v>40</v>
      </c>
      <c r="W89" s="674"/>
      <c r="X89" s="674" t="s">
        <v>40</v>
      </c>
      <c r="Y89" s="672"/>
      <c r="Z89" s="678" t="s">
        <v>40</v>
      </c>
      <c r="AA89" s="678"/>
      <c r="AB89" s="679" t="s">
        <v>40</v>
      </c>
      <c r="AC89" s="679"/>
      <c r="AD89" s="680" t="s">
        <v>40</v>
      </c>
      <c r="AE89" s="680"/>
      <c r="AF89" s="681" t="s">
        <v>40</v>
      </c>
      <c r="AG89" s="681"/>
      <c r="AH89" s="18" t="s">
        <v>40</v>
      </c>
      <c r="AI89" s="18"/>
      <c r="AJ89" s="184" t="s">
        <v>40</v>
      </c>
      <c r="AK89" s="184"/>
      <c r="AL89" s="677" t="s">
        <v>40</v>
      </c>
      <c r="AM89" s="677"/>
    </row>
    <row r="90" spans="1:39" ht="12.75">
      <c r="A90" s="831" t="s">
        <v>3343</v>
      </c>
      <c r="B90" s="71" t="s">
        <v>3924</v>
      </c>
      <c r="C90" s="680">
        <v>1</v>
      </c>
      <c r="D90" s="54" t="e">
        <f t="shared" ca="1" si="12"/>
        <v>#VALUE!</v>
      </c>
      <c r="E90" s="54" t="str">
        <f ca="1">IFERROR(VLOOKUP(P90,Cennik!$A$4:$B488, 2, FALSE()) * Q90 + VLOOKUP(R90,Cennik!$A$4:$B488, 2, FALSE()) * S90 + VLOOKUP(T90,Cennik!$A$4:$B488, 2, FALSE()) * U90 + VLOOKUP(V90,Cennik!$A$4:$B488, 2, FALSE()) * W90 + VLOOKUP(X90,Cennik!$A$4:$B488, 2, FALSE()) * Y90 + VLOOKUP(Z90,Cennik!$A$4:$B488, 2, FALSE()) * AA90 + VLOOKUP(AB90,Cennik!$A$4:$B488, 2, FALSE()) * AC90 + VLOOKUP(AD90,Cennik!$A$4:$B488, 2, FALSE()) * AE90 + VLOOKUP(AF90,Cennik!$A$4:$B488, 2, FALSE()) * AG90 + VLOOKUP(AH90,Cennik!$A$4:$B488, 2, FALSE()) * AI90 + VLOOKUP(AJ90,Cennik!$A$4:$B488, 2, FALSE()) * AK90 + VLOOKUP(AL90,Cennik!$A$4:$B488, 2, FALSE()) * AM90 + VLOOKUP("Stamina",Cennik!$A$4:$B488,2,FALSE()) * L90,"Brak wartości")</f>
        <v>Brak wartości</v>
      </c>
      <c r="F90" s="18" t="s">
        <v>3925</v>
      </c>
      <c r="G90" s="18">
        <v>1</v>
      </c>
      <c r="H90" s="18" t="s">
        <v>4506</v>
      </c>
      <c r="I90" s="18" t="s">
        <v>13544</v>
      </c>
      <c r="J90" s="18">
        <v>1</v>
      </c>
      <c r="K90" s="18">
        <v>8</v>
      </c>
      <c r="L90" s="18">
        <v>40</v>
      </c>
      <c r="M90" s="18" t="s">
        <v>12701</v>
      </c>
      <c r="N90" s="676" t="s">
        <v>40</v>
      </c>
      <c r="O90" s="676"/>
      <c r="P90" s="184" t="s">
        <v>460</v>
      </c>
      <c r="Q90" s="184">
        <v>2</v>
      </c>
      <c r="R90" s="677" t="s">
        <v>500</v>
      </c>
      <c r="S90" s="677">
        <v>1</v>
      </c>
      <c r="T90" s="675" t="s">
        <v>1043</v>
      </c>
      <c r="U90" s="675">
        <v>1</v>
      </c>
      <c r="V90" s="674" t="s">
        <v>3602</v>
      </c>
      <c r="W90" s="674">
        <v>1</v>
      </c>
      <c r="X90" s="674" t="s">
        <v>40</v>
      </c>
      <c r="Y90" s="672"/>
      <c r="Z90" s="678" t="s">
        <v>40</v>
      </c>
      <c r="AA90" s="678"/>
      <c r="AB90" s="679" t="s">
        <v>40</v>
      </c>
      <c r="AC90" s="679"/>
      <c r="AD90" s="680" t="s">
        <v>40</v>
      </c>
      <c r="AE90" s="680"/>
      <c r="AF90" s="681" t="s">
        <v>40</v>
      </c>
      <c r="AG90" s="681"/>
      <c r="AH90" s="18" t="s">
        <v>40</v>
      </c>
      <c r="AI90" s="18"/>
      <c r="AJ90" s="184" t="s">
        <v>40</v>
      </c>
      <c r="AK90" s="184"/>
      <c r="AL90" s="677" t="s">
        <v>40</v>
      </c>
      <c r="AM90" s="677"/>
    </row>
    <row r="91" spans="1:39" ht="12.75">
      <c r="A91" s="831" t="s">
        <v>3343</v>
      </c>
      <c r="B91" s="762" t="s">
        <v>3929</v>
      </c>
      <c r="C91" s="680">
        <v>1</v>
      </c>
      <c r="D91" s="54" t="e">
        <f t="shared" ca="1" si="12"/>
        <v>#VALUE!</v>
      </c>
      <c r="E91" s="54" t="str">
        <f ca="1">IFERROR(VLOOKUP(P91,Cennik!$A$4:$B488, 2, FALSE()) * Q91 + VLOOKUP(R91,Cennik!$A$4:$B488, 2, FALSE()) * S91 + VLOOKUP(T91,Cennik!$A$4:$B488, 2, FALSE()) * U91 + VLOOKUP(V91,Cennik!$A$4:$B488, 2, FALSE()) * W91 + VLOOKUP(X91,Cennik!$A$4:$B488, 2, FALSE()) * Y91 + VLOOKUP(Z91,Cennik!$A$4:$B488, 2, FALSE()) * AA91 + VLOOKUP(AB91,Cennik!$A$4:$B488, 2, FALSE()) * AC91 + VLOOKUP(AD91,Cennik!$A$4:$B488, 2, FALSE()) * AE91 + VLOOKUP(AF91,Cennik!$A$4:$B488, 2, FALSE()) * AG91 + VLOOKUP(AH91,Cennik!$A$4:$B488, 2, FALSE()) * AI91 + VLOOKUP(AJ91,Cennik!$A$4:$B488, 2, FALSE()) * AK91 + VLOOKUP(AL91,Cennik!$A$4:$B488, 2, FALSE()) * AM91 + VLOOKUP("Stamina",Cennik!$A$4:$B488,2,FALSE()) * L91,"Brak wartości")</f>
        <v>Brak wartości</v>
      </c>
      <c r="F91" s="18" t="s">
        <v>3930</v>
      </c>
      <c r="G91" s="18">
        <v>1</v>
      </c>
      <c r="H91" s="18" t="s">
        <v>4506</v>
      </c>
      <c r="I91" s="18" t="s">
        <v>13544</v>
      </c>
      <c r="J91" s="18">
        <v>2</v>
      </c>
      <c r="K91" s="18">
        <v>5</v>
      </c>
      <c r="L91" s="18">
        <v>40</v>
      </c>
      <c r="M91" s="18" t="s">
        <v>12701</v>
      </c>
      <c r="N91" s="676" t="s">
        <v>40</v>
      </c>
      <c r="O91" s="676"/>
      <c r="P91" s="184" t="s">
        <v>460</v>
      </c>
      <c r="Q91" s="184">
        <v>2</v>
      </c>
      <c r="R91" s="677" t="s">
        <v>500</v>
      </c>
      <c r="S91" s="677">
        <v>1</v>
      </c>
      <c r="T91" s="675" t="s">
        <v>1043</v>
      </c>
      <c r="U91" s="675">
        <v>1</v>
      </c>
      <c r="V91" s="674" t="s">
        <v>3602</v>
      </c>
      <c r="W91" s="674">
        <v>1</v>
      </c>
      <c r="X91" s="674" t="s">
        <v>40</v>
      </c>
      <c r="Y91" s="672"/>
      <c r="Z91" s="678" t="s">
        <v>40</v>
      </c>
      <c r="AA91" s="678"/>
      <c r="AB91" s="679" t="s">
        <v>40</v>
      </c>
      <c r="AC91" s="679"/>
      <c r="AD91" s="680" t="s">
        <v>40</v>
      </c>
      <c r="AE91" s="680"/>
      <c r="AF91" s="681" t="s">
        <v>40</v>
      </c>
      <c r="AG91" s="681"/>
      <c r="AH91" s="18" t="s">
        <v>40</v>
      </c>
      <c r="AI91" s="18"/>
      <c r="AJ91" s="184" t="s">
        <v>40</v>
      </c>
      <c r="AK91" s="184"/>
      <c r="AL91" s="677" t="s">
        <v>40</v>
      </c>
      <c r="AM91" s="677"/>
    </row>
    <row r="92" spans="1:39" ht="12.75">
      <c r="A92" s="788"/>
      <c r="B92" s="788"/>
      <c r="C92" s="788"/>
      <c r="D92" s="788"/>
      <c r="E92" s="788"/>
      <c r="F92" s="788"/>
      <c r="G92" s="788"/>
      <c r="H92" s="788"/>
      <c r="I92" s="788"/>
      <c r="J92" s="788"/>
      <c r="K92" s="788"/>
      <c r="L92" s="788"/>
      <c r="M92" s="788"/>
      <c r="N92" s="788"/>
      <c r="O92" s="788"/>
      <c r="P92" s="788"/>
      <c r="Q92" s="788"/>
      <c r="R92" s="788"/>
      <c r="S92" s="788"/>
      <c r="T92" s="788"/>
      <c r="U92" s="788"/>
      <c r="V92" s="788"/>
      <c r="W92" s="788"/>
      <c r="X92" s="788"/>
      <c r="Y92" s="788"/>
      <c r="Z92" s="788"/>
      <c r="AA92" s="788"/>
      <c r="AB92" s="788"/>
      <c r="AC92" s="788"/>
      <c r="AD92" s="788"/>
      <c r="AE92" s="788"/>
      <c r="AF92" s="788"/>
      <c r="AG92" s="788"/>
      <c r="AH92" s="788"/>
      <c r="AI92" s="788"/>
      <c r="AJ92" s="788"/>
      <c r="AK92" s="788"/>
      <c r="AL92" s="788"/>
      <c r="AM92" s="788"/>
    </row>
    <row r="93" spans="1:39" ht="12.75">
      <c r="A93" s="831" t="s">
        <v>3343</v>
      </c>
      <c r="B93" s="793" t="s">
        <v>3934</v>
      </c>
      <c r="C93" s="680">
        <v>2</v>
      </c>
      <c r="D93" s="54" t="e">
        <f t="shared" ref="D93:D100" ca="1" si="13">E93/G93</f>
        <v>#VALUE!</v>
      </c>
      <c r="E93" s="54" t="str">
        <f ca="1">IFERROR(VLOOKUP(P93,Cennik!$A$4:$B488, 2, FALSE()) * Q93 + VLOOKUP(R93,Cennik!$A$4:$B488, 2, FALSE()) * S93 + VLOOKUP(T93,Cennik!$A$4:$B488, 2, FALSE()) * U93 + VLOOKUP(V93,Cennik!$A$4:$B488, 2, FALSE()) * W93 + VLOOKUP(X93,Cennik!$A$4:$B488, 2, FALSE()) * Y93 + VLOOKUP(Z93,Cennik!$A$4:$B488, 2, FALSE()) * AA93 + VLOOKUP(AB93,Cennik!$A$4:$B488, 2, FALSE()) * AC93 + VLOOKUP(AD93,Cennik!$A$4:$B488, 2, FALSE()) * AE93 + VLOOKUP(AF93,Cennik!$A$4:$B488, 2, FALSE()) * AG93 + VLOOKUP(AH93,Cennik!$A$4:$B488, 2, FALSE()) * AI93 + VLOOKUP(AJ93,Cennik!$A$4:$B488, 2, FALSE()) * AK93 + VLOOKUP(AL93,Cennik!$A$4:$B488, 2, FALSE()) * AM93 + VLOOKUP("Stamina",Cennik!$A$4:$B488,2,FALSE()) * L93,"Brak wartości")</f>
        <v>Brak wartości</v>
      </c>
      <c r="F93" s="18" t="s">
        <v>3935</v>
      </c>
      <c r="G93" s="18">
        <v>1</v>
      </c>
      <c r="H93" s="18" t="s">
        <v>4506</v>
      </c>
      <c r="I93" s="18" t="s">
        <v>13544</v>
      </c>
      <c r="J93" s="18">
        <v>1.5</v>
      </c>
      <c r="K93" s="18">
        <v>5</v>
      </c>
      <c r="L93" s="18">
        <v>50</v>
      </c>
      <c r="M93" s="18" t="s">
        <v>12701</v>
      </c>
      <c r="N93" s="676" t="s">
        <v>40</v>
      </c>
      <c r="O93" s="676"/>
      <c r="P93" s="184" t="s">
        <v>460</v>
      </c>
      <c r="Q93" s="184">
        <v>2</v>
      </c>
      <c r="R93" s="677" t="s">
        <v>528</v>
      </c>
      <c r="S93" s="677">
        <v>2</v>
      </c>
      <c r="T93" s="675" t="s">
        <v>1043</v>
      </c>
      <c r="U93" s="675">
        <v>1</v>
      </c>
      <c r="V93" s="674" t="s">
        <v>3607</v>
      </c>
      <c r="W93" s="674">
        <v>1</v>
      </c>
      <c r="X93" s="674" t="s">
        <v>40</v>
      </c>
      <c r="Y93" s="672"/>
      <c r="Z93" s="678" t="s">
        <v>40</v>
      </c>
      <c r="AA93" s="678"/>
      <c r="AB93" s="679" t="s">
        <v>40</v>
      </c>
      <c r="AC93" s="679"/>
      <c r="AD93" s="680" t="s">
        <v>40</v>
      </c>
      <c r="AE93" s="680"/>
      <c r="AF93" s="681" t="s">
        <v>40</v>
      </c>
      <c r="AG93" s="681"/>
      <c r="AH93" s="18" t="s">
        <v>40</v>
      </c>
      <c r="AI93" s="18"/>
      <c r="AJ93" s="184" t="s">
        <v>40</v>
      </c>
      <c r="AK93" s="184"/>
      <c r="AL93" s="677" t="s">
        <v>40</v>
      </c>
      <c r="AM93" s="677"/>
    </row>
    <row r="94" spans="1:39" ht="12.75">
      <c r="A94" s="831" t="s">
        <v>3343</v>
      </c>
      <c r="B94" s="793" t="s">
        <v>3938</v>
      </c>
      <c r="C94" s="680">
        <v>2</v>
      </c>
      <c r="D94" s="54" t="e">
        <f t="shared" ca="1" si="13"/>
        <v>#VALUE!</v>
      </c>
      <c r="E94" s="54" t="str">
        <f ca="1">IFERROR(VLOOKUP(P94,Cennik!$A$4:$B488, 2, FALSE()) * Q94 + VLOOKUP(R94,Cennik!$A$4:$B488, 2, FALSE()) * S94 + VLOOKUP(T94,Cennik!$A$4:$B488, 2, FALSE()) * U94 + VLOOKUP(V94,Cennik!$A$4:$B488, 2, FALSE()) * W94 + VLOOKUP(X94,Cennik!$A$4:$B488, 2, FALSE()) * Y94 + VLOOKUP(Z94,Cennik!$A$4:$B488, 2, FALSE()) * AA94 + VLOOKUP(AB94,Cennik!$A$4:$B488, 2, FALSE()) * AC94 + VLOOKUP(AD94,Cennik!$A$4:$B488, 2, FALSE()) * AE94 + VLOOKUP(AF94,Cennik!$A$4:$B488, 2, FALSE()) * AG94 + VLOOKUP(AH94,Cennik!$A$4:$B488, 2, FALSE()) * AI94 + VLOOKUP(AJ94,Cennik!$A$4:$B488, 2, FALSE()) * AK94 + VLOOKUP(AL94,Cennik!$A$4:$B488, 2, FALSE()) * AM94 + VLOOKUP("Stamina",Cennik!$A$4:$B488,2,FALSE()) * L94,"Brak wartości")</f>
        <v>Brak wartości</v>
      </c>
      <c r="F94" s="18" t="s">
        <v>3939</v>
      </c>
      <c r="G94" s="18">
        <v>1</v>
      </c>
      <c r="H94" s="18" t="s">
        <v>4506</v>
      </c>
      <c r="I94" s="18" t="s">
        <v>13544</v>
      </c>
      <c r="J94" s="18">
        <v>1.5</v>
      </c>
      <c r="K94" s="18">
        <v>8</v>
      </c>
      <c r="L94" s="18">
        <v>50</v>
      </c>
      <c r="M94" s="18" t="s">
        <v>12701</v>
      </c>
      <c r="N94" s="676" t="s">
        <v>40</v>
      </c>
      <c r="O94" s="676"/>
      <c r="P94" s="184" t="s">
        <v>460</v>
      </c>
      <c r="Q94" s="184">
        <v>2</v>
      </c>
      <c r="R94" s="677" t="s">
        <v>528</v>
      </c>
      <c r="S94" s="677">
        <v>2</v>
      </c>
      <c r="T94" s="675" t="s">
        <v>1043</v>
      </c>
      <c r="U94" s="675">
        <v>1</v>
      </c>
      <c r="V94" s="674" t="s">
        <v>3607</v>
      </c>
      <c r="W94" s="674">
        <v>1</v>
      </c>
      <c r="X94" s="674" t="s">
        <v>40</v>
      </c>
      <c r="Y94" s="672"/>
      <c r="Z94" s="678" t="s">
        <v>40</v>
      </c>
      <c r="AA94" s="678"/>
      <c r="AB94" s="679" t="s">
        <v>40</v>
      </c>
      <c r="AC94" s="679"/>
      <c r="AD94" s="680" t="s">
        <v>40</v>
      </c>
      <c r="AE94" s="680"/>
      <c r="AF94" s="681" t="s">
        <v>40</v>
      </c>
      <c r="AG94" s="681"/>
      <c r="AH94" s="18" t="s">
        <v>40</v>
      </c>
      <c r="AI94" s="18"/>
      <c r="AJ94" s="184" t="s">
        <v>40</v>
      </c>
      <c r="AK94" s="184"/>
      <c r="AL94" s="677" t="s">
        <v>40</v>
      </c>
      <c r="AM94" s="677"/>
    </row>
    <row r="95" spans="1:39" ht="12.75">
      <c r="A95" s="831" t="s">
        <v>3343</v>
      </c>
      <c r="B95" s="793" t="s">
        <v>3942</v>
      </c>
      <c r="C95" s="680">
        <v>2</v>
      </c>
      <c r="D95" s="54" t="e">
        <f t="shared" ca="1" si="13"/>
        <v>#VALUE!</v>
      </c>
      <c r="E95" s="54" t="str">
        <f ca="1">IFERROR(VLOOKUP(P95,Cennik!$A$4:$B488, 2, FALSE()) * Q95 + VLOOKUP(R95,Cennik!$A$4:$B488, 2, FALSE()) * S95 + VLOOKUP(T95,Cennik!$A$4:$B488, 2, FALSE()) * U95 + VLOOKUP(V95,Cennik!$A$4:$B488, 2, FALSE()) * W95 + VLOOKUP(X95,Cennik!$A$4:$B488, 2, FALSE()) * Y95 + VLOOKUP(Z95,Cennik!$A$4:$B488, 2, FALSE()) * AA95 + VLOOKUP(AB95,Cennik!$A$4:$B488, 2, FALSE()) * AC95 + VLOOKUP(AD95,Cennik!$A$4:$B488, 2, FALSE()) * AE95 + VLOOKUP(AF95,Cennik!$A$4:$B488, 2, FALSE()) * AG95 + VLOOKUP(AH95,Cennik!$A$4:$B488, 2, FALSE()) * AI95 + VLOOKUP(AJ95,Cennik!$A$4:$B488, 2, FALSE()) * AK95 + VLOOKUP(AL95,Cennik!$A$4:$B488, 2, FALSE()) * AM95 + VLOOKUP("Stamina",Cennik!$A$4:$B488,2,FALSE()) * L95,"Brak wartości")</f>
        <v>Brak wartości</v>
      </c>
      <c r="F95" s="18" t="s">
        <v>3943</v>
      </c>
      <c r="G95" s="18">
        <v>1</v>
      </c>
      <c r="H95" s="18" t="s">
        <v>4506</v>
      </c>
      <c r="I95" s="18" t="s">
        <v>13544</v>
      </c>
      <c r="J95" s="18">
        <v>1.5</v>
      </c>
      <c r="K95" s="18">
        <v>8</v>
      </c>
      <c r="L95" s="18">
        <v>50</v>
      </c>
      <c r="M95" s="18" t="s">
        <v>12701</v>
      </c>
      <c r="N95" s="676" t="s">
        <v>40</v>
      </c>
      <c r="O95" s="676"/>
      <c r="P95" s="184" t="s">
        <v>460</v>
      </c>
      <c r="Q95" s="184">
        <v>3</v>
      </c>
      <c r="R95" s="677" t="s">
        <v>528</v>
      </c>
      <c r="S95" s="677">
        <v>1</v>
      </c>
      <c r="T95" s="675" t="s">
        <v>1043</v>
      </c>
      <c r="U95" s="675">
        <v>1</v>
      </c>
      <c r="V95" s="674" t="s">
        <v>3607</v>
      </c>
      <c r="W95" s="674">
        <v>1</v>
      </c>
      <c r="X95" s="674" t="s">
        <v>40</v>
      </c>
      <c r="Y95" s="672"/>
      <c r="Z95" s="678" t="s">
        <v>40</v>
      </c>
      <c r="AA95" s="678"/>
      <c r="AB95" s="679" t="s">
        <v>40</v>
      </c>
      <c r="AC95" s="679"/>
      <c r="AD95" s="680" t="s">
        <v>40</v>
      </c>
      <c r="AE95" s="680"/>
      <c r="AF95" s="681" t="s">
        <v>40</v>
      </c>
      <c r="AG95" s="681"/>
      <c r="AH95" s="18" t="s">
        <v>40</v>
      </c>
      <c r="AI95" s="18"/>
      <c r="AJ95" s="184" t="s">
        <v>40</v>
      </c>
      <c r="AK95" s="184"/>
      <c r="AL95" s="677" t="s">
        <v>40</v>
      </c>
      <c r="AM95" s="677"/>
    </row>
    <row r="96" spans="1:39" ht="12.75">
      <c r="A96" s="831" t="s">
        <v>3343</v>
      </c>
      <c r="B96" s="793" t="s">
        <v>3947</v>
      </c>
      <c r="C96" s="680">
        <v>2</v>
      </c>
      <c r="D96" s="54" t="e">
        <f t="shared" ca="1" si="13"/>
        <v>#VALUE!</v>
      </c>
      <c r="E96" s="54" t="str">
        <f ca="1">IFERROR(VLOOKUP(P96,Cennik!$A$4:$B488, 2, FALSE()) * Q96 + VLOOKUP(R96,Cennik!$A$4:$B488, 2, FALSE()) * S96 + VLOOKUP(T96,Cennik!$A$4:$B488, 2, FALSE()) * U96 + VLOOKUP(V96,Cennik!$A$4:$B488, 2, FALSE()) * W96 + VLOOKUP(X96,Cennik!$A$4:$B488, 2, FALSE()) * Y96 + VLOOKUP(Z96,Cennik!$A$4:$B488, 2, FALSE()) * AA96 + VLOOKUP(AB96,Cennik!$A$4:$B488, 2, FALSE()) * AC96 + VLOOKUP(AD96,Cennik!$A$4:$B488, 2, FALSE()) * AE96 + VLOOKUP(AF96,Cennik!$A$4:$B488, 2, FALSE()) * AG96 + VLOOKUP(AH96,Cennik!$A$4:$B488, 2, FALSE()) * AI96 + VLOOKUP(AJ96,Cennik!$A$4:$B488, 2, FALSE()) * AK96 + VLOOKUP(AL96,Cennik!$A$4:$B488, 2, FALSE()) * AM96 + VLOOKUP("Stamina",Cennik!$A$4:$B488,2,FALSE()) * L96,"Brak wartości")</f>
        <v>Brak wartości</v>
      </c>
      <c r="F96" s="18" t="s">
        <v>3948</v>
      </c>
      <c r="G96" s="18">
        <v>1</v>
      </c>
      <c r="H96" s="18" t="s">
        <v>4506</v>
      </c>
      <c r="I96" s="18" t="s">
        <v>13544</v>
      </c>
      <c r="J96" s="18">
        <v>2.5</v>
      </c>
      <c r="K96" s="18">
        <v>8</v>
      </c>
      <c r="L96" s="18">
        <v>50</v>
      </c>
      <c r="M96" s="18" t="s">
        <v>12701</v>
      </c>
      <c r="N96" s="676" t="s">
        <v>40</v>
      </c>
      <c r="O96" s="676"/>
      <c r="P96" s="184" t="s">
        <v>460</v>
      </c>
      <c r="Q96" s="184">
        <v>3</v>
      </c>
      <c r="R96" s="677" t="s">
        <v>528</v>
      </c>
      <c r="S96" s="677">
        <v>1</v>
      </c>
      <c r="T96" s="675" t="s">
        <v>1043</v>
      </c>
      <c r="U96" s="675">
        <v>1</v>
      </c>
      <c r="V96" s="674" t="s">
        <v>3607</v>
      </c>
      <c r="W96" s="674">
        <v>1</v>
      </c>
      <c r="X96" s="674" t="s">
        <v>40</v>
      </c>
      <c r="Y96" s="672"/>
      <c r="Z96" s="678" t="s">
        <v>40</v>
      </c>
      <c r="AA96" s="678"/>
      <c r="AB96" s="679" t="s">
        <v>40</v>
      </c>
      <c r="AC96" s="679"/>
      <c r="AD96" s="680" t="s">
        <v>40</v>
      </c>
      <c r="AE96" s="680"/>
      <c r="AF96" s="681" t="s">
        <v>40</v>
      </c>
      <c r="AG96" s="681"/>
      <c r="AH96" s="18" t="s">
        <v>40</v>
      </c>
      <c r="AI96" s="18"/>
      <c r="AJ96" s="184" t="s">
        <v>40</v>
      </c>
      <c r="AK96" s="184"/>
      <c r="AL96" s="677" t="s">
        <v>40</v>
      </c>
      <c r="AM96" s="677"/>
    </row>
    <row r="97" spans="1:39" ht="12.75">
      <c r="A97" s="831" t="s">
        <v>3343</v>
      </c>
      <c r="B97" s="793" t="s">
        <v>3952</v>
      </c>
      <c r="C97" s="680">
        <v>2</v>
      </c>
      <c r="D97" s="54" t="e">
        <f t="shared" ca="1" si="13"/>
        <v>#VALUE!</v>
      </c>
      <c r="E97" s="54" t="str">
        <f ca="1">IFERROR(VLOOKUP(P97,Cennik!$A$4:$B488, 2, FALSE()) * Q97 + VLOOKUP(R97,Cennik!$A$4:$B488, 2, FALSE()) * S97 + VLOOKUP(T97,Cennik!$A$4:$B488, 2, FALSE()) * U97 + VLOOKUP(V97,Cennik!$A$4:$B488, 2, FALSE()) * W97 + VLOOKUP(X97,Cennik!$A$4:$B488, 2, FALSE()) * Y97 + VLOOKUP(Z97,Cennik!$A$4:$B488, 2, FALSE()) * AA97 + VLOOKUP(AB97,Cennik!$A$4:$B488, 2, FALSE()) * AC97 + VLOOKUP(AD97,Cennik!$A$4:$B488, 2, FALSE()) * AE97 + VLOOKUP(AF97,Cennik!$A$4:$B488, 2, FALSE()) * AG97 + VLOOKUP(AH97,Cennik!$A$4:$B488, 2, FALSE()) * AI97 + VLOOKUP(AJ97,Cennik!$A$4:$B488, 2, FALSE()) * AK97 + VLOOKUP(AL97,Cennik!$A$4:$B488, 2, FALSE()) * AM97 + VLOOKUP("Stamina",Cennik!$A$4:$B488,2,FALSE()) * L97,"Brak wartości")</f>
        <v>Brak wartości</v>
      </c>
      <c r="F97" s="18" t="s">
        <v>3953</v>
      </c>
      <c r="G97" s="18">
        <v>1</v>
      </c>
      <c r="H97" s="18" t="s">
        <v>4506</v>
      </c>
      <c r="I97" s="18" t="s">
        <v>13544</v>
      </c>
      <c r="J97" s="18">
        <v>1.5</v>
      </c>
      <c r="K97" s="18">
        <v>8</v>
      </c>
      <c r="L97" s="18">
        <v>50</v>
      </c>
      <c r="M97" s="18" t="s">
        <v>12701</v>
      </c>
      <c r="N97" s="676" t="s">
        <v>40</v>
      </c>
      <c r="O97" s="676"/>
      <c r="P97" s="184" t="s">
        <v>460</v>
      </c>
      <c r="Q97" s="184">
        <v>4</v>
      </c>
      <c r="R97" s="677" t="s">
        <v>528</v>
      </c>
      <c r="S97" s="677">
        <v>3</v>
      </c>
      <c r="T97" s="675" t="s">
        <v>1043</v>
      </c>
      <c r="U97" s="675">
        <v>1</v>
      </c>
      <c r="V97" s="674" t="s">
        <v>3607</v>
      </c>
      <c r="W97" s="674">
        <v>1</v>
      </c>
      <c r="X97" s="674" t="s">
        <v>4679</v>
      </c>
      <c r="Y97" s="672">
        <v>1</v>
      </c>
      <c r="Z97" s="678" t="s">
        <v>8133</v>
      </c>
      <c r="AA97" s="678">
        <v>1</v>
      </c>
      <c r="AB97" s="679" t="s">
        <v>40</v>
      </c>
      <c r="AC97" s="679"/>
      <c r="AD97" s="680" t="s">
        <v>40</v>
      </c>
      <c r="AE97" s="680"/>
      <c r="AF97" s="681" t="s">
        <v>40</v>
      </c>
      <c r="AG97" s="681"/>
      <c r="AH97" s="18" t="s">
        <v>40</v>
      </c>
      <c r="AI97" s="18"/>
      <c r="AJ97" s="184" t="s">
        <v>40</v>
      </c>
      <c r="AK97" s="184"/>
      <c r="AL97" s="677" t="s">
        <v>40</v>
      </c>
      <c r="AM97" s="677"/>
    </row>
    <row r="98" spans="1:39" ht="12.75">
      <c r="A98" s="831" t="s">
        <v>3343</v>
      </c>
      <c r="B98" s="793" t="s">
        <v>3957</v>
      </c>
      <c r="C98" s="680">
        <v>2</v>
      </c>
      <c r="D98" s="54" t="e">
        <f t="shared" ca="1" si="13"/>
        <v>#VALUE!</v>
      </c>
      <c r="E98" s="54" t="str">
        <f ca="1">IFERROR(VLOOKUP(P98,Cennik!$A$4:$B488, 2, FALSE()) * Q98 + VLOOKUP(R98,Cennik!$A$4:$B488, 2, FALSE()) * S98 + VLOOKUP(T98,Cennik!$A$4:$B488, 2, FALSE()) * U98 + VLOOKUP(V98,Cennik!$A$4:$B488, 2, FALSE()) * W98 + VLOOKUP(X98,Cennik!$A$4:$B488, 2, FALSE()) * Y98 + VLOOKUP(Z98,Cennik!$A$4:$B488, 2, FALSE()) * AA98 + VLOOKUP(AB98,Cennik!$A$4:$B488, 2, FALSE()) * AC98 + VLOOKUP(AD98,Cennik!$A$4:$B488, 2, FALSE()) * AE98 + VLOOKUP(AF98,Cennik!$A$4:$B488, 2, FALSE()) * AG98 + VLOOKUP(AH98,Cennik!$A$4:$B488, 2, FALSE()) * AI98 + VLOOKUP(AJ98,Cennik!$A$4:$B488, 2, FALSE()) * AK98 + VLOOKUP(AL98,Cennik!$A$4:$B488, 2, FALSE()) * AM98 + VLOOKUP("Stamina",Cennik!$A$4:$B488,2,FALSE()) * L98,"Brak wartości")</f>
        <v>Brak wartości</v>
      </c>
      <c r="F98" s="18" t="s">
        <v>3958</v>
      </c>
      <c r="G98" s="18">
        <v>1</v>
      </c>
      <c r="H98" s="18" t="s">
        <v>4506</v>
      </c>
      <c r="I98" s="18" t="s">
        <v>13544</v>
      </c>
      <c r="J98" s="18">
        <v>1.5</v>
      </c>
      <c r="K98" s="18">
        <v>8</v>
      </c>
      <c r="L98" s="18">
        <v>50</v>
      </c>
      <c r="M98" s="18" t="s">
        <v>12701</v>
      </c>
      <c r="N98" s="676" t="s">
        <v>40</v>
      </c>
      <c r="O98" s="676"/>
      <c r="P98" s="184" t="s">
        <v>460</v>
      </c>
      <c r="Q98" s="184">
        <v>4</v>
      </c>
      <c r="R98" s="677" t="s">
        <v>528</v>
      </c>
      <c r="S98" s="677">
        <v>1</v>
      </c>
      <c r="T98" s="675" t="s">
        <v>1043</v>
      </c>
      <c r="U98" s="675">
        <v>1</v>
      </c>
      <c r="V98" s="674" t="s">
        <v>3607</v>
      </c>
      <c r="W98" s="674">
        <v>1</v>
      </c>
      <c r="X98" s="674" t="s">
        <v>4679</v>
      </c>
      <c r="Y98" s="672">
        <v>1</v>
      </c>
      <c r="Z98" s="678" t="s">
        <v>8133</v>
      </c>
      <c r="AA98" s="678">
        <v>1</v>
      </c>
      <c r="AB98" s="679" t="s">
        <v>40</v>
      </c>
      <c r="AC98" s="679"/>
      <c r="AD98" s="680" t="s">
        <v>40</v>
      </c>
      <c r="AE98" s="680"/>
      <c r="AF98" s="681" t="s">
        <v>40</v>
      </c>
      <c r="AG98" s="681"/>
      <c r="AH98" s="18" t="s">
        <v>40</v>
      </c>
      <c r="AI98" s="18"/>
      <c r="AJ98" s="184" t="s">
        <v>40</v>
      </c>
      <c r="AK98" s="184"/>
      <c r="AL98" s="677" t="s">
        <v>40</v>
      </c>
      <c r="AM98" s="677"/>
    </row>
    <row r="99" spans="1:39" ht="12.75">
      <c r="A99" s="831" t="s">
        <v>3343</v>
      </c>
      <c r="B99" s="793" t="s">
        <v>3962</v>
      </c>
      <c r="C99" s="680">
        <v>2</v>
      </c>
      <c r="D99" s="54" t="e">
        <f t="shared" ca="1" si="13"/>
        <v>#VALUE!</v>
      </c>
      <c r="E99" s="54" t="str">
        <f ca="1">IFERROR(VLOOKUP(P99,Cennik!$A$4:$B488, 2, FALSE()) * Q99 + VLOOKUP(R99,Cennik!$A$4:$B488, 2, FALSE()) * S99 + VLOOKUP(T99,Cennik!$A$4:$B488, 2, FALSE()) * U99 + VLOOKUP(V99,Cennik!$A$4:$B488, 2, FALSE()) * W99 + VLOOKUP(X99,Cennik!$A$4:$B488, 2, FALSE()) * Y99 + VLOOKUP(Z99,Cennik!$A$4:$B488, 2, FALSE()) * AA99 + VLOOKUP(AB99,Cennik!$A$4:$B488, 2, FALSE()) * AC99 + VLOOKUP(AD99,Cennik!$A$4:$B488, 2, FALSE()) * AE99 + VLOOKUP(AF99,Cennik!$A$4:$B488, 2, FALSE()) * AG99 + VLOOKUP(AH99,Cennik!$A$4:$B488, 2, FALSE()) * AI99 + VLOOKUP(AJ99,Cennik!$A$4:$B488, 2, FALSE()) * AK99 + VLOOKUP(AL99,Cennik!$A$4:$B488, 2, FALSE()) * AM99 + VLOOKUP("Stamina",Cennik!$A$4:$B488,2,FALSE()) * L99,"Brak wartości")</f>
        <v>Brak wartości</v>
      </c>
      <c r="F99" s="18" t="s">
        <v>3963</v>
      </c>
      <c r="G99" s="18">
        <v>1</v>
      </c>
      <c r="H99" s="18" t="s">
        <v>4506</v>
      </c>
      <c r="I99" s="18" t="s">
        <v>13544</v>
      </c>
      <c r="J99" s="18">
        <v>1.5</v>
      </c>
      <c r="K99" s="18">
        <v>5</v>
      </c>
      <c r="L99" s="18">
        <v>50</v>
      </c>
      <c r="M99" s="18" t="s">
        <v>12701</v>
      </c>
      <c r="N99" s="676" t="s">
        <v>40</v>
      </c>
      <c r="O99" s="676"/>
      <c r="P99" s="184" t="s">
        <v>460</v>
      </c>
      <c r="Q99" s="184">
        <v>5</v>
      </c>
      <c r="R99" s="677" t="s">
        <v>528</v>
      </c>
      <c r="S99" s="677">
        <v>1</v>
      </c>
      <c r="T99" s="675" t="s">
        <v>1043</v>
      </c>
      <c r="U99" s="675">
        <v>1</v>
      </c>
      <c r="V99" s="674" t="s">
        <v>3607</v>
      </c>
      <c r="W99" s="674">
        <v>1</v>
      </c>
      <c r="X99" s="674" t="s">
        <v>4679</v>
      </c>
      <c r="Y99" s="672">
        <v>1</v>
      </c>
      <c r="Z99" s="678" t="s">
        <v>8133</v>
      </c>
      <c r="AA99" s="678">
        <v>2</v>
      </c>
      <c r="AB99" s="679" t="s">
        <v>40</v>
      </c>
      <c r="AC99" s="679"/>
      <c r="AD99" s="680" t="s">
        <v>40</v>
      </c>
      <c r="AE99" s="680"/>
      <c r="AF99" s="681" t="s">
        <v>40</v>
      </c>
      <c r="AG99" s="681"/>
      <c r="AH99" s="18" t="s">
        <v>40</v>
      </c>
      <c r="AI99" s="18"/>
      <c r="AJ99" s="184" t="s">
        <v>40</v>
      </c>
      <c r="AK99" s="184"/>
      <c r="AL99" s="677" t="s">
        <v>40</v>
      </c>
      <c r="AM99" s="677"/>
    </row>
    <row r="100" spans="1:39" ht="12.75">
      <c r="A100" s="831" t="s">
        <v>3343</v>
      </c>
      <c r="B100" s="793" t="s">
        <v>3967</v>
      </c>
      <c r="C100" s="680">
        <v>2</v>
      </c>
      <c r="D100" s="54" t="e">
        <f t="shared" ca="1" si="13"/>
        <v>#VALUE!</v>
      </c>
      <c r="E100" s="54" t="str">
        <f ca="1">IFERROR(VLOOKUP(P100,Cennik!$A$4:$B488, 2, FALSE()) * Q100 + VLOOKUP(R100,Cennik!$A$4:$B488, 2, FALSE()) * S100 + VLOOKUP(T100,Cennik!$A$4:$B488, 2, FALSE()) * U100 + VLOOKUP(V100,Cennik!$A$4:$B488, 2, FALSE()) * W100 + VLOOKUP(X100,Cennik!$A$4:$B488, 2, FALSE()) * Y100 + VLOOKUP(Z100,Cennik!$A$4:$B488, 2, FALSE()) * AA100 + VLOOKUP(AB100,Cennik!$A$4:$B488, 2, FALSE()) * AC100 + VLOOKUP(AD100,Cennik!$A$4:$B488, 2, FALSE()) * AE100 + VLOOKUP(AF100,Cennik!$A$4:$B488, 2, FALSE()) * AG100 + VLOOKUP(AH100,Cennik!$A$4:$B488, 2, FALSE()) * AI100 + VLOOKUP(AJ100,Cennik!$A$4:$B488, 2, FALSE()) * AK100 + VLOOKUP(AL100,Cennik!$A$4:$B488, 2, FALSE()) * AM100 + VLOOKUP("Stamina",Cennik!$A$4:$B488,2,FALSE()) * L100,"Brak wartości")</f>
        <v>Brak wartości</v>
      </c>
      <c r="F100" s="18" t="s">
        <v>3968</v>
      </c>
      <c r="G100" s="18">
        <v>1</v>
      </c>
      <c r="H100" s="18" t="s">
        <v>4506</v>
      </c>
      <c r="I100" s="18" t="s">
        <v>13544</v>
      </c>
      <c r="J100" s="18">
        <v>3</v>
      </c>
      <c r="K100" s="18">
        <v>8</v>
      </c>
      <c r="L100" s="18">
        <v>50</v>
      </c>
      <c r="M100" s="18" t="s">
        <v>12701</v>
      </c>
      <c r="N100" s="676" t="s">
        <v>40</v>
      </c>
      <c r="O100" s="676"/>
      <c r="P100" s="184" t="s">
        <v>460</v>
      </c>
      <c r="Q100" s="184">
        <v>5</v>
      </c>
      <c r="R100" s="677" t="s">
        <v>528</v>
      </c>
      <c r="S100" s="677">
        <v>1</v>
      </c>
      <c r="T100" s="675" t="s">
        <v>1043</v>
      </c>
      <c r="U100" s="675">
        <v>1</v>
      </c>
      <c r="V100" s="674" t="s">
        <v>3607</v>
      </c>
      <c r="W100" s="674">
        <v>1</v>
      </c>
      <c r="X100" s="674" t="s">
        <v>4679</v>
      </c>
      <c r="Y100" s="672">
        <v>1</v>
      </c>
      <c r="Z100" s="678" t="s">
        <v>8133</v>
      </c>
      <c r="AA100" s="678">
        <v>2</v>
      </c>
      <c r="AB100" s="679" t="s">
        <v>40</v>
      </c>
      <c r="AC100" s="679"/>
      <c r="AD100" s="680" t="s">
        <v>40</v>
      </c>
      <c r="AE100" s="680"/>
      <c r="AF100" s="681" t="s">
        <v>40</v>
      </c>
      <c r="AG100" s="681"/>
      <c r="AH100" s="18" t="s">
        <v>40</v>
      </c>
      <c r="AI100" s="18"/>
      <c r="AJ100" s="184" t="s">
        <v>40</v>
      </c>
      <c r="AK100" s="184"/>
      <c r="AL100" s="677" t="s">
        <v>40</v>
      </c>
      <c r="AM100" s="677"/>
    </row>
    <row r="101" spans="1:39" ht="12.75">
      <c r="A101" s="788"/>
      <c r="B101" s="788"/>
      <c r="C101" s="788"/>
      <c r="D101" s="788"/>
      <c r="E101" s="788"/>
      <c r="F101" s="788"/>
      <c r="G101" s="788"/>
      <c r="H101" s="788"/>
      <c r="I101" s="788"/>
      <c r="J101" s="788"/>
      <c r="K101" s="788"/>
      <c r="L101" s="788"/>
      <c r="M101" s="788"/>
      <c r="N101" s="788"/>
      <c r="O101" s="788"/>
      <c r="P101" s="788"/>
      <c r="Q101" s="788"/>
      <c r="R101" s="788"/>
      <c r="S101" s="788"/>
      <c r="T101" s="788"/>
      <c r="U101" s="788"/>
      <c r="V101" s="788"/>
      <c r="W101" s="788"/>
      <c r="X101" s="788"/>
      <c r="Y101" s="788"/>
      <c r="Z101" s="788"/>
      <c r="AA101" s="788"/>
      <c r="AB101" s="788"/>
      <c r="AC101" s="788"/>
      <c r="AD101" s="788"/>
      <c r="AE101" s="788"/>
      <c r="AF101" s="788"/>
      <c r="AG101" s="788"/>
      <c r="AH101" s="788"/>
      <c r="AI101" s="788"/>
      <c r="AJ101" s="788"/>
      <c r="AK101" s="788"/>
      <c r="AL101" s="788"/>
      <c r="AM101" s="788"/>
    </row>
    <row r="102" spans="1:39" ht="12.75">
      <c r="A102" s="831" t="s">
        <v>3343</v>
      </c>
      <c r="B102" s="300" t="s">
        <v>3972</v>
      </c>
      <c r="C102" s="680">
        <v>3</v>
      </c>
      <c r="D102" s="54" t="e">
        <f t="shared" ref="D102:D108" ca="1" si="14">E102/G102</f>
        <v>#VALUE!</v>
      </c>
      <c r="E102" s="54" t="str">
        <f ca="1">IFERROR(VLOOKUP(P102,Cennik!$A$4:$B488, 2, FALSE()) * Q102 + VLOOKUP(R102,Cennik!$A$4:$B488, 2, FALSE()) * S102 + VLOOKUP(T102,Cennik!$A$4:$B488, 2, FALSE()) * U102 + VLOOKUP(V102,Cennik!$A$4:$B488, 2, FALSE()) * W102 + VLOOKUP(X102,Cennik!$A$4:$B488, 2, FALSE()) * Y102 + VLOOKUP(Z102,Cennik!$A$4:$B488, 2, FALSE()) * AA102 + VLOOKUP(AB102,Cennik!$A$4:$B488, 2, FALSE()) * AC102 + VLOOKUP(AD102,Cennik!$A$4:$B488, 2, FALSE()) * AE102 + VLOOKUP(AF102,Cennik!$A$4:$B488, 2, FALSE()) * AG102 + VLOOKUP(AH102,Cennik!$A$4:$B488, 2, FALSE()) * AI102 + VLOOKUP(AJ102,Cennik!$A$4:$B488, 2, FALSE()) * AK102 + VLOOKUP(AL102,Cennik!$A$4:$B488, 2, FALSE()) * AM102 + VLOOKUP("Stamina",Cennik!$A$4:$B488,2,FALSE()) * L102,"Brak wartości")</f>
        <v>Brak wartości</v>
      </c>
      <c r="F102" s="18" t="s">
        <v>3973</v>
      </c>
      <c r="G102" s="18">
        <v>1</v>
      </c>
      <c r="H102" s="18" t="s">
        <v>4506</v>
      </c>
      <c r="I102" s="18" t="s">
        <v>13544</v>
      </c>
      <c r="J102" s="18">
        <v>2</v>
      </c>
      <c r="K102" s="18">
        <v>10</v>
      </c>
      <c r="L102" s="18">
        <v>60</v>
      </c>
      <c r="M102" s="18" t="s">
        <v>12701</v>
      </c>
      <c r="N102" s="676" t="s">
        <v>40</v>
      </c>
      <c r="O102" s="676"/>
      <c r="P102" s="184" t="s">
        <v>464</v>
      </c>
      <c r="Q102" s="184">
        <v>4</v>
      </c>
      <c r="R102" s="677" t="s">
        <v>533</v>
      </c>
      <c r="S102" s="677">
        <v>4</v>
      </c>
      <c r="T102" s="675" t="s">
        <v>1043</v>
      </c>
      <c r="U102" s="675">
        <v>1</v>
      </c>
      <c r="V102" s="674" t="s">
        <v>3611</v>
      </c>
      <c r="W102" s="674">
        <v>1</v>
      </c>
      <c r="X102" s="674" t="s">
        <v>4694</v>
      </c>
      <c r="Y102" s="672">
        <v>2</v>
      </c>
      <c r="Z102" s="678" t="s">
        <v>8133</v>
      </c>
      <c r="AA102" s="678">
        <v>2</v>
      </c>
      <c r="AB102" s="679" t="s">
        <v>40</v>
      </c>
      <c r="AC102" s="679"/>
      <c r="AD102" s="680" t="s">
        <v>40</v>
      </c>
      <c r="AE102" s="680"/>
      <c r="AF102" s="681" t="s">
        <v>40</v>
      </c>
      <c r="AG102" s="681"/>
      <c r="AH102" s="18" t="s">
        <v>40</v>
      </c>
      <c r="AI102" s="18"/>
      <c r="AJ102" s="184" t="s">
        <v>40</v>
      </c>
      <c r="AK102" s="184"/>
      <c r="AL102" s="677" t="s">
        <v>40</v>
      </c>
      <c r="AM102" s="677"/>
    </row>
    <row r="103" spans="1:39" ht="12.75">
      <c r="A103" s="831" t="s">
        <v>3343</v>
      </c>
      <c r="B103" s="300" t="s">
        <v>3977</v>
      </c>
      <c r="C103" s="680">
        <v>3</v>
      </c>
      <c r="D103" s="54" t="e">
        <f t="shared" ca="1" si="14"/>
        <v>#VALUE!</v>
      </c>
      <c r="E103" s="54" t="str">
        <f ca="1">IFERROR(VLOOKUP(P103,Cennik!$A$4:$B488, 2, FALSE()) * Q103 + VLOOKUP(R103,Cennik!$A$4:$B488, 2, FALSE()) * S103 + VLOOKUP(T103,Cennik!$A$4:$B488, 2, FALSE()) * U103 + VLOOKUP(V103,Cennik!$A$4:$B488, 2, FALSE()) * W103 + VLOOKUP(X103,Cennik!$A$4:$B488, 2, FALSE()) * Y103 + VLOOKUP(Z103,Cennik!$A$4:$B488, 2, FALSE()) * AA103 + VLOOKUP(AB103,Cennik!$A$4:$B488, 2, FALSE()) * AC103 + VLOOKUP(AD103,Cennik!$A$4:$B488, 2, FALSE()) * AE103 + VLOOKUP(AF103,Cennik!$A$4:$B488, 2, FALSE()) * AG103 + VLOOKUP(AH103,Cennik!$A$4:$B488, 2, FALSE()) * AI103 + VLOOKUP(AJ103,Cennik!$A$4:$B488, 2, FALSE()) * AK103 + VLOOKUP(AL103,Cennik!$A$4:$B488, 2, FALSE()) * AM103 + VLOOKUP("Stamina",Cennik!$A$4:$B488,2,FALSE()) * L103,"Brak wartości")</f>
        <v>Brak wartości</v>
      </c>
      <c r="F103" s="18" t="s">
        <v>3978</v>
      </c>
      <c r="G103" s="18">
        <v>1</v>
      </c>
      <c r="H103" s="18" t="s">
        <v>4506</v>
      </c>
      <c r="I103" s="18" t="s">
        <v>13544</v>
      </c>
      <c r="J103" s="18">
        <v>2</v>
      </c>
      <c r="K103" s="18">
        <v>10</v>
      </c>
      <c r="L103" s="18">
        <v>60</v>
      </c>
      <c r="M103" s="18" t="s">
        <v>12701</v>
      </c>
      <c r="N103" s="676" t="s">
        <v>40</v>
      </c>
      <c r="O103" s="676"/>
      <c r="P103" s="184" t="s">
        <v>464</v>
      </c>
      <c r="Q103" s="184">
        <v>4</v>
      </c>
      <c r="R103" s="677" t="s">
        <v>533</v>
      </c>
      <c r="S103" s="677">
        <v>2</v>
      </c>
      <c r="T103" s="675" t="s">
        <v>1043</v>
      </c>
      <c r="U103" s="675">
        <v>4</v>
      </c>
      <c r="V103" s="674" t="s">
        <v>3611</v>
      </c>
      <c r="W103" s="674">
        <v>1</v>
      </c>
      <c r="X103" s="674" t="s">
        <v>4694</v>
      </c>
      <c r="Y103" s="672">
        <v>2</v>
      </c>
      <c r="Z103" s="678" t="s">
        <v>8133</v>
      </c>
      <c r="AA103" s="678">
        <v>2</v>
      </c>
      <c r="AB103" s="679" t="s">
        <v>40</v>
      </c>
      <c r="AC103" s="679"/>
      <c r="AD103" s="680" t="s">
        <v>40</v>
      </c>
      <c r="AE103" s="680"/>
      <c r="AF103" s="681" t="s">
        <v>40</v>
      </c>
      <c r="AG103" s="681"/>
      <c r="AH103" s="18" t="s">
        <v>40</v>
      </c>
      <c r="AI103" s="18"/>
      <c r="AJ103" s="184" t="s">
        <v>40</v>
      </c>
      <c r="AK103" s="184"/>
      <c r="AL103" s="677" t="s">
        <v>40</v>
      </c>
      <c r="AM103" s="677"/>
    </row>
    <row r="104" spans="1:39" ht="12.75">
      <c r="A104" s="831" t="s">
        <v>3343</v>
      </c>
      <c r="B104" s="300" t="s">
        <v>3981</v>
      </c>
      <c r="C104" s="680">
        <v>3</v>
      </c>
      <c r="D104" s="54" t="e">
        <f t="shared" ca="1" si="14"/>
        <v>#VALUE!</v>
      </c>
      <c r="E104" s="54" t="str">
        <f ca="1">IFERROR(VLOOKUP(P104,Cennik!$A$4:$B488, 2, FALSE()) * Q104 + VLOOKUP(R104,Cennik!$A$4:$B488, 2, FALSE()) * S104 + VLOOKUP(T104,Cennik!$A$4:$B488, 2, FALSE()) * U104 + VLOOKUP(V104,Cennik!$A$4:$B488, 2, FALSE()) * W104 + VLOOKUP(X104,Cennik!$A$4:$B488, 2, FALSE()) * Y104 + VLOOKUP(Z104,Cennik!$A$4:$B488, 2, FALSE()) * AA104 + VLOOKUP(AB104,Cennik!$A$4:$B488, 2, FALSE()) * AC104 + VLOOKUP(AD104,Cennik!$A$4:$B488, 2, FALSE()) * AE104 + VLOOKUP(AF104,Cennik!$A$4:$B488, 2, FALSE()) * AG104 + VLOOKUP(AH104,Cennik!$A$4:$B488, 2, FALSE()) * AI104 + VLOOKUP(AJ104,Cennik!$A$4:$B488, 2, FALSE()) * AK104 + VLOOKUP(AL104,Cennik!$A$4:$B488, 2, FALSE()) * AM104 + VLOOKUP("Stamina",Cennik!$A$4:$B488,2,FALSE()) * L104,"Brak wartości")</f>
        <v>Brak wartości</v>
      </c>
      <c r="F104" s="18" t="s">
        <v>3982</v>
      </c>
      <c r="G104" s="18">
        <v>1</v>
      </c>
      <c r="H104" s="18" t="s">
        <v>4506</v>
      </c>
      <c r="I104" s="18" t="s">
        <v>13544</v>
      </c>
      <c r="J104" s="18">
        <v>2</v>
      </c>
      <c r="K104" s="18">
        <v>10</v>
      </c>
      <c r="L104" s="18">
        <v>60</v>
      </c>
      <c r="M104" s="18" t="s">
        <v>12701</v>
      </c>
      <c r="N104" s="676" t="s">
        <v>40</v>
      </c>
      <c r="O104" s="676"/>
      <c r="P104" s="184" t="s">
        <v>464</v>
      </c>
      <c r="Q104" s="184">
        <v>4</v>
      </c>
      <c r="R104" s="677" t="s">
        <v>533</v>
      </c>
      <c r="S104" s="677">
        <v>5</v>
      </c>
      <c r="T104" s="675" t="s">
        <v>1043</v>
      </c>
      <c r="U104" s="675">
        <v>2</v>
      </c>
      <c r="V104" s="674" t="s">
        <v>3611</v>
      </c>
      <c r="W104" s="674">
        <v>1</v>
      </c>
      <c r="X104" s="674" t="s">
        <v>4694</v>
      </c>
      <c r="Y104" s="672">
        <v>3</v>
      </c>
      <c r="Z104" s="678" t="s">
        <v>8133</v>
      </c>
      <c r="AA104" s="678">
        <v>3</v>
      </c>
      <c r="AB104" s="679" t="s">
        <v>40</v>
      </c>
      <c r="AC104" s="679"/>
      <c r="AD104" s="680" t="s">
        <v>40</v>
      </c>
      <c r="AE104" s="680"/>
      <c r="AF104" s="681" t="s">
        <v>40</v>
      </c>
      <c r="AG104" s="681"/>
      <c r="AH104" s="18" t="s">
        <v>40</v>
      </c>
      <c r="AI104" s="18"/>
      <c r="AJ104" s="184" t="s">
        <v>40</v>
      </c>
      <c r="AK104" s="184"/>
      <c r="AL104" s="677" t="s">
        <v>40</v>
      </c>
      <c r="AM104" s="677"/>
    </row>
    <row r="105" spans="1:39" ht="12.75">
      <c r="A105" s="831" t="s">
        <v>3343</v>
      </c>
      <c r="B105" s="300" t="s">
        <v>3985</v>
      </c>
      <c r="C105" s="680">
        <v>3</v>
      </c>
      <c r="D105" s="54" t="e">
        <f t="shared" ca="1" si="14"/>
        <v>#VALUE!</v>
      </c>
      <c r="E105" s="54" t="str">
        <f ca="1">IFERROR(VLOOKUP(P105,Cennik!$A$4:$B488, 2, FALSE()) * Q105 + VLOOKUP(R105,Cennik!$A$4:$B488, 2, FALSE()) * S105 + VLOOKUP(T105,Cennik!$A$4:$B488, 2, FALSE()) * U105 + VLOOKUP(V105,Cennik!$A$4:$B488, 2, FALSE()) * W105 + VLOOKUP(X105,Cennik!$A$4:$B488, 2, FALSE()) * Y105 + VLOOKUP(Z105,Cennik!$A$4:$B488, 2, FALSE()) * AA105 + VLOOKUP(AB105,Cennik!$A$4:$B488, 2, FALSE()) * AC105 + VLOOKUP(AD105,Cennik!$A$4:$B488, 2, FALSE()) * AE105 + VLOOKUP(AF105,Cennik!$A$4:$B488, 2, FALSE()) * AG105 + VLOOKUP(AH105,Cennik!$A$4:$B488, 2, FALSE()) * AI105 + VLOOKUP(AJ105,Cennik!$A$4:$B488, 2, FALSE()) * AK105 + VLOOKUP(AL105,Cennik!$A$4:$B488, 2, FALSE()) * AM105 + VLOOKUP("Stamina",Cennik!$A$4:$B488,2,FALSE()) * L105,"Brak wartości")</f>
        <v>Brak wartości</v>
      </c>
      <c r="F105" s="18" t="s">
        <v>3986</v>
      </c>
      <c r="G105" s="18">
        <v>1</v>
      </c>
      <c r="H105" s="18" t="s">
        <v>4506</v>
      </c>
      <c r="I105" s="18" t="s">
        <v>13544</v>
      </c>
      <c r="J105" s="18">
        <v>2</v>
      </c>
      <c r="K105" s="18">
        <v>10</v>
      </c>
      <c r="L105" s="18">
        <v>70</v>
      </c>
      <c r="M105" s="18" t="s">
        <v>12701</v>
      </c>
      <c r="N105" s="676" t="s">
        <v>40</v>
      </c>
      <c r="O105" s="676"/>
      <c r="P105" s="184" t="s">
        <v>464</v>
      </c>
      <c r="Q105" s="184">
        <v>5</v>
      </c>
      <c r="R105" s="677" t="s">
        <v>533</v>
      </c>
      <c r="S105" s="677">
        <v>5</v>
      </c>
      <c r="T105" s="675" t="s">
        <v>1043</v>
      </c>
      <c r="U105" s="675">
        <v>3</v>
      </c>
      <c r="V105" s="674" t="s">
        <v>3611</v>
      </c>
      <c r="W105" s="674">
        <v>1</v>
      </c>
      <c r="X105" s="674" t="s">
        <v>4694</v>
      </c>
      <c r="Y105" s="672">
        <v>3</v>
      </c>
      <c r="Z105" s="678" t="s">
        <v>8133</v>
      </c>
      <c r="AA105" s="678">
        <v>3</v>
      </c>
      <c r="AB105" s="679" t="s">
        <v>683</v>
      </c>
      <c r="AC105" s="679">
        <v>1</v>
      </c>
      <c r="AD105" s="680" t="s">
        <v>40</v>
      </c>
      <c r="AE105" s="680"/>
      <c r="AF105" s="681" t="s">
        <v>40</v>
      </c>
      <c r="AG105" s="681"/>
      <c r="AH105" s="18" t="s">
        <v>40</v>
      </c>
      <c r="AI105" s="18"/>
      <c r="AJ105" s="184" t="s">
        <v>40</v>
      </c>
      <c r="AK105" s="184"/>
      <c r="AL105" s="677" t="s">
        <v>40</v>
      </c>
      <c r="AM105" s="677"/>
    </row>
    <row r="106" spans="1:39" ht="12.75">
      <c r="A106" s="831" t="s">
        <v>3343</v>
      </c>
      <c r="B106" s="300" t="s">
        <v>3990</v>
      </c>
      <c r="C106" s="680">
        <v>3</v>
      </c>
      <c r="D106" s="54" t="e">
        <f t="shared" ca="1" si="14"/>
        <v>#VALUE!</v>
      </c>
      <c r="E106" s="54" t="str">
        <f ca="1">IFERROR(VLOOKUP(P106,Cennik!$A$4:$B488, 2, FALSE()) * Q106 + VLOOKUP(R106,Cennik!$A$4:$B488, 2, FALSE()) * S106 + VLOOKUP(T106,Cennik!$A$4:$B488, 2, FALSE()) * U106 + VLOOKUP(V106,Cennik!$A$4:$B488, 2, FALSE()) * W106 + VLOOKUP(X106,Cennik!$A$4:$B488, 2, FALSE()) * Y106 + VLOOKUP(Z106,Cennik!$A$4:$B488, 2, FALSE()) * AA106 + VLOOKUP(AB106,Cennik!$A$4:$B488, 2, FALSE()) * AC106 + VLOOKUP(AD106,Cennik!$A$4:$B488, 2, FALSE()) * AE106 + VLOOKUP(AF106,Cennik!$A$4:$B488, 2, FALSE()) * AG106 + VLOOKUP(AH106,Cennik!$A$4:$B488, 2, FALSE()) * AI106 + VLOOKUP(AJ106,Cennik!$A$4:$B488, 2, FALSE()) * AK106 + VLOOKUP(AL106,Cennik!$A$4:$B488, 2, FALSE()) * AM106 + VLOOKUP("Stamina",Cennik!$A$4:$B488,2,FALSE()) * L106,"Brak wartości")</f>
        <v>Brak wartości</v>
      </c>
      <c r="F106" s="18" t="s">
        <v>3991</v>
      </c>
      <c r="G106" s="18">
        <v>1</v>
      </c>
      <c r="H106" s="18" t="s">
        <v>4506</v>
      </c>
      <c r="I106" s="18" t="s">
        <v>13544</v>
      </c>
      <c r="J106" s="18">
        <v>3</v>
      </c>
      <c r="K106" s="18">
        <v>10</v>
      </c>
      <c r="L106" s="18">
        <v>70</v>
      </c>
      <c r="M106" s="18" t="s">
        <v>12701</v>
      </c>
      <c r="N106" s="676" t="s">
        <v>40</v>
      </c>
      <c r="O106" s="676"/>
      <c r="P106" s="184" t="s">
        <v>464</v>
      </c>
      <c r="Q106" s="184">
        <v>5</v>
      </c>
      <c r="R106" s="677" t="s">
        <v>533</v>
      </c>
      <c r="S106" s="677">
        <v>3</v>
      </c>
      <c r="T106" s="675" t="s">
        <v>1043</v>
      </c>
      <c r="U106" s="675">
        <v>2</v>
      </c>
      <c r="V106" s="674" t="s">
        <v>3611</v>
      </c>
      <c r="W106" s="674">
        <v>1</v>
      </c>
      <c r="X106" s="674" t="s">
        <v>4694</v>
      </c>
      <c r="Y106" s="672">
        <v>4</v>
      </c>
      <c r="Z106" s="678" t="s">
        <v>8133</v>
      </c>
      <c r="AA106" s="678">
        <v>4</v>
      </c>
      <c r="AB106" s="679" t="s">
        <v>683</v>
      </c>
      <c r="AC106" s="679">
        <v>2</v>
      </c>
      <c r="AD106" s="680" t="s">
        <v>40</v>
      </c>
      <c r="AE106" s="680"/>
      <c r="AF106" s="681" t="s">
        <v>40</v>
      </c>
      <c r="AG106" s="681"/>
      <c r="AH106" s="18" t="s">
        <v>40</v>
      </c>
      <c r="AI106" s="18"/>
      <c r="AJ106" s="184" t="s">
        <v>40</v>
      </c>
      <c r="AK106" s="184"/>
      <c r="AL106" s="677" t="s">
        <v>40</v>
      </c>
      <c r="AM106" s="677"/>
    </row>
    <row r="107" spans="1:39" ht="12.75">
      <c r="A107" s="831" t="s">
        <v>3343</v>
      </c>
      <c r="B107" s="300" t="s">
        <v>3995</v>
      </c>
      <c r="C107" s="680">
        <v>3</v>
      </c>
      <c r="D107" s="54" t="e">
        <f t="shared" ca="1" si="14"/>
        <v>#VALUE!</v>
      </c>
      <c r="E107" s="54" t="str">
        <f ca="1">IFERROR(VLOOKUP(P107,Cennik!$A$4:$B488, 2, FALSE()) * Q107 + VLOOKUP(R107,Cennik!$A$4:$B488, 2, FALSE()) * S107 + VLOOKUP(T107,Cennik!$A$4:$B488, 2, FALSE()) * U107 + VLOOKUP(V107,Cennik!$A$4:$B488, 2, FALSE()) * W107 + VLOOKUP(X107,Cennik!$A$4:$B488, 2, FALSE()) * Y107 + VLOOKUP(Z107,Cennik!$A$4:$B488, 2, FALSE()) * AA107 + VLOOKUP(AB107,Cennik!$A$4:$B488, 2, FALSE()) * AC107 + VLOOKUP(AD107,Cennik!$A$4:$B488, 2, FALSE()) * AE107 + VLOOKUP(AF107,Cennik!$A$4:$B488, 2, FALSE()) * AG107 + VLOOKUP(AH107,Cennik!$A$4:$B488, 2, FALSE()) * AI107 + VLOOKUP(AJ107,Cennik!$A$4:$B488, 2, FALSE()) * AK107 + VLOOKUP(AL107,Cennik!$A$4:$B488, 2, FALSE()) * AM107 + VLOOKUP("Stamina",Cennik!$A$4:$B488,2,FALSE()) * L107,"Brak wartości")</f>
        <v>Brak wartości</v>
      </c>
      <c r="F107" s="18" t="s">
        <v>3996</v>
      </c>
      <c r="G107" s="18">
        <v>1</v>
      </c>
      <c r="H107" s="18" t="s">
        <v>4506</v>
      </c>
      <c r="I107" s="18" t="s">
        <v>13544</v>
      </c>
      <c r="J107" s="18">
        <v>2</v>
      </c>
      <c r="K107" s="18">
        <v>10</v>
      </c>
      <c r="L107" s="18">
        <v>70</v>
      </c>
      <c r="M107" s="18" t="s">
        <v>12701</v>
      </c>
      <c r="N107" s="676" t="s">
        <v>40</v>
      </c>
      <c r="O107" s="676"/>
      <c r="P107" s="184" t="s">
        <v>464</v>
      </c>
      <c r="Q107" s="184">
        <v>6</v>
      </c>
      <c r="R107" s="677" t="s">
        <v>533</v>
      </c>
      <c r="S107" s="677">
        <v>5</v>
      </c>
      <c r="T107" s="675" t="s">
        <v>1043</v>
      </c>
      <c r="U107" s="675">
        <v>4</v>
      </c>
      <c r="V107" s="674" t="s">
        <v>3611</v>
      </c>
      <c r="W107" s="674">
        <v>1</v>
      </c>
      <c r="X107" s="674" t="s">
        <v>4694</v>
      </c>
      <c r="Y107" s="672">
        <v>4</v>
      </c>
      <c r="Z107" s="678" t="s">
        <v>8133</v>
      </c>
      <c r="AA107" s="678">
        <v>4</v>
      </c>
      <c r="AB107" s="679" t="s">
        <v>683</v>
      </c>
      <c r="AC107" s="679">
        <v>2</v>
      </c>
      <c r="AD107" s="680" t="s">
        <v>40</v>
      </c>
      <c r="AE107" s="680"/>
      <c r="AF107" s="681" t="s">
        <v>40</v>
      </c>
      <c r="AG107" s="681"/>
      <c r="AH107" s="18" t="s">
        <v>40</v>
      </c>
      <c r="AI107" s="18"/>
      <c r="AJ107" s="184" t="s">
        <v>40</v>
      </c>
      <c r="AK107" s="184"/>
      <c r="AL107" s="677" t="s">
        <v>40</v>
      </c>
      <c r="AM107" s="677"/>
    </row>
    <row r="108" spans="1:39" ht="12.75">
      <c r="A108" s="831" t="s">
        <v>3343</v>
      </c>
      <c r="B108" s="300" t="s">
        <v>4000</v>
      </c>
      <c r="C108" s="680">
        <v>3</v>
      </c>
      <c r="D108" s="54" t="e">
        <f t="shared" ca="1" si="14"/>
        <v>#VALUE!</v>
      </c>
      <c r="E108" s="54" t="str">
        <f ca="1">IFERROR(VLOOKUP(P108,Cennik!$A$4:$B488, 2, FALSE()) * Q108 + VLOOKUP(R108,Cennik!$A$4:$B488, 2, FALSE()) * S108 + VLOOKUP(T108,Cennik!$A$4:$B488, 2, FALSE()) * U108 + VLOOKUP(V108,Cennik!$A$4:$B488, 2, FALSE()) * W108 + VLOOKUP(X108,Cennik!$A$4:$B488, 2, FALSE()) * Y108 + VLOOKUP(Z108,Cennik!$A$4:$B488, 2, FALSE()) * AA108 + VLOOKUP(AB108,Cennik!$A$4:$B488, 2, FALSE()) * AC108 + VLOOKUP(AD108,Cennik!$A$4:$B488, 2, FALSE()) * AE108 + VLOOKUP(AF108,Cennik!$A$4:$B488, 2, FALSE()) * AG108 + VLOOKUP(AH108,Cennik!$A$4:$B488, 2, FALSE()) * AI108 + VLOOKUP(AJ108,Cennik!$A$4:$B488, 2, FALSE()) * AK108 + VLOOKUP(AL108,Cennik!$A$4:$B488, 2, FALSE()) * AM108 + VLOOKUP("Stamina",Cennik!$A$4:$B488,2,FALSE()) * L108,"Brak wartości")</f>
        <v>Brak wartości</v>
      </c>
      <c r="F108" s="18" t="s">
        <v>4001</v>
      </c>
      <c r="G108" s="18">
        <v>1</v>
      </c>
      <c r="H108" s="18" t="s">
        <v>4506</v>
      </c>
      <c r="I108" s="18" t="s">
        <v>13544</v>
      </c>
      <c r="J108" s="18">
        <v>3</v>
      </c>
      <c r="K108" s="18">
        <v>10</v>
      </c>
      <c r="L108" s="18">
        <v>70</v>
      </c>
      <c r="M108" s="18" t="s">
        <v>12701</v>
      </c>
      <c r="N108" s="676" t="s">
        <v>40</v>
      </c>
      <c r="O108" s="676"/>
      <c r="P108" s="184" t="s">
        <v>464</v>
      </c>
      <c r="Q108" s="184">
        <v>6</v>
      </c>
      <c r="R108" s="677" t="s">
        <v>533</v>
      </c>
      <c r="S108" s="677">
        <v>2</v>
      </c>
      <c r="T108" s="675" t="s">
        <v>1043</v>
      </c>
      <c r="U108" s="675">
        <v>4</v>
      </c>
      <c r="V108" s="674" t="s">
        <v>3611</v>
      </c>
      <c r="W108" s="674">
        <v>1</v>
      </c>
      <c r="X108" s="674" t="s">
        <v>4694</v>
      </c>
      <c r="Y108" s="672">
        <v>5</v>
      </c>
      <c r="Z108" s="678" t="s">
        <v>8133</v>
      </c>
      <c r="AA108" s="678">
        <v>5</v>
      </c>
      <c r="AB108" s="679" t="s">
        <v>683</v>
      </c>
      <c r="AC108" s="679">
        <v>3</v>
      </c>
      <c r="AD108" s="680" t="s">
        <v>40</v>
      </c>
      <c r="AE108" s="680"/>
      <c r="AF108" s="681" t="s">
        <v>40</v>
      </c>
      <c r="AG108" s="681"/>
      <c r="AH108" s="18" t="s">
        <v>40</v>
      </c>
      <c r="AI108" s="18"/>
      <c r="AJ108" s="184" t="s">
        <v>40</v>
      </c>
      <c r="AK108" s="184"/>
      <c r="AL108" s="677" t="s">
        <v>40</v>
      </c>
      <c r="AM108" s="677"/>
    </row>
    <row r="109" spans="1:39" ht="12.75">
      <c r="A109" s="788"/>
      <c r="B109" s="788"/>
      <c r="C109" s="788"/>
      <c r="D109" s="788"/>
      <c r="E109" s="788"/>
      <c r="F109" s="788"/>
      <c r="G109" s="788"/>
      <c r="H109" s="788"/>
      <c r="I109" s="788"/>
      <c r="J109" s="788"/>
      <c r="K109" s="788"/>
      <c r="L109" s="788"/>
      <c r="M109" s="788"/>
      <c r="N109" s="788"/>
      <c r="O109" s="788"/>
      <c r="P109" s="788"/>
      <c r="Q109" s="788"/>
      <c r="R109" s="788"/>
      <c r="S109" s="788"/>
      <c r="T109" s="788"/>
      <c r="U109" s="788"/>
      <c r="V109" s="788"/>
      <c r="W109" s="788"/>
      <c r="X109" s="788"/>
      <c r="Y109" s="788"/>
      <c r="Z109" s="788"/>
      <c r="AA109" s="788"/>
      <c r="AB109" s="788"/>
      <c r="AC109" s="788"/>
      <c r="AD109" s="788"/>
      <c r="AE109" s="788"/>
      <c r="AF109" s="788"/>
      <c r="AG109" s="788"/>
      <c r="AH109" s="788"/>
      <c r="AI109" s="788"/>
      <c r="AJ109" s="788"/>
      <c r="AK109" s="788"/>
      <c r="AL109" s="788"/>
      <c r="AM109" s="788"/>
    </row>
    <row r="110" spans="1:39" ht="12.75">
      <c r="A110" s="831" t="s">
        <v>3343</v>
      </c>
      <c r="B110" s="787" t="s">
        <v>4004</v>
      </c>
      <c r="C110" s="680">
        <v>4</v>
      </c>
      <c r="D110" s="54" t="e">
        <f t="shared" ref="D110:D112" ca="1" si="15">E110/G110</f>
        <v>#VALUE!</v>
      </c>
      <c r="E110" s="54" t="str">
        <f ca="1">IFERROR(VLOOKUP(P110,Cennik!$A$4:$B488, 2, FALSE()) * Q110 + VLOOKUP(R110,Cennik!$A$4:$B488, 2, FALSE()) * S110 + VLOOKUP(T110,Cennik!$A$4:$B488, 2, FALSE()) * U110 + VLOOKUP(V110,Cennik!$A$4:$B488, 2, FALSE()) * W110 + VLOOKUP(X110,Cennik!$A$4:$B488, 2, FALSE()) * Y110 + VLOOKUP(Z110,Cennik!$A$4:$B488, 2, FALSE()) * AA110 + VLOOKUP(AB110,Cennik!$A$4:$B488, 2, FALSE()) * AC110 + VLOOKUP(AD110,Cennik!$A$4:$B488, 2, FALSE()) * AE110 + VLOOKUP(AF110,Cennik!$A$4:$B488, 2, FALSE()) * AG110 + VLOOKUP(AH110,Cennik!$A$4:$B488, 2, FALSE()) * AI110 + VLOOKUP(AJ110,Cennik!$A$4:$B488, 2, FALSE()) * AK110 + VLOOKUP(AL110,Cennik!$A$4:$B488, 2, FALSE()) * AM110 + VLOOKUP("Stamina",Cennik!$A$4:$B488,2,FALSE()) * L110,"Brak wartości")</f>
        <v>Brak wartości</v>
      </c>
      <c r="F110" s="18" t="s">
        <v>4005</v>
      </c>
      <c r="G110" s="18">
        <v>1</v>
      </c>
      <c r="H110" s="18" t="s">
        <v>4506</v>
      </c>
      <c r="I110" s="18" t="s">
        <v>13544</v>
      </c>
      <c r="J110" s="18">
        <v>2.5</v>
      </c>
      <c r="K110" s="18">
        <v>12</v>
      </c>
      <c r="L110" s="18">
        <v>80</v>
      </c>
      <c r="M110" s="18" t="s">
        <v>12701</v>
      </c>
      <c r="N110" s="676" t="s">
        <v>40</v>
      </c>
      <c r="O110" s="676"/>
      <c r="P110" s="184" t="s">
        <v>469</v>
      </c>
      <c r="Q110" s="184">
        <v>4</v>
      </c>
      <c r="R110" s="677" t="s">
        <v>538</v>
      </c>
      <c r="S110" s="677">
        <v>4</v>
      </c>
      <c r="T110" s="675" t="s">
        <v>4694</v>
      </c>
      <c r="U110" s="675">
        <v>3</v>
      </c>
      <c r="V110" s="674" t="s">
        <v>3615</v>
      </c>
      <c r="W110" s="674">
        <v>1</v>
      </c>
      <c r="X110" s="674" t="s">
        <v>1118</v>
      </c>
      <c r="Y110" s="672">
        <v>4</v>
      </c>
      <c r="Z110" s="678" t="s">
        <v>683</v>
      </c>
      <c r="AA110" s="678">
        <v>3</v>
      </c>
      <c r="AB110" s="679" t="s">
        <v>8133</v>
      </c>
      <c r="AC110" s="679">
        <v>5</v>
      </c>
      <c r="AD110" s="680" t="s">
        <v>40</v>
      </c>
      <c r="AE110" s="680"/>
      <c r="AF110" s="681" t="s">
        <v>40</v>
      </c>
      <c r="AG110" s="681"/>
      <c r="AH110" s="18" t="s">
        <v>40</v>
      </c>
      <c r="AI110" s="18"/>
      <c r="AJ110" s="184" t="s">
        <v>40</v>
      </c>
      <c r="AK110" s="184"/>
      <c r="AL110" s="677" t="s">
        <v>40</v>
      </c>
      <c r="AM110" s="677"/>
    </row>
    <row r="111" spans="1:39" ht="12.75">
      <c r="A111" s="831" t="s">
        <v>3343</v>
      </c>
      <c r="B111" s="787" t="s">
        <v>4009</v>
      </c>
      <c r="C111" s="680">
        <v>4</v>
      </c>
      <c r="D111" s="54" t="e">
        <f t="shared" ca="1" si="15"/>
        <v>#VALUE!</v>
      </c>
      <c r="E111" s="54" t="str">
        <f ca="1">IFERROR(VLOOKUP(P111,Cennik!$A$4:$B488, 2, FALSE()) * Q111 + VLOOKUP(R111,Cennik!$A$4:$B488, 2, FALSE()) * S111 + VLOOKUP(T111,Cennik!$A$4:$B488, 2, FALSE()) * U111 + VLOOKUP(V111,Cennik!$A$4:$B488, 2, FALSE()) * W111 + VLOOKUP(X111,Cennik!$A$4:$B488, 2, FALSE()) * Y111 + VLOOKUP(Z111,Cennik!$A$4:$B488, 2, FALSE()) * AA111 + VLOOKUP(AB111,Cennik!$A$4:$B488, 2, FALSE()) * AC111 + VLOOKUP(AD111,Cennik!$A$4:$B488, 2, FALSE()) * AE111 + VLOOKUP(AF111,Cennik!$A$4:$B488, 2, FALSE()) * AG111 + VLOOKUP(AH111,Cennik!$A$4:$B488, 2, FALSE()) * AI111 + VLOOKUP(AJ111,Cennik!$A$4:$B488, 2, FALSE()) * AK111 + VLOOKUP(AL111,Cennik!$A$4:$B488, 2, FALSE()) * AM111 + VLOOKUP("Stamina",Cennik!$A$4:$B488,2,FALSE()) * L111,"Brak wartości")</f>
        <v>Brak wartości</v>
      </c>
      <c r="F111" s="18" t="s">
        <v>4010</v>
      </c>
      <c r="G111" s="18">
        <v>1</v>
      </c>
      <c r="H111" s="18" t="s">
        <v>4506</v>
      </c>
      <c r="I111" s="18" t="s">
        <v>13544</v>
      </c>
      <c r="J111" s="18">
        <v>2.5</v>
      </c>
      <c r="K111" s="18">
        <v>12</v>
      </c>
      <c r="L111" s="18">
        <v>80</v>
      </c>
      <c r="M111" s="18" t="s">
        <v>12701</v>
      </c>
      <c r="N111" s="676" t="s">
        <v>40</v>
      </c>
      <c r="O111" s="676"/>
      <c r="P111" s="184" t="s">
        <v>469</v>
      </c>
      <c r="Q111" s="184">
        <v>5</v>
      </c>
      <c r="R111" s="677" t="s">
        <v>538</v>
      </c>
      <c r="S111" s="677">
        <v>6</v>
      </c>
      <c r="T111" s="675" t="s">
        <v>4694</v>
      </c>
      <c r="U111" s="675">
        <v>3</v>
      </c>
      <c r="V111" s="674" t="s">
        <v>3615</v>
      </c>
      <c r="W111" s="674">
        <v>1</v>
      </c>
      <c r="X111" s="674" t="s">
        <v>1118</v>
      </c>
      <c r="Y111" s="672">
        <v>5</v>
      </c>
      <c r="Z111" s="678" t="s">
        <v>693</v>
      </c>
      <c r="AA111" s="678">
        <v>2</v>
      </c>
      <c r="AB111" s="679" t="s">
        <v>8133</v>
      </c>
      <c r="AC111" s="679">
        <v>6</v>
      </c>
      <c r="AD111" s="680" t="s">
        <v>40</v>
      </c>
      <c r="AE111" s="680"/>
      <c r="AF111" s="681" t="s">
        <v>40</v>
      </c>
      <c r="AG111" s="681"/>
      <c r="AH111" s="18" t="s">
        <v>40</v>
      </c>
      <c r="AI111" s="18"/>
      <c r="AJ111" s="184" t="s">
        <v>40</v>
      </c>
      <c r="AK111" s="184"/>
      <c r="AL111" s="677" t="s">
        <v>40</v>
      </c>
      <c r="AM111" s="677"/>
    </row>
    <row r="112" spans="1:39" ht="12.75">
      <c r="A112" s="831" t="s">
        <v>3343</v>
      </c>
      <c r="B112" s="787" t="s">
        <v>4014</v>
      </c>
      <c r="C112" s="680">
        <v>4</v>
      </c>
      <c r="D112" s="54" t="e">
        <f t="shared" ca="1" si="15"/>
        <v>#VALUE!</v>
      </c>
      <c r="E112" s="54" t="str">
        <f ca="1">IFERROR(VLOOKUP(P112,Cennik!$A$4:$B488, 2, FALSE()) * Q112 + VLOOKUP(R112,Cennik!$A$4:$B488, 2, FALSE()) * S112 + VLOOKUP(T112,Cennik!$A$4:$B488, 2, FALSE()) * U112 + VLOOKUP(V112,Cennik!$A$4:$B488, 2, FALSE()) * W112 + VLOOKUP(X112,Cennik!$A$4:$B488, 2, FALSE()) * Y112 + VLOOKUP(Z112,Cennik!$A$4:$B488, 2, FALSE()) * AA112 + VLOOKUP(AB112,Cennik!$A$4:$B488, 2, FALSE()) * AC112 + VLOOKUP(AD112,Cennik!$A$4:$B488, 2, FALSE()) * AE112 + VLOOKUP(AF112,Cennik!$A$4:$B488, 2, FALSE()) * AG112 + VLOOKUP(AH112,Cennik!$A$4:$B488, 2, FALSE()) * AI112 + VLOOKUP(AJ112,Cennik!$A$4:$B488, 2, FALSE()) * AK112 + VLOOKUP(AL112,Cennik!$A$4:$B488, 2, FALSE()) * AM112 + VLOOKUP("Stamina",Cennik!$A$4:$B488,2,FALSE()) * L112,"Brak wartości")</f>
        <v>Brak wartości</v>
      </c>
      <c r="F112" s="18" t="s">
        <v>4015</v>
      </c>
      <c r="G112" s="18">
        <v>1</v>
      </c>
      <c r="H112" s="18" t="s">
        <v>4506</v>
      </c>
      <c r="I112" s="18" t="s">
        <v>13544</v>
      </c>
      <c r="J112" s="18">
        <v>3.5</v>
      </c>
      <c r="K112" s="18">
        <v>12</v>
      </c>
      <c r="L112" s="18">
        <v>90</v>
      </c>
      <c r="M112" s="18" t="s">
        <v>12701</v>
      </c>
      <c r="N112" s="676" t="s">
        <v>40</v>
      </c>
      <c r="O112" s="676"/>
      <c r="P112" s="184" t="s">
        <v>469</v>
      </c>
      <c r="Q112" s="184">
        <v>6</v>
      </c>
      <c r="R112" s="677" t="s">
        <v>538</v>
      </c>
      <c r="S112" s="677">
        <v>4</v>
      </c>
      <c r="T112" s="675" t="s">
        <v>4694</v>
      </c>
      <c r="U112" s="675">
        <v>3</v>
      </c>
      <c r="V112" s="674" t="s">
        <v>3615</v>
      </c>
      <c r="W112" s="674">
        <v>1</v>
      </c>
      <c r="X112" s="674" t="s">
        <v>1118</v>
      </c>
      <c r="Y112" s="672">
        <v>6</v>
      </c>
      <c r="Z112" s="678" t="s">
        <v>693</v>
      </c>
      <c r="AA112" s="678">
        <v>3</v>
      </c>
      <c r="AB112" s="679" t="s">
        <v>8133</v>
      </c>
      <c r="AC112" s="679">
        <v>6</v>
      </c>
      <c r="AD112" s="680" t="s">
        <v>40</v>
      </c>
      <c r="AE112" s="680"/>
      <c r="AF112" s="681" t="s">
        <v>40</v>
      </c>
      <c r="AG112" s="681"/>
      <c r="AH112" s="18" t="s">
        <v>40</v>
      </c>
      <c r="AI112" s="18"/>
      <c r="AJ112" s="184" t="s">
        <v>40</v>
      </c>
      <c r="AK112" s="184"/>
      <c r="AL112" s="677" t="s">
        <v>40</v>
      </c>
      <c r="AM112" s="677"/>
    </row>
    <row r="113" spans="1:39" ht="12.75">
      <c r="A113" s="788"/>
      <c r="B113" s="788"/>
      <c r="C113" s="788"/>
      <c r="D113" s="788"/>
      <c r="E113" s="788"/>
      <c r="F113" s="788"/>
      <c r="G113" s="788"/>
      <c r="H113" s="788"/>
      <c r="I113" s="788"/>
      <c r="J113" s="788"/>
      <c r="K113" s="788"/>
      <c r="L113" s="788"/>
      <c r="M113" s="788"/>
      <c r="N113" s="788"/>
      <c r="O113" s="788"/>
      <c r="P113" s="788"/>
      <c r="Q113" s="788"/>
      <c r="R113" s="788"/>
      <c r="S113" s="788"/>
      <c r="T113" s="788"/>
      <c r="U113" s="788"/>
      <c r="V113" s="788"/>
      <c r="W113" s="788"/>
      <c r="X113" s="788"/>
      <c r="Y113" s="788"/>
      <c r="Z113" s="788"/>
      <c r="AA113" s="788"/>
      <c r="AB113" s="788"/>
      <c r="AC113" s="788"/>
      <c r="AD113" s="788"/>
      <c r="AE113" s="788"/>
      <c r="AF113" s="788"/>
      <c r="AG113" s="788"/>
      <c r="AH113" s="788"/>
      <c r="AI113" s="788"/>
      <c r="AJ113" s="788"/>
      <c r="AK113" s="788"/>
      <c r="AL113" s="788"/>
      <c r="AM113" s="788"/>
    </row>
    <row r="114" spans="1:39" ht="12.75">
      <c r="A114" s="831" t="s">
        <v>3343</v>
      </c>
      <c r="B114" s="767" t="s">
        <v>4019</v>
      </c>
      <c r="C114" s="680">
        <v>5</v>
      </c>
      <c r="D114" s="54" t="e">
        <f t="shared" ref="D114:D116" ca="1" si="16">E114/G114</f>
        <v>#VALUE!</v>
      </c>
      <c r="E114" s="54" t="str">
        <f ca="1">IFERROR(VLOOKUP(P114,Cennik!$A$4:$B488, 2, FALSE()) * Q114 + VLOOKUP(R114,Cennik!$A$4:$B488, 2, FALSE()) * S114 + VLOOKUP(T114,Cennik!$A$4:$B488, 2, FALSE()) * U114 + VLOOKUP(V114,Cennik!$A$4:$B488, 2, FALSE()) * W114 + VLOOKUP(X114,Cennik!$A$4:$B488, 2, FALSE()) * Y114 + VLOOKUP(Z114,Cennik!$A$4:$B488, 2, FALSE()) * AA114 + VLOOKUP(AB114,Cennik!$A$4:$B488, 2, FALSE()) * AC114 + VLOOKUP(AD114,Cennik!$A$4:$B488, 2, FALSE()) * AE114 + VLOOKUP(AF114,Cennik!$A$4:$B488, 2, FALSE()) * AG114 + VLOOKUP(AH114,Cennik!$A$4:$B488, 2, FALSE()) * AI114 + VLOOKUP(AJ114,Cennik!$A$4:$B488, 2, FALSE()) * AK114 + VLOOKUP(AL114,Cennik!$A$4:$B488, 2, FALSE()) * AM114 + VLOOKUP("Stamina",Cennik!$A$4:$B488,2,FALSE()) * L114,"Brak wartości")</f>
        <v>Brak wartości</v>
      </c>
      <c r="F114" s="18" t="s">
        <v>4020</v>
      </c>
      <c r="G114" s="18">
        <v>1</v>
      </c>
      <c r="H114" s="18" t="s">
        <v>4506</v>
      </c>
      <c r="I114" s="18" t="s">
        <v>13544</v>
      </c>
      <c r="J114" s="18">
        <v>3</v>
      </c>
      <c r="K114" s="18">
        <v>12</v>
      </c>
      <c r="L114" s="18">
        <v>100</v>
      </c>
      <c r="M114" s="18" t="s">
        <v>12701</v>
      </c>
      <c r="N114" s="676" t="s">
        <v>40</v>
      </c>
      <c r="O114" s="676"/>
      <c r="P114" s="184" t="s">
        <v>474</v>
      </c>
      <c r="Q114" s="184">
        <v>2</v>
      </c>
      <c r="R114" s="677" t="s">
        <v>538</v>
      </c>
      <c r="S114" s="677">
        <v>7</v>
      </c>
      <c r="T114" s="675" t="s">
        <v>4694</v>
      </c>
      <c r="U114" s="675">
        <v>3</v>
      </c>
      <c r="V114" s="674" t="s">
        <v>3619</v>
      </c>
      <c r="W114" s="674">
        <v>1</v>
      </c>
      <c r="X114" s="674" t="s">
        <v>1166</v>
      </c>
      <c r="Y114" s="672">
        <v>4</v>
      </c>
      <c r="Z114" s="678" t="s">
        <v>469</v>
      </c>
      <c r="AA114" s="678">
        <v>3</v>
      </c>
      <c r="AB114" s="679" t="s">
        <v>693</v>
      </c>
      <c r="AC114" s="679">
        <v>4</v>
      </c>
      <c r="AD114" s="680" t="s">
        <v>8133</v>
      </c>
      <c r="AE114" s="680">
        <v>7</v>
      </c>
      <c r="AF114" s="681" t="s">
        <v>40</v>
      </c>
      <c r="AG114" s="681"/>
      <c r="AH114" s="18" t="s">
        <v>40</v>
      </c>
      <c r="AI114" s="18"/>
      <c r="AJ114" s="184" t="s">
        <v>40</v>
      </c>
      <c r="AK114" s="184"/>
      <c r="AL114" s="677" t="s">
        <v>40</v>
      </c>
      <c r="AM114" s="677"/>
    </row>
    <row r="115" spans="1:39" ht="12.75">
      <c r="A115" s="831" t="s">
        <v>3343</v>
      </c>
      <c r="B115" s="778" t="s">
        <v>4023</v>
      </c>
      <c r="C115" s="168">
        <v>5</v>
      </c>
      <c r="D115" s="34" t="e">
        <f t="shared" ca="1" si="16"/>
        <v>#VALUE!</v>
      </c>
      <c r="E115" s="34" t="str">
        <f ca="1">IFERROR(VLOOKUP(P115,Cennik!$A$4:$B488, 2, FALSE()) * Q115 + VLOOKUP(R115,Cennik!$A$4:$B488, 2, FALSE()) * S115 + VLOOKUP(T115,Cennik!$A$4:$B488, 2, FALSE()) * U115 + VLOOKUP(V115,Cennik!$A$4:$B488, 2, FALSE()) * W115 + VLOOKUP(X115,Cennik!$A$4:$B488, 2, FALSE()) * Y115 + VLOOKUP(Z115,Cennik!$A$4:$B488, 2, FALSE()) * AA115 + VLOOKUP(AB115,Cennik!$A$4:$B488, 2, FALSE()) * AC115 + VLOOKUP(AD115,Cennik!$A$4:$B488, 2, FALSE()) * AE115 + VLOOKUP(AF115,Cennik!$A$4:$B488, 2, FALSE()) * AG115 + VLOOKUP(AH115,Cennik!$A$4:$B488, 2, FALSE()) * AI115 + VLOOKUP(AJ115,Cennik!$A$4:$B488, 2, FALSE()) * AK115 + VLOOKUP(AL115,Cennik!$A$4:$B488, 2, FALSE()) * AM115 + VLOOKUP("Stamina",Cennik!$A$4:$B488,2,FALSE()) * L115,"Brak wartości")</f>
        <v>Brak wartości</v>
      </c>
      <c r="F115" s="5" t="s">
        <v>4024</v>
      </c>
      <c r="G115" s="5">
        <v>1</v>
      </c>
      <c r="H115" s="5" t="s">
        <v>4506</v>
      </c>
      <c r="I115" s="37" t="s">
        <v>13544</v>
      </c>
      <c r="J115" s="5">
        <v>4</v>
      </c>
      <c r="K115" s="5">
        <v>12</v>
      </c>
      <c r="L115" s="5">
        <v>100</v>
      </c>
      <c r="M115" s="5" t="s">
        <v>12701</v>
      </c>
      <c r="N115" s="833" t="s">
        <v>40</v>
      </c>
      <c r="O115" s="834"/>
      <c r="P115" s="161" t="s">
        <v>474</v>
      </c>
      <c r="Q115" s="161">
        <v>2</v>
      </c>
      <c r="R115" s="162" t="s">
        <v>538</v>
      </c>
      <c r="S115" s="162">
        <v>8</v>
      </c>
      <c r="T115" s="163" t="s">
        <v>4694</v>
      </c>
      <c r="U115" s="163">
        <v>3</v>
      </c>
      <c r="V115" s="164" t="s">
        <v>3619</v>
      </c>
      <c r="W115" s="164">
        <v>1</v>
      </c>
      <c r="X115" s="164" t="s">
        <v>1166</v>
      </c>
      <c r="Y115" s="165">
        <v>5</v>
      </c>
      <c r="Z115" s="166" t="s">
        <v>469</v>
      </c>
      <c r="AA115" s="166">
        <v>4</v>
      </c>
      <c r="AB115" s="167" t="s">
        <v>693</v>
      </c>
      <c r="AC115" s="167">
        <v>5</v>
      </c>
      <c r="AD115" s="168" t="s">
        <v>8133</v>
      </c>
      <c r="AE115" s="168">
        <v>7</v>
      </c>
      <c r="AF115" s="169" t="s">
        <v>416</v>
      </c>
      <c r="AG115" s="169">
        <v>1</v>
      </c>
      <c r="AH115" s="5" t="s">
        <v>40</v>
      </c>
      <c r="AI115" s="37"/>
      <c r="AJ115" s="161" t="s">
        <v>40</v>
      </c>
      <c r="AK115" s="197"/>
      <c r="AL115" s="162" t="s">
        <v>40</v>
      </c>
      <c r="AM115" s="198"/>
    </row>
    <row r="116" spans="1:39" ht="12.75">
      <c r="A116" s="831" t="s">
        <v>3343</v>
      </c>
      <c r="B116" s="767" t="s">
        <v>4028</v>
      </c>
      <c r="C116" s="680">
        <v>5</v>
      </c>
      <c r="D116" s="54" t="e">
        <f t="shared" ca="1" si="16"/>
        <v>#VALUE!</v>
      </c>
      <c r="E116" s="54" t="str">
        <f ca="1">IFERROR(VLOOKUP(P116,Cennik!$A$4:$B488, 2, FALSE()) * Q116 + VLOOKUP(R116,Cennik!$A$4:$B488, 2, FALSE()) * S116 + VLOOKUP(T116,Cennik!$A$4:$B488, 2, FALSE()) * U116 + VLOOKUP(V116,Cennik!$A$4:$B488, 2, FALSE()) * W116 + VLOOKUP(X116,Cennik!$A$4:$B488, 2, FALSE()) * Y116 + VLOOKUP(Z116,Cennik!$A$4:$B488, 2, FALSE()) * AA116 + VLOOKUP(AB116,Cennik!$A$4:$B488, 2, FALSE()) * AC116 + VLOOKUP(AD116,Cennik!$A$4:$B488, 2, FALSE()) * AE116 + VLOOKUP(AF116,Cennik!$A$4:$B488, 2, FALSE()) * AG116 + VLOOKUP(AH116,Cennik!$A$4:$B488, 2, FALSE()) * AI116 + VLOOKUP(AJ116,Cennik!$A$4:$B488, 2, FALSE()) * AK116 + VLOOKUP(AL116,Cennik!$A$4:$B488, 2, FALSE()) * AM116 + VLOOKUP("Stamina",Cennik!$A$4:$B488,2,FALSE()) * L116,"Brak wartości")</f>
        <v>Brak wartości</v>
      </c>
      <c r="F116" s="18" t="s">
        <v>4029</v>
      </c>
      <c r="G116" s="18">
        <v>1</v>
      </c>
      <c r="H116" s="18" t="s">
        <v>4506</v>
      </c>
      <c r="I116" s="18" t="s">
        <v>13544</v>
      </c>
      <c r="J116" s="18">
        <v>3</v>
      </c>
      <c r="K116" s="18">
        <v>12</v>
      </c>
      <c r="L116" s="18">
        <v>100</v>
      </c>
      <c r="M116" s="18" t="s">
        <v>12701</v>
      </c>
      <c r="N116" s="676" t="s">
        <v>40</v>
      </c>
      <c r="O116" s="676"/>
      <c r="P116" s="184" t="s">
        <v>474</v>
      </c>
      <c r="Q116" s="184">
        <v>2</v>
      </c>
      <c r="R116" s="677" t="s">
        <v>538</v>
      </c>
      <c r="S116" s="677">
        <v>8</v>
      </c>
      <c r="T116" s="675" t="s">
        <v>4694</v>
      </c>
      <c r="U116" s="675">
        <v>3</v>
      </c>
      <c r="V116" s="674" t="s">
        <v>3619</v>
      </c>
      <c r="W116" s="674">
        <v>1</v>
      </c>
      <c r="X116" s="674" t="s">
        <v>1166</v>
      </c>
      <c r="Y116" s="672">
        <v>5</v>
      </c>
      <c r="Z116" s="678" t="s">
        <v>469</v>
      </c>
      <c r="AA116" s="678">
        <v>4</v>
      </c>
      <c r="AB116" s="679" t="s">
        <v>693</v>
      </c>
      <c r="AC116" s="679">
        <v>5</v>
      </c>
      <c r="AD116" s="680" t="s">
        <v>8133</v>
      </c>
      <c r="AE116" s="680">
        <v>7</v>
      </c>
      <c r="AF116" s="681" t="s">
        <v>425</v>
      </c>
      <c r="AG116" s="681">
        <v>1</v>
      </c>
      <c r="AH116" s="18" t="s">
        <v>40</v>
      </c>
      <c r="AI116" s="18"/>
      <c r="AJ116" s="184" t="s">
        <v>40</v>
      </c>
      <c r="AK116" s="184"/>
      <c r="AL116" s="677" t="s">
        <v>40</v>
      </c>
      <c r="AM116" s="677"/>
    </row>
    <row r="117" spans="1:39" ht="12.75">
      <c r="A117" s="788"/>
      <c r="B117" s="788"/>
      <c r="C117" s="788"/>
      <c r="D117" s="788"/>
      <c r="E117" s="788"/>
      <c r="F117" s="788"/>
      <c r="G117" s="788"/>
      <c r="H117" s="788"/>
      <c r="I117" s="788"/>
      <c r="J117" s="788"/>
      <c r="K117" s="788"/>
      <c r="L117" s="788"/>
      <c r="M117" s="788"/>
      <c r="N117" s="788"/>
      <c r="O117" s="788"/>
      <c r="P117" s="788"/>
      <c r="Q117" s="788"/>
      <c r="R117" s="788"/>
      <c r="S117" s="788"/>
      <c r="T117" s="788"/>
      <c r="U117" s="788"/>
      <c r="V117" s="788"/>
      <c r="W117" s="788"/>
      <c r="X117" s="788"/>
      <c r="Y117" s="788"/>
      <c r="Z117" s="788"/>
      <c r="AA117" s="788"/>
      <c r="AB117" s="788"/>
      <c r="AC117" s="788"/>
      <c r="AD117" s="788"/>
      <c r="AE117" s="788"/>
      <c r="AF117" s="788"/>
      <c r="AG117" s="788"/>
      <c r="AH117" s="788"/>
      <c r="AI117" s="788"/>
      <c r="AJ117" s="788"/>
      <c r="AK117" s="788"/>
      <c r="AL117" s="788"/>
      <c r="AM117" s="788"/>
    </row>
    <row r="118" spans="1:39" ht="12.75">
      <c r="A118" s="686"/>
      <c r="B118" s="686"/>
      <c r="C118" s="686"/>
      <c r="D118" s="832"/>
      <c r="E118" s="832"/>
      <c r="F118" s="686"/>
      <c r="G118" s="686"/>
      <c r="H118" s="686"/>
      <c r="I118" s="686"/>
      <c r="J118" s="686"/>
      <c r="K118" s="686"/>
      <c r="L118" s="686"/>
      <c r="M118" s="686"/>
      <c r="N118" s="686"/>
      <c r="O118" s="686"/>
      <c r="P118" s="686"/>
      <c r="Q118" s="686"/>
      <c r="R118" s="686"/>
      <c r="S118" s="686"/>
      <c r="T118" s="686"/>
      <c r="U118" s="686"/>
      <c r="V118" s="686"/>
      <c r="W118" s="686"/>
      <c r="X118" s="686"/>
      <c r="Y118" s="686"/>
      <c r="Z118" s="686"/>
      <c r="AA118" s="686"/>
      <c r="AB118" s="686"/>
      <c r="AC118" s="686"/>
      <c r="AD118" s="686"/>
      <c r="AE118" s="686"/>
      <c r="AF118" s="686"/>
      <c r="AG118" s="686"/>
      <c r="AH118" s="686"/>
      <c r="AI118" s="686"/>
      <c r="AJ118" s="686"/>
      <c r="AK118" s="686"/>
      <c r="AL118" s="686"/>
      <c r="AM118" s="686"/>
    </row>
    <row r="119" spans="1:39" ht="12.75">
      <c r="A119" s="788"/>
      <c r="B119" s="788"/>
      <c r="C119" s="788"/>
      <c r="D119" s="788"/>
      <c r="E119" s="788"/>
      <c r="F119" s="788"/>
      <c r="G119" s="788"/>
      <c r="H119" s="788"/>
      <c r="I119" s="788"/>
      <c r="J119" s="788"/>
      <c r="K119" s="788"/>
      <c r="L119" s="788"/>
      <c r="M119" s="788"/>
      <c r="N119" s="788"/>
      <c r="O119" s="788"/>
      <c r="P119" s="788"/>
      <c r="Q119" s="788"/>
      <c r="R119" s="788"/>
      <c r="S119" s="788"/>
      <c r="T119" s="788"/>
      <c r="U119" s="788"/>
      <c r="V119" s="788"/>
      <c r="W119" s="788"/>
      <c r="X119" s="788"/>
      <c r="Y119" s="788"/>
      <c r="Z119" s="788"/>
      <c r="AA119" s="788"/>
      <c r="AB119" s="788"/>
      <c r="AC119" s="788"/>
      <c r="AD119" s="788"/>
      <c r="AE119" s="788"/>
      <c r="AF119" s="788"/>
      <c r="AG119" s="788"/>
      <c r="AH119" s="788"/>
      <c r="AI119" s="788"/>
      <c r="AJ119" s="788"/>
      <c r="AK119" s="788"/>
      <c r="AL119" s="788"/>
      <c r="AM119" s="788"/>
    </row>
    <row r="120" spans="1:39" ht="12.75">
      <c r="A120" s="831" t="s">
        <v>3343</v>
      </c>
      <c r="B120" s="762" t="s">
        <v>4033</v>
      </c>
      <c r="C120" s="680">
        <v>1</v>
      </c>
      <c r="D120" s="54" t="e">
        <f t="shared" ref="D120:D123" ca="1" si="17">E120/G120</f>
        <v>#VALUE!</v>
      </c>
      <c r="E120" s="54" t="str">
        <f ca="1">IFERROR(VLOOKUP(P120,Cennik!$A$4:$B488, 2, FALSE()) * Q120 + VLOOKUP(R120,Cennik!$A$4:$B488, 2, FALSE()) * S120 + VLOOKUP(T120,Cennik!$A$4:$B488, 2, FALSE()) * U120 + VLOOKUP(V120,Cennik!$A$4:$B488, 2, FALSE()) * W120 + VLOOKUP(X120,Cennik!$A$4:$B488, 2, FALSE()) * Y120 + VLOOKUP(Z120,Cennik!$A$4:$B488, 2, FALSE()) * AA120 + VLOOKUP(AB120,Cennik!$A$4:$B488, 2, FALSE()) * AC120 + VLOOKUP(AD120,Cennik!$A$4:$B488, 2, FALSE()) * AE120 + VLOOKUP(AF120,Cennik!$A$4:$B488, 2, FALSE()) * AG120 + VLOOKUP(AH120,Cennik!$A$4:$B488, 2, FALSE()) * AI120 + VLOOKUP(AJ120,Cennik!$A$4:$B488, 2, FALSE()) * AK120 + VLOOKUP(AL120,Cennik!$A$4:$B488, 2, FALSE()) * AM120 + VLOOKUP("Stamina",Cennik!$A$4:$B488,2,FALSE()) * L120,"Brak wartości")</f>
        <v>Brak wartości</v>
      </c>
      <c r="F120" s="18" t="s">
        <v>4034</v>
      </c>
      <c r="G120" s="18">
        <v>1</v>
      </c>
      <c r="H120" s="18" t="s">
        <v>4506</v>
      </c>
      <c r="I120" s="18" t="s">
        <v>13544</v>
      </c>
      <c r="J120" s="18">
        <v>0.5</v>
      </c>
      <c r="K120" s="18">
        <v>5</v>
      </c>
      <c r="L120" s="18">
        <v>25</v>
      </c>
      <c r="M120" s="18" t="s">
        <v>12701</v>
      </c>
      <c r="N120" s="676" t="s">
        <v>40</v>
      </c>
      <c r="O120" s="676"/>
      <c r="P120" s="184" t="s">
        <v>4679</v>
      </c>
      <c r="Q120" s="184">
        <v>1</v>
      </c>
      <c r="R120" s="677" t="s">
        <v>500</v>
      </c>
      <c r="S120" s="677">
        <v>2</v>
      </c>
      <c r="T120" s="675" t="s">
        <v>40</v>
      </c>
      <c r="U120" s="675"/>
      <c r="V120" s="674" t="s">
        <v>40</v>
      </c>
      <c r="W120" s="674"/>
      <c r="X120" s="674" t="s">
        <v>40</v>
      </c>
      <c r="Y120" s="672"/>
      <c r="Z120" s="678" t="s">
        <v>40</v>
      </c>
      <c r="AA120" s="678"/>
      <c r="AB120" s="679" t="s">
        <v>40</v>
      </c>
      <c r="AC120" s="679"/>
      <c r="AD120" s="680" t="s">
        <v>40</v>
      </c>
      <c r="AE120" s="680"/>
      <c r="AF120" s="681" t="s">
        <v>40</v>
      </c>
      <c r="AG120" s="681"/>
      <c r="AH120" s="18" t="s">
        <v>40</v>
      </c>
      <c r="AI120" s="18"/>
      <c r="AJ120" s="184" t="s">
        <v>40</v>
      </c>
      <c r="AK120" s="184"/>
      <c r="AL120" s="677" t="s">
        <v>40</v>
      </c>
      <c r="AM120" s="677"/>
    </row>
    <row r="121" spans="1:39" ht="12.75">
      <c r="A121" s="831" t="s">
        <v>3343</v>
      </c>
      <c r="B121" s="762" t="s">
        <v>4039</v>
      </c>
      <c r="C121" s="680">
        <v>1</v>
      </c>
      <c r="D121" s="54" t="e">
        <f t="shared" ca="1" si="17"/>
        <v>#VALUE!</v>
      </c>
      <c r="E121" s="54" t="str">
        <f ca="1">IFERROR(VLOOKUP(P121,Cennik!$A$4:$B488, 2, FALSE()) * Q121 + VLOOKUP(R121,Cennik!$A$4:$B488, 2, FALSE()) * S121 + VLOOKUP(T121,Cennik!$A$4:$B488, 2, FALSE()) * U121 + VLOOKUP(V121,Cennik!$A$4:$B488, 2, FALSE()) * W121 + VLOOKUP(X121,Cennik!$A$4:$B488, 2, FALSE()) * Y121 + VLOOKUP(Z121,Cennik!$A$4:$B488, 2, FALSE()) * AA121 + VLOOKUP(AB121,Cennik!$A$4:$B488, 2, FALSE()) * AC121 + VLOOKUP(AD121,Cennik!$A$4:$B488, 2, FALSE()) * AE121 + VLOOKUP(AF121,Cennik!$A$4:$B488, 2, FALSE()) * AG121 + VLOOKUP(AH121,Cennik!$A$4:$B488, 2, FALSE()) * AI121 + VLOOKUP(AJ121,Cennik!$A$4:$B488, 2, FALSE()) * AK121 + VLOOKUP(AL121,Cennik!$A$4:$B488, 2, FALSE()) * AM121 + VLOOKUP("Stamina",Cennik!$A$4:$B488,2,FALSE()) * L121,"Brak wartości")</f>
        <v>Brak wartości</v>
      </c>
      <c r="F121" s="18" t="s">
        <v>4040</v>
      </c>
      <c r="G121" s="18">
        <v>1</v>
      </c>
      <c r="H121" s="18" t="s">
        <v>4506</v>
      </c>
      <c r="I121" s="18" t="s">
        <v>13544</v>
      </c>
      <c r="J121" s="18">
        <v>0.5</v>
      </c>
      <c r="K121" s="18">
        <v>5</v>
      </c>
      <c r="L121" s="18">
        <v>25</v>
      </c>
      <c r="M121" s="18" t="s">
        <v>12701</v>
      </c>
      <c r="N121" s="676" t="s">
        <v>40</v>
      </c>
      <c r="O121" s="676"/>
      <c r="P121" s="184" t="s">
        <v>4679</v>
      </c>
      <c r="Q121" s="184">
        <v>1</v>
      </c>
      <c r="R121" s="677" t="s">
        <v>500</v>
      </c>
      <c r="S121" s="677">
        <v>5</v>
      </c>
      <c r="T121" s="675" t="s">
        <v>1043</v>
      </c>
      <c r="U121" s="675">
        <v>1</v>
      </c>
      <c r="V121" s="674" t="s">
        <v>40</v>
      </c>
      <c r="W121" s="674"/>
      <c r="X121" s="674" t="s">
        <v>40</v>
      </c>
      <c r="Y121" s="672"/>
      <c r="Z121" s="678" t="s">
        <v>40</v>
      </c>
      <c r="AA121" s="678"/>
      <c r="AB121" s="679" t="s">
        <v>40</v>
      </c>
      <c r="AC121" s="679"/>
      <c r="AD121" s="680" t="s">
        <v>40</v>
      </c>
      <c r="AE121" s="680"/>
      <c r="AF121" s="681" t="s">
        <v>40</v>
      </c>
      <c r="AG121" s="681"/>
      <c r="AH121" s="18" t="s">
        <v>40</v>
      </c>
      <c r="AI121" s="18"/>
      <c r="AJ121" s="184" t="s">
        <v>40</v>
      </c>
      <c r="AK121" s="184"/>
      <c r="AL121" s="677" t="s">
        <v>40</v>
      </c>
      <c r="AM121" s="677"/>
    </row>
    <row r="122" spans="1:39" ht="12.75">
      <c r="A122" s="831" t="s">
        <v>3343</v>
      </c>
      <c r="B122" s="762" t="s">
        <v>4044</v>
      </c>
      <c r="C122" s="680">
        <v>1</v>
      </c>
      <c r="D122" s="54" t="e">
        <f t="shared" ca="1" si="17"/>
        <v>#VALUE!</v>
      </c>
      <c r="E122" s="54" t="str">
        <f ca="1">IFERROR(VLOOKUP(P122,Cennik!$A$4:$B488, 2, FALSE()) * Q122 + VLOOKUP(R122,Cennik!$A$4:$B488, 2, FALSE()) * S122 + VLOOKUP(T122,Cennik!$A$4:$B488, 2, FALSE()) * U122 + VLOOKUP(V122,Cennik!$A$4:$B488, 2, FALSE()) * W122 + VLOOKUP(X122,Cennik!$A$4:$B488, 2, FALSE()) * Y122 + VLOOKUP(Z122,Cennik!$A$4:$B488, 2, FALSE()) * AA122 + VLOOKUP(AB122,Cennik!$A$4:$B488, 2, FALSE()) * AC122 + VLOOKUP(AD122,Cennik!$A$4:$B488, 2, FALSE()) * AE122 + VLOOKUP(AF122,Cennik!$A$4:$B488, 2, FALSE()) * AG122 + VLOOKUP(AH122,Cennik!$A$4:$B488, 2, FALSE()) * AI122 + VLOOKUP(AJ122,Cennik!$A$4:$B488, 2, FALSE()) * AK122 + VLOOKUP(AL122,Cennik!$A$4:$B488, 2, FALSE()) * AM122 + VLOOKUP("Stamina",Cennik!$A$4:$B488,2,FALSE()) * L122,"Brak wartości")</f>
        <v>Brak wartości</v>
      </c>
      <c r="F122" s="18" t="s">
        <v>4045</v>
      </c>
      <c r="G122" s="18">
        <v>1</v>
      </c>
      <c r="H122" s="18" t="s">
        <v>4506</v>
      </c>
      <c r="I122" s="18" t="s">
        <v>13544</v>
      </c>
      <c r="J122" s="18">
        <v>0.5</v>
      </c>
      <c r="K122" s="18">
        <v>5</v>
      </c>
      <c r="L122" s="18">
        <v>40</v>
      </c>
      <c r="M122" s="18" t="s">
        <v>12701</v>
      </c>
      <c r="N122" s="676" t="s">
        <v>40</v>
      </c>
      <c r="O122" s="676"/>
      <c r="P122" s="184" t="s">
        <v>4679</v>
      </c>
      <c r="Q122" s="184">
        <v>2</v>
      </c>
      <c r="R122" s="677" t="s">
        <v>500</v>
      </c>
      <c r="S122" s="677">
        <v>2</v>
      </c>
      <c r="T122" s="675" t="s">
        <v>1043</v>
      </c>
      <c r="U122" s="675">
        <v>1</v>
      </c>
      <c r="V122" s="674" t="s">
        <v>40</v>
      </c>
      <c r="W122" s="674"/>
      <c r="X122" s="674" t="s">
        <v>40</v>
      </c>
      <c r="Y122" s="672"/>
      <c r="Z122" s="678" t="s">
        <v>40</v>
      </c>
      <c r="AA122" s="678"/>
      <c r="AB122" s="679" t="s">
        <v>40</v>
      </c>
      <c r="AC122" s="679"/>
      <c r="AD122" s="680" t="s">
        <v>40</v>
      </c>
      <c r="AE122" s="680"/>
      <c r="AF122" s="681" t="s">
        <v>40</v>
      </c>
      <c r="AG122" s="681"/>
      <c r="AH122" s="18" t="s">
        <v>40</v>
      </c>
      <c r="AI122" s="18"/>
      <c r="AJ122" s="184" t="s">
        <v>40</v>
      </c>
      <c r="AK122" s="184"/>
      <c r="AL122" s="677" t="s">
        <v>40</v>
      </c>
      <c r="AM122" s="677"/>
    </row>
    <row r="123" spans="1:39" ht="12.75">
      <c r="A123" s="831" t="s">
        <v>3343</v>
      </c>
      <c r="B123" s="762" t="s">
        <v>4049</v>
      </c>
      <c r="C123" s="680">
        <v>1</v>
      </c>
      <c r="D123" s="54" t="e">
        <f t="shared" ca="1" si="17"/>
        <v>#VALUE!</v>
      </c>
      <c r="E123" s="54" t="str">
        <f ca="1">IFERROR(VLOOKUP(P123,Cennik!$A$4:$B488, 2, FALSE()) * Q123 + VLOOKUP(R123,Cennik!$A$4:$B488, 2, FALSE()) * S123 + VLOOKUP(T123,Cennik!$A$4:$B488, 2, FALSE()) * U123 + VLOOKUP(V123,Cennik!$A$4:$B488, 2, FALSE()) * W123 + VLOOKUP(X123,Cennik!$A$4:$B488, 2, FALSE()) * Y123 + VLOOKUP(Z123,Cennik!$A$4:$B488, 2, FALSE()) * AA123 + VLOOKUP(AB123,Cennik!$A$4:$B488, 2, FALSE()) * AC123 + VLOOKUP(AD123,Cennik!$A$4:$B488, 2, FALSE()) * AE123 + VLOOKUP(AF123,Cennik!$A$4:$B488, 2, FALSE()) * AG123 + VLOOKUP(AH123,Cennik!$A$4:$B488, 2, FALSE()) * AI123 + VLOOKUP(AJ123,Cennik!$A$4:$B488, 2, FALSE()) * AK123 + VLOOKUP(AL123,Cennik!$A$4:$B488, 2, FALSE()) * AM123 + VLOOKUP("Stamina",Cennik!$A$4:$B488,2,FALSE()) * L123,"Brak wartości")</f>
        <v>Brak wartości</v>
      </c>
      <c r="F123" s="18" t="s">
        <v>4050</v>
      </c>
      <c r="G123" s="18">
        <v>1</v>
      </c>
      <c r="H123" s="18" t="s">
        <v>4506</v>
      </c>
      <c r="I123" s="18" t="s">
        <v>13544</v>
      </c>
      <c r="J123" s="18">
        <v>0.5</v>
      </c>
      <c r="K123" s="18">
        <v>5</v>
      </c>
      <c r="L123" s="18">
        <v>40</v>
      </c>
      <c r="M123" s="18" t="s">
        <v>12701</v>
      </c>
      <c r="N123" s="676" t="s">
        <v>40</v>
      </c>
      <c r="O123" s="676"/>
      <c r="P123" s="184" t="s">
        <v>4604</v>
      </c>
      <c r="Q123" s="184">
        <v>1</v>
      </c>
      <c r="R123" s="677" t="s">
        <v>500</v>
      </c>
      <c r="S123" s="677">
        <v>1</v>
      </c>
      <c r="T123" s="675" t="s">
        <v>3602</v>
      </c>
      <c r="U123" s="675">
        <v>1</v>
      </c>
      <c r="V123" s="674" t="s">
        <v>1043</v>
      </c>
      <c r="W123" s="674">
        <v>1</v>
      </c>
      <c r="X123" s="674" t="s">
        <v>40</v>
      </c>
      <c r="Y123" s="672"/>
      <c r="Z123" s="678" t="s">
        <v>40</v>
      </c>
      <c r="AA123" s="678"/>
      <c r="AB123" s="679" t="s">
        <v>40</v>
      </c>
      <c r="AC123" s="679"/>
      <c r="AD123" s="680" t="s">
        <v>40</v>
      </c>
      <c r="AE123" s="680"/>
      <c r="AF123" s="681" t="s">
        <v>40</v>
      </c>
      <c r="AG123" s="681"/>
      <c r="AH123" s="18" t="s">
        <v>40</v>
      </c>
      <c r="AI123" s="18"/>
      <c r="AJ123" s="184" t="s">
        <v>40</v>
      </c>
      <c r="AK123" s="184"/>
      <c r="AL123" s="677" t="s">
        <v>40</v>
      </c>
      <c r="AM123" s="677"/>
    </row>
    <row r="124" spans="1:39" ht="12.75">
      <c r="A124" s="788"/>
      <c r="B124" s="788"/>
      <c r="C124" s="788"/>
      <c r="D124" s="788"/>
      <c r="E124" s="788"/>
      <c r="F124" s="788"/>
      <c r="G124" s="788"/>
      <c r="H124" s="788"/>
      <c r="I124" s="788"/>
      <c r="J124" s="788"/>
      <c r="K124" s="788"/>
      <c r="L124" s="788"/>
      <c r="M124" s="788"/>
      <c r="N124" s="788"/>
      <c r="O124" s="788"/>
      <c r="P124" s="788"/>
      <c r="Q124" s="788"/>
      <c r="R124" s="788"/>
      <c r="S124" s="788"/>
      <c r="T124" s="788"/>
      <c r="U124" s="788"/>
      <c r="V124" s="788"/>
      <c r="W124" s="788"/>
      <c r="X124" s="788"/>
      <c r="Y124" s="788"/>
      <c r="Z124" s="788"/>
      <c r="AA124" s="788"/>
      <c r="AB124" s="788"/>
      <c r="AC124" s="788"/>
      <c r="AD124" s="788"/>
      <c r="AE124" s="788"/>
      <c r="AF124" s="788"/>
      <c r="AG124" s="788"/>
      <c r="AH124" s="788"/>
      <c r="AI124" s="788"/>
      <c r="AJ124" s="788"/>
      <c r="AK124" s="788"/>
      <c r="AL124" s="788"/>
      <c r="AM124" s="788"/>
    </row>
    <row r="125" spans="1:39" ht="12.75">
      <c r="A125" s="831" t="s">
        <v>3343</v>
      </c>
      <c r="B125" s="793" t="s">
        <v>4053</v>
      </c>
      <c r="C125" s="680">
        <v>2</v>
      </c>
      <c r="D125" s="54" t="e">
        <f t="shared" ref="D125:D128" ca="1" si="18">E125/G125</f>
        <v>#VALUE!</v>
      </c>
      <c r="E125" s="54" t="str">
        <f ca="1">IFERROR(VLOOKUP(P125,Cennik!$A$4:$B488, 2, FALSE()) * Q125 + VLOOKUP(R125,Cennik!$A$4:$B488, 2, FALSE()) * S125 + VLOOKUP(T125,Cennik!$A$4:$B488, 2, FALSE()) * U125 + VLOOKUP(V125,Cennik!$A$4:$B488, 2, FALSE()) * W125 + VLOOKUP(X125,Cennik!$A$4:$B488, 2, FALSE()) * Y125 + VLOOKUP(Z125,Cennik!$A$4:$B488, 2, FALSE()) * AA125 + VLOOKUP(AB125,Cennik!$A$4:$B488, 2, FALSE()) * AC125 + VLOOKUP(AD125,Cennik!$A$4:$B488, 2, FALSE()) * AE125 + VLOOKUP(AF125,Cennik!$A$4:$B488, 2, FALSE()) * AG125 + VLOOKUP(AH125,Cennik!$A$4:$B488, 2, FALSE()) * AI125 + VLOOKUP(AJ125,Cennik!$A$4:$B488, 2, FALSE()) * AK125 + VLOOKUP(AL125,Cennik!$A$4:$B488, 2, FALSE()) * AM125 + VLOOKUP("Stamina",Cennik!$A$4:$B488,2,FALSE()) * L125,"Brak wartości")</f>
        <v>Brak wartości</v>
      </c>
      <c r="F125" s="18" t="s">
        <v>4054</v>
      </c>
      <c r="G125" s="18">
        <v>1</v>
      </c>
      <c r="H125" s="18" t="s">
        <v>4506</v>
      </c>
      <c r="I125" s="18" t="s">
        <v>13544</v>
      </c>
      <c r="J125" s="18">
        <v>0.5</v>
      </c>
      <c r="K125" s="18">
        <v>8</v>
      </c>
      <c r="L125" s="18">
        <v>50</v>
      </c>
      <c r="M125" s="18" t="s">
        <v>12701</v>
      </c>
      <c r="N125" s="676" t="s">
        <v>40</v>
      </c>
      <c r="O125" s="676"/>
      <c r="P125" s="184" t="s">
        <v>4604</v>
      </c>
      <c r="Q125" s="184">
        <v>2</v>
      </c>
      <c r="R125" s="677" t="s">
        <v>500</v>
      </c>
      <c r="S125" s="677">
        <v>5</v>
      </c>
      <c r="T125" s="675" t="s">
        <v>3607</v>
      </c>
      <c r="U125" s="675">
        <v>1</v>
      </c>
      <c r="V125" s="674" t="s">
        <v>1043</v>
      </c>
      <c r="W125" s="674">
        <v>2</v>
      </c>
      <c r="X125" s="674" t="s">
        <v>40</v>
      </c>
      <c r="Y125" s="672"/>
      <c r="Z125" s="678" t="s">
        <v>40</v>
      </c>
      <c r="AA125" s="678"/>
      <c r="AB125" s="679" t="s">
        <v>40</v>
      </c>
      <c r="AC125" s="679"/>
      <c r="AD125" s="680" t="s">
        <v>40</v>
      </c>
      <c r="AE125" s="680"/>
      <c r="AF125" s="681" t="s">
        <v>40</v>
      </c>
      <c r="AG125" s="681"/>
      <c r="AH125" s="18" t="s">
        <v>40</v>
      </c>
      <c r="AI125" s="18"/>
      <c r="AJ125" s="184" t="s">
        <v>40</v>
      </c>
      <c r="AK125" s="184"/>
      <c r="AL125" s="677" t="s">
        <v>40</v>
      </c>
      <c r="AM125" s="677"/>
    </row>
    <row r="126" spans="1:39" ht="12.75">
      <c r="A126" s="831" t="s">
        <v>3343</v>
      </c>
      <c r="B126" s="793" t="s">
        <v>4057</v>
      </c>
      <c r="C126" s="680">
        <v>2</v>
      </c>
      <c r="D126" s="54" t="e">
        <f t="shared" ca="1" si="18"/>
        <v>#VALUE!</v>
      </c>
      <c r="E126" s="54" t="str">
        <f ca="1">IFERROR(VLOOKUP(P126,Cennik!$A$4:$B488, 2, FALSE()) * Q126 + VLOOKUP(R126,Cennik!$A$4:$B488, 2, FALSE()) * S126 + VLOOKUP(T126,Cennik!$A$4:$B488, 2, FALSE()) * U126 + VLOOKUP(V126,Cennik!$A$4:$B488, 2, FALSE()) * W126 + VLOOKUP(X126,Cennik!$A$4:$B488, 2, FALSE()) * Y126 + VLOOKUP(Z126,Cennik!$A$4:$B488, 2, FALSE()) * AA126 + VLOOKUP(AB126,Cennik!$A$4:$B488, 2, FALSE()) * AC126 + VLOOKUP(AD126,Cennik!$A$4:$B488, 2, FALSE()) * AE126 + VLOOKUP(AF126,Cennik!$A$4:$B488, 2, FALSE()) * AG126 + VLOOKUP(AH126,Cennik!$A$4:$B488, 2, FALSE()) * AI126 + VLOOKUP(AJ126,Cennik!$A$4:$B488, 2, FALSE()) * AK126 + VLOOKUP(AL126,Cennik!$A$4:$B488, 2, FALSE()) * AM126 + VLOOKUP("Stamina",Cennik!$A$4:$B488,2,FALSE()) * L126,"Brak wartości")</f>
        <v>Brak wartości</v>
      </c>
      <c r="F126" s="18" t="s">
        <v>4058</v>
      </c>
      <c r="G126" s="18">
        <v>1</v>
      </c>
      <c r="H126" s="18" t="s">
        <v>4506</v>
      </c>
      <c r="I126" s="18" t="s">
        <v>13544</v>
      </c>
      <c r="J126" s="18">
        <v>0.5</v>
      </c>
      <c r="K126" s="18">
        <v>8</v>
      </c>
      <c r="L126" s="18">
        <v>50</v>
      </c>
      <c r="M126" s="18" t="s">
        <v>12701</v>
      </c>
      <c r="N126" s="676" t="s">
        <v>40</v>
      </c>
      <c r="O126" s="676"/>
      <c r="P126" s="184" t="s">
        <v>4604</v>
      </c>
      <c r="Q126" s="184">
        <v>2</v>
      </c>
      <c r="R126" s="677" t="s">
        <v>500</v>
      </c>
      <c r="S126" s="677">
        <v>6</v>
      </c>
      <c r="T126" s="675" t="s">
        <v>3607</v>
      </c>
      <c r="U126" s="675">
        <v>1</v>
      </c>
      <c r="V126" s="674" t="s">
        <v>1043</v>
      </c>
      <c r="W126" s="674">
        <v>2</v>
      </c>
      <c r="X126" s="674" t="s">
        <v>40</v>
      </c>
      <c r="Y126" s="672"/>
      <c r="Z126" s="678" t="s">
        <v>40</v>
      </c>
      <c r="AA126" s="678"/>
      <c r="AB126" s="679" t="s">
        <v>40</v>
      </c>
      <c r="AC126" s="679"/>
      <c r="AD126" s="680" t="s">
        <v>40</v>
      </c>
      <c r="AE126" s="680"/>
      <c r="AF126" s="681" t="s">
        <v>40</v>
      </c>
      <c r="AG126" s="681"/>
      <c r="AH126" s="18" t="s">
        <v>40</v>
      </c>
      <c r="AI126" s="18"/>
      <c r="AJ126" s="184" t="s">
        <v>40</v>
      </c>
      <c r="AK126" s="184"/>
      <c r="AL126" s="677" t="s">
        <v>40</v>
      </c>
      <c r="AM126" s="677"/>
    </row>
    <row r="127" spans="1:39" ht="12.75">
      <c r="A127" s="831" t="s">
        <v>3343</v>
      </c>
      <c r="B127" s="793" t="s">
        <v>4062</v>
      </c>
      <c r="C127" s="680">
        <v>2</v>
      </c>
      <c r="D127" s="54" t="e">
        <f t="shared" ca="1" si="18"/>
        <v>#VALUE!</v>
      </c>
      <c r="E127" s="54" t="str">
        <f ca="1">IFERROR(VLOOKUP(P127,Cennik!$A$4:$B488, 2, FALSE()) * Q127 + VLOOKUP(R127,Cennik!$A$4:$B488, 2, FALSE()) * S127 + VLOOKUP(T127,Cennik!$A$4:$B488, 2, FALSE()) * U127 + VLOOKUP(V127,Cennik!$A$4:$B488, 2, FALSE()) * W127 + VLOOKUP(X127,Cennik!$A$4:$B488, 2, FALSE()) * Y127 + VLOOKUP(Z127,Cennik!$A$4:$B488, 2, FALSE()) * AA127 + VLOOKUP(AB127,Cennik!$A$4:$B488, 2, FALSE()) * AC127 + VLOOKUP(AD127,Cennik!$A$4:$B488, 2, FALSE()) * AE127 + VLOOKUP(AF127,Cennik!$A$4:$B488, 2, FALSE()) * AG127 + VLOOKUP(AH127,Cennik!$A$4:$B488, 2, FALSE()) * AI127 + VLOOKUP(AJ127,Cennik!$A$4:$B488, 2, FALSE()) * AK127 + VLOOKUP(AL127,Cennik!$A$4:$B488, 2, FALSE()) * AM127 + VLOOKUP("Stamina",Cennik!$A$4:$B488,2,FALSE()) * L127,"Brak wartości")</f>
        <v>Brak wartości</v>
      </c>
      <c r="F127" s="18" t="s">
        <v>4063</v>
      </c>
      <c r="G127" s="18">
        <v>1</v>
      </c>
      <c r="H127" s="18" t="s">
        <v>4506</v>
      </c>
      <c r="I127" s="18" t="s">
        <v>13544</v>
      </c>
      <c r="J127" s="18">
        <v>0.5</v>
      </c>
      <c r="K127" s="18">
        <v>5</v>
      </c>
      <c r="L127" s="18">
        <v>50</v>
      </c>
      <c r="M127" s="18" t="s">
        <v>12701</v>
      </c>
      <c r="N127" s="676" t="s">
        <v>40</v>
      </c>
      <c r="O127" s="676"/>
      <c r="P127" s="184" t="s">
        <v>4604</v>
      </c>
      <c r="Q127" s="184">
        <v>2</v>
      </c>
      <c r="R127" s="677" t="s">
        <v>509</v>
      </c>
      <c r="S127" s="677">
        <v>2</v>
      </c>
      <c r="T127" s="675" t="s">
        <v>3607</v>
      </c>
      <c r="U127" s="675">
        <v>1</v>
      </c>
      <c r="V127" s="674" t="s">
        <v>1043</v>
      </c>
      <c r="W127" s="674">
        <v>3</v>
      </c>
      <c r="X127" s="674" t="s">
        <v>4679</v>
      </c>
      <c r="Y127" s="672">
        <v>1</v>
      </c>
      <c r="Z127" s="678" t="s">
        <v>8133</v>
      </c>
      <c r="AA127" s="678">
        <v>1</v>
      </c>
      <c r="AB127" s="679" t="s">
        <v>40</v>
      </c>
      <c r="AC127" s="679"/>
      <c r="AD127" s="680" t="s">
        <v>40</v>
      </c>
      <c r="AE127" s="680"/>
      <c r="AF127" s="681" t="s">
        <v>40</v>
      </c>
      <c r="AG127" s="681"/>
      <c r="AH127" s="18" t="s">
        <v>40</v>
      </c>
      <c r="AI127" s="18"/>
      <c r="AJ127" s="184" t="s">
        <v>40</v>
      </c>
      <c r="AK127" s="184"/>
      <c r="AL127" s="677" t="s">
        <v>40</v>
      </c>
      <c r="AM127" s="677"/>
    </row>
    <row r="128" spans="1:39" ht="12.75">
      <c r="A128" s="831" t="s">
        <v>3343</v>
      </c>
      <c r="B128" s="793" t="s">
        <v>4067</v>
      </c>
      <c r="C128" s="680">
        <v>2</v>
      </c>
      <c r="D128" s="54" t="e">
        <f t="shared" ca="1" si="18"/>
        <v>#VALUE!</v>
      </c>
      <c r="E128" s="54" t="str">
        <f ca="1">IFERROR(VLOOKUP(P128,Cennik!$A$4:$B488, 2, FALSE()) * Q128 + VLOOKUP(R128,Cennik!$A$4:$B488, 2, FALSE()) * S128 + VLOOKUP(T128,Cennik!$A$4:$B488, 2, FALSE()) * U128 + VLOOKUP(V128,Cennik!$A$4:$B488, 2, FALSE()) * W128 + VLOOKUP(X128,Cennik!$A$4:$B488, 2, FALSE()) * Y128 + VLOOKUP(Z128,Cennik!$A$4:$B488, 2, FALSE()) * AA128 + VLOOKUP(AB128,Cennik!$A$4:$B488, 2, FALSE()) * AC128 + VLOOKUP(AD128,Cennik!$A$4:$B488, 2, FALSE()) * AE128 + VLOOKUP(AF128,Cennik!$A$4:$B488, 2, FALSE()) * AG128 + VLOOKUP(AH128,Cennik!$A$4:$B488, 2, FALSE()) * AI128 + VLOOKUP(AJ128,Cennik!$A$4:$B488, 2, FALSE()) * AK128 + VLOOKUP(AL128,Cennik!$A$4:$B488, 2, FALSE()) * AM128 + VLOOKUP("Stamina",Cennik!$A$4:$B488,2,FALSE()) * L128,"Brak wartości")</f>
        <v>Brak wartości</v>
      </c>
      <c r="F128" s="18" t="s">
        <v>4068</v>
      </c>
      <c r="G128" s="18">
        <v>1</v>
      </c>
      <c r="H128" s="18" t="s">
        <v>4506</v>
      </c>
      <c r="I128" s="18" t="s">
        <v>13544</v>
      </c>
      <c r="J128" s="18">
        <v>0.5</v>
      </c>
      <c r="K128" s="18">
        <v>8</v>
      </c>
      <c r="L128" s="18">
        <v>50</v>
      </c>
      <c r="M128" s="18" t="s">
        <v>12701</v>
      </c>
      <c r="N128" s="676" t="s">
        <v>40</v>
      </c>
      <c r="O128" s="676"/>
      <c r="P128" s="184" t="s">
        <v>4604</v>
      </c>
      <c r="Q128" s="184">
        <v>2</v>
      </c>
      <c r="R128" s="677" t="s">
        <v>509</v>
      </c>
      <c r="S128" s="677">
        <v>3</v>
      </c>
      <c r="T128" s="675" t="s">
        <v>3607</v>
      </c>
      <c r="U128" s="675">
        <v>1</v>
      </c>
      <c r="V128" s="674" t="s">
        <v>1043</v>
      </c>
      <c r="W128" s="674">
        <v>4</v>
      </c>
      <c r="X128" s="674" t="s">
        <v>4679</v>
      </c>
      <c r="Y128" s="672">
        <v>1</v>
      </c>
      <c r="Z128" s="678" t="s">
        <v>8133</v>
      </c>
      <c r="AA128" s="678">
        <v>2</v>
      </c>
      <c r="AB128" s="679" t="s">
        <v>40</v>
      </c>
      <c r="AC128" s="679"/>
      <c r="AD128" s="680" t="s">
        <v>40</v>
      </c>
      <c r="AE128" s="680"/>
      <c r="AF128" s="681" t="s">
        <v>40</v>
      </c>
      <c r="AG128" s="681"/>
      <c r="AH128" s="18" t="s">
        <v>40</v>
      </c>
      <c r="AI128" s="18"/>
      <c r="AJ128" s="184" t="s">
        <v>40</v>
      </c>
      <c r="AK128" s="184"/>
      <c r="AL128" s="677" t="s">
        <v>40</v>
      </c>
      <c r="AM128" s="677"/>
    </row>
    <row r="129" spans="1:39" ht="12.75">
      <c r="A129" s="788"/>
      <c r="B129" s="788"/>
      <c r="C129" s="788"/>
      <c r="D129" s="788"/>
      <c r="E129" s="788"/>
      <c r="F129" s="788"/>
      <c r="G129" s="788"/>
      <c r="H129" s="788"/>
      <c r="I129" s="788"/>
      <c r="J129" s="788"/>
      <c r="K129" s="788"/>
      <c r="L129" s="788"/>
      <c r="M129" s="788"/>
      <c r="N129" s="788"/>
      <c r="O129" s="788"/>
      <c r="P129" s="788"/>
      <c r="Q129" s="788"/>
      <c r="R129" s="788"/>
      <c r="S129" s="788"/>
      <c r="T129" s="788"/>
      <c r="U129" s="788"/>
      <c r="V129" s="788"/>
      <c r="W129" s="788"/>
      <c r="X129" s="788"/>
      <c r="Y129" s="788"/>
      <c r="Z129" s="788"/>
      <c r="AA129" s="788"/>
      <c r="AB129" s="788"/>
      <c r="AC129" s="788"/>
      <c r="AD129" s="788"/>
      <c r="AE129" s="788"/>
      <c r="AF129" s="788"/>
      <c r="AG129" s="788"/>
      <c r="AH129" s="788"/>
      <c r="AI129" s="788"/>
      <c r="AJ129" s="788"/>
      <c r="AK129" s="788"/>
      <c r="AL129" s="788"/>
      <c r="AM129" s="788"/>
    </row>
    <row r="130" spans="1:39" ht="12.75">
      <c r="A130" s="831" t="s">
        <v>3343</v>
      </c>
      <c r="B130" s="300" t="s">
        <v>4072</v>
      </c>
      <c r="C130" s="680">
        <v>3</v>
      </c>
      <c r="D130" s="54" t="e">
        <f t="shared" ref="D130:D132" ca="1" si="19">E130/G130</f>
        <v>#VALUE!</v>
      </c>
      <c r="E130" s="54" t="str">
        <f ca="1">IFERROR(VLOOKUP(P130,Cennik!$A$4:$B488, 2, FALSE()) * Q130 + VLOOKUP(R130,Cennik!$A$4:$B488, 2, FALSE()) * S130 + VLOOKUP(T130,Cennik!$A$4:$B488, 2, FALSE()) * U130 + VLOOKUP(V130,Cennik!$A$4:$B488, 2, FALSE()) * W130 + VLOOKUP(X130,Cennik!$A$4:$B488, 2, FALSE()) * Y130 + VLOOKUP(Z130,Cennik!$A$4:$B488, 2, FALSE()) * AA130 + VLOOKUP(AB130,Cennik!$A$4:$B488, 2, FALSE()) * AC130 + VLOOKUP(AD130,Cennik!$A$4:$B488, 2, FALSE()) * AE130 + VLOOKUP(AF130,Cennik!$A$4:$B488, 2, FALSE()) * AG130 + VLOOKUP(AH130,Cennik!$A$4:$B488, 2, FALSE()) * AI130 + VLOOKUP(AJ130,Cennik!$A$4:$B488, 2, FALSE()) * AK130 + VLOOKUP(AL130,Cennik!$A$4:$B488, 2, FALSE()) * AM130 + VLOOKUP("Stamina",Cennik!$A$4:$B488,2,FALSE()) * L130,"Brak wartości")</f>
        <v>Brak wartości</v>
      </c>
      <c r="F130" s="18" t="s">
        <v>4073</v>
      </c>
      <c r="G130" s="18">
        <v>1</v>
      </c>
      <c r="H130" s="18" t="s">
        <v>4506</v>
      </c>
      <c r="I130" s="18" t="s">
        <v>13544</v>
      </c>
      <c r="J130" s="18">
        <v>1</v>
      </c>
      <c r="K130" s="18">
        <v>10</v>
      </c>
      <c r="L130" s="18">
        <v>60</v>
      </c>
      <c r="M130" s="18" t="s">
        <v>12701</v>
      </c>
      <c r="N130" s="676" t="s">
        <v>40</v>
      </c>
      <c r="O130" s="676"/>
      <c r="P130" s="184" t="s">
        <v>4624</v>
      </c>
      <c r="Q130" s="184">
        <v>3</v>
      </c>
      <c r="R130" s="677" t="s">
        <v>509</v>
      </c>
      <c r="S130" s="677">
        <v>3</v>
      </c>
      <c r="T130" s="675" t="s">
        <v>3611</v>
      </c>
      <c r="U130" s="675">
        <v>1</v>
      </c>
      <c r="V130" s="674" t="s">
        <v>1043</v>
      </c>
      <c r="W130" s="674">
        <v>5</v>
      </c>
      <c r="X130" s="674" t="s">
        <v>4679</v>
      </c>
      <c r="Y130" s="672">
        <v>3</v>
      </c>
      <c r="Z130" s="678" t="s">
        <v>8133</v>
      </c>
      <c r="AA130" s="678">
        <v>2</v>
      </c>
      <c r="AB130" s="679" t="s">
        <v>40</v>
      </c>
      <c r="AC130" s="679"/>
      <c r="AD130" s="680" t="s">
        <v>40</v>
      </c>
      <c r="AE130" s="680"/>
      <c r="AF130" s="681" t="s">
        <v>40</v>
      </c>
      <c r="AG130" s="681"/>
      <c r="AH130" s="18" t="s">
        <v>40</v>
      </c>
      <c r="AI130" s="18"/>
      <c r="AJ130" s="184" t="s">
        <v>40</v>
      </c>
      <c r="AK130" s="184"/>
      <c r="AL130" s="677" t="s">
        <v>40</v>
      </c>
      <c r="AM130" s="677"/>
    </row>
    <row r="131" spans="1:39" ht="12.75">
      <c r="A131" s="831" t="s">
        <v>3343</v>
      </c>
      <c r="B131" s="300" t="s">
        <v>4076</v>
      </c>
      <c r="C131" s="680">
        <v>3</v>
      </c>
      <c r="D131" s="54" t="e">
        <f t="shared" ca="1" si="19"/>
        <v>#VALUE!</v>
      </c>
      <c r="E131" s="54" t="str">
        <f ca="1">IFERROR(VLOOKUP(P131,Cennik!$A$4:$B488, 2, FALSE()) * Q131 + VLOOKUP(R131,Cennik!$A$4:$B488, 2, FALSE()) * S131 + VLOOKUP(T131,Cennik!$A$4:$B488, 2, FALSE()) * U131 + VLOOKUP(V131,Cennik!$A$4:$B488, 2, FALSE()) * W131 + VLOOKUP(X131,Cennik!$A$4:$B488, 2, FALSE()) * Y131 + VLOOKUP(Z131,Cennik!$A$4:$B488, 2, FALSE()) * AA131 + VLOOKUP(AB131,Cennik!$A$4:$B488, 2, FALSE()) * AC131 + VLOOKUP(AD131,Cennik!$A$4:$B488, 2, FALSE()) * AE131 + VLOOKUP(AF131,Cennik!$A$4:$B488, 2, FALSE()) * AG131 + VLOOKUP(AH131,Cennik!$A$4:$B488, 2, FALSE()) * AI131 + VLOOKUP(AJ131,Cennik!$A$4:$B488, 2, FALSE()) * AK131 + VLOOKUP(AL131,Cennik!$A$4:$B488, 2, FALSE()) * AM131 + VLOOKUP("Stamina",Cennik!$A$4:$B488,2,FALSE()) * L131,"Brak wartości")</f>
        <v>Brak wartości</v>
      </c>
      <c r="F131" s="18" t="s">
        <v>4077</v>
      </c>
      <c r="G131" s="18">
        <v>1</v>
      </c>
      <c r="H131" s="18" t="s">
        <v>4506</v>
      </c>
      <c r="I131" s="18" t="s">
        <v>13544</v>
      </c>
      <c r="J131" s="18">
        <v>1</v>
      </c>
      <c r="K131" s="18">
        <v>10</v>
      </c>
      <c r="L131" s="18">
        <v>60</v>
      </c>
      <c r="M131" s="18" t="s">
        <v>12701</v>
      </c>
      <c r="N131" s="676" t="s">
        <v>40</v>
      </c>
      <c r="O131" s="676"/>
      <c r="P131" s="184" t="s">
        <v>4624</v>
      </c>
      <c r="Q131" s="184">
        <v>4</v>
      </c>
      <c r="R131" s="677" t="s">
        <v>509</v>
      </c>
      <c r="S131" s="677">
        <v>4</v>
      </c>
      <c r="T131" s="675" t="s">
        <v>3611</v>
      </c>
      <c r="U131" s="675">
        <v>1</v>
      </c>
      <c r="V131" s="674" t="s">
        <v>1043</v>
      </c>
      <c r="W131" s="674">
        <v>6</v>
      </c>
      <c r="X131" s="674" t="s">
        <v>4679</v>
      </c>
      <c r="Y131" s="672">
        <v>3</v>
      </c>
      <c r="Z131" s="678" t="s">
        <v>8133</v>
      </c>
      <c r="AA131" s="678">
        <v>3</v>
      </c>
      <c r="AB131" s="679" t="s">
        <v>683</v>
      </c>
      <c r="AC131" s="679">
        <v>1</v>
      </c>
      <c r="AD131" s="680" t="s">
        <v>40</v>
      </c>
      <c r="AE131" s="680"/>
      <c r="AF131" s="681" t="s">
        <v>40</v>
      </c>
      <c r="AG131" s="681"/>
      <c r="AH131" s="18" t="s">
        <v>40</v>
      </c>
      <c r="AI131" s="18"/>
      <c r="AJ131" s="184" t="s">
        <v>40</v>
      </c>
      <c r="AK131" s="184"/>
      <c r="AL131" s="677" t="s">
        <v>40</v>
      </c>
      <c r="AM131" s="677"/>
    </row>
    <row r="132" spans="1:39" ht="12.75">
      <c r="A132" s="831" t="s">
        <v>3343</v>
      </c>
      <c r="B132" s="300" t="s">
        <v>4081</v>
      </c>
      <c r="C132" s="680">
        <v>3</v>
      </c>
      <c r="D132" s="54" t="e">
        <f t="shared" ca="1" si="19"/>
        <v>#VALUE!</v>
      </c>
      <c r="E132" s="54" t="str">
        <f ca="1">IFERROR(VLOOKUP(P132,Cennik!$A$4:$B488, 2, FALSE()) * Q132 + VLOOKUP(R132,Cennik!$A$4:$B488, 2, FALSE()) * S132 + VLOOKUP(T132,Cennik!$A$4:$B488, 2, FALSE()) * U132 + VLOOKUP(V132,Cennik!$A$4:$B488, 2, FALSE()) * W132 + VLOOKUP(X132,Cennik!$A$4:$B488, 2, FALSE()) * Y132 + VLOOKUP(Z132,Cennik!$A$4:$B488, 2, FALSE()) * AA132 + VLOOKUP(AB132,Cennik!$A$4:$B488, 2, FALSE()) * AC132 + VLOOKUP(AD132,Cennik!$A$4:$B488, 2, FALSE()) * AE132 + VLOOKUP(AF132,Cennik!$A$4:$B488, 2, FALSE()) * AG132 + VLOOKUP(AH132,Cennik!$A$4:$B488, 2, FALSE()) * AI132 + VLOOKUP(AJ132,Cennik!$A$4:$B488, 2, FALSE()) * AK132 + VLOOKUP(AL132,Cennik!$A$4:$B488, 2, FALSE()) * AM132 + VLOOKUP("Stamina",Cennik!$A$4:$B488,2,FALSE()) * L132,"Brak wartości")</f>
        <v>Brak wartości</v>
      </c>
      <c r="F132" s="18" t="s">
        <v>4082</v>
      </c>
      <c r="G132" s="18">
        <v>1</v>
      </c>
      <c r="H132" s="18" t="s">
        <v>4506</v>
      </c>
      <c r="I132" s="18" t="s">
        <v>13544</v>
      </c>
      <c r="J132" s="18">
        <v>1</v>
      </c>
      <c r="K132" s="18">
        <v>10</v>
      </c>
      <c r="L132" s="18">
        <v>60</v>
      </c>
      <c r="M132" s="18" t="s">
        <v>12701</v>
      </c>
      <c r="N132" s="676" t="s">
        <v>40</v>
      </c>
      <c r="O132" s="676"/>
      <c r="P132" s="184" t="s">
        <v>4624</v>
      </c>
      <c r="Q132" s="184">
        <v>5</v>
      </c>
      <c r="R132" s="677" t="s">
        <v>509</v>
      </c>
      <c r="S132" s="677">
        <v>5</v>
      </c>
      <c r="T132" s="675" t="s">
        <v>3611</v>
      </c>
      <c r="U132" s="675">
        <v>1</v>
      </c>
      <c r="V132" s="674" t="s">
        <v>1043</v>
      </c>
      <c r="W132" s="674">
        <v>7</v>
      </c>
      <c r="X132" s="674" t="s">
        <v>4679</v>
      </c>
      <c r="Y132" s="672">
        <v>4</v>
      </c>
      <c r="Z132" s="678" t="s">
        <v>8133</v>
      </c>
      <c r="AA132" s="678">
        <v>4</v>
      </c>
      <c r="AB132" s="679" t="s">
        <v>683</v>
      </c>
      <c r="AC132" s="679">
        <v>1</v>
      </c>
      <c r="AD132" s="680" t="s">
        <v>40</v>
      </c>
      <c r="AE132" s="680"/>
      <c r="AF132" s="681" t="s">
        <v>40</v>
      </c>
      <c r="AG132" s="681"/>
      <c r="AH132" s="18" t="s">
        <v>40</v>
      </c>
      <c r="AI132" s="18"/>
      <c r="AJ132" s="184" t="s">
        <v>40</v>
      </c>
      <c r="AK132" s="184"/>
      <c r="AL132" s="677" t="s">
        <v>40</v>
      </c>
      <c r="AM132" s="677"/>
    </row>
    <row r="133" spans="1:39" ht="12.75">
      <c r="A133" s="788"/>
      <c r="B133" s="788"/>
      <c r="C133" s="788"/>
      <c r="D133" s="788"/>
      <c r="E133" s="788"/>
      <c r="F133" s="788"/>
      <c r="G133" s="788"/>
      <c r="H133" s="788"/>
      <c r="I133" s="788"/>
      <c r="J133" s="788"/>
      <c r="K133" s="788"/>
      <c r="L133" s="788"/>
      <c r="M133" s="788"/>
      <c r="N133" s="788"/>
      <c r="O133" s="788"/>
      <c r="P133" s="788"/>
      <c r="Q133" s="788"/>
      <c r="R133" s="788"/>
      <c r="S133" s="788"/>
      <c r="T133" s="788"/>
      <c r="U133" s="788"/>
      <c r="V133" s="788"/>
      <c r="W133" s="788"/>
      <c r="X133" s="788"/>
      <c r="Y133" s="788"/>
      <c r="Z133" s="788"/>
      <c r="AA133" s="788"/>
      <c r="AB133" s="788"/>
      <c r="AC133" s="788"/>
      <c r="AD133" s="788"/>
      <c r="AE133" s="788"/>
      <c r="AF133" s="788"/>
      <c r="AG133" s="788"/>
      <c r="AH133" s="788"/>
      <c r="AI133" s="788"/>
      <c r="AJ133" s="788"/>
      <c r="AK133" s="788"/>
      <c r="AL133" s="788"/>
      <c r="AM133" s="788"/>
    </row>
    <row r="134" spans="1:39" ht="12.75">
      <c r="A134" s="831" t="s">
        <v>3343</v>
      </c>
      <c r="B134" s="787" t="s">
        <v>4086</v>
      </c>
      <c r="C134" s="680">
        <v>4</v>
      </c>
      <c r="D134" s="54" t="e">
        <f t="shared" ref="D134:D135" ca="1" si="20">E134/G134</f>
        <v>#VALUE!</v>
      </c>
      <c r="E134" s="54" t="str">
        <f ca="1">IFERROR(VLOOKUP(P134,Cennik!$A$4:$B488, 2, FALSE()) * Q134 + VLOOKUP(R134,Cennik!$A$4:$B488, 2, FALSE()) * S134 + VLOOKUP(T134,Cennik!$A$4:$B488, 2, FALSE()) * U134 + VLOOKUP(V134,Cennik!$A$4:$B488, 2, FALSE()) * W134 + VLOOKUP(X134,Cennik!$A$4:$B488, 2, FALSE()) * Y134 + VLOOKUP(Z134,Cennik!$A$4:$B488, 2, FALSE()) * AA134 + VLOOKUP(AB134,Cennik!$A$4:$B488, 2, FALSE()) * AC134 + VLOOKUP(AD134,Cennik!$A$4:$B488, 2, FALSE()) * AE134 + VLOOKUP(AF134,Cennik!$A$4:$B488, 2, FALSE()) * AG134 + VLOOKUP(AH134,Cennik!$A$4:$B488, 2, FALSE()) * AI134 + VLOOKUP(AJ134,Cennik!$A$4:$B488, 2, FALSE()) * AK134 + VLOOKUP(AL134,Cennik!$A$4:$B488, 2, FALSE()) * AM134 + VLOOKUP("Stamina",Cennik!$A$4:$B488,2,FALSE()) * L134,"Brak wartości")</f>
        <v>Brak wartości</v>
      </c>
      <c r="F134" s="18" t="s">
        <v>4087</v>
      </c>
      <c r="G134" s="18">
        <v>1</v>
      </c>
      <c r="H134" s="18" t="s">
        <v>4506</v>
      </c>
      <c r="I134" s="18" t="s">
        <v>13544</v>
      </c>
      <c r="J134" s="18">
        <v>1</v>
      </c>
      <c r="K134" s="18">
        <v>12</v>
      </c>
      <c r="L134" s="18">
        <v>80</v>
      </c>
      <c r="M134" s="18" t="s">
        <v>12701</v>
      </c>
      <c r="N134" s="676" t="s">
        <v>40</v>
      </c>
      <c r="O134" s="676"/>
      <c r="P134" s="184" t="s">
        <v>4644</v>
      </c>
      <c r="Q134" s="184">
        <v>3</v>
      </c>
      <c r="R134" s="677" t="s">
        <v>509</v>
      </c>
      <c r="S134" s="677">
        <v>5</v>
      </c>
      <c r="T134" s="675" t="s">
        <v>3615</v>
      </c>
      <c r="U134" s="675">
        <v>1</v>
      </c>
      <c r="V134" s="674" t="s">
        <v>4694</v>
      </c>
      <c r="W134" s="674">
        <v>3</v>
      </c>
      <c r="X134" s="674" t="s">
        <v>1118</v>
      </c>
      <c r="Y134" s="672">
        <v>4</v>
      </c>
      <c r="Z134" s="678" t="s">
        <v>8133</v>
      </c>
      <c r="AA134" s="678">
        <v>4</v>
      </c>
      <c r="AB134" s="679" t="s">
        <v>683</v>
      </c>
      <c r="AC134" s="679">
        <v>2</v>
      </c>
      <c r="AD134" s="680" t="s">
        <v>40</v>
      </c>
      <c r="AE134" s="680"/>
      <c r="AF134" s="681" t="s">
        <v>40</v>
      </c>
      <c r="AG134" s="681"/>
      <c r="AH134" s="18" t="s">
        <v>40</v>
      </c>
      <c r="AI134" s="18"/>
      <c r="AJ134" s="184" t="s">
        <v>40</v>
      </c>
      <c r="AK134" s="184"/>
      <c r="AL134" s="677" t="s">
        <v>40</v>
      </c>
      <c r="AM134" s="677"/>
    </row>
    <row r="135" spans="1:39" ht="12.75">
      <c r="A135" s="831" t="s">
        <v>3343</v>
      </c>
      <c r="B135" s="787" t="s">
        <v>4090</v>
      </c>
      <c r="C135" s="680">
        <v>4</v>
      </c>
      <c r="D135" s="54" t="e">
        <f t="shared" ca="1" si="20"/>
        <v>#VALUE!</v>
      </c>
      <c r="E135" s="54" t="str">
        <f ca="1">IFERROR(VLOOKUP(P135,Cennik!$A$4:$B488, 2, FALSE()) * Q135 + VLOOKUP(R135,Cennik!$A$4:$B488, 2, FALSE()) * S135 + VLOOKUP(T135,Cennik!$A$4:$B488, 2, FALSE()) * U135 + VLOOKUP(V135,Cennik!$A$4:$B488, 2, FALSE()) * W135 + VLOOKUP(X135,Cennik!$A$4:$B488, 2, FALSE()) * Y135 + VLOOKUP(Z135,Cennik!$A$4:$B488, 2, FALSE()) * AA135 + VLOOKUP(AB135,Cennik!$A$4:$B488, 2, FALSE()) * AC135 + VLOOKUP(AD135,Cennik!$A$4:$B488, 2, FALSE()) * AE135 + VLOOKUP(AF135,Cennik!$A$4:$B488, 2, FALSE()) * AG135 + VLOOKUP(AH135,Cennik!$A$4:$B488, 2, FALSE()) * AI135 + VLOOKUP(AJ135,Cennik!$A$4:$B488, 2, FALSE()) * AK135 + VLOOKUP(AL135,Cennik!$A$4:$B488, 2, FALSE()) * AM135 + VLOOKUP("Stamina",Cennik!$A$4:$B488,2,FALSE()) * L135,"Brak wartości")</f>
        <v>Brak wartości</v>
      </c>
      <c r="F135" s="18" t="s">
        <v>4091</v>
      </c>
      <c r="G135" s="18">
        <v>1</v>
      </c>
      <c r="H135" s="18" t="s">
        <v>4506</v>
      </c>
      <c r="I135" s="18" t="s">
        <v>13544</v>
      </c>
      <c r="J135" s="18">
        <v>1</v>
      </c>
      <c r="K135" s="18">
        <v>12</v>
      </c>
      <c r="L135" s="18">
        <v>90</v>
      </c>
      <c r="M135" s="18" t="s">
        <v>12701</v>
      </c>
      <c r="N135" s="676" t="s">
        <v>40</v>
      </c>
      <c r="O135" s="676"/>
      <c r="P135" s="184" t="s">
        <v>4644</v>
      </c>
      <c r="Q135" s="184">
        <v>3</v>
      </c>
      <c r="R135" s="677" t="s">
        <v>509</v>
      </c>
      <c r="S135" s="677">
        <v>6</v>
      </c>
      <c r="T135" s="675" t="s">
        <v>3615</v>
      </c>
      <c r="U135" s="675">
        <v>1</v>
      </c>
      <c r="V135" s="674" t="s">
        <v>4694</v>
      </c>
      <c r="W135" s="674">
        <v>3</v>
      </c>
      <c r="X135" s="674" t="s">
        <v>1118</v>
      </c>
      <c r="Y135" s="672">
        <v>5</v>
      </c>
      <c r="Z135" s="678" t="s">
        <v>8133</v>
      </c>
      <c r="AA135" s="678">
        <v>5</v>
      </c>
      <c r="AB135" s="679" t="s">
        <v>693</v>
      </c>
      <c r="AC135" s="679">
        <v>2</v>
      </c>
      <c r="AD135" s="680" t="s">
        <v>40</v>
      </c>
      <c r="AE135" s="680"/>
      <c r="AF135" s="681" t="s">
        <v>40</v>
      </c>
      <c r="AG135" s="681"/>
      <c r="AH135" s="18" t="s">
        <v>40</v>
      </c>
      <c r="AI135" s="18"/>
      <c r="AJ135" s="184" t="s">
        <v>40</v>
      </c>
      <c r="AK135" s="184"/>
      <c r="AL135" s="677" t="s">
        <v>40</v>
      </c>
      <c r="AM135" s="677"/>
    </row>
    <row r="136" spans="1:39" ht="12.75">
      <c r="A136" s="788"/>
      <c r="B136" s="788"/>
      <c r="C136" s="788"/>
      <c r="D136" s="788"/>
      <c r="E136" s="788"/>
      <c r="F136" s="788"/>
      <c r="G136" s="788"/>
      <c r="H136" s="788"/>
      <c r="I136" s="788"/>
      <c r="J136" s="788"/>
      <c r="K136" s="788"/>
      <c r="L136" s="788"/>
      <c r="M136" s="788"/>
      <c r="N136" s="788"/>
      <c r="O136" s="788"/>
      <c r="P136" s="788"/>
      <c r="Q136" s="788"/>
      <c r="R136" s="788"/>
      <c r="S136" s="788"/>
      <c r="T136" s="788"/>
      <c r="U136" s="788"/>
      <c r="V136" s="788"/>
      <c r="W136" s="788"/>
      <c r="X136" s="788"/>
      <c r="Y136" s="788"/>
      <c r="Z136" s="788"/>
      <c r="AA136" s="788"/>
      <c r="AB136" s="788"/>
      <c r="AC136" s="788"/>
      <c r="AD136" s="788"/>
      <c r="AE136" s="788"/>
      <c r="AF136" s="788"/>
      <c r="AG136" s="788"/>
      <c r="AH136" s="788"/>
      <c r="AI136" s="788"/>
      <c r="AJ136" s="788"/>
      <c r="AK136" s="788"/>
      <c r="AL136" s="788"/>
      <c r="AM136" s="788"/>
    </row>
    <row r="137" spans="1:39" ht="12.75">
      <c r="A137" s="831" t="s">
        <v>3343</v>
      </c>
      <c r="B137" s="767" t="s">
        <v>4094</v>
      </c>
      <c r="C137" s="680">
        <v>5</v>
      </c>
      <c r="D137" s="54" t="e">
        <f t="shared" ref="D137:D138" ca="1" si="21">E137/G137</f>
        <v>#VALUE!</v>
      </c>
      <c r="E137" s="54" t="str">
        <f ca="1">IFERROR(VLOOKUP(P137,Cennik!$A$4:$B488, 2, FALSE()) * Q137 + VLOOKUP(R137,Cennik!$A$4:$B488, 2, FALSE()) * S137 + VLOOKUP(T137,Cennik!$A$4:$B488, 2, FALSE()) * U137 + VLOOKUP(V137,Cennik!$A$4:$B488, 2, FALSE()) * W137 + VLOOKUP(X137,Cennik!$A$4:$B488, 2, FALSE()) * Y137 + VLOOKUP(Z137,Cennik!$A$4:$B488, 2, FALSE()) * AA137 + VLOOKUP(AB137,Cennik!$A$4:$B488, 2, FALSE()) * AC137 + VLOOKUP(AD137,Cennik!$A$4:$B488, 2, FALSE()) * AE137 + VLOOKUP(AF137,Cennik!$A$4:$B488, 2, FALSE()) * AG137 + VLOOKUP(AH137,Cennik!$A$4:$B488, 2, FALSE()) * AI137 + VLOOKUP(AJ137,Cennik!$A$4:$B488, 2, FALSE()) * AK137 + VLOOKUP(AL137,Cennik!$A$4:$B488, 2, FALSE()) * AM137 + VLOOKUP("Stamina",Cennik!$A$4:$B488,2,FALSE()) * L137,"Brak wartości")</f>
        <v>Brak wartości</v>
      </c>
      <c r="F137" s="18" t="s">
        <v>4095</v>
      </c>
      <c r="G137" s="18">
        <v>1</v>
      </c>
      <c r="H137" s="18" t="s">
        <v>4506</v>
      </c>
      <c r="I137" s="18" t="s">
        <v>13544</v>
      </c>
      <c r="J137" s="18">
        <v>1</v>
      </c>
      <c r="K137" s="18">
        <v>12</v>
      </c>
      <c r="L137" s="18">
        <v>100</v>
      </c>
      <c r="M137" s="18" t="s">
        <v>12701</v>
      </c>
      <c r="N137" s="676" t="s">
        <v>40</v>
      </c>
      <c r="O137" s="676"/>
      <c r="P137" s="184" t="s">
        <v>4664</v>
      </c>
      <c r="Q137" s="184">
        <v>2</v>
      </c>
      <c r="R137" s="677" t="s">
        <v>509</v>
      </c>
      <c r="S137" s="677">
        <v>6</v>
      </c>
      <c r="T137" s="675" t="s">
        <v>3619</v>
      </c>
      <c r="U137" s="675">
        <v>1</v>
      </c>
      <c r="V137" s="674" t="s">
        <v>4694</v>
      </c>
      <c r="W137" s="674">
        <v>3</v>
      </c>
      <c r="X137" s="674" t="s">
        <v>1166</v>
      </c>
      <c r="Y137" s="672">
        <v>2</v>
      </c>
      <c r="Z137" s="678" t="s">
        <v>469</v>
      </c>
      <c r="AA137" s="678">
        <v>3</v>
      </c>
      <c r="AB137" s="679" t="s">
        <v>693</v>
      </c>
      <c r="AC137" s="679">
        <v>3</v>
      </c>
      <c r="AD137" s="680" t="s">
        <v>8133</v>
      </c>
      <c r="AE137" s="680">
        <v>7</v>
      </c>
      <c r="AF137" s="681" t="s">
        <v>40</v>
      </c>
      <c r="AG137" s="681"/>
      <c r="AH137" s="18" t="s">
        <v>40</v>
      </c>
      <c r="AI137" s="18"/>
      <c r="AJ137" s="184" t="s">
        <v>40</v>
      </c>
      <c r="AK137" s="184"/>
      <c r="AL137" s="677" t="s">
        <v>40</v>
      </c>
      <c r="AM137" s="677"/>
    </row>
    <row r="138" spans="1:39" ht="12.75">
      <c r="A138" s="831" t="s">
        <v>3343</v>
      </c>
      <c r="B138" s="767" t="s">
        <v>4098</v>
      </c>
      <c r="C138" s="680">
        <v>5</v>
      </c>
      <c r="D138" s="54" t="e">
        <f t="shared" ca="1" si="21"/>
        <v>#VALUE!</v>
      </c>
      <c r="E138" s="54" t="str">
        <f ca="1">IFERROR(VLOOKUP(P138,Cennik!$A$4:$B488, 2, FALSE()) * Q138 + VLOOKUP(R138,Cennik!$A$4:$B488, 2, FALSE()) * S138 + VLOOKUP(T138,Cennik!$A$4:$B488, 2, FALSE()) * U138 + VLOOKUP(V138,Cennik!$A$4:$B488, 2, FALSE()) * W138 + VLOOKUP(X138,Cennik!$A$4:$B488, 2, FALSE()) * Y138 + VLOOKUP(Z138,Cennik!$A$4:$B488, 2, FALSE()) * AA138 + VLOOKUP(AB138,Cennik!$A$4:$B488, 2, FALSE()) * AC138 + VLOOKUP(AD138,Cennik!$A$4:$B488, 2, FALSE()) * AE138 + VLOOKUP(AF138,Cennik!$A$4:$B488, 2, FALSE()) * AG138 + VLOOKUP(AH138,Cennik!$A$4:$B488, 2, FALSE()) * AI138 + VLOOKUP(AJ138,Cennik!$A$4:$B488, 2, FALSE()) * AK138 + VLOOKUP(AL138,Cennik!$A$4:$B488, 2, FALSE()) * AM138 + VLOOKUP("Stamina",Cennik!$A$4:$B488,2,FALSE()) * L138,"Brak wartości")</f>
        <v>Brak wartości</v>
      </c>
      <c r="F138" s="18" t="s">
        <v>4099</v>
      </c>
      <c r="G138" s="18">
        <v>1</v>
      </c>
      <c r="H138" s="18" t="s">
        <v>4506</v>
      </c>
      <c r="I138" s="18" t="s">
        <v>13544</v>
      </c>
      <c r="J138" s="18">
        <v>1</v>
      </c>
      <c r="K138" s="18">
        <v>12</v>
      </c>
      <c r="L138" s="18">
        <v>100</v>
      </c>
      <c r="M138" s="18" t="s">
        <v>12701</v>
      </c>
      <c r="N138" s="676" t="s">
        <v>40</v>
      </c>
      <c r="O138" s="676"/>
      <c r="P138" s="184" t="s">
        <v>4664</v>
      </c>
      <c r="Q138" s="184">
        <v>3</v>
      </c>
      <c r="R138" s="677" t="s">
        <v>509</v>
      </c>
      <c r="S138" s="677">
        <v>7</v>
      </c>
      <c r="T138" s="675" t="s">
        <v>3619</v>
      </c>
      <c r="U138" s="675">
        <v>1</v>
      </c>
      <c r="V138" s="674" t="s">
        <v>4694</v>
      </c>
      <c r="W138" s="674">
        <v>3</v>
      </c>
      <c r="X138" s="674" t="s">
        <v>1166</v>
      </c>
      <c r="Y138" s="672">
        <v>3</v>
      </c>
      <c r="Z138" s="678" t="s">
        <v>469</v>
      </c>
      <c r="AA138" s="678">
        <v>4</v>
      </c>
      <c r="AB138" s="679" t="s">
        <v>693</v>
      </c>
      <c r="AC138" s="679">
        <v>4</v>
      </c>
      <c r="AD138" s="680" t="s">
        <v>8133</v>
      </c>
      <c r="AE138" s="680">
        <v>7</v>
      </c>
      <c r="AF138" s="681" t="s">
        <v>425</v>
      </c>
      <c r="AG138" s="681">
        <v>1</v>
      </c>
      <c r="AH138" s="18" t="s">
        <v>40</v>
      </c>
      <c r="AI138" s="18"/>
      <c r="AJ138" s="184" t="s">
        <v>40</v>
      </c>
      <c r="AK138" s="184"/>
      <c r="AL138" s="677" t="s">
        <v>40</v>
      </c>
      <c r="AM138" s="677"/>
    </row>
    <row r="139" spans="1:39" ht="12.75">
      <c r="A139" s="788"/>
      <c r="B139" s="788"/>
      <c r="C139" s="788"/>
      <c r="D139" s="788"/>
      <c r="E139" s="788"/>
      <c r="F139" s="788"/>
      <c r="G139" s="788"/>
      <c r="H139" s="788"/>
      <c r="I139" s="788"/>
      <c r="J139" s="788"/>
      <c r="K139" s="788"/>
      <c r="L139" s="788"/>
      <c r="M139" s="788"/>
      <c r="N139" s="788"/>
      <c r="O139" s="788"/>
      <c r="P139" s="788"/>
      <c r="Q139" s="788"/>
      <c r="R139" s="788"/>
      <c r="S139" s="788"/>
      <c r="T139" s="788"/>
      <c r="U139" s="788"/>
      <c r="V139" s="788"/>
      <c r="W139" s="788"/>
      <c r="X139" s="788"/>
      <c r="Y139" s="788"/>
      <c r="Z139" s="788"/>
      <c r="AA139" s="788"/>
      <c r="AB139" s="788"/>
      <c r="AC139" s="788"/>
      <c r="AD139" s="788"/>
      <c r="AE139" s="788"/>
      <c r="AF139" s="788"/>
      <c r="AG139" s="788"/>
      <c r="AH139" s="788"/>
      <c r="AI139" s="788"/>
      <c r="AJ139" s="788"/>
      <c r="AK139" s="788"/>
      <c r="AL139" s="788"/>
      <c r="AM139" s="788"/>
    </row>
    <row r="140" spans="1:39" ht="12.75">
      <c r="A140" s="682"/>
      <c r="B140" s="19"/>
      <c r="C140" s="19"/>
      <c r="D140" s="746"/>
      <c r="E140" s="746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</row>
    <row r="141" spans="1:39" ht="12.75">
      <c r="A141" s="788"/>
      <c r="B141" s="788"/>
      <c r="C141" s="788"/>
      <c r="D141" s="788"/>
      <c r="E141" s="788"/>
      <c r="F141" s="788"/>
      <c r="G141" s="788"/>
      <c r="H141" s="788"/>
      <c r="I141" s="788"/>
      <c r="J141" s="788"/>
      <c r="K141" s="788"/>
      <c r="L141" s="788"/>
      <c r="M141" s="788"/>
      <c r="N141" s="788"/>
      <c r="O141" s="788"/>
      <c r="P141" s="788"/>
      <c r="Q141" s="788"/>
      <c r="R141" s="788"/>
      <c r="S141" s="788"/>
      <c r="T141" s="788"/>
      <c r="U141" s="788"/>
      <c r="V141" s="788"/>
      <c r="W141" s="788"/>
      <c r="X141" s="788"/>
      <c r="Y141" s="788"/>
      <c r="Z141" s="788"/>
      <c r="AA141" s="788"/>
      <c r="AB141" s="788"/>
      <c r="AC141" s="788"/>
      <c r="AD141" s="788"/>
      <c r="AE141" s="788"/>
      <c r="AF141" s="788"/>
      <c r="AG141" s="788"/>
      <c r="AH141" s="788"/>
      <c r="AI141" s="788"/>
      <c r="AJ141" s="788"/>
      <c r="AK141" s="788"/>
      <c r="AL141" s="788"/>
      <c r="AM141" s="788"/>
    </row>
    <row r="142" spans="1:39" ht="12.75">
      <c r="A142" s="831" t="s">
        <v>3343</v>
      </c>
      <c r="B142" s="762" t="s">
        <v>4103</v>
      </c>
      <c r="C142" s="680">
        <v>1</v>
      </c>
      <c r="D142" s="54" t="e">
        <f t="shared" ref="D142:D146" ca="1" si="22">E142/G142</f>
        <v>#VALUE!</v>
      </c>
      <c r="E142" s="54" t="str">
        <f ca="1">IFERROR(VLOOKUP(P142,Cennik!$A$4:$B488, 2, FALSE()) * Q142 + VLOOKUP(R142,Cennik!$A$4:$B488, 2, FALSE()) * S142 + VLOOKUP(T142,Cennik!$A$4:$B488, 2, FALSE()) * U142 + VLOOKUP(V142,Cennik!$A$4:$B488, 2, FALSE()) * W142 + VLOOKUP(X142,Cennik!$A$4:$B488, 2, FALSE()) * Y142 + VLOOKUP(Z142,Cennik!$A$4:$B488, 2, FALSE()) * AA142 + VLOOKUP(AB142,Cennik!$A$4:$B488, 2, FALSE()) * AC142 + VLOOKUP(AD142,Cennik!$A$4:$B488, 2, FALSE()) * AE142 + VLOOKUP(AF142,Cennik!$A$4:$B488, 2, FALSE()) * AG142 + VLOOKUP(AH142,Cennik!$A$4:$B488, 2, FALSE()) * AI142 + VLOOKUP(AJ142,Cennik!$A$4:$B488, 2, FALSE()) * AK142 + VLOOKUP(AL142,Cennik!$A$4:$B488, 2, FALSE()) * AM142 + VLOOKUP("Stamina",Cennik!$A$4:$B488,2,FALSE()) * L142,"Brak wartości")</f>
        <v>Brak wartości</v>
      </c>
      <c r="F142" s="18" t="s">
        <v>4104</v>
      </c>
      <c r="G142" s="18">
        <v>1</v>
      </c>
      <c r="H142" s="18" t="s">
        <v>4506</v>
      </c>
      <c r="I142" s="18" t="s">
        <v>13544</v>
      </c>
      <c r="J142" s="18">
        <v>4</v>
      </c>
      <c r="K142" s="18">
        <v>5</v>
      </c>
      <c r="L142" s="18">
        <v>40</v>
      </c>
      <c r="M142" s="18" t="s">
        <v>12701</v>
      </c>
      <c r="N142" s="676" t="s">
        <v>40</v>
      </c>
      <c r="O142" s="676"/>
      <c r="P142" s="184" t="s">
        <v>4739</v>
      </c>
      <c r="Q142" s="184">
        <v>2</v>
      </c>
      <c r="R142" s="677" t="s">
        <v>500</v>
      </c>
      <c r="S142" s="677">
        <v>3</v>
      </c>
      <c r="T142" s="675" t="s">
        <v>40</v>
      </c>
      <c r="U142" s="675"/>
      <c r="V142" s="674" t="s">
        <v>40</v>
      </c>
      <c r="W142" s="674"/>
      <c r="X142" s="674" t="s">
        <v>40</v>
      </c>
      <c r="Y142" s="672"/>
      <c r="Z142" s="678" t="s">
        <v>40</v>
      </c>
      <c r="AA142" s="678"/>
      <c r="AB142" s="679" t="s">
        <v>40</v>
      </c>
      <c r="AC142" s="679"/>
      <c r="AD142" s="680" t="s">
        <v>40</v>
      </c>
      <c r="AE142" s="680"/>
      <c r="AF142" s="681" t="s">
        <v>40</v>
      </c>
      <c r="AG142" s="681"/>
      <c r="AH142" s="18" t="s">
        <v>40</v>
      </c>
      <c r="AI142" s="18"/>
      <c r="AJ142" s="184" t="s">
        <v>40</v>
      </c>
      <c r="AK142" s="184"/>
      <c r="AL142" s="677" t="s">
        <v>40</v>
      </c>
      <c r="AM142" s="677"/>
    </row>
    <row r="143" spans="1:39" ht="12.75">
      <c r="A143" s="831" t="s">
        <v>3343</v>
      </c>
      <c r="B143" s="762" t="s">
        <v>4109</v>
      </c>
      <c r="C143" s="680">
        <v>1</v>
      </c>
      <c r="D143" s="54" t="e">
        <f t="shared" ca="1" si="22"/>
        <v>#VALUE!</v>
      </c>
      <c r="E143" s="54" t="str">
        <f ca="1">IFERROR(VLOOKUP(P143,Cennik!$A$4:$B488, 2, FALSE()) * Q143 + VLOOKUP(R143,Cennik!$A$4:$B488, 2, FALSE()) * S143 + VLOOKUP(T143,Cennik!$A$4:$B488, 2, FALSE()) * U143 + VLOOKUP(V143,Cennik!$A$4:$B488, 2, FALSE()) * W143 + VLOOKUP(X143,Cennik!$A$4:$B488, 2, FALSE()) * Y143 + VLOOKUP(Z143,Cennik!$A$4:$B488, 2, FALSE()) * AA143 + VLOOKUP(AB143,Cennik!$A$4:$B488, 2, FALSE()) * AC143 + VLOOKUP(AD143,Cennik!$A$4:$B488, 2, FALSE()) * AE143 + VLOOKUP(AF143,Cennik!$A$4:$B488, 2, FALSE()) * AG143 + VLOOKUP(AH143,Cennik!$A$4:$B488, 2, FALSE()) * AI143 + VLOOKUP(AJ143,Cennik!$A$4:$B488, 2, FALSE()) * AK143 + VLOOKUP(AL143,Cennik!$A$4:$B488, 2, FALSE()) * AM143 + VLOOKUP("Stamina",Cennik!$A$4:$B488,2,FALSE()) * L143,"Brak wartości")</f>
        <v>Brak wartości</v>
      </c>
      <c r="F143" s="18" t="s">
        <v>4110</v>
      </c>
      <c r="G143" s="18">
        <v>1</v>
      </c>
      <c r="H143" s="18" t="s">
        <v>4506</v>
      </c>
      <c r="I143" s="18" t="s">
        <v>13544</v>
      </c>
      <c r="J143" s="18">
        <v>4</v>
      </c>
      <c r="K143" s="18">
        <v>5</v>
      </c>
      <c r="L143" s="18">
        <v>40</v>
      </c>
      <c r="M143" s="18" t="s">
        <v>12701</v>
      </c>
      <c r="N143" s="676" t="s">
        <v>40</v>
      </c>
      <c r="O143" s="676"/>
      <c r="P143" s="184" t="s">
        <v>4604</v>
      </c>
      <c r="Q143" s="184">
        <v>1</v>
      </c>
      <c r="R143" s="677" t="s">
        <v>1043</v>
      </c>
      <c r="S143" s="677">
        <v>1</v>
      </c>
      <c r="T143" s="675" t="s">
        <v>40</v>
      </c>
      <c r="U143" s="674"/>
      <c r="V143" s="674" t="s">
        <v>40</v>
      </c>
      <c r="W143" s="674"/>
      <c r="X143" s="674" t="s">
        <v>40</v>
      </c>
      <c r="Y143" s="672"/>
      <c r="Z143" s="678" t="s">
        <v>40</v>
      </c>
      <c r="AA143" s="678"/>
      <c r="AB143" s="679" t="s">
        <v>40</v>
      </c>
      <c r="AC143" s="679"/>
      <c r="AD143" s="680" t="s">
        <v>40</v>
      </c>
      <c r="AE143" s="680"/>
      <c r="AF143" s="681" t="s">
        <v>40</v>
      </c>
      <c r="AG143" s="681"/>
      <c r="AH143" s="18" t="s">
        <v>40</v>
      </c>
      <c r="AI143" s="18"/>
      <c r="AJ143" s="184" t="s">
        <v>40</v>
      </c>
      <c r="AK143" s="184"/>
      <c r="AL143" s="677" t="s">
        <v>40</v>
      </c>
      <c r="AM143" s="677"/>
    </row>
    <row r="144" spans="1:39" ht="12.75">
      <c r="A144" s="831" t="s">
        <v>3343</v>
      </c>
      <c r="B144" s="762" t="s">
        <v>4114</v>
      </c>
      <c r="C144" s="680">
        <v>1</v>
      </c>
      <c r="D144" s="54" t="e">
        <f t="shared" ca="1" si="22"/>
        <v>#VALUE!</v>
      </c>
      <c r="E144" s="54" t="str">
        <f ca="1">IFERROR(VLOOKUP(P144,Cennik!$A$4:$B488, 2, FALSE()) * Q144 + VLOOKUP(R144,Cennik!$A$4:$B488, 2, FALSE()) * S144 + VLOOKUP(T144,Cennik!$A$4:$B488, 2, FALSE()) * U144 + VLOOKUP(V144,Cennik!$A$4:$B488, 2, FALSE()) * W144 + VLOOKUP(X144,Cennik!$A$4:$B488, 2, FALSE()) * Y144 + VLOOKUP(Z144,Cennik!$A$4:$B488, 2, FALSE()) * AA144 + VLOOKUP(AB144,Cennik!$A$4:$B488, 2, FALSE()) * AC144 + VLOOKUP(AD144,Cennik!$A$4:$B488, 2, FALSE()) * AE144 + VLOOKUP(AF144,Cennik!$A$4:$B488, 2, FALSE()) * AG144 + VLOOKUP(AH144,Cennik!$A$4:$B488, 2, FALSE()) * AI144 + VLOOKUP(AJ144,Cennik!$A$4:$B488, 2, FALSE()) * AK144 + VLOOKUP(AL144,Cennik!$A$4:$B488, 2, FALSE()) * AM144 + VLOOKUP("Stamina",Cennik!$A$4:$B488,2,FALSE()) * L144,"Brak wartości")</f>
        <v>Brak wartości</v>
      </c>
      <c r="F144" s="18" t="s">
        <v>4115</v>
      </c>
      <c r="G144" s="18">
        <v>1</v>
      </c>
      <c r="H144" s="18" t="s">
        <v>4506</v>
      </c>
      <c r="I144" s="18" t="s">
        <v>13544</v>
      </c>
      <c r="J144" s="18">
        <v>4</v>
      </c>
      <c r="K144" s="18">
        <v>5</v>
      </c>
      <c r="L144" s="18">
        <v>40</v>
      </c>
      <c r="M144" s="18" t="s">
        <v>12701</v>
      </c>
      <c r="N144" s="676" t="s">
        <v>40</v>
      </c>
      <c r="O144" s="676"/>
      <c r="P144" s="184" t="s">
        <v>4604</v>
      </c>
      <c r="Q144" s="184">
        <v>1</v>
      </c>
      <c r="R144" s="677" t="s">
        <v>3602</v>
      </c>
      <c r="S144" s="677">
        <v>1</v>
      </c>
      <c r="T144" s="675" t="s">
        <v>1043</v>
      </c>
      <c r="U144" s="675">
        <v>1</v>
      </c>
      <c r="V144" s="674" t="s">
        <v>40</v>
      </c>
      <c r="W144" s="674"/>
      <c r="X144" s="674" t="s">
        <v>40</v>
      </c>
      <c r="Y144" s="672"/>
      <c r="Z144" s="678" t="s">
        <v>40</v>
      </c>
      <c r="AA144" s="678"/>
      <c r="AB144" s="679" t="s">
        <v>40</v>
      </c>
      <c r="AC144" s="679"/>
      <c r="AD144" s="680" t="s">
        <v>40</v>
      </c>
      <c r="AE144" s="680"/>
      <c r="AF144" s="681" t="s">
        <v>40</v>
      </c>
      <c r="AG144" s="681"/>
      <c r="AH144" s="18" t="s">
        <v>40</v>
      </c>
      <c r="AI144" s="18"/>
      <c r="AJ144" s="184" t="s">
        <v>40</v>
      </c>
      <c r="AK144" s="184"/>
      <c r="AL144" s="677" t="s">
        <v>40</v>
      </c>
      <c r="AM144" s="677"/>
    </row>
    <row r="145" spans="1:39" ht="12.75">
      <c r="A145" s="831" t="s">
        <v>3343</v>
      </c>
      <c r="B145" s="762" t="s">
        <v>4119</v>
      </c>
      <c r="C145" s="680">
        <v>1</v>
      </c>
      <c r="D145" s="54" t="e">
        <f t="shared" ca="1" si="22"/>
        <v>#VALUE!</v>
      </c>
      <c r="E145" s="54" t="str">
        <f ca="1">IFERROR(VLOOKUP(P145,Cennik!$A$4:$B488, 2, FALSE()) * Q145 + VLOOKUP(R145,Cennik!$A$4:$B488, 2, FALSE()) * S145 + VLOOKUP(T145,Cennik!$A$4:$B488, 2, FALSE()) * U145 + VLOOKUP(V145,Cennik!$A$4:$B488, 2, FALSE()) * W145 + VLOOKUP(X145,Cennik!$A$4:$B488, 2, FALSE()) * Y145 + VLOOKUP(Z145,Cennik!$A$4:$B488, 2, FALSE()) * AA145 + VLOOKUP(AB145,Cennik!$A$4:$B488, 2, FALSE()) * AC145 + VLOOKUP(AD145,Cennik!$A$4:$B488, 2, FALSE()) * AE145 + VLOOKUP(AF145,Cennik!$A$4:$B488, 2, FALSE()) * AG145 + VLOOKUP(AH145,Cennik!$A$4:$B488, 2, FALSE()) * AI145 + VLOOKUP(AJ145,Cennik!$A$4:$B488, 2, FALSE()) * AK145 + VLOOKUP(AL145,Cennik!$A$4:$B488, 2, FALSE()) * AM145 + VLOOKUP("Stamina",Cennik!$A$4:$B488,2,FALSE()) * L145,"Brak wartości")</f>
        <v>Brak wartości</v>
      </c>
      <c r="F145" s="18" t="s">
        <v>4120</v>
      </c>
      <c r="G145" s="18">
        <v>1</v>
      </c>
      <c r="H145" s="18" t="s">
        <v>4506</v>
      </c>
      <c r="I145" s="18" t="s">
        <v>13544</v>
      </c>
      <c r="J145" s="18">
        <v>4</v>
      </c>
      <c r="K145" s="18">
        <v>5</v>
      </c>
      <c r="L145" s="18">
        <v>50</v>
      </c>
      <c r="M145" s="18" t="s">
        <v>12701</v>
      </c>
      <c r="N145" s="676" t="s">
        <v>40</v>
      </c>
      <c r="O145" s="676"/>
      <c r="P145" s="184" t="s">
        <v>4604</v>
      </c>
      <c r="Q145" s="184">
        <v>1</v>
      </c>
      <c r="R145" s="677" t="s">
        <v>500</v>
      </c>
      <c r="S145" s="677">
        <v>4</v>
      </c>
      <c r="T145" s="675" t="s">
        <v>3602</v>
      </c>
      <c r="U145" s="675">
        <v>1</v>
      </c>
      <c r="V145" s="674" t="s">
        <v>1043</v>
      </c>
      <c r="W145" s="674">
        <v>2</v>
      </c>
      <c r="X145" s="674" t="s">
        <v>40</v>
      </c>
      <c r="Y145" s="672"/>
      <c r="Z145" s="678" t="s">
        <v>40</v>
      </c>
      <c r="AA145" s="678"/>
      <c r="AB145" s="679" t="s">
        <v>40</v>
      </c>
      <c r="AC145" s="679"/>
      <c r="AD145" s="680" t="s">
        <v>40</v>
      </c>
      <c r="AE145" s="680"/>
      <c r="AF145" s="681" t="s">
        <v>40</v>
      </c>
      <c r="AG145" s="681"/>
      <c r="AH145" s="18" t="s">
        <v>40</v>
      </c>
      <c r="AI145" s="18"/>
      <c r="AJ145" s="184" t="s">
        <v>40</v>
      </c>
      <c r="AK145" s="184"/>
      <c r="AL145" s="677" t="s">
        <v>40</v>
      </c>
      <c r="AM145" s="677"/>
    </row>
    <row r="146" spans="1:39" ht="12.75">
      <c r="A146" s="831" t="s">
        <v>3343</v>
      </c>
      <c r="B146" s="762" t="s">
        <v>4124</v>
      </c>
      <c r="C146" s="680">
        <v>1</v>
      </c>
      <c r="D146" s="54" t="e">
        <f t="shared" ca="1" si="22"/>
        <v>#VALUE!</v>
      </c>
      <c r="E146" s="54" t="str">
        <f ca="1">IFERROR(VLOOKUP(P146,Cennik!$A$4:$B488, 2, FALSE()) * Q146 + VLOOKUP(R146,Cennik!$A$4:$B488, 2, FALSE()) * S146 + VLOOKUP(T146,Cennik!$A$4:$B488, 2, FALSE()) * U146 + VLOOKUP(V146,Cennik!$A$4:$B488, 2, FALSE()) * W146 + VLOOKUP(X146,Cennik!$A$4:$B488, 2, FALSE()) * Y146 + VLOOKUP(Z146,Cennik!$A$4:$B488, 2, FALSE()) * AA146 + VLOOKUP(AB146,Cennik!$A$4:$B488, 2, FALSE()) * AC146 + VLOOKUP(AD146,Cennik!$A$4:$B488, 2, FALSE()) * AE146 + VLOOKUP(AF146,Cennik!$A$4:$B488, 2, FALSE()) * AG146 + VLOOKUP(AH146,Cennik!$A$4:$B488, 2, FALSE()) * AI146 + VLOOKUP(AJ146,Cennik!$A$4:$B488, 2, FALSE()) * AK146 + VLOOKUP(AL146,Cennik!$A$4:$B488, 2, FALSE()) * AM146 + VLOOKUP("Stamina",Cennik!$A$4:$B488,2,FALSE()) * L146,"Brak wartości")</f>
        <v>Brak wartości</v>
      </c>
      <c r="F146" s="18" t="s">
        <v>4125</v>
      </c>
      <c r="G146" s="18">
        <v>1</v>
      </c>
      <c r="H146" s="18" t="s">
        <v>4506</v>
      </c>
      <c r="I146" s="18" t="s">
        <v>13544</v>
      </c>
      <c r="J146" s="18">
        <v>4</v>
      </c>
      <c r="K146" s="18">
        <v>5</v>
      </c>
      <c r="L146" s="18">
        <v>40</v>
      </c>
      <c r="M146" s="18" t="s">
        <v>12701</v>
      </c>
      <c r="N146" s="676" t="s">
        <v>40</v>
      </c>
      <c r="O146" s="676"/>
      <c r="P146" s="184" t="s">
        <v>4604</v>
      </c>
      <c r="Q146" s="184">
        <v>1</v>
      </c>
      <c r="R146" s="677" t="s">
        <v>4679</v>
      </c>
      <c r="S146" s="677">
        <v>1</v>
      </c>
      <c r="T146" s="675" t="s">
        <v>3602</v>
      </c>
      <c r="U146" s="675">
        <v>1</v>
      </c>
      <c r="V146" s="674" t="s">
        <v>8133</v>
      </c>
      <c r="W146" s="674">
        <v>1</v>
      </c>
      <c r="X146" s="674" t="s">
        <v>1043</v>
      </c>
      <c r="Y146" s="674">
        <v>2</v>
      </c>
      <c r="Z146" s="678" t="s">
        <v>40</v>
      </c>
      <c r="AA146" s="678"/>
      <c r="AB146" s="679" t="s">
        <v>40</v>
      </c>
      <c r="AC146" s="679"/>
      <c r="AD146" s="680" t="s">
        <v>40</v>
      </c>
      <c r="AE146" s="680"/>
      <c r="AF146" s="681" t="s">
        <v>40</v>
      </c>
      <c r="AG146" s="681"/>
      <c r="AH146" s="18" t="s">
        <v>40</v>
      </c>
      <c r="AI146" s="18"/>
      <c r="AJ146" s="184" t="s">
        <v>40</v>
      </c>
      <c r="AK146" s="184"/>
      <c r="AL146" s="677" t="s">
        <v>40</v>
      </c>
      <c r="AM146" s="677"/>
    </row>
    <row r="147" spans="1:39" ht="12.75">
      <c r="A147" s="788"/>
      <c r="B147" s="788"/>
      <c r="C147" s="788"/>
      <c r="D147" s="788"/>
      <c r="E147" s="788"/>
      <c r="F147" s="788"/>
      <c r="G147" s="788"/>
      <c r="H147" s="788"/>
      <c r="I147" s="788"/>
      <c r="J147" s="788"/>
      <c r="K147" s="788"/>
      <c r="L147" s="788"/>
      <c r="M147" s="788"/>
      <c r="N147" s="788"/>
      <c r="O147" s="788"/>
      <c r="P147" s="788"/>
      <c r="Q147" s="788"/>
      <c r="R147" s="788"/>
      <c r="S147" s="788"/>
      <c r="T147" s="788"/>
      <c r="U147" s="788"/>
      <c r="V147" s="788"/>
      <c r="W147" s="788"/>
      <c r="X147" s="788"/>
      <c r="Y147" s="788"/>
      <c r="Z147" s="788"/>
      <c r="AA147" s="788"/>
      <c r="AB147" s="788"/>
      <c r="AC147" s="788"/>
      <c r="AD147" s="788"/>
      <c r="AE147" s="788"/>
      <c r="AF147" s="788"/>
      <c r="AG147" s="788"/>
      <c r="AH147" s="788"/>
      <c r="AI147" s="788"/>
      <c r="AJ147" s="788"/>
      <c r="AK147" s="788"/>
      <c r="AL147" s="788"/>
      <c r="AM147" s="788"/>
    </row>
    <row r="148" spans="1:39" ht="12.75">
      <c r="A148" s="831" t="s">
        <v>3343</v>
      </c>
      <c r="B148" s="793" t="s">
        <v>4129</v>
      </c>
      <c r="C148" s="680">
        <v>2</v>
      </c>
      <c r="D148" s="54" t="e">
        <f t="shared" ref="D148:D154" ca="1" si="23">E148/G148</f>
        <v>#VALUE!</v>
      </c>
      <c r="E148" s="54" t="str">
        <f ca="1">IFERROR(VLOOKUP(P148,Cennik!$A$4:$B488, 2, FALSE()) * Q148 + VLOOKUP(R148,Cennik!$A$4:$B488, 2, FALSE()) * S148 + VLOOKUP(T148,Cennik!$A$4:$B488, 2, FALSE()) * U148 + VLOOKUP(V148,Cennik!$A$4:$B488, 2, FALSE()) * W148 + VLOOKUP(X148,Cennik!$A$4:$B488, 2, FALSE()) * Y148 + VLOOKUP(Z148,Cennik!$A$4:$B488, 2, FALSE()) * AA148 + VLOOKUP(AB148,Cennik!$A$4:$B488, 2, FALSE()) * AC148 + VLOOKUP(AD148,Cennik!$A$4:$B488, 2, FALSE()) * AE148 + VLOOKUP(AF148,Cennik!$A$4:$B488, 2, FALSE()) * AG148 + VLOOKUP(AH148,Cennik!$A$4:$B488, 2, FALSE()) * AI148 + VLOOKUP(AJ148,Cennik!$A$4:$B488, 2, FALSE()) * AK148 + VLOOKUP(AL148,Cennik!$A$4:$B488, 2, FALSE()) * AM148 + VLOOKUP("Stamina",Cennik!$A$4:$B488,2,FALSE()) * L148,"Brak wartości")</f>
        <v>Brak wartości</v>
      </c>
      <c r="F148" s="18" t="s">
        <v>4130</v>
      </c>
      <c r="G148" s="18">
        <v>1</v>
      </c>
      <c r="H148" s="18" t="s">
        <v>4506</v>
      </c>
      <c r="I148" s="18" t="s">
        <v>13544</v>
      </c>
      <c r="J148" s="18">
        <v>4</v>
      </c>
      <c r="K148" s="18">
        <v>5</v>
      </c>
      <c r="L148" s="18">
        <v>40</v>
      </c>
      <c r="M148" s="18" t="s">
        <v>12701</v>
      </c>
      <c r="N148" s="676" t="s">
        <v>40</v>
      </c>
      <c r="O148" s="676"/>
      <c r="P148" s="184" t="s">
        <v>4604</v>
      </c>
      <c r="Q148" s="184">
        <v>2</v>
      </c>
      <c r="R148" s="677" t="s">
        <v>528</v>
      </c>
      <c r="S148" s="677">
        <v>1</v>
      </c>
      <c r="T148" s="675" t="s">
        <v>3607</v>
      </c>
      <c r="U148" s="675">
        <v>1</v>
      </c>
      <c r="V148" s="674" t="s">
        <v>1043</v>
      </c>
      <c r="W148" s="674">
        <v>2</v>
      </c>
      <c r="X148" s="674" t="s">
        <v>40</v>
      </c>
      <c r="Y148" s="672"/>
      <c r="Z148" s="678" t="s">
        <v>40</v>
      </c>
      <c r="AA148" s="678"/>
      <c r="AB148" s="679" t="s">
        <v>40</v>
      </c>
      <c r="AC148" s="679"/>
      <c r="AD148" s="680" t="s">
        <v>40</v>
      </c>
      <c r="AE148" s="680"/>
      <c r="AF148" s="681" t="s">
        <v>40</v>
      </c>
      <c r="AG148" s="681"/>
      <c r="AH148" s="18" t="s">
        <v>40</v>
      </c>
      <c r="AI148" s="18"/>
      <c r="AJ148" s="184" t="s">
        <v>40</v>
      </c>
      <c r="AK148" s="184"/>
      <c r="AL148" s="677" t="s">
        <v>40</v>
      </c>
      <c r="AM148" s="677"/>
    </row>
    <row r="149" spans="1:39" ht="12.75">
      <c r="A149" s="831" t="s">
        <v>3343</v>
      </c>
      <c r="B149" s="793" t="s">
        <v>4134</v>
      </c>
      <c r="C149" s="680">
        <v>2</v>
      </c>
      <c r="D149" s="54" t="e">
        <f t="shared" ca="1" si="23"/>
        <v>#VALUE!</v>
      </c>
      <c r="E149" s="54" t="str">
        <f ca="1">IFERROR(VLOOKUP(P149,Cennik!$A$4:$B488, 2, FALSE()) * Q149 + VLOOKUP(R149,Cennik!$A$4:$B488, 2, FALSE()) * S149 + VLOOKUP(T149,Cennik!$A$4:$B488, 2, FALSE()) * U149 + VLOOKUP(V149,Cennik!$A$4:$B488, 2, FALSE()) * W149 + VLOOKUP(X149,Cennik!$A$4:$B488, 2, FALSE()) * Y149 + VLOOKUP(Z149,Cennik!$A$4:$B488, 2, FALSE()) * AA149 + VLOOKUP(AB149,Cennik!$A$4:$B488, 2, FALSE()) * AC149 + VLOOKUP(AD149,Cennik!$A$4:$B488, 2, FALSE()) * AE149 + VLOOKUP(AF149,Cennik!$A$4:$B488, 2, FALSE()) * AG149 + VLOOKUP(AH149,Cennik!$A$4:$B488, 2, FALSE()) * AI149 + VLOOKUP(AJ149,Cennik!$A$4:$B488, 2, FALSE()) * AK149 + VLOOKUP(AL149,Cennik!$A$4:$B488, 2, FALSE()) * AM149 + VLOOKUP("Stamina",Cennik!$A$4:$B488,2,FALSE()) * L149,"Brak wartości")</f>
        <v>Brak wartości</v>
      </c>
      <c r="F149" s="18" t="s">
        <v>4135</v>
      </c>
      <c r="G149" s="18">
        <v>1</v>
      </c>
      <c r="H149" s="18" t="s">
        <v>4506</v>
      </c>
      <c r="I149" s="18" t="s">
        <v>13544</v>
      </c>
      <c r="J149" s="18">
        <v>4</v>
      </c>
      <c r="K149" s="18">
        <v>5</v>
      </c>
      <c r="L149" s="18">
        <v>40</v>
      </c>
      <c r="M149" s="18" t="s">
        <v>12701</v>
      </c>
      <c r="N149" s="676" t="s">
        <v>40</v>
      </c>
      <c r="O149" s="676"/>
      <c r="P149" s="184" t="s">
        <v>4604</v>
      </c>
      <c r="Q149" s="184">
        <v>2</v>
      </c>
      <c r="R149" s="677" t="s">
        <v>528</v>
      </c>
      <c r="S149" s="677">
        <v>1</v>
      </c>
      <c r="T149" s="675" t="s">
        <v>3607</v>
      </c>
      <c r="U149" s="675">
        <v>1</v>
      </c>
      <c r="V149" s="674" t="s">
        <v>1043</v>
      </c>
      <c r="W149" s="674">
        <v>3</v>
      </c>
      <c r="X149" s="674" t="s">
        <v>40</v>
      </c>
      <c r="Y149" s="672"/>
      <c r="Z149" s="678" t="s">
        <v>40</v>
      </c>
      <c r="AA149" s="678"/>
      <c r="AB149" s="679" t="s">
        <v>40</v>
      </c>
      <c r="AC149" s="679"/>
      <c r="AD149" s="680" t="s">
        <v>40</v>
      </c>
      <c r="AE149" s="680"/>
      <c r="AF149" s="681" t="s">
        <v>40</v>
      </c>
      <c r="AG149" s="681"/>
      <c r="AH149" s="18" t="s">
        <v>40</v>
      </c>
      <c r="AI149" s="18"/>
      <c r="AJ149" s="184" t="s">
        <v>40</v>
      </c>
      <c r="AK149" s="184"/>
      <c r="AL149" s="677" t="s">
        <v>40</v>
      </c>
      <c r="AM149" s="677"/>
    </row>
    <row r="150" spans="1:39" ht="12.75">
      <c r="A150" s="831" t="s">
        <v>3343</v>
      </c>
      <c r="B150" s="793" t="s">
        <v>4139</v>
      </c>
      <c r="C150" s="680">
        <v>2</v>
      </c>
      <c r="D150" s="54" t="e">
        <f t="shared" ca="1" si="23"/>
        <v>#VALUE!</v>
      </c>
      <c r="E150" s="54" t="str">
        <f ca="1">IFERROR(VLOOKUP(P150,Cennik!$A$4:$B488, 2, FALSE()) * Q150 + VLOOKUP(R150,Cennik!$A$4:$B488, 2, FALSE()) * S150 + VLOOKUP(T150,Cennik!$A$4:$B488, 2, FALSE()) * U150 + VLOOKUP(V150,Cennik!$A$4:$B488, 2, FALSE()) * W150 + VLOOKUP(X150,Cennik!$A$4:$B488, 2, FALSE()) * Y150 + VLOOKUP(Z150,Cennik!$A$4:$B488, 2, FALSE()) * AA150 + VLOOKUP(AB150,Cennik!$A$4:$B488, 2, FALSE()) * AC150 + VLOOKUP(AD150,Cennik!$A$4:$B488, 2, FALSE()) * AE150 + VLOOKUP(AF150,Cennik!$A$4:$B488, 2, FALSE()) * AG150 + VLOOKUP(AH150,Cennik!$A$4:$B488, 2, FALSE()) * AI150 + VLOOKUP(AJ150,Cennik!$A$4:$B488, 2, FALSE()) * AK150 + VLOOKUP(AL150,Cennik!$A$4:$B488, 2, FALSE()) * AM150 + VLOOKUP("Stamina",Cennik!$A$4:$B488,2,FALSE()) * L150,"Brak wartości")</f>
        <v>Brak wartości</v>
      </c>
      <c r="F150" s="18" t="s">
        <v>4140</v>
      </c>
      <c r="G150" s="18">
        <v>1</v>
      </c>
      <c r="H150" s="18" t="s">
        <v>4506</v>
      </c>
      <c r="I150" s="18" t="s">
        <v>13544</v>
      </c>
      <c r="J150" s="18">
        <v>4</v>
      </c>
      <c r="K150" s="18">
        <v>5</v>
      </c>
      <c r="L150" s="18">
        <v>50</v>
      </c>
      <c r="M150" s="18" t="s">
        <v>12701</v>
      </c>
      <c r="N150" s="676" t="s">
        <v>40</v>
      </c>
      <c r="O150" s="676"/>
      <c r="P150" s="184" t="s">
        <v>4604</v>
      </c>
      <c r="Q150" s="184">
        <v>3</v>
      </c>
      <c r="R150" s="677" t="s">
        <v>528</v>
      </c>
      <c r="S150" s="677">
        <v>2</v>
      </c>
      <c r="T150" s="675" t="s">
        <v>3607</v>
      </c>
      <c r="U150" s="675">
        <v>1</v>
      </c>
      <c r="V150" s="674" t="s">
        <v>1043</v>
      </c>
      <c r="W150" s="674">
        <v>3</v>
      </c>
      <c r="X150" s="674" t="s">
        <v>40</v>
      </c>
      <c r="Y150" s="672"/>
      <c r="Z150" s="678" t="s">
        <v>40</v>
      </c>
      <c r="AA150" s="678"/>
      <c r="AB150" s="679" t="s">
        <v>40</v>
      </c>
      <c r="AC150" s="679"/>
      <c r="AD150" s="680" t="s">
        <v>40</v>
      </c>
      <c r="AE150" s="680"/>
      <c r="AF150" s="681" t="s">
        <v>40</v>
      </c>
      <c r="AG150" s="681"/>
      <c r="AH150" s="18" t="s">
        <v>40</v>
      </c>
      <c r="AI150" s="18"/>
      <c r="AJ150" s="184" t="s">
        <v>40</v>
      </c>
      <c r="AK150" s="184"/>
      <c r="AL150" s="677" t="s">
        <v>40</v>
      </c>
      <c r="AM150" s="677"/>
    </row>
    <row r="151" spans="1:39" ht="12.75">
      <c r="A151" s="831" t="s">
        <v>3343</v>
      </c>
      <c r="B151" s="793" t="s">
        <v>4144</v>
      </c>
      <c r="C151" s="680">
        <v>2</v>
      </c>
      <c r="D151" s="54" t="e">
        <f t="shared" ca="1" si="23"/>
        <v>#VALUE!</v>
      </c>
      <c r="E151" s="54" t="str">
        <f ca="1">IFERROR(VLOOKUP(P151,Cennik!$A$4:$B488, 2, FALSE()) * Q151 + VLOOKUP(R151,Cennik!$A$4:$B488, 2, FALSE()) * S151 + VLOOKUP(T151,Cennik!$A$4:$B488, 2, FALSE()) * U151 + VLOOKUP(V151,Cennik!$A$4:$B488, 2, FALSE()) * W151 + VLOOKUP(X151,Cennik!$A$4:$B488, 2, FALSE()) * Y151 + VLOOKUP(Z151,Cennik!$A$4:$B488, 2, FALSE()) * AA151 + VLOOKUP(AB151,Cennik!$A$4:$B488, 2, FALSE()) * AC151 + VLOOKUP(AD151,Cennik!$A$4:$B488, 2, FALSE()) * AE151 + VLOOKUP(AF151,Cennik!$A$4:$B488, 2, FALSE()) * AG151 + VLOOKUP(AH151,Cennik!$A$4:$B488, 2, FALSE()) * AI151 + VLOOKUP(AJ151,Cennik!$A$4:$B488, 2, FALSE()) * AK151 + VLOOKUP(AL151,Cennik!$A$4:$B488, 2, FALSE()) * AM151 + VLOOKUP("Stamina",Cennik!$A$4:$B488,2,FALSE()) * L151,"Brak wartości")</f>
        <v>Brak wartości</v>
      </c>
      <c r="F151" s="18" t="s">
        <v>4145</v>
      </c>
      <c r="G151" s="18">
        <v>1</v>
      </c>
      <c r="H151" s="18" t="s">
        <v>4506</v>
      </c>
      <c r="I151" s="18" t="s">
        <v>13544</v>
      </c>
      <c r="J151" s="18">
        <v>4</v>
      </c>
      <c r="K151" s="18">
        <v>5</v>
      </c>
      <c r="L151" s="18">
        <v>50</v>
      </c>
      <c r="M151" s="18" t="s">
        <v>12701</v>
      </c>
      <c r="N151" s="676" t="s">
        <v>40</v>
      </c>
      <c r="O151" s="676"/>
      <c r="P151" s="184" t="s">
        <v>4604</v>
      </c>
      <c r="Q151" s="184">
        <v>3</v>
      </c>
      <c r="R151" s="677" t="s">
        <v>528</v>
      </c>
      <c r="S151" s="677">
        <v>2</v>
      </c>
      <c r="T151" s="675" t="s">
        <v>3607</v>
      </c>
      <c r="U151" s="675">
        <v>1</v>
      </c>
      <c r="V151" s="674" t="s">
        <v>1043</v>
      </c>
      <c r="W151" s="674">
        <v>3</v>
      </c>
      <c r="X151" s="674" t="s">
        <v>4679</v>
      </c>
      <c r="Y151" s="672">
        <v>1</v>
      </c>
      <c r="Z151" s="678" t="s">
        <v>40</v>
      </c>
      <c r="AA151" s="678"/>
      <c r="AB151" s="679" t="s">
        <v>40</v>
      </c>
      <c r="AC151" s="679"/>
      <c r="AD151" s="680" t="s">
        <v>40</v>
      </c>
      <c r="AE151" s="680"/>
      <c r="AF151" s="681" t="s">
        <v>40</v>
      </c>
      <c r="AG151" s="681"/>
      <c r="AH151" s="18" t="s">
        <v>40</v>
      </c>
      <c r="AI151" s="18"/>
      <c r="AJ151" s="184" t="s">
        <v>40</v>
      </c>
      <c r="AK151" s="184"/>
      <c r="AL151" s="677" t="s">
        <v>40</v>
      </c>
      <c r="AM151" s="677"/>
    </row>
    <row r="152" spans="1:39" ht="12.75">
      <c r="A152" s="831" t="s">
        <v>3343</v>
      </c>
      <c r="B152" s="793" t="s">
        <v>4149</v>
      </c>
      <c r="C152" s="680">
        <v>2</v>
      </c>
      <c r="D152" s="54" t="e">
        <f t="shared" ca="1" si="23"/>
        <v>#VALUE!</v>
      </c>
      <c r="E152" s="54" t="str">
        <f ca="1">IFERROR(VLOOKUP(P152,Cennik!$A$4:$B488, 2, FALSE()) * Q152 + VLOOKUP(R152,Cennik!$A$4:$B488, 2, FALSE()) * S152 + VLOOKUP(T152,Cennik!$A$4:$B488, 2, FALSE()) * U152 + VLOOKUP(V152,Cennik!$A$4:$B488, 2, FALSE()) * W152 + VLOOKUP(X152,Cennik!$A$4:$B488, 2, FALSE()) * Y152 + VLOOKUP(Z152,Cennik!$A$4:$B488, 2, FALSE()) * AA152 + VLOOKUP(AB152,Cennik!$A$4:$B488, 2, FALSE()) * AC152 + VLOOKUP(AD152,Cennik!$A$4:$B488, 2, FALSE()) * AE152 + VLOOKUP(AF152,Cennik!$A$4:$B488, 2, FALSE()) * AG152 + VLOOKUP(AH152,Cennik!$A$4:$B488, 2, FALSE()) * AI152 + VLOOKUP(AJ152,Cennik!$A$4:$B488, 2, FALSE()) * AK152 + VLOOKUP(AL152,Cennik!$A$4:$B488, 2, FALSE()) * AM152 + VLOOKUP("Stamina",Cennik!$A$4:$B488,2,FALSE()) * L152,"Brak wartości")</f>
        <v>Brak wartości</v>
      </c>
      <c r="F152" s="18" t="s">
        <v>4150</v>
      </c>
      <c r="G152" s="18">
        <v>1</v>
      </c>
      <c r="H152" s="18" t="s">
        <v>4506</v>
      </c>
      <c r="I152" s="18" t="s">
        <v>13544</v>
      </c>
      <c r="J152" s="18">
        <v>4</v>
      </c>
      <c r="K152" s="18">
        <v>5</v>
      </c>
      <c r="L152" s="18">
        <v>50</v>
      </c>
      <c r="M152" s="18" t="s">
        <v>12701</v>
      </c>
      <c r="N152" s="676" t="s">
        <v>40</v>
      </c>
      <c r="O152" s="676"/>
      <c r="P152" s="184" t="s">
        <v>4604</v>
      </c>
      <c r="Q152" s="184">
        <v>3</v>
      </c>
      <c r="R152" s="677" t="s">
        <v>528</v>
      </c>
      <c r="S152" s="677">
        <v>3</v>
      </c>
      <c r="T152" s="675" t="s">
        <v>3607</v>
      </c>
      <c r="U152" s="675">
        <v>1</v>
      </c>
      <c r="V152" s="674" t="s">
        <v>1043</v>
      </c>
      <c r="W152" s="674">
        <v>3</v>
      </c>
      <c r="X152" s="674" t="s">
        <v>4679</v>
      </c>
      <c r="Y152" s="672">
        <v>1</v>
      </c>
      <c r="Z152" s="678" t="s">
        <v>8133</v>
      </c>
      <c r="AA152" s="678">
        <v>1</v>
      </c>
      <c r="AB152" s="679" t="s">
        <v>40</v>
      </c>
      <c r="AC152" s="679"/>
      <c r="AD152" s="680" t="s">
        <v>40</v>
      </c>
      <c r="AE152" s="680"/>
      <c r="AF152" s="681" t="s">
        <v>40</v>
      </c>
      <c r="AG152" s="681"/>
      <c r="AH152" s="18" t="s">
        <v>40</v>
      </c>
      <c r="AI152" s="18"/>
      <c r="AJ152" s="184" t="s">
        <v>40</v>
      </c>
      <c r="AK152" s="184"/>
      <c r="AL152" s="677" t="s">
        <v>40</v>
      </c>
      <c r="AM152" s="677"/>
    </row>
    <row r="153" spans="1:39" ht="12.75">
      <c r="A153" s="831" t="s">
        <v>3343</v>
      </c>
      <c r="B153" s="793" t="s">
        <v>4154</v>
      </c>
      <c r="C153" s="680">
        <v>2</v>
      </c>
      <c r="D153" s="54" t="e">
        <f t="shared" ca="1" si="23"/>
        <v>#VALUE!</v>
      </c>
      <c r="E153" s="54" t="str">
        <f ca="1">IFERROR(VLOOKUP(P153,Cennik!$A$4:$B488, 2, FALSE()) * Q153 + VLOOKUP(R153,Cennik!$A$4:$B488, 2, FALSE()) * S153 + VLOOKUP(T153,Cennik!$A$4:$B488, 2, FALSE()) * U153 + VLOOKUP(V153,Cennik!$A$4:$B488, 2, FALSE()) * W153 + VLOOKUP(X153,Cennik!$A$4:$B488, 2, FALSE()) * Y153 + VLOOKUP(Z153,Cennik!$A$4:$B488, 2, FALSE()) * AA153 + VLOOKUP(AB153,Cennik!$A$4:$B488, 2, FALSE()) * AC153 + VLOOKUP(AD153,Cennik!$A$4:$B488, 2, FALSE()) * AE153 + VLOOKUP(AF153,Cennik!$A$4:$B488, 2, FALSE()) * AG153 + VLOOKUP(AH153,Cennik!$A$4:$B488, 2, FALSE()) * AI153 + VLOOKUP(AJ153,Cennik!$A$4:$B488, 2, FALSE()) * AK153 + VLOOKUP(AL153,Cennik!$A$4:$B488, 2, FALSE()) * AM153 + VLOOKUP("Stamina",Cennik!$A$4:$B488,2,FALSE()) * L153,"Brak wartości")</f>
        <v>Brak wartości</v>
      </c>
      <c r="F153" s="18" t="s">
        <v>4155</v>
      </c>
      <c r="G153" s="18">
        <v>1</v>
      </c>
      <c r="H153" s="18" t="s">
        <v>4506</v>
      </c>
      <c r="I153" s="18" t="s">
        <v>13544</v>
      </c>
      <c r="J153" s="18">
        <v>4</v>
      </c>
      <c r="K153" s="18">
        <v>5</v>
      </c>
      <c r="L153" s="18">
        <v>50</v>
      </c>
      <c r="M153" s="18" t="s">
        <v>12701</v>
      </c>
      <c r="N153" s="676" t="s">
        <v>40</v>
      </c>
      <c r="O153" s="676"/>
      <c r="P153" s="184" t="s">
        <v>4604</v>
      </c>
      <c r="Q153" s="184">
        <v>4</v>
      </c>
      <c r="R153" s="677" t="s">
        <v>528</v>
      </c>
      <c r="S153" s="677">
        <v>3</v>
      </c>
      <c r="T153" s="675" t="s">
        <v>3607</v>
      </c>
      <c r="U153" s="675">
        <v>1</v>
      </c>
      <c r="V153" s="674" t="s">
        <v>1043</v>
      </c>
      <c r="W153" s="674">
        <v>4</v>
      </c>
      <c r="X153" s="674" t="s">
        <v>4679</v>
      </c>
      <c r="Y153" s="672">
        <v>1</v>
      </c>
      <c r="Z153" s="678" t="s">
        <v>8133</v>
      </c>
      <c r="AA153" s="678">
        <v>1</v>
      </c>
      <c r="AB153" s="679" t="s">
        <v>40</v>
      </c>
      <c r="AC153" s="679"/>
      <c r="AD153" s="680" t="s">
        <v>40</v>
      </c>
      <c r="AE153" s="680"/>
      <c r="AF153" s="681" t="s">
        <v>40</v>
      </c>
      <c r="AG153" s="681"/>
      <c r="AH153" s="18" t="s">
        <v>40</v>
      </c>
      <c r="AI153" s="18"/>
      <c r="AJ153" s="184" t="s">
        <v>40</v>
      </c>
      <c r="AK153" s="184"/>
      <c r="AL153" s="677" t="s">
        <v>40</v>
      </c>
      <c r="AM153" s="677"/>
    </row>
    <row r="154" spans="1:39" ht="12.75">
      <c r="A154" s="831" t="s">
        <v>3343</v>
      </c>
      <c r="B154" s="793" t="s">
        <v>4159</v>
      </c>
      <c r="C154" s="680">
        <v>2</v>
      </c>
      <c r="D154" s="54" t="e">
        <f t="shared" ca="1" si="23"/>
        <v>#VALUE!</v>
      </c>
      <c r="E154" s="54" t="str">
        <f ca="1">IFERROR(VLOOKUP(P154,Cennik!$A$4:$B488, 2, FALSE()) * Q154 + VLOOKUP(R154,Cennik!$A$4:$B488, 2, FALSE()) * S154 + VLOOKUP(T154,Cennik!$A$4:$B488, 2, FALSE()) * U154 + VLOOKUP(V154,Cennik!$A$4:$B488, 2, FALSE()) * W154 + VLOOKUP(X154,Cennik!$A$4:$B488, 2, FALSE()) * Y154 + VLOOKUP(Z154,Cennik!$A$4:$B488, 2, FALSE()) * AA154 + VLOOKUP(AB154,Cennik!$A$4:$B488, 2, FALSE()) * AC154 + VLOOKUP(AD154,Cennik!$A$4:$B488, 2, FALSE()) * AE154 + VLOOKUP(AF154,Cennik!$A$4:$B488, 2, FALSE()) * AG154 + VLOOKUP(AH154,Cennik!$A$4:$B488, 2, FALSE()) * AI154 + VLOOKUP(AJ154,Cennik!$A$4:$B488, 2, FALSE()) * AK154 + VLOOKUP(AL154,Cennik!$A$4:$B488, 2, FALSE()) * AM154 + VLOOKUP("Stamina",Cennik!$A$4:$B488,2,FALSE()) * L154,"Brak wartości")</f>
        <v>Brak wartości</v>
      </c>
      <c r="F154" s="18" t="s">
        <v>4160</v>
      </c>
      <c r="G154" s="18">
        <v>1</v>
      </c>
      <c r="H154" s="18" t="s">
        <v>4506</v>
      </c>
      <c r="I154" s="18" t="s">
        <v>13544</v>
      </c>
      <c r="J154" s="18">
        <v>4</v>
      </c>
      <c r="K154" s="18">
        <v>5</v>
      </c>
      <c r="L154" s="18">
        <v>50</v>
      </c>
      <c r="M154" s="18" t="s">
        <v>12701</v>
      </c>
      <c r="N154" s="676" t="s">
        <v>40</v>
      </c>
      <c r="O154" s="676"/>
      <c r="P154" s="184" t="s">
        <v>4604</v>
      </c>
      <c r="Q154" s="184">
        <v>4</v>
      </c>
      <c r="R154" s="677" t="s">
        <v>528</v>
      </c>
      <c r="S154" s="677">
        <v>4</v>
      </c>
      <c r="T154" s="675" t="s">
        <v>3607</v>
      </c>
      <c r="U154" s="675">
        <v>1</v>
      </c>
      <c r="V154" s="674" t="s">
        <v>1043</v>
      </c>
      <c r="W154" s="674">
        <v>4</v>
      </c>
      <c r="X154" s="674" t="s">
        <v>4679</v>
      </c>
      <c r="Y154" s="672">
        <v>1</v>
      </c>
      <c r="Z154" s="678" t="s">
        <v>8133</v>
      </c>
      <c r="AA154" s="678">
        <v>2</v>
      </c>
      <c r="AB154" s="679" t="s">
        <v>40</v>
      </c>
      <c r="AC154" s="679"/>
      <c r="AD154" s="680" t="s">
        <v>40</v>
      </c>
      <c r="AE154" s="680"/>
      <c r="AF154" s="681" t="s">
        <v>40</v>
      </c>
      <c r="AG154" s="681"/>
      <c r="AH154" s="18" t="s">
        <v>40</v>
      </c>
      <c r="AI154" s="18"/>
      <c r="AJ154" s="184" t="s">
        <v>40</v>
      </c>
      <c r="AK154" s="184"/>
      <c r="AL154" s="677" t="s">
        <v>40</v>
      </c>
      <c r="AM154" s="677"/>
    </row>
    <row r="155" spans="1:39" ht="12.75">
      <c r="A155" s="788"/>
      <c r="B155" s="788"/>
      <c r="C155" s="788"/>
      <c r="D155" s="788"/>
      <c r="E155" s="788"/>
      <c r="F155" s="788"/>
      <c r="G155" s="788"/>
      <c r="H155" s="788"/>
      <c r="I155" s="788"/>
      <c r="J155" s="788"/>
      <c r="K155" s="788"/>
      <c r="L155" s="788"/>
      <c r="M155" s="788"/>
      <c r="N155" s="788"/>
      <c r="O155" s="788"/>
      <c r="P155" s="788"/>
      <c r="Q155" s="788"/>
      <c r="R155" s="788"/>
      <c r="S155" s="788"/>
      <c r="T155" s="788"/>
      <c r="U155" s="788"/>
      <c r="V155" s="788"/>
      <c r="W155" s="788"/>
      <c r="X155" s="788"/>
      <c r="Y155" s="788"/>
      <c r="Z155" s="788"/>
      <c r="AA155" s="788"/>
      <c r="AB155" s="788"/>
      <c r="AC155" s="788"/>
      <c r="AD155" s="788"/>
      <c r="AE155" s="788"/>
      <c r="AF155" s="788"/>
      <c r="AG155" s="788"/>
      <c r="AH155" s="788"/>
      <c r="AI155" s="788"/>
      <c r="AJ155" s="788"/>
      <c r="AK155" s="788"/>
      <c r="AL155" s="788"/>
      <c r="AM155" s="788"/>
    </row>
    <row r="156" spans="1:39" ht="12.75">
      <c r="A156" s="831" t="s">
        <v>3343</v>
      </c>
      <c r="B156" s="300" t="s">
        <v>4164</v>
      </c>
      <c r="C156" s="680">
        <v>3</v>
      </c>
      <c r="D156" s="54" t="e">
        <f t="shared" ref="D156:D163" ca="1" si="24">E156/G156</f>
        <v>#VALUE!</v>
      </c>
      <c r="E156" s="54" t="str">
        <f ca="1">IFERROR(VLOOKUP(P156,Cennik!$A$4:$B488, 2, FALSE()) * Q156 + VLOOKUP(R156,Cennik!$A$4:$B488, 2, FALSE()) * S156 + VLOOKUP(T156,Cennik!$A$4:$B488, 2, FALSE()) * U156 + VLOOKUP(V156,Cennik!$A$4:$B488, 2, FALSE()) * W156 + VLOOKUP(X156,Cennik!$A$4:$B488, 2, FALSE()) * Y156 + VLOOKUP(Z156,Cennik!$A$4:$B488, 2, FALSE()) * AA156 + VLOOKUP(AB156,Cennik!$A$4:$B488, 2, FALSE()) * AC156 + VLOOKUP(AD156,Cennik!$A$4:$B488, 2, FALSE()) * AE156 + VLOOKUP(AF156,Cennik!$A$4:$B488, 2, FALSE()) * AG156 + VLOOKUP(AH156,Cennik!$A$4:$B488, 2, FALSE()) * AI156 + VLOOKUP(AJ156,Cennik!$A$4:$B488, 2, FALSE()) * AK156 + VLOOKUP(AL156,Cennik!$A$4:$B488, 2, FALSE()) * AM156 + VLOOKUP("Stamina",Cennik!$A$4:$B488,2,FALSE()) * L156,"Brak wartości")</f>
        <v>Brak wartości</v>
      </c>
      <c r="F156" s="18" t="s">
        <v>4165</v>
      </c>
      <c r="G156" s="18">
        <v>1</v>
      </c>
      <c r="H156" s="18" t="s">
        <v>4506</v>
      </c>
      <c r="I156" s="18" t="s">
        <v>13544</v>
      </c>
      <c r="J156" s="18">
        <v>4</v>
      </c>
      <c r="K156" s="18">
        <v>5</v>
      </c>
      <c r="L156" s="18">
        <v>60</v>
      </c>
      <c r="M156" s="18" t="s">
        <v>12701</v>
      </c>
      <c r="N156" s="676" t="s">
        <v>40</v>
      </c>
      <c r="O156" s="676"/>
      <c r="P156" s="184" t="s">
        <v>4624</v>
      </c>
      <c r="Q156" s="184">
        <v>3</v>
      </c>
      <c r="R156" s="677" t="s">
        <v>533</v>
      </c>
      <c r="S156" s="677">
        <v>4</v>
      </c>
      <c r="T156" s="675" t="s">
        <v>3611</v>
      </c>
      <c r="U156" s="675">
        <v>1</v>
      </c>
      <c r="V156" s="674" t="s">
        <v>1043</v>
      </c>
      <c r="W156" s="674">
        <v>5</v>
      </c>
      <c r="X156" s="674" t="s">
        <v>4679</v>
      </c>
      <c r="Y156" s="672">
        <v>2</v>
      </c>
      <c r="Z156" s="678" t="s">
        <v>8133</v>
      </c>
      <c r="AA156" s="678">
        <v>3</v>
      </c>
      <c r="AB156" s="679" t="s">
        <v>40</v>
      </c>
      <c r="AC156" s="679"/>
      <c r="AD156" s="680" t="s">
        <v>40</v>
      </c>
      <c r="AE156" s="680"/>
      <c r="AF156" s="681" t="s">
        <v>40</v>
      </c>
      <c r="AG156" s="681"/>
      <c r="AH156" s="18" t="s">
        <v>40</v>
      </c>
      <c r="AI156" s="18"/>
      <c r="AJ156" s="184" t="s">
        <v>40</v>
      </c>
      <c r="AK156" s="184"/>
      <c r="AL156" s="677" t="s">
        <v>40</v>
      </c>
      <c r="AM156" s="677"/>
    </row>
    <row r="157" spans="1:39" ht="12.75">
      <c r="A157" s="831" t="s">
        <v>3343</v>
      </c>
      <c r="B157" s="300" t="s">
        <v>4169</v>
      </c>
      <c r="C157" s="680">
        <v>3</v>
      </c>
      <c r="D157" s="54" t="e">
        <f t="shared" ca="1" si="24"/>
        <v>#VALUE!</v>
      </c>
      <c r="E157" s="54" t="str">
        <f ca="1">IFERROR(VLOOKUP(P157,Cennik!$A$4:$B488, 2, FALSE()) * Q157 + VLOOKUP(R157,Cennik!$A$4:$B488, 2, FALSE()) * S157 + VLOOKUP(T157,Cennik!$A$4:$B488, 2, FALSE()) * U157 + VLOOKUP(V157,Cennik!$A$4:$B488, 2, FALSE()) * W157 + VLOOKUP(X157,Cennik!$A$4:$B488, 2, FALSE()) * Y157 + VLOOKUP(Z157,Cennik!$A$4:$B488, 2, FALSE()) * AA157 + VLOOKUP(AB157,Cennik!$A$4:$B488, 2, FALSE()) * AC157 + VLOOKUP(AD157,Cennik!$A$4:$B488, 2, FALSE()) * AE157 + VLOOKUP(AF157,Cennik!$A$4:$B488, 2, FALSE()) * AG157 + VLOOKUP(AH157,Cennik!$A$4:$B488, 2, FALSE()) * AI157 + VLOOKUP(AJ157,Cennik!$A$4:$B488, 2, FALSE()) * AK157 + VLOOKUP(AL157,Cennik!$A$4:$B488, 2, FALSE()) * AM157 + VLOOKUP("Stamina",Cennik!$A$4:$B488,2,FALSE()) * L157,"Brak wartości")</f>
        <v>Brak wartości</v>
      </c>
      <c r="F157" s="18" t="s">
        <v>4170</v>
      </c>
      <c r="G157" s="18">
        <v>1</v>
      </c>
      <c r="H157" s="18" t="s">
        <v>4506</v>
      </c>
      <c r="I157" s="18" t="s">
        <v>13544</v>
      </c>
      <c r="J157" s="18">
        <v>4.5</v>
      </c>
      <c r="K157" s="18">
        <v>5</v>
      </c>
      <c r="L157" s="18">
        <v>60</v>
      </c>
      <c r="M157" s="18" t="s">
        <v>12701</v>
      </c>
      <c r="N157" s="676" t="s">
        <v>40</v>
      </c>
      <c r="O157" s="676"/>
      <c r="P157" s="184" t="s">
        <v>4624</v>
      </c>
      <c r="Q157" s="184">
        <v>3</v>
      </c>
      <c r="R157" s="677" t="s">
        <v>533</v>
      </c>
      <c r="S157" s="677">
        <v>4</v>
      </c>
      <c r="T157" s="675" t="s">
        <v>3611</v>
      </c>
      <c r="U157" s="675">
        <v>1</v>
      </c>
      <c r="V157" s="674" t="s">
        <v>1043</v>
      </c>
      <c r="W157" s="674">
        <v>5</v>
      </c>
      <c r="X157" s="674" t="s">
        <v>4679</v>
      </c>
      <c r="Y157" s="672">
        <v>2</v>
      </c>
      <c r="Z157" s="678" t="s">
        <v>8133</v>
      </c>
      <c r="AA157" s="678">
        <v>3</v>
      </c>
      <c r="AB157" s="679" t="s">
        <v>40</v>
      </c>
      <c r="AC157" s="679"/>
      <c r="AD157" s="680" t="s">
        <v>40</v>
      </c>
      <c r="AE157" s="680"/>
      <c r="AF157" s="681" t="s">
        <v>40</v>
      </c>
      <c r="AG157" s="681"/>
      <c r="AH157" s="18" t="s">
        <v>40</v>
      </c>
      <c r="AI157" s="18"/>
      <c r="AJ157" s="184" t="s">
        <v>40</v>
      </c>
      <c r="AK157" s="184"/>
      <c r="AL157" s="677" t="s">
        <v>40</v>
      </c>
      <c r="AM157" s="677"/>
    </row>
    <row r="158" spans="1:39" ht="12.75">
      <c r="A158" s="831" t="s">
        <v>3343</v>
      </c>
      <c r="B158" s="300" t="s">
        <v>4174</v>
      </c>
      <c r="C158" s="680">
        <v>3</v>
      </c>
      <c r="D158" s="54" t="e">
        <f t="shared" ca="1" si="24"/>
        <v>#VALUE!</v>
      </c>
      <c r="E158" s="54" t="str">
        <f ca="1">IFERROR(VLOOKUP(P158,Cennik!$A$4:$B488, 2, FALSE()) * Q158 + VLOOKUP(R158,Cennik!$A$4:$B488, 2, FALSE()) * S158 + VLOOKUP(T158,Cennik!$A$4:$B488, 2, FALSE()) * U158 + VLOOKUP(V158,Cennik!$A$4:$B488, 2, FALSE()) * W158 + VLOOKUP(X158,Cennik!$A$4:$B488, 2, FALSE()) * Y158 + VLOOKUP(Z158,Cennik!$A$4:$B488, 2, FALSE()) * AA158 + VLOOKUP(AB158,Cennik!$A$4:$B488, 2, FALSE()) * AC158 + VLOOKUP(AD158,Cennik!$A$4:$B488, 2, FALSE()) * AE158 + VLOOKUP(AF158,Cennik!$A$4:$B488, 2, FALSE()) * AG158 + VLOOKUP(AH158,Cennik!$A$4:$B488, 2, FALSE()) * AI158 + VLOOKUP(AJ158,Cennik!$A$4:$B488, 2, FALSE()) * AK158 + VLOOKUP(AL158,Cennik!$A$4:$B488, 2, FALSE()) * AM158 + VLOOKUP("Stamina",Cennik!$A$4:$B488,2,FALSE()) * L158,"Brak wartości")</f>
        <v>Brak wartości</v>
      </c>
      <c r="F158" s="18" t="s">
        <v>4175</v>
      </c>
      <c r="G158" s="18">
        <v>1</v>
      </c>
      <c r="H158" s="18" t="s">
        <v>4506</v>
      </c>
      <c r="I158" s="18" t="s">
        <v>13544</v>
      </c>
      <c r="J158" s="18">
        <v>4.5</v>
      </c>
      <c r="K158" s="18">
        <v>5</v>
      </c>
      <c r="L158" s="18">
        <v>60</v>
      </c>
      <c r="M158" s="18" t="s">
        <v>12701</v>
      </c>
      <c r="N158" s="676" t="s">
        <v>40</v>
      </c>
      <c r="O158" s="676"/>
      <c r="P158" s="184" t="s">
        <v>4624</v>
      </c>
      <c r="Q158" s="184">
        <v>4</v>
      </c>
      <c r="R158" s="677" t="s">
        <v>533</v>
      </c>
      <c r="S158" s="677">
        <v>5</v>
      </c>
      <c r="T158" s="675" t="s">
        <v>3611</v>
      </c>
      <c r="U158" s="675">
        <v>1</v>
      </c>
      <c r="V158" s="674" t="s">
        <v>1043</v>
      </c>
      <c r="W158" s="674">
        <v>6</v>
      </c>
      <c r="X158" s="674" t="s">
        <v>4679</v>
      </c>
      <c r="Y158" s="672">
        <v>2</v>
      </c>
      <c r="Z158" s="678" t="s">
        <v>8133</v>
      </c>
      <c r="AA158" s="678">
        <v>3</v>
      </c>
      <c r="AB158" s="679" t="s">
        <v>40</v>
      </c>
      <c r="AC158" s="679"/>
      <c r="AD158" s="680" t="s">
        <v>40</v>
      </c>
      <c r="AE158" s="680"/>
      <c r="AF158" s="681" t="s">
        <v>40</v>
      </c>
      <c r="AG158" s="681"/>
      <c r="AH158" s="18" t="s">
        <v>40</v>
      </c>
      <c r="AI158" s="18"/>
      <c r="AJ158" s="184" t="s">
        <v>40</v>
      </c>
      <c r="AK158" s="184"/>
      <c r="AL158" s="677" t="s">
        <v>40</v>
      </c>
      <c r="AM158" s="677"/>
    </row>
    <row r="159" spans="1:39" ht="12.75">
      <c r="A159" s="831" t="s">
        <v>3343</v>
      </c>
      <c r="B159" s="300" t="s">
        <v>4179</v>
      </c>
      <c r="C159" s="680">
        <v>3</v>
      </c>
      <c r="D159" s="54" t="e">
        <f t="shared" ca="1" si="24"/>
        <v>#VALUE!</v>
      </c>
      <c r="E159" s="54" t="str">
        <f ca="1">IFERROR(VLOOKUP(P159,Cennik!$A$4:$B488, 2, FALSE()) * Q159 + VLOOKUP(R159,Cennik!$A$4:$B488, 2, FALSE()) * S159 + VLOOKUP(T159,Cennik!$A$4:$B488, 2, FALSE()) * U159 + VLOOKUP(V159,Cennik!$A$4:$B488, 2, FALSE()) * W159 + VLOOKUP(X159,Cennik!$A$4:$B488, 2, FALSE()) * Y159 + VLOOKUP(Z159,Cennik!$A$4:$B488, 2, FALSE()) * AA159 + VLOOKUP(AB159,Cennik!$A$4:$B488, 2, FALSE()) * AC159 + VLOOKUP(AD159,Cennik!$A$4:$B488, 2, FALSE()) * AE159 + VLOOKUP(AF159,Cennik!$A$4:$B488, 2, FALSE()) * AG159 + VLOOKUP(AH159,Cennik!$A$4:$B488, 2, FALSE()) * AI159 + VLOOKUP(AJ159,Cennik!$A$4:$B488, 2, FALSE()) * AK159 + VLOOKUP(AL159,Cennik!$A$4:$B488, 2, FALSE()) * AM159 + VLOOKUP("Stamina",Cennik!$A$4:$B488,2,FALSE()) * L159,"Brak wartości")</f>
        <v>Brak wartości</v>
      </c>
      <c r="F159" s="18" t="s">
        <v>4180</v>
      </c>
      <c r="G159" s="18">
        <v>1</v>
      </c>
      <c r="H159" s="18" t="s">
        <v>4506</v>
      </c>
      <c r="I159" s="18" t="s">
        <v>13544</v>
      </c>
      <c r="J159" s="18">
        <v>4.5</v>
      </c>
      <c r="K159" s="18">
        <v>5</v>
      </c>
      <c r="L159" s="18">
        <v>60</v>
      </c>
      <c r="M159" s="18" t="s">
        <v>12701</v>
      </c>
      <c r="N159" s="676" t="s">
        <v>40</v>
      </c>
      <c r="O159" s="676"/>
      <c r="P159" s="184" t="s">
        <v>4624</v>
      </c>
      <c r="Q159" s="184">
        <v>4</v>
      </c>
      <c r="R159" s="677" t="s">
        <v>533</v>
      </c>
      <c r="S159" s="677">
        <v>5</v>
      </c>
      <c r="T159" s="675" t="s">
        <v>3611</v>
      </c>
      <c r="U159" s="675">
        <v>1</v>
      </c>
      <c r="V159" s="674" t="s">
        <v>1043</v>
      </c>
      <c r="W159" s="674">
        <v>6</v>
      </c>
      <c r="X159" s="674" t="s">
        <v>4679</v>
      </c>
      <c r="Y159" s="672">
        <v>4</v>
      </c>
      <c r="Z159" s="678" t="s">
        <v>8133</v>
      </c>
      <c r="AA159" s="678">
        <v>3</v>
      </c>
      <c r="AB159" s="679" t="s">
        <v>40</v>
      </c>
      <c r="AC159" s="679"/>
      <c r="AD159" s="680" t="s">
        <v>40</v>
      </c>
      <c r="AE159" s="680"/>
      <c r="AF159" s="681" t="s">
        <v>40</v>
      </c>
      <c r="AG159" s="681"/>
      <c r="AH159" s="18" t="s">
        <v>40</v>
      </c>
      <c r="AI159" s="18"/>
      <c r="AJ159" s="184" t="s">
        <v>40</v>
      </c>
      <c r="AK159" s="184"/>
      <c r="AL159" s="677" t="s">
        <v>40</v>
      </c>
      <c r="AM159" s="677"/>
    </row>
    <row r="160" spans="1:39" ht="12.75">
      <c r="A160" s="831" t="s">
        <v>3343</v>
      </c>
      <c r="B160" s="300" t="s">
        <v>4184</v>
      </c>
      <c r="C160" s="680">
        <v>3</v>
      </c>
      <c r="D160" s="54" t="e">
        <f t="shared" ca="1" si="24"/>
        <v>#VALUE!</v>
      </c>
      <c r="E160" s="54" t="str">
        <f ca="1">IFERROR(VLOOKUP(P160,Cennik!$A$4:$B488, 2, FALSE()) * Q160 + VLOOKUP(R160,Cennik!$A$4:$B488, 2, FALSE()) * S160 + VLOOKUP(T160,Cennik!$A$4:$B488, 2, FALSE()) * U160 + VLOOKUP(V160,Cennik!$A$4:$B488, 2, FALSE()) * W160 + VLOOKUP(X160,Cennik!$A$4:$B488, 2, FALSE()) * Y160 + VLOOKUP(Z160,Cennik!$A$4:$B488, 2, FALSE()) * AA160 + VLOOKUP(AB160,Cennik!$A$4:$B488, 2, FALSE()) * AC160 + VLOOKUP(AD160,Cennik!$A$4:$B488, 2, FALSE()) * AE160 + VLOOKUP(AF160,Cennik!$A$4:$B488, 2, FALSE()) * AG160 + VLOOKUP(AH160,Cennik!$A$4:$B488, 2, FALSE()) * AI160 + VLOOKUP(AJ160,Cennik!$A$4:$B488, 2, FALSE()) * AK160 + VLOOKUP(AL160,Cennik!$A$4:$B488, 2, FALSE()) * AM160 + VLOOKUP("Stamina",Cennik!$A$4:$B488,2,FALSE()) * L160,"Brak wartości")</f>
        <v>Brak wartości</v>
      </c>
      <c r="F160" s="18" t="s">
        <v>4185</v>
      </c>
      <c r="G160" s="18">
        <v>1</v>
      </c>
      <c r="H160" s="18" t="s">
        <v>4506</v>
      </c>
      <c r="I160" s="18" t="s">
        <v>13544</v>
      </c>
      <c r="J160" s="18">
        <v>4.5</v>
      </c>
      <c r="K160" s="18">
        <v>5</v>
      </c>
      <c r="L160" s="18">
        <v>60</v>
      </c>
      <c r="M160" s="18" t="s">
        <v>12701</v>
      </c>
      <c r="N160" s="676" t="s">
        <v>40</v>
      </c>
      <c r="O160" s="676"/>
      <c r="P160" s="184" t="s">
        <v>4624</v>
      </c>
      <c r="Q160" s="184">
        <v>5</v>
      </c>
      <c r="R160" s="677" t="s">
        <v>533</v>
      </c>
      <c r="S160" s="677">
        <v>6</v>
      </c>
      <c r="T160" s="675" t="s">
        <v>3611</v>
      </c>
      <c r="U160" s="675">
        <v>1</v>
      </c>
      <c r="V160" s="674" t="s">
        <v>1043</v>
      </c>
      <c r="W160" s="674">
        <v>6</v>
      </c>
      <c r="X160" s="674" t="s">
        <v>4679</v>
      </c>
      <c r="Y160" s="672">
        <v>3</v>
      </c>
      <c r="Z160" s="678" t="s">
        <v>8133</v>
      </c>
      <c r="AA160" s="678">
        <v>3</v>
      </c>
      <c r="AB160" s="679" t="s">
        <v>683</v>
      </c>
      <c r="AC160" s="679">
        <v>1</v>
      </c>
      <c r="AD160" s="680" t="s">
        <v>40</v>
      </c>
      <c r="AE160" s="680"/>
      <c r="AF160" s="681" t="s">
        <v>40</v>
      </c>
      <c r="AG160" s="681"/>
      <c r="AH160" s="18" t="s">
        <v>40</v>
      </c>
      <c r="AI160" s="18"/>
      <c r="AJ160" s="184" t="s">
        <v>40</v>
      </c>
      <c r="AK160" s="184"/>
      <c r="AL160" s="677" t="s">
        <v>40</v>
      </c>
      <c r="AM160" s="677"/>
    </row>
    <row r="161" spans="1:39" ht="12.75">
      <c r="A161" s="831" t="s">
        <v>3343</v>
      </c>
      <c r="B161" s="300" t="s">
        <v>4189</v>
      </c>
      <c r="C161" s="680">
        <v>3</v>
      </c>
      <c r="D161" s="54" t="e">
        <f t="shared" ca="1" si="24"/>
        <v>#VALUE!</v>
      </c>
      <c r="E161" s="54" t="str">
        <f ca="1">IFERROR(VLOOKUP(P161,Cennik!$A$4:$B488, 2, FALSE()) * Q161 + VLOOKUP(R161,Cennik!$A$4:$B488, 2, FALSE()) * S161 + VLOOKUP(T161,Cennik!$A$4:$B488, 2, FALSE()) * U161 + VLOOKUP(V161,Cennik!$A$4:$B488, 2, FALSE()) * W161 + VLOOKUP(X161,Cennik!$A$4:$B488, 2, FALSE()) * Y161 + VLOOKUP(Z161,Cennik!$A$4:$B488, 2, FALSE()) * AA161 + VLOOKUP(AB161,Cennik!$A$4:$B488, 2, FALSE()) * AC161 + VLOOKUP(AD161,Cennik!$A$4:$B488, 2, FALSE()) * AE161 + VLOOKUP(AF161,Cennik!$A$4:$B488, 2, FALSE()) * AG161 + VLOOKUP(AH161,Cennik!$A$4:$B488, 2, FALSE()) * AI161 + VLOOKUP(AJ161,Cennik!$A$4:$B488, 2, FALSE()) * AK161 + VLOOKUP(AL161,Cennik!$A$4:$B488, 2, FALSE()) * AM161 + VLOOKUP("Stamina",Cennik!$A$4:$B488,2,FALSE()) * L161,"Brak wartości")</f>
        <v>Brak wartości</v>
      </c>
      <c r="F161" s="18" t="s">
        <v>4190</v>
      </c>
      <c r="G161" s="18">
        <v>1</v>
      </c>
      <c r="H161" s="18" t="s">
        <v>4506</v>
      </c>
      <c r="I161" s="18" t="s">
        <v>13544</v>
      </c>
      <c r="J161" s="18">
        <v>4.5</v>
      </c>
      <c r="K161" s="18">
        <v>5</v>
      </c>
      <c r="L161" s="18">
        <v>60</v>
      </c>
      <c r="M161" s="18" t="s">
        <v>12701</v>
      </c>
      <c r="N161" s="676" t="s">
        <v>40</v>
      </c>
      <c r="O161" s="676"/>
      <c r="P161" s="184" t="s">
        <v>4624</v>
      </c>
      <c r="Q161" s="184">
        <v>5</v>
      </c>
      <c r="R161" s="677" t="s">
        <v>533</v>
      </c>
      <c r="S161" s="677">
        <v>6</v>
      </c>
      <c r="T161" s="675" t="s">
        <v>3611</v>
      </c>
      <c r="U161" s="675">
        <v>1</v>
      </c>
      <c r="V161" s="674" t="s">
        <v>1043</v>
      </c>
      <c r="W161" s="674">
        <v>6</v>
      </c>
      <c r="X161" s="674" t="s">
        <v>4679</v>
      </c>
      <c r="Y161" s="672">
        <v>4</v>
      </c>
      <c r="Z161" s="678" t="s">
        <v>8133</v>
      </c>
      <c r="AA161" s="678">
        <v>4</v>
      </c>
      <c r="AB161" s="679" t="s">
        <v>683</v>
      </c>
      <c r="AC161" s="679">
        <v>2</v>
      </c>
      <c r="AD161" s="680" t="s">
        <v>40</v>
      </c>
      <c r="AE161" s="680"/>
      <c r="AF161" s="681" t="s">
        <v>40</v>
      </c>
      <c r="AG161" s="681"/>
      <c r="AH161" s="18" t="s">
        <v>40</v>
      </c>
      <c r="AI161" s="18"/>
      <c r="AJ161" s="184" t="s">
        <v>40</v>
      </c>
      <c r="AK161" s="184"/>
      <c r="AL161" s="677" t="s">
        <v>40</v>
      </c>
      <c r="AM161" s="677"/>
    </row>
    <row r="162" spans="1:39" ht="12.75">
      <c r="A162" s="831" t="s">
        <v>3343</v>
      </c>
      <c r="B162" s="300" t="s">
        <v>4194</v>
      </c>
      <c r="C162" s="680">
        <v>3</v>
      </c>
      <c r="D162" s="54" t="e">
        <f t="shared" ca="1" si="24"/>
        <v>#VALUE!</v>
      </c>
      <c r="E162" s="54" t="str">
        <f ca="1">IFERROR(VLOOKUP(P162,Cennik!$A$4:$B488, 2, FALSE()) * Q162 + VLOOKUP(R162,Cennik!$A$4:$B488, 2, FALSE()) * S162 + VLOOKUP(T162,Cennik!$A$4:$B488, 2, FALSE()) * U162 + VLOOKUP(V162,Cennik!$A$4:$B488, 2, FALSE()) * W162 + VLOOKUP(X162,Cennik!$A$4:$B488, 2, FALSE()) * Y162 + VLOOKUP(Z162,Cennik!$A$4:$B488, 2, FALSE()) * AA162 + VLOOKUP(AB162,Cennik!$A$4:$B488, 2, FALSE()) * AC162 + VLOOKUP(AD162,Cennik!$A$4:$B488, 2, FALSE()) * AE162 + VLOOKUP(AF162,Cennik!$A$4:$B488, 2, FALSE()) * AG162 + VLOOKUP(AH162,Cennik!$A$4:$B488, 2, FALSE()) * AI162 + VLOOKUP(AJ162,Cennik!$A$4:$B488, 2, FALSE()) * AK162 + VLOOKUP(AL162,Cennik!$A$4:$B488, 2, FALSE()) * AM162 + VLOOKUP("Stamina",Cennik!$A$4:$B488,2,FALSE()) * L162,"Brak wartości")</f>
        <v>Brak wartości</v>
      </c>
      <c r="F162" s="18" t="s">
        <v>4195</v>
      </c>
      <c r="G162" s="18">
        <v>1</v>
      </c>
      <c r="H162" s="18" t="s">
        <v>4506</v>
      </c>
      <c r="I162" s="18" t="s">
        <v>13544</v>
      </c>
      <c r="J162" s="18">
        <v>4.5</v>
      </c>
      <c r="K162" s="18">
        <v>5</v>
      </c>
      <c r="L162" s="18">
        <v>60</v>
      </c>
      <c r="M162" s="18" t="s">
        <v>12701</v>
      </c>
      <c r="N162" s="676" t="s">
        <v>40</v>
      </c>
      <c r="O162" s="676"/>
      <c r="P162" s="184" t="s">
        <v>4624</v>
      </c>
      <c r="Q162" s="184">
        <v>5</v>
      </c>
      <c r="R162" s="677" t="s">
        <v>533</v>
      </c>
      <c r="S162" s="677">
        <v>7</v>
      </c>
      <c r="T162" s="675" t="s">
        <v>3611</v>
      </c>
      <c r="U162" s="675">
        <v>1</v>
      </c>
      <c r="V162" s="674" t="s">
        <v>1043</v>
      </c>
      <c r="W162" s="674">
        <v>7</v>
      </c>
      <c r="X162" s="674" t="s">
        <v>4679</v>
      </c>
      <c r="Y162" s="672">
        <v>4</v>
      </c>
      <c r="Z162" s="678" t="s">
        <v>8133</v>
      </c>
      <c r="AA162" s="678">
        <v>4</v>
      </c>
      <c r="AB162" s="679" t="s">
        <v>683</v>
      </c>
      <c r="AC162" s="679">
        <v>3</v>
      </c>
      <c r="AD162" s="680" t="s">
        <v>40</v>
      </c>
      <c r="AE162" s="680"/>
      <c r="AF162" s="681" t="s">
        <v>40</v>
      </c>
      <c r="AG162" s="681"/>
      <c r="AH162" s="18" t="s">
        <v>40</v>
      </c>
      <c r="AI162" s="18"/>
      <c r="AJ162" s="184" t="s">
        <v>40</v>
      </c>
      <c r="AK162" s="184"/>
      <c r="AL162" s="677" t="s">
        <v>40</v>
      </c>
      <c r="AM162" s="677"/>
    </row>
    <row r="163" spans="1:39" ht="12.75">
      <c r="A163" s="831" t="s">
        <v>3343</v>
      </c>
      <c r="B163" s="300" t="s">
        <v>4199</v>
      </c>
      <c r="C163" s="680">
        <v>3</v>
      </c>
      <c r="D163" s="54" t="e">
        <f t="shared" ca="1" si="24"/>
        <v>#VALUE!</v>
      </c>
      <c r="E163" s="54" t="str">
        <f ca="1">IFERROR(VLOOKUP(P163,Cennik!$A$4:$B488, 2, FALSE()) * Q163 + VLOOKUP(R163,Cennik!$A$4:$B488, 2, FALSE()) * S163 + VLOOKUP(T163,Cennik!$A$4:$B488, 2, FALSE()) * U163 + VLOOKUP(V163,Cennik!$A$4:$B488, 2, FALSE()) * W163 + VLOOKUP(X163,Cennik!$A$4:$B488, 2, FALSE()) * Y163 + VLOOKUP(Z163,Cennik!$A$4:$B488, 2, FALSE()) * AA163 + VLOOKUP(AB163,Cennik!$A$4:$B488, 2, FALSE()) * AC163 + VLOOKUP(AD163,Cennik!$A$4:$B488, 2, FALSE()) * AE163 + VLOOKUP(AF163,Cennik!$A$4:$B488, 2, FALSE()) * AG163 + VLOOKUP(AH163,Cennik!$A$4:$B488, 2, FALSE()) * AI163 + VLOOKUP(AJ163,Cennik!$A$4:$B488, 2, FALSE()) * AK163 + VLOOKUP(AL163,Cennik!$A$4:$B488, 2, FALSE()) * AM163 + VLOOKUP("Stamina",Cennik!$A$4:$B488,2,FALSE()) * L163,"Brak wartości")</f>
        <v>Brak wartości</v>
      </c>
      <c r="F163" s="18" t="s">
        <v>4200</v>
      </c>
      <c r="G163" s="18">
        <v>1</v>
      </c>
      <c r="H163" s="18" t="s">
        <v>4506</v>
      </c>
      <c r="I163" s="18" t="s">
        <v>13544</v>
      </c>
      <c r="J163" s="18">
        <v>4.5</v>
      </c>
      <c r="K163" s="18">
        <v>10</v>
      </c>
      <c r="L163" s="18">
        <v>60</v>
      </c>
      <c r="M163" s="18" t="s">
        <v>12701</v>
      </c>
      <c r="N163" s="676" t="s">
        <v>40</v>
      </c>
      <c r="O163" s="676"/>
      <c r="P163" s="184" t="s">
        <v>4624</v>
      </c>
      <c r="Q163" s="184">
        <v>6</v>
      </c>
      <c r="R163" s="677" t="s">
        <v>533</v>
      </c>
      <c r="S163" s="677">
        <v>7</v>
      </c>
      <c r="T163" s="675" t="s">
        <v>3611</v>
      </c>
      <c r="U163" s="675">
        <v>1</v>
      </c>
      <c r="V163" s="674" t="s">
        <v>1043</v>
      </c>
      <c r="W163" s="674">
        <v>7</v>
      </c>
      <c r="X163" s="674" t="s">
        <v>4679</v>
      </c>
      <c r="Y163" s="672">
        <v>4</v>
      </c>
      <c r="Z163" s="678" t="s">
        <v>8133</v>
      </c>
      <c r="AA163" s="678">
        <v>4</v>
      </c>
      <c r="AB163" s="679" t="s">
        <v>683</v>
      </c>
      <c r="AC163" s="679">
        <v>4</v>
      </c>
      <c r="AD163" s="680" t="s">
        <v>40</v>
      </c>
      <c r="AE163" s="680"/>
      <c r="AF163" s="681" t="s">
        <v>40</v>
      </c>
      <c r="AG163" s="681"/>
      <c r="AH163" s="18" t="s">
        <v>40</v>
      </c>
      <c r="AI163" s="18"/>
      <c r="AJ163" s="184" t="s">
        <v>40</v>
      </c>
      <c r="AK163" s="184"/>
      <c r="AL163" s="677" t="s">
        <v>40</v>
      </c>
      <c r="AM163" s="677"/>
    </row>
    <row r="164" spans="1:39" ht="12.75">
      <c r="A164" s="788"/>
      <c r="B164" s="788"/>
      <c r="C164" s="788"/>
      <c r="D164" s="788"/>
      <c r="E164" s="788"/>
      <c r="F164" s="788"/>
      <c r="G164" s="788"/>
      <c r="H164" s="788"/>
      <c r="I164" s="788"/>
      <c r="J164" s="788"/>
      <c r="K164" s="788"/>
      <c r="L164" s="788"/>
      <c r="M164" s="788"/>
      <c r="N164" s="788"/>
      <c r="O164" s="788"/>
      <c r="P164" s="788"/>
      <c r="Q164" s="788"/>
      <c r="R164" s="788"/>
      <c r="S164" s="788"/>
      <c r="T164" s="788"/>
      <c r="U164" s="788"/>
      <c r="V164" s="788"/>
      <c r="W164" s="788"/>
      <c r="X164" s="788"/>
      <c r="Y164" s="788"/>
      <c r="Z164" s="788"/>
      <c r="AA164" s="788"/>
      <c r="AB164" s="788"/>
      <c r="AC164" s="788"/>
      <c r="AD164" s="788"/>
      <c r="AE164" s="788"/>
      <c r="AF164" s="788"/>
      <c r="AG164" s="788"/>
      <c r="AH164" s="788"/>
      <c r="AI164" s="788"/>
      <c r="AJ164" s="788"/>
      <c r="AK164" s="788"/>
      <c r="AL164" s="788"/>
      <c r="AM164" s="788"/>
    </row>
    <row r="165" spans="1:39" ht="12.75">
      <c r="A165" s="831" t="s">
        <v>3343</v>
      </c>
      <c r="B165" s="787" t="s">
        <v>4204</v>
      </c>
      <c r="C165" s="680">
        <v>4</v>
      </c>
      <c r="D165" s="54" t="e">
        <f t="shared" ref="D165:D170" ca="1" si="25">E165/G165</f>
        <v>#VALUE!</v>
      </c>
      <c r="E165" s="54" t="str">
        <f ca="1">IFERROR(VLOOKUP(P165,Cennik!$A$4:$B488, 2, FALSE()) * Q165 + VLOOKUP(R165,Cennik!$A$4:$B488, 2, FALSE()) * S165 + VLOOKUP(T165,Cennik!$A$4:$B488, 2, FALSE()) * U165 + VLOOKUP(V165,Cennik!$A$4:$B488, 2, FALSE()) * W165 + VLOOKUP(X165,Cennik!$A$4:$B488, 2, FALSE()) * Y165 + VLOOKUP(Z165,Cennik!$A$4:$B488, 2, FALSE()) * AA165 + VLOOKUP(AB165,Cennik!$A$4:$B488, 2, FALSE()) * AC165 + VLOOKUP(AD165,Cennik!$A$4:$B488, 2, FALSE()) * AE165 + VLOOKUP(AF165,Cennik!$A$4:$B488, 2, FALSE()) * AG165 + VLOOKUP(AH165,Cennik!$A$4:$B488, 2, FALSE()) * AI165 + VLOOKUP(AJ165,Cennik!$A$4:$B488, 2, FALSE()) * AK165 + VLOOKUP(AL165,Cennik!$A$4:$B488, 2, FALSE()) * AM165 + VLOOKUP("Stamina",Cennik!$A$4:$B488,2,FALSE()) * L165,"Brak wartości")</f>
        <v>Brak wartości</v>
      </c>
      <c r="F165" s="18" t="s">
        <v>4205</v>
      </c>
      <c r="G165" s="18">
        <v>1</v>
      </c>
      <c r="H165" s="18" t="s">
        <v>4506</v>
      </c>
      <c r="I165" s="18" t="s">
        <v>13544</v>
      </c>
      <c r="J165" s="18">
        <v>5.5</v>
      </c>
      <c r="K165" s="18">
        <v>10</v>
      </c>
      <c r="L165" s="18">
        <v>80</v>
      </c>
      <c r="M165" s="18" t="s">
        <v>12701</v>
      </c>
      <c r="N165" s="676" t="s">
        <v>40</v>
      </c>
      <c r="O165" s="676"/>
      <c r="P165" s="184" t="s">
        <v>4644</v>
      </c>
      <c r="Q165" s="184">
        <v>4</v>
      </c>
      <c r="R165" s="677" t="s">
        <v>538</v>
      </c>
      <c r="S165" s="677">
        <v>2</v>
      </c>
      <c r="T165" s="675" t="s">
        <v>3615</v>
      </c>
      <c r="U165" s="675">
        <v>1</v>
      </c>
      <c r="V165" s="674" t="s">
        <v>8133</v>
      </c>
      <c r="W165" s="674">
        <v>3</v>
      </c>
      <c r="X165" s="674" t="s">
        <v>1118</v>
      </c>
      <c r="Y165" s="672">
        <v>3</v>
      </c>
      <c r="Z165" s="678" t="s">
        <v>683</v>
      </c>
      <c r="AA165" s="678">
        <v>4</v>
      </c>
      <c r="AB165" s="679" t="s">
        <v>4679</v>
      </c>
      <c r="AC165" s="679">
        <v>3</v>
      </c>
      <c r="AD165" s="680" t="s">
        <v>40</v>
      </c>
      <c r="AE165" s="680"/>
      <c r="AF165" s="681" t="s">
        <v>40</v>
      </c>
      <c r="AG165" s="681"/>
      <c r="AH165" s="18" t="s">
        <v>40</v>
      </c>
      <c r="AI165" s="18"/>
      <c r="AJ165" s="184" t="s">
        <v>40</v>
      </c>
      <c r="AK165" s="184"/>
      <c r="AL165" s="677" t="s">
        <v>40</v>
      </c>
      <c r="AM165" s="677"/>
    </row>
    <row r="166" spans="1:39" ht="12.75">
      <c r="A166" s="831" t="s">
        <v>3343</v>
      </c>
      <c r="B166" s="787" t="s">
        <v>4209</v>
      </c>
      <c r="C166" s="680">
        <v>4</v>
      </c>
      <c r="D166" s="54" t="e">
        <f t="shared" ca="1" si="25"/>
        <v>#VALUE!</v>
      </c>
      <c r="E166" s="54" t="str">
        <f ca="1">IFERROR(VLOOKUP(P166,Cennik!$A$4:$B488, 2, FALSE()) * Q166 + VLOOKUP(R166,Cennik!$A$4:$B488, 2, FALSE()) * S166 + VLOOKUP(T166,Cennik!$A$4:$B488, 2, FALSE()) * U166 + VLOOKUP(V166,Cennik!$A$4:$B488, 2, FALSE()) * W166 + VLOOKUP(X166,Cennik!$A$4:$B488, 2, FALSE()) * Y166 + VLOOKUP(Z166,Cennik!$A$4:$B488, 2, FALSE()) * AA166 + VLOOKUP(AB166,Cennik!$A$4:$B488, 2, FALSE()) * AC166 + VLOOKUP(AD166,Cennik!$A$4:$B488, 2, FALSE()) * AE166 + VLOOKUP(AF166,Cennik!$A$4:$B488, 2, FALSE()) * AG166 + VLOOKUP(AH166,Cennik!$A$4:$B488, 2, FALSE()) * AI166 + VLOOKUP(AJ166,Cennik!$A$4:$B488, 2, FALSE()) * AK166 + VLOOKUP(AL166,Cennik!$A$4:$B488, 2, FALSE()) * AM166 + VLOOKUP("Stamina",Cennik!$A$4:$B488,2,FALSE()) * L166,"Brak wartości")</f>
        <v>Brak wartości</v>
      </c>
      <c r="F166" s="18" t="s">
        <v>4210</v>
      </c>
      <c r="G166" s="18">
        <v>1</v>
      </c>
      <c r="H166" s="18" t="s">
        <v>4506</v>
      </c>
      <c r="I166" s="18" t="s">
        <v>13544</v>
      </c>
      <c r="J166" s="18">
        <v>5.5</v>
      </c>
      <c r="K166" s="18">
        <v>10</v>
      </c>
      <c r="L166" s="18">
        <v>80</v>
      </c>
      <c r="M166" s="18" t="s">
        <v>12701</v>
      </c>
      <c r="N166" s="676" t="s">
        <v>40</v>
      </c>
      <c r="O166" s="676"/>
      <c r="P166" s="184" t="s">
        <v>4644</v>
      </c>
      <c r="Q166" s="184">
        <v>5</v>
      </c>
      <c r="R166" s="677" t="s">
        <v>538</v>
      </c>
      <c r="S166" s="677">
        <v>2</v>
      </c>
      <c r="T166" s="675" t="s">
        <v>3615</v>
      </c>
      <c r="U166" s="675">
        <v>1</v>
      </c>
      <c r="V166" s="674" t="s">
        <v>8133</v>
      </c>
      <c r="W166" s="674">
        <v>4</v>
      </c>
      <c r="X166" s="674" t="s">
        <v>1118</v>
      </c>
      <c r="Y166" s="672">
        <v>3</v>
      </c>
      <c r="Z166" s="678" t="s">
        <v>683</v>
      </c>
      <c r="AA166" s="678">
        <v>4</v>
      </c>
      <c r="AB166" s="679" t="s">
        <v>4679</v>
      </c>
      <c r="AC166" s="679">
        <v>3</v>
      </c>
      <c r="AD166" s="680" t="s">
        <v>40</v>
      </c>
      <c r="AE166" s="680"/>
      <c r="AF166" s="681" t="s">
        <v>40</v>
      </c>
      <c r="AG166" s="681"/>
      <c r="AH166" s="18" t="s">
        <v>40</v>
      </c>
      <c r="AI166" s="18"/>
      <c r="AJ166" s="184" t="s">
        <v>40</v>
      </c>
      <c r="AK166" s="184"/>
      <c r="AL166" s="677" t="s">
        <v>40</v>
      </c>
      <c r="AM166" s="677"/>
    </row>
    <row r="167" spans="1:39" ht="12.75">
      <c r="A167" s="831" t="s">
        <v>3343</v>
      </c>
      <c r="B167" s="787" t="s">
        <v>4214</v>
      </c>
      <c r="C167" s="680">
        <v>4</v>
      </c>
      <c r="D167" s="54" t="e">
        <f t="shared" ca="1" si="25"/>
        <v>#VALUE!</v>
      </c>
      <c r="E167" s="54" t="str">
        <f ca="1">IFERROR(VLOOKUP(P167,Cennik!$A$4:$B488, 2, FALSE()) * Q167 + VLOOKUP(R167,Cennik!$A$4:$B488, 2, FALSE()) * S167 + VLOOKUP(T167,Cennik!$A$4:$B488, 2, FALSE()) * U167 + VLOOKUP(V167,Cennik!$A$4:$B488, 2, FALSE()) * W167 + VLOOKUP(X167,Cennik!$A$4:$B488, 2, FALSE()) * Y167 + VLOOKUP(Z167,Cennik!$A$4:$B488, 2, FALSE()) * AA167 + VLOOKUP(AB167,Cennik!$A$4:$B488, 2, FALSE()) * AC167 + VLOOKUP(AD167,Cennik!$A$4:$B488, 2, FALSE()) * AE167 + VLOOKUP(AF167,Cennik!$A$4:$B488, 2, FALSE()) * AG167 + VLOOKUP(AH167,Cennik!$A$4:$B488, 2, FALSE()) * AI167 + VLOOKUP(AJ167,Cennik!$A$4:$B488, 2, FALSE()) * AK167 + VLOOKUP(AL167,Cennik!$A$4:$B488, 2, FALSE()) * AM167 + VLOOKUP("Stamina",Cennik!$A$4:$B488,2,FALSE()) * L167,"Brak wartości")</f>
        <v>Brak wartości</v>
      </c>
      <c r="F167" s="18" t="s">
        <v>4215</v>
      </c>
      <c r="G167" s="18">
        <v>1</v>
      </c>
      <c r="H167" s="18" t="s">
        <v>4506</v>
      </c>
      <c r="I167" s="18" t="s">
        <v>13544</v>
      </c>
      <c r="J167" s="18">
        <v>5.5</v>
      </c>
      <c r="K167" s="18">
        <v>10</v>
      </c>
      <c r="L167" s="18">
        <v>80</v>
      </c>
      <c r="M167" s="18" t="s">
        <v>12701</v>
      </c>
      <c r="N167" s="676" t="s">
        <v>40</v>
      </c>
      <c r="O167" s="676"/>
      <c r="P167" s="184" t="s">
        <v>4644</v>
      </c>
      <c r="Q167" s="184">
        <v>6</v>
      </c>
      <c r="R167" s="677" t="s">
        <v>538</v>
      </c>
      <c r="S167" s="677">
        <v>2</v>
      </c>
      <c r="T167" s="675" t="s">
        <v>3615</v>
      </c>
      <c r="U167" s="675">
        <v>1</v>
      </c>
      <c r="V167" s="674" t="s">
        <v>8133</v>
      </c>
      <c r="W167" s="674">
        <v>3</v>
      </c>
      <c r="X167" s="674" t="s">
        <v>1118</v>
      </c>
      <c r="Y167" s="672">
        <v>3</v>
      </c>
      <c r="Z167" s="678" t="s">
        <v>683</v>
      </c>
      <c r="AA167" s="678">
        <v>3</v>
      </c>
      <c r="AB167" s="679" t="s">
        <v>4679</v>
      </c>
      <c r="AC167" s="679">
        <v>3</v>
      </c>
      <c r="AD167" s="680" t="s">
        <v>40</v>
      </c>
      <c r="AE167" s="680"/>
      <c r="AF167" s="681" t="s">
        <v>40</v>
      </c>
      <c r="AG167" s="681"/>
      <c r="AH167" s="18" t="s">
        <v>40</v>
      </c>
      <c r="AI167" s="18"/>
      <c r="AJ167" s="184" t="s">
        <v>40</v>
      </c>
      <c r="AK167" s="184"/>
      <c r="AL167" s="677" t="s">
        <v>40</v>
      </c>
      <c r="AM167" s="677"/>
    </row>
    <row r="168" spans="1:39" ht="12.75">
      <c r="A168" s="831" t="s">
        <v>3343</v>
      </c>
      <c r="B168" s="787" t="s">
        <v>4219</v>
      </c>
      <c r="C168" s="680">
        <v>4</v>
      </c>
      <c r="D168" s="54" t="e">
        <f t="shared" ca="1" si="25"/>
        <v>#VALUE!</v>
      </c>
      <c r="E168" s="54" t="str">
        <f ca="1">IFERROR(VLOOKUP(P168,Cennik!$A$4:$B488, 2, FALSE()) * Q168 + VLOOKUP(R168,Cennik!$A$4:$B488, 2, FALSE()) * S168 + VLOOKUP(T168,Cennik!$A$4:$B488, 2, FALSE()) * U168 + VLOOKUP(V168,Cennik!$A$4:$B488, 2, FALSE()) * W168 + VLOOKUP(X168,Cennik!$A$4:$B488, 2, FALSE()) * Y168 + VLOOKUP(Z168,Cennik!$A$4:$B488, 2, FALSE()) * AA168 + VLOOKUP(AB168,Cennik!$A$4:$B488, 2, FALSE()) * AC168 + VLOOKUP(AD168,Cennik!$A$4:$B488, 2, FALSE()) * AE168 + VLOOKUP(AF168,Cennik!$A$4:$B488, 2, FALSE()) * AG168 + VLOOKUP(AH168,Cennik!$A$4:$B488, 2, FALSE()) * AI168 + VLOOKUP(AJ168,Cennik!$A$4:$B488, 2, FALSE()) * AK168 + VLOOKUP(AL168,Cennik!$A$4:$B488, 2, FALSE()) * AM168 + VLOOKUP("Stamina",Cennik!$A$4:$B488,2,FALSE()) * L168,"Brak wartości")</f>
        <v>Brak wartości</v>
      </c>
      <c r="F168" s="18" t="s">
        <v>4220</v>
      </c>
      <c r="G168" s="18">
        <v>1</v>
      </c>
      <c r="H168" s="18" t="s">
        <v>4506</v>
      </c>
      <c r="I168" s="18" t="s">
        <v>13544</v>
      </c>
      <c r="J168" s="18">
        <v>5.5</v>
      </c>
      <c r="K168" s="18">
        <v>10</v>
      </c>
      <c r="L168" s="18">
        <v>80</v>
      </c>
      <c r="M168" s="18" t="s">
        <v>12701</v>
      </c>
      <c r="N168" s="676" t="s">
        <v>40</v>
      </c>
      <c r="O168" s="676"/>
      <c r="P168" s="184" t="s">
        <v>4644</v>
      </c>
      <c r="Q168" s="184">
        <v>6</v>
      </c>
      <c r="R168" s="677" t="s">
        <v>538</v>
      </c>
      <c r="S168" s="677">
        <v>3</v>
      </c>
      <c r="T168" s="675" t="s">
        <v>3615</v>
      </c>
      <c r="U168" s="675">
        <v>1</v>
      </c>
      <c r="V168" s="674" t="s">
        <v>8133</v>
      </c>
      <c r="W168" s="674">
        <v>4</v>
      </c>
      <c r="X168" s="674" t="s">
        <v>1118</v>
      </c>
      <c r="Y168" s="672">
        <v>3</v>
      </c>
      <c r="Z168" s="678" t="s">
        <v>683</v>
      </c>
      <c r="AA168" s="678">
        <v>4</v>
      </c>
      <c r="AB168" s="679" t="s">
        <v>4679</v>
      </c>
      <c r="AC168" s="679">
        <v>3</v>
      </c>
      <c r="AD168" s="680" t="s">
        <v>40</v>
      </c>
      <c r="AE168" s="680"/>
      <c r="AF168" s="681" t="s">
        <v>40</v>
      </c>
      <c r="AG168" s="681"/>
      <c r="AH168" s="18" t="s">
        <v>40</v>
      </c>
      <c r="AI168" s="18"/>
      <c r="AJ168" s="184" t="s">
        <v>40</v>
      </c>
      <c r="AK168" s="184"/>
      <c r="AL168" s="677" t="s">
        <v>40</v>
      </c>
      <c r="AM168" s="677"/>
    </row>
    <row r="169" spans="1:39" ht="12.75">
      <c r="A169" s="831" t="s">
        <v>3343</v>
      </c>
      <c r="B169" s="787" t="s">
        <v>4224</v>
      </c>
      <c r="C169" s="680">
        <v>4</v>
      </c>
      <c r="D169" s="54" t="e">
        <f t="shared" ca="1" si="25"/>
        <v>#VALUE!</v>
      </c>
      <c r="E169" s="54" t="str">
        <f ca="1">IFERROR(VLOOKUP(P169,Cennik!$A$4:$B488, 2, FALSE()) * Q169 + VLOOKUP(R169,Cennik!$A$4:$B488, 2, FALSE()) * S169 + VLOOKUP(T169,Cennik!$A$4:$B488, 2, FALSE()) * U169 + VLOOKUP(V169,Cennik!$A$4:$B488, 2, FALSE()) * W169 + VLOOKUP(X169,Cennik!$A$4:$B488, 2, FALSE()) * Y169 + VLOOKUP(Z169,Cennik!$A$4:$B488, 2, FALSE()) * AA169 + VLOOKUP(AB169,Cennik!$A$4:$B488, 2, FALSE()) * AC169 + VLOOKUP(AD169,Cennik!$A$4:$B488, 2, FALSE()) * AE169 + VLOOKUP(AF169,Cennik!$A$4:$B488, 2, FALSE()) * AG169 + VLOOKUP(AH169,Cennik!$A$4:$B488, 2, FALSE()) * AI169 + VLOOKUP(AJ169,Cennik!$A$4:$B488, 2, FALSE()) * AK169 + VLOOKUP(AL169,Cennik!$A$4:$B488, 2, FALSE()) * AM169 + VLOOKUP("Stamina",Cennik!$A$4:$B488,2,FALSE()) * L169,"Brak wartości")</f>
        <v>Brak wartości</v>
      </c>
      <c r="F169" s="18" t="s">
        <v>4225</v>
      </c>
      <c r="G169" s="18">
        <v>1</v>
      </c>
      <c r="H169" s="18" t="s">
        <v>4506</v>
      </c>
      <c r="I169" s="18" t="s">
        <v>13544</v>
      </c>
      <c r="J169" s="18">
        <v>5.5</v>
      </c>
      <c r="K169" s="18">
        <v>10</v>
      </c>
      <c r="L169" s="18">
        <v>80</v>
      </c>
      <c r="M169" s="18" t="s">
        <v>12701</v>
      </c>
      <c r="N169" s="676" t="s">
        <v>40</v>
      </c>
      <c r="O169" s="676"/>
      <c r="P169" s="184" t="s">
        <v>4644</v>
      </c>
      <c r="Q169" s="184">
        <v>7</v>
      </c>
      <c r="R169" s="677" t="s">
        <v>538</v>
      </c>
      <c r="S169" s="677">
        <v>4</v>
      </c>
      <c r="T169" s="675" t="s">
        <v>3615</v>
      </c>
      <c r="U169" s="675">
        <v>1</v>
      </c>
      <c r="V169" s="674" t="s">
        <v>8133</v>
      </c>
      <c r="W169" s="674">
        <v>4</v>
      </c>
      <c r="X169" s="674" t="s">
        <v>1118</v>
      </c>
      <c r="Y169" s="672">
        <v>4</v>
      </c>
      <c r="Z169" s="678" t="s">
        <v>693</v>
      </c>
      <c r="AA169" s="678">
        <v>2</v>
      </c>
      <c r="AB169" s="679" t="s">
        <v>4679</v>
      </c>
      <c r="AC169" s="679">
        <v>3</v>
      </c>
      <c r="AD169" s="680" t="s">
        <v>40</v>
      </c>
      <c r="AE169" s="680"/>
      <c r="AF169" s="681" t="s">
        <v>40</v>
      </c>
      <c r="AG169" s="681"/>
      <c r="AH169" s="18" t="s">
        <v>40</v>
      </c>
      <c r="AI169" s="18"/>
      <c r="AJ169" s="184" t="s">
        <v>40</v>
      </c>
      <c r="AK169" s="184"/>
      <c r="AL169" s="677" t="s">
        <v>40</v>
      </c>
      <c r="AM169" s="677"/>
    </row>
    <row r="170" spans="1:39" ht="12.75">
      <c r="A170" s="831" t="s">
        <v>3343</v>
      </c>
      <c r="B170" s="787" t="s">
        <v>4229</v>
      </c>
      <c r="C170" s="680">
        <v>4</v>
      </c>
      <c r="D170" s="54" t="e">
        <f t="shared" ca="1" si="25"/>
        <v>#VALUE!</v>
      </c>
      <c r="E170" s="54" t="str">
        <f ca="1">IFERROR(VLOOKUP(P170,Cennik!$A$4:$B488, 2, FALSE()) * Q170 + VLOOKUP(R170,Cennik!$A$4:$B488, 2, FALSE()) * S170 + VLOOKUP(T170,Cennik!$A$4:$B488, 2, FALSE()) * U170 + VLOOKUP(V170,Cennik!$A$4:$B488, 2, FALSE()) * W170 + VLOOKUP(X170,Cennik!$A$4:$B488, 2, FALSE()) * Y170 + VLOOKUP(Z170,Cennik!$A$4:$B488, 2, FALSE()) * AA170 + VLOOKUP(AB170,Cennik!$A$4:$B488, 2, FALSE()) * AC170 + VLOOKUP(AD170,Cennik!$A$4:$B488, 2, FALSE()) * AE170 + VLOOKUP(AF170,Cennik!$A$4:$B488, 2, FALSE()) * AG170 + VLOOKUP(AH170,Cennik!$A$4:$B488, 2, FALSE()) * AI170 + VLOOKUP(AJ170,Cennik!$A$4:$B488, 2, FALSE()) * AK170 + VLOOKUP(AL170,Cennik!$A$4:$B488, 2, FALSE()) * AM170 + VLOOKUP("Stamina",Cennik!$A$4:$B488,2,FALSE()) * L170,"Brak wartości")</f>
        <v>Brak wartości</v>
      </c>
      <c r="F170" s="18" t="s">
        <v>4230</v>
      </c>
      <c r="G170" s="18">
        <v>1</v>
      </c>
      <c r="H170" s="18" t="s">
        <v>4506</v>
      </c>
      <c r="I170" s="18" t="s">
        <v>13544</v>
      </c>
      <c r="J170" s="18">
        <v>5.5</v>
      </c>
      <c r="K170" s="18">
        <v>10</v>
      </c>
      <c r="L170" s="18">
        <v>80</v>
      </c>
      <c r="M170" s="18" t="s">
        <v>12701</v>
      </c>
      <c r="N170" s="676" t="s">
        <v>40</v>
      </c>
      <c r="O170" s="676"/>
      <c r="P170" s="184" t="s">
        <v>4644</v>
      </c>
      <c r="Q170" s="184">
        <v>7</v>
      </c>
      <c r="R170" s="677" t="s">
        <v>538</v>
      </c>
      <c r="S170" s="677">
        <v>4</v>
      </c>
      <c r="T170" s="675" t="s">
        <v>3615</v>
      </c>
      <c r="U170" s="675">
        <v>1</v>
      </c>
      <c r="V170" s="674" t="s">
        <v>8133</v>
      </c>
      <c r="W170" s="674">
        <v>4</v>
      </c>
      <c r="X170" s="674" t="s">
        <v>1118</v>
      </c>
      <c r="Y170" s="672">
        <v>4</v>
      </c>
      <c r="Z170" s="678" t="s">
        <v>693</v>
      </c>
      <c r="AA170" s="678">
        <v>3</v>
      </c>
      <c r="AB170" s="679" t="s">
        <v>4679</v>
      </c>
      <c r="AC170" s="679">
        <v>3</v>
      </c>
      <c r="AD170" s="680" t="s">
        <v>40</v>
      </c>
      <c r="AE170" s="680"/>
      <c r="AF170" s="681" t="s">
        <v>40</v>
      </c>
      <c r="AG170" s="681"/>
      <c r="AH170" s="18" t="s">
        <v>40</v>
      </c>
      <c r="AI170" s="18"/>
      <c r="AJ170" s="184" t="s">
        <v>40</v>
      </c>
      <c r="AK170" s="184"/>
      <c r="AL170" s="677" t="s">
        <v>40</v>
      </c>
      <c r="AM170" s="677"/>
    </row>
    <row r="171" spans="1:39" ht="12.75">
      <c r="A171" s="788"/>
      <c r="B171" s="788"/>
      <c r="C171" s="788"/>
      <c r="D171" s="788"/>
      <c r="E171" s="788"/>
      <c r="F171" s="788"/>
      <c r="G171" s="788"/>
      <c r="H171" s="788"/>
      <c r="I171" s="788"/>
      <c r="J171" s="788"/>
      <c r="K171" s="788"/>
      <c r="L171" s="788"/>
      <c r="M171" s="788"/>
      <c r="N171" s="788"/>
      <c r="O171" s="788"/>
      <c r="P171" s="788"/>
      <c r="Q171" s="788"/>
      <c r="R171" s="788"/>
      <c r="S171" s="788"/>
      <c r="T171" s="788"/>
      <c r="U171" s="788"/>
      <c r="V171" s="788"/>
      <c r="W171" s="788"/>
      <c r="X171" s="788"/>
      <c r="Y171" s="788"/>
      <c r="Z171" s="788"/>
      <c r="AA171" s="788"/>
      <c r="AB171" s="788"/>
      <c r="AC171" s="788"/>
      <c r="AD171" s="788"/>
      <c r="AE171" s="788"/>
      <c r="AF171" s="788"/>
      <c r="AG171" s="788"/>
      <c r="AH171" s="788"/>
      <c r="AI171" s="788"/>
      <c r="AJ171" s="788"/>
      <c r="AK171" s="788"/>
      <c r="AL171" s="788"/>
      <c r="AM171" s="788"/>
    </row>
    <row r="172" spans="1:39" ht="12.75">
      <c r="A172" s="831" t="s">
        <v>3343</v>
      </c>
      <c r="B172" s="767" t="s">
        <v>4234</v>
      </c>
      <c r="C172" s="680">
        <v>5</v>
      </c>
      <c r="D172" s="54" t="e">
        <f t="shared" ref="D172:D174" ca="1" si="26">E172/G172</f>
        <v>#VALUE!</v>
      </c>
      <c r="E172" s="54" t="str">
        <f ca="1">IFERROR(VLOOKUP(P172,Cennik!$A$4:$B488, 2, FALSE()) * Q172 + VLOOKUP(R172,Cennik!$A$4:$B488, 2, FALSE()) * S172 + VLOOKUP(T172,Cennik!$A$4:$B488, 2, FALSE()) * U172 + VLOOKUP(V172,Cennik!$A$4:$B488, 2, FALSE()) * W172 + VLOOKUP(X172,Cennik!$A$4:$B488, 2, FALSE()) * Y172 + VLOOKUP(Z172,Cennik!$A$4:$B488, 2, FALSE()) * AA172 + VLOOKUP(AB172,Cennik!$A$4:$B488, 2, FALSE()) * AC172 + VLOOKUP(AD172,Cennik!$A$4:$B488, 2, FALSE()) * AE172 + VLOOKUP(AF172,Cennik!$A$4:$B488, 2, FALSE()) * AG172 + VLOOKUP(AH172,Cennik!$A$4:$B488, 2, FALSE()) * AI172 + VLOOKUP(AJ172,Cennik!$A$4:$B488, 2, FALSE()) * AK172 + VLOOKUP(AL172,Cennik!$A$4:$B488, 2, FALSE()) * AM172 + VLOOKUP("Stamina",Cennik!$A$4:$B488,2,FALSE()) * L172,"Brak wartości")</f>
        <v>Brak wartości</v>
      </c>
      <c r="F172" s="18" t="s">
        <v>4235</v>
      </c>
      <c r="G172" s="18">
        <v>1</v>
      </c>
      <c r="H172" s="18" t="s">
        <v>4506</v>
      </c>
      <c r="I172" s="18" t="s">
        <v>13544</v>
      </c>
      <c r="J172" s="18">
        <v>6</v>
      </c>
      <c r="K172" s="18">
        <v>10</v>
      </c>
      <c r="L172" s="18">
        <v>100</v>
      </c>
      <c r="M172" s="18" t="s">
        <v>12701</v>
      </c>
      <c r="N172" s="676" t="s">
        <v>40</v>
      </c>
      <c r="O172" s="676"/>
      <c r="P172" s="184" t="s">
        <v>4664</v>
      </c>
      <c r="Q172" s="184">
        <v>3</v>
      </c>
      <c r="R172" s="677" t="s">
        <v>538</v>
      </c>
      <c r="S172" s="677">
        <v>5</v>
      </c>
      <c r="T172" s="675" t="s">
        <v>469</v>
      </c>
      <c r="U172" s="675">
        <v>2</v>
      </c>
      <c r="V172" s="675" t="s">
        <v>8133</v>
      </c>
      <c r="W172" s="674">
        <v>5</v>
      </c>
      <c r="X172" s="674" t="s">
        <v>3619</v>
      </c>
      <c r="Y172" s="672">
        <v>1</v>
      </c>
      <c r="Z172" s="678" t="s">
        <v>693</v>
      </c>
      <c r="AA172" s="678">
        <v>4</v>
      </c>
      <c r="AB172" s="679" t="s">
        <v>1166</v>
      </c>
      <c r="AC172" s="679">
        <v>1</v>
      </c>
      <c r="AD172" s="680" t="s">
        <v>4694</v>
      </c>
      <c r="AE172" s="680">
        <v>3</v>
      </c>
      <c r="AF172" s="681" t="s">
        <v>40</v>
      </c>
      <c r="AG172" s="681"/>
      <c r="AH172" s="18" t="s">
        <v>40</v>
      </c>
      <c r="AI172" s="18"/>
      <c r="AJ172" s="184" t="s">
        <v>40</v>
      </c>
      <c r="AK172" s="184"/>
      <c r="AL172" s="677" t="s">
        <v>40</v>
      </c>
      <c r="AM172" s="677"/>
    </row>
    <row r="173" spans="1:39" ht="12.75">
      <c r="A173" s="831" t="s">
        <v>3343</v>
      </c>
      <c r="B173" s="767" t="s">
        <v>4239</v>
      </c>
      <c r="C173" s="680">
        <v>5</v>
      </c>
      <c r="D173" s="54" t="e">
        <f t="shared" ca="1" si="26"/>
        <v>#VALUE!</v>
      </c>
      <c r="E173" s="54" t="str">
        <f ca="1">IFERROR(VLOOKUP(P173,Cennik!$A$4:$B488, 2, FALSE()) * Q173 + VLOOKUP(R173,Cennik!$A$4:$B488, 2, FALSE()) * S173 + VLOOKUP(T173,Cennik!$A$4:$B488, 2, FALSE()) * U173 + VLOOKUP(V173,Cennik!$A$4:$B488, 2, FALSE()) * W173 + VLOOKUP(X173,Cennik!$A$4:$B488, 2, FALSE()) * Y173 + VLOOKUP(Z173,Cennik!$A$4:$B488, 2, FALSE()) * AA173 + VLOOKUP(AB173,Cennik!$A$4:$B488, 2, FALSE()) * AC173 + VLOOKUP(AD173,Cennik!$A$4:$B488, 2, FALSE()) * AE173 + VLOOKUP(AF173,Cennik!$A$4:$B488, 2, FALSE()) * AG173 + VLOOKUP(AH173,Cennik!$A$4:$B488, 2, FALSE()) * AI173 + VLOOKUP(AJ173,Cennik!$A$4:$B488, 2, FALSE()) * AK173 + VLOOKUP(AL173,Cennik!$A$4:$B488, 2, FALSE()) * AM173 + VLOOKUP("Stamina",Cennik!$A$4:$B488,2,FALSE()) * L173,"Brak wartości")</f>
        <v>Brak wartości</v>
      </c>
      <c r="F173" s="18" t="s">
        <v>4240</v>
      </c>
      <c r="G173" s="18">
        <v>1</v>
      </c>
      <c r="H173" s="18" t="s">
        <v>4506</v>
      </c>
      <c r="I173" s="18" t="s">
        <v>13544</v>
      </c>
      <c r="J173" s="18">
        <v>6</v>
      </c>
      <c r="K173" s="18">
        <v>10</v>
      </c>
      <c r="L173" s="18">
        <v>100</v>
      </c>
      <c r="M173" s="18" t="s">
        <v>12701</v>
      </c>
      <c r="N173" s="676" t="s">
        <v>40</v>
      </c>
      <c r="O173" s="676"/>
      <c r="P173" s="184" t="s">
        <v>4664</v>
      </c>
      <c r="Q173" s="184">
        <v>3</v>
      </c>
      <c r="R173" s="677" t="s">
        <v>538</v>
      </c>
      <c r="S173" s="677">
        <v>6</v>
      </c>
      <c r="T173" s="675" t="s">
        <v>469</v>
      </c>
      <c r="U173" s="675">
        <v>3</v>
      </c>
      <c r="V173" s="675" t="s">
        <v>8133</v>
      </c>
      <c r="W173" s="674">
        <v>6</v>
      </c>
      <c r="X173" s="674" t="s">
        <v>3619</v>
      </c>
      <c r="Y173" s="672">
        <v>1</v>
      </c>
      <c r="Z173" s="678" t="s">
        <v>693</v>
      </c>
      <c r="AA173" s="678">
        <v>5</v>
      </c>
      <c r="AB173" s="679" t="s">
        <v>1166</v>
      </c>
      <c r="AC173" s="679">
        <v>3</v>
      </c>
      <c r="AD173" s="680" t="s">
        <v>4694</v>
      </c>
      <c r="AE173" s="680">
        <v>3</v>
      </c>
      <c r="AF173" s="681" t="s">
        <v>425</v>
      </c>
      <c r="AG173" s="681">
        <v>1</v>
      </c>
      <c r="AH173" s="18" t="s">
        <v>40</v>
      </c>
      <c r="AI173" s="18"/>
      <c r="AJ173" s="184" t="s">
        <v>40</v>
      </c>
      <c r="AK173" s="184"/>
      <c r="AL173" s="677" t="s">
        <v>40</v>
      </c>
      <c r="AM173" s="677"/>
    </row>
    <row r="174" spans="1:39" ht="12.75">
      <c r="A174" s="831" t="s">
        <v>3343</v>
      </c>
      <c r="B174" s="767" t="s">
        <v>4244</v>
      </c>
      <c r="C174" s="680">
        <v>5</v>
      </c>
      <c r="D174" s="54" t="e">
        <f t="shared" ca="1" si="26"/>
        <v>#VALUE!</v>
      </c>
      <c r="E174" s="54" t="str">
        <f ca="1">IFERROR(VLOOKUP(P174,Cennik!$A$4:$B488, 2, FALSE()) * Q174 + VLOOKUP(R174,Cennik!$A$4:$B488, 2, FALSE()) * S174 + VLOOKUP(T174,Cennik!$A$4:$B488, 2, FALSE()) * U174 + VLOOKUP(V174,Cennik!$A$4:$B488, 2, FALSE()) * W174 + VLOOKUP(X174,Cennik!$A$4:$B488, 2, FALSE()) * Y174 + VLOOKUP(Z174,Cennik!$A$4:$B488, 2, FALSE()) * AA174 + VLOOKUP(AB174,Cennik!$A$4:$B488, 2, FALSE()) * AC174 + VLOOKUP(AD174,Cennik!$A$4:$B488, 2, FALSE()) * AE174 + VLOOKUP(AF174,Cennik!$A$4:$B488, 2, FALSE()) * AG174 + VLOOKUP(AH174,Cennik!$A$4:$B488, 2, FALSE()) * AI174 + VLOOKUP(AJ174,Cennik!$A$4:$B488, 2, FALSE()) * AK174 + VLOOKUP(AL174,Cennik!$A$4:$B488, 2, FALSE()) * AM174 + VLOOKUP("Stamina",Cennik!$A$4:$B488,2,FALSE()) * L174,"Brak wartości")</f>
        <v>Brak wartości</v>
      </c>
      <c r="F174" s="18" t="s">
        <v>4245</v>
      </c>
      <c r="G174" s="18">
        <v>1</v>
      </c>
      <c r="H174" s="18" t="s">
        <v>4506</v>
      </c>
      <c r="I174" s="18" t="s">
        <v>13544</v>
      </c>
      <c r="J174" s="18">
        <v>6</v>
      </c>
      <c r="K174" s="18">
        <v>5</v>
      </c>
      <c r="L174" s="18">
        <v>100</v>
      </c>
      <c r="M174" s="18" t="s">
        <v>12701</v>
      </c>
      <c r="N174" s="676" t="s">
        <v>40</v>
      </c>
      <c r="O174" s="676"/>
      <c r="P174" s="184" t="s">
        <v>4664</v>
      </c>
      <c r="Q174" s="184">
        <v>4</v>
      </c>
      <c r="R174" s="677" t="s">
        <v>538</v>
      </c>
      <c r="S174" s="677">
        <v>7</v>
      </c>
      <c r="T174" s="675" t="s">
        <v>469</v>
      </c>
      <c r="U174" s="675">
        <v>4</v>
      </c>
      <c r="V174" s="675" t="s">
        <v>8133</v>
      </c>
      <c r="W174" s="674">
        <v>7</v>
      </c>
      <c r="X174" s="674" t="s">
        <v>3619</v>
      </c>
      <c r="Y174" s="672">
        <v>1</v>
      </c>
      <c r="Z174" s="678" t="s">
        <v>693</v>
      </c>
      <c r="AA174" s="678">
        <v>5</v>
      </c>
      <c r="AB174" s="679" t="s">
        <v>1166</v>
      </c>
      <c r="AC174" s="679">
        <v>3</v>
      </c>
      <c r="AD174" s="680" t="s">
        <v>4694</v>
      </c>
      <c r="AE174" s="680">
        <v>3</v>
      </c>
      <c r="AF174" s="681" t="s">
        <v>425</v>
      </c>
      <c r="AG174" s="681">
        <v>1</v>
      </c>
      <c r="AH174" s="18" t="s">
        <v>40</v>
      </c>
      <c r="AI174" s="18"/>
      <c r="AJ174" s="184" t="s">
        <v>40</v>
      </c>
      <c r="AK174" s="184"/>
      <c r="AL174" s="677" t="s">
        <v>40</v>
      </c>
      <c r="AM174" s="677"/>
    </row>
    <row r="175" spans="1:39" ht="12.75">
      <c r="A175" s="788"/>
      <c r="B175" s="788"/>
      <c r="C175" s="788"/>
      <c r="D175" s="788"/>
      <c r="E175" s="788"/>
      <c r="F175" s="788"/>
      <c r="G175" s="788"/>
      <c r="H175" s="788"/>
      <c r="I175" s="788"/>
      <c r="J175" s="788"/>
      <c r="K175" s="788"/>
      <c r="L175" s="788"/>
      <c r="M175" s="788"/>
      <c r="N175" s="788"/>
      <c r="O175" s="788"/>
      <c r="P175" s="788"/>
      <c r="Q175" s="788"/>
      <c r="R175" s="788"/>
      <c r="S175" s="788"/>
      <c r="T175" s="788"/>
      <c r="U175" s="788"/>
      <c r="V175" s="788"/>
      <c r="W175" s="788"/>
      <c r="X175" s="788"/>
      <c r="Y175" s="788"/>
      <c r="Z175" s="788"/>
      <c r="AA175" s="788"/>
      <c r="AB175" s="788"/>
      <c r="AC175" s="788"/>
      <c r="AD175" s="788"/>
      <c r="AE175" s="788"/>
      <c r="AF175" s="788"/>
      <c r="AG175" s="788"/>
      <c r="AH175" s="788"/>
      <c r="AI175" s="788"/>
      <c r="AJ175" s="788"/>
      <c r="AK175" s="788"/>
      <c r="AL175" s="788"/>
      <c r="AM175" s="788"/>
    </row>
    <row r="176" spans="1:39" ht="12.75">
      <c r="A176" s="682"/>
      <c r="B176" s="19"/>
      <c r="C176" s="19"/>
      <c r="D176" s="746"/>
      <c r="E176" s="746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</row>
    <row r="177" spans="1:39" ht="12.75">
      <c r="A177" s="788"/>
      <c r="B177" s="788"/>
      <c r="C177" s="788"/>
      <c r="D177" s="788"/>
      <c r="E177" s="788"/>
      <c r="F177" s="788"/>
      <c r="G177" s="788"/>
      <c r="H177" s="788"/>
      <c r="I177" s="788"/>
      <c r="J177" s="788"/>
      <c r="K177" s="788"/>
      <c r="L177" s="788"/>
      <c r="M177" s="788"/>
      <c r="N177" s="788"/>
      <c r="O177" s="788"/>
      <c r="P177" s="788"/>
      <c r="Q177" s="788"/>
      <c r="R177" s="788"/>
      <c r="S177" s="788"/>
      <c r="T177" s="788"/>
      <c r="U177" s="788"/>
      <c r="V177" s="788"/>
      <c r="W177" s="788"/>
      <c r="X177" s="788"/>
      <c r="Y177" s="788"/>
      <c r="Z177" s="788"/>
      <c r="AA177" s="788"/>
      <c r="AB177" s="788"/>
      <c r="AC177" s="788"/>
      <c r="AD177" s="788"/>
      <c r="AE177" s="788"/>
      <c r="AF177" s="788"/>
      <c r="AG177" s="788"/>
      <c r="AH177" s="788"/>
      <c r="AI177" s="788"/>
      <c r="AJ177" s="788"/>
      <c r="AK177" s="788"/>
      <c r="AL177" s="788"/>
      <c r="AM177" s="788"/>
    </row>
    <row r="178" spans="1:39" ht="12.75">
      <c r="A178" s="831" t="s">
        <v>3343</v>
      </c>
      <c r="B178" s="762" t="s">
        <v>4259</v>
      </c>
      <c r="C178" s="680">
        <v>1</v>
      </c>
      <c r="D178" s="54" t="e">
        <f t="shared" ref="D178:D180" ca="1" si="27">E178/G178</f>
        <v>#VALUE!</v>
      </c>
      <c r="E178" s="54" t="str">
        <f ca="1">IFERROR(VLOOKUP(P178,Cennik!$A$4:$B488, 2, FALSE()) * Q178 + VLOOKUP(R178,Cennik!$A$4:$B488, 2, FALSE()) * S178 + VLOOKUP(T178,Cennik!$A$4:$B488, 2, FALSE()) * U178 + VLOOKUP(V178,Cennik!$A$4:$B488, 2, FALSE()) * W178 + VLOOKUP(X178,Cennik!$A$4:$B488, 2, FALSE()) * Y178 + VLOOKUP(Z178,Cennik!$A$4:$B488, 2, FALSE()) * AA178 + VLOOKUP(AB178,Cennik!$A$4:$B488, 2, FALSE()) * AC178 + VLOOKUP(AD178,Cennik!$A$4:$B488, 2, FALSE()) * AE178 + VLOOKUP(AF178,Cennik!$A$4:$B488, 2, FALSE()) * AG178 + VLOOKUP(AH178,Cennik!$A$4:$B488, 2, FALSE()) * AI178 + VLOOKUP(AJ178,Cennik!$A$4:$B488, 2, FALSE()) * AK178 + VLOOKUP(AL178,Cennik!$A$4:$B488, 2, FALSE()) * AM178 + VLOOKUP("Stamina",Cennik!$A$4:$B488,2,FALSE()) * L178,"Brak wartości")</f>
        <v>Brak wartości</v>
      </c>
      <c r="F178" s="18" t="s">
        <v>4260</v>
      </c>
      <c r="G178" s="18">
        <v>1</v>
      </c>
      <c r="H178" s="18" t="s">
        <v>4506</v>
      </c>
      <c r="I178" s="18" t="s">
        <v>13544</v>
      </c>
      <c r="J178" s="18">
        <v>3</v>
      </c>
      <c r="K178" s="18">
        <v>5</v>
      </c>
      <c r="L178" s="18">
        <v>25</v>
      </c>
      <c r="M178" s="18" t="s">
        <v>12701</v>
      </c>
      <c r="N178" s="676" t="s">
        <v>40</v>
      </c>
      <c r="O178" s="676"/>
      <c r="P178" s="184" t="s">
        <v>4739</v>
      </c>
      <c r="Q178" s="184">
        <v>2</v>
      </c>
      <c r="R178" s="677" t="s">
        <v>528</v>
      </c>
      <c r="S178" s="677">
        <v>6</v>
      </c>
      <c r="T178" s="675" t="s">
        <v>386</v>
      </c>
      <c r="U178" s="675">
        <v>5</v>
      </c>
      <c r="V178" s="674" t="s">
        <v>40</v>
      </c>
      <c r="W178" s="674"/>
      <c r="X178" s="674" t="s">
        <v>40</v>
      </c>
      <c r="Y178" s="672"/>
      <c r="Z178" s="678" t="s">
        <v>40</v>
      </c>
      <c r="AA178" s="678"/>
      <c r="AB178" s="679" t="s">
        <v>40</v>
      </c>
      <c r="AC178" s="679"/>
      <c r="AD178" s="680" t="s">
        <v>40</v>
      </c>
      <c r="AE178" s="680"/>
      <c r="AF178" s="681" t="s">
        <v>40</v>
      </c>
      <c r="AG178" s="681"/>
      <c r="AH178" s="18" t="s">
        <v>40</v>
      </c>
      <c r="AI178" s="18"/>
      <c r="AJ178" s="184" t="s">
        <v>40</v>
      </c>
      <c r="AK178" s="184"/>
      <c r="AL178" s="677" t="s">
        <v>40</v>
      </c>
      <c r="AM178" s="677"/>
    </row>
    <row r="179" spans="1:39" ht="12.75">
      <c r="A179" s="831" t="s">
        <v>3343</v>
      </c>
      <c r="B179" s="762" t="s">
        <v>4264</v>
      </c>
      <c r="C179" s="680">
        <v>1</v>
      </c>
      <c r="D179" s="54" t="e">
        <f t="shared" ca="1" si="27"/>
        <v>#VALUE!</v>
      </c>
      <c r="E179" s="54" t="str">
        <f ca="1">IFERROR(VLOOKUP(P179,Cennik!$A$4:$B488, 2, FALSE()) * Q179 + VLOOKUP(R179,Cennik!$A$4:$B488, 2, FALSE()) * S179 + VLOOKUP(T179,Cennik!$A$4:$B488, 2, FALSE()) * U179 + VLOOKUP(V179,Cennik!$A$4:$B488, 2, FALSE()) * W179 + VLOOKUP(X179,Cennik!$A$4:$B488, 2, FALSE()) * Y179 + VLOOKUP(Z179,Cennik!$A$4:$B488, 2, FALSE()) * AA179 + VLOOKUP(AB179,Cennik!$A$4:$B488, 2, FALSE()) * AC179 + VLOOKUP(AD179,Cennik!$A$4:$B488, 2, FALSE()) * AE179 + VLOOKUP(AF179,Cennik!$A$4:$B488, 2, FALSE()) * AG179 + VLOOKUP(AH179,Cennik!$A$4:$B488, 2, FALSE()) * AI179 + VLOOKUP(AJ179,Cennik!$A$4:$B488, 2, FALSE()) * AK179 + VLOOKUP(AL179,Cennik!$A$4:$B488, 2, FALSE()) * AM179 + VLOOKUP("Stamina",Cennik!$A$4:$B488,2,FALSE()) * L179,"Brak wartości")</f>
        <v>Brak wartości</v>
      </c>
      <c r="F179" s="18" t="s">
        <v>4265</v>
      </c>
      <c r="G179" s="18">
        <v>1</v>
      </c>
      <c r="H179" s="18" t="s">
        <v>4506</v>
      </c>
      <c r="I179" s="18" t="s">
        <v>13544</v>
      </c>
      <c r="J179" s="18">
        <v>3</v>
      </c>
      <c r="K179" s="18">
        <v>5</v>
      </c>
      <c r="L179" s="18">
        <v>25</v>
      </c>
      <c r="M179" s="18" t="s">
        <v>12701</v>
      </c>
      <c r="N179" s="676" t="s">
        <v>40</v>
      </c>
      <c r="O179" s="676"/>
      <c r="P179" s="184" t="s">
        <v>4739</v>
      </c>
      <c r="Q179" s="184">
        <v>4</v>
      </c>
      <c r="R179" s="677" t="s">
        <v>500</v>
      </c>
      <c r="S179" s="677">
        <v>4</v>
      </c>
      <c r="T179" s="675" t="s">
        <v>40</v>
      </c>
      <c r="U179" s="675"/>
      <c r="V179" s="674" t="s">
        <v>40</v>
      </c>
      <c r="W179" s="674"/>
      <c r="X179" s="674" t="s">
        <v>40</v>
      </c>
      <c r="Y179" s="672"/>
      <c r="Z179" s="678" t="s">
        <v>40</v>
      </c>
      <c r="AA179" s="678"/>
      <c r="AB179" s="679" t="s">
        <v>40</v>
      </c>
      <c r="AC179" s="679"/>
      <c r="AD179" s="680" t="s">
        <v>40</v>
      </c>
      <c r="AE179" s="680"/>
      <c r="AF179" s="681" t="s">
        <v>40</v>
      </c>
      <c r="AG179" s="681"/>
      <c r="AH179" s="18" t="s">
        <v>40</v>
      </c>
      <c r="AI179" s="18"/>
      <c r="AJ179" s="184" t="s">
        <v>40</v>
      </c>
      <c r="AK179" s="184"/>
      <c r="AL179" s="677" t="s">
        <v>40</v>
      </c>
      <c r="AM179" s="677"/>
    </row>
    <row r="180" spans="1:39" ht="12.75">
      <c r="A180" s="831" t="s">
        <v>3343</v>
      </c>
      <c r="B180" s="762" t="s">
        <v>4268</v>
      </c>
      <c r="C180" s="680">
        <v>1</v>
      </c>
      <c r="D180" s="54" t="e">
        <f t="shared" ca="1" si="27"/>
        <v>#VALUE!</v>
      </c>
      <c r="E180" s="54" t="str">
        <f ca="1">IFERROR(VLOOKUP(P180,Cennik!$A$4:$B488, 2, FALSE()) * Q180 + VLOOKUP(R180,Cennik!$A$4:$B488, 2, FALSE()) * S180 + VLOOKUP(T180,Cennik!$A$4:$B488, 2, FALSE()) * U180 + VLOOKUP(V180,Cennik!$A$4:$B488, 2, FALSE()) * W180 + VLOOKUP(X180,Cennik!$A$4:$B488, 2, FALSE()) * Y180 + VLOOKUP(Z180,Cennik!$A$4:$B488, 2, FALSE()) * AA180 + VLOOKUP(AB180,Cennik!$A$4:$B488, 2, FALSE()) * AC180 + VLOOKUP(AD180,Cennik!$A$4:$B488, 2, FALSE()) * AE180 + VLOOKUP(AF180,Cennik!$A$4:$B488, 2, FALSE()) * AG180 + VLOOKUP(AH180,Cennik!$A$4:$B488, 2, FALSE()) * AI180 + VLOOKUP(AJ180,Cennik!$A$4:$B488, 2, FALSE()) * AK180 + VLOOKUP(AL180,Cennik!$A$4:$B488, 2, FALSE()) * AM180 + VLOOKUP("Stamina",Cennik!$A$4:$B488,2,FALSE()) * L180,"Brak wartości")</f>
        <v>Brak wartości</v>
      </c>
      <c r="F180" s="18" t="s">
        <v>4269</v>
      </c>
      <c r="G180" s="18">
        <v>1</v>
      </c>
      <c r="H180" s="18" t="s">
        <v>4506</v>
      </c>
      <c r="I180" s="18" t="s">
        <v>13544</v>
      </c>
      <c r="J180" s="18">
        <v>4</v>
      </c>
      <c r="K180" s="18">
        <v>5</v>
      </c>
      <c r="L180" s="18">
        <v>40</v>
      </c>
      <c r="M180" s="18" t="s">
        <v>12701</v>
      </c>
      <c r="N180" s="676" t="s">
        <v>40</v>
      </c>
      <c r="O180" s="676"/>
      <c r="P180" s="184" t="s">
        <v>4739</v>
      </c>
      <c r="Q180" s="184">
        <v>5</v>
      </c>
      <c r="R180" s="677" t="s">
        <v>500</v>
      </c>
      <c r="S180" s="677">
        <v>5</v>
      </c>
      <c r="T180" s="675" t="s">
        <v>3602</v>
      </c>
      <c r="U180" s="675">
        <v>1</v>
      </c>
      <c r="V180" s="674" t="s">
        <v>1043</v>
      </c>
      <c r="W180" s="674">
        <v>2</v>
      </c>
      <c r="X180" s="674" t="s">
        <v>40</v>
      </c>
      <c r="Y180" s="672"/>
      <c r="Z180" s="678" t="s">
        <v>40</v>
      </c>
      <c r="AA180" s="678"/>
      <c r="AB180" s="679" t="s">
        <v>40</v>
      </c>
      <c r="AC180" s="679"/>
      <c r="AD180" s="680" t="s">
        <v>40</v>
      </c>
      <c r="AE180" s="680"/>
      <c r="AF180" s="681" t="s">
        <v>40</v>
      </c>
      <c r="AG180" s="681"/>
      <c r="AH180" s="18" t="s">
        <v>40</v>
      </c>
      <c r="AI180" s="18"/>
      <c r="AJ180" s="184" t="s">
        <v>40</v>
      </c>
      <c r="AK180" s="184"/>
      <c r="AL180" s="677" t="s">
        <v>40</v>
      </c>
      <c r="AM180" s="677"/>
    </row>
    <row r="181" spans="1:39" ht="12.75">
      <c r="A181" s="788"/>
      <c r="B181" s="788"/>
      <c r="C181" s="788"/>
      <c r="D181" s="788"/>
      <c r="E181" s="788"/>
      <c r="F181" s="788"/>
      <c r="G181" s="788"/>
      <c r="H181" s="788"/>
      <c r="I181" s="788"/>
      <c r="J181" s="788"/>
      <c r="K181" s="788"/>
      <c r="L181" s="788"/>
      <c r="M181" s="788"/>
      <c r="N181" s="788"/>
      <c r="O181" s="788"/>
      <c r="P181" s="788"/>
      <c r="Q181" s="788"/>
      <c r="R181" s="788"/>
      <c r="S181" s="788"/>
      <c r="T181" s="788"/>
      <c r="U181" s="788"/>
      <c r="V181" s="788"/>
      <c r="W181" s="788"/>
      <c r="X181" s="788"/>
      <c r="Y181" s="788"/>
      <c r="Z181" s="788"/>
      <c r="AA181" s="788"/>
      <c r="AB181" s="788"/>
      <c r="AC181" s="788"/>
      <c r="AD181" s="788"/>
      <c r="AE181" s="788"/>
      <c r="AF181" s="788"/>
      <c r="AG181" s="788"/>
      <c r="AH181" s="788"/>
      <c r="AI181" s="788"/>
      <c r="AJ181" s="788"/>
      <c r="AK181" s="788"/>
      <c r="AL181" s="788"/>
      <c r="AM181" s="788"/>
    </row>
    <row r="182" spans="1:39" ht="12.75">
      <c r="A182" s="831" t="s">
        <v>3343</v>
      </c>
      <c r="B182" s="793" t="s">
        <v>4273</v>
      </c>
      <c r="C182" s="680">
        <v>2</v>
      </c>
      <c r="D182" s="54" t="e">
        <f t="shared" ref="D182:D186" ca="1" si="28">E182/G182</f>
        <v>#VALUE!</v>
      </c>
      <c r="E182" s="54" t="str">
        <f ca="1">IFERROR(VLOOKUP(P182,Cennik!$A$4:$B488, 2, FALSE()) * Q182 + VLOOKUP(R182,Cennik!$A$4:$B488, 2, FALSE()) * S182 + VLOOKUP(T182,Cennik!$A$4:$B488, 2, FALSE()) * U182 + VLOOKUP(V182,Cennik!$A$4:$B488, 2, FALSE()) * W182 + VLOOKUP(X182,Cennik!$A$4:$B488, 2, FALSE()) * Y182 + VLOOKUP(Z182,Cennik!$A$4:$B488, 2, FALSE()) * AA182 + VLOOKUP(AB182,Cennik!$A$4:$B488, 2, FALSE()) * AC182 + VLOOKUP(AD182,Cennik!$A$4:$B488, 2, FALSE()) * AE182 + VLOOKUP(AF182,Cennik!$A$4:$B488, 2, FALSE()) * AG182 + VLOOKUP(AH182,Cennik!$A$4:$B488, 2, FALSE()) * AI182 + VLOOKUP(AJ182,Cennik!$A$4:$B488, 2, FALSE()) * AK182 + VLOOKUP(AL182,Cennik!$A$4:$B488, 2, FALSE()) * AM182 + VLOOKUP("Stamina",Cennik!$A$4:$B488,2,FALSE()) * L182,"Brak wartości")</f>
        <v>Brak wartości</v>
      </c>
      <c r="F182" s="18" t="s">
        <v>4274</v>
      </c>
      <c r="G182" s="18">
        <v>1</v>
      </c>
      <c r="H182" s="18" t="s">
        <v>4506</v>
      </c>
      <c r="I182" s="18" t="s">
        <v>13544</v>
      </c>
      <c r="J182" s="18">
        <v>4</v>
      </c>
      <c r="K182" s="18">
        <v>5</v>
      </c>
      <c r="L182" s="18">
        <v>50</v>
      </c>
      <c r="M182" s="18" t="s">
        <v>12701</v>
      </c>
      <c r="N182" s="676"/>
      <c r="O182" s="676"/>
      <c r="P182" s="184" t="s">
        <v>4739</v>
      </c>
      <c r="Q182" s="184">
        <v>5</v>
      </c>
      <c r="R182" s="677" t="s">
        <v>542</v>
      </c>
      <c r="S182" s="677">
        <v>3</v>
      </c>
      <c r="T182" s="675" t="s">
        <v>3607</v>
      </c>
      <c r="U182" s="675">
        <v>1</v>
      </c>
      <c r="V182" s="674" t="s">
        <v>1043</v>
      </c>
      <c r="W182" s="674">
        <v>3</v>
      </c>
      <c r="X182" s="674" t="s">
        <v>40</v>
      </c>
      <c r="Y182" s="672"/>
      <c r="Z182" s="678" t="s">
        <v>40</v>
      </c>
      <c r="AA182" s="678"/>
      <c r="AB182" s="679" t="s">
        <v>40</v>
      </c>
      <c r="AC182" s="679"/>
      <c r="AD182" s="680" t="s">
        <v>40</v>
      </c>
      <c r="AE182" s="680"/>
      <c r="AF182" s="681" t="s">
        <v>40</v>
      </c>
      <c r="AG182" s="681"/>
      <c r="AH182" s="18" t="s">
        <v>40</v>
      </c>
      <c r="AI182" s="18"/>
      <c r="AJ182" s="184" t="s">
        <v>40</v>
      </c>
      <c r="AK182" s="184"/>
      <c r="AL182" s="677" t="s">
        <v>40</v>
      </c>
      <c r="AM182" s="677"/>
    </row>
    <row r="183" spans="1:39" ht="12.75">
      <c r="A183" s="831" t="s">
        <v>3343</v>
      </c>
      <c r="B183" s="793" t="s">
        <v>4278</v>
      </c>
      <c r="C183" s="680">
        <v>2</v>
      </c>
      <c r="D183" s="54" t="e">
        <f t="shared" ca="1" si="28"/>
        <v>#VALUE!</v>
      </c>
      <c r="E183" s="54" t="str">
        <f ca="1">IFERROR(VLOOKUP(P183,Cennik!$A$4:$B488, 2, FALSE()) * Q183 + VLOOKUP(R183,Cennik!$A$4:$B488, 2, FALSE()) * S183 + VLOOKUP(T183,Cennik!$A$4:$B488, 2, FALSE()) * U183 + VLOOKUP(V183,Cennik!$A$4:$B488, 2, FALSE()) * W183 + VLOOKUP(X183,Cennik!$A$4:$B488, 2, FALSE()) * Y183 + VLOOKUP(Z183,Cennik!$A$4:$B488, 2, FALSE()) * AA183 + VLOOKUP(AB183,Cennik!$A$4:$B488, 2, FALSE()) * AC183 + VLOOKUP(AD183,Cennik!$A$4:$B488, 2, FALSE()) * AE183 + VLOOKUP(AF183,Cennik!$A$4:$B488, 2, FALSE()) * AG183 + VLOOKUP(AH183,Cennik!$A$4:$B488, 2, FALSE()) * AI183 + VLOOKUP(AJ183,Cennik!$A$4:$B488, 2, FALSE()) * AK183 + VLOOKUP(AL183,Cennik!$A$4:$B488, 2, FALSE()) * AM183 + VLOOKUP("Stamina",Cennik!$A$4:$B488,2,FALSE()) * L183,"Brak wartości")</f>
        <v>Brak wartości</v>
      </c>
      <c r="F183" s="18" t="s">
        <v>4279</v>
      </c>
      <c r="G183" s="18">
        <v>1</v>
      </c>
      <c r="H183" s="18" t="s">
        <v>4506</v>
      </c>
      <c r="I183" s="18" t="s">
        <v>13544</v>
      </c>
      <c r="J183" s="18">
        <v>4</v>
      </c>
      <c r="K183" s="18">
        <v>5</v>
      </c>
      <c r="L183" s="18">
        <v>50</v>
      </c>
      <c r="M183" s="18" t="s">
        <v>12701</v>
      </c>
      <c r="N183" s="676"/>
      <c r="O183" s="676"/>
      <c r="P183" s="184" t="s">
        <v>4739</v>
      </c>
      <c r="Q183" s="184">
        <v>5</v>
      </c>
      <c r="R183" s="677" t="s">
        <v>542</v>
      </c>
      <c r="S183" s="677">
        <v>4</v>
      </c>
      <c r="T183" s="675" t="s">
        <v>3607</v>
      </c>
      <c r="U183" s="675">
        <v>1</v>
      </c>
      <c r="V183" s="674" t="s">
        <v>1043</v>
      </c>
      <c r="W183" s="674">
        <v>3</v>
      </c>
      <c r="X183" s="674" t="s">
        <v>4679</v>
      </c>
      <c r="Y183" s="672">
        <v>1</v>
      </c>
      <c r="Z183" s="678" t="s">
        <v>40</v>
      </c>
      <c r="AA183" s="678"/>
      <c r="AB183" s="679" t="s">
        <v>40</v>
      </c>
      <c r="AC183" s="679"/>
      <c r="AD183" s="680" t="s">
        <v>40</v>
      </c>
      <c r="AE183" s="680"/>
      <c r="AF183" s="681" t="s">
        <v>40</v>
      </c>
      <c r="AG183" s="681"/>
      <c r="AH183" s="18" t="s">
        <v>40</v>
      </c>
      <c r="AI183" s="18"/>
      <c r="AJ183" s="184" t="s">
        <v>40</v>
      </c>
      <c r="AK183" s="184"/>
      <c r="AL183" s="677" t="s">
        <v>40</v>
      </c>
      <c r="AM183" s="677"/>
    </row>
    <row r="184" spans="1:39" ht="12.75">
      <c r="A184" s="831" t="s">
        <v>3343</v>
      </c>
      <c r="B184" s="793" t="s">
        <v>4283</v>
      </c>
      <c r="C184" s="680">
        <v>2</v>
      </c>
      <c r="D184" s="54" t="e">
        <f t="shared" ca="1" si="28"/>
        <v>#VALUE!</v>
      </c>
      <c r="E184" s="54" t="str">
        <f ca="1">IFERROR(VLOOKUP(P184,Cennik!$A$4:$B488, 2, FALSE()) * Q184 + VLOOKUP(R184,Cennik!$A$4:$B488, 2, FALSE()) * S184 + VLOOKUP(T184,Cennik!$A$4:$B488, 2, FALSE()) * U184 + VLOOKUP(V184,Cennik!$A$4:$B488, 2, FALSE()) * W184 + VLOOKUP(X184,Cennik!$A$4:$B488, 2, FALSE()) * Y184 + VLOOKUP(Z184,Cennik!$A$4:$B488, 2, FALSE()) * AA184 + VLOOKUP(AB184,Cennik!$A$4:$B488, 2, FALSE()) * AC184 + VLOOKUP(AD184,Cennik!$A$4:$B488, 2, FALSE()) * AE184 + VLOOKUP(AF184,Cennik!$A$4:$B488, 2, FALSE()) * AG184 + VLOOKUP(AH184,Cennik!$A$4:$B488, 2, FALSE()) * AI184 + VLOOKUP(AJ184,Cennik!$A$4:$B488, 2, FALSE()) * AK184 + VLOOKUP(AL184,Cennik!$A$4:$B488, 2, FALSE()) * AM184 + VLOOKUP("Stamina",Cennik!$A$4:$B488,2,FALSE()) * L184,"Brak wartości")</f>
        <v>Brak wartości</v>
      </c>
      <c r="F184" s="18" t="s">
        <v>4284</v>
      </c>
      <c r="G184" s="18">
        <v>1</v>
      </c>
      <c r="H184" s="18" t="s">
        <v>4506</v>
      </c>
      <c r="I184" s="18" t="s">
        <v>13544</v>
      </c>
      <c r="J184" s="18">
        <v>4</v>
      </c>
      <c r="K184" s="18">
        <v>5</v>
      </c>
      <c r="L184" s="18">
        <v>50</v>
      </c>
      <c r="M184" s="18" t="s">
        <v>12701</v>
      </c>
      <c r="N184" s="676"/>
      <c r="O184" s="676"/>
      <c r="P184" s="184" t="s">
        <v>4739</v>
      </c>
      <c r="Q184" s="184">
        <v>6</v>
      </c>
      <c r="R184" s="677" t="s">
        <v>542</v>
      </c>
      <c r="S184" s="677">
        <v>4</v>
      </c>
      <c r="T184" s="675" t="s">
        <v>3607</v>
      </c>
      <c r="U184" s="675">
        <v>1</v>
      </c>
      <c r="V184" s="674" t="s">
        <v>1043</v>
      </c>
      <c r="W184" s="674">
        <v>4</v>
      </c>
      <c r="X184" s="674" t="s">
        <v>8133</v>
      </c>
      <c r="Y184" s="672">
        <v>2</v>
      </c>
      <c r="Z184" s="678" t="s">
        <v>4679</v>
      </c>
      <c r="AA184" s="678">
        <v>1</v>
      </c>
      <c r="AB184" s="679" t="s">
        <v>40</v>
      </c>
      <c r="AC184" s="679"/>
      <c r="AD184" s="680" t="s">
        <v>40</v>
      </c>
      <c r="AE184" s="680"/>
      <c r="AF184" s="681" t="s">
        <v>40</v>
      </c>
      <c r="AG184" s="681"/>
      <c r="AH184" s="18" t="s">
        <v>40</v>
      </c>
      <c r="AI184" s="18"/>
      <c r="AJ184" s="184" t="s">
        <v>40</v>
      </c>
      <c r="AK184" s="184"/>
      <c r="AL184" s="677" t="s">
        <v>40</v>
      </c>
      <c r="AM184" s="677"/>
    </row>
    <row r="185" spans="1:39" ht="12.75">
      <c r="A185" s="831" t="s">
        <v>3343</v>
      </c>
      <c r="B185" s="793" t="s">
        <v>4288</v>
      </c>
      <c r="C185" s="680">
        <v>2</v>
      </c>
      <c r="D185" s="54" t="e">
        <f t="shared" ca="1" si="28"/>
        <v>#VALUE!</v>
      </c>
      <c r="E185" s="54" t="str">
        <f ca="1">IFERROR(VLOOKUP(P185,Cennik!$A$4:$B488, 2, FALSE()) * Q185 + VLOOKUP(R185,Cennik!$A$4:$B488, 2, FALSE()) * S185 + VLOOKUP(T185,Cennik!$A$4:$B488, 2, FALSE()) * U185 + VLOOKUP(V185,Cennik!$A$4:$B488, 2, FALSE()) * W185 + VLOOKUP(X185,Cennik!$A$4:$B488, 2, FALSE()) * Y185 + VLOOKUP(Z185,Cennik!$A$4:$B488, 2, FALSE()) * AA185 + VLOOKUP(AB185,Cennik!$A$4:$B488, 2, FALSE()) * AC185 + VLOOKUP(AD185,Cennik!$A$4:$B488, 2, FALSE()) * AE185 + VLOOKUP(AF185,Cennik!$A$4:$B488, 2, FALSE()) * AG185 + VLOOKUP(AH185,Cennik!$A$4:$B488, 2, FALSE()) * AI185 + VLOOKUP(AJ185,Cennik!$A$4:$B488, 2, FALSE()) * AK185 + VLOOKUP(AL185,Cennik!$A$4:$B488, 2, FALSE()) * AM185 + VLOOKUP("Stamina",Cennik!$A$4:$B488,2,FALSE()) * L185,"Brak wartości")</f>
        <v>Brak wartości</v>
      </c>
      <c r="F185" s="18" t="s">
        <v>4289</v>
      </c>
      <c r="G185" s="18">
        <v>1</v>
      </c>
      <c r="H185" s="18" t="s">
        <v>4506</v>
      </c>
      <c r="I185" s="18" t="s">
        <v>13544</v>
      </c>
      <c r="J185" s="18">
        <v>4</v>
      </c>
      <c r="K185" s="18">
        <v>5</v>
      </c>
      <c r="L185" s="18">
        <v>50</v>
      </c>
      <c r="M185" s="18" t="s">
        <v>12701</v>
      </c>
      <c r="N185" s="676" t="s">
        <v>40</v>
      </c>
      <c r="O185" s="676"/>
      <c r="P185" s="184" t="s">
        <v>4739</v>
      </c>
      <c r="Q185" s="184">
        <v>8</v>
      </c>
      <c r="R185" s="677" t="s">
        <v>542</v>
      </c>
      <c r="S185" s="677">
        <v>6</v>
      </c>
      <c r="T185" s="675" t="s">
        <v>3607</v>
      </c>
      <c r="U185" s="675">
        <v>1</v>
      </c>
      <c r="V185" s="674" t="s">
        <v>1043</v>
      </c>
      <c r="W185" s="674">
        <v>4</v>
      </c>
      <c r="X185" s="674" t="s">
        <v>8133</v>
      </c>
      <c r="Y185" s="672">
        <v>3</v>
      </c>
      <c r="Z185" s="678" t="s">
        <v>4679</v>
      </c>
      <c r="AA185" s="678">
        <v>1</v>
      </c>
      <c r="AB185" s="679" t="s">
        <v>40</v>
      </c>
      <c r="AC185" s="679"/>
      <c r="AD185" s="680" t="s">
        <v>40</v>
      </c>
      <c r="AE185" s="680"/>
      <c r="AF185" s="681" t="s">
        <v>40</v>
      </c>
      <c r="AG185" s="681"/>
      <c r="AH185" s="18" t="s">
        <v>40</v>
      </c>
      <c r="AI185" s="18"/>
      <c r="AJ185" s="184" t="s">
        <v>40</v>
      </c>
      <c r="AK185" s="184"/>
      <c r="AL185" s="677" t="s">
        <v>40</v>
      </c>
      <c r="AM185" s="677"/>
    </row>
    <row r="186" spans="1:39" ht="12.75">
      <c r="A186" s="831" t="s">
        <v>3343</v>
      </c>
      <c r="B186" s="793" t="s">
        <v>4293</v>
      </c>
      <c r="C186" s="680">
        <v>2</v>
      </c>
      <c r="D186" s="54" t="e">
        <f t="shared" ca="1" si="28"/>
        <v>#VALUE!</v>
      </c>
      <c r="E186" s="54" t="str">
        <f ca="1">IFERROR(VLOOKUP(P186,Cennik!$A$4:$B488, 2, FALSE()) * Q186 + VLOOKUP(R186,Cennik!$A$4:$B488, 2, FALSE()) * S186 + VLOOKUP(T186,Cennik!$A$4:$B488, 2, FALSE()) * U186 + VLOOKUP(V186,Cennik!$A$4:$B488, 2, FALSE()) * W186 + VLOOKUP(X186,Cennik!$A$4:$B488, 2, FALSE()) * Y186 + VLOOKUP(Z186,Cennik!$A$4:$B488, 2, FALSE()) * AA186 + VLOOKUP(AB186,Cennik!$A$4:$B488, 2, FALSE()) * AC186 + VLOOKUP(AD186,Cennik!$A$4:$B488, 2, FALSE()) * AE186 + VLOOKUP(AF186,Cennik!$A$4:$B488, 2, FALSE()) * AG186 + VLOOKUP(AH186,Cennik!$A$4:$B488, 2, FALSE()) * AI186 + VLOOKUP(AJ186,Cennik!$A$4:$B488, 2, FALSE()) * AK186 + VLOOKUP(AL186,Cennik!$A$4:$B488, 2, FALSE()) * AM186 + VLOOKUP("Stamina",Cennik!$A$4:$B488,2,FALSE()) * L186,"Brak wartości")</f>
        <v>Brak wartości</v>
      </c>
      <c r="F186" s="18" t="s">
        <v>4294</v>
      </c>
      <c r="G186" s="18">
        <v>1</v>
      </c>
      <c r="H186" s="18" t="s">
        <v>4506</v>
      </c>
      <c r="I186" s="18" t="s">
        <v>13544</v>
      </c>
      <c r="J186" s="18">
        <v>4</v>
      </c>
      <c r="K186" s="18">
        <v>5</v>
      </c>
      <c r="L186" s="18">
        <v>50</v>
      </c>
      <c r="M186" s="18" t="s">
        <v>12701</v>
      </c>
      <c r="N186" s="676" t="s">
        <v>40</v>
      </c>
      <c r="O186" s="676"/>
      <c r="P186" s="184" t="s">
        <v>4739</v>
      </c>
      <c r="Q186" s="184">
        <v>8</v>
      </c>
      <c r="R186" s="677" t="s">
        <v>542</v>
      </c>
      <c r="S186" s="677">
        <v>8</v>
      </c>
      <c r="T186" s="675" t="s">
        <v>3607</v>
      </c>
      <c r="U186" s="675">
        <v>1</v>
      </c>
      <c r="V186" s="674" t="s">
        <v>1043</v>
      </c>
      <c r="W186" s="674">
        <v>5</v>
      </c>
      <c r="X186" s="674" t="s">
        <v>8133</v>
      </c>
      <c r="Y186" s="672">
        <v>4</v>
      </c>
      <c r="Z186" s="678" t="s">
        <v>4679</v>
      </c>
      <c r="AA186" s="678">
        <v>2</v>
      </c>
      <c r="AB186" s="679" t="s">
        <v>40</v>
      </c>
      <c r="AC186" s="679"/>
      <c r="AD186" s="680" t="s">
        <v>40</v>
      </c>
      <c r="AE186" s="680"/>
      <c r="AF186" s="681" t="s">
        <v>40</v>
      </c>
      <c r="AG186" s="681"/>
      <c r="AH186" s="18" t="s">
        <v>40</v>
      </c>
      <c r="AI186" s="18"/>
      <c r="AJ186" s="184" t="s">
        <v>40</v>
      </c>
      <c r="AK186" s="184"/>
      <c r="AL186" s="677" t="s">
        <v>40</v>
      </c>
      <c r="AM186" s="677"/>
    </row>
    <row r="187" spans="1:39" ht="12.75">
      <c r="A187" s="788"/>
      <c r="B187" s="788"/>
      <c r="C187" s="788"/>
      <c r="D187" s="788"/>
      <c r="E187" s="788"/>
      <c r="F187" s="788"/>
      <c r="G187" s="788"/>
      <c r="H187" s="788"/>
      <c r="I187" s="788"/>
      <c r="J187" s="788"/>
      <c r="K187" s="788"/>
      <c r="L187" s="788"/>
      <c r="M187" s="788"/>
      <c r="N187" s="788"/>
      <c r="O187" s="788"/>
      <c r="P187" s="788"/>
      <c r="Q187" s="788"/>
      <c r="R187" s="788"/>
      <c r="S187" s="788"/>
      <c r="T187" s="788"/>
      <c r="U187" s="788"/>
      <c r="V187" s="788"/>
      <c r="W187" s="788"/>
      <c r="X187" s="788"/>
      <c r="Y187" s="788"/>
      <c r="Z187" s="788"/>
      <c r="AA187" s="788"/>
      <c r="AB187" s="788"/>
      <c r="AC187" s="788"/>
      <c r="AD187" s="788"/>
      <c r="AE187" s="788"/>
      <c r="AF187" s="788"/>
      <c r="AG187" s="788"/>
      <c r="AH187" s="788"/>
      <c r="AI187" s="788"/>
      <c r="AJ187" s="788"/>
      <c r="AK187" s="788"/>
      <c r="AL187" s="788"/>
      <c r="AM187" s="788"/>
    </row>
    <row r="188" spans="1:39" ht="12.75">
      <c r="A188" s="831" t="s">
        <v>3343</v>
      </c>
      <c r="B188" s="300" t="s">
        <v>4298</v>
      </c>
      <c r="C188" s="680">
        <v>3</v>
      </c>
      <c r="D188" s="54" t="e">
        <f t="shared" ref="D188:D193" ca="1" si="29">E188/G188</f>
        <v>#VALUE!</v>
      </c>
      <c r="E188" s="54" t="str">
        <f ca="1">IFERROR(VLOOKUP(P188,Cennik!$A$4:$B488, 2, FALSE()) * Q188 + VLOOKUP(R188,Cennik!$A$4:$B488, 2, FALSE()) * S188 + VLOOKUP(T188,Cennik!$A$4:$B488, 2, FALSE()) * U188 + VLOOKUP(V188,Cennik!$A$4:$B488, 2, FALSE()) * W188 + VLOOKUP(X188,Cennik!$A$4:$B488, 2, FALSE()) * Y188 + VLOOKUP(Z188,Cennik!$A$4:$B488, 2, FALSE()) * AA188 + VLOOKUP(AB188,Cennik!$A$4:$B488, 2, FALSE()) * AC188 + VLOOKUP(AD188,Cennik!$A$4:$B488, 2, FALSE()) * AE188 + VLOOKUP(AF188,Cennik!$A$4:$B488, 2, FALSE()) * AG188 + VLOOKUP(AH188,Cennik!$A$4:$B488, 2, FALSE()) * AI188 + VLOOKUP(AJ188,Cennik!$A$4:$B488, 2, FALSE()) * AK188 + VLOOKUP(AL188,Cennik!$A$4:$B488, 2, FALSE()) * AM188 + VLOOKUP("Stamina",Cennik!$A$4:$B488,2,FALSE()) * L188,"Brak wartości")</f>
        <v>Brak wartości</v>
      </c>
      <c r="F188" s="18" t="s">
        <v>4299</v>
      </c>
      <c r="G188" s="18">
        <v>1</v>
      </c>
      <c r="H188" s="18" t="s">
        <v>4506</v>
      </c>
      <c r="I188" s="18" t="s">
        <v>13544</v>
      </c>
      <c r="J188" s="18">
        <v>4.5</v>
      </c>
      <c r="K188" s="18">
        <v>5</v>
      </c>
      <c r="L188" s="18">
        <v>60</v>
      </c>
      <c r="M188" s="18" t="s">
        <v>12701</v>
      </c>
      <c r="N188" s="676" t="s">
        <v>40</v>
      </c>
      <c r="O188" s="676"/>
      <c r="P188" s="184" t="s">
        <v>4754</v>
      </c>
      <c r="Q188" s="184">
        <v>5</v>
      </c>
      <c r="R188" s="677" t="s">
        <v>509</v>
      </c>
      <c r="S188" s="677">
        <v>3</v>
      </c>
      <c r="T188" s="675" t="s">
        <v>3611</v>
      </c>
      <c r="U188" s="675">
        <v>1</v>
      </c>
      <c r="V188" s="674" t="s">
        <v>1043</v>
      </c>
      <c r="W188" s="674">
        <v>5</v>
      </c>
      <c r="X188" s="674" t="s">
        <v>8133</v>
      </c>
      <c r="Y188" s="672">
        <v>4</v>
      </c>
      <c r="Z188" s="678" t="s">
        <v>4679</v>
      </c>
      <c r="AA188" s="678">
        <v>3</v>
      </c>
      <c r="AB188" s="679" t="s">
        <v>40</v>
      </c>
      <c r="AC188" s="679"/>
      <c r="AD188" s="680" t="s">
        <v>40</v>
      </c>
      <c r="AE188" s="680"/>
      <c r="AF188" s="681" t="s">
        <v>40</v>
      </c>
      <c r="AG188" s="681"/>
      <c r="AH188" s="18" t="s">
        <v>40</v>
      </c>
      <c r="AI188" s="18"/>
      <c r="AJ188" s="184" t="s">
        <v>40</v>
      </c>
      <c r="AK188" s="184"/>
      <c r="AL188" s="677" t="s">
        <v>40</v>
      </c>
      <c r="AM188" s="677"/>
    </row>
    <row r="189" spans="1:39" ht="12.75">
      <c r="A189" s="831" t="s">
        <v>3343</v>
      </c>
      <c r="B189" s="300" t="s">
        <v>4303</v>
      </c>
      <c r="C189" s="680">
        <v>3</v>
      </c>
      <c r="D189" s="54" t="e">
        <f t="shared" ca="1" si="29"/>
        <v>#VALUE!</v>
      </c>
      <c r="E189" s="54" t="str">
        <f ca="1">IFERROR(VLOOKUP(P189,Cennik!$A$4:$B488, 2, FALSE()) * Q189 + VLOOKUP(R189,Cennik!$A$4:$B488, 2, FALSE()) * S189 + VLOOKUP(T189,Cennik!$A$4:$B488, 2, FALSE()) * U189 + VLOOKUP(V189,Cennik!$A$4:$B488, 2, FALSE()) * W189 + VLOOKUP(X189,Cennik!$A$4:$B488, 2, FALSE()) * Y189 + VLOOKUP(Z189,Cennik!$A$4:$B488, 2, FALSE()) * AA189 + VLOOKUP(AB189,Cennik!$A$4:$B488, 2, FALSE()) * AC189 + VLOOKUP(AD189,Cennik!$A$4:$B488, 2, FALSE()) * AE189 + VLOOKUP(AF189,Cennik!$A$4:$B488, 2, FALSE()) * AG189 + VLOOKUP(AH189,Cennik!$A$4:$B488, 2, FALSE()) * AI189 + VLOOKUP(AJ189,Cennik!$A$4:$B488, 2, FALSE()) * AK189 + VLOOKUP(AL189,Cennik!$A$4:$B488, 2, FALSE()) * AM189 + VLOOKUP("Stamina",Cennik!$A$4:$B488,2,FALSE()) * L189,"Brak wartości")</f>
        <v>Brak wartości</v>
      </c>
      <c r="F189" s="18" t="s">
        <v>4304</v>
      </c>
      <c r="G189" s="18">
        <v>1</v>
      </c>
      <c r="H189" s="18" t="s">
        <v>4506</v>
      </c>
      <c r="I189" s="18" t="s">
        <v>13544</v>
      </c>
      <c r="J189" s="18">
        <v>4.5</v>
      </c>
      <c r="K189" s="18">
        <v>5</v>
      </c>
      <c r="L189" s="18">
        <v>60</v>
      </c>
      <c r="M189" s="18" t="s">
        <v>12701</v>
      </c>
      <c r="N189" s="676"/>
      <c r="O189" s="676"/>
      <c r="P189" s="184" t="s">
        <v>4754</v>
      </c>
      <c r="Q189" s="184">
        <v>5</v>
      </c>
      <c r="R189" s="677" t="s">
        <v>509</v>
      </c>
      <c r="S189" s="677">
        <v>4</v>
      </c>
      <c r="T189" s="675" t="s">
        <v>3611</v>
      </c>
      <c r="U189" s="675">
        <v>1</v>
      </c>
      <c r="V189" s="674" t="s">
        <v>1043</v>
      </c>
      <c r="W189" s="674">
        <v>5</v>
      </c>
      <c r="X189" s="674" t="s">
        <v>8133</v>
      </c>
      <c r="Y189" s="672">
        <v>5</v>
      </c>
      <c r="Z189" s="678" t="s">
        <v>4679</v>
      </c>
      <c r="AA189" s="678">
        <v>4</v>
      </c>
      <c r="AB189" s="679" t="s">
        <v>40</v>
      </c>
      <c r="AC189" s="679"/>
      <c r="AD189" s="680" t="s">
        <v>40</v>
      </c>
      <c r="AE189" s="680"/>
      <c r="AF189" s="681" t="s">
        <v>40</v>
      </c>
      <c r="AG189" s="681"/>
      <c r="AH189" s="18" t="s">
        <v>40</v>
      </c>
      <c r="AI189" s="18"/>
      <c r="AJ189" s="184" t="s">
        <v>40</v>
      </c>
      <c r="AK189" s="184"/>
      <c r="AL189" s="677" t="s">
        <v>40</v>
      </c>
      <c r="AM189" s="677"/>
    </row>
    <row r="190" spans="1:39" ht="12.75">
      <c r="A190" s="831" t="s">
        <v>3343</v>
      </c>
      <c r="B190" s="300" t="s">
        <v>4308</v>
      </c>
      <c r="C190" s="680">
        <v>3</v>
      </c>
      <c r="D190" s="54" t="e">
        <f t="shared" ca="1" si="29"/>
        <v>#VALUE!</v>
      </c>
      <c r="E190" s="54" t="str">
        <f ca="1">IFERROR(VLOOKUP(P190,Cennik!$A$4:$B488, 2, FALSE()) * Q190 + VLOOKUP(R190,Cennik!$A$4:$B488, 2, FALSE()) * S190 + VLOOKUP(T190,Cennik!$A$4:$B488, 2, FALSE()) * U190 + VLOOKUP(V190,Cennik!$A$4:$B488, 2, FALSE()) * W190 + VLOOKUP(X190,Cennik!$A$4:$B488, 2, FALSE()) * Y190 + VLOOKUP(Z190,Cennik!$A$4:$B488, 2, FALSE()) * AA190 + VLOOKUP(AB190,Cennik!$A$4:$B488, 2, FALSE()) * AC190 + VLOOKUP(AD190,Cennik!$A$4:$B488, 2, FALSE()) * AE190 + VLOOKUP(AF190,Cennik!$A$4:$B488, 2, FALSE()) * AG190 + VLOOKUP(AH190,Cennik!$A$4:$B488, 2, FALSE()) * AI190 + VLOOKUP(AJ190,Cennik!$A$4:$B488, 2, FALSE()) * AK190 + VLOOKUP(AL190,Cennik!$A$4:$B488, 2, FALSE()) * AM190 + VLOOKUP("Stamina",Cennik!$A$4:$B488,2,FALSE()) * L190,"Brak wartości")</f>
        <v>Brak wartości</v>
      </c>
      <c r="F190" s="18" t="s">
        <v>4309</v>
      </c>
      <c r="G190" s="18">
        <v>1</v>
      </c>
      <c r="H190" s="18" t="s">
        <v>4506</v>
      </c>
      <c r="I190" s="18" t="s">
        <v>13544</v>
      </c>
      <c r="J190" s="18">
        <v>4.5</v>
      </c>
      <c r="K190" s="18">
        <v>5</v>
      </c>
      <c r="L190" s="18">
        <v>60</v>
      </c>
      <c r="M190" s="18" t="s">
        <v>12701</v>
      </c>
      <c r="N190" s="676"/>
      <c r="O190" s="676"/>
      <c r="P190" s="184" t="s">
        <v>4754</v>
      </c>
      <c r="Q190" s="184">
        <v>6</v>
      </c>
      <c r="R190" s="677" t="s">
        <v>509</v>
      </c>
      <c r="S190" s="677">
        <v>5</v>
      </c>
      <c r="T190" s="675" t="s">
        <v>3611</v>
      </c>
      <c r="U190" s="675">
        <v>1</v>
      </c>
      <c r="V190" s="674" t="s">
        <v>1043</v>
      </c>
      <c r="W190" s="674">
        <v>6</v>
      </c>
      <c r="X190" s="674" t="s">
        <v>8133</v>
      </c>
      <c r="Y190" s="672">
        <v>5</v>
      </c>
      <c r="Z190" s="678" t="s">
        <v>4679</v>
      </c>
      <c r="AA190" s="678">
        <v>4</v>
      </c>
      <c r="AB190" s="679" t="s">
        <v>683</v>
      </c>
      <c r="AC190" s="679">
        <v>2</v>
      </c>
      <c r="AD190" s="680" t="s">
        <v>40</v>
      </c>
      <c r="AE190" s="680"/>
      <c r="AF190" s="681" t="s">
        <v>40</v>
      </c>
      <c r="AG190" s="681"/>
      <c r="AH190" s="18" t="s">
        <v>40</v>
      </c>
      <c r="AI190" s="18"/>
      <c r="AJ190" s="184" t="s">
        <v>40</v>
      </c>
      <c r="AK190" s="184"/>
      <c r="AL190" s="677" t="s">
        <v>40</v>
      </c>
      <c r="AM190" s="677"/>
    </row>
    <row r="191" spans="1:39" ht="12.75">
      <c r="A191" s="831" t="s">
        <v>3343</v>
      </c>
      <c r="B191" s="300" t="s">
        <v>4313</v>
      </c>
      <c r="C191" s="680">
        <v>3</v>
      </c>
      <c r="D191" s="54" t="e">
        <f t="shared" ca="1" si="29"/>
        <v>#VALUE!</v>
      </c>
      <c r="E191" s="54" t="str">
        <f ca="1">IFERROR(VLOOKUP(P191,Cennik!$A$4:$B488, 2, FALSE()) * Q191 + VLOOKUP(R191,Cennik!$A$4:$B488, 2, FALSE()) * S191 + VLOOKUP(T191,Cennik!$A$4:$B488, 2, FALSE()) * U191 + VLOOKUP(V191,Cennik!$A$4:$B488, 2, FALSE()) * W191 + VLOOKUP(X191,Cennik!$A$4:$B488, 2, FALSE()) * Y191 + VLOOKUP(Z191,Cennik!$A$4:$B488, 2, FALSE()) * AA191 + VLOOKUP(AB191,Cennik!$A$4:$B488, 2, FALSE()) * AC191 + VLOOKUP(AD191,Cennik!$A$4:$B488, 2, FALSE()) * AE191 + VLOOKUP(AF191,Cennik!$A$4:$B488, 2, FALSE()) * AG191 + VLOOKUP(AH191,Cennik!$A$4:$B488, 2, FALSE()) * AI191 + VLOOKUP(AJ191,Cennik!$A$4:$B488, 2, FALSE()) * AK191 + VLOOKUP(AL191,Cennik!$A$4:$B488, 2, FALSE()) * AM191 + VLOOKUP("Stamina",Cennik!$A$4:$B488,2,FALSE()) * L191,"Brak wartości")</f>
        <v>Brak wartości</v>
      </c>
      <c r="F191" s="18" t="s">
        <v>4314</v>
      </c>
      <c r="G191" s="18">
        <v>1</v>
      </c>
      <c r="H191" s="18" t="s">
        <v>4506</v>
      </c>
      <c r="I191" s="18" t="s">
        <v>13544</v>
      </c>
      <c r="J191" s="18">
        <v>4.5</v>
      </c>
      <c r="K191" s="18">
        <v>5</v>
      </c>
      <c r="L191" s="18">
        <v>60</v>
      </c>
      <c r="M191" s="18" t="s">
        <v>12701</v>
      </c>
      <c r="N191" s="676"/>
      <c r="O191" s="676"/>
      <c r="P191" s="184" t="s">
        <v>4754</v>
      </c>
      <c r="Q191" s="184">
        <v>8</v>
      </c>
      <c r="R191" s="677" t="s">
        <v>509</v>
      </c>
      <c r="S191" s="677">
        <v>5</v>
      </c>
      <c r="T191" s="675" t="s">
        <v>3611</v>
      </c>
      <c r="U191" s="675">
        <v>1</v>
      </c>
      <c r="V191" s="674" t="s">
        <v>1043</v>
      </c>
      <c r="W191" s="674">
        <v>6</v>
      </c>
      <c r="X191" s="674" t="s">
        <v>8133</v>
      </c>
      <c r="Y191" s="672">
        <v>5</v>
      </c>
      <c r="Z191" s="678" t="s">
        <v>4679</v>
      </c>
      <c r="AA191" s="678">
        <v>4</v>
      </c>
      <c r="AB191" s="679" t="s">
        <v>683</v>
      </c>
      <c r="AC191" s="679">
        <v>3</v>
      </c>
      <c r="AD191" s="680" t="s">
        <v>40</v>
      </c>
      <c r="AE191" s="680"/>
      <c r="AF191" s="681" t="s">
        <v>40</v>
      </c>
      <c r="AG191" s="681"/>
      <c r="AH191" s="18" t="s">
        <v>40</v>
      </c>
      <c r="AI191" s="18"/>
      <c r="AJ191" s="184" t="s">
        <v>40</v>
      </c>
      <c r="AK191" s="184"/>
      <c r="AL191" s="677" t="s">
        <v>40</v>
      </c>
      <c r="AM191" s="677"/>
    </row>
    <row r="192" spans="1:39" ht="12.75">
      <c r="A192" s="831" t="s">
        <v>3343</v>
      </c>
      <c r="B192" s="300" t="s">
        <v>4318</v>
      </c>
      <c r="C192" s="680">
        <v>3</v>
      </c>
      <c r="D192" s="54" t="e">
        <f t="shared" ca="1" si="29"/>
        <v>#VALUE!</v>
      </c>
      <c r="E192" s="54" t="str">
        <f ca="1">IFERROR(VLOOKUP(P192,Cennik!$A$4:$B488, 2, FALSE()) * Q192 + VLOOKUP(R192,Cennik!$A$4:$B488, 2, FALSE()) * S192 + VLOOKUP(T192,Cennik!$A$4:$B488, 2, FALSE()) * U192 + VLOOKUP(V192,Cennik!$A$4:$B488, 2, FALSE()) * W192 + VLOOKUP(X192,Cennik!$A$4:$B488, 2, FALSE()) * Y192 + VLOOKUP(Z192,Cennik!$A$4:$B488, 2, FALSE()) * AA192 + VLOOKUP(AB192,Cennik!$A$4:$B488, 2, FALSE()) * AC192 + VLOOKUP(AD192,Cennik!$A$4:$B488, 2, FALSE()) * AE192 + VLOOKUP(AF192,Cennik!$A$4:$B488, 2, FALSE()) * AG192 + VLOOKUP(AH192,Cennik!$A$4:$B488, 2, FALSE()) * AI192 + VLOOKUP(AJ192,Cennik!$A$4:$B488, 2, FALSE()) * AK192 + VLOOKUP(AL192,Cennik!$A$4:$B488, 2, FALSE()) * AM192 + VLOOKUP("Stamina",Cennik!$A$4:$B488,2,FALSE()) * L192,"Brak wartości")</f>
        <v>Brak wartości</v>
      </c>
      <c r="F192" s="18" t="s">
        <v>4319</v>
      </c>
      <c r="G192" s="18">
        <v>1</v>
      </c>
      <c r="H192" s="18" t="s">
        <v>4506</v>
      </c>
      <c r="I192" s="18" t="s">
        <v>13544</v>
      </c>
      <c r="J192" s="18">
        <v>4.5</v>
      </c>
      <c r="K192" s="18">
        <v>5</v>
      </c>
      <c r="L192" s="18">
        <v>60</v>
      </c>
      <c r="M192" s="18" t="s">
        <v>12701</v>
      </c>
      <c r="N192" s="676"/>
      <c r="O192" s="676"/>
      <c r="P192" s="184" t="s">
        <v>4754</v>
      </c>
      <c r="Q192" s="184">
        <v>9</v>
      </c>
      <c r="R192" s="677" t="s">
        <v>509</v>
      </c>
      <c r="S192" s="677">
        <v>6</v>
      </c>
      <c r="T192" s="675" t="s">
        <v>3611</v>
      </c>
      <c r="U192" s="675">
        <v>1</v>
      </c>
      <c r="V192" s="674" t="s">
        <v>1043</v>
      </c>
      <c r="W192" s="674">
        <v>7</v>
      </c>
      <c r="X192" s="674" t="s">
        <v>8133</v>
      </c>
      <c r="Y192" s="672">
        <v>5</v>
      </c>
      <c r="Z192" s="678" t="s">
        <v>4679</v>
      </c>
      <c r="AA192" s="678">
        <v>5</v>
      </c>
      <c r="AB192" s="679" t="s">
        <v>683</v>
      </c>
      <c r="AC192" s="679">
        <v>4</v>
      </c>
      <c r="AD192" s="680" t="s">
        <v>40</v>
      </c>
      <c r="AE192" s="680"/>
      <c r="AF192" s="681" t="s">
        <v>40</v>
      </c>
      <c r="AG192" s="681"/>
      <c r="AH192" s="18" t="s">
        <v>40</v>
      </c>
      <c r="AI192" s="18"/>
      <c r="AJ192" s="184" t="s">
        <v>40</v>
      </c>
      <c r="AK192" s="184"/>
      <c r="AL192" s="677" t="s">
        <v>40</v>
      </c>
      <c r="AM192" s="677"/>
    </row>
    <row r="193" spans="1:39" ht="12.75">
      <c r="A193" s="831" t="s">
        <v>3343</v>
      </c>
      <c r="B193" s="300" t="s">
        <v>4323</v>
      </c>
      <c r="C193" s="680">
        <v>3</v>
      </c>
      <c r="D193" s="54" t="e">
        <f t="shared" ca="1" si="29"/>
        <v>#VALUE!</v>
      </c>
      <c r="E193" s="54" t="str">
        <f ca="1">IFERROR(VLOOKUP(P193,Cennik!$A$4:$B488, 2, FALSE()) * Q193 + VLOOKUP(R193,Cennik!$A$4:$B488, 2, FALSE()) * S193 + VLOOKUP(T193,Cennik!$A$4:$B488, 2, FALSE()) * U193 + VLOOKUP(V193,Cennik!$A$4:$B488, 2, FALSE()) * W193 + VLOOKUP(X193,Cennik!$A$4:$B488, 2, FALSE()) * Y193 + VLOOKUP(Z193,Cennik!$A$4:$B488, 2, FALSE()) * AA193 + VLOOKUP(AB193,Cennik!$A$4:$B488, 2, FALSE()) * AC193 + VLOOKUP(AD193,Cennik!$A$4:$B488, 2, FALSE()) * AE193 + VLOOKUP(AF193,Cennik!$A$4:$B488, 2, FALSE()) * AG193 + VLOOKUP(AH193,Cennik!$A$4:$B488, 2, FALSE()) * AI193 + VLOOKUP(AJ193,Cennik!$A$4:$B488, 2, FALSE()) * AK193 + VLOOKUP(AL193,Cennik!$A$4:$B488, 2, FALSE()) * AM193 + VLOOKUP("Stamina",Cennik!$A$4:$B488,2,FALSE()) * L193,"Brak wartości")</f>
        <v>Brak wartości</v>
      </c>
      <c r="F193" s="18" t="s">
        <v>4324</v>
      </c>
      <c r="G193" s="18">
        <v>1</v>
      </c>
      <c r="H193" s="18" t="s">
        <v>4506</v>
      </c>
      <c r="I193" s="18" t="s">
        <v>13544</v>
      </c>
      <c r="J193" s="18">
        <v>4.5</v>
      </c>
      <c r="K193" s="18">
        <v>5</v>
      </c>
      <c r="L193" s="18">
        <v>60</v>
      </c>
      <c r="M193" s="18" t="s">
        <v>12701</v>
      </c>
      <c r="N193" s="676" t="s">
        <v>40</v>
      </c>
      <c r="O193" s="676"/>
      <c r="P193" s="184" t="s">
        <v>4754</v>
      </c>
      <c r="Q193" s="184">
        <v>11</v>
      </c>
      <c r="R193" s="677" t="s">
        <v>509</v>
      </c>
      <c r="S193" s="677">
        <v>6</v>
      </c>
      <c r="T193" s="675" t="s">
        <v>3611</v>
      </c>
      <c r="U193" s="675">
        <v>1</v>
      </c>
      <c r="V193" s="674" t="s">
        <v>1043</v>
      </c>
      <c r="W193" s="674">
        <v>7</v>
      </c>
      <c r="X193" s="674" t="s">
        <v>8133</v>
      </c>
      <c r="Y193" s="672">
        <v>6</v>
      </c>
      <c r="Z193" s="678" t="s">
        <v>4679</v>
      </c>
      <c r="AA193" s="678">
        <v>5</v>
      </c>
      <c r="AB193" s="679" t="s">
        <v>683</v>
      </c>
      <c r="AC193" s="679">
        <v>4</v>
      </c>
      <c r="AD193" s="680" t="s">
        <v>40</v>
      </c>
      <c r="AE193" s="680"/>
      <c r="AF193" s="681" t="s">
        <v>40</v>
      </c>
      <c r="AG193" s="681"/>
      <c r="AH193" s="18" t="s">
        <v>40</v>
      </c>
      <c r="AI193" s="18"/>
      <c r="AJ193" s="184" t="s">
        <v>40</v>
      </c>
      <c r="AK193" s="184"/>
      <c r="AL193" s="677" t="s">
        <v>40</v>
      </c>
      <c r="AM193" s="677"/>
    </row>
    <row r="194" spans="1:39" ht="12.75">
      <c r="A194" s="788"/>
      <c r="B194" s="788"/>
      <c r="C194" s="788"/>
      <c r="D194" s="788"/>
      <c r="E194" s="788"/>
      <c r="F194" s="788"/>
      <c r="G194" s="788"/>
      <c r="H194" s="788"/>
      <c r="I194" s="788"/>
      <c r="J194" s="788"/>
      <c r="K194" s="788"/>
      <c r="L194" s="788"/>
      <c r="M194" s="788"/>
      <c r="N194" s="788"/>
      <c r="O194" s="788"/>
      <c r="P194" s="788"/>
      <c r="Q194" s="788"/>
      <c r="R194" s="788"/>
      <c r="S194" s="788"/>
      <c r="T194" s="788"/>
      <c r="U194" s="788"/>
      <c r="V194" s="788"/>
      <c r="W194" s="788"/>
      <c r="X194" s="788"/>
      <c r="Y194" s="788"/>
      <c r="Z194" s="788"/>
      <c r="AA194" s="788"/>
      <c r="AB194" s="788"/>
      <c r="AC194" s="788"/>
      <c r="AD194" s="788"/>
      <c r="AE194" s="788"/>
      <c r="AF194" s="788"/>
      <c r="AG194" s="788"/>
      <c r="AH194" s="788"/>
      <c r="AI194" s="788"/>
      <c r="AJ194" s="788"/>
      <c r="AK194" s="788"/>
      <c r="AL194" s="788"/>
      <c r="AM194" s="788"/>
    </row>
    <row r="195" spans="1:39" ht="12.75">
      <c r="A195" s="831" t="s">
        <v>3343</v>
      </c>
      <c r="B195" s="787" t="s">
        <v>4328</v>
      </c>
      <c r="C195" s="680">
        <v>4</v>
      </c>
      <c r="D195" s="54" t="e">
        <f t="shared" ref="D195:D199" ca="1" si="30">E195/G195</f>
        <v>#VALUE!</v>
      </c>
      <c r="E195" s="54" t="str">
        <f ca="1">IFERROR(VLOOKUP(P195,Cennik!$A$4:$B488, 2, FALSE()) * Q195 + VLOOKUP(R195,Cennik!$A$4:$B488, 2, FALSE()) * S195 + VLOOKUP(T195,Cennik!$A$4:$B488, 2, FALSE()) * U195 + VLOOKUP(V195,Cennik!$A$4:$B488, 2, FALSE()) * W195 + VLOOKUP(X195,Cennik!$A$4:$B488, 2, FALSE()) * Y195 + VLOOKUP(Z195,Cennik!$A$4:$B488, 2, FALSE()) * AA195 + VLOOKUP(AB195,Cennik!$A$4:$B488, 2, FALSE()) * AC195 + VLOOKUP(AD195,Cennik!$A$4:$B488, 2, FALSE()) * AE195 + VLOOKUP(AF195,Cennik!$A$4:$B488, 2, FALSE()) * AG195 + VLOOKUP(AH195,Cennik!$A$4:$B488, 2, FALSE()) * AI195 + VLOOKUP(AJ195,Cennik!$A$4:$B488, 2, FALSE()) * AK195 + VLOOKUP(AL195,Cennik!$A$4:$B488, 2, FALSE()) * AM195 + VLOOKUP("Stamina",Cennik!$A$4:$B488,2,FALSE()) * L195,"Brak wartości")</f>
        <v>Brak wartości</v>
      </c>
      <c r="F195" s="18" t="s">
        <v>4329</v>
      </c>
      <c r="G195" s="18">
        <v>1</v>
      </c>
      <c r="H195" s="18" t="s">
        <v>4506</v>
      </c>
      <c r="I195" s="18" t="s">
        <v>13544</v>
      </c>
      <c r="J195" s="18">
        <v>5.5</v>
      </c>
      <c r="K195" s="18">
        <v>10</v>
      </c>
      <c r="L195" s="18">
        <v>80</v>
      </c>
      <c r="M195" s="18" t="s">
        <v>12701</v>
      </c>
      <c r="N195" s="676"/>
      <c r="O195" s="676"/>
      <c r="P195" s="184" t="s">
        <v>4769</v>
      </c>
      <c r="Q195" s="184">
        <v>7</v>
      </c>
      <c r="R195" s="677" t="s">
        <v>509</v>
      </c>
      <c r="S195" s="677">
        <v>6</v>
      </c>
      <c r="T195" s="675" t="s">
        <v>3615</v>
      </c>
      <c r="U195" s="675">
        <v>1</v>
      </c>
      <c r="V195" s="674" t="s">
        <v>1118</v>
      </c>
      <c r="W195" s="674">
        <v>4</v>
      </c>
      <c r="X195" s="674" t="s">
        <v>8133</v>
      </c>
      <c r="Y195" s="672">
        <v>5</v>
      </c>
      <c r="Z195" s="678" t="s">
        <v>4679</v>
      </c>
      <c r="AA195" s="678">
        <v>3</v>
      </c>
      <c r="AB195" s="679" t="s">
        <v>683</v>
      </c>
      <c r="AC195" s="679">
        <v>4</v>
      </c>
      <c r="AD195" s="680" t="s">
        <v>40</v>
      </c>
      <c r="AE195" s="680"/>
      <c r="AF195" s="681" t="s">
        <v>40</v>
      </c>
      <c r="AG195" s="681"/>
      <c r="AH195" s="18" t="s">
        <v>40</v>
      </c>
      <c r="AI195" s="18"/>
      <c r="AJ195" s="184" t="s">
        <v>40</v>
      </c>
      <c r="AK195" s="184"/>
      <c r="AL195" s="677" t="s">
        <v>40</v>
      </c>
      <c r="AM195" s="677"/>
    </row>
    <row r="196" spans="1:39" ht="12.75">
      <c r="A196" s="831" t="s">
        <v>3343</v>
      </c>
      <c r="B196" s="787" t="s">
        <v>4333</v>
      </c>
      <c r="C196" s="680">
        <v>4</v>
      </c>
      <c r="D196" s="54" t="e">
        <f t="shared" ca="1" si="30"/>
        <v>#VALUE!</v>
      </c>
      <c r="E196" s="54" t="str">
        <f ca="1">IFERROR(VLOOKUP(P196,Cennik!$A$4:$B488, 2, FALSE()) * Q196 + VLOOKUP(R196,Cennik!$A$4:$B488, 2, FALSE()) * S196 + VLOOKUP(T196,Cennik!$A$4:$B488, 2, FALSE()) * U196 + VLOOKUP(V196,Cennik!$A$4:$B488, 2, FALSE()) * W196 + VLOOKUP(X196,Cennik!$A$4:$B488, 2, FALSE()) * Y196 + VLOOKUP(Z196,Cennik!$A$4:$B488, 2, FALSE()) * AA196 + VLOOKUP(AB196,Cennik!$A$4:$B488, 2, FALSE()) * AC196 + VLOOKUP(AD196,Cennik!$A$4:$B488, 2, FALSE()) * AE196 + VLOOKUP(AF196,Cennik!$A$4:$B488, 2, FALSE()) * AG196 + VLOOKUP(AH196,Cennik!$A$4:$B488, 2, FALSE()) * AI196 + VLOOKUP(AJ196,Cennik!$A$4:$B488, 2, FALSE()) * AK196 + VLOOKUP(AL196,Cennik!$A$4:$B488, 2, FALSE()) * AM196 + VLOOKUP("Stamina",Cennik!$A$4:$B488,2,FALSE()) * L196,"Brak wartości")</f>
        <v>Brak wartości</v>
      </c>
      <c r="F196" s="18" t="s">
        <v>4334</v>
      </c>
      <c r="G196" s="18">
        <v>1</v>
      </c>
      <c r="H196" s="18" t="s">
        <v>4506</v>
      </c>
      <c r="I196" s="18" t="s">
        <v>13544</v>
      </c>
      <c r="J196" s="18">
        <v>5.5</v>
      </c>
      <c r="K196" s="18">
        <v>10</v>
      </c>
      <c r="L196" s="18">
        <v>80</v>
      </c>
      <c r="M196" s="18" t="s">
        <v>12701</v>
      </c>
      <c r="N196" s="676"/>
      <c r="O196" s="676"/>
      <c r="P196" s="184" t="s">
        <v>4769</v>
      </c>
      <c r="Q196" s="184">
        <v>7</v>
      </c>
      <c r="R196" s="677" t="s">
        <v>509</v>
      </c>
      <c r="S196" s="677">
        <v>7</v>
      </c>
      <c r="T196" s="675" t="s">
        <v>3615</v>
      </c>
      <c r="U196" s="675">
        <v>1</v>
      </c>
      <c r="V196" s="674" t="s">
        <v>1118</v>
      </c>
      <c r="W196" s="674">
        <v>5</v>
      </c>
      <c r="X196" s="674" t="s">
        <v>8133</v>
      </c>
      <c r="Y196" s="672">
        <v>6</v>
      </c>
      <c r="Z196" s="678" t="s">
        <v>4679</v>
      </c>
      <c r="AA196" s="678">
        <v>3</v>
      </c>
      <c r="AB196" s="679" t="s">
        <v>683</v>
      </c>
      <c r="AC196" s="679">
        <v>4</v>
      </c>
      <c r="AD196" s="680" t="s">
        <v>40</v>
      </c>
      <c r="AE196" s="680"/>
      <c r="AF196" s="681" t="s">
        <v>40</v>
      </c>
      <c r="AG196" s="681"/>
      <c r="AH196" s="18" t="s">
        <v>40</v>
      </c>
      <c r="AI196" s="18"/>
      <c r="AJ196" s="184" t="s">
        <v>40</v>
      </c>
      <c r="AK196" s="184"/>
      <c r="AL196" s="677" t="s">
        <v>40</v>
      </c>
      <c r="AM196" s="677"/>
    </row>
    <row r="197" spans="1:39" ht="12.75">
      <c r="A197" s="831" t="s">
        <v>3343</v>
      </c>
      <c r="B197" s="787" t="s">
        <v>4338</v>
      </c>
      <c r="C197" s="680">
        <v>4</v>
      </c>
      <c r="D197" s="54" t="e">
        <f t="shared" ca="1" si="30"/>
        <v>#VALUE!</v>
      </c>
      <c r="E197" s="54" t="str">
        <f ca="1">IFERROR(VLOOKUP(P197,Cennik!$A$4:$B488, 2, FALSE()) * Q197 + VLOOKUP(R197,Cennik!$A$4:$B488, 2, FALSE()) * S197 + VLOOKUP(T197,Cennik!$A$4:$B488, 2, FALSE()) * U197 + VLOOKUP(V197,Cennik!$A$4:$B488, 2, FALSE()) * W197 + VLOOKUP(X197,Cennik!$A$4:$B488, 2, FALSE()) * Y197 + VLOOKUP(Z197,Cennik!$A$4:$B488, 2, FALSE()) * AA197 + VLOOKUP(AB197,Cennik!$A$4:$B488, 2, FALSE()) * AC197 + VLOOKUP(AD197,Cennik!$A$4:$B488, 2, FALSE()) * AE197 + VLOOKUP(AF197,Cennik!$A$4:$B488, 2, FALSE()) * AG197 + VLOOKUP(AH197,Cennik!$A$4:$B488, 2, FALSE()) * AI197 + VLOOKUP(AJ197,Cennik!$A$4:$B488, 2, FALSE()) * AK197 + VLOOKUP(AL197,Cennik!$A$4:$B488, 2, FALSE()) * AM197 + VLOOKUP("Stamina",Cennik!$A$4:$B488,2,FALSE()) * L197,"Brak wartości")</f>
        <v>Brak wartości</v>
      </c>
      <c r="F197" s="18" t="s">
        <v>4339</v>
      </c>
      <c r="G197" s="18">
        <v>1</v>
      </c>
      <c r="H197" s="18" t="s">
        <v>4506</v>
      </c>
      <c r="I197" s="18" t="s">
        <v>13544</v>
      </c>
      <c r="J197" s="18">
        <v>5.5</v>
      </c>
      <c r="K197" s="18">
        <v>10</v>
      </c>
      <c r="L197" s="18">
        <v>80</v>
      </c>
      <c r="M197" s="18" t="s">
        <v>12701</v>
      </c>
      <c r="N197" s="676"/>
      <c r="O197" s="676"/>
      <c r="P197" s="184" t="s">
        <v>4769</v>
      </c>
      <c r="Q197" s="184">
        <v>8</v>
      </c>
      <c r="R197" s="677" t="s">
        <v>509</v>
      </c>
      <c r="S197" s="677">
        <v>7</v>
      </c>
      <c r="T197" s="675" t="s">
        <v>3615</v>
      </c>
      <c r="U197" s="675">
        <v>1</v>
      </c>
      <c r="V197" s="674" t="s">
        <v>1118</v>
      </c>
      <c r="W197" s="674">
        <v>5</v>
      </c>
      <c r="X197" s="674" t="s">
        <v>8133</v>
      </c>
      <c r="Y197" s="672">
        <v>6</v>
      </c>
      <c r="Z197" s="678" t="s">
        <v>4679</v>
      </c>
      <c r="AA197" s="678">
        <v>3</v>
      </c>
      <c r="AB197" s="679" t="s">
        <v>683</v>
      </c>
      <c r="AC197" s="679">
        <v>4</v>
      </c>
      <c r="AD197" s="680" t="s">
        <v>40</v>
      </c>
      <c r="AE197" s="680"/>
      <c r="AF197" s="681" t="s">
        <v>40</v>
      </c>
      <c r="AG197" s="681"/>
      <c r="AH197" s="18" t="s">
        <v>40</v>
      </c>
      <c r="AI197" s="18"/>
      <c r="AJ197" s="184" t="s">
        <v>40</v>
      </c>
      <c r="AK197" s="184"/>
      <c r="AL197" s="677" t="s">
        <v>40</v>
      </c>
      <c r="AM197" s="677"/>
    </row>
    <row r="198" spans="1:39" ht="12.75">
      <c r="A198" s="831" t="s">
        <v>3343</v>
      </c>
      <c r="B198" s="787" t="s">
        <v>4343</v>
      </c>
      <c r="C198" s="680">
        <v>4</v>
      </c>
      <c r="D198" s="54" t="e">
        <f t="shared" ca="1" si="30"/>
        <v>#VALUE!</v>
      </c>
      <c r="E198" s="54" t="str">
        <f ca="1">IFERROR(VLOOKUP(P198,Cennik!$A$4:$B488, 2, FALSE()) * Q198 + VLOOKUP(R198,Cennik!$A$4:$B488, 2, FALSE()) * S198 + VLOOKUP(T198,Cennik!$A$4:$B488, 2, FALSE()) * U198 + VLOOKUP(V198,Cennik!$A$4:$B488, 2, FALSE()) * W198 + VLOOKUP(X198,Cennik!$A$4:$B488, 2, FALSE()) * Y198 + VLOOKUP(Z198,Cennik!$A$4:$B488, 2, FALSE()) * AA198 + VLOOKUP(AB198,Cennik!$A$4:$B488, 2, FALSE()) * AC198 + VLOOKUP(AD198,Cennik!$A$4:$B488, 2, FALSE()) * AE198 + VLOOKUP(AF198,Cennik!$A$4:$B488, 2, FALSE()) * AG198 + VLOOKUP(AH198,Cennik!$A$4:$B488, 2, FALSE()) * AI198 + VLOOKUP(AJ198,Cennik!$A$4:$B488, 2, FALSE()) * AK198 + VLOOKUP(AL198,Cennik!$A$4:$B488, 2, FALSE()) * AM198 + VLOOKUP("Stamina",Cennik!$A$4:$B488,2,FALSE()) * L198,"Brak wartości")</f>
        <v>Brak wartości</v>
      </c>
      <c r="F198" s="18" t="s">
        <v>4344</v>
      </c>
      <c r="G198" s="18">
        <v>1</v>
      </c>
      <c r="H198" s="18" t="s">
        <v>4506</v>
      </c>
      <c r="I198" s="18" t="s">
        <v>13544</v>
      </c>
      <c r="J198" s="18">
        <v>5.5</v>
      </c>
      <c r="K198" s="18">
        <v>10</v>
      </c>
      <c r="L198" s="18">
        <v>80</v>
      </c>
      <c r="M198" s="18" t="s">
        <v>12701</v>
      </c>
      <c r="N198" s="676"/>
      <c r="O198" s="676"/>
      <c r="P198" s="184" t="s">
        <v>4769</v>
      </c>
      <c r="Q198" s="184">
        <v>10</v>
      </c>
      <c r="R198" s="677" t="s">
        <v>509</v>
      </c>
      <c r="S198" s="677">
        <v>8</v>
      </c>
      <c r="T198" s="675" t="s">
        <v>3615</v>
      </c>
      <c r="U198" s="675">
        <v>1</v>
      </c>
      <c r="V198" s="674" t="s">
        <v>1118</v>
      </c>
      <c r="W198" s="674">
        <v>5</v>
      </c>
      <c r="X198" s="674" t="s">
        <v>8133</v>
      </c>
      <c r="Y198" s="672">
        <v>7</v>
      </c>
      <c r="Z198" s="678" t="s">
        <v>4679</v>
      </c>
      <c r="AA198" s="678">
        <v>3</v>
      </c>
      <c r="AB198" s="679" t="s">
        <v>693</v>
      </c>
      <c r="AC198" s="679">
        <v>2</v>
      </c>
      <c r="AD198" s="680" t="s">
        <v>40</v>
      </c>
      <c r="AE198" s="680"/>
      <c r="AF198" s="681" t="s">
        <v>40</v>
      </c>
      <c r="AG198" s="681"/>
      <c r="AH198" s="18" t="s">
        <v>40</v>
      </c>
      <c r="AI198" s="18"/>
      <c r="AJ198" s="184" t="s">
        <v>40</v>
      </c>
      <c r="AK198" s="184"/>
      <c r="AL198" s="677" t="s">
        <v>40</v>
      </c>
      <c r="AM198" s="677"/>
    </row>
    <row r="199" spans="1:39" ht="12.75">
      <c r="A199" s="831" t="s">
        <v>3343</v>
      </c>
      <c r="B199" s="787" t="s">
        <v>4348</v>
      </c>
      <c r="C199" s="680">
        <v>4</v>
      </c>
      <c r="D199" s="54" t="e">
        <f t="shared" ca="1" si="30"/>
        <v>#VALUE!</v>
      </c>
      <c r="E199" s="54" t="str">
        <f ca="1">IFERROR(VLOOKUP(P199,Cennik!$A$4:$B488, 2, FALSE()) * Q199 + VLOOKUP(R199,Cennik!$A$4:$B488, 2, FALSE()) * S199 + VLOOKUP(T199,Cennik!$A$4:$B488, 2, FALSE()) * U199 + VLOOKUP(V199,Cennik!$A$4:$B488, 2, FALSE()) * W199 + VLOOKUP(X199,Cennik!$A$4:$B488, 2, FALSE()) * Y199 + VLOOKUP(Z199,Cennik!$A$4:$B488, 2, FALSE()) * AA199 + VLOOKUP(AB199,Cennik!$A$4:$B488, 2, FALSE()) * AC199 + VLOOKUP(AD199,Cennik!$A$4:$B488, 2, FALSE()) * AE199 + VLOOKUP(AF199,Cennik!$A$4:$B488, 2, FALSE()) * AG199 + VLOOKUP(AH199,Cennik!$A$4:$B488, 2, FALSE()) * AI199 + VLOOKUP(AJ199,Cennik!$A$4:$B488, 2, FALSE()) * AK199 + VLOOKUP(AL199,Cennik!$A$4:$B488, 2, FALSE()) * AM199 + VLOOKUP("Stamina",Cennik!$A$4:$B488,2,FALSE()) * L199,"Brak wartości")</f>
        <v>Brak wartości</v>
      </c>
      <c r="F199" s="18" t="s">
        <v>4349</v>
      </c>
      <c r="G199" s="18">
        <v>1</v>
      </c>
      <c r="H199" s="18" t="s">
        <v>4506</v>
      </c>
      <c r="I199" s="18" t="s">
        <v>13544</v>
      </c>
      <c r="J199" s="18">
        <v>5.5</v>
      </c>
      <c r="K199" s="18">
        <v>10</v>
      </c>
      <c r="L199" s="18">
        <v>80</v>
      </c>
      <c r="M199" s="18" t="s">
        <v>12701</v>
      </c>
      <c r="N199" s="676"/>
      <c r="O199" s="676"/>
      <c r="P199" s="184" t="s">
        <v>4769</v>
      </c>
      <c r="Q199" s="184">
        <v>14</v>
      </c>
      <c r="R199" s="677" t="s">
        <v>509</v>
      </c>
      <c r="S199" s="677">
        <v>8</v>
      </c>
      <c r="T199" s="675" t="s">
        <v>3615</v>
      </c>
      <c r="U199" s="675">
        <v>1</v>
      </c>
      <c r="V199" s="674" t="s">
        <v>1118</v>
      </c>
      <c r="W199" s="674">
        <v>6</v>
      </c>
      <c r="X199" s="674" t="s">
        <v>8133</v>
      </c>
      <c r="Y199" s="672">
        <v>7</v>
      </c>
      <c r="Z199" s="678" t="s">
        <v>4679</v>
      </c>
      <c r="AA199" s="678">
        <v>3</v>
      </c>
      <c r="AB199" s="679" t="s">
        <v>693</v>
      </c>
      <c r="AC199" s="679">
        <v>3</v>
      </c>
      <c r="AD199" s="680" t="s">
        <v>40</v>
      </c>
      <c r="AE199" s="680"/>
      <c r="AF199" s="681" t="s">
        <v>40</v>
      </c>
      <c r="AG199" s="681"/>
      <c r="AH199" s="18" t="s">
        <v>40</v>
      </c>
      <c r="AI199" s="18"/>
      <c r="AJ199" s="184" t="s">
        <v>40</v>
      </c>
      <c r="AK199" s="184"/>
      <c r="AL199" s="677" t="s">
        <v>40</v>
      </c>
      <c r="AM199" s="677"/>
    </row>
    <row r="200" spans="1:39" ht="12.75">
      <c r="A200" s="788"/>
      <c r="B200" s="788"/>
      <c r="C200" s="788"/>
      <c r="D200" s="788"/>
      <c r="E200" s="788"/>
      <c r="F200" s="788"/>
      <c r="G200" s="788"/>
      <c r="H200" s="788"/>
      <c r="I200" s="788"/>
      <c r="J200" s="788"/>
      <c r="K200" s="788"/>
      <c r="L200" s="788"/>
      <c r="M200" s="788"/>
      <c r="N200" s="788"/>
      <c r="O200" s="788"/>
      <c r="P200" s="788"/>
      <c r="Q200" s="788"/>
      <c r="R200" s="788"/>
      <c r="S200" s="788"/>
      <c r="T200" s="788"/>
      <c r="U200" s="788"/>
      <c r="V200" s="788"/>
      <c r="W200" s="788"/>
      <c r="X200" s="788"/>
      <c r="Y200" s="788"/>
      <c r="Z200" s="788"/>
      <c r="AA200" s="788"/>
      <c r="AB200" s="788"/>
      <c r="AC200" s="788"/>
      <c r="AD200" s="788"/>
      <c r="AE200" s="788"/>
      <c r="AF200" s="788"/>
      <c r="AG200" s="788"/>
      <c r="AH200" s="788"/>
      <c r="AI200" s="788"/>
      <c r="AJ200" s="788"/>
      <c r="AK200" s="788"/>
      <c r="AL200" s="788"/>
      <c r="AM200" s="788"/>
    </row>
    <row r="201" spans="1:39" ht="12.75">
      <c r="A201" s="831" t="s">
        <v>3343</v>
      </c>
      <c r="B201" s="767" t="s">
        <v>4353</v>
      </c>
      <c r="C201" s="680">
        <v>5</v>
      </c>
      <c r="D201" s="54" t="e">
        <f t="shared" ref="D201:D203" ca="1" si="31">E201/G201</f>
        <v>#VALUE!</v>
      </c>
      <c r="E201" s="54" t="str">
        <f ca="1">IFERROR(VLOOKUP(P201,Cennik!$A$4:$B488, 2, FALSE()) * Q201 + VLOOKUP(R201,Cennik!$A$4:$B488, 2, FALSE()) * S201 + VLOOKUP(T201,Cennik!$A$4:$B488, 2, FALSE()) * U201 + VLOOKUP(V201,Cennik!$A$4:$B488, 2, FALSE()) * W201 + VLOOKUP(X201,Cennik!$A$4:$B488, 2, FALSE()) * Y201 + VLOOKUP(Z201,Cennik!$A$4:$B488, 2, FALSE()) * AA201 + VLOOKUP(AB201,Cennik!$A$4:$B488, 2, FALSE()) * AC201 + VLOOKUP(AD201,Cennik!$A$4:$B488, 2, FALSE()) * AE201 + VLOOKUP(AF201,Cennik!$A$4:$B488, 2, FALSE()) * AG201 + VLOOKUP(AH201,Cennik!$A$4:$B488, 2, FALSE()) * AI201 + VLOOKUP(AJ201,Cennik!$A$4:$B488, 2, FALSE()) * AK201 + VLOOKUP(AL201,Cennik!$A$4:$B488, 2, FALSE()) * AM201 + VLOOKUP("Stamina",Cennik!$A$4:$B488,2,FALSE()) * L201,"Brak wartości")</f>
        <v>Brak wartości</v>
      </c>
      <c r="F201" s="18" t="s">
        <v>4354</v>
      </c>
      <c r="G201" s="18">
        <v>1</v>
      </c>
      <c r="H201" s="18" t="s">
        <v>4506</v>
      </c>
      <c r="I201" s="18" t="s">
        <v>13544</v>
      </c>
      <c r="J201" s="18">
        <v>5.5</v>
      </c>
      <c r="K201" s="18">
        <v>10</v>
      </c>
      <c r="L201" s="18">
        <v>100</v>
      </c>
      <c r="M201" s="18" t="s">
        <v>12701</v>
      </c>
      <c r="N201" s="676"/>
      <c r="O201" s="676"/>
      <c r="P201" s="184" t="s">
        <v>4783</v>
      </c>
      <c r="Q201" s="184">
        <v>4</v>
      </c>
      <c r="R201" s="677" t="s">
        <v>509</v>
      </c>
      <c r="S201" s="677">
        <v>7</v>
      </c>
      <c r="T201" s="675" t="s">
        <v>3619</v>
      </c>
      <c r="U201" s="675">
        <v>1</v>
      </c>
      <c r="V201" s="675" t="s">
        <v>469</v>
      </c>
      <c r="W201" s="674">
        <v>2</v>
      </c>
      <c r="X201" s="674" t="s">
        <v>8133</v>
      </c>
      <c r="Y201" s="672">
        <v>7</v>
      </c>
      <c r="Z201" s="678" t="s">
        <v>1166</v>
      </c>
      <c r="AA201" s="678">
        <v>2</v>
      </c>
      <c r="AB201" s="679" t="s">
        <v>693</v>
      </c>
      <c r="AC201" s="679">
        <v>4</v>
      </c>
      <c r="AD201" s="680" t="s">
        <v>4694</v>
      </c>
      <c r="AE201" s="680">
        <v>3</v>
      </c>
      <c r="AF201" s="681" t="s">
        <v>40</v>
      </c>
      <c r="AG201" s="681"/>
      <c r="AH201" s="18" t="s">
        <v>40</v>
      </c>
      <c r="AI201" s="18"/>
      <c r="AJ201" s="184" t="s">
        <v>40</v>
      </c>
      <c r="AK201" s="184"/>
      <c r="AL201" s="677" t="s">
        <v>40</v>
      </c>
      <c r="AM201" s="677"/>
    </row>
    <row r="202" spans="1:39" ht="12.75">
      <c r="A202" s="831" t="s">
        <v>3343</v>
      </c>
      <c r="B202" s="767" t="s">
        <v>4358</v>
      </c>
      <c r="C202" s="680">
        <v>5</v>
      </c>
      <c r="D202" s="54" t="e">
        <f t="shared" ca="1" si="31"/>
        <v>#VALUE!</v>
      </c>
      <c r="E202" s="54" t="str">
        <f ca="1">IFERROR(VLOOKUP(P202,Cennik!$A$4:$B488, 2, FALSE()) * Q202 + VLOOKUP(R202,Cennik!$A$4:$B488, 2, FALSE()) * S202 + VLOOKUP(T202,Cennik!$A$4:$B488, 2, FALSE()) * U202 + VLOOKUP(V202,Cennik!$A$4:$B488, 2, FALSE()) * W202 + VLOOKUP(X202,Cennik!$A$4:$B488, 2, FALSE()) * Y202 + VLOOKUP(Z202,Cennik!$A$4:$B488, 2, FALSE()) * AA202 + VLOOKUP(AB202,Cennik!$A$4:$B488, 2, FALSE()) * AC202 + VLOOKUP(AD202,Cennik!$A$4:$B488, 2, FALSE()) * AE202 + VLOOKUP(AF202,Cennik!$A$4:$B488, 2, FALSE()) * AG202 + VLOOKUP(AH202,Cennik!$A$4:$B488, 2, FALSE()) * AI202 + VLOOKUP(AJ202,Cennik!$A$4:$B488, 2, FALSE()) * AK202 + VLOOKUP(AL202,Cennik!$A$4:$B488, 2, FALSE()) * AM202 + VLOOKUP("Stamina",Cennik!$A$4:$B488,2,FALSE()) * L202,"Brak wartości")</f>
        <v>Brak wartości</v>
      </c>
      <c r="F202" s="18" t="s">
        <v>4359</v>
      </c>
      <c r="G202" s="18">
        <v>1</v>
      </c>
      <c r="H202" s="18" t="s">
        <v>4506</v>
      </c>
      <c r="I202" s="18" t="s">
        <v>13544</v>
      </c>
      <c r="J202" s="18">
        <v>5.5</v>
      </c>
      <c r="K202" s="18">
        <v>10</v>
      </c>
      <c r="L202" s="18">
        <v>100</v>
      </c>
      <c r="M202" s="18" t="s">
        <v>12701</v>
      </c>
      <c r="N202" s="676"/>
      <c r="O202" s="676"/>
      <c r="P202" s="184" t="s">
        <v>4783</v>
      </c>
      <c r="Q202" s="184">
        <v>5</v>
      </c>
      <c r="R202" s="677" t="s">
        <v>509</v>
      </c>
      <c r="S202" s="677">
        <v>7</v>
      </c>
      <c r="T202" s="675" t="s">
        <v>3619</v>
      </c>
      <c r="U202" s="675">
        <v>1</v>
      </c>
      <c r="V202" s="675" t="s">
        <v>469</v>
      </c>
      <c r="W202" s="674">
        <v>3</v>
      </c>
      <c r="X202" s="674" t="s">
        <v>8133</v>
      </c>
      <c r="Y202" s="672">
        <v>7</v>
      </c>
      <c r="Z202" s="678" t="s">
        <v>1166</v>
      </c>
      <c r="AA202" s="678">
        <v>4</v>
      </c>
      <c r="AB202" s="679" t="s">
        <v>693</v>
      </c>
      <c r="AC202" s="679">
        <v>4</v>
      </c>
      <c r="AD202" s="680" t="s">
        <v>4694</v>
      </c>
      <c r="AE202" s="680">
        <v>3</v>
      </c>
      <c r="AF202" s="681" t="s">
        <v>40</v>
      </c>
      <c r="AG202" s="681"/>
      <c r="AH202" s="18" t="s">
        <v>40</v>
      </c>
      <c r="AI202" s="18"/>
      <c r="AJ202" s="184" t="s">
        <v>40</v>
      </c>
      <c r="AK202" s="184"/>
      <c r="AL202" s="677" t="s">
        <v>40</v>
      </c>
      <c r="AM202" s="677"/>
    </row>
    <row r="203" spans="1:39" ht="12.75">
      <c r="A203" s="831" t="s">
        <v>3343</v>
      </c>
      <c r="B203" s="767" t="s">
        <v>4363</v>
      </c>
      <c r="C203" s="680">
        <v>5</v>
      </c>
      <c r="D203" s="54" t="e">
        <f t="shared" ca="1" si="31"/>
        <v>#VALUE!</v>
      </c>
      <c r="E203" s="54" t="str">
        <f ca="1">IFERROR(VLOOKUP(P203,Cennik!$A$4:$B488, 2, FALSE()) * Q203 + VLOOKUP(R203,Cennik!$A$4:$B488, 2, FALSE()) * S203 + VLOOKUP(T203,Cennik!$A$4:$B488, 2, FALSE()) * U203 + VLOOKUP(V203,Cennik!$A$4:$B488, 2, FALSE()) * W203 + VLOOKUP(X203,Cennik!$A$4:$B488, 2, FALSE()) * Y203 + VLOOKUP(Z203,Cennik!$A$4:$B488, 2, FALSE()) * AA203 + VLOOKUP(AB203,Cennik!$A$4:$B488, 2, FALSE()) * AC203 + VLOOKUP(AD203,Cennik!$A$4:$B488, 2, FALSE()) * AE203 + VLOOKUP(AF203,Cennik!$A$4:$B488, 2, FALSE()) * AG203 + VLOOKUP(AH203,Cennik!$A$4:$B488, 2, FALSE()) * AI203 + VLOOKUP(AJ203,Cennik!$A$4:$B488, 2, FALSE()) * AK203 + VLOOKUP(AL203,Cennik!$A$4:$B488, 2, FALSE()) * AM203 + VLOOKUP("Stamina",Cennik!$A$4:$B488,2,FALSE()) * L203,"Brak wartości")</f>
        <v>Brak wartości</v>
      </c>
      <c r="F203" s="18" t="s">
        <v>4364</v>
      </c>
      <c r="G203" s="18">
        <v>1</v>
      </c>
      <c r="H203" s="18" t="s">
        <v>4506</v>
      </c>
      <c r="I203" s="18" t="s">
        <v>13544</v>
      </c>
      <c r="J203" s="18">
        <v>5.5</v>
      </c>
      <c r="K203" s="18">
        <v>10</v>
      </c>
      <c r="L203" s="18">
        <v>100</v>
      </c>
      <c r="M203" s="18" t="s">
        <v>12701</v>
      </c>
      <c r="N203" s="676" t="s">
        <v>40</v>
      </c>
      <c r="O203" s="676"/>
      <c r="P203" s="184" t="s">
        <v>4783</v>
      </c>
      <c r="Q203" s="184">
        <v>6</v>
      </c>
      <c r="R203" s="677" t="s">
        <v>509</v>
      </c>
      <c r="S203" s="677">
        <v>8</v>
      </c>
      <c r="T203" s="675" t="s">
        <v>3619</v>
      </c>
      <c r="U203" s="675">
        <v>1</v>
      </c>
      <c r="V203" s="675" t="s">
        <v>469</v>
      </c>
      <c r="W203" s="674">
        <v>4</v>
      </c>
      <c r="X203" s="674" t="s">
        <v>8133</v>
      </c>
      <c r="Y203" s="672">
        <v>7</v>
      </c>
      <c r="Z203" s="678" t="s">
        <v>1166</v>
      </c>
      <c r="AA203" s="678">
        <v>5</v>
      </c>
      <c r="AB203" s="679" t="s">
        <v>693</v>
      </c>
      <c r="AC203" s="679">
        <v>5</v>
      </c>
      <c r="AD203" s="680" t="s">
        <v>4694</v>
      </c>
      <c r="AE203" s="680">
        <v>3</v>
      </c>
      <c r="AF203" s="681" t="s">
        <v>416</v>
      </c>
      <c r="AG203" s="681">
        <v>1</v>
      </c>
      <c r="AH203" s="18" t="s">
        <v>40</v>
      </c>
      <c r="AI203" s="18"/>
      <c r="AJ203" s="184" t="s">
        <v>40</v>
      </c>
      <c r="AK203" s="184"/>
      <c r="AL203" s="677" t="s">
        <v>40</v>
      </c>
      <c r="AM203" s="677"/>
    </row>
    <row r="204" spans="1:39" ht="12.75">
      <c r="A204" s="788"/>
      <c r="B204" s="788"/>
      <c r="C204" s="788"/>
      <c r="D204" s="788"/>
      <c r="E204" s="788"/>
      <c r="F204" s="788"/>
      <c r="G204" s="788"/>
      <c r="H204" s="788"/>
      <c r="I204" s="788"/>
      <c r="J204" s="788"/>
      <c r="K204" s="788"/>
      <c r="L204" s="788"/>
      <c r="M204" s="788"/>
      <c r="N204" s="788"/>
      <c r="O204" s="788"/>
      <c r="P204" s="788"/>
      <c r="Q204" s="788"/>
      <c r="R204" s="788"/>
      <c r="S204" s="788"/>
      <c r="T204" s="788"/>
      <c r="U204" s="788"/>
      <c r="V204" s="788"/>
      <c r="W204" s="788"/>
      <c r="X204" s="788"/>
      <c r="Y204" s="788"/>
      <c r="Z204" s="788"/>
      <c r="AA204" s="788"/>
      <c r="AB204" s="788"/>
      <c r="AC204" s="788"/>
      <c r="AD204" s="788"/>
      <c r="AE204" s="788"/>
      <c r="AF204" s="788"/>
      <c r="AG204" s="788"/>
      <c r="AH204" s="788"/>
      <c r="AI204" s="788"/>
      <c r="AJ204" s="788"/>
      <c r="AK204" s="788"/>
      <c r="AL204" s="788"/>
      <c r="AM204" s="788"/>
    </row>
    <row r="205" spans="1:39" ht="12.75">
      <c r="A205" s="682"/>
      <c r="B205" s="19"/>
      <c r="C205" s="19"/>
      <c r="D205" s="746"/>
      <c r="E205" s="746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</row>
    <row r="206" spans="1:39" ht="12.75">
      <c r="A206" s="788"/>
      <c r="B206" s="788"/>
      <c r="C206" s="788"/>
      <c r="D206" s="788"/>
      <c r="E206" s="788"/>
      <c r="F206" s="788"/>
      <c r="G206" s="788"/>
      <c r="H206" s="788"/>
      <c r="I206" s="788"/>
      <c r="J206" s="788"/>
      <c r="K206" s="788"/>
      <c r="L206" s="788"/>
      <c r="M206" s="788"/>
      <c r="N206" s="788"/>
      <c r="O206" s="788"/>
      <c r="P206" s="788"/>
      <c r="Q206" s="788"/>
      <c r="R206" s="788"/>
      <c r="S206" s="788"/>
      <c r="T206" s="788"/>
      <c r="U206" s="788"/>
      <c r="V206" s="788"/>
      <c r="W206" s="788"/>
      <c r="X206" s="788"/>
      <c r="Y206" s="788"/>
      <c r="Z206" s="788"/>
      <c r="AA206" s="788"/>
      <c r="AB206" s="788"/>
      <c r="AC206" s="788"/>
      <c r="AD206" s="788"/>
      <c r="AE206" s="788"/>
      <c r="AF206" s="788"/>
      <c r="AG206" s="788"/>
      <c r="AH206" s="788"/>
      <c r="AI206" s="788"/>
      <c r="AJ206" s="788"/>
      <c r="AK206" s="788"/>
      <c r="AL206" s="788"/>
      <c r="AM206" s="788"/>
    </row>
    <row r="207" spans="1:39" ht="12.75">
      <c r="A207" s="831" t="s">
        <v>3343</v>
      </c>
      <c r="B207" s="314" t="s">
        <v>4368</v>
      </c>
      <c r="C207" s="680">
        <v>0</v>
      </c>
      <c r="D207" s="54">
        <f>E207/G207</f>
        <v>18.600000000000001</v>
      </c>
      <c r="E207" s="54">
        <f>IFERROR(VLOOKUP(P207,Cennik!$A$4:$B488, 2, FALSE()) * Q207 + VLOOKUP(R207,Cennik!$A$4:$B488, 2, FALSE()) * S207 + VLOOKUP(T207,Cennik!$A$4:$B488, 2, FALSE()) * U207 + VLOOKUP(V207,Cennik!$A$4:$B488, 2, FALSE()) * W207 + VLOOKUP(X207,Cennik!$A$4:$B488, 2, FALSE()) * Y207 + VLOOKUP(Z207,Cennik!$A$4:$B488, 2, FALSE()) * AA207 + VLOOKUP(AB207,Cennik!$A$4:$B488, 2, FALSE()) * AC207 + VLOOKUP(AD207,Cennik!$A$4:$B488, 2, FALSE()) * AE207 + VLOOKUP(AF207,Cennik!$A$4:$B488, 2, FALSE()) * AG207 + VLOOKUP(AH207,Cennik!$A$4:$B488, 2, FALSE()) * AI207 + VLOOKUP(AJ207,Cennik!$A$4:$B488, 2, FALSE()) * AK207 + VLOOKUP(AL207,Cennik!$A$4:$B488, 2, FALSE()) * AM207 + VLOOKUP("Stamina",Cennik!$A$4:$B488,2,FALSE()) * L207,"Brak wartości")</f>
        <v>18.600000000000001</v>
      </c>
      <c r="F207" s="18" t="s">
        <v>4369</v>
      </c>
      <c r="G207" s="18">
        <v>1</v>
      </c>
      <c r="H207" s="18" t="s">
        <v>4506</v>
      </c>
      <c r="I207" s="18" t="s">
        <v>13544</v>
      </c>
      <c r="J207" s="18">
        <v>4</v>
      </c>
      <c r="K207" s="18">
        <v>5</v>
      </c>
      <c r="L207" s="18">
        <v>40</v>
      </c>
      <c r="M207" s="18" t="s">
        <v>12701</v>
      </c>
      <c r="N207" s="676" t="s">
        <v>40</v>
      </c>
      <c r="O207" s="676"/>
      <c r="P207" s="184" t="s">
        <v>500</v>
      </c>
      <c r="Q207" s="184">
        <v>2</v>
      </c>
      <c r="R207" s="677" t="s">
        <v>40</v>
      </c>
      <c r="S207" s="677"/>
      <c r="T207" s="675" t="s">
        <v>40</v>
      </c>
      <c r="U207" s="675"/>
      <c r="V207" s="674" t="s">
        <v>40</v>
      </c>
      <c r="W207" s="674"/>
      <c r="X207" s="674" t="s">
        <v>40</v>
      </c>
      <c r="Y207" s="672"/>
      <c r="Z207" s="678" t="s">
        <v>40</v>
      </c>
      <c r="AA207" s="678"/>
      <c r="AB207" s="679" t="s">
        <v>40</v>
      </c>
      <c r="AC207" s="679"/>
      <c r="AD207" s="680" t="s">
        <v>40</v>
      </c>
      <c r="AE207" s="680"/>
      <c r="AF207" s="681" t="s">
        <v>40</v>
      </c>
      <c r="AG207" s="681"/>
      <c r="AH207" s="18" t="s">
        <v>40</v>
      </c>
      <c r="AI207" s="18"/>
      <c r="AJ207" s="184" t="s">
        <v>40</v>
      </c>
      <c r="AK207" s="184"/>
      <c r="AL207" s="677" t="s">
        <v>40</v>
      </c>
      <c r="AM207" s="677"/>
    </row>
    <row r="208" spans="1:39" ht="12.75">
      <c r="A208" s="788"/>
      <c r="B208" s="788"/>
      <c r="C208" s="788"/>
      <c r="D208" s="788"/>
      <c r="E208" s="788"/>
      <c r="F208" s="788"/>
      <c r="G208" s="788"/>
      <c r="H208" s="788"/>
      <c r="I208" s="788"/>
      <c r="J208" s="788"/>
      <c r="K208" s="788"/>
      <c r="L208" s="788"/>
      <c r="M208" s="788"/>
      <c r="N208" s="788"/>
      <c r="O208" s="788"/>
      <c r="P208" s="788"/>
      <c r="Q208" s="788"/>
      <c r="R208" s="788"/>
      <c r="S208" s="788"/>
      <c r="T208" s="788"/>
      <c r="U208" s="788"/>
      <c r="V208" s="788"/>
      <c r="W208" s="788"/>
      <c r="X208" s="788"/>
      <c r="Y208" s="788"/>
      <c r="Z208" s="788"/>
      <c r="AA208" s="788"/>
      <c r="AB208" s="788"/>
      <c r="AC208" s="788"/>
      <c r="AD208" s="788"/>
      <c r="AE208" s="788"/>
      <c r="AF208" s="788"/>
      <c r="AG208" s="788"/>
      <c r="AH208" s="788"/>
      <c r="AI208" s="788"/>
      <c r="AJ208" s="788"/>
      <c r="AK208" s="788"/>
      <c r="AL208" s="788"/>
      <c r="AM208" s="788"/>
    </row>
    <row r="209" spans="1:39" ht="12.75">
      <c r="A209" s="831" t="s">
        <v>3343</v>
      </c>
      <c r="B209" s="762" t="s">
        <v>4382</v>
      </c>
      <c r="C209" s="680">
        <v>1</v>
      </c>
      <c r="D209" s="54" t="e">
        <f t="shared" ref="D209:D211" ca="1" si="32">E209/G209</f>
        <v>#VALUE!</v>
      </c>
      <c r="E209" s="54" t="str">
        <f ca="1">IFERROR(VLOOKUP(P209,Cennik!$A$4:$B488, 2, FALSE()) * Q209 + VLOOKUP(R209,Cennik!$A$4:$B488, 2, FALSE()) * S209 + VLOOKUP(T209,Cennik!$A$4:$B488, 2, FALSE()) * U209 + VLOOKUP(V209,Cennik!$A$4:$B488, 2, FALSE()) * W209 + VLOOKUP(X209,Cennik!$A$4:$B488, 2, FALSE()) * Y209 + VLOOKUP(Z209,Cennik!$A$4:$B488, 2, FALSE()) * AA209 + VLOOKUP(AB209,Cennik!$A$4:$B488, 2, FALSE()) * AC209 + VLOOKUP(AD209,Cennik!$A$4:$B488, 2, FALSE()) * AE209 + VLOOKUP(AF209,Cennik!$A$4:$B488, 2, FALSE()) * AG209 + VLOOKUP(AH209,Cennik!$A$4:$B488, 2, FALSE()) * AI209 + VLOOKUP(AJ209,Cennik!$A$4:$B488, 2, FALSE()) * AK209 + VLOOKUP(AL209,Cennik!$A$4:$B488, 2, FALSE()) * AM209 + VLOOKUP("Stamina",Cennik!$A$4:$B488,2,FALSE()) * L209,"Brak wartości")</f>
        <v>Brak wartości</v>
      </c>
      <c r="F209" s="18" t="s">
        <v>4383</v>
      </c>
      <c r="G209" s="18">
        <v>1</v>
      </c>
      <c r="H209" s="18" t="s">
        <v>4506</v>
      </c>
      <c r="I209" s="18" t="s">
        <v>13544</v>
      </c>
      <c r="J209" s="18">
        <v>4</v>
      </c>
      <c r="K209" s="18">
        <v>5</v>
      </c>
      <c r="L209" s="18">
        <v>40</v>
      </c>
      <c r="M209" s="18" t="s">
        <v>12701</v>
      </c>
      <c r="N209" s="676" t="s">
        <v>40</v>
      </c>
      <c r="O209" s="676"/>
      <c r="P209" s="184" t="s">
        <v>460</v>
      </c>
      <c r="Q209" s="184">
        <v>1</v>
      </c>
      <c r="R209" s="677" t="s">
        <v>500</v>
      </c>
      <c r="S209" s="677">
        <v>3</v>
      </c>
      <c r="T209" s="675" t="s">
        <v>303</v>
      </c>
      <c r="U209" s="675">
        <v>1</v>
      </c>
      <c r="V209" s="674" t="s">
        <v>40</v>
      </c>
      <c r="W209" s="674"/>
      <c r="X209" s="674" t="s">
        <v>40</v>
      </c>
      <c r="Y209" s="672"/>
      <c r="Z209" s="678" t="s">
        <v>40</v>
      </c>
      <c r="AA209" s="678"/>
      <c r="AB209" s="679" t="s">
        <v>40</v>
      </c>
      <c r="AC209" s="679"/>
      <c r="AD209" s="680" t="s">
        <v>40</v>
      </c>
      <c r="AE209" s="680"/>
      <c r="AF209" s="681" t="s">
        <v>40</v>
      </c>
      <c r="AG209" s="681"/>
      <c r="AH209" s="18" t="s">
        <v>40</v>
      </c>
      <c r="AI209" s="18"/>
      <c r="AJ209" s="184" t="s">
        <v>40</v>
      </c>
      <c r="AK209" s="184"/>
      <c r="AL209" s="677" t="s">
        <v>40</v>
      </c>
      <c r="AM209" s="677"/>
    </row>
    <row r="210" spans="1:39" ht="12.75">
      <c r="A210" s="831" t="s">
        <v>3343</v>
      </c>
      <c r="B210" s="762" t="s">
        <v>4387</v>
      </c>
      <c r="C210" s="680">
        <v>1</v>
      </c>
      <c r="D210" s="54" t="e">
        <f t="shared" ca="1" si="32"/>
        <v>#VALUE!</v>
      </c>
      <c r="E210" s="54" t="str">
        <f ca="1">IFERROR(VLOOKUP(P210,Cennik!$A$4:$B488, 2, FALSE()) * Q210 + VLOOKUP(R210,Cennik!$A$4:$B488, 2, FALSE()) * S210 + VLOOKUP(T210,Cennik!$A$4:$B488, 2, FALSE()) * U210 + VLOOKUP(V210,Cennik!$A$4:$B488, 2, FALSE()) * W210 + VLOOKUP(X210,Cennik!$A$4:$B488, 2, FALSE()) * Y210 + VLOOKUP(Z210,Cennik!$A$4:$B488, 2, FALSE()) * AA210 + VLOOKUP(AB210,Cennik!$A$4:$B488, 2, FALSE()) * AC210 + VLOOKUP(AD210,Cennik!$A$4:$B488, 2, FALSE()) * AE210 + VLOOKUP(AF210,Cennik!$A$4:$B488, 2, FALSE()) * AG210 + VLOOKUP(AH210,Cennik!$A$4:$B488, 2, FALSE()) * AI210 + VLOOKUP(AJ210,Cennik!$A$4:$B488, 2, FALSE()) * AK210 + VLOOKUP(AL210,Cennik!$A$4:$B488, 2, FALSE()) * AM210 + VLOOKUP("Stamina",Cennik!$A$4:$B488,2,FALSE()) * L210,"Brak wartości")</f>
        <v>Brak wartości</v>
      </c>
      <c r="F210" s="18" t="s">
        <v>4388</v>
      </c>
      <c r="G210" s="18">
        <v>1</v>
      </c>
      <c r="H210" s="18" t="s">
        <v>4506</v>
      </c>
      <c r="I210" s="18" t="s">
        <v>13544</v>
      </c>
      <c r="J210" s="18">
        <v>4</v>
      </c>
      <c r="K210" s="18">
        <v>5</v>
      </c>
      <c r="L210" s="18">
        <v>40</v>
      </c>
      <c r="M210" s="18" t="s">
        <v>12701</v>
      </c>
      <c r="N210" s="676" t="s">
        <v>40</v>
      </c>
      <c r="O210" s="676"/>
      <c r="P210" s="184" t="s">
        <v>460</v>
      </c>
      <c r="Q210" s="184">
        <v>1</v>
      </c>
      <c r="R210" s="677" t="s">
        <v>500</v>
      </c>
      <c r="S210" s="677">
        <v>3</v>
      </c>
      <c r="T210" s="675" t="s">
        <v>303</v>
      </c>
      <c r="U210" s="675">
        <v>1</v>
      </c>
      <c r="V210" s="674" t="s">
        <v>40</v>
      </c>
      <c r="W210" s="674"/>
      <c r="X210" s="674" t="s">
        <v>40</v>
      </c>
      <c r="Y210" s="672"/>
      <c r="Z210" s="678" t="s">
        <v>40</v>
      </c>
      <c r="AA210" s="678"/>
      <c r="AB210" s="679" t="s">
        <v>40</v>
      </c>
      <c r="AC210" s="679"/>
      <c r="AD210" s="680" t="s">
        <v>40</v>
      </c>
      <c r="AE210" s="680"/>
      <c r="AF210" s="681" t="s">
        <v>40</v>
      </c>
      <c r="AG210" s="681"/>
      <c r="AH210" s="18" t="s">
        <v>40</v>
      </c>
      <c r="AI210" s="18"/>
      <c r="AJ210" s="184" t="s">
        <v>40</v>
      </c>
      <c r="AK210" s="184"/>
      <c r="AL210" s="677" t="s">
        <v>40</v>
      </c>
      <c r="AM210" s="677"/>
    </row>
    <row r="211" spans="1:39" ht="12.75">
      <c r="A211" s="831" t="s">
        <v>3343</v>
      </c>
      <c r="B211" s="762" t="s">
        <v>4392</v>
      </c>
      <c r="C211" s="680">
        <v>1</v>
      </c>
      <c r="D211" s="54" t="e">
        <f t="shared" ca="1" si="32"/>
        <v>#VALUE!</v>
      </c>
      <c r="E211" s="54" t="str">
        <f ca="1">IFERROR(VLOOKUP(P211,Cennik!$A$4:$B488, 2, FALSE()) * Q211 + VLOOKUP(R211,Cennik!$A$4:$B488, 2, FALSE()) * S211 + VLOOKUP(T211,Cennik!$A$4:$B488, 2, FALSE()) * U211 + VLOOKUP(V211,Cennik!$A$4:$B488, 2, FALSE()) * W211 + VLOOKUP(X211,Cennik!$A$4:$B488, 2, FALSE()) * Y211 + VLOOKUP(Z211,Cennik!$A$4:$B488, 2, FALSE()) * AA211 + VLOOKUP(AB211,Cennik!$A$4:$B488, 2, FALSE()) * AC211 + VLOOKUP(AD211,Cennik!$A$4:$B488, 2, FALSE()) * AE211 + VLOOKUP(AF211,Cennik!$A$4:$B488, 2, FALSE()) * AG211 + VLOOKUP(AH211,Cennik!$A$4:$B488, 2, FALSE()) * AI211 + VLOOKUP(AJ211,Cennik!$A$4:$B488, 2, FALSE()) * AK211 + VLOOKUP(AL211,Cennik!$A$4:$B488, 2, FALSE()) * AM211 + VLOOKUP("Stamina",Cennik!$A$4:$B488,2,FALSE()) * L211,"Brak wartości")</f>
        <v>Brak wartości</v>
      </c>
      <c r="F211" s="18" t="s">
        <v>4393</v>
      </c>
      <c r="G211" s="18">
        <v>1</v>
      </c>
      <c r="H211" s="18" t="s">
        <v>4506</v>
      </c>
      <c r="I211" s="18" t="s">
        <v>13544</v>
      </c>
      <c r="J211" s="18">
        <v>4</v>
      </c>
      <c r="K211" s="18">
        <v>5</v>
      </c>
      <c r="L211" s="18">
        <v>40</v>
      </c>
      <c r="M211" s="18" t="s">
        <v>12701</v>
      </c>
      <c r="N211" s="676" t="s">
        <v>40</v>
      </c>
      <c r="O211" s="676"/>
      <c r="P211" s="184" t="s">
        <v>460</v>
      </c>
      <c r="Q211" s="184">
        <v>2</v>
      </c>
      <c r="R211" s="677" t="s">
        <v>500</v>
      </c>
      <c r="S211" s="677">
        <v>3</v>
      </c>
      <c r="T211" s="675" t="s">
        <v>1043</v>
      </c>
      <c r="U211" s="675">
        <v>1</v>
      </c>
      <c r="V211" s="674" t="s">
        <v>3602</v>
      </c>
      <c r="W211" s="674">
        <v>1</v>
      </c>
      <c r="X211" s="674" t="s">
        <v>40</v>
      </c>
      <c r="Y211" s="672"/>
      <c r="Z211" s="678" t="s">
        <v>40</v>
      </c>
      <c r="AA211" s="678"/>
      <c r="AB211" s="679" t="s">
        <v>40</v>
      </c>
      <c r="AC211" s="679"/>
      <c r="AD211" s="680" t="s">
        <v>40</v>
      </c>
      <c r="AE211" s="680"/>
      <c r="AF211" s="681" t="s">
        <v>40</v>
      </c>
      <c r="AG211" s="681"/>
      <c r="AH211" s="18" t="s">
        <v>40</v>
      </c>
      <c r="AI211" s="18"/>
      <c r="AJ211" s="184" t="s">
        <v>40</v>
      </c>
      <c r="AK211" s="184"/>
      <c r="AL211" s="677" t="s">
        <v>40</v>
      </c>
      <c r="AM211" s="677"/>
    </row>
    <row r="212" spans="1:39" ht="12.75">
      <c r="A212" s="788"/>
      <c r="B212" s="788"/>
      <c r="C212" s="788"/>
      <c r="D212" s="788"/>
      <c r="E212" s="788"/>
      <c r="F212" s="788"/>
      <c r="G212" s="788"/>
      <c r="H212" s="788"/>
      <c r="I212" s="788"/>
      <c r="J212" s="788"/>
      <c r="K212" s="788"/>
      <c r="L212" s="788"/>
      <c r="M212" s="788"/>
      <c r="N212" s="788"/>
      <c r="O212" s="788"/>
      <c r="P212" s="788"/>
      <c r="Q212" s="788"/>
      <c r="R212" s="788"/>
      <c r="S212" s="788"/>
      <c r="T212" s="788"/>
      <c r="U212" s="788"/>
      <c r="V212" s="788"/>
      <c r="W212" s="788"/>
      <c r="X212" s="788"/>
      <c r="Y212" s="788"/>
      <c r="Z212" s="788"/>
      <c r="AA212" s="788"/>
      <c r="AB212" s="788"/>
      <c r="AC212" s="788"/>
      <c r="AD212" s="788"/>
      <c r="AE212" s="788"/>
      <c r="AF212" s="788"/>
      <c r="AG212" s="788"/>
      <c r="AH212" s="788"/>
      <c r="AI212" s="788"/>
      <c r="AJ212" s="788"/>
      <c r="AK212" s="788"/>
      <c r="AL212" s="788"/>
      <c r="AM212" s="788"/>
    </row>
    <row r="213" spans="1:39" ht="12.75">
      <c r="A213" s="831" t="s">
        <v>3343</v>
      </c>
      <c r="B213" s="793" t="s">
        <v>4398</v>
      </c>
      <c r="C213" s="680">
        <v>2</v>
      </c>
      <c r="D213" s="54" t="e">
        <f t="shared" ref="D213:D217" ca="1" si="33">E213/G213</f>
        <v>#VALUE!</v>
      </c>
      <c r="E213" s="54" t="str">
        <f ca="1">IFERROR(VLOOKUP(P213,Cennik!$A$4:$B488, 2, FALSE()) * Q213 + VLOOKUP(R213,Cennik!$A$4:$B488, 2, FALSE()) * S213 + VLOOKUP(T213,Cennik!$A$4:$B488, 2, FALSE()) * U213 + VLOOKUP(V213,Cennik!$A$4:$B488, 2, FALSE()) * W213 + VLOOKUP(X213,Cennik!$A$4:$B488, 2, FALSE()) * Y213 + VLOOKUP(Z213,Cennik!$A$4:$B488, 2, FALSE()) * AA213 + VLOOKUP(AB213,Cennik!$A$4:$B488, 2, FALSE()) * AC213 + VLOOKUP(AD213,Cennik!$A$4:$B488, 2, FALSE()) * AE213 + VLOOKUP(AF213,Cennik!$A$4:$B488, 2, FALSE()) * AG213 + VLOOKUP(AH213,Cennik!$A$4:$B488, 2, FALSE()) * AI213 + VLOOKUP(AJ213,Cennik!$A$4:$B488, 2, FALSE()) * AK213 + VLOOKUP(AL213,Cennik!$A$4:$B488, 2, FALSE()) * AM213 + VLOOKUP("Stamina",Cennik!$A$4:$B488,2,FALSE()) * L213,"Brak wartości")</f>
        <v>Brak wartości</v>
      </c>
      <c r="F213" s="18" t="s">
        <v>4399</v>
      </c>
      <c r="G213" s="18">
        <v>1</v>
      </c>
      <c r="H213" s="18" t="s">
        <v>4506</v>
      </c>
      <c r="I213" s="18" t="s">
        <v>13544</v>
      </c>
      <c r="J213" s="18">
        <v>5</v>
      </c>
      <c r="K213" s="18">
        <v>5</v>
      </c>
      <c r="L213" s="18">
        <v>50</v>
      </c>
      <c r="M213" s="18" t="s">
        <v>12701</v>
      </c>
      <c r="N213" s="676" t="s">
        <v>40</v>
      </c>
      <c r="O213" s="676"/>
      <c r="P213" s="184" t="s">
        <v>460</v>
      </c>
      <c r="Q213" s="184">
        <v>2</v>
      </c>
      <c r="R213" s="677" t="s">
        <v>528</v>
      </c>
      <c r="S213" s="677">
        <v>5</v>
      </c>
      <c r="T213" s="675" t="s">
        <v>3607</v>
      </c>
      <c r="U213" s="675">
        <v>1</v>
      </c>
      <c r="V213" s="674" t="s">
        <v>1043</v>
      </c>
      <c r="W213" s="674">
        <v>3</v>
      </c>
      <c r="X213" s="674" t="s">
        <v>40</v>
      </c>
      <c r="Y213" s="672"/>
      <c r="Z213" s="678" t="s">
        <v>40</v>
      </c>
      <c r="AA213" s="678"/>
      <c r="AB213" s="679" t="s">
        <v>40</v>
      </c>
      <c r="AC213" s="679"/>
      <c r="AD213" s="680" t="s">
        <v>40</v>
      </c>
      <c r="AE213" s="680"/>
      <c r="AF213" s="681" t="s">
        <v>40</v>
      </c>
      <c r="AG213" s="681"/>
      <c r="AH213" s="18" t="s">
        <v>40</v>
      </c>
      <c r="AI213" s="18"/>
      <c r="AJ213" s="184" t="s">
        <v>40</v>
      </c>
      <c r="AK213" s="184"/>
      <c r="AL213" s="677" t="s">
        <v>40</v>
      </c>
      <c r="AM213" s="677"/>
    </row>
    <row r="214" spans="1:39" ht="12.75">
      <c r="A214" s="831" t="s">
        <v>3343</v>
      </c>
      <c r="B214" s="793" t="s">
        <v>4408</v>
      </c>
      <c r="C214" s="680">
        <v>2</v>
      </c>
      <c r="D214" s="54" t="e">
        <f t="shared" ca="1" si="33"/>
        <v>#VALUE!</v>
      </c>
      <c r="E214" s="54" t="str">
        <f ca="1">IFERROR(VLOOKUP(P214,Cennik!$A$4:$B488, 2, FALSE()) * Q214 + VLOOKUP(R214,Cennik!$A$4:$B488, 2, FALSE()) * S214 + VLOOKUP(T214,Cennik!$A$4:$B488, 2, FALSE()) * U214 + VLOOKUP(V214,Cennik!$A$4:$B488, 2, FALSE()) * W214 + VLOOKUP(X214,Cennik!$A$4:$B488, 2, FALSE()) * Y214 + VLOOKUP(Z214,Cennik!$A$4:$B488, 2, FALSE()) * AA214 + VLOOKUP(AB214,Cennik!$A$4:$B488, 2, FALSE()) * AC214 + VLOOKUP(AD214,Cennik!$A$4:$B488, 2, FALSE()) * AE214 + VLOOKUP(AF214,Cennik!$A$4:$B488, 2, FALSE()) * AG214 + VLOOKUP(AH214,Cennik!$A$4:$B488, 2, FALSE()) * AI214 + VLOOKUP(AJ214,Cennik!$A$4:$B488, 2, FALSE()) * AK214 + VLOOKUP(AL214,Cennik!$A$4:$B488, 2, FALSE()) * AM214 + VLOOKUP("Stamina",Cennik!$A$4:$B488,2,FALSE()) * L214,"Brak wartości")</f>
        <v>Brak wartości</v>
      </c>
      <c r="F214" s="18" t="s">
        <v>4404</v>
      </c>
      <c r="G214" s="18">
        <v>1</v>
      </c>
      <c r="H214" s="18" t="s">
        <v>4506</v>
      </c>
      <c r="I214" s="18" t="s">
        <v>13544</v>
      </c>
      <c r="J214" s="18">
        <v>5</v>
      </c>
      <c r="K214" s="18">
        <v>5</v>
      </c>
      <c r="L214" s="18">
        <v>50</v>
      </c>
      <c r="M214" s="18" t="s">
        <v>12701</v>
      </c>
      <c r="N214" s="676" t="s">
        <v>40</v>
      </c>
      <c r="O214" s="676"/>
      <c r="P214" s="184" t="s">
        <v>460</v>
      </c>
      <c r="Q214" s="184">
        <v>3</v>
      </c>
      <c r="R214" s="677" t="s">
        <v>528</v>
      </c>
      <c r="S214" s="677">
        <v>5</v>
      </c>
      <c r="T214" s="675" t="s">
        <v>3607</v>
      </c>
      <c r="U214" s="675">
        <v>1</v>
      </c>
      <c r="V214" s="674" t="s">
        <v>1043</v>
      </c>
      <c r="W214" s="674">
        <v>3</v>
      </c>
      <c r="X214" s="674" t="s">
        <v>40</v>
      </c>
      <c r="Y214" s="672"/>
      <c r="Z214" s="678" t="s">
        <v>40</v>
      </c>
      <c r="AA214" s="678"/>
      <c r="AB214" s="679" t="s">
        <v>40</v>
      </c>
      <c r="AC214" s="679"/>
      <c r="AD214" s="680" t="s">
        <v>40</v>
      </c>
      <c r="AE214" s="680"/>
      <c r="AF214" s="681" t="s">
        <v>40</v>
      </c>
      <c r="AG214" s="681"/>
      <c r="AH214" s="18" t="s">
        <v>40</v>
      </c>
      <c r="AI214" s="18"/>
      <c r="AJ214" s="184" t="s">
        <v>40</v>
      </c>
      <c r="AK214" s="184"/>
      <c r="AL214" s="677" t="s">
        <v>40</v>
      </c>
      <c r="AM214" s="677"/>
    </row>
    <row r="215" spans="1:39" ht="12.75">
      <c r="A215" s="831" t="s">
        <v>3343</v>
      </c>
      <c r="B215" s="793" t="s">
        <v>4403</v>
      </c>
      <c r="C215" s="680">
        <v>2</v>
      </c>
      <c r="D215" s="54" t="e">
        <f t="shared" ca="1" si="33"/>
        <v>#VALUE!</v>
      </c>
      <c r="E215" s="54" t="str">
        <f ca="1">IFERROR(VLOOKUP(P215,Cennik!$A$4:$B488, 2, FALSE()) * Q215 + VLOOKUP(R215,Cennik!$A$4:$B488, 2, FALSE()) * S215 + VLOOKUP(T215,Cennik!$A$4:$B488, 2, FALSE()) * U215 + VLOOKUP(V215,Cennik!$A$4:$B488, 2, FALSE()) * W215 + VLOOKUP(X215,Cennik!$A$4:$B488, 2, FALSE()) * Y215 + VLOOKUP(Z215,Cennik!$A$4:$B488, 2, FALSE()) * AA215 + VLOOKUP(AB215,Cennik!$A$4:$B488, 2, FALSE()) * AC215 + VLOOKUP(AD215,Cennik!$A$4:$B488, 2, FALSE()) * AE215 + VLOOKUP(AF215,Cennik!$A$4:$B488, 2, FALSE()) * AG215 + VLOOKUP(AH215,Cennik!$A$4:$B488, 2, FALSE()) * AI215 + VLOOKUP(AJ215,Cennik!$A$4:$B488, 2, FALSE()) * AK215 + VLOOKUP(AL215,Cennik!$A$4:$B488, 2, FALSE()) * AM215 + VLOOKUP("Stamina",Cennik!$A$4:$B488,2,FALSE()) * L215,"Brak wartości")</f>
        <v>Brak wartości</v>
      </c>
      <c r="F215" s="18" t="s">
        <v>4409</v>
      </c>
      <c r="G215" s="18">
        <v>1</v>
      </c>
      <c r="H215" s="18" t="s">
        <v>4506</v>
      </c>
      <c r="I215" s="18" t="s">
        <v>13544</v>
      </c>
      <c r="J215" s="18">
        <v>5</v>
      </c>
      <c r="K215" s="18">
        <v>5</v>
      </c>
      <c r="L215" s="18">
        <v>50</v>
      </c>
      <c r="M215" s="18" t="s">
        <v>12701</v>
      </c>
      <c r="N215" s="676" t="s">
        <v>40</v>
      </c>
      <c r="O215" s="676"/>
      <c r="P215" s="184" t="s">
        <v>460</v>
      </c>
      <c r="Q215" s="184">
        <v>3</v>
      </c>
      <c r="R215" s="677" t="s">
        <v>528</v>
      </c>
      <c r="S215" s="677">
        <v>7</v>
      </c>
      <c r="T215" s="675" t="s">
        <v>3607</v>
      </c>
      <c r="U215" s="675">
        <v>1</v>
      </c>
      <c r="V215" s="674" t="s">
        <v>1043</v>
      </c>
      <c r="W215" s="674">
        <v>4</v>
      </c>
      <c r="X215" s="674" t="s">
        <v>4679</v>
      </c>
      <c r="Y215" s="672">
        <v>1</v>
      </c>
      <c r="Z215" s="678" t="s">
        <v>40</v>
      </c>
      <c r="AA215" s="678"/>
      <c r="AB215" s="679" t="s">
        <v>40</v>
      </c>
      <c r="AC215" s="679"/>
      <c r="AD215" s="680" t="s">
        <v>40</v>
      </c>
      <c r="AE215" s="680"/>
      <c r="AF215" s="681" t="s">
        <v>40</v>
      </c>
      <c r="AG215" s="681"/>
      <c r="AH215" s="18" t="s">
        <v>40</v>
      </c>
      <c r="AI215" s="18"/>
      <c r="AJ215" s="184" t="s">
        <v>40</v>
      </c>
      <c r="AK215" s="184"/>
      <c r="AL215" s="677" t="s">
        <v>40</v>
      </c>
      <c r="AM215" s="677"/>
    </row>
    <row r="216" spans="1:39" ht="12.75">
      <c r="A216" s="831" t="s">
        <v>3343</v>
      </c>
      <c r="B216" s="793" t="s">
        <v>4413</v>
      </c>
      <c r="C216" s="680">
        <v>2</v>
      </c>
      <c r="D216" s="54" t="e">
        <f t="shared" ca="1" si="33"/>
        <v>#VALUE!</v>
      </c>
      <c r="E216" s="54" t="str">
        <f ca="1">IFERROR(VLOOKUP(P216,Cennik!$A$4:$B488, 2, FALSE()) * Q216 + VLOOKUP(R216,Cennik!$A$4:$B488, 2, FALSE()) * S216 + VLOOKUP(T216,Cennik!$A$4:$B488, 2, FALSE()) * U216 + VLOOKUP(V216,Cennik!$A$4:$B488, 2, FALSE()) * W216 + VLOOKUP(X216,Cennik!$A$4:$B488, 2, FALSE()) * Y216 + VLOOKUP(Z216,Cennik!$A$4:$B488, 2, FALSE()) * AA216 + VLOOKUP(AB216,Cennik!$A$4:$B488, 2, FALSE()) * AC216 + VLOOKUP(AD216,Cennik!$A$4:$B488, 2, FALSE()) * AE216 + VLOOKUP(AF216,Cennik!$A$4:$B488, 2, FALSE()) * AG216 + VLOOKUP(AH216,Cennik!$A$4:$B488, 2, FALSE()) * AI216 + VLOOKUP(AJ216,Cennik!$A$4:$B488, 2, FALSE()) * AK216 + VLOOKUP(AL216,Cennik!$A$4:$B488, 2, FALSE()) * AM216 + VLOOKUP("Stamina",Cennik!$A$4:$B488,2,FALSE()) * L216,"Brak wartości")</f>
        <v>Brak wartości</v>
      </c>
      <c r="F216" s="18" t="s">
        <v>4414</v>
      </c>
      <c r="G216" s="18">
        <v>1</v>
      </c>
      <c r="H216" s="18" t="s">
        <v>4506</v>
      </c>
      <c r="I216" s="18" t="s">
        <v>13544</v>
      </c>
      <c r="J216" s="18">
        <v>5</v>
      </c>
      <c r="K216" s="18">
        <v>5</v>
      </c>
      <c r="L216" s="18">
        <v>50</v>
      </c>
      <c r="M216" s="18" t="s">
        <v>12701</v>
      </c>
      <c r="N216" s="676" t="s">
        <v>40</v>
      </c>
      <c r="O216" s="676"/>
      <c r="P216" s="184" t="s">
        <v>460</v>
      </c>
      <c r="Q216" s="184">
        <v>3</v>
      </c>
      <c r="R216" s="677" t="s">
        <v>528</v>
      </c>
      <c r="S216" s="677">
        <v>7</v>
      </c>
      <c r="T216" s="675" t="s">
        <v>3607</v>
      </c>
      <c r="U216" s="675">
        <v>1</v>
      </c>
      <c r="V216" s="674" t="s">
        <v>1043</v>
      </c>
      <c r="W216" s="674">
        <v>4</v>
      </c>
      <c r="X216" s="674" t="s">
        <v>8133</v>
      </c>
      <c r="Y216" s="672">
        <v>2</v>
      </c>
      <c r="Z216" s="678" t="s">
        <v>4679</v>
      </c>
      <c r="AA216" s="678">
        <v>1</v>
      </c>
      <c r="AB216" s="679" t="s">
        <v>40</v>
      </c>
      <c r="AC216" s="679"/>
      <c r="AD216" s="680" t="s">
        <v>40</v>
      </c>
      <c r="AE216" s="680"/>
      <c r="AF216" s="681" t="s">
        <v>40</v>
      </c>
      <c r="AG216" s="681"/>
      <c r="AH216" s="18" t="s">
        <v>40</v>
      </c>
      <c r="AI216" s="18"/>
      <c r="AJ216" s="184" t="s">
        <v>40</v>
      </c>
      <c r="AK216" s="184"/>
      <c r="AL216" s="677" t="s">
        <v>40</v>
      </c>
      <c r="AM216" s="677"/>
    </row>
    <row r="217" spans="1:39" ht="12.75">
      <c r="A217" s="831" t="s">
        <v>3343</v>
      </c>
      <c r="B217" s="793" t="s">
        <v>4418</v>
      </c>
      <c r="C217" s="680">
        <v>2</v>
      </c>
      <c r="D217" s="54" t="e">
        <f t="shared" ca="1" si="33"/>
        <v>#VALUE!</v>
      </c>
      <c r="E217" s="54" t="str">
        <f ca="1">IFERROR(VLOOKUP(P217,Cennik!$A$4:$B488, 2, FALSE()) * Q217 + VLOOKUP(R217,Cennik!$A$4:$B488, 2, FALSE()) * S217 + VLOOKUP(T217,Cennik!$A$4:$B488, 2, FALSE()) * U217 + VLOOKUP(V217,Cennik!$A$4:$B488, 2, FALSE()) * W217 + VLOOKUP(X217,Cennik!$A$4:$B488, 2, FALSE()) * Y217 + VLOOKUP(Z217,Cennik!$A$4:$B488, 2, FALSE()) * AA217 + VLOOKUP(AB217,Cennik!$A$4:$B488, 2, FALSE()) * AC217 + VLOOKUP(AD217,Cennik!$A$4:$B488, 2, FALSE()) * AE217 + VLOOKUP(AF217,Cennik!$A$4:$B488, 2, FALSE()) * AG217 + VLOOKUP(AH217,Cennik!$A$4:$B488, 2, FALSE()) * AI217 + VLOOKUP(AJ217,Cennik!$A$4:$B488, 2, FALSE()) * AK217 + VLOOKUP(AL217,Cennik!$A$4:$B488, 2, FALSE()) * AM217 + VLOOKUP("Stamina",Cennik!$A$4:$B488,2,FALSE()) * L217,"Brak wartości")</f>
        <v>Brak wartości</v>
      </c>
      <c r="F217" s="18" t="s">
        <v>4419</v>
      </c>
      <c r="G217" s="18">
        <v>1</v>
      </c>
      <c r="H217" s="18" t="s">
        <v>4506</v>
      </c>
      <c r="I217" s="18" t="s">
        <v>13544</v>
      </c>
      <c r="J217" s="18">
        <v>5</v>
      </c>
      <c r="K217" s="18">
        <v>5</v>
      </c>
      <c r="L217" s="18">
        <v>50</v>
      </c>
      <c r="M217" s="18" t="s">
        <v>12701</v>
      </c>
      <c r="N217" s="676" t="s">
        <v>40</v>
      </c>
      <c r="O217" s="676"/>
      <c r="P217" s="184" t="s">
        <v>460</v>
      </c>
      <c r="Q217" s="184">
        <v>3</v>
      </c>
      <c r="R217" s="677" t="s">
        <v>528</v>
      </c>
      <c r="S217" s="677">
        <v>8</v>
      </c>
      <c r="T217" s="675" t="s">
        <v>3607</v>
      </c>
      <c r="U217" s="675">
        <v>1</v>
      </c>
      <c r="V217" s="674" t="s">
        <v>1043</v>
      </c>
      <c r="W217" s="674">
        <v>5</v>
      </c>
      <c r="X217" s="674" t="s">
        <v>8133</v>
      </c>
      <c r="Y217" s="672">
        <v>3</v>
      </c>
      <c r="Z217" s="678" t="s">
        <v>4679</v>
      </c>
      <c r="AA217" s="678">
        <v>2</v>
      </c>
      <c r="AB217" s="679" t="s">
        <v>40</v>
      </c>
      <c r="AC217" s="679"/>
      <c r="AD217" s="680" t="s">
        <v>40</v>
      </c>
      <c r="AE217" s="680"/>
      <c r="AF217" s="681" t="s">
        <v>40</v>
      </c>
      <c r="AG217" s="681"/>
      <c r="AH217" s="18" t="s">
        <v>40</v>
      </c>
      <c r="AI217" s="18"/>
      <c r="AJ217" s="184" t="s">
        <v>40</v>
      </c>
      <c r="AK217" s="184"/>
      <c r="AL217" s="677" t="s">
        <v>40</v>
      </c>
      <c r="AM217" s="677"/>
    </row>
    <row r="218" spans="1:39" ht="12.75">
      <c r="A218" s="788"/>
      <c r="B218" s="788"/>
      <c r="C218" s="788"/>
      <c r="D218" s="788"/>
      <c r="E218" s="788"/>
      <c r="F218" s="788"/>
      <c r="G218" s="788"/>
      <c r="H218" s="788"/>
      <c r="I218" s="788"/>
      <c r="J218" s="788"/>
      <c r="K218" s="788"/>
      <c r="L218" s="788"/>
      <c r="M218" s="788"/>
      <c r="N218" s="788"/>
      <c r="O218" s="788"/>
      <c r="P218" s="788"/>
      <c r="Q218" s="788"/>
      <c r="R218" s="788"/>
      <c r="S218" s="788"/>
      <c r="T218" s="788"/>
      <c r="U218" s="788"/>
      <c r="V218" s="788"/>
      <c r="W218" s="788"/>
      <c r="X218" s="788"/>
      <c r="Y218" s="788"/>
      <c r="Z218" s="788"/>
      <c r="AA218" s="788"/>
      <c r="AB218" s="788"/>
      <c r="AC218" s="788"/>
      <c r="AD218" s="788"/>
      <c r="AE218" s="788"/>
      <c r="AF218" s="788"/>
      <c r="AG218" s="788"/>
      <c r="AH218" s="788"/>
      <c r="AI218" s="788"/>
      <c r="AJ218" s="788"/>
      <c r="AK218" s="788"/>
      <c r="AL218" s="788"/>
      <c r="AM218" s="788"/>
    </row>
    <row r="219" spans="1:39" ht="12.75">
      <c r="A219" s="831" t="s">
        <v>3343</v>
      </c>
      <c r="B219" s="300" t="s">
        <v>4423</v>
      </c>
      <c r="C219" s="680">
        <v>3</v>
      </c>
      <c r="D219" s="54" t="e">
        <f t="shared" ref="D219:D224" ca="1" si="34">E219/G219</f>
        <v>#VALUE!</v>
      </c>
      <c r="E219" s="54" t="str">
        <f ca="1">IFERROR(VLOOKUP(P219,Cennik!$A$4:$B488, 2, FALSE()) * Q219 + VLOOKUP(R219,Cennik!$A$4:$B488, 2, FALSE()) * S219 + VLOOKUP(T219,Cennik!$A$4:$B488, 2, FALSE()) * U219 + VLOOKUP(V219,Cennik!$A$4:$B488, 2, FALSE()) * W219 + VLOOKUP(X219,Cennik!$A$4:$B488, 2, FALSE()) * Y219 + VLOOKUP(Z219,Cennik!$A$4:$B488, 2, FALSE()) * AA219 + VLOOKUP(AB219,Cennik!$A$4:$B488, 2, FALSE()) * AC219 + VLOOKUP(AD219,Cennik!$A$4:$B488, 2, FALSE()) * AE219 + VLOOKUP(AF219,Cennik!$A$4:$B488, 2, FALSE()) * AG219 + VLOOKUP(AH219,Cennik!$A$4:$B488, 2, FALSE()) * AI219 + VLOOKUP(AJ219,Cennik!$A$4:$B488, 2, FALSE()) * AK219 + VLOOKUP(AL219,Cennik!$A$4:$B488, 2, FALSE()) * AM219 + VLOOKUP("Stamina",Cennik!$A$4:$B488,2,FALSE()) * L219,"Brak wartości")</f>
        <v>Brak wartości</v>
      </c>
      <c r="F219" s="18" t="s">
        <v>4424</v>
      </c>
      <c r="G219" s="18">
        <v>1</v>
      </c>
      <c r="H219" s="18" t="s">
        <v>4506</v>
      </c>
      <c r="I219" s="18" t="s">
        <v>13544</v>
      </c>
      <c r="J219" s="18">
        <v>5.5</v>
      </c>
      <c r="K219" s="18">
        <v>5</v>
      </c>
      <c r="L219" s="18">
        <v>60</v>
      </c>
      <c r="M219" s="18" t="s">
        <v>12701</v>
      </c>
      <c r="N219" s="676" t="s">
        <v>40</v>
      </c>
      <c r="O219" s="676"/>
      <c r="P219" s="184" t="s">
        <v>464</v>
      </c>
      <c r="Q219" s="184">
        <v>4</v>
      </c>
      <c r="R219" s="677" t="s">
        <v>533</v>
      </c>
      <c r="S219" s="677">
        <v>5</v>
      </c>
      <c r="T219" s="675" t="s">
        <v>3611</v>
      </c>
      <c r="U219" s="675">
        <v>1</v>
      </c>
      <c r="V219" s="674" t="s">
        <v>1043</v>
      </c>
      <c r="W219" s="674">
        <v>5</v>
      </c>
      <c r="X219" s="674" t="s">
        <v>8133</v>
      </c>
      <c r="Y219" s="672">
        <v>2</v>
      </c>
      <c r="Z219" s="678" t="s">
        <v>4679</v>
      </c>
      <c r="AA219" s="678">
        <v>2</v>
      </c>
      <c r="AB219" s="679" t="s">
        <v>40</v>
      </c>
      <c r="AC219" s="679"/>
      <c r="AD219" s="680" t="s">
        <v>40</v>
      </c>
      <c r="AE219" s="680"/>
      <c r="AF219" s="681" t="s">
        <v>40</v>
      </c>
      <c r="AG219" s="681"/>
      <c r="AH219" s="18" t="s">
        <v>40</v>
      </c>
      <c r="AI219" s="18"/>
      <c r="AJ219" s="184" t="s">
        <v>40</v>
      </c>
      <c r="AK219" s="184"/>
      <c r="AL219" s="677" t="s">
        <v>40</v>
      </c>
      <c r="AM219" s="677"/>
    </row>
    <row r="220" spans="1:39" ht="12.75">
      <c r="A220" s="831" t="s">
        <v>3343</v>
      </c>
      <c r="B220" s="300" t="s">
        <v>4428</v>
      </c>
      <c r="C220" s="680">
        <v>3</v>
      </c>
      <c r="D220" s="54" t="e">
        <f t="shared" ca="1" si="34"/>
        <v>#VALUE!</v>
      </c>
      <c r="E220" s="54" t="str">
        <f ca="1">IFERROR(VLOOKUP(P220,Cennik!$A$4:$B488, 2, FALSE()) * Q220 + VLOOKUP(R220,Cennik!$A$4:$B488, 2, FALSE()) * S220 + VLOOKUP(T220,Cennik!$A$4:$B488, 2, FALSE()) * U220 + VLOOKUP(V220,Cennik!$A$4:$B488, 2, FALSE()) * W220 + VLOOKUP(X220,Cennik!$A$4:$B488, 2, FALSE()) * Y220 + VLOOKUP(Z220,Cennik!$A$4:$B488, 2, FALSE()) * AA220 + VLOOKUP(AB220,Cennik!$A$4:$B488, 2, FALSE()) * AC220 + VLOOKUP(AD220,Cennik!$A$4:$B488, 2, FALSE()) * AE220 + VLOOKUP(AF220,Cennik!$A$4:$B488, 2, FALSE()) * AG220 + VLOOKUP(AH220,Cennik!$A$4:$B488, 2, FALSE()) * AI220 + VLOOKUP(AJ220,Cennik!$A$4:$B488, 2, FALSE()) * AK220 + VLOOKUP(AL220,Cennik!$A$4:$B488, 2, FALSE()) * AM220 + VLOOKUP("Stamina",Cennik!$A$4:$B488,2,FALSE()) * L220,"Brak wartości")</f>
        <v>Brak wartości</v>
      </c>
      <c r="F220" s="18" t="s">
        <v>4429</v>
      </c>
      <c r="G220" s="18">
        <v>1</v>
      </c>
      <c r="H220" s="18" t="s">
        <v>4506</v>
      </c>
      <c r="I220" s="18" t="s">
        <v>13544</v>
      </c>
      <c r="J220" s="18">
        <v>5.5</v>
      </c>
      <c r="K220" s="18">
        <v>5</v>
      </c>
      <c r="L220" s="18">
        <v>60</v>
      </c>
      <c r="M220" s="18" t="s">
        <v>12701</v>
      </c>
      <c r="N220" s="676" t="s">
        <v>40</v>
      </c>
      <c r="O220" s="676"/>
      <c r="P220" s="184" t="s">
        <v>464</v>
      </c>
      <c r="Q220" s="184">
        <v>5</v>
      </c>
      <c r="R220" s="677" t="s">
        <v>533</v>
      </c>
      <c r="S220" s="677">
        <v>5</v>
      </c>
      <c r="T220" s="675" t="s">
        <v>3611</v>
      </c>
      <c r="U220" s="675">
        <v>1</v>
      </c>
      <c r="V220" s="674" t="s">
        <v>1043</v>
      </c>
      <c r="W220" s="674">
        <v>6</v>
      </c>
      <c r="X220" s="674" t="s">
        <v>8133</v>
      </c>
      <c r="Y220" s="672">
        <v>2</v>
      </c>
      <c r="Z220" s="678" t="s">
        <v>4679</v>
      </c>
      <c r="AA220" s="678">
        <v>2</v>
      </c>
      <c r="AB220" s="679" t="s">
        <v>40</v>
      </c>
      <c r="AC220" s="679"/>
      <c r="AD220" s="680" t="s">
        <v>40</v>
      </c>
      <c r="AE220" s="680"/>
      <c r="AF220" s="681" t="s">
        <v>40</v>
      </c>
      <c r="AG220" s="681"/>
      <c r="AH220" s="18" t="s">
        <v>40</v>
      </c>
      <c r="AI220" s="18"/>
      <c r="AJ220" s="184" t="s">
        <v>40</v>
      </c>
      <c r="AK220" s="184"/>
      <c r="AL220" s="677" t="s">
        <v>40</v>
      </c>
      <c r="AM220" s="677"/>
    </row>
    <row r="221" spans="1:39" ht="12.75">
      <c r="A221" s="831" t="s">
        <v>3343</v>
      </c>
      <c r="B221" s="300" t="s">
        <v>4433</v>
      </c>
      <c r="C221" s="680">
        <v>3</v>
      </c>
      <c r="D221" s="54" t="e">
        <f t="shared" ca="1" si="34"/>
        <v>#VALUE!</v>
      </c>
      <c r="E221" s="54" t="str">
        <f ca="1">IFERROR(VLOOKUP(P221,Cennik!$A$4:$B488, 2, FALSE()) * Q221 + VLOOKUP(R221,Cennik!$A$4:$B488, 2, FALSE()) * S221 + VLOOKUP(T221,Cennik!$A$4:$B488, 2, FALSE()) * U221 + VLOOKUP(V221,Cennik!$A$4:$B488, 2, FALSE()) * W221 + VLOOKUP(X221,Cennik!$A$4:$B488, 2, FALSE()) * Y221 + VLOOKUP(Z221,Cennik!$A$4:$B488, 2, FALSE()) * AA221 + VLOOKUP(AB221,Cennik!$A$4:$B488, 2, FALSE()) * AC221 + VLOOKUP(AD221,Cennik!$A$4:$B488, 2, FALSE()) * AE221 + VLOOKUP(AF221,Cennik!$A$4:$B488, 2, FALSE()) * AG221 + VLOOKUP(AH221,Cennik!$A$4:$B488, 2, FALSE()) * AI221 + VLOOKUP(AJ221,Cennik!$A$4:$B488, 2, FALSE()) * AK221 + VLOOKUP(AL221,Cennik!$A$4:$B488, 2, FALSE()) * AM221 + VLOOKUP("Stamina",Cennik!$A$4:$B488,2,FALSE()) * L221,"Brak wartości")</f>
        <v>Brak wartości</v>
      </c>
      <c r="F221" s="18" t="s">
        <v>4434</v>
      </c>
      <c r="G221" s="18">
        <v>1</v>
      </c>
      <c r="H221" s="18" t="s">
        <v>4506</v>
      </c>
      <c r="I221" s="18" t="s">
        <v>13544</v>
      </c>
      <c r="J221" s="18">
        <v>5.5</v>
      </c>
      <c r="K221" s="18">
        <v>5</v>
      </c>
      <c r="L221" s="18">
        <v>60</v>
      </c>
      <c r="M221" s="18" t="s">
        <v>12701</v>
      </c>
      <c r="N221" s="676" t="s">
        <v>40</v>
      </c>
      <c r="O221" s="676"/>
      <c r="P221" s="184" t="s">
        <v>464</v>
      </c>
      <c r="Q221" s="184">
        <v>5</v>
      </c>
      <c r="R221" s="677" t="s">
        <v>533</v>
      </c>
      <c r="S221" s="677">
        <v>6</v>
      </c>
      <c r="T221" s="675" t="s">
        <v>3611</v>
      </c>
      <c r="U221" s="675">
        <v>1</v>
      </c>
      <c r="V221" s="674" t="s">
        <v>1043</v>
      </c>
      <c r="W221" s="674">
        <v>6</v>
      </c>
      <c r="X221" s="674" t="s">
        <v>8133</v>
      </c>
      <c r="Y221" s="672">
        <v>3</v>
      </c>
      <c r="Z221" s="678" t="s">
        <v>4679</v>
      </c>
      <c r="AA221" s="678">
        <v>3</v>
      </c>
      <c r="AB221" s="679" t="s">
        <v>40</v>
      </c>
      <c r="AC221" s="679"/>
      <c r="AD221" s="680" t="s">
        <v>40</v>
      </c>
      <c r="AE221" s="680"/>
      <c r="AF221" s="681" t="s">
        <v>40</v>
      </c>
      <c r="AG221" s="681"/>
      <c r="AH221" s="18" t="s">
        <v>40</v>
      </c>
      <c r="AI221" s="18"/>
      <c r="AJ221" s="184" t="s">
        <v>40</v>
      </c>
      <c r="AK221" s="184"/>
      <c r="AL221" s="677" t="s">
        <v>40</v>
      </c>
      <c r="AM221" s="677"/>
    </row>
    <row r="222" spans="1:39" ht="12.75">
      <c r="A222" s="831" t="s">
        <v>3343</v>
      </c>
      <c r="B222" s="300" t="s">
        <v>4438</v>
      </c>
      <c r="C222" s="680">
        <v>3</v>
      </c>
      <c r="D222" s="54" t="e">
        <f t="shared" ca="1" si="34"/>
        <v>#VALUE!</v>
      </c>
      <c r="E222" s="54" t="str">
        <f ca="1">IFERROR(VLOOKUP(P222,Cennik!$A$4:$B488, 2, FALSE()) * Q222 + VLOOKUP(R222,Cennik!$A$4:$B488, 2, FALSE()) * S222 + VLOOKUP(T222,Cennik!$A$4:$B488, 2, FALSE()) * U222 + VLOOKUP(V222,Cennik!$A$4:$B488, 2, FALSE()) * W222 + VLOOKUP(X222,Cennik!$A$4:$B488, 2, FALSE()) * Y222 + VLOOKUP(Z222,Cennik!$A$4:$B488, 2, FALSE()) * AA222 + VLOOKUP(AB222,Cennik!$A$4:$B488, 2, FALSE()) * AC222 + VLOOKUP(AD222,Cennik!$A$4:$B488, 2, FALSE()) * AE222 + VLOOKUP(AF222,Cennik!$A$4:$B488, 2, FALSE()) * AG222 + VLOOKUP(AH222,Cennik!$A$4:$B488, 2, FALSE()) * AI222 + VLOOKUP(AJ222,Cennik!$A$4:$B488, 2, FALSE()) * AK222 + VLOOKUP(AL222,Cennik!$A$4:$B488, 2, FALSE()) * AM222 + VLOOKUP("Stamina",Cennik!$A$4:$B488,2,FALSE()) * L222,"Brak wartości")</f>
        <v>Brak wartości</v>
      </c>
      <c r="F222" s="18" t="s">
        <v>4439</v>
      </c>
      <c r="G222" s="18">
        <v>1</v>
      </c>
      <c r="H222" s="18" t="s">
        <v>4506</v>
      </c>
      <c r="I222" s="18" t="s">
        <v>13544</v>
      </c>
      <c r="J222" s="18">
        <v>5.5</v>
      </c>
      <c r="K222" s="18">
        <v>5</v>
      </c>
      <c r="L222" s="18">
        <v>60</v>
      </c>
      <c r="M222" s="18" t="s">
        <v>12701</v>
      </c>
      <c r="N222" s="676" t="s">
        <v>40</v>
      </c>
      <c r="O222" s="676"/>
      <c r="P222" s="184" t="s">
        <v>464</v>
      </c>
      <c r="Q222" s="184">
        <v>6</v>
      </c>
      <c r="R222" s="677" t="s">
        <v>533</v>
      </c>
      <c r="S222" s="677">
        <v>6</v>
      </c>
      <c r="T222" s="675" t="s">
        <v>3611</v>
      </c>
      <c r="U222" s="675">
        <v>1</v>
      </c>
      <c r="V222" s="674" t="s">
        <v>1043</v>
      </c>
      <c r="W222" s="674">
        <v>7</v>
      </c>
      <c r="X222" s="674" t="s">
        <v>8133</v>
      </c>
      <c r="Y222" s="672">
        <v>3</v>
      </c>
      <c r="Z222" s="678" t="s">
        <v>4679</v>
      </c>
      <c r="AA222" s="678">
        <v>4</v>
      </c>
      <c r="AB222" s="679" t="s">
        <v>683</v>
      </c>
      <c r="AC222" s="679">
        <v>1</v>
      </c>
      <c r="AD222" s="680" t="s">
        <v>40</v>
      </c>
      <c r="AE222" s="680"/>
      <c r="AF222" s="681" t="s">
        <v>40</v>
      </c>
      <c r="AG222" s="681"/>
      <c r="AH222" s="18" t="s">
        <v>40</v>
      </c>
      <c r="AI222" s="18"/>
      <c r="AJ222" s="184" t="s">
        <v>40</v>
      </c>
      <c r="AK222" s="184"/>
      <c r="AL222" s="677" t="s">
        <v>40</v>
      </c>
      <c r="AM222" s="677"/>
    </row>
    <row r="223" spans="1:39" ht="12.75">
      <c r="A223" s="831" t="s">
        <v>3343</v>
      </c>
      <c r="B223" s="300" t="s">
        <v>4443</v>
      </c>
      <c r="C223" s="680">
        <v>3</v>
      </c>
      <c r="D223" s="54" t="e">
        <f t="shared" ca="1" si="34"/>
        <v>#VALUE!</v>
      </c>
      <c r="E223" s="54" t="str">
        <f ca="1">IFERROR(VLOOKUP(P223,Cennik!$A$4:$B488, 2, FALSE()) * Q223 + VLOOKUP(R223,Cennik!$A$4:$B488, 2, FALSE()) * S223 + VLOOKUP(T223,Cennik!$A$4:$B488, 2, FALSE()) * U223 + VLOOKUP(V223,Cennik!$A$4:$B488, 2, FALSE()) * W223 + VLOOKUP(X223,Cennik!$A$4:$B488, 2, FALSE()) * Y223 + VLOOKUP(Z223,Cennik!$A$4:$B488, 2, FALSE()) * AA223 + VLOOKUP(AB223,Cennik!$A$4:$B488, 2, FALSE()) * AC223 + VLOOKUP(AD223,Cennik!$A$4:$B488, 2, FALSE()) * AE223 + VLOOKUP(AF223,Cennik!$A$4:$B488, 2, FALSE()) * AG223 + VLOOKUP(AH223,Cennik!$A$4:$B488, 2, FALSE()) * AI223 + VLOOKUP(AJ223,Cennik!$A$4:$B488, 2, FALSE()) * AK223 + VLOOKUP(AL223,Cennik!$A$4:$B488, 2, FALSE()) * AM223 + VLOOKUP("Stamina",Cennik!$A$4:$B488,2,FALSE()) * L223,"Brak wartości")</f>
        <v>Brak wartości</v>
      </c>
      <c r="F223" s="18" t="s">
        <v>4444</v>
      </c>
      <c r="G223" s="18">
        <v>1</v>
      </c>
      <c r="H223" s="18" t="s">
        <v>4506</v>
      </c>
      <c r="I223" s="18" t="s">
        <v>13544</v>
      </c>
      <c r="J223" s="18">
        <v>5.5</v>
      </c>
      <c r="K223" s="18">
        <v>5</v>
      </c>
      <c r="L223" s="18">
        <v>60</v>
      </c>
      <c r="M223" s="18" t="s">
        <v>12701</v>
      </c>
      <c r="N223" s="676" t="s">
        <v>40</v>
      </c>
      <c r="O223" s="676"/>
      <c r="P223" s="184" t="s">
        <v>464</v>
      </c>
      <c r="Q223" s="184">
        <v>6</v>
      </c>
      <c r="R223" s="677" t="s">
        <v>533</v>
      </c>
      <c r="S223" s="677">
        <v>7</v>
      </c>
      <c r="T223" s="675" t="s">
        <v>3611</v>
      </c>
      <c r="U223" s="675">
        <v>1</v>
      </c>
      <c r="V223" s="674" t="s">
        <v>1043</v>
      </c>
      <c r="W223" s="674">
        <v>7</v>
      </c>
      <c r="X223" s="674" t="s">
        <v>8133</v>
      </c>
      <c r="Y223" s="672">
        <v>4</v>
      </c>
      <c r="Z223" s="678" t="s">
        <v>4679</v>
      </c>
      <c r="AA223" s="678">
        <v>4</v>
      </c>
      <c r="AB223" s="679" t="s">
        <v>683</v>
      </c>
      <c r="AC223" s="679">
        <v>2</v>
      </c>
      <c r="AD223" s="680" t="s">
        <v>40</v>
      </c>
      <c r="AE223" s="680"/>
      <c r="AF223" s="681" t="s">
        <v>40</v>
      </c>
      <c r="AG223" s="681"/>
      <c r="AH223" s="18" t="s">
        <v>40</v>
      </c>
      <c r="AI223" s="18"/>
      <c r="AJ223" s="184" t="s">
        <v>40</v>
      </c>
      <c r="AK223" s="184"/>
      <c r="AL223" s="677" t="s">
        <v>40</v>
      </c>
      <c r="AM223" s="677"/>
    </row>
    <row r="224" spans="1:39" ht="12.75">
      <c r="A224" s="831" t="s">
        <v>3343</v>
      </c>
      <c r="B224" s="300" t="s">
        <v>4448</v>
      </c>
      <c r="C224" s="680">
        <v>3</v>
      </c>
      <c r="D224" s="54" t="e">
        <f t="shared" ca="1" si="34"/>
        <v>#VALUE!</v>
      </c>
      <c r="E224" s="54" t="str">
        <f ca="1">IFERROR(VLOOKUP(P224,Cennik!$A$4:$B488, 2, FALSE()) * Q224 + VLOOKUP(R224,Cennik!$A$4:$B488, 2, FALSE()) * S224 + VLOOKUP(T224,Cennik!$A$4:$B488, 2, FALSE()) * U224 + VLOOKUP(V224,Cennik!$A$4:$B488, 2, FALSE()) * W224 + VLOOKUP(X224,Cennik!$A$4:$B488, 2, FALSE()) * Y224 + VLOOKUP(Z224,Cennik!$A$4:$B488, 2, FALSE()) * AA224 + VLOOKUP(AB224,Cennik!$A$4:$B488, 2, FALSE()) * AC224 + VLOOKUP(AD224,Cennik!$A$4:$B488, 2, FALSE()) * AE224 + VLOOKUP(AF224,Cennik!$A$4:$B488, 2, FALSE()) * AG224 + VLOOKUP(AH224,Cennik!$A$4:$B488, 2, FALSE()) * AI224 + VLOOKUP(AJ224,Cennik!$A$4:$B488, 2, FALSE()) * AK224 + VLOOKUP(AL224,Cennik!$A$4:$B488, 2, FALSE()) * AM224 + VLOOKUP("Stamina",Cennik!$A$4:$B488,2,FALSE()) * L224,"Brak wartości")</f>
        <v>Brak wartości</v>
      </c>
      <c r="F224" s="18" t="s">
        <v>4449</v>
      </c>
      <c r="G224" s="18">
        <v>1</v>
      </c>
      <c r="H224" s="18" t="s">
        <v>4506</v>
      </c>
      <c r="I224" s="18" t="s">
        <v>13544</v>
      </c>
      <c r="J224" s="18">
        <v>5.5</v>
      </c>
      <c r="K224" s="18">
        <v>5</v>
      </c>
      <c r="L224" s="18">
        <v>60</v>
      </c>
      <c r="M224" s="18" t="s">
        <v>12701</v>
      </c>
      <c r="N224" s="676" t="s">
        <v>40</v>
      </c>
      <c r="O224" s="676"/>
      <c r="P224" s="184" t="s">
        <v>464</v>
      </c>
      <c r="Q224" s="184">
        <v>7</v>
      </c>
      <c r="R224" s="677" t="s">
        <v>533</v>
      </c>
      <c r="S224" s="677">
        <v>8</v>
      </c>
      <c r="T224" s="675" t="s">
        <v>3611</v>
      </c>
      <c r="U224" s="675">
        <v>1</v>
      </c>
      <c r="V224" s="674" t="s">
        <v>1043</v>
      </c>
      <c r="W224" s="674">
        <v>8</v>
      </c>
      <c r="X224" s="674" t="s">
        <v>8133</v>
      </c>
      <c r="Y224" s="672">
        <v>5</v>
      </c>
      <c r="Z224" s="678" t="s">
        <v>4679</v>
      </c>
      <c r="AA224" s="678">
        <v>4</v>
      </c>
      <c r="AB224" s="679" t="s">
        <v>683</v>
      </c>
      <c r="AC224" s="679">
        <v>3</v>
      </c>
      <c r="AD224" s="680" t="s">
        <v>40</v>
      </c>
      <c r="AE224" s="680"/>
      <c r="AF224" s="681" t="s">
        <v>40</v>
      </c>
      <c r="AG224" s="681"/>
      <c r="AH224" s="18" t="s">
        <v>40</v>
      </c>
      <c r="AI224" s="18"/>
      <c r="AJ224" s="184" t="s">
        <v>40</v>
      </c>
      <c r="AK224" s="184"/>
      <c r="AL224" s="677" t="s">
        <v>40</v>
      </c>
      <c r="AM224" s="677"/>
    </row>
    <row r="225" spans="1:39" ht="12.75">
      <c r="A225" s="788"/>
      <c r="B225" s="788"/>
      <c r="C225" s="788"/>
      <c r="D225" s="788"/>
      <c r="E225" s="788"/>
      <c r="F225" s="788"/>
      <c r="G225" s="788"/>
      <c r="H225" s="788"/>
      <c r="I225" s="788"/>
      <c r="J225" s="788"/>
      <c r="K225" s="788"/>
      <c r="L225" s="788"/>
      <c r="M225" s="788"/>
      <c r="N225" s="788"/>
      <c r="O225" s="788"/>
      <c r="P225" s="788"/>
      <c r="Q225" s="788"/>
      <c r="R225" s="788"/>
      <c r="S225" s="788"/>
      <c r="T225" s="788"/>
      <c r="U225" s="788"/>
      <c r="V225" s="788"/>
      <c r="W225" s="788"/>
      <c r="X225" s="788"/>
      <c r="Y225" s="788"/>
      <c r="Z225" s="788"/>
      <c r="AA225" s="788"/>
      <c r="AB225" s="788"/>
      <c r="AC225" s="788"/>
      <c r="AD225" s="788"/>
      <c r="AE225" s="788"/>
      <c r="AF225" s="788"/>
      <c r="AG225" s="788"/>
      <c r="AH225" s="788"/>
      <c r="AI225" s="788"/>
      <c r="AJ225" s="788"/>
      <c r="AK225" s="788"/>
      <c r="AL225" s="788"/>
      <c r="AM225" s="788"/>
    </row>
    <row r="226" spans="1:39" ht="12.75">
      <c r="A226" s="831" t="s">
        <v>3343</v>
      </c>
      <c r="B226" s="787" t="s">
        <v>4453</v>
      </c>
      <c r="C226" s="680">
        <v>4</v>
      </c>
      <c r="D226" s="54" t="e">
        <f t="shared" ref="D226:D231" ca="1" si="35">E226/G226</f>
        <v>#VALUE!</v>
      </c>
      <c r="E226" s="54" t="str">
        <f ca="1">IFERROR(VLOOKUP(P226,Cennik!$A$4:$B488, 2, FALSE()) * Q226 + VLOOKUP(R226,Cennik!$A$4:$B488, 2, FALSE()) * S226 + VLOOKUP(T226,Cennik!$A$4:$B488, 2, FALSE()) * U226 + VLOOKUP(V226,Cennik!$A$4:$B488, 2, FALSE()) * W226 + VLOOKUP(X226,Cennik!$A$4:$B488, 2, FALSE()) * Y226 + VLOOKUP(Z226,Cennik!$A$4:$B488, 2, FALSE()) * AA226 + VLOOKUP(AB226,Cennik!$A$4:$B488, 2, FALSE()) * AC226 + VLOOKUP(AD226,Cennik!$A$4:$B488, 2, FALSE()) * AE226 + VLOOKUP(AF226,Cennik!$A$4:$B488, 2, FALSE()) * AG226 + VLOOKUP(AH226,Cennik!$A$4:$B488, 2, FALSE()) * AI226 + VLOOKUP(AJ226,Cennik!$A$4:$B488, 2, FALSE()) * AK226 + VLOOKUP(AL226,Cennik!$A$4:$B488, 2, FALSE()) * AM226 + VLOOKUP("Stamina",Cennik!$A$4:$B488,2,FALSE()) * L226,"Brak wartości")</f>
        <v>Brak wartości</v>
      </c>
      <c r="F226" s="18" t="s">
        <v>4454</v>
      </c>
      <c r="G226" s="18">
        <v>1</v>
      </c>
      <c r="H226" s="18" t="s">
        <v>4506</v>
      </c>
      <c r="I226" s="18" t="s">
        <v>13544</v>
      </c>
      <c r="J226" s="18">
        <v>5.5</v>
      </c>
      <c r="K226" s="18">
        <v>10</v>
      </c>
      <c r="L226" s="18">
        <v>80</v>
      </c>
      <c r="M226" s="18" t="s">
        <v>12701</v>
      </c>
      <c r="N226" s="676" t="s">
        <v>40</v>
      </c>
      <c r="O226" s="676"/>
      <c r="P226" s="184" t="s">
        <v>469</v>
      </c>
      <c r="Q226" s="184">
        <v>5</v>
      </c>
      <c r="R226" s="677" t="s">
        <v>538</v>
      </c>
      <c r="S226" s="677">
        <v>3</v>
      </c>
      <c r="T226" s="675" t="s">
        <v>3615</v>
      </c>
      <c r="U226" s="675">
        <v>1</v>
      </c>
      <c r="V226" s="674" t="s">
        <v>1118</v>
      </c>
      <c r="W226" s="674">
        <v>4</v>
      </c>
      <c r="X226" s="674" t="s">
        <v>8133</v>
      </c>
      <c r="Y226" s="672">
        <v>5</v>
      </c>
      <c r="Z226" s="678" t="s">
        <v>4679</v>
      </c>
      <c r="AA226" s="678">
        <v>3</v>
      </c>
      <c r="AB226" s="679" t="s">
        <v>683</v>
      </c>
      <c r="AC226" s="679">
        <v>3</v>
      </c>
      <c r="AD226" s="680" t="s">
        <v>40</v>
      </c>
      <c r="AE226" s="680"/>
      <c r="AF226" s="681" t="s">
        <v>40</v>
      </c>
      <c r="AG226" s="681"/>
      <c r="AH226" s="18" t="s">
        <v>40</v>
      </c>
      <c r="AI226" s="18"/>
      <c r="AJ226" s="184" t="s">
        <v>40</v>
      </c>
      <c r="AK226" s="184"/>
      <c r="AL226" s="677" t="s">
        <v>40</v>
      </c>
      <c r="AM226" s="677"/>
    </row>
    <row r="227" spans="1:39" ht="12.75">
      <c r="A227" s="831" t="s">
        <v>3343</v>
      </c>
      <c r="B227" s="787" t="s">
        <v>4458</v>
      </c>
      <c r="C227" s="680">
        <v>4</v>
      </c>
      <c r="D227" s="54" t="e">
        <f t="shared" ca="1" si="35"/>
        <v>#VALUE!</v>
      </c>
      <c r="E227" s="54" t="str">
        <f ca="1">IFERROR(VLOOKUP(P227,Cennik!$A$4:$B488, 2, FALSE()) * Q227 + VLOOKUP(R227,Cennik!$A$4:$B488, 2, FALSE()) * S227 + VLOOKUP(T227,Cennik!$A$4:$B488, 2, FALSE()) * U227 + VLOOKUP(V227,Cennik!$A$4:$B488, 2, FALSE()) * W227 + VLOOKUP(X227,Cennik!$A$4:$B488, 2, FALSE()) * Y227 + VLOOKUP(Z227,Cennik!$A$4:$B488, 2, FALSE()) * AA227 + VLOOKUP(AB227,Cennik!$A$4:$B488, 2, FALSE()) * AC227 + VLOOKUP(AD227,Cennik!$A$4:$B488, 2, FALSE()) * AE227 + VLOOKUP(AF227,Cennik!$A$4:$B488, 2, FALSE()) * AG227 + VLOOKUP(AH227,Cennik!$A$4:$B488, 2, FALSE()) * AI227 + VLOOKUP(AJ227,Cennik!$A$4:$B488, 2, FALSE()) * AK227 + VLOOKUP(AL227,Cennik!$A$4:$B488, 2, FALSE()) * AM227 + VLOOKUP("Stamina",Cennik!$A$4:$B488,2,FALSE()) * L227,"Brak wartości")</f>
        <v>Brak wartości</v>
      </c>
      <c r="F227" s="18" t="s">
        <v>4459</v>
      </c>
      <c r="G227" s="18">
        <v>1</v>
      </c>
      <c r="H227" s="18" t="s">
        <v>4506</v>
      </c>
      <c r="I227" s="18" t="s">
        <v>13544</v>
      </c>
      <c r="J227" s="18">
        <v>6</v>
      </c>
      <c r="K227" s="18">
        <v>10</v>
      </c>
      <c r="L227" s="18">
        <v>80</v>
      </c>
      <c r="M227" s="18" t="s">
        <v>12701</v>
      </c>
      <c r="N227" s="676" t="s">
        <v>40</v>
      </c>
      <c r="O227" s="676"/>
      <c r="P227" s="184" t="s">
        <v>469</v>
      </c>
      <c r="Q227" s="184">
        <v>5</v>
      </c>
      <c r="R227" s="677" t="s">
        <v>538</v>
      </c>
      <c r="S227" s="677">
        <v>3</v>
      </c>
      <c r="T227" s="675" t="s">
        <v>3615</v>
      </c>
      <c r="U227" s="675">
        <v>1</v>
      </c>
      <c r="V227" s="674" t="s">
        <v>1118</v>
      </c>
      <c r="W227" s="674">
        <v>5</v>
      </c>
      <c r="X227" s="674" t="s">
        <v>8133</v>
      </c>
      <c r="Y227" s="672">
        <v>5</v>
      </c>
      <c r="Z227" s="678" t="s">
        <v>4679</v>
      </c>
      <c r="AA227" s="678">
        <v>3</v>
      </c>
      <c r="AB227" s="679" t="s">
        <v>683</v>
      </c>
      <c r="AC227" s="679">
        <v>4</v>
      </c>
      <c r="AD227" s="680" t="s">
        <v>40</v>
      </c>
      <c r="AE227" s="680"/>
      <c r="AF227" s="681" t="s">
        <v>40</v>
      </c>
      <c r="AG227" s="681"/>
      <c r="AH227" s="18" t="s">
        <v>40</v>
      </c>
      <c r="AI227" s="18"/>
      <c r="AJ227" s="184" t="s">
        <v>40</v>
      </c>
      <c r="AK227" s="184"/>
      <c r="AL227" s="677" t="s">
        <v>40</v>
      </c>
      <c r="AM227" s="677"/>
    </row>
    <row r="228" spans="1:39" ht="12.75">
      <c r="A228" s="831" t="s">
        <v>3343</v>
      </c>
      <c r="B228" s="787" t="s">
        <v>4463</v>
      </c>
      <c r="C228" s="680">
        <v>4</v>
      </c>
      <c r="D228" s="54" t="e">
        <f t="shared" ca="1" si="35"/>
        <v>#VALUE!</v>
      </c>
      <c r="E228" s="54" t="str">
        <f ca="1">IFERROR(VLOOKUP(P228,Cennik!$A$4:$B488, 2, FALSE()) * Q228 + VLOOKUP(R228,Cennik!$A$4:$B488, 2, FALSE()) * S228 + VLOOKUP(T228,Cennik!$A$4:$B488, 2, FALSE()) * U228 + VLOOKUP(V228,Cennik!$A$4:$B488, 2, FALSE()) * W228 + VLOOKUP(X228,Cennik!$A$4:$B488, 2, FALSE()) * Y228 + VLOOKUP(Z228,Cennik!$A$4:$B488, 2, FALSE()) * AA228 + VLOOKUP(AB228,Cennik!$A$4:$B488, 2, FALSE()) * AC228 + VLOOKUP(AD228,Cennik!$A$4:$B488, 2, FALSE()) * AE228 + VLOOKUP(AF228,Cennik!$A$4:$B488, 2, FALSE()) * AG228 + VLOOKUP(AH228,Cennik!$A$4:$B488, 2, FALSE()) * AI228 + VLOOKUP(AJ228,Cennik!$A$4:$B488, 2, FALSE()) * AK228 + VLOOKUP(AL228,Cennik!$A$4:$B488, 2, FALSE()) * AM228 + VLOOKUP("Stamina",Cennik!$A$4:$B488,2,FALSE()) * L228,"Brak wartości")</f>
        <v>Brak wartości</v>
      </c>
      <c r="F228" s="18" t="s">
        <v>4464</v>
      </c>
      <c r="G228" s="18">
        <v>1</v>
      </c>
      <c r="H228" s="18" t="s">
        <v>4506</v>
      </c>
      <c r="I228" s="18" t="s">
        <v>13544</v>
      </c>
      <c r="J228" s="18">
        <v>6</v>
      </c>
      <c r="K228" s="18">
        <v>10</v>
      </c>
      <c r="L228" s="18">
        <v>80</v>
      </c>
      <c r="M228" s="18" t="s">
        <v>12701</v>
      </c>
      <c r="N228" s="676" t="s">
        <v>40</v>
      </c>
      <c r="O228" s="676"/>
      <c r="P228" s="184" t="s">
        <v>469</v>
      </c>
      <c r="Q228" s="184">
        <v>5</v>
      </c>
      <c r="R228" s="677" t="s">
        <v>538</v>
      </c>
      <c r="S228" s="677">
        <v>3</v>
      </c>
      <c r="T228" s="675" t="s">
        <v>3615</v>
      </c>
      <c r="U228" s="675">
        <v>1</v>
      </c>
      <c r="V228" s="674" t="s">
        <v>1118</v>
      </c>
      <c r="W228" s="674">
        <v>6</v>
      </c>
      <c r="X228" s="674" t="s">
        <v>8133</v>
      </c>
      <c r="Y228" s="672">
        <v>6</v>
      </c>
      <c r="Z228" s="678" t="s">
        <v>4679</v>
      </c>
      <c r="AA228" s="678">
        <v>3</v>
      </c>
      <c r="AB228" s="679" t="s">
        <v>683</v>
      </c>
      <c r="AC228" s="679">
        <v>4</v>
      </c>
      <c r="AD228" s="680" t="s">
        <v>40</v>
      </c>
      <c r="AE228" s="680"/>
      <c r="AF228" s="681" t="s">
        <v>40</v>
      </c>
      <c r="AG228" s="681"/>
      <c r="AH228" s="18" t="s">
        <v>40</v>
      </c>
      <c r="AI228" s="18"/>
      <c r="AJ228" s="184" t="s">
        <v>40</v>
      </c>
      <c r="AK228" s="184"/>
      <c r="AL228" s="677" t="s">
        <v>40</v>
      </c>
      <c r="AM228" s="677"/>
    </row>
    <row r="229" spans="1:39" ht="12.75">
      <c r="A229" s="831" t="s">
        <v>3343</v>
      </c>
      <c r="B229" s="787" t="s">
        <v>4468</v>
      </c>
      <c r="C229" s="680">
        <v>4</v>
      </c>
      <c r="D229" s="54" t="e">
        <f t="shared" ca="1" si="35"/>
        <v>#VALUE!</v>
      </c>
      <c r="E229" s="54" t="str">
        <f ca="1">IFERROR(VLOOKUP(P229,Cennik!$A$4:$B488, 2, FALSE()) * Q229 + VLOOKUP(R229,Cennik!$A$4:$B488, 2, FALSE()) * S229 + VLOOKUP(T229,Cennik!$A$4:$B488, 2, FALSE()) * U229 + VLOOKUP(V229,Cennik!$A$4:$B488, 2, FALSE()) * W229 + VLOOKUP(X229,Cennik!$A$4:$B488, 2, FALSE()) * Y229 + VLOOKUP(Z229,Cennik!$A$4:$B488, 2, FALSE()) * AA229 + VLOOKUP(AB229,Cennik!$A$4:$B488, 2, FALSE()) * AC229 + VLOOKUP(AD229,Cennik!$A$4:$B488, 2, FALSE()) * AE229 + VLOOKUP(AF229,Cennik!$A$4:$B488, 2, FALSE()) * AG229 + VLOOKUP(AH229,Cennik!$A$4:$B488, 2, FALSE()) * AI229 + VLOOKUP(AJ229,Cennik!$A$4:$B488, 2, FALSE()) * AK229 + VLOOKUP(AL229,Cennik!$A$4:$B488, 2, FALSE()) * AM229 + VLOOKUP("Stamina",Cennik!$A$4:$B488,2,FALSE()) * L229,"Brak wartości")</f>
        <v>Brak wartości</v>
      </c>
      <c r="F229" s="18" t="s">
        <v>4225</v>
      </c>
      <c r="G229" s="18">
        <v>1</v>
      </c>
      <c r="H229" s="18" t="s">
        <v>4506</v>
      </c>
      <c r="I229" s="18" t="s">
        <v>13544</v>
      </c>
      <c r="J229" s="18">
        <v>5.5</v>
      </c>
      <c r="K229" s="18">
        <v>10</v>
      </c>
      <c r="L229" s="18">
        <v>80</v>
      </c>
      <c r="M229" s="18" t="s">
        <v>12701</v>
      </c>
      <c r="N229" s="676" t="s">
        <v>40</v>
      </c>
      <c r="O229" s="676"/>
      <c r="P229" s="184" t="s">
        <v>469</v>
      </c>
      <c r="Q229" s="184">
        <v>5</v>
      </c>
      <c r="R229" s="677" t="s">
        <v>538</v>
      </c>
      <c r="S229" s="677">
        <v>4</v>
      </c>
      <c r="T229" s="675" t="s">
        <v>3615</v>
      </c>
      <c r="U229" s="675">
        <v>1</v>
      </c>
      <c r="V229" s="674" t="s">
        <v>1118</v>
      </c>
      <c r="W229" s="674">
        <v>6</v>
      </c>
      <c r="X229" s="674" t="s">
        <v>8133</v>
      </c>
      <c r="Y229" s="672">
        <v>6</v>
      </c>
      <c r="Z229" s="678" t="s">
        <v>4679</v>
      </c>
      <c r="AA229" s="678">
        <v>3</v>
      </c>
      <c r="AB229" s="679" t="s">
        <v>693</v>
      </c>
      <c r="AC229" s="679">
        <v>3</v>
      </c>
      <c r="AD229" s="680" t="s">
        <v>40</v>
      </c>
      <c r="AE229" s="680"/>
      <c r="AF229" s="681" t="s">
        <v>40</v>
      </c>
      <c r="AG229" s="681"/>
      <c r="AH229" s="18" t="s">
        <v>40</v>
      </c>
      <c r="AI229" s="18"/>
      <c r="AJ229" s="184" t="s">
        <v>40</v>
      </c>
      <c r="AK229" s="184"/>
      <c r="AL229" s="677" t="s">
        <v>40</v>
      </c>
      <c r="AM229" s="677"/>
    </row>
    <row r="230" spans="1:39" ht="12.75">
      <c r="A230" s="831" t="s">
        <v>3343</v>
      </c>
      <c r="B230" s="787" t="s">
        <v>4472</v>
      </c>
      <c r="C230" s="680">
        <v>4</v>
      </c>
      <c r="D230" s="54" t="e">
        <f t="shared" ca="1" si="35"/>
        <v>#VALUE!</v>
      </c>
      <c r="E230" s="54" t="str">
        <f ca="1">IFERROR(VLOOKUP(P230,Cennik!$A$4:$B488, 2, FALSE()) * Q230 + VLOOKUP(R230,Cennik!$A$4:$B488, 2, FALSE()) * S230 + VLOOKUP(T230,Cennik!$A$4:$B488, 2, FALSE()) * U230 + VLOOKUP(V230,Cennik!$A$4:$B488, 2, FALSE()) * W230 + VLOOKUP(X230,Cennik!$A$4:$B488, 2, FALSE()) * Y230 + VLOOKUP(Z230,Cennik!$A$4:$B488, 2, FALSE()) * AA230 + VLOOKUP(AB230,Cennik!$A$4:$B488, 2, FALSE()) * AC230 + VLOOKUP(AD230,Cennik!$A$4:$B488, 2, FALSE()) * AE230 + VLOOKUP(AF230,Cennik!$A$4:$B488, 2, FALSE()) * AG230 + VLOOKUP(AH230,Cennik!$A$4:$B488, 2, FALSE()) * AI230 + VLOOKUP(AJ230,Cennik!$A$4:$B488, 2, FALSE()) * AK230 + VLOOKUP(AL230,Cennik!$A$4:$B488, 2, FALSE()) * AM230 + VLOOKUP("Stamina",Cennik!$A$4:$B488,2,FALSE()) * L230,"Brak wartości")</f>
        <v>Brak wartości</v>
      </c>
      <c r="F230" s="18" t="s">
        <v>4473</v>
      </c>
      <c r="G230" s="18">
        <v>1</v>
      </c>
      <c r="H230" s="18" t="s">
        <v>4506</v>
      </c>
      <c r="I230" s="18" t="s">
        <v>13544</v>
      </c>
      <c r="J230" s="18">
        <v>6</v>
      </c>
      <c r="K230" s="18">
        <v>10</v>
      </c>
      <c r="L230" s="18">
        <v>80</v>
      </c>
      <c r="M230" s="18" t="s">
        <v>12701</v>
      </c>
      <c r="N230" s="676" t="s">
        <v>40</v>
      </c>
      <c r="O230" s="676"/>
      <c r="P230" s="184" t="s">
        <v>469</v>
      </c>
      <c r="Q230" s="184">
        <v>6</v>
      </c>
      <c r="R230" s="677" t="s">
        <v>538</v>
      </c>
      <c r="S230" s="677">
        <v>4</v>
      </c>
      <c r="T230" s="675" t="s">
        <v>3615</v>
      </c>
      <c r="U230" s="675">
        <v>1</v>
      </c>
      <c r="V230" s="674" t="s">
        <v>1118</v>
      </c>
      <c r="W230" s="674">
        <v>7</v>
      </c>
      <c r="X230" s="674" t="s">
        <v>8133</v>
      </c>
      <c r="Y230" s="672">
        <v>7</v>
      </c>
      <c r="Z230" s="678" t="s">
        <v>4679</v>
      </c>
      <c r="AA230" s="678">
        <v>3</v>
      </c>
      <c r="AB230" s="679" t="s">
        <v>693</v>
      </c>
      <c r="AC230" s="679">
        <v>3</v>
      </c>
      <c r="AD230" s="680" t="s">
        <v>40</v>
      </c>
      <c r="AE230" s="680"/>
      <c r="AF230" s="681" t="s">
        <v>40</v>
      </c>
      <c r="AG230" s="681"/>
      <c r="AH230" s="18" t="s">
        <v>40</v>
      </c>
      <c r="AI230" s="18"/>
      <c r="AJ230" s="184" t="s">
        <v>40</v>
      </c>
      <c r="AK230" s="184"/>
      <c r="AL230" s="677" t="s">
        <v>40</v>
      </c>
      <c r="AM230" s="677"/>
    </row>
    <row r="231" spans="1:39" ht="12.75">
      <c r="A231" s="831" t="s">
        <v>3343</v>
      </c>
      <c r="B231" s="787" t="s">
        <v>4477</v>
      </c>
      <c r="C231" s="680">
        <v>4</v>
      </c>
      <c r="D231" s="54" t="e">
        <f t="shared" ca="1" si="35"/>
        <v>#VALUE!</v>
      </c>
      <c r="E231" s="54" t="str">
        <f ca="1">IFERROR(VLOOKUP(P231,Cennik!$A$4:$B488, 2, FALSE()) * Q231 + VLOOKUP(R231,Cennik!$A$4:$B488, 2, FALSE()) * S231 + VLOOKUP(T231,Cennik!$A$4:$B488, 2, FALSE()) * U231 + VLOOKUP(V231,Cennik!$A$4:$B488, 2, FALSE()) * W231 + VLOOKUP(X231,Cennik!$A$4:$B488, 2, FALSE()) * Y231 + VLOOKUP(Z231,Cennik!$A$4:$B488, 2, FALSE()) * AA231 + VLOOKUP(AB231,Cennik!$A$4:$B488, 2, FALSE()) * AC231 + VLOOKUP(AD231,Cennik!$A$4:$B488, 2, FALSE()) * AE231 + VLOOKUP(AF231,Cennik!$A$4:$B488, 2, FALSE()) * AG231 + VLOOKUP(AH231,Cennik!$A$4:$B488, 2, FALSE()) * AI231 + VLOOKUP(AJ231,Cennik!$A$4:$B488, 2, FALSE()) * AK231 + VLOOKUP(AL231,Cennik!$A$4:$B488, 2, FALSE()) * AM231 + VLOOKUP("Stamina",Cennik!$A$4:$B488,2,FALSE()) * L231,"Brak wartości")</f>
        <v>Brak wartości</v>
      </c>
      <c r="F231" s="18" t="s">
        <v>4478</v>
      </c>
      <c r="G231" s="18">
        <v>1</v>
      </c>
      <c r="H231" s="18" t="s">
        <v>4506</v>
      </c>
      <c r="I231" s="18" t="s">
        <v>13544</v>
      </c>
      <c r="J231" s="18">
        <v>5.5</v>
      </c>
      <c r="K231" s="18">
        <v>10</v>
      </c>
      <c r="L231" s="18">
        <v>80</v>
      </c>
      <c r="M231" s="18" t="s">
        <v>12701</v>
      </c>
      <c r="N231" s="676" t="s">
        <v>40</v>
      </c>
      <c r="O231" s="676"/>
      <c r="P231" s="184" t="s">
        <v>469</v>
      </c>
      <c r="Q231" s="184">
        <v>6</v>
      </c>
      <c r="R231" s="677" t="s">
        <v>538</v>
      </c>
      <c r="S231" s="677">
        <v>5</v>
      </c>
      <c r="T231" s="675" t="s">
        <v>3615</v>
      </c>
      <c r="U231" s="675">
        <v>1</v>
      </c>
      <c r="V231" s="674" t="s">
        <v>1118</v>
      </c>
      <c r="W231" s="674">
        <v>7</v>
      </c>
      <c r="X231" s="674" t="s">
        <v>8133</v>
      </c>
      <c r="Y231" s="672">
        <v>7</v>
      </c>
      <c r="Z231" s="678" t="s">
        <v>4679</v>
      </c>
      <c r="AA231" s="678">
        <v>3</v>
      </c>
      <c r="AB231" s="679" t="s">
        <v>693</v>
      </c>
      <c r="AC231" s="679">
        <v>4</v>
      </c>
      <c r="AD231" s="680" t="s">
        <v>40</v>
      </c>
      <c r="AE231" s="680"/>
      <c r="AF231" s="681" t="s">
        <v>40</v>
      </c>
      <c r="AG231" s="681"/>
      <c r="AH231" s="18" t="s">
        <v>40</v>
      </c>
      <c r="AI231" s="18"/>
      <c r="AJ231" s="184" t="s">
        <v>40</v>
      </c>
      <c r="AK231" s="184"/>
      <c r="AL231" s="677" t="s">
        <v>40</v>
      </c>
      <c r="AM231" s="677"/>
    </row>
    <row r="232" spans="1:39" ht="12.75">
      <c r="A232" s="788"/>
      <c r="B232" s="788"/>
      <c r="C232" s="788"/>
      <c r="D232" s="788"/>
      <c r="E232" s="788"/>
      <c r="F232" s="788"/>
      <c r="G232" s="788"/>
      <c r="H232" s="788"/>
      <c r="I232" s="788"/>
      <c r="J232" s="788"/>
      <c r="K232" s="788"/>
      <c r="L232" s="788"/>
      <c r="M232" s="788"/>
      <c r="N232" s="788"/>
      <c r="O232" s="788"/>
      <c r="P232" s="788"/>
      <c r="Q232" s="788"/>
      <c r="R232" s="788"/>
      <c r="S232" s="788"/>
      <c r="T232" s="788"/>
      <c r="U232" s="788"/>
      <c r="V232" s="788"/>
      <c r="W232" s="788"/>
      <c r="X232" s="788"/>
      <c r="Y232" s="788"/>
      <c r="Z232" s="788"/>
      <c r="AA232" s="788"/>
      <c r="AB232" s="788"/>
      <c r="AC232" s="788"/>
      <c r="AD232" s="788"/>
      <c r="AE232" s="788"/>
      <c r="AF232" s="788"/>
      <c r="AG232" s="788"/>
      <c r="AH232" s="788"/>
      <c r="AI232" s="788"/>
      <c r="AJ232" s="788"/>
      <c r="AK232" s="788"/>
      <c r="AL232" s="788"/>
      <c r="AM232" s="788"/>
    </row>
    <row r="233" spans="1:39" ht="12.75">
      <c r="A233" s="831" t="s">
        <v>3343</v>
      </c>
      <c r="B233" s="767" t="s">
        <v>4482</v>
      </c>
      <c r="C233" s="680">
        <v>5</v>
      </c>
      <c r="D233" s="54" t="e">
        <f t="shared" ref="D233:D236" ca="1" si="36">E233/G233</f>
        <v>#VALUE!</v>
      </c>
      <c r="E233" s="54" t="str">
        <f ca="1">IFERROR(VLOOKUP(P233,Cennik!$A$4:$B488, 2, FALSE()) * Q233 + VLOOKUP(R233,Cennik!$A$4:$B488, 2, FALSE()) * S233 + VLOOKUP(T233,Cennik!$A$4:$B488, 2, FALSE()) * U233 + VLOOKUP(V233,Cennik!$A$4:$B488, 2, FALSE()) * W233 + VLOOKUP(X233,Cennik!$A$4:$B488, 2, FALSE()) * Y233 + VLOOKUP(Z233,Cennik!$A$4:$B488, 2, FALSE()) * AA233 + VLOOKUP(AB233,Cennik!$A$4:$B488, 2, FALSE()) * AC233 + VLOOKUP(AD233,Cennik!$A$4:$B488, 2, FALSE()) * AE233 + VLOOKUP(AF233,Cennik!$A$4:$B488, 2, FALSE()) * AG233 + VLOOKUP(AH233,Cennik!$A$4:$B488, 2, FALSE()) * AI233 + VLOOKUP(AJ233,Cennik!$A$4:$B488, 2, FALSE()) * AK233 + VLOOKUP(AL233,Cennik!$A$4:$B488, 2, FALSE()) * AM233 + VLOOKUP("Stamina",Cennik!$A$4:$B488,2,FALSE()) * L233,"Brak wartości")</f>
        <v>Brak wartości</v>
      </c>
      <c r="F233" s="18" t="s">
        <v>4483</v>
      </c>
      <c r="G233" s="18">
        <v>1</v>
      </c>
      <c r="H233" s="18" t="s">
        <v>4506</v>
      </c>
      <c r="I233" s="18" t="s">
        <v>13544</v>
      </c>
      <c r="J233" s="18">
        <v>6.5</v>
      </c>
      <c r="K233" s="18">
        <v>10</v>
      </c>
      <c r="L233" s="18">
        <v>100</v>
      </c>
      <c r="M233" s="18" t="s">
        <v>12701</v>
      </c>
      <c r="N233" s="676" t="s">
        <v>40</v>
      </c>
      <c r="O233" s="676"/>
      <c r="P233" s="184" t="s">
        <v>474</v>
      </c>
      <c r="Q233" s="184">
        <v>2</v>
      </c>
      <c r="R233" s="677" t="s">
        <v>538</v>
      </c>
      <c r="S233" s="677">
        <v>4</v>
      </c>
      <c r="T233" s="675" t="s">
        <v>3619</v>
      </c>
      <c r="U233" s="675">
        <v>1</v>
      </c>
      <c r="V233" s="675" t="s">
        <v>1166</v>
      </c>
      <c r="W233" s="674">
        <v>2</v>
      </c>
      <c r="X233" s="674" t="s">
        <v>8133</v>
      </c>
      <c r="Y233" s="672">
        <v>6</v>
      </c>
      <c r="Z233" s="678" t="s">
        <v>4679</v>
      </c>
      <c r="AA233" s="678">
        <v>3</v>
      </c>
      <c r="AB233" s="679" t="s">
        <v>693</v>
      </c>
      <c r="AC233" s="679">
        <v>2</v>
      </c>
      <c r="AD233" s="680" t="s">
        <v>469</v>
      </c>
      <c r="AE233" s="680">
        <v>2</v>
      </c>
      <c r="AF233" s="681" t="s">
        <v>40</v>
      </c>
      <c r="AG233" s="681"/>
      <c r="AH233" s="18" t="s">
        <v>40</v>
      </c>
      <c r="AI233" s="18"/>
      <c r="AJ233" s="184" t="s">
        <v>40</v>
      </c>
      <c r="AK233" s="184"/>
      <c r="AL233" s="677" t="s">
        <v>40</v>
      </c>
      <c r="AM233" s="677"/>
    </row>
    <row r="234" spans="1:39" ht="12.75">
      <c r="A234" s="831" t="s">
        <v>3343</v>
      </c>
      <c r="B234" s="767" t="s">
        <v>4487</v>
      </c>
      <c r="C234" s="680">
        <v>5</v>
      </c>
      <c r="D234" s="54" t="e">
        <f t="shared" ca="1" si="36"/>
        <v>#VALUE!</v>
      </c>
      <c r="E234" s="54" t="str">
        <f ca="1">IFERROR(VLOOKUP(P234,Cennik!$A$4:$B488, 2, FALSE()) * Q234 + VLOOKUP(R234,Cennik!$A$4:$B488, 2, FALSE()) * S234 + VLOOKUP(T234,Cennik!$A$4:$B488, 2, FALSE()) * U234 + VLOOKUP(V234,Cennik!$A$4:$B488, 2, FALSE()) * W234 + VLOOKUP(X234,Cennik!$A$4:$B488, 2, FALSE()) * Y234 + VLOOKUP(Z234,Cennik!$A$4:$B488, 2, FALSE()) * AA234 + VLOOKUP(AB234,Cennik!$A$4:$B488, 2, FALSE()) * AC234 + VLOOKUP(AD234,Cennik!$A$4:$B488, 2, FALSE()) * AE234 + VLOOKUP(AF234,Cennik!$A$4:$B488, 2, FALSE()) * AG234 + VLOOKUP(AH234,Cennik!$A$4:$B488, 2, FALSE()) * AI234 + VLOOKUP(AJ234,Cennik!$A$4:$B488, 2, FALSE()) * AK234 + VLOOKUP(AL234,Cennik!$A$4:$B488, 2, FALSE()) * AM234 + VLOOKUP("Stamina",Cennik!$A$4:$B488,2,FALSE()) * L234,"Brak wartości")</f>
        <v>Brak wartości</v>
      </c>
      <c r="F234" s="18" t="s">
        <v>4488</v>
      </c>
      <c r="G234" s="18">
        <v>1</v>
      </c>
      <c r="H234" s="18" t="s">
        <v>4506</v>
      </c>
      <c r="I234" s="18" t="s">
        <v>13544</v>
      </c>
      <c r="J234" s="18">
        <v>6.5</v>
      </c>
      <c r="K234" s="18">
        <v>10</v>
      </c>
      <c r="L234" s="18">
        <v>100</v>
      </c>
      <c r="M234" s="18" t="s">
        <v>12701</v>
      </c>
      <c r="N234" s="676" t="s">
        <v>40</v>
      </c>
      <c r="O234" s="676"/>
      <c r="P234" s="184" t="s">
        <v>474</v>
      </c>
      <c r="Q234" s="184">
        <v>2</v>
      </c>
      <c r="R234" s="677" t="s">
        <v>538</v>
      </c>
      <c r="S234" s="677">
        <v>4</v>
      </c>
      <c r="T234" s="675" t="s">
        <v>3619</v>
      </c>
      <c r="U234" s="675">
        <v>1</v>
      </c>
      <c r="V234" s="675" t="s">
        <v>1166</v>
      </c>
      <c r="W234" s="674">
        <v>2</v>
      </c>
      <c r="X234" s="674" t="s">
        <v>8133</v>
      </c>
      <c r="Y234" s="672">
        <v>6</v>
      </c>
      <c r="Z234" s="678" t="s">
        <v>4679</v>
      </c>
      <c r="AA234" s="678">
        <v>3</v>
      </c>
      <c r="AB234" s="679" t="s">
        <v>693</v>
      </c>
      <c r="AC234" s="679">
        <v>2</v>
      </c>
      <c r="AD234" s="680" t="s">
        <v>469</v>
      </c>
      <c r="AE234" s="680">
        <v>2</v>
      </c>
      <c r="AF234" s="681" t="s">
        <v>40</v>
      </c>
      <c r="AG234" s="681"/>
      <c r="AH234" s="18" t="s">
        <v>40</v>
      </c>
      <c r="AI234" s="18"/>
      <c r="AJ234" s="184" t="s">
        <v>40</v>
      </c>
      <c r="AK234" s="184"/>
      <c r="AL234" s="677" t="s">
        <v>40</v>
      </c>
      <c r="AM234" s="677"/>
    </row>
    <row r="235" spans="1:39" ht="12.75">
      <c r="A235" s="831" t="s">
        <v>3343</v>
      </c>
      <c r="B235" s="778" t="s">
        <v>4492</v>
      </c>
      <c r="C235" s="168">
        <v>5</v>
      </c>
      <c r="D235" s="34" t="e">
        <f t="shared" ca="1" si="36"/>
        <v>#VALUE!</v>
      </c>
      <c r="E235" s="34" t="str">
        <f ca="1">IFERROR(VLOOKUP(P235,Cennik!$A$4:$B488, 2, FALSE()) * Q235 + VLOOKUP(R235,Cennik!$A$4:$B488, 2, FALSE()) * S235 + VLOOKUP(T235,Cennik!$A$4:$B488, 2, FALSE()) * U235 + VLOOKUP(V235,Cennik!$A$4:$B488, 2, FALSE()) * W235 + VLOOKUP(X235,Cennik!$A$4:$B488, 2, FALSE()) * Y235 + VLOOKUP(Z235,Cennik!$A$4:$B488, 2, FALSE()) * AA235 + VLOOKUP(AB235,Cennik!$A$4:$B488, 2, FALSE()) * AC235 + VLOOKUP(AD235,Cennik!$A$4:$B488, 2, FALSE()) * AE235 + VLOOKUP(AF235,Cennik!$A$4:$B488, 2, FALSE()) * AG235 + VLOOKUP(AH235,Cennik!$A$4:$B488, 2, FALSE()) * AI235 + VLOOKUP(AJ235,Cennik!$A$4:$B488, 2, FALSE()) * AK235 + VLOOKUP(AL235,Cennik!$A$4:$B488, 2, FALSE()) * AM235 + VLOOKUP("Stamina",Cennik!$A$4:$B488,2,FALSE()) * L235,"Brak wartości")</f>
        <v>Brak wartości</v>
      </c>
      <c r="F235" s="5" t="s">
        <v>4493</v>
      </c>
      <c r="G235" s="5">
        <v>1</v>
      </c>
      <c r="H235" s="5" t="s">
        <v>4506</v>
      </c>
      <c r="I235" s="37" t="s">
        <v>13544</v>
      </c>
      <c r="J235" s="5">
        <v>6.5</v>
      </c>
      <c r="K235" s="5">
        <v>10</v>
      </c>
      <c r="L235" s="5">
        <v>100</v>
      </c>
      <c r="M235" s="5" t="s">
        <v>12701</v>
      </c>
      <c r="N235" s="833" t="s">
        <v>40</v>
      </c>
      <c r="O235" s="834"/>
      <c r="P235" s="161" t="s">
        <v>474</v>
      </c>
      <c r="Q235" s="161">
        <v>3</v>
      </c>
      <c r="R235" s="162" t="s">
        <v>538</v>
      </c>
      <c r="S235" s="162">
        <v>5</v>
      </c>
      <c r="T235" s="163" t="s">
        <v>3619</v>
      </c>
      <c r="U235" s="163">
        <v>1</v>
      </c>
      <c r="V235" s="163" t="s">
        <v>1166</v>
      </c>
      <c r="W235" s="164">
        <v>3</v>
      </c>
      <c r="X235" s="164" t="s">
        <v>8133</v>
      </c>
      <c r="Y235" s="165">
        <v>7</v>
      </c>
      <c r="Z235" s="166" t="s">
        <v>4679</v>
      </c>
      <c r="AA235" s="166">
        <v>3</v>
      </c>
      <c r="AB235" s="167" t="s">
        <v>693</v>
      </c>
      <c r="AC235" s="167">
        <v>3</v>
      </c>
      <c r="AD235" s="168" t="s">
        <v>469</v>
      </c>
      <c r="AE235" s="168">
        <v>3</v>
      </c>
      <c r="AF235" s="169" t="s">
        <v>11884</v>
      </c>
      <c r="AG235" s="169">
        <v>1</v>
      </c>
      <c r="AH235" s="5" t="s">
        <v>40</v>
      </c>
      <c r="AI235" s="37"/>
      <c r="AJ235" s="161" t="s">
        <v>40</v>
      </c>
      <c r="AK235" s="197"/>
      <c r="AL235" s="162" t="s">
        <v>40</v>
      </c>
      <c r="AM235" s="198"/>
    </row>
    <row r="236" spans="1:39" ht="12.75">
      <c r="A236" s="831" t="s">
        <v>3343</v>
      </c>
      <c r="B236" s="767" t="s">
        <v>4497</v>
      </c>
      <c r="C236" s="680">
        <v>5</v>
      </c>
      <c r="D236" s="54" t="e">
        <f t="shared" ca="1" si="36"/>
        <v>#VALUE!</v>
      </c>
      <c r="E236" s="54" t="str">
        <f ca="1">IFERROR(VLOOKUP(P236,Cennik!$A$4:$B488, 2, FALSE()) * Q236 + VLOOKUP(R236,Cennik!$A$4:$B488, 2, FALSE()) * S236 + VLOOKUP(T236,Cennik!$A$4:$B488, 2, FALSE()) * U236 + VLOOKUP(V236,Cennik!$A$4:$B488, 2, FALSE()) * W236 + VLOOKUP(X236,Cennik!$A$4:$B488, 2, FALSE()) * Y236 + VLOOKUP(Z236,Cennik!$A$4:$B488, 2, FALSE()) * AA236 + VLOOKUP(AB236,Cennik!$A$4:$B488, 2, FALSE()) * AC236 + VLOOKUP(AD236,Cennik!$A$4:$B488, 2, FALSE()) * AE236 + VLOOKUP(AF236,Cennik!$A$4:$B488, 2, FALSE()) * AG236 + VLOOKUP(AH236,Cennik!$A$4:$B488, 2, FALSE()) * AI236 + VLOOKUP(AJ236,Cennik!$A$4:$B488, 2, FALSE()) * AK236 + VLOOKUP(AL236,Cennik!$A$4:$B488, 2, FALSE()) * AM236 + VLOOKUP("Stamina",Cennik!$A$4:$B488,2,FALSE()) * L236,"Brak wartości")</f>
        <v>Brak wartości</v>
      </c>
      <c r="F236" s="18" t="s">
        <v>4498</v>
      </c>
      <c r="G236" s="18">
        <v>1</v>
      </c>
      <c r="H236" s="18" t="s">
        <v>4506</v>
      </c>
      <c r="I236" s="18" t="s">
        <v>13544</v>
      </c>
      <c r="J236" s="18">
        <v>6</v>
      </c>
      <c r="K236" s="18">
        <v>10</v>
      </c>
      <c r="L236" s="18">
        <v>100</v>
      </c>
      <c r="M236" s="18" t="s">
        <v>12701</v>
      </c>
      <c r="N236" s="676" t="s">
        <v>40</v>
      </c>
      <c r="O236" s="676"/>
      <c r="P236" s="184" t="s">
        <v>474</v>
      </c>
      <c r="Q236" s="184">
        <v>3</v>
      </c>
      <c r="R236" s="677" t="s">
        <v>538</v>
      </c>
      <c r="S236" s="677">
        <v>5</v>
      </c>
      <c r="T236" s="675" t="s">
        <v>3619</v>
      </c>
      <c r="U236" s="675">
        <v>1</v>
      </c>
      <c r="V236" s="675" t="s">
        <v>1166</v>
      </c>
      <c r="W236" s="674">
        <v>3</v>
      </c>
      <c r="X236" s="674" t="s">
        <v>8133</v>
      </c>
      <c r="Y236" s="672">
        <v>7</v>
      </c>
      <c r="Z236" s="678" t="s">
        <v>4679</v>
      </c>
      <c r="AA236" s="678">
        <v>3</v>
      </c>
      <c r="AB236" s="679" t="s">
        <v>693</v>
      </c>
      <c r="AC236" s="679">
        <v>3</v>
      </c>
      <c r="AD236" s="680" t="s">
        <v>469</v>
      </c>
      <c r="AE236" s="680">
        <v>3</v>
      </c>
      <c r="AF236" s="169" t="s">
        <v>11884</v>
      </c>
      <c r="AG236" s="681">
        <v>1</v>
      </c>
      <c r="AH236" s="18" t="s">
        <v>40</v>
      </c>
      <c r="AI236" s="18"/>
      <c r="AJ236" s="184" t="s">
        <v>40</v>
      </c>
      <c r="AK236" s="184"/>
      <c r="AL236" s="677" t="s">
        <v>40</v>
      </c>
      <c r="AM236" s="677"/>
    </row>
    <row r="237" spans="1:39" ht="12.75">
      <c r="A237" s="788"/>
      <c r="B237" s="788"/>
      <c r="C237" s="788"/>
      <c r="D237" s="788"/>
      <c r="E237" s="788"/>
      <c r="F237" s="788"/>
      <c r="G237" s="788"/>
      <c r="H237" s="788"/>
      <c r="I237" s="788"/>
      <c r="J237" s="788"/>
      <c r="K237" s="788"/>
      <c r="L237" s="788"/>
      <c r="M237" s="788"/>
      <c r="N237" s="788"/>
      <c r="O237" s="788"/>
      <c r="P237" s="788"/>
      <c r="Q237" s="788"/>
      <c r="R237" s="788"/>
      <c r="S237" s="788"/>
      <c r="T237" s="788"/>
      <c r="U237" s="788"/>
      <c r="V237" s="788"/>
      <c r="W237" s="788"/>
      <c r="X237" s="788"/>
      <c r="Y237" s="788"/>
      <c r="Z237" s="788"/>
      <c r="AA237" s="788"/>
      <c r="AB237" s="788"/>
      <c r="AC237" s="788"/>
      <c r="AD237" s="788"/>
      <c r="AE237" s="788"/>
      <c r="AF237" s="788"/>
      <c r="AG237" s="788"/>
      <c r="AH237" s="788"/>
      <c r="AI237" s="788"/>
      <c r="AJ237" s="788"/>
      <c r="AK237" s="788"/>
      <c r="AL237" s="788"/>
      <c r="AM237" s="788"/>
    </row>
    <row r="238" spans="1:39" ht="41.25">
      <c r="A238" s="686"/>
      <c r="B238" s="835"/>
      <c r="C238" s="835"/>
      <c r="D238" s="835"/>
      <c r="E238" s="835"/>
      <c r="F238" s="835"/>
      <c r="G238" s="835"/>
      <c r="H238" s="835"/>
      <c r="I238" s="835"/>
      <c r="J238" s="835"/>
      <c r="K238" s="835"/>
      <c r="L238" s="835"/>
      <c r="M238" s="836"/>
      <c r="N238" s="686"/>
      <c r="O238" s="686"/>
      <c r="P238" s="686"/>
      <c r="Q238" s="686"/>
      <c r="R238" s="686"/>
      <c r="S238" s="686"/>
      <c r="T238" s="686"/>
      <c r="U238" s="686"/>
      <c r="V238" s="686"/>
      <c r="W238" s="686"/>
      <c r="X238" s="686"/>
      <c r="Y238" s="686"/>
      <c r="Z238" s="686"/>
      <c r="AA238" s="686"/>
      <c r="AB238" s="686"/>
      <c r="AC238" s="686"/>
      <c r="AD238" s="686"/>
      <c r="AE238" s="686"/>
      <c r="AF238" s="686"/>
      <c r="AG238" s="686"/>
      <c r="AH238" s="686"/>
      <c r="AI238" s="686"/>
      <c r="AJ238" s="686"/>
      <c r="AK238" s="686"/>
      <c r="AL238" s="686"/>
      <c r="AM238" s="686"/>
    </row>
    <row r="239" spans="1:39" ht="41.25">
      <c r="A239" s="686"/>
      <c r="B239" s="835"/>
      <c r="C239" s="835"/>
      <c r="D239" s="835"/>
      <c r="E239" s="835"/>
      <c r="F239" s="835"/>
      <c r="G239" s="835"/>
      <c r="H239" s="835"/>
      <c r="I239" s="835"/>
      <c r="J239" s="835"/>
      <c r="K239" s="835"/>
      <c r="L239" s="835"/>
      <c r="M239" s="836"/>
      <c r="N239" s="686"/>
      <c r="O239" s="686"/>
      <c r="P239" s="686"/>
      <c r="Q239" s="686"/>
      <c r="R239" s="686"/>
      <c r="S239" s="686"/>
      <c r="T239" s="686"/>
      <c r="U239" s="686"/>
      <c r="V239" s="686"/>
      <c r="W239" s="686"/>
      <c r="X239" s="686"/>
      <c r="Y239" s="686"/>
      <c r="Z239" s="686"/>
      <c r="AA239" s="686"/>
      <c r="AB239" s="686"/>
      <c r="AC239" s="686"/>
      <c r="AD239" s="686"/>
      <c r="AE239" s="686"/>
      <c r="AF239" s="686"/>
      <c r="AG239" s="686"/>
      <c r="AH239" s="686"/>
      <c r="AI239" s="686"/>
      <c r="AJ239" s="686"/>
      <c r="AK239" s="686"/>
      <c r="AL239" s="686"/>
      <c r="AM239" s="686"/>
    </row>
    <row r="240" spans="1:39" ht="41.25">
      <c r="A240" s="823"/>
      <c r="B240" s="837"/>
      <c r="C240" s="837"/>
      <c r="D240" s="837"/>
      <c r="E240" s="837"/>
      <c r="F240" s="837"/>
      <c r="G240" s="837"/>
      <c r="H240" s="837"/>
      <c r="I240" s="837"/>
      <c r="J240" s="837"/>
      <c r="K240" s="837"/>
      <c r="L240" s="837"/>
      <c r="M240" s="838"/>
      <c r="N240" s="839"/>
      <c r="O240" s="839"/>
      <c r="P240" s="790"/>
      <c r="Q240" s="790"/>
      <c r="R240" s="790"/>
      <c r="S240" s="790"/>
      <c r="T240" s="790"/>
      <c r="U240" s="790"/>
      <c r="V240" s="790"/>
      <c r="W240" s="790"/>
      <c r="X240" s="790"/>
      <c r="Y240" s="790"/>
      <c r="Z240" s="790"/>
      <c r="AA240" s="790"/>
      <c r="AB240" s="790"/>
      <c r="AC240" s="790"/>
      <c r="AD240" s="790"/>
      <c r="AE240" s="790"/>
      <c r="AF240" s="790"/>
      <c r="AG240" s="790"/>
      <c r="AH240" s="790"/>
      <c r="AI240" s="790"/>
      <c r="AJ240" s="790"/>
      <c r="AK240" s="790"/>
      <c r="AL240" s="790"/>
      <c r="AM240" s="790"/>
    </row>
    <row r="241" spans="1:39" ht="12.75">
      <c r="A241" s="840"/>
      <c r="B241" s="841"/>
      <c r="C241" s="706"/>
      <c r="D241" s="842"/>
      <c r="E241" s="842"/>
      <c r="F241" s="708"/>
      <c r="G241" s="708"/>
      <c r="H241" s="708"/>
      <c r="I241" s="708"/>
      <c r="J241" s="708"/>
      <c r="K241" s="708"/>
      <c r="L241" s="708"/>
      <c r="M241" s="708"/>
      <c r="N241" s="676" t="s">
        <v>40</v>
      </c>
      <c r="O241" s="676"/>
      <c r="P241" s="843" t="s">
        <v>40</v>
      </c>
      <c r="Q241" s="843"/>
      <c r="R241" s="844" t="s">
        <v>40</v>
      </c>
      <c r="S241" s="844"/>
      <c r="T241" s="845" t="s">
        <v>40</v>
      </c>
      <c r="U241" s="845"/>
      <c r="V241" s="674" t="s">
        <v>40</v>
      </c>
      <c r="W241" s="846"/>
      <c r="X241" s="674" t="s">
        <v>40</v>
      </c>
      <c r="Y241" s="847"/>
      <c r="Z241" s="678" t="s">
        <v>40</v>
      </c>
      <c r="AA241" s="848"/>
      <c r="AB241" s="679" t="s">
        <v>40</v>
      </c>
      <c r="AC241" s="849"/>
      <c r="AD241" s="680" t="s">
        <v>40</v>
      </c>
      <c r="AE241" s="850"/>
      <c r="AF241" s="681" t="s">
        <v>40</v>
      </c>
      <c r="AG241" s="851"/>
      <c r="AH241" s="18" t="s">
        <v>40</v>
      </c>
      <c r="AI241" s="82"/>
      <c r="AJ241" s="184" t="s">
        <v>40</v>
      </c>
      <c r="AK241" s="843"/>
      <c r="AL241" s="677" t="s">
        <v>40</v>
      </c>
      <c r="AM241" s="844"/>
    </row>
    <row r="242" spans="1:39" ht="12.75">
      <c r="A242" s="831" t="s">
        <v>3314</v>
      </c>
      <c r="B242" s="763" t="s">
        <v>4502</v>
      </c>
      <c r="C242" s="680">
        <v>1</v>
      </c>
      <c r="D242" s="54" t="e">
        <f t="shared" ref="D242:D258" ca="1" si="37">E242/G242</f>
        <v>#VALUE!</v>
      </c>
      <c r="E242" s="54" t="str">
        <f ca="1">IFERROR(VLOOKUP(P242,Cennik!$A$4:$B488, 2, FALSE()) * Q242 + VLOOKUP(R242,Cennik!$A$4:$B488, 2, FALSE()) * S242 + VLOOKUP(T242,Cennik!$A$4:$B488, 2, FALSE()) * U242 + VLOOKUP(V242,Cennik!$A$4:$B488, 2, FALSE()) * W242 + VLOOKUP(X242,Cennik!$A$4:$B488, 2, FALSE()) * Y242 + VLOOKUP(Z242,Cennik!$A$4:$B488, 2, FALSE()) * AA242 + VLOOKUP(AB242,Cennik!$A$4:$B488, 2, FALSE()) * AC242 + VLOOKUP(AD242,Cennik!$A$4:$B488, 2, FALSE()) * AE242 + VLOOKUP(AF242,Cennik!$A$4:$B488, 2, FALSE()) * AG242 + VLOOKUP(AH242,Cennik!$A$4:$B488, 2, FALSE()) * AI242 + VLOOKUP(AJ242,Cennik!$A$4:$B488, 2, FALSE()) * AK242 + VLOOKUP(AL242,Cennik!$A$4:$B488, 2, FALSE()) * AM242 + VLOOKUP("Stamina",Cennik!$A$4:$B488,2,FALSE()) * L242,"Brak wartości")</f>
        <v>Brak wartości</v>
      </c>
      <c r="F242" s="18" t="s">
        <v>4250</v>
      </c>
      <c r="G242" s="18">
        <v>1</v>
      </c>
      <c r="H242" s="18" t="s">
        <v>4506</v>
      </c>
      <c r="I242" s="18" t="s">
        <v>13544</v>
      </c>
      <c r="J242" s="18">
        <v>1.5</v>
      </c>
      <c r="K242" s="18">
        <v>5</v>
      </c>
      <c r="L242" s="18">
        <v>10</v>
      </c>
      <c r="M242" s="18" t="s">
        <v>12693</v>
      </c>
      <c r="N242" s="676" t="s">
        <v>40</v>
      </c>
      <c r="O242" s="676"/>
      <c r="P242" s="184" t="s">
        <v>500</v>
      </c>
      <c r="Q242" s="184">
        <v>1</v>
      </c>
      <c r="R242" s="677" t="s">
        <v>460</v>
      </c>
      <c r="S242" s="677">
        <v>1</v>
      </c>
      <c r="T242" s="675" t="s">
        <v>40</v>
      </c>
      <c r="U242" s="675"/>
      <c r="V242" s="674" t="s">
        <v>40</v>
      </c>
      <c r="W242" s="674"/>
      <c r="X242" s="674" t="s">
        <v>40</v>
      </c>
      <c r="Y242" s="672"/>
      <c r="Z242" s="678" t="s">
        <v>40</v>
      </c>
      <c r="AA242" s="678"/>
      <c r="AB242" s="679" t="s">
        <v>40</v>
      </c>
      <c r="AC242" s="679"/>
      <c r="AD242" s="680" t="s">
        <v>40</v>
      </c>
      <c r="AE242" s="680"/>
      <c r="AF242" s="681" t="s">
        <v>40</v>
      </c>
      <c r="AG242" s="681"/>
      <c r="AH242" s="18" t="s">
        <v>40</v>
      </c>
      <c r="AI242" s="18"/>
      <c r="AJ242" s="184" t="s">
        <v>40</v>
      </c>
      <c r="AK242" s="184"/>
      <c r="AL242" s="677" t="s">
        <v>40</v>
      </c>
      <c r="AM242" s="677"/>
    </row>
    <row r="243" spans="1:39" ht="12.75">
      <c r="A243" s="831" t="s">
        <v>3314</v>
      </c>
      <c r="B243" s="763" t="s">
        <v>4506</v>
      </c>
      <c r="C243" s="680">
        <v>1</v>
      </c>
      <c r="D243" s="54" t="e">
        <f t="shared" ca="1" si="37"/>
        <v>#VALUE!</v>
      </c>
      <c r="E243" s="54" t="str">
        <f ca="1">IFERROR(VLOOKUP(P243,Cennik!$A$4:$B488, 2, FALSE()) * Q243 + VLOOKUP(R243,Cennik!$A$4:$B488, 2, FALSE()) * S243 + VLOOKUP(T243,Cennik!$A$4:$B488, 2, FALSE()) * U243 + VLOOKUP(V243,Cennik!$A$4:$B488, 2, FALSE()) * W243 + VLOOKUP(X243,Cennik!$A$4:$B488, 2, FALSE()) * Y243 + VLOOKUP(Z243,Cennik!$A$4:$B488, 2, FALSE()) * AA243 + VLOOKUP(AB243,Cennik!$A$4:$B488, 2, FALSE()) * AC243 + VLOOKUP(AD243,Cennik!$A$4:$B488, 2, FALSE()) * AE243 + VLOOKUP(AF243,Cennik!$A$4:$B488, 2, FALSE()) * AG243 + VLOOKUP(AH243,Cennik!$A$4:$B488, 2, FALSE()) * AI243 + VLOOKUP(AJ243,Cennik!$A$4:$B488, 2, FALSE()) * AK243 + VLOOKUP(AL243,Cennik!$A$4:$B488, 2, FALSE()) * AM243 + VLOOKUP("Stamina",Cennik!$A$4:$B488,2,FALSE()) * L243,"Brak wartości")</f>
        <v>Brak wartości</v>
      </c>
      <c r="F243" s="18" t="s">
        <v>4507</v>
      </c>
      <c r="G243" s="18">
        <v>1</v>
      </c>
      <c r="H243" s="18" t="s">
        <v>4506</v>
      </c>
      <c r="I243" s="18" t="s">
        <v>13544</v>
      </c>
      <c r="J243" s="18">
        <v>1.5</v>
      </c>
      <c r="K243" s="18">
        <v>5</v>
      </c>
      <c r="L243" s="18">
        <v>10</v>
      </c>
      <c r="M243" s="18" t="s">
        <v>12693</v>
      </c>
      <c r="N243" s="676" t="s">
        <v>40</v>
      </c>
      <c r="O243" s="676"/>
      <c r="P243" s="184" t="s">
        <v>500</v>
      </c>
      <c r="Q243" s="184">
        <v>3</v>
      </c>
      <c r="R243" s="677" t="s">
        <v>460</v>
      </c>
      <c r="S243" s="677">
        <v>1</v>
      </c>
      <c r="T243" s="675" t="s">
        <v>40</v>
      </c>
      <c r="U243" s="675"/>
      <c r="V243" s="674" t="s">
        <v>40</v>
      </c>
      <c r="W243" s="674"/>
      <c r="X243" s="674" t="s">
        <v>40</v>
      </c>
      <c r="Y243" s="672"/>
      <c r="Z243" s="678" t="s">
        <v>40</v>
      </c>
      <c r="AA243" s="678"/>
      <c r="AB243" s="679" t="s">
        <v>40</v>
      </c>
      <c r="AC243" s="679"/>
      <c r="AD243" s="680" t="s">
        <v>40</v>
      </c>
      <c r="AE243" s="680"/>
      <c r="AF243" s="681" t="s">
        <v>40</v>
      </c>
      <c r="AG243" s="681"/>
      <c r="AH243" s="18" t="s">
        <v>40</v>
      </c>
      <c r="AI243" s="18"/>
      <c r="AJ243" s="184" t="s">
        <v>40</v>
      </c>
      <c r="AK243" s="184"/>
      <c r="AL243" s="677" t="s">
        <v>40</v>
      </c>
      <c r="AM243" s="677"/>
    </row>
    <row r="244" spans="1:39" ht="12.75">
      <c r="A244" s="831" t="s">
        <v>3314</v>
      </c>
      <c r="B244" s="763" t="s">
        <v>4378</v>
      </c>
      <c r="C244" s="680">
        <v>1</v>
      </c>
      <c r="D244" s="54" t="e">
        <f t="shared" ca="1" si="37"/>
        <v>#VALUE!</v>
      </c>
      <c r="E244" s="54" t="str">
        <f ca="1">IFERROR(VLOOKUP(P244,Cennik!$A$4:$B488, 2, FALSE()) * Q244 + VLOOKUP(R244,Cennik!$A$4:$B488, 2, FALSE()) * S244 + VLOOKUP(T244,Cennik!$A$4:$B488, 2, FALSE()) * U244 + VLOOKUP(V244,Cennik!$A$4:$B488, 2, FALSE()) * W244 + VLOOKUP(X244,Cennik!$A$4:$B488, 2, FALSE()) * Y244 + VLOOKUP(Z244,Cennik!$A$4:$B488, 2, FALSE()) * AA244 + VLOOKUP(AB244,Cennik!$A$4:$B488, 2, FALSE()) * AC244 + VLOOKUP(AD244,Cennik!$A$4:$B488, 2, FALSE()) * AE244 + VLOOKUP(AF244,Cennik!$A$4:$B488, 2, FALSE()) * AG244 + VLOOKUP(AH244,Cennik!$A$4:$B488, 2, FALSE()) * AI244 + VLOOKUP(AJ244,Cennik!$A$4:$B488, 2, FALSE()) * AK244 + VLOOKUP(AL244,Cennik!$A$4:$B488, 2, FALSE()) * AM244 + VLOOKUP("Stamina",Cennik!$A$4:$B488,2,FALSE()) * L244,"Brak wartości")</f>
        <v>Brak wartości</v>
      </c>
      <c r="F244" s="18" t="s">
        <v>4250</v>
      </c>
      <c r="G244" s="18">
        <v>1</v>
      </c>
      <c r="H244" s="18" t="s">
        <v>4506</v>
      </c>
      <c r="I244" s="18" t="s">
        <v>13544</v>
      </c>
      <c r="J244" s="18">
        <v>1.5</v>
      </c>
      <c r="K244" s="18">
        <v>5</v>
      </c>
      <c r="L244" s="18">
        <v>10</v>
      </c>
      <c r="M244" s="18" t="s">
        <v>12693</v>
      </c>
      <c r="N244" s="676" t="s">
        <v>40</v>
      </c>
      <c r="O244" s="676"/>
      <c r="P244" s="184" t="s">
        <v>500</v>
      </c>
      <c r="Q244" s="184">
        <v>3</v>
      </c>
      <c r="R244" s="677" t="s">
        <v>4679</v>
      </c>
      <c r="S244" s="677">
        <v>1</v>
      </c>
      <c r="T244" s="675" t="s">
        <v>40</v>
      </c>
      <c r="U244" s="675"/>
      <c r="V244" s="674" t="s">
        <v>40</v>
      </c>
      <c r="W244" s="674"/>
      <c r="X244" s="674" t="s">
        <v>40</v>
      </c>
      <c r="Y244" s="672"/>
      <c r="Z244" s="678" t="s">
        <v>40</v>
      </c>
      <c r="AA244" s="678"/>
      <c r="AB244" s="679" t="s">
        <v>40</v>
      </c>
      <c r="AC244" s="679"/>
      <c r="AD244" s="680" t="s">
        <v>40</v>
      </c>
      <c r="AE244" s="680"/>
      <c r="AF244" s="681" t="s">
        <v>40</v>
      </c>
      <c r="AG244" s="681"/>
      <c r="AH244" s="18" t="s">
        <v>40</v>
      </c>
      <c r="AI244" s="18"/>
      <c r="AJ244" s="184" t="s">
        <v>40</v>
      </c>
      <c r="AK244" s="184"/>
      <c r="AL244" s="677" t="s">
        <v>40</v>
      </c>
      <c r="AM244" s="677"/>
    </row>
    <row r="245" spans="1:39" ht="12.75">
      <c r="A245" s="831" t="s">
        <v>3314</v>
      </c>
      <c r="B245" s="763" t="s">
        <v>4255</v>
      </c>
      <c r="C245" s="680">
        <v>1</v>
      </c>
      <c r="D245" s="54" t="e">
        <f t="shared" ca="1" si="37"/>
        <v>#VALUE!</v>
      </c>
      <c r="E245" s="54" t="str">
        <f ca="1">IFERROR(VLOOKUP(P245,Cennik!$A$4:$B488, 2, FALSE()) * Q245 + VLOOKUP(R245,Cennik!$A$4:$B488, 2, FALSE()) * S245 + VLOOKUP(T245,Cennik!$A$4:$B488, 2, FALSE()) * U245 + VLOOKUP(V245,Cennik!$A$4:$B488, 2, FALSE()) * W245 + VLOOKUP(X245,Cennik!$A$4:$B488, 2, FALSE()) * Y245 + VLOOKUP(Z245,Cennik!$A$4:$B488, 2, FALSE()) * AA245 + VLOOKUP(AB245,Cennik!$A$4:$B488, 2, FALSE()) * AC245 + VLOOKUP(AD245,Cennik!$A$4:$B488, 2, FALSE()) * AE245 + VLOOKUP(AF245,Cennik!$A$4:$B488, 2, FALSE()) * AG245 + VLOOKUP(AH245,Cennik!$A$4:$B488, 2, FALSE()) * AI245 + VLOOKUP(AJ245,Cennik!$A$4:$B488, 2, FALSE()) * AK245 + VLOOKUP(AL245,Cennik!$A$4:$B488, 2, FALSE()) * AM245 + VLOOKUP("Stamina",Cennik!$A$4:$B488,2,FALSE()) * L245,"Brak wartości")</f>
        <v>Brak wartości</v>
      </c>
      <c r="F245" s="18" t="s">
        <v>4250</v>
      </c>
      <c r="G245" s="18">
        <v>1</v>
      </c>
      <c r="H245" s="18" t="s">
        <v>4506</v>
      </c>
      <c r="I245" s="18" t="s">
        <v>13544</v>
      </c>
      <c r="J245" s="18">
        <v>2</v>
      </c>
      <c r="K245" s="18">
        <v>5</v>
      </c>
      <c r="L245" s="18">
        <v>10</v>
      </c>
      <c r="M245" s="18" t="s">
        <v>12693</v>
      </c>
      <c r="N245" s="676" t="s">
        <v>40</v>
      </c>
      <c r="O245" s="676"/>
      <c r="P245" s="184" t="s">
        <v>500</v>
      </c>
      <c r="Q245" s="184">
        <v>3</v>
      </c>
      <c r="R245" s="677" t="s">
        <v>4739</v>
      </c>
      <c r="S245" s="677">
        <v>1</v>
      </c>
      <c r="T245" s="675" t="s">
        <v>40</v>
      </c>
      <c r="U245" s="675"/>
      <c r="V245" s="674" t="s">
        <v>40</v>
      </c>
      <c r="W245" s="674"/>
      <c r="X245" s="674" t="s">
        <v>40</v>
      </c>
      <c r="Y245" s="672"/>
      <c r="Z245" s="678" t="s">
        <v>40</v>
      </c>
      <c r="AA245" s="678"/>
      <c r="AB245" s="679" t="s">
        <v>40</v>
      </c>
      <c r="AC245" s="679"/>
      <c r="AD245" s="680" t="s">
        <v>40</v>
      </c>
      <c r="AE245" s="680"/>
      <c r="AF245" s="681" t="s">
        <v>40</v>
      </c>
      <c r="AG245" s="681"/>
      <c r="AH245" s="18" t="s">
        <v>40</v>
      </c>
      <c r="AI245" s="18"/>
      <c r="AJ245" s="184" t="s">
        <v>40</v>
      </c>
      <c r="AK245" s="184"/>
      <c r="AL245" s="677" t="s">
        <v>40</v>
      </c>
      <c r="AM245" s="677"/>
    </row>
    <row r="246" spans="1:39" ht="12.75">
      <c r="A246" s="831" t="s">
        <v>3314</v>
      </c>
      <c r="B246" s="763" t="s">
        <v>4511</v>
      </c>
      <c r="C246" s="680">
        <v>1</v>
      </c>
      <c r="D246" s="54" t="e">
        <f t="shared" ca="1" si="37"/>
        <v>#VALUE!</v>
      </c>
      <c r="E246" s="54" t="str">
        <f ca="1">IFERROR(VLOOKUP(P246,Cennik!$A$4:$B488, 2, FALSE()) * Q246 + VLOOKUP(R246,Cennik!$A$4:$B488, 2, FALSE()) * S246 + VLOOKUP(T246,Cennik!$A$4:$B488, 2, FALSE()) * U246 + VLOOKUP(V246,Cennik!$A$4:$B488, 2, FALSE()) * W246 + VLOOKUP(X246,Cennik!$A$4:$B488, 2, FALSE()) * Y246 + VLOOKUP(Z246,Cennik!$A$4:$B488, 2, FALSE()) * AA246 + VLOOKUP(AB246,Cennik!$A$4:$B488, 2, FALSE()) * AC246 + VLOOKUP(AD246,Cennik!$A$4:$B488, 2, FALSE()) * AE246 + VLOOKUP(AF246,Cennik!$A$4:$B488, 2, FALSE()) * AG246 + VLOOKUP(AH246,Cennik!$A$4:$B488, 2, FALSE()) * AI246 + VLOOKUP(AJ246,Cennik!$A$4:$B488, 2, FALSE()) * AK246 + VLOOKUP(AL246,Cennik!$A$4:$B488, 2, FALSE()) * AM246 + VLOOKUP("Stamina",Cennik!$A$4:$B488,2,FALSE()) * L246,"Brak wartości")</f>
        <v>Brak wartości</v>
      </c>
      <c r="F246" s="18" t="s">
        <v>4250</v>
      </c>
      <c r="G246" s="18">
        <v>1</v>
      </c>
      <c r="H246" s="18" t="s">
        <v>4506</v>
      </c>
      <c r="I246" s="18" t="s">
        <v>13544</v>
      </c>
      <c r="J246" s="18">
        <v>1.5</v>
      </c>
      <c r="K246" s="18">
        <v>5</v>
      </c>
      <c r="L246" s="18">
        <v>10</v>
      </c>
      <c r="M246" s="18" t="s">
        <v>12693</v>
      </c>
      <c r="N246" s="676" t="s">
        <v>40</v>
      </c>
      <c r="O246" s="676"/>
      <c r="P246" s="184" t="s">
        <v>500</v>
      </c>
      <c r="Q246" s="184">
        <v>3</v>
      </c>
      <c r="R246" s="677" t="s">
        <v>4679</v>
      </c>
      <c r="S246" s="677">
        <v>1</v>
      </c>
      <c r="T246" s="675" t="s">
        <v>40</v>
      </c>
      <c r="U246" s="675"/>
      <c r="V246" s="674" t="s">
        <v>40</v>
      </c>
      <c r="W246" s="674"/>
      <c r="X246" s="674" t="s">
        <v>40</v>
      </c>
      <c r="Y246" s="672"/>
      <c r="Z246" s="678" t="s">
        <v>40</v>
      </c>
      <c r="AA246" s="678"/>
      <c r="AB246" s="679" t="s">
        <v>40</v>
      </c>
      <c r="AC246" s="679"/>
      <c r="AD246" s="680" t="s">
        <v>40</v>
      </c>
      <c r="AE246" s="680"/>
      <c r="AF246" s="681" t="s">
        <v>40</v>
      </c>
      <c r="AG246" s="681"/>
      <c r="AH246" s="18" t="s">
        <v>40</v>
      </c>
      <c r="AI246" s="18"/>
      <c r="AJ246" s="184" t="s">
        <v>40</v>
      </c>
      <c r="AK246" s="184"/>
      <c r="AL246" s="677" t="s">
        <v>40</v>
      </c>
      <c r="AM246" s="677"/>
    </row>
    <row r="247" spans="1:39" ht="12.75">
      <c r="A247" s="831" t="s">
        <v>3314</v>
      </c>
      <c r="B247" s="852" t="s">
        <v>4515</v>
      </c>
      <c r="C247" s="680">
        <v>1</v>
      </c>
      <c r="D247" s="54" t="e">
        <f t="shared" ca="1" si="37"/>
        <v>#VALUE!</v>
      </c>
      <c r="E247" s="54" t="str">
        <f ca="1">IFERROR(VLOOKUP(P247,Cennik!$A$4:$B488, 2, FALSE()) * Q247 + VLOOKUP(R247,Cennik!$A$4:$B488, 2, FALSE()) * S247 + VLOOKUP(T247,Cennik!$A$4:$B488, 2, FALSE()) * U247 + VLOOKUP(V247,Cennik!$A$4:$B488, 2, FALSE()) * W247 + VLOOKUP(X247,Cennik!$A$4:$B488, 2, FALSE()) * Y247 + VLOOKUP(Z247,Cennik!$A$4:$B488, 2, FALSE()) * AA247 + VLOOKUP(AB247,Cennik!$A$4:$B488, 2, FALSE()) * AC247 + VLOOKUP(AD247,Cennik!$A$4:$B488, 2, FALSE()) * AE247 + VLOOKUP(AF247,Cennik!$A$4:$B488, 2, FALSE()) * AG247 + VLOOKUP(AH247,Cennik!$A$4:$B488, 2, FALSE()) * AI247 + VLOOKUP(AJ247,Cennik!$A$4:$B488, 2, FALSE()) * AK247 + VLOOKUP(AL247,Cennik!$A$4:$B488, 2, FALSE()) * AM247 + VLOOKUP("Stamina",Cennik!$A$4:$B488,2,FALSE()) * L247,"Brak wartości")</f>
        <v>Brak wartości</v>
      </c>
      <c r="F247" s="18" t="s">
        <v>4516</v>
      </c>
      <c r="G247" s="18">
        <v>1</v>
      </c>
      <c r="H247" s="18" t="s">
        <v>4506</v>
      </c>
      <c r="I247" s="18" t="s">
        <v>13544</v>
      </c>
      <c r="J247" s="18">
        <v>1</v>
      </c>
      <c r="K247" s="18">
        <v>5</v>
      </c>
      <c r="L247" s="18">
        <v>5</v>
      </c>
      <c r="M247" s="18" t="s">
        <v>12693</v>
      </c>
      <c r="N247" s="676" t="s">
        <v>40</v>
      </c>
      <c r="O247" s="676"/>
      <c r="P247" s="184" t="s">
        <v>500</v>
      </c>
      <c r="Q247" s="184">
        <v>3</v>
      </c>
      <c r="R247" s="677" t="s">
        <v>4679</v>
      </c>
      <c r="S247" s="677">
        <v>1</v>
      </c>
      <c r="T247" s="675" t="s">
        <v>40</v>
      </c>
      <c r="U247" s="675"/>
      <c r="V247" s="674" t="s">
        <v>40</v>
      </c>
      <c r="W247" s="674"/>
      <c r="X247" s="674" t="s">
        <v>40</v>
      </c>
      <c r="Y247" s="672"/>
      <c r="Z247" s="678" t="s">
        <v>40</v>
      </c>
      <c r="AA247" s="678"/>
      <c r="AB247" s="679" t="s">
        <v>40</v>
      </c>
      <c r="AC247" s="679"/>
      <c r="AD247" s="680" t="s">
        <v>40</v>
      </c>
      <c r="AE247" s="680"/>
      <c r="AF247" s="681" t="s">
        <v>40</v>
      </c>
      <c r="AG247" s="681"/>
      <c r="AH247" s="18" t="s">
        <v>40</v>
      </c>
      <c r="AI247" s="18"/>
      <c r="AJ247" s="184" t="s">
        <v>40</v>
      </c>
      <c r="AK247" s="184"/>
      <c r="AL247" s="677" t="s">
        <v>40</v>
      </c>
      <c r="AM247" s="677"/>
    </row>
    <row r="248" spans="1:39" ht="12.75">
      <c r="A248" s="831" t="s">
        <v>3314</v>
      </c>
      <c r="B248" s="763" t="s">
        <v>4374</v>
      </c>
      <c r="C248" s="680">
        <v>1</v>
      </c>
      <c r="D248" s="54" t="e">
        <f t="shared" ca="1" si="37"/>
        <v>#VALUE!</v>
      </c>
      <c r="E248" s="54" t="str">
        <f ca="1">IFERROR(VLOOKUP(P248,Cennik!$A$4:$B488, 2, FALSE()) * Q248 + VLOOKUP(R248,Cennik!$A$4:$B488, 2, FALSE()) * S248 + VLOOKUP(T248,Cennik!$A$4:$B488, 2, FALSE()) * U248 + VLOOKUP(V248,Cennik!$A$4:$B488, 2, FALSE()) * W248 + VLOOKUP(X248,Cennik!$A$4:$B488, 2, FALSE()) * Y248 + VLOOKUP(Z248,Cennik!$A$4:$B488, 2, FALSE()) * AA248 + VLOOKUP(AB248,Cennik!$A$4:$B488, 2, FALSE()) * AC248 + VLOOKUP(AD248,Cennik!$A$4:$B488, 2, FALSE()) * AE248 + VLOOKUP(AF248,Cennik!$A$4:$B488, 2, FALSE()) * AG248 + VLOOKUP(AH248,Cennik!$A$4:$B488, 2, FALSE()) * AI248 + VLOOKUP(AJ248,Cennik!$A$4:$B488, 2, FALSE()) * AK248 + VLOOKUP(AL248,Cennik!$A$4:$B488, 2, FALSE()) * AM248 + VLOOKUP("Stamina",Cennik!$A$4:$B488,2,FALSE()) * L248,"Brak wartości")</f>
        <v>Brak wartości</v>
      </c>
      <c r="F248" s="18" t="s">
        <v>4250</v>
      </c>
      <c r="G248" s="18">
        <v>1</v>
      </c>
      <c r="H248" s="18" t="s">
        <v>4506</v>
      </c>
      <c r="I248" s="18" t="s">
        <v>13544</v>
      </c>
      <c r="J248" s="18">
        <v>2</v>
      </c>
      <c r="K248" s="18">
        <v>5</v>
      </c>
      <c r="L248" s="18">
        <v>10</v>
      </c>
      <c r="M248" s="18" t="s">
        <v>12693</v>
      </c>
      <c r="N248" s="676" t="s">
        <v>40</v>
      </c>
      <c r="O248" s="676"/>
      <c r="P248" s="184" t="s">
        <v>500</v>
      </c>
      <c r="Q248" s="184">
        <v>3</v>
      </c>
      <c r="R248" s="677" t="s">
        <v>4679</v>
      </c>
      <c r="S248" s="677">
        <v>1</v>
      </c>
      <c r="T248" s="675" t="s">
        <v>40</v>
      </c>
      <c r="U248" s="675"/>
      <c r="V248" s="674" t="s">
        <v>40</v>
      </c>
      <c r="W248" s="674"/>
      <c r="X248" s="674" t="s">
        <v>40</v>
      </c>
      <c r="Y248" s="672"/>
      <c r="Z248" s="678" t="s">
        <v>40</v>
      </c>
      <c r="AA248" s="678"/>
      <c r="AB248" s="679" t="s">
        <v>40</v>
      </c>
      <c r="AC248" s="679"/>
      <c r="AD248" s="680" t="s">
        <v>40</v>
      </c>
      <c r="AE248" s="680"/>
      <c r="AF248" s="681" t="s">
        <v>40</v>
      </c>
      <c r="AG248" s="681"/>
      <c r="AH248" s="18" t="s">
        <v>40</v>
      </c>
      <c r="AI248" s="18"/>
      <c r="AJ248" s="184" t="s">
        <v>40</v>
      </c>
      <c r="AK248" s="184"/>
      <c r="AL248" s="677" t="s">
        <v>40</v>
      </c>
      <c r="AM248" s="677"/>
    </row>
    <row r="249" spans="1:39" ht="12.75">
      <c r="A249" s="831" t="s">
        <v>3314</v>
      </c>
      <c r="B249" s="763" t="s">
        <v>4520</v>
      </c>
      <c r="C249" s="680">
        <v>1</v>
      </c>
      <c r="D249" s="54" t="e">
        <f t="shared" ca="1" si="37"/>
        <v>#VALUE!</v>
      </c>
      <c r="E249" s="54" t="str">
        <f ca="1">IFERROR(VLOOKUP(P249,Cennik!$A$4:$B488, 2, FALSE()) * Q249 + VLOOKUP(R249,Cennik!$A$4:$B488, 2, FALSE()) * S249 + VLOOKUP(T249,Cennik!$A$4:$B488, 2, FALSE()) * U249 + VLOOKUP(V249,Cennik!$A$4:$B488, 2, FALSE()) * W249 + VLOOKUP(X249,Cennik!$A$4:$B488, 2, FALSE()) * Y249 + VLOOKUP(Z249,Cennik!$A$4:$B488, 2, FALSE()) * AA249 + VLOOKUP(AB249,Cennik!$A$4:$B488, 2, FALSE()) * AC249 + VLOOKUP(AD249,Cennik!$A$4:$B488, 2, FALSE()) * AE249 + VLOOKUP(AF249,Cennik!$A$4:$B488, 2, FALSE()) * AG249 + VLOOKUP(AH249,Cennik!$A$4:$B488, 2, FALSE()) * AI249 + VLOOKUP(AJ249,Cennik!$A$4:$B488, 2, FALSE()) * AK249 + VLOOKUP(AL249,Cennik!$A$4:$B488, 2, FALSE()) * AM249 + VLOOKUP("Stamina",Cennik!$A$4:$B488,2,FALSE()) * L249,"Brak wartości")</f>
        <v>Brak wartości</v>
      </c>
      <c r="F249" s="18" t="s">
        <v>4521</v>
      </c>
      <c r="G249" s="18">
        <v>1</v>
      </c>
      <c r="H249" s="18" t="s">
        <v>4506</v>
      </c>
      <c r="I249" s="18" t="s">
        <v>13544</v>
      </c>
      <c r="J249" s="18">
        <v>0.5</v>
      </c>
      <c r="K249" s="18">
        <v>5</v>
      </c>
      <c r="L249" s="18">
        <v>5</v>
      </c>
      <c r="M249" s="18" t="s">
        <v>12693</v>
      </c>
      <c r="N249" s="676" t="s">
        <v>40</v>
      </c>
      <c r="O249" s="676"/>
      <c r="P249" s="184" t="s">
        <v>4679</v>
      </c>
      <c r="Q249" s="184">
        <v>1</v>
      </c>
      <c r="R249" s="677" t="s">
        <v>40</v>
      </c>
      <c r="S249" s="677"/>
      <c r="T249" s="675" t="s">
        <v>40</v>
      </c>
      <c r="U249" s="675"/>
      <c r="V249" s="674" t="s">
        <v>40</v>
      </c>
      <c r="W249" s="674"/>
      <c r="X249" s="674" t="s">
        <v>40</v>
      </c>
      <c r="Y249" s="672"/>
      <c r="Z249" s="678" t="s">
        <v>40</v>
      </c>
      <c r="AA249" s="678"/>
      <c r="AB249" s="679" t="s">
        <v>40</v>
      </c>
      <c r="AC249" s="679"/>
      <c r="AD249" s="680" t="s">
        <v>40</v>
      </c>
      <c r="AE249" s="680"/>
      <c r="AF249" s="681" t="s">
        <v>40</v>
      </c>
      <c r="AG249" s="681"/>
      <c r="AH249" s="18" t="s">
        <v>40</v>
      </c>
      <c r="AI249" s="18"/>
      <c r="AJ249" s="184" t="s">
        <v>40</v>
      </c>
      <c r="AK249" s="184"/>
      <c r="AL249" s="677" t="s">
        <v>40</v>
      </c>
      <c r="AM249" s="677"/>
    </row>
    <row r="250" spans="1:39" ht="12.75">
      <c r="A250" s="831" t="s">
        <v>3314</v>
      </c>
      <c r="B250" s="763" t="s">
        <v>4523</v>
      </c>
      <c r="C250" s="680">
        <v>1</v>
      </c>
      <c r="D250" s="54" t="e">
        <f t="shared" ca="1" si="37"/>
        <v>#VALUE!</v>
      </c>
      <c r="E250" s="54" t="str">
        <f ca="1">IFERROR(VLOOKUP(P250,Cennik!$A$4:$B488, 2, FALSE()) * Q250 + VLOOKUP(R250,Cennik!$A$4:$B488, 2, FALSE()) * S250 + VLOOKUP(T250,Cennik!$A$4:$B488, 2, FALSE()) * U250 + VLOOKUP(V250,Cennik!$A$4:$B488, 2, FALSE()) * W250 + VLOOKUP(X250,Cennik!$A$4:$B488, 2, FALSE()) * Y250 + VLOOKUP(Z250,Cennik!$A$4:$B488, 2, FALSE()) * AA250 + VLOOKUP(AB250,Cennik!$A$4:$B488, 2, FALSE()) * AC250 + VLOOKUP(AD250,Cennik!$A$4:$B488, 2, FALSE()) * AE250 + VLOOKUP(AF250,Cennik!$A$4:$B488, 2, FALSE()) * AG250 + VLOOKUP(AH250,Cennik!$A$4:$B488, 2, FALSE()) * AI250 + VLOOKUP(AJ250,Cennik!$A$4:$B488, 2, FALSE()) * AK250 + VLOOKUP(AL250,Cennik!$A$4:$B488, 2, FALSE()) * AM250 + VLOOKUP("Stamina",Cennik!$A$4:$B488,2,FALSE()) * L250,"Brak wartości")</f>
        <v>Brak wartości</v>
      </c>
      <c r="F250" s="18" t="s">
        <v>4524</v>
      </c>
      <c r="G250" s="18">
        <v>1</v>
      </c>
      <c r="H250" s="18" t="s">
        <v>4506</v>
      </c>
      <c r="I250" s="18"/>
      <c r="J250" s="18">
        <v>1</v>
      </c>
      <c r="K250" s="18">
        <v>5</v>
      </c>
      <c r="L250" s="18">
        <v>5</v>
      </c>
      <c r="M250" s="18" t="s">
        <v>12693</v>
      </c>
      <c r="N250" s="676" t="s">
        <v>40</v>
      </c>
      <c r="O250" s="676"/>
      <c r="P250" s="184" t="s">
        <v>500</v>
      </c>
      <c r="Q250" s="184">
        <v>3</v>
      </c>
      <c r="R250" s="677" t="s">
        <v>4739</v>
      </c>
      <c r="S250" s="677">
        <v>1</v>
      </c>
      <c r="T250" s="675" t="s">
        <v>40</v>
      </c>
      <c r="U250" s="675"/>
      <c r="V250" s="674" t="s">
        <v>40</v>
      </c>
      <c r="W250" s="674"/>
      <c r="X250" s="674" t="s">
        <v>40</v>
      </c>
      <c r="Y250" s="672"/>
      <c r="Z250" s="678" t="s">
        <v>40</v>
      </c>
      <c r="AA250" s="678"/>
      <c r="AB250" s="679" t="s">
        <v>40</v>
      </c>
      <c r="AC250" s="679"/>
      <c r="AD250" s="680" t="s">
        <v>40</v>
      </c>
      <c r="AE250" s="680"/>
      <c r="AF250" s="681" t="s">
        <v>40</v>
      </c>
      <c r="AG250" s="681"/>
      <c r="AH250" s="18" t="s">
        <v>40</v>
      </c>
      <c r="AI250" s="18"/>
      <c r="AJ250" s="184" t="s">
        <v>40</v>
      </c>
      <c r="AK250" s="184"/>
      <c r="AL250" s="677" t="s">
        <v>40</v>
      </c>
      <c r="AM250" s="677"/>
    </row>
    <row r="251" spans="1:39" ht="12.75">
      <c r="A251" s="831" t="s">
        <v>3314</v>
      </c>
      <c r="B251" s="763" t="s">
        <v>4249</v>
      </c>
      <c r="C251" s="680">
        <v>1</v>
      </c>
      <c r="D251" s="54">
        <f t="shared" si="37"/>
        <v>12.7</v>
      </c>
      <c r="E251" s="54">
        <f>IFERROR(VLOOKUP(P251,Cennik!$A$4:$B488, 2, FALSE()) * Q251 + VLOOKUP(R251,Cennik!$A$4:$B488, 2, FALSE()) * S251 + VLOOKUP(T251,Cennik!$A$4:$B488, 2, FALSE()) * U251 + VLOOKUP(V251,Cennik!$A$4:$B488, 2, FALSE()) * W251 + VLOOKUP(X251,Cennik!$A$4:$B488, 2, FALSE()) * Y251 + VLOOKUP(Z251,Cennik!$A$4:$B488, 2, FALSE()) * AA251 + VLOOKUP(AB251,Cennik!$A$4:$B488, 2, FALSE()) * AC251 + VLOOKUP(AD251,Cennik!$A$4:$B488, 2, FALSE()) * AE251 + VLOOKUP(AF251,Cennik!$A$4:$B488, 2, FALSE()) * AG251 + VLOOKUP(AH251,Cennik!$A$4:$B488, 2, FALSE()) * AI251 + VLOOKUP(AJ251,Cennik!$A$4:$B488, 2, FALSE()) * AK251 + VLOOKUP(AL251,Cennik!$A$4:$B488, 2, FALSE()) * AM251 + VLOOKUP("Stamina",Cennik!$A$4:$B488,2,FALSE()) * L251,"Brak wartości")</f>
        <v>12.7</v>
      </c>
      <c r="F251" s="18" t="s">
        <v>4250</v>
      </c>
      <c r="G251" s="18">
        <v>1</v>
      </c>
      <c r="H251" s="18" t="s">
        <v>4506</v>
      </c>
      <c r="I251" s="18" t="s">
        <v>13544</v>
      </c>
      <c r="J251" s="18">
        <v>1.5</v>
      </c>
      <c r="K251" s="18">
        <v>5</v>
      </c>
      <c r="L251" s="18">
        <v>10</v>
      </c>
      <c r="M251" s="18" t="s">
        <v>12693</v>
      </c>
      <c r="N251" s="676" t="s">
        <v>40</v>
      </c>
      <c r="O251" s="676"/>
      <c r="P251" s="184" t="s">
        <v>500</v>
      </c>
      <c r="Q251" s="184">
        <v>4</v>
      </c>
      <c r="R251" s="677" t="s">
        <v>40</v>
      </c>
      <c r="S251" s="677"/>
      <c r="T251" s="675" t="s">
        <v>40</v>
      </c>
      <c r="U251" s="675"/>
      <c r="V251" s="674" t="s">
        <v>40</v>
      </c>
      <c r="W251" s="674"/>
      <c r="X251" s="674" t="s">
        <v>40</v>
      </c>
      <c r="Y251" s="672"/>
      <c r="Z251" s="678" t="s">
        <v>40</v>
      </c>
      <c r="AA251" s="678"/>
      <c r="AB251" s="679" t="s">
        <v>40</v>
      </c>
      <c r="AC251" s="679"/>
      <c r="AD251" s="680" t="s">
        <v>40</v>
      </c>
      <c r="AE251" s="680"/>
      <c r="AF251" s="681" t="s">
        <v>40</v>
      </c>
      <c r="AG251" s="681"/>
      <c r="AH251" s="18" t="s">
        <v>40</v>
      </c>
      <c r="AI251" s="18"/>
      <c r="AJ251" s="184" t="s">
        <v>40</v>
      </c>
      <c r="AK251" s="184"/>
      <c r="AL251" s="677" t="s">
        <v>40</v>
      </c>
      <c r="AM251" s="677"/>
    </row>
    <row r="252" spans="1:39" ht="15" customHeight="1">
      <c r="A252" s="831" t="s">
        <v>3314</v>
      </c>
      <c r="B252" s="852" t="s">
        <v>4528</v>
      </c>
      <c r="C252" s="680">
        <v>1</v>
      </c>
      <c r="D252" s="54" t="e">
        <f t="shared" ca="1" si="37"/>
        <v>#VALUE!</v>
      </c>
      <c r="E252" s="54" t="str">
        <f ca="1">IFERROR(VLOOKUP(P252,Cennik!$A$4:$B488, 2, FALSE()) * Q252 + VLOOKUP(R252,Cennik!$A$4:$B488, 2, FALSE()) * S252 + VLOOKUP(T252,Cennik!$A$4:$B488, 2, FALSE()) * U252 + VLOOKUP(V252,Cennik!$A$4:$B488, 2, FALSE()) * W252 + VLOOKUP(X252,Cennik!$A$4:$B488, 2, FALSE()) * Y252 + VLOOKUP(Z252,Cennik!$A$4:$B488, 2, FALSE()) * AA252 + VLOOKUP(AB252,Cennik!$A$4:$B488, 2, FALSE()) * AC252 + VLOOKUP(AD252,Cennik!$A$4:$B488, 2, FALSE()) * AE252 + VLOOKUP(AF252,Cennik!$A$4:$B488, 2, FALSE()) * AG252 + VLOOKUP(AH252,Cennik!$A$4:$B488, 2, FALSE()) * AI252 + VLOOKUP(AJ252,Cennik!$A$4:$B488, 2, FALSE()) * AK252 + VLOOKUP(AL252,Cennik!$A$4:$B488, 2, FALSE()) * AM252 + VLOOKUP("Stamina",Cennik!$A$4:$B488,2,FALSE()) * L252,"Brak wartości")</f>
        <v>Brak wartości</v>
      </c>
      <c r="F252" s="18" t="s">
        <v>4529</v>
      </c>
      <c r="G252" s="18">
        <v>1</v>
      </c>
      <c r="H252" s="18" t="s">
        <v>4506</v>
      </c>
      <c r="I252" s="18" t="s">
        <v>13544</v>
      </c>
      <c r="J252" s="18">
        <v>2</v>
      </c>
      <c r="K252" s="18">
        <v>5</v>
      </c>
      <c r="L252" s="18">
        <v>10</v>
      </c>
      <c r="M252" s="18" t="s">
        <v>12693</v>
      </c>
      <c r="N252" s="676" t="s">
        <v>40</v>
      </c>
      <c r="O252" s="676"/>
      <c r="P252" s="184" t="s">
        <v>500</v>
      </c>
      <c r="Q252" s="184">
        <v>3</v>
      </c>
      <c r="R252" s="677" t="s">
        <v>4679</v>
      </c>
      <c r="S252" s="677">
        <v>1</v>
      </c>
      <c r="T252" s="675" t="s">
        <v>40</v>
      </c>
      <c r="U252" s="675"/>
      <c r="V252" s="674" t="s">
        <v>40</v>
      </c>
      <c r="W252" s="674"/>
      <c r="X252" s="674" t="s">
        <v>40</v>
      </c>
      <c r="Y252" s="672"/>
      <c r="Z252" s="678" t="s">
        <v>40</v>
      </c>
      <c r="AA252" s="678"/>
      <c r="AB252" s="679" t="s">
        <v>40</v>
      </c>
      <c r="AC252" s="679"/>
      <c r="AD252" s="680" t="s">
        <v>40</v>
      </c>
      <c r="AE252" s="680"/>
      <c r="AF252" s="681" t="s">
        <v>40</v>
      </c>
      <c r="AG252" s="681"/>
      <c r="AH252" s="18" t="s">
        <v>40</v>
      </c>
      <c r="AI252" s="18"/>
      <c r="AJ252" s="184" t="s">
        <v>40</v>
      </c>
      <c r="AK252" s="184"/>
      <c r="AL252" s="677" t="s">
        <v>40</v>
      </c>
      <c r="AM252" s="677"/>
    </row>
    <row r="253" spans="1:39" ht="12.75">
      <c r="A253" s="831" t="s">
        <v>3314</v>
      </c>
      <c r="B253" s="763" t="s">
        <v>4531</v>
      </c>
      <c r="C253" s="680">
        <v>1</v>
      </c>
      <c r="D253" s="54" t="e">
        <f t="shared" ca="1" si="37"/>
        <v>#VALUE!</v>
      </c>
      <c r="E253" s="54" t="str">
        <f ca="1">IFERROR(VLOOKUP(P253,Cennik!$A$4:$B488, 2, FALSE()) * Q253 + VLOOKUP(R253,Cennik!$A$4:$B488, 2, FALSE()) * S253 + VLOOKUP(T253,Cennik!$A$4:$B488, 2, FALSE()) * U253 + VLOOKUP(V253,Cennik!$A$4:$B488, 2, FALSE()) * W253 + VLOOKUP(X253,Cennik!$A$4:$B488, 2, FALSE()) * Y253 + VLOOKUP(Z253,Cennik!$A$4:$B488, 2, FALSE()) * AA253 + VLOOKUP(AB253,Cennik!$A$4:$B488, 2, FALSE()) * AC253 + VLOOKUP(AD253,Cennik!$A$4:$B488, 2, FALSE()) * AE253 + VLOOKUP(AF253,Cennik!$A$4:$B488, 2, FALSE()) * AG253 + VLOOKUP(AH253,Cennik!$A$4:$B488, 2, FALSE()) * AI253 + VLOOKUP(AJ253,Cennik!$A$4:$B488, 2, FALSE()) * AK253 + VLOOKUP(AL253,Cennik!$A$4:$B488, 2, FALSE()) * AM253 + VLOOKUP("Stamina",Cennik!$A$4:$B488,2,FALSE()) * L253,"Brak wartości")</f>
        <v>Brak wartości</v>
      </c>
      <c r="F253" s="18" t="s">
        <v>4532</v>
      </c>
      <c r="G253" s="18">
        <v>1</v>
      </c>
      <c r="H253" s="18" t="s">
        <v>4506</v>
      </c>
      <c r="I253" s="18" t="s">
        <v>13544</v>
      </c>
      <c r="J253" s="18">
        <v>0.5</v>
      </c>
      <c r="K253" s="18">
        <v>5</v>
      </c>
      <c r="L253" s="18">
        <v>5</v>
      </c>
      <c r="M253" s="18" t="s">
        <v>12693</v>
      </c>
      <c r="N253" s="676" t="s">
        <v>40</v>
      </c>
      <c r="O253" s="676"/>
      <c r="P253" s="184" t="s">
        <v>1196</v>
      </c>
      <c r="Q253" s="184">
        <v>1</v>
      </c>
      <c r="R253" s="677" t="s">
        <v>460</v>
      </c>
      <c r="S253" s="677">
        <v>1</v>
      </c>
      <c r="T253" s="675" t="s">
        <v>40</v>
      </c>
      <c r="U253" s="675"/>
      <c r="V253" s="674" t="s">
        <v>40</v>
      </c>
      <c r="W253" s="674"/>
      <c r="X253" s="674" t="s">
        <v>40</v>
      </c>
      <c r="Y253" s="672"/>
      <c r="Z253" s="678" t="s">
        <v>40</v>
      </c>
      <c r="AA253" s="678"/>
      <c r="AB253" s="679" t="s">
        <v>40</v>
      </c>
      <c r="AC253" s="679"/>
      <c r="AD253" s="680" t="s">
        <v>40</v>
      </c>
      <c r="AE253" s="680"/>
      <c r="AF253" s="681" t="s">
        <v>40</v>
      </c>
      <c r="AG253" s="681"/>
      <c r="AH253" s="18" t="s">
        <v>40</v>
      </c>
      <c r="AI253" s="18"/>
      <c r="AJ253" s="184" t="s">
        <v>40</v>
      </c>
      <c r="AK253" s="184"/>
      <c r="AL253" s="677" t="s">
        <v>40</v>
      </c>
      <c r="AM253" s="677"/>
    </row>
    <row r="254" spans="1:39" ht="12.75">
      <c r="A254" s="831" t="s">
        <v>3314</v>
      </c>
      <c r="B254" s="763" t="s">
        <v>4536</v>
      </c>
      <c r="C254" s="680">
        <v>1</v>
      </c>
      <c r="D254" s="54" t="e">
        <f t="shared" ca="1" si="37"/>
        <v>#VALUE!</v>
      </c>
      <c r="E254" s="54" t="str">
        <f ca="1">IFERROR(VLOOKUP(P254,Cennik!$A$4:$B488, 2, FALSE()) * Q254 + VLOOKUP(R254,Cennik!$A$4:$B488, 2, FALSE()) * S254 + VLOOKUP(T254,Cennik!$A$4:$B488, 2, FALSE()) * U254 + VLOOKUP(V254,Cennik!$A$4:$B488, 2, FALSE()) * W254 + VLOOKUP(X254,Cennik!$A$4:$B488, 2, FALSE()) * Y254 + VLOOKUP(Z254,Cennik!$A$4:$B488, 2, FALSE()) * AA254 + VLOOKUP(AB254,Cennik!$A$4:$B488, 2, FALSE()) * AC254 + VLOOKUP(AD254,Cennik!$A$4:$B488, 2, FALSE()) * AE254 + VLOOKUP(AF254,Cennik!$A$4:$B488, 2, FALSE()) * AG254 + VLOOKUP(AH254,Cennik!$A$4:$B488, 2, FALSE()) * AI254 + VLOOKUP(AJ254,Cennik!$A$4:$B488, 2, FALSE()) * AK254 + VLOOKUP(AL254,Cennik!$A$4:$B488, 2, FALSE()) * AM254 + VLOOKUP("Stamina",Cennik!$A$4:$B488,2,FALSE()) * L254,"Brak wartości")</f>
        <v>Brak wartości</v>
      </c>
      <c r="F254" s="18" t="s">
        <v>4537</v>
      </c>
      <c r="G254" s="18">
        <v>1</v>
      </c>
      <c r="H254" s="18" t="s">
        <v>4506</v>
      </c>
      <c r="I254" s="18" t="s">
        <v>13544</v>
      </c>
      <c r="J254" s="18">
        <v>0.25</v>
      </c>
      <c r="K254" s="18">
        <v>5</v>
      </c>
      <c r="L254" s="18">
        <v>5</v>
      </c>
      <c r="M254" s="18" t="s">
        <v>12693</v>
      </c>
      <c r="N254" s="676" t="s">
        <v>40</v>
      </c>
      <c r="O254" s="676"/>
      <c r="P254" s="184" t="s">
        <v>500</v>
      </c>
      <c r="Q254" s="184">
        <v>1</v>
      </c>
      <c r="R254" s="677" t="s">
        <v>4679</v>
      </c>
      <c r="S254" s="677">
        <v>1</v>
      </c>
      <c r="T254" s="675" t="s">
        <v>40</v>
      </c>
      <c r="U254" s="675"/>
      <c r="V254" s="674" t="s">
        <v>40</v>
      </c>
      <c r="W254" s="674"/>
      <c r="X254" s="674" t="s">
        <v>40</v>
      </c>
      <c r="Y254" s="672"/>
      <c r="Z254" s="678" t="s">
        <v>40</v>
      </c>
      <c r="AA254" s="678"/>
      <c r="AB254" s="679" t="s">
        <v>40</v>
      </c>
      <c r="AC254" s="679"/>
      <c r="AD254" s="680" t="s">
        <v>40</v>
      </c>
      <c r="AE254" s="680"/>
      <c r="AF254" s="681" t="s">
        <v>40</v>
      </c>
      <c r="AG254" s="681"/>
      <c r="AH254" s="18" t="s">
        <v>40</v>
      </c>
      <c r="AI254" s="18"/>
      <c r="AJ254" s="184" t="s">
        <v>40</v>
      </c>
      <c r="AK254" s="184"/>
      <c r="AL254" s="677" t="s">
        <v>40</v>
      </c>
      <c r="AM254" s="677"/>
    </row>
    <row r="255" spans="1:39" ht="12.75">
      <c r="A255" s="831" t="s">
        <v>3314</v>
      </c>
      <c r="B255" s="852" t="s">
        <v>4541</v>
      </c>
      <c r="C255" s="680">
        <v>1</v>
      </c>
      <c r="D255" s="54">
        <f t="shared" si="37"/>
        <v>15.85</v>
      </c>
      <c r="E255" s="54">
        <f>IFERROR(VLOOKUP(P255,Cennik!$A$4:$B488, 2, FALSE()) * Q255 + VLOOKUP(R255,Cennik!$A$4:$B488, 2, FALSE()) * S255 + VLOOKUP(T255,Cennik!$A$4:$B488, 2, FALSE()) * U255 + VLOOKUP(V255,Cennik!$A$4:$B488, 2, FALSE()) * W255 + VLOOKUP(X255,Cennik!$A$4:$B488, 2, FALSE()) * Y255 + VLOOKUP(Z255,Cennik!$A$4:$B488, 2, FALSE()) * AA255 + VLOOKUP(AB255,Cennik!$A$4:$B488, 2, FALSE()) * AC255 + VLOOKUP(AD255,Cennik!$A$4:$B488, 2, FALSE()) * AE255 + VLOOKUP(AF255,Cennik!$A$4:$B488, 2, FALSE()) * AG255 + VLOOKUP(AH255,Cennik!$A$4:$B488, 2, FALSE()) * AI255 + VLOOKUP(AJ255,Cennik!$A$4:$B488, 2, FALSE()) * AK255 + VLOOKUP(AL255,Cennik!$A$4:$B488, 2, FALSE()) * AM255 + VLOOKUP("Stamina",Cennik!$A$4:$B488,2,FALSE()) * L255,"Brak wartości")</f>
        <v>15.85</v>
      </c>
      <c r="F255" s="18" t="s">
        <v>4542</v>
      </c>
      <c r="G255" s="18">
        <v>1</v>
      </c>
      <c r="H255" s="18" t="s">
        <v>4506</v>
      </c>
      <c r="I255" s="18" t="s">
        <v>13544</v>
      </c>
      <c r="J255" s="18">
        <v>0.3</v>
      </c>
      <c r="K255" s="18">
        <v>5</v>
      </c>
      <c r="L255" s="18">
        <v>5</v>
      </c>
      <c r="M255" s="18" t="s">
        <v>12693</v>
      </c>
      <c r="N255" s="676" t="s">
        <v>40</v>
      </c>
      <c r="O255" s="676"/>
      <c r="P255" s="184" t="s">
        <v>500</v>
      </c>
      <c r="Q255" s="184">
        <v>3</v>
      </c>
      <c r="R255" s="677" t="s">
        <v>557</v>
      </c>
      <c r="S255" s="677">
        <v>2</v>
      </c>
      <c r="T255" s="675" t="s">
        <v>40</v>
      </c>
      <c r="U255" s="675"/>
      <c r="V255" s="674" t="s">
        <v>40</v>
      </c>
      <c r="W255" s="674"/>
      <c r="X255" s="674" t="s">
        <v>40</v>
      </c>
      <c r="Y255" s="672"/>
      <c r="Z255" s="678" t="s">
        <v>40</v>
      </c>
      <c r="AA255" s="678"/>
      <c r="AB255" s="679" t="s">
        <v>40</v>
      </c>
      <c r="AC255" s="679"/>
      <c r="AD255" s="680" t="s">
        <v>40</v>
      </c>
      <c r="AE255" s="680"/>
      <c r="AF255" s="681" t="s">
        <v>40</v>
      </c>
      <c r="AG255" s="681"/>
      <c r="AH255" s="18" t="s">
        <v>40</v>
      </c>
      <c r="AI255" s="18"/>
      <c r="AJ255" s="184" t="s">
        <v>40</v>
      </c>
      <c r="AK255" s="184"/>
      <c r="AL255" s="677" t="s">
        <v>40</v>
      </c>
      <c r="AM255" s="677"/>
    </row>
    <row r="256" spans="1:39" ht="12.75">
      <c r="A256" s="831" t="s">
        <v>3314</v>
      </c>
      <c r="B256" s="763" t="s">
        <v>4546</v>
      </c>
      <c r="C256" s="680">
        <v>1</v>
      </c>
      <c r="D256" s="54" t="e">
        <f t="shared" ca="1" si="37"/>
        <v>#VALUE!</v>
      </c>
      <c r="E256" s="54" t="str">
        <f ca="1">IFERROR(VLOOKUP(P256,Cennik!$A$4:$B488, 2, FALSE()) * Q256 + VLOOKUP(R256,Cennik!$A$4:$B488, 2, FALSE()) * S256 + VLOOKUP(T256,Cennik!$A$4:$B488, 2, FALSE()) * U256 + VLOOKUP(V256,Cennik!$A$4:$B488, 2, FALSE()) * W256 + VLOOKUP(X256,Cennik!$A$4:$B488, 2, FALSE()) * Y256 + VLOOKUP(Z256,Cennik!$A$4:$B488, 2, FALSE()) * AA256 + VLOOKUP(AB256,Cennik!$A$4:$B488, 2, FALSE()) * AC256 + VLOOKUP(AD256,Cennik!$A$4:$B488, 2, FALSE()) * AE256 + VLOOKUP(AF256,Cennik!$A$4:$B488, 2, FALSE()) * AG256 + VLOOKUP(AH256,Cennik!$A$4:$B488, 2, FALSE()) * AI256 + VLOOKUP(AJ256,Cennik!$A$4:$B488, 2, FALSE()) * AK256 + VLOOKUP(AL256,Cennik!$A$4:$B488, 2, FALSE()) * AM256 + VLOOKUP("Stamina",Cennik!$A$4:$B488,2,FALSE()) * L256,"Brak wartości")</f>
        <v>Brak wartości</v>
      </c>
      <c r="F256" s="18" t="s">
        <v>4547</v>
      </c>
      <c r="G256" s="18">
        <v>1</v>
      </c>
      <c r="H256" s="18" t="s">
        <v>4506</v>
      </c>
      <c r="I256" s="18"/>
      <c r="J256" s="18">
        <v>0.5</v>
      </c>
      <c r="K256" s="18">
        <v>5</v>
      </c>
      <c r="L256" s="18">
        <v>10</v>
      </c>
      <c r="M256" s="18" t="s">
        <v>12693</v>
      </c>
      <c r="N256" s="676" t="s">
        <v>40</v>
      </c>
      <c r="O256" s="676"/>
      <c r="P256" s="184" t="s">
        <v>4679</v>
      </c>
      <c r="Q256" s="184">
        <v>2</v>
      </c>
      <c r="R256" s="677" t="s">
        <v>40</v>
      </c>
      <c r="S256" s="677"/>
      <c r="T256" s="675" t="s">
        <v>40</v>
      </c>
      <c r="U256" s="675"/>
      <c r="V256" s="674" t="s">
        <v>40</v>
      </c>
      <c r="W256" s="674"/>
      <c r="X256" s="674" t="s">
        <v>40</v>
      </c>
      <c r="Y256" s="672"/>
      <c r="Z256" s="678" t="s">
        <v>40</v>
      </c>
      <c r="AA256" s="678"/>
      <c r="AB256" s="679" t="s">
        <v>40</v>
      </c>
      <c r="AC256" s="679"/>
      <c r="AD256" s="680" t="s">
        <v>40</v>
      </c>
      <c r="AE256" s="680"/>
      <c r="AF256" s="681" t="s">
        <v>40</v>
      </c>
      <c r="AG256" s="681"/>
      <c r="AH256" s="18" t="s">
        <v>40</v>
      </c>
      <c r="AI256" s="18"/>
      <c r="AJ256" s="184" t="s">
        <v>40</v>
      </c>
      <c r="AK256" s="184"/>
      <c r="AL256" s="677" t="s">
        <v>40</v>
      </c>
      <c r="AM256" s="677"/>
    </row>
    <row r="257" spans="1:39" ht="12.75">
      <c r="A257" s="831" t="s">
        <v>3314</v>
      </c>
      <c r="B257" s="763" t="s">
        <v>4551</v>
      </c>
      <c r="C257" s="680">
        <v>1</v>
      </c>
      <c r="D257" s="54" t="e">
        <f t="shared" ca="1" si="37"/>
        <v>#VALUE!</v>
      </c>
      <c r="E257" s="54" t="str">
        <f ca="1">IFERROR(VLOOKUP(P257,Cennik!$A$4:$B488, 2, FALSE()) * Q257 + VLOOKUP(R257,Cennik!$A$4:$B488, 2, FALSE()) * S257 + VLOOKUP(T257,Cennik!$A$4:$B488, 2, FALSE()) * U257 + VLOOKUP(V257,Cennik!$A$4:$B488, 2, FALSE()) * W257 + VLOOKUP(X257,Cennik!$A$4:$B488, 2, FALSE()) * Y257 + VLOOKUP(Z257,Cennik!$A$4:$B488, 2, FALSE()) * AA257 + VLOOKUP(AB257,Cennik!$A$4:$B488, 2, FALSE()) * AC257 + VLOOKUP(AD257,Cennik!$A$4:$B488, 2, FALSE()) * AE257 + VLOOKUP(AF257,Cennik!$A$4:$B488, 2, FALSE()) * AG257 + VLOOKUP(AH257,Cennik!$A$4:$B488, 2, FALSE()) * AI257 + VLOOKUP(AJ257,Cennik!$A$4:$B488, 2, FALSE()) * AK257 + VLOOKUP(AL257,Cennik!$A$4:$B488, 2, FALSE()) * AM257 + VLOOKUP("Stamina",Cennik!$A$4:$B488,2,FALSE()) * L257,"Brak wartości")</f>
        <v>Brak wartości</v>
      </c>
      <c r="F257" s="18" t="s">
        <v>4552</v>
      </c>
      <c r="G257" s="18">
        <v>1</v>
      </c>
      <c r="H257" s="18" t="s">
        <v>4506</v>
      </c>
      <c r="I257" s="18" t="s">
        <v>13544</v>
      </c>
      <c r="J257" s="18">
        <v>0.7</v>
      </c>
      <c r="K257" s="18">
        <v>5</v>
      </c>
      <c r="L257" s="18">
        <v>5</v>
      </c>
      <c r="M257" s="18" t="s">
        <v>12693</v>
      </c>
      <c r="N257" s="676" t="s">
        <v>40</v>
      </c>
      <c r="O257" s="676"/>
      <c r="P257" s="184" t="s">
        <v>4679</v>
      </c>
      <c r="Q257" s="184">
        <v>1</v>
      </c>
      <c r="R257" s="677" t="s">
        <v>4739</v>
      </c>
      <c r="S257" s="677">
        <v>1</v>
      </c>
      <c r="T257" s="675" t="s">
        <v>40</v>
      </c>
      <c r="U257" s="675"/>
      <c r="V257" s="674" t="s">
        <v>40</v>
      </c>
      <c r="W257" s="674"/>
      <c r="X257" s="674" t="s">
        <v>40</v>
      </c>
      <c r="Y257" s="672"/>
      <c r="Z257" s="678" t="s">
        <v>40</v>
      </c>
      <c r="AA257" s="678"/>
      <c r="AB257" s="679" t="s">
        <v>40</v>
      </c>
      <c r="AC257" s="679"/>
      <c r="AD257" s="680" t="s">
        <v>40</v>
      </c>
      <c r="AE257" s="680"/>
      <c r="AF257" s="681" t="s">
        <v>40</v>
      </c>
      <c r="AG257" s="681"/>
      <c r="AH257" s="18" t="s">
        <v>40</v>
      </c>
      <c r="AI257" s="18"/>
      <c r="AJ257" s="184" t="s">
        <v>40</v>
      </c>
      <c r="AK257" s="184"/>
      <c r="AL257" s="677" t="s">
        <v>40</v>
      </c>
      <c r="AM257" s="677"/>
    </row>
    <row r="258" spans="1:39" ht="12.75">
      <c r="A258" s="831" t="s">
        <v>3314</v>
      </c>
      <c r="B258" s="763" t="s">
        <v>4555</v>
      </c>
      <c r="C258" s="680">
        <v>1</v>
      </c>
      <c r="D258" s="54" t="e">
        <f t="shared" ca="1" si="37"/>
        <v>#VALUE!</v>
      </c>
      <c r="E258" s="54" t="str">
        <f ca="1">IFERROR(VLOOKUP(P258,Cennik!$A$4:$B488, 2, FALSE()) * Q258 + VLOOKUP(R258,Cennik!$A$4:$B488, 2, FALSE()) * S258 + VLOOKUP(T258,Cennik!$A$4:$B488, 2, FALSE()) * U258 + VLOOKUP(V258,Cennik!$A$4:$B488, 2, FALSE()) * W258 + VLOOKUP(X258,Cennik!$A$4:$B488, 2, FALSE()) * Y258 + VLOOKUP(Z258,Cennik!$A$4:$B488, 2, FALSE()) * AA258 + VLOOKUP(AB258,Cennik!$A$4:$B488, 2, FALSE()) * AC258 + VLOOKUP(AD258,Cennik!$A$4:$B488, 2, FALSE()) * AE258 + VLOOKUP(AF258,Cennik!$A$4:$B488, 2, FALSE()) * AG258 + VLOOKUP(AH258,Cennik!$A$4:$B488, 2, FALSE()) * AI258 + VLOOKUP(AJ258,Cennik!$A$4:$B488, 2, FALSE()) * AK258 + VLOOKUP(AL258,Cennik!$A$4:$B488, 2, FALSE()) * AM258 + VLOOKUP("Stamina",Cennik!$A$4:$B488,2,FALSE()) * L258,"Brak wartości")</f>
        <v>Brak wartości</v>
      </c>
      <c r="F258" s="18" t="s">
        <v>4556</v>
      </c>
      <c r="G258" s="18">
        <v>1</v>
      </c>
      <c r="H258" s="18" t="s">
        <v>4506</v>
      </c>
      <c r="I258" s="18" t="s">
        <v>13544</v>
      </c>
      <c r="J258" s="18">
        <v>0.3</v>
      </c>
      <c r="K258" s="18">
        <v>5</v>
      </c>
      <c r="L258" s="18">
        <v>5</v>
      </c>
      <c r="M258" s="18" t="s">
        <v>12693</v>
      </c>
      <c r="N258" s="676" t="s">
        <v>40</v>
      </c>
      <c r="O258" s="676"/>
      <c r="P258" s="184" t="s">
        <v>4679</v>
      </c>
      <c r="Q258" s="184">
        <v>1</v>
      </c>
      <c r="R258" s="677" t="s">
        <v>4739</v>
      </c>
      <c r="S258" s="677">
        <v>1</v>
      </c>
      <c r="T258" s="675" t="s">
        <v>40</v>
      </c>
      <c r="U258" s="675"/>
      <c r="V258" s="674" t="s">
        <v>40</v>
      </c>
      <c r="W258" s="674"/>
      <c r="X258" s="674" t="s">
        <v>40</v>
      </c>
      <c r="Y258" s="672"/>
      <c r="Z258" s="678" t="s">
        <v>40</v>
      </c>
      <c r="AA258" s="678"/>
      <c r="AB258" s="679" t="s">
        <v>40</v>
      </c>
      <c r="AC258" s="679"/>
      <c r="AD258" s="680" t="s">
        <v>40</v>
      </c>
      <c r="AE258" s="680"/>
      <c r="AF258" s="681" t="s">
        <v>40</v>
      </c>
      <c r="AG258" s="681"/>
      <c r="AH258" s="18" t="s">
        <v>40</v>
      </c>
      <c r="AI258" s="18"/>
      <c r="AJ258" s="184" t="s">
        <v>40</v>
      </c>
      <c r="AK258" s="184"/>
      <c r="AL258" s="677" t="s">
        <v>40</v>
      </c>
      <c r="AM258" s="677"/>
    </row>
    <row r="259" spans="1:39" ht="12.75">
      <c r="A259" s="788"/>
      <c r="B259" s="788"/>
      <c r="C259" s="751"/>
      <c r="D259" s="752"/>
      <c r="E259" s="752"/>
      <c r="F259" s="753"/>
      <c r="G259" s="753"/>
      <c r="H259" s="753"/>
      <c r="I259" s="753"/>
      <c r="J259" s="753"/>
      <c r="K259" s="753"/>
      <c r="L259" s="753"/>
      <c r="M259" s="753"/>
      <c r="N259" s="676" t="s">
        <v>40</v>
      </c>
      <c r="O259" s="676"/>
      <c r="P259" s="754"/>
      <c r="Q259" s="754"/>
      <c r="R259" s="755"/>
      <c r="S259" s="755"/>
      <c r="T259" s="756"/>
      <c r="U259" s="756"/>
      <c r="V259" s="757"/>
      <c r="W259" s="757"/>
      <c r="X259" s="757"/>
      <c r="Y259" s="758"/>
      <c r="Z259" s="759"/>
      <c r="AA259" s="759"/>
      <c r="AB259" s="760"/>
      <c r="AC259" s="760"/>
      <c r="AD259" s="751"/>
      <c r="AE259" s="751"/>
      <c r="AF259" s="750"/>
      <c r="AG259" s="750"/>
      <c r="AH259" s="753"/>
      <c r="AI259" s="753"/>
      <c r="AJ259" s="754"/>
      <c r="AK259" s="754"/>
      <c r="AL259" s="755"/>
      <c r="AM259" s="755"/>
    </row>
    <row r="260" spans="1:39" ht="12.75">
      <c r="A260" s="686"/>
      <c r="B260" s="686"/>
      <c r="C260" s="686"/>
      <c r="D260" s="832"/>
      <c r="E260" s="832"/>
      <c r="F260" s="686"/>
      <c r="G260" s="686"/>
      <c r="H260" s="686"/>
      <c r="I260" s="686"/>
      <c r="J260" s="686"/>
      <c r="K260" s="686"/>
      <c r="L260" s="686"/>
      <c r="M260" s="686"/>
      <c r="N260" s="686"/>
      <c r="O260" s="686"/>
      <c r="P260" s="686"/>
      <c r="Q260" s="686"/>
      <c r="R260" s="686"/>
      <c r="S260" s="686"/>
      <c r="T260" s="686"/>
      <c r="U260" s="686"/>
      <c r="V260" s="686"/>
      <c r="W260" s="686"/>
      <c r="X260" s="686"/>
      <c r="Y260" s="686"/>
      <c r="Z260" s="686"/>
      <c r="AA260" s="686"/>
      <c r="AB260" s="686"/>
      <c r="AC260" s="686"/>
      <c r="AD260" s="686"/>
      <c r="AE260" s="686"/>
      <c r="AF260" s="686"/>
      <c r="AG260" s="686"/>
      <c r="AH260" s="686"/>
      <c r="AI260" s="686"/>
      <c r="AJ260" s="686"/>
      <c r="AK260" s="686"/>
      <c r="AL260" s="686"/>
      <c r="AM260" s="686"/>
    </row>
    <row r="261" spans="1:39" ht="12.75">
      <c r="A261" s="788"/>
      <c r="B261" s="788"/>
      <c r="C261" s="751"/>
      <c r="D261" s="752"/>
      <c r="E261" s="752"/>
      <c r="F261" s="753"/>
      <c r="G261" s="753"/>
      <c r="H261" s="753"/>
      <c r="I261" s="753"/>
      <c r="J261" s="753"/>
      <c r="K261" s="753"/>
      <c r="L261" s="753"/>
      <c r="M261" s="753"/>
      <c r="N261" s="676" t="s">
        <v>40</v>
      </c>
      <c r="O261" s="676"/>
      <c r="P261" s="754"/>
      <c r="Q261" s="754"/>
      <c r="R261" s="755"/>
      <c r="S261" s="755"/>
      <c r="T261" s="756"/>
      <c r="U261" s="756"/>
      <c r="V261" s="757"/>
      <c r="W261" s="757"/>
      <c r="X261" s="757"/>
      <c r="Y261" s="758"/>
      <c r="Z261" s="759"/>
      <c r="AA261" s="759"/>
      <c r="AB261" s="760"/>
      <c r="AC261" s="760"/>
      <c r="AD261" s="751"/>
      <c r="AE261" s="751"/>
      <c r="AF261" s="750"/>
      <c r="AG261" s="750"/>
      <c r="AH261" s="753"/>
      <c r="AI261" s="753"/>
      <c r="AJ261" s="754"/>
      <c r="AK261" s="754"/>
      <c r="AL261" s="755"/>
      <c r="AM261" s="755"/>
    </row>
    <row r="262" spans="1:39" ht="12.75">
      <c r="A262" s="831" t="s">
        <v>3314</v>
      </c>
      <c r="B262" s="71" t="s">
        <v>4560</v>
      </c>
      <c r="C262" s="680">
        <v>1</v>
      </c>
      <c r="D262" s="54" t="e">
        <f t="shared" ref="D262:D264" ca="1" si="38">E262/G262</f>
        <v>#VALUE!</v>
      </c>
      <c r="E262" s="54" t="str">
        <f ca="1">IFERROR(VLOOKUP(P262,Cennik!$A$4:$B488, 2, FALSE()) * Q262 + VLOOKUP(R262,Cennik!$A$4:$B488, 2, FALSE()) * S262 + VLOOKUP(T262,Cennik!$A$4:$B488, 2, FALSE()) * U262 + VLOOKUP(V262,Cennik!$A$4:$B488, 2, FALSE()) * W262 + VLOOKUP(X262,Cennik!$A$4:$B488, 2, FALSE()) * Y262 + VLOOKUP(Z262,Cennik!$A$4:$B488, 2, FALSE()) * AA262 + VLOOKUP(AB262,Cennik!$A$4:$B488, 2, FALSE()) * AC262 + VLOOKUP(AD262,Cennik!$A$4:$B488, 2, FALSE()) * AE262 + VLOOKUP(AF262,Cennik!$A$4:$B488, 2, FALSE()) * AG262 + VLOOKUP(AH262,Cennik!$A$4:$B488, 2, FALSE()) * AI262 + VLOOKUP(AJ262,Cennik!$A$4:$B488, 2, FALSE()) * AK262 + VLOOKUP(AL262,Cennik!$A$4:$B488, 2, FALSE()) * AM262 + VLOOKUP("Stamina",Cennik!$A$4:$B488,2,FALSE()) * L262,"Brak wartości")</f>
        <v>Brak wartości</v>
      </c>
      <c r="F262" s="18" t="s">
        <v>4561</v>
      </c>
      <c r="G262" s="18">
        <v>2</v>
      </c>
      <c r="H262" s="18" t="s">
        <v>4506</v>
      </c>
      <c r="I262" s="18"/>
      <c r="J262" s="18">
        <v>1</v>
      </c>
      <c r="K262" s="18">
        <v>5</v>
      </c>
      <c r="L262" s="18">
        <v>10</v>
      </c>
      <c r="M262" s="18" t="s">
        <v>12693</v>
      </c>
      <c r="N262" s="676" t="s">
        <v>40</v>
      </c>
      <c r="O262" s="676"/>
      <c r="P262" s="184" t="s">
        <v>460</v>
      </c>
      <c r="Q262" s="184">
        <v>1</v>
      </c>
      <c r="R262" s="677" t="s">
        <v>1186</v>
      </c>
      <c r="S262" s="677">
        <v>2</v>
      </c>
      <c r="T262" s="675" t="s">
        <v>1191</v>
      </c>
      <c r="U262" s="675">
        <v>2</v>
      </c>
      <c r="V262" s="674" t="s">
        <v>1052</v>
      </c>
      <c r="W262" s="674">
        <v>2</v>
      </c>
      <c r="X262" s="674" t="s">
        <v>40</v>
      </c>
      <c r="Y262" s="672"/>
      <c r="Z262" s="678" t="s">
        <v>40</v>
      </c>
      <c r="AA262" s="678"/>
      <c r="AB262" s="679" t="s">
        <v>40</v>
      </c>
      <c r="AC262" s="679"/>
      <c r="AD262" s="680" t="s">
        <v>40</v>
      </c>
      <c r="AE262" s="680"/>
      <c r="AF262" s="681" t="s">
        <v>40</v>
      </c>
      <c r="AG262" s="681"/>
      <c r="AH262" s="18" t="s">
        <v>40</v>
      </c>
      <c r="AI262" s="18"/>
      <c r="AJ262" s="184" t="s">
        <v>40</v>
      </c>
      <c r="AK262" s="184"/>
      <c r="AL262" s="677" t="s">
        <v>40</v>
      </c>
      <c r="AM262" s="677"/>
    </row>
    <row r="263" spans="1:39" ht="12.75">
      <c r="A263" s="831" t="s">
        <v>3314</v>
      </c>
      <c r="B263" s="793" t="s">
        <v>4565</v>
      </c>
      <c r="C263" s="680">
        <v>2</v>
      </c>
      <c r="D263" s="54" t="e">
        <f t="shared" ca="1" si="38"/>
        <v>#VALUE!</v>
      </c>
      <c r="E263" s="54" t="str">
        <f ca="1">IFERROR(VLOOKUP(P263,Cennik!$A$4:$B488, 2, FALSE()) * Q263 + VLOOKUP(R263,Cennik!$A$4:$B488, 2, FALSE()) * S263 + VLOOKUP(T263,Cennik!$A$4:$B488, 2, FALSE()) * U263 + VLOOKUP(V263,Cennik!$A$4:$B488, 2, FALSE()) * W263 + VLOOKUP(X263,Cennik!$A$4:$B488, 2, FALSE()) * Y263 + VLOOKUP(Z263,Cennik!$A$4:$B488, 2, FALSE()) * AA263 + VLOOKUP(AB263,Cennik!$A$4:$B488, 2, FALSE()) * AC263 + VLOOKUP(AD263,Cennik!$A$4:$B488, 2, FALSE()) * AE263 + VLOOKUP(AF263,Cennik!$A$4:$B488, 2, FALSE()) * AG263 + VLOOKUP(AH263,Cennik!$A$4:$B488, 2, FALSE()) * AI263 + VLOOKUP(AJ263,Cennik!$A$4:$B488, 2, FALSE()) * AK263 + VLOOKUP(AL263,Cennik!$A$4:$B488, 2, FALSE()) * AM263 + VLOOKUP("Stamina",Cennik!$A$4:$B488,2,FALSE()) * L263,"Brak wartości")</f>
        <v>Brak wartości</v>
      </c>
      <c r="F263" s="18" t="s">
        <v>4566</v>
      </c>
      <c r="G263" s="18">
        <v>2</v>
      </c>
      <c r="H263" s="18" t="s">
        <v>4506</v>
      </c>
      <c r="I263" s="18"/>
      <c r="J263" s="853">
        <v>45293</v>
      </c>
      <c r="K263" s="18">
        <v>5</v>
      </c>
      <c r="L263" s="18">
        <v>25</v>
      </c>
      <c r="M263" s="18" t="s">
        <v>12693</v>
      </c>
      <c r="N263" s="676" t="s">
        <v>40</v>
      </c>
      <c r="O263" s="676"/>
      <c r="P263" s="184" t="s">
        <v>464</v>
      </c>
      <c r="Q263" s="184">
        <v>1</v>
      </c>
      <c r="R263" s="677" t="s">
        <v>1196</v>
      </c>
      <c r="S263" s="677">
        <v>2</v>
      </c>
      <c r="T263" s="675" t="s">
        <v>1201</v>
      </c>
      <c r="U263" s="675">
        <v>2</v>
      </c>
      <c r="V263" s="674" t="s">
        <v>1093</v>
      </c>
      <c r="W263" s="674">
        <v>2</v>
      </c>
      <c r="X263" s="674" t="s">
        <v>8133</v>
      </c>
      <c r="Y263" s="672">
        <v>2</v>
      </c>
      <c r="Z263" s="678" t="s">
        <v>40</v>
      </c>
      <c r="AA263" s="678"/>
      <c r="AB263" s="679" t="s">
        <v>40</v>
      </c>
      <c r="AC263" s="679"/>
      <c r="AD263" s="680" t="s">
        <v>40</v>
      </c>
      <c r="AE263" s="680"/>
      <c r="AF263" s="681" t="s">
        <v>40</v>
      </c>
      <c r="AG263" s="681"/>
      <c r="AH263" s="18" t="s">
        <v>40</v>
      </c>
      <c r="AI263" s="18"/>
      <c r="AJ263" s="184" t="s">
        <v>40</v>
      </c>
      <c r="AK263" s="184"/>
      <c r="AL263" s="677" t="s">
        <v>40</v>
      </c>
      <c r="AM263" s="677"/>
    </row>
    <row r="264" spans="1:39" ht="12.75">
      <c r="A264" s="831" t="s">
        <v>3314</v>
      </c>
      <c r="B264" s="787" t="s">
        <v>4570</v>
      </c>
      <c r="C264" s="680">
        <v>4</v>
      </c>
      <c r="D264" s="54" t="e">
        <f t="shared" ca="1" si="38"/>
        <v>#VALUE!</v>
      </c>
      <c r="E264" s="54" t="str">
        <f ca="1">IFERROR(VLOOKUP(P264,Cennik!$A$4:$B488, 2, FALSE()) * Q264 + VLOOKUP(R264,Cennik!$A$4:$B488, 2, FALSE()) * S264 + VLOOKUP(T264,Cennik!$A$4:$B488, 2, FALSE()) * U264 + VLOOKUP(V264,Cennik!$A$4:$B488, 2, FALSE()) * W264 + VLOOKUP(X264,Cennik!$A$4:$B488, 2, FALSE()) * Y264 + VLOOKUP(Z264,Cennik!$A$4:$B488, 2, FALSE()) * AA264 + VLOOKUP(AB264,Cennik!$A$4:$B488, 2, FALSE()) * AC264 + VLOOKUP(AD264,Cennik!$A$4:$B488, 2, FALSE()) * AE264 + VLOOKUP(AF264,Cennik!$A$4:$B488, 2, FALSE()) * AG264 + VLOOKUP(AH264,Cennik!$A$4:$B488, 2, FALSE()) * AI264 + VLOOKUP(AJ264,Cennik!$A$4:$B488, 2, FALSE()) * AK264 + VLOOKUP(AL264,Cennik!$A$4:$B488, 2, FALSE()) * AM264 + VLOOKUP("Stamina",Cennik!$A$4:$B488,2,FALSE()) * L264,"Brak wartości")</f>
        <v>Brak wartości</v>
      </c>
      <c r="F264" s="18" t="s">
        <v>4571</v>
      </c>
      <c r="G264" s="18">
        <v>2</v>
      </c>
      <c r="H264" s="18" t="s">
        <v>4506</v>
      </c>
      <c r="I264" s="18"/>
      <c r="J264" s="853">
        <v>45296</v>
      </c>
      <c r="K264" s="18">
        <v>5</v>
      </c>
      <c r="L264" s="18">
        <v>40</v>
      </c>
      <c r="M264" s="18" t="s">
        <v>12693</v>
      </c>
      <c r="N264" s="676" t="s">
        <v>40</v>
      </c>
      <c r="O264" s="676"/>
      <c r="P264" s="184" t="s">
        <v>469</v>
      </c>
      <c r="Q264" s="184">
        <v>1</v>
      </c>
      <c r="R264" s="677" t="s">
        <v>1113</v>
      </c>
      <c r="S264" s="677">
        <v>2</v>
      </c>
      <c r="T264" s="674" t="s">
        <v>1118</v>
      </c>
      <c r="U264" s="675">
        <v>2</v>
      </c>
      <c r="V264" s="674" t="s">
        <v>1128</v>
      </c>
      <c r="W264" s="674">
        <v>2</v>
      </c>
      <c r="X264" s="674" t="s">
        <v>8133</v>
      </c>
      <c r="Y264" s="672">
        <v>3</v>
      </c>
      <c r="Z264" s="678" t="s">
        <v>40</v>
      </c>
      <c r="AA264" s="678"/>
      <c r="AB264" s="679" t="s">
        <v>40</v>
      </c>
      <c r="AC264" s="679"/>
      <c r="AD264" s="680" t="s">
        <v>40</v>
      </c>
      <c r="AE264" s="680"/>
      <c r="AF264" s="681" t="s">
        <v>40</v>
      </c>
      <c r="AG264" s="681"/>
      <c r="AH264" s="18" t="s">
        <v>40</v>
      </c>
      <c r="AI264" s="18"/>
      <c r="AJ264" s="184" t="s">
        <v>40</v>
      </c>
      <c r="AK264" s="184"/>
      <c r="AL264" s="677" t="s">
        <v>40</v>
      </c>
      <c r="AM264" s="677"/>
    </row>
    <row r="265" spans="1:39" ht="12.75">
      <c r="A265" s="788"/>
      <c r="B265" s="788"/>
      <c r="C265" s="751"/>
      <c r="D265" s="752"/>
      <c r="E265" s="752"/>
      <c r="F265" s="753"/>
      <c r="G265" s="753"/>
      <c r="H265" s="753"/>
      <c r="I265" s="753"/>
      <c r="J265" s="753"/>
      <c r="K265" s="753"/>
      <c r="L265" s="753"/>
      <c r="M265" s="753"/>
      <c r="N265" s="676" t="s">
        <v>40</v>
      </c>
      <c r="O265" s="676"/>
      <c r="P265" s="754"/>
      <c r="Q265" s="754"/>
      <c r="R265" s="755"/>
      <c r="S265" s="755"/>
      <c r="T265" s="756"/>
      <c r="U265" s="756"/>
      <c r="V265" s="757"/>
      <c r="W265" s="757"/>
      <c r="X265" s="757"/>
      <c r="Y265" s="758"/>
      <c r="Z265" s="759"/>
      <c r="AA265" s="759"/>
      <c r="AB265" s="760"/>
      <c r="AC265" s="760"/>
      <c r="AD265" s="751"/>
      <c r="AE265" s="751"/>
      <c r="AF265" s="750"/>
      <c r="AG265" s="750"/>
      <c r="AH265" s="753"/>
      <c r="AI265" s="753"/>
      <c r="AJ265" s="754"/>
      <c r="AK265" s="754"/>
      <c r="AL265" s="755"/>
      <c r="AM265" s="755"/>
    </row>
    <row r="266" spans="1:39" ht="12.75">
      <c r="A266" s="831" t="s">
        <v>3314</v>
      </c>
      <c r="B266" s="762" t="s">
        <v>4575</v>
      </c>
      <c r="C266" s="680">
        <v>1</v>
      </c>
      <c r="D266" s="54" t="e">
        <f t="shared" ref="D266:D268" ca="1" si="39">E266/G266</f>
        <v>#VALUE!</v>
      </c>
      <c r="E266" s="54" t="str">
        <f ca="1">IFERROR(VLOOKUP(P266,Cennik!$A$4:$B488, 2, FALSE()) * Q266 + VLOOKUP(R266,Cennik!$A$4:$B488, 2, FALSE()) * S266 + VLOOKUP(T266,Cennik!$A$4:$B488, 2, FALSE()) * U266 + VLOOKUP(V266,Cennik!$A$4:$B488, 2, FALSE()) * W266 + VLOOKUP(X266,Cennik!$A$4:$B488, 2, FALSE()) * Y266 + VLOOKUP(Z266,Cennik!$A$4:$B488, 2, FALSE()) * AA266 + VLOOKUP(AB266,Cennik!$A$4:$B488, 2, FALSE()) * AC266 + VLOOKUP(AD266,Cennik!$A$4:$B488, 2, FALSE()) * AE266 + VLOOKUP(AF266,Cennik!$A$4:$B488, 2, FALSE()) * AG266 + VLOOKUP(AH266,Cennik!$A$4:$B488, 2, FALSE()) * AI266 + VLOOKUP(AJ266,Cennik!$A$4:$B488, 2, FALSE()) * AK266 + VLOOKUP(AL266,Cennik!$A$4:$B488, 2, FALSE()) * AM266 + VLOOKUP("Stamina",Cennik!$A$4:$B488,2,FALSE()) * L266,"Brak wartości")</f>
        <v>Brak wartości</v>
      </c>
      <c r="F266" s="18" t="s">
        <v>4576</v>
      </c>
      <c r="G266" s="18">
        <v>1</v>
      </c>
      <c r="H266" s="18" t="s">
        <v>4506</v>
      </c>
      <c r="I266" s="18"/>
      <c r="J266" s="18">
        <v>1</v>
      </c>
      <c r="K266" s="18">
        <v>5</v>
      </c>
      <c r="L266" s="18">
        <v>20</v>
      </c>
      <c r="M266" s="18" t="s">
        <v>12693</v>
      </c>
      <c r="N266" s="676" t="s">
        <v>40</v>
      </c>
      <c r="O266" s="676"/>
      <c r="P266" s="184" t="s">
        <v>460</v>
      </c>
      <c r="Q266" s="184">
        <v>1</v>
      </c>
      <c r="R266" s="677" t="s">
        <v>1043</v>
      </c>
      <c r="S266" s="677">
        <v>1</v>
      </c>
      <c r="T266" s="675" t="s">
        <v>40</v>
      </c>
      <c r="U266" s="675"/>
      <c r="V266" s="674" t="s">
        <v>40</v>
      </c>
      <c r="W266" s="674"/>
      <c r="X266" s="674" t="s">
        <v>40</v>
      </c>
      <c r="Y266" s="672"/>
      <c r="Z266" s="678" t="s">
        <v>40</v>
      </c>
      <c r="AA266" s="678"/>
      <c r="AB266" s="679" t="s">
        <v>40</v>
      </c>
      <c r="AC266" s="679"/>
      <c r="AD266" s="680" t="s">
        <v>40</v>
      </c>
      <c r="AE266" s="680"/>
      <c r="AF266" s="681" t="s">
        <v>40</v>
      </c>
      <c r="AG266" s="681"/>
      <c r="AH266" s="18" t="s">
        <v>40</v>
      </c>
      <c r="AI266" s="18"/>
      <c r="AJ266" s="184" t="s">
        <v>40</v>
      </c>
      <c r="AK266" s="184"/>
      <c r="AL266" s="677" t="s">
        <v>40</v>
      </c>
      <c r="AM266" s="677"/>
    </row>
    <row r="267" spans="1:39" ht="12.75">
      <c r="A267" s="831" t="s">
        <v>3314</v>
      </c>
      <c r="B267" s="762" t="s">
        <v>4580</v>
      </c>
      <c r="C267" s="680">
        <v>1</v>
      </c>
      <c r="D267" s="54" t="e">
        <f t="shared" ca="1" si="39"/>
        <v>#VALUE!</v>
      </c>
      <c r="E267" s="54" t="str">
        <f ca="1">IFERROR(VLOOKUP(P267,Cennik!$A$4:$B488, 2, FALSE()) * Q267 + VLOOKUP(R267,Cennik!$A$4:$B488, 2, FALSE()) * S267 + VLOOKUP(T267,Cennik!$A$4:$B488, 2, FALSE()) * U267 + VLOOKUP(V267,Cennik!$A$4:$B488, 2, FALSE()) * W267 + VLOOKUP(X267,Cennik!$A$4:$B488, 2, FALSE()) * Y267 + VLOOKUP(Z267,Cennik!$A$4:$B488, 2, FALSE()) * AA267 + VLOOKUP(AB267,Cennik!$A$4:$B488, 2, FALSE()) * AC267 + VLOOKUP(AD267,Cennik!$A$4:$B488, 2, FALSE()) * AE267 + VLOOKUP(AF267,Cennik!$A$4:$B488, 2, FALSE()) * AG267 + VLOOKUP(AH267,Cennik!$A$4:$B488, 2, FALSE()) * AI267 + VLOOKUP(AJ267,Cennik!$A$4:$B488, 2, FALSE()) * AK267 + VLOOKUP(AL267,Cennik!$A$4:$B488, 2, FALSE()) * AM267 + VLOOKUP("Stamina",Cennik!$A$4:$B488,2,FALSE()) * L267,"Brak wartości")</f>
        <v>Brak wartości</v>
      </c>
      <c r="F267" s="18" t="s">
        <v>4581</v>
      </c>
      <c r="G267" s="18">
        <v>1</v>
      </c>
      <c r="H267" s="18" t="s">
        <v>4506</v>
      </c>
      <c r="I267" s="18"/>
      <c r="J267" s="18">
        <v>0.5</v>
      </c>
      <c r="K267" s="18">
        <v>5</v>
      </c>
      <c r="L267" s="18">
        <v>20</v>
      </c>
      <c r="M267" s="18" t="s">
        <v>12693</v>
      </c>
      <c r="N267" s="676" t="s">
        <v>40</v>
      </c>
      <c r="O267" s="676"/>
      <c r="P267" s="184" t="s">
        <v>4679</v>
      </c>
      <c r="Q267" s="184">
        <v>1</v>
      </c>
      <c r="R267" s="677" t="s">
        <v>4739</v>
      </c>
      <c r="S267" s="677">
        <v>4</v>
      </c>
      <c r="T267" s="675" t="s">
        <v>40</v>
      </c>
      <c r="U267" s="675"/>
      <c r="V267" s="674" t="s">
        <v>40</v>
      </c>
      <c r="W267" s="674"/>
      <c r="X267" s="674" t="s">
        <v>40</v>
      </c>
      <c r="Y267" s="672"/>
      <c r="Z267" s="678" t="s">
        <v>40</v>
      </c>
      <c r="AA267" s="678"/>
      <c r="AB267" s="679" t="s">
        <v>40</v>
      </c>
      <c r="AC267" s="679"/>
      <c r="AD267" s="680" t="s">
        <v>40</v>
      </c>
      <c r="AE267" s="680"/>
      <c r="AF267" s="681" t="s">
        <v>40</v>
      </c>
      <c r="AG267" s="681"/>
      <c r="AH267" s="18" t="s">
        <v>40</v>
      </c>
      <c r="AI267" s="18"/>
      <c r="AJ267" s="184" t="s">
        <v>40</v>
      </c>
      <c r="AK267" s="184"/>
      <c r="AL267" s="677" t="s">
        <v>40</v>
      </c>
      <c r="AM267" s="677"/>
    </row>
    <row r="268" spans="1:39" ht="12.75">
      <c r="A268" s="831" t="s">
        <v>3314</v>
      </c>
      <c r="B268" s="314" t="s">
        <v>4585</v>
      </c>
      <c r="C268" s="680">
        <v>0</v>
      </c>
      <c r="D268" s="54" t="e">
        <f t="shared" ca="1" si="39"/>
        <v>#VALUE!</v>
      </c>
      <c r="E268" s="54" t="str">
        <f ca="1">IFERROR(VLOOKUP(P268,Cennik!$A$4:$B488, 2, FALSE()) * Q268 + VLOOKUP(R268,Cennik!$A$4:$B488, 2, FALSE()) * S268 + VLOOKUP(T268,Cennik!$A$4:$B488, 2, FALSE()) * U268 + VLOOKUP(V268,Cennik!$A$4:$B488, 2, FALSE()) * W268 + VLOOKUP(X268,Cennik!$A$4:$B488, 2, FALSE()) * Y268 + VLOOKUP(Z268,Cennik!$A$4:$B488, 2, FALSE()) * AA268 + VLOOKUP(AB268,Cennik!$A$4:$B488, 2, FALSE()) * AC268 + VLOOKUP(AD268,Cennik!$A$4:$B488, 2, FALSE()) * AE268 + VLOOKUP(AF268,Cennik!$A$4:$B488, 2, FALSE()) * AG268 + VLOOKUP(AH268,Cennik!$A$4:$B488, 2, FALSE()) * AI268 + VLOOKUP(AJ268,Cennik!$A$4:$B488, 2, FALSE()) * AK268 + VLOOKUP(AL268,Cennik!$A$4:$B488, 2, FALSE()) * AM268 + VLOOKUP("Stamina",Cennik!$A$4:$B488,2,FALSE()) * L268,"Brak wartości")</f>
        <v>Brak wartości</v>
      </c>
      <c r="F268" s="18" t="s">
        <v>4586</v>
      </c>
      <c r="G268" s="18">
        <v>12</v>
      </c>
      <c r="H268" s="18" t="s">
        <v>4506</v>
      </c>
      <c r="I268" s="18"/>
      <c r="J268" s="18">
        <v>0.15</v>
      </c>
      <c r="K268" s="18">
        <v>5</v>
      </c>
      <c r="L268" s="18">
        <v>20</v>
      </c>
      <c r="M268" s="18" t="s">
        <v>12693</v>
      </c>
      <c r="N268" s="676" t="s">
        <v>40</v>
      </c>
      <c r="O268" s="676"/>
      <c r="P268" s="184" t="s">
        <v>460</v>
      </c>
      <c r="Q268" s="184">
        <v>1</v>
      </c>
      <c r="R268" s="677" t="s">
        <v>40</v>
      </c>
      <c r="S268" s="677"/>
      <c r="T268" s="675" t="s">
        <v>40</v>
      </c>
      <c r="U268" s="675"/>
      <c r="V268" s="674" t="s">
        <v>40</v>
      </c>
      <c r="W268" s="674"/>
      <c r="X268" s="674" t="s">
        <v>40</v>
      </c>
      <c r="Y268" s="672"/>
      <c r="Z268" s="678" t="s">
        <v>40</v>
      </c>
      <c r="AA268" s="678"/>
      <c r="AB268" s="679" t="s">
        <v>40</v>
      </c>
      <c r="AC268" s="679"/>
      <c r="AD268" s="680" t="s">
        <v>40</v>
      </c>
      <c r="AE268" s="680"/>
      <c r="AF268" s="681" t="s">
        <v>40</v>
      </c>
      <c r="AG268" s="681"/>
      <c r="AH268" s="18" t="s">
        <v>40</v>
      </c>
      <c r="AI268" s="18"/>
      <c r="AJ268" s="184" t="s">
        <v>40</v>
      </c>
      <c r="AK268" s="184"/>
      <c r="AL268" s="677" t="s">
        <v>40</v>
      </c>
      <c r="AM268" s="677"/>
    </row>
    <row r="269" spans="1:39" ht="12.75">
      <c r="A269" s="840"/>
      <c r="B269" s="366"/>
      <c r="C269" s="680"/>
      <c r="D269" s="54"/>
      <c r="E269" s="54"/>
      <c r="F269" s="18"/>
      <c r="G269" s="18"/>
      <c r="H269" s="18"/>
      <c r="I269" s="18"/>
      <c r="J269" s="18"/>
      <c r="K269" s="18"/>
      <c r="L269" s="18"/>
      <c r="M269" s="18"/>
      <c r="N269" s="676" t="s">
        <v>40</v>
      </c>
      <c r="O269" s="676"/>
      <c r="P269" s="184"/>
      <c r="Q269" s="184"/>
      <c r="R269" s="677" t="s">
        <v>40</v>
      </c>
      <c r="S269" s="677"/>
      <c r="T269" s="675" t="s">
        <v>40</v>
      </c>
      <c r="U269" s="675"/>
      <c r="V269" s="674" t="s">
        <v>40</v>
      </c>
      <c r="W269" s="674"/>
      <c r="X269" s="674" t="s">
        <v>40</v>
      </c>
      <c r="Y269" s="672"/>
      <c r="Z269" s="678" t="s">
        <v>40</v>
      </c>
      <c r="AA269" s="678"/>
      <c r="AB269" s="679" t="s">
        <v>40</v>
      </c>
      <c r="AC269" s="679"/>
      <c r="AD269" s="680" t="s">
        <v>40</v>
      </c>
      <c r="AE269" s="680"/>
      <c r="AF269" s="681" t="s">
        <v>40</v>
      </c>
      <c r="AG269" s="681"/>
      <c r="AH269" s="18" t="s">
        <v>40</v>
      </c>
      <c r="AI269" s="18"/>
      <c r="AJ269" s="184" t="s">
        <v>40</v>
      </c>
      <c r="AK269" s="184"/>
      <c r="AL269" s="677" t="s">
        <v>40</v>
      </c>
      <c r="AM269" s="677"/>
    </row>
    <row r="270" spans="1:39" ht="42.75">
      <c r="A270" s="823"/>
      <c r="B270" s="825"/>
      <c r="C270" s="826"/>
      <c r="D270" s="826"/>
      <c r="E270" s="826"/>
      <c r="F270" s="826"/>
      <c r="G270" s="826"/>
      <c r="H270" s="826"/>
      <c r="I270" s="826"/>
      <c r="J270" s="826"/>
      <c r="K270" s="826"/>
      <c r="L270" s="826"/>
      <c r="M270" s="827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</row>
    <row r="271" spans="1:39" ht="42.75">
      <c r="A271" s="823"/>
      <c r="B271" s="828"/>
      <c r="C271" s="829"/>
      <c r="D271" s="829"/>
      <c r="E271" s="829"/>
      <c r="F271" s="829"/>
      <c r="G271" s="829"/>
      <c r="H271" s="829"/>
      <c r="I271" s="829"/>
      <c r="J271" s="829"/>
      <c r="K271" s="829"/>
      <c r="L271" s="829"/>
      <c r="M271" s="830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</row>
    <row r="272" spans="1:39" ht="42.75">
      <c r="A272" s="823"/>
      <c r="B272" s="854"/>
      <c r="C272" s="855"/>
      <c r="D272" s="855"/>
      <c r="E272" s="855"/>
      <c r="F272" s="855"/>
      <c r="G272" s="855"/>
      <c r="H272" s="855"/>
      <c r="I272" s="855"/>
      <c r="J272" s="855"/>
      <c r="K272" s="855"/>
      <c r="L272" s="855"/>
      <c r="M272" s="856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</row>
    <row r="273" spans="1:39" ht="12.75">
      <c r="A273" s="840"/>
      <c r="B273" s="366"/>
      <c r="C273" s="680"/>
      <c r="D273" s="54"/>
      <c r="E273" s="54"/>
      <c r="F273" s="18"/>
      <c r="G273" s="18"/>
      <c r="H273" s="18"/>
      <c r="I273" s="18"/>
      <c r="J273" s="18"/>
      <c r="K273" s="18"/>
      <c r="L273" s="18"/>
      <c r="M273" s="18"/>
      <c r="N273" s="676" t="s">
        <v>40</v>
      </c>
      <c r="O273" s="676"/>
      <c r="P273" s="184"/>
      <c r="Q273" s="184"/>
      <c r="R273" s="677"/>
      <c r="S273" s="677"/>
      <c r="T273" s="675"/>
      <c r="U273" s="675"/>
      <c r="V273" s="674"/>
      <c r="W273" s="674"/>
      <c r="X273" s="674"/>
      <c r="Y273" s="672"/>
      <c r="Z273" s="678"/>
      <c r="AA273" s="678"/>
      <c r="AB273" s="679"/>
      <c r="AC273" s="679"/>
      <c r="AD273" s="680"/>
      <c r="AE273" s="680"/>
      <c r="AF273" s="681"/>
      <c r="AG273" s="681"/>
      <c r="AH273" s="18"/>
      <c r="AI273" s="18"/>
      <c r="AJ273" s="184"/>
      <c r="AK273" s="184"/>
      <c r="AL273" s="677"/>
      <c r="AM273" s="677"/>
    </row>
    <row r="274" spans="1:39" ht="12.75">
      <c r="A274" s="857" t="s">
        <v>3317</v>
      </c>
      <c r="B274" s="762" t="s">
        <v>4589</v>
      </c>
      <c r="C274" s="680">
        <v>1</v>
      </c>
      <c r="D274" s="54" t="e">
        <f ca="1">E274/G274</f>
        <v>#VALUE!</v>
      </c>
      <c r="E274" s="54" t="str">
        <f ca="1">IFERROR(VLOOKUP(P274,Cennik!$A$4:$B488, 2, FALSE()) * Q274 + VLOOKUP(R274,Cennik!$A$4:$B488, 2, FALSE()) * S274 + VLOOKUP(T274,Cennik!$A$4:$B488, 2, FALSE()) * U274 + VLOOKUP(V274,Cennik!$A$4:$B488, 2, FALSE()) * W274 + VLOOKUP(X274,Cennik!$A$4:$B488, 2, FALSE()) * Y274 + VLOOKUP(Z274,Cennik!$A$4:$B488, 2, FALSE()) * AA274 + VLOOKUP(AB274,Cennik!$A$4:$B488, 2, FALSE()) * AC274 + VLOOKUP(AD274,Cennik!$A$4:$B488, 2, FALSE()) * AE274 + VLOOKUP(AF274,Cennik!$A$4:$B488, 2, FALSE()) * AG274 + VLOOKUP(AH274,Cennik!$A$4:$B488, 2, FALSE()) * AI274 + VLOOKUP(AJ274,Cennik!$A$4:$B488, 2, FALSE()) * AK274 + VLOOKUP(AL274,Cennik!$A$4:$B488, 2, FALSE()) * AM274 + VLOOKUP("Stamina",Cennik!$A$4:$B488,2,FALSE()) * L274,"Brak wartości")</f>
        <v>Brak wartości</v>
      </c>
      <c r="F274" s="18" t="s">
        <v>4590</v>
      </c>
      <c r="G274" s="18">
        <v>1</v>
      </c>
      <c r="H274" s="18" t="s">
        <v>4506</v>
      </c>
      <c r="I274" s="18"/>
      <c r="J274" s="18">
        <v>1</v>
      </c>
      <c r="K274" s="18">
        <v>5</v>
      </c>
      <c r="L274" s="18">
        <v>10</v>
      </c>
      <c r="M274" s="18" t="s">
        <v>12693</v>
      </c>
      <c r="N274" s="676" t="s">
        <v>40</v>
      </c>
      <c r="O274" s="676"/>
      <c r="P274" s="184" t="s">
        <v>4679</v>
      </c>
      <c r="Q274" s="184">
        <v>1</v>
      </c>
      <c r="R274" s="677" t="s">
        <v>479</v>
      </c>
      <c r="S274" s="677">
        <v>5</v>
      </c>
      <c r="T274" s="675" t="s">
        <v>40</v>
      </c>
      <c r="U274" s="675"/>
      <c r="V274" s="674" t="s">
        <v>40</v>
      </c>
      <c r="W274" s="674"/>
      <c r="X274" s="674" t="s">
        <v>40</v>
      </c>
      <c r="Y274" s="672"/>
      <c r="Z274" s="678" t="s">
        <v>40</v>
      </c>
      <c r="AA274" s="678"/>
      <c r="AB274" s="679" t="s">
        <v>40</v>
      </c>
      <c r="AC274" s="679"/>
      <c r="AD274" s="680" t="s">
        <v>40</v>
      </c>
      <c r="AE274" s="680"/>
      <c r="AF274" s="681" t="s">
        <v>40</v>
      </c>
      <c r="AG274" s="681"/>
      <c r="AH274" s="18" t="s">
        <v>40</v>
      </c>
      <c r="AI274" s="18"/>
      <c r="AJ274" s="184" t="s">
        <v>40</v>
      </c>
      <c r="AK274" s="184"/>
      <c r="AL274" s="677" t="s">
        <v>40</v>
      </c>
      <c r="AM274" s="677"/>
    </row>
    <row r="275" spans="1:39" ht="12.75">
      <c r="A275" s="840"/>
      <c r="B275" s="366"/>
      <c r="C275" s="680"/>
      <c r="D275" s="54"/>
      <c r="E275" s="54"/>
      <c r="F275" s="18"/>
      <c r="G275" s="18"/>
      <c r="H275" s="18"/>
      <c r="I275" s="18"/>
      <c r="J275" s="18"/>
      <c r="K275" s="18"/>
      <c r="L275" s="18"/>
      <c r="M275" s="18"/>
      <c r="N275" s="676" t="s">
        <v>40</v>
      </c>
      <c r="O275" s="676"/>
      <c r="P275" s="184"/>
      <c r="Q275" s="184"/>
      <c r="R275" s="677"/>
      <c r="S275" s="677"/>
      <c r="T275" s="675"/>
      <c r="U275" s="675"/>
      <c r="V275" s="674"/>
      <c r="W275" s="674"/>
      <c r="X275" s="674"/>
      <c r="Y275" s="672"/>
      <c r="Z275" s="678"/>
      <c r="AA275" s="678"/>
      <c r="AB275" s="679"/>
      <c r="AC275" s="679"/>
      <c r="AD275" s="680"/>
      <c r="AE275" s="680"/>
      <c r="AF275" s="681"/>
      <c r="AG275" s="681"/>
      <c r="AH275" s="18"/>
      <c r="AI275" s="18"/>
      <c r="AJ275" s="184"/>
      <c r="AK275" s="184"/>
      <c r="AL275" s="677"/>
      <c r="AM275" s="677"/>
    </row>
    <row r="276" spans="1:39" ht="12.75">
      <c r="A276" s="857" t="s">
        <v>3314</v>
      </c>
      <c r="B276" s="762" t="s">
        <v>4594</v>
      </c>
      <c r="C276" s="680">
        <v>1</v>
      </c>
      <c r="D276" s="54" t="e">
        <f ca="1">E276/G276</f>
        <v>#VALUE!</v>
      </c>
      <c r="E276" s="54" t="str">
        <f ca="1">IFERROR(VLOOKUP(P276,Cennik!$A$4:$B488, 2, FALSE()) * Q276 + VLOOKUP(R276,Cennik!$A$4:$B488, 2, FALSE()) * S276 + VLOOKUP(T276,Cennik!$A$4:$B488, 2, FALSE()) * U276 + VLOOKUP(V276,Cennik!$A$4:$B488, 2, FALSE()) * W276 + VLOOKUP(X276,Cennik!$A$4:$B488, 2, FALSE()) * Y276 + VLOOKUP(Z276,Cennik!$A$4:$B488, 2, FALSE()) * AA276 + VLOOKUP(AB276,Cennik!$A$4:$B488, 2, FALSE()) * AC276 + VLOOKUP(AD276,Cennik!$A$4:$B488, 2, FALSE()) * AE276 + VLOOKUP(AF276,Cennik!$A$4:$B488, 2, FALSE()) * AG276 + VLOOKUP(AH276,Cennik!$A$4:$B488, 2, FALSE()) * AI276 + VLOOKUP(AJ276,Cennik!$A$4:$B488, 2, FALSE()) * AK276 + VLOOKUP(AL276,Cennik!$A$4:$B488, 2, FALSE()) * AM276 + VLOOKUP("Stamina",Cennik!$A$4:$B488,2,FALSE()) * L276,"Brak wartości")</f>
        <v>Brak wartości</v>
      </c>
      <c r="F276" s="18" t="s">
        <v>4595</v>
      </c>
      <c r="G276" s="18">
        <v>1</v>
      </c>
      <c r="H276" s="18" t="s">
        <v>4506</v>
      </c>
      <c r="I276" s="18"/>
      <c r="J276" s="18">
        <v>1</v>
      </c>
      <c r="K276" s="18">
        <v>5</v>
      </c>
      <c r="L276" s="18">
        <v>15</v>
      </c>
      <c r="M276" s="18" t="s">
        <v>12693</v>
      </c>
      <c r="N276" s="676" t="s">
        <v>40</v>
      </c>
      <c r="O276" s="676"/>
      <c r="P276" s="184" t="s">
        <v>4669</v>
      </c>
      <c r="Q276" s="184">
        <v>1</v>
      </c>
      <c r="R276" s="677" t="s">
        <v>479</v>
      </c>
      <c r="S276" s="677">
        <v>2</v>
      </c>
      <c r="T276" s="675" t="s">
        <v>40</v>
      </c>
      <c r="U276" s="675"/>
      <c r="V276" s="674" t="s">
        <v>40</v>
      </c>
      <c r="W276" s="674"/>
      <c r="X276" s="674" t="s">
        <v>40</v>
      </c>
      <c r="Y276" s="672"/>
      <c r="Z276" s="678" t="s">
        <v>40</v>
      </c>
      <c r="AA276" s="678"/>
      <c r="AB276" s="679" t="s">
        <v>40</v>
      </c>
      <c r="AC276" s="679"/>
      <c r="AD276" s="680" t="s">
        <v>40</v>
      </c>
      <c r="AE276" s="680"/>
      <c r="AF276" s="681" t="s">
        <v>40</v>
      </c>
      <c r="AG276" s="681"/>
      <c r="AH276" s="18" t="s">
        <v>40</v>
      </c>
      <c r="AI276" s="18"/>
      <c r="AJ276" s="184" t="s">
        <v>40</v>
      </c>
      <c r="AK276" s="184"/>
      <c r="AL276" s="677" t="s">
        <v>40</v>
      </c>
      <c r="AM276" s="677"/>
    </row>
    <row r="277" spans="1:39" ht="12.75">
      <c r="A277" s="840"/>
      <c r="B277" s="366"/>
      <c r="C277" s="680"/>
      <c r="D277" s="54"/>
      <c r="E277" s="54"/>
      <c r="F277" s="18"/>
      <c r="G277" s="18"/>
      <c r="H277" s="18"/>
      <c r="I277" s="18"/>
      <c r="J277" s="18"/>
      <c r="K277" s="18"/>
      <c r="L277" s="18"/>
      <c r="M277" s="18"/>
      <c r="N277" s="676" t="s">
        <v>40</v>
      </c>
      <c r="O277" s="676"/>
      <c r="P277" s="184" t="s">
        <v>40</v>
      </c>
      <c r="Q277" s="184"/>
      <c r="R277" s="677" t="s">
        <v>40</v>
      </c>
      <c r="S277" s="677"/>
      <c r="T277" s="675" t="s">
        <v>40</v>
      </c>
      <c r="U277" s="675"/>
      <c r="V277" s="674" t="s">
        <v>40</v>
      </c>
      <c r="W277" s="674"/>
      <c r="X277" s="674" t="s">
        <v>40</v>
      </c>
      <c r="Y277" s="672"/>
      <c r="Z277" s="678" t="s">
        <v>40</v>
      </c>
      <c r="AA277" s="678"/>
      <c r="AB277" s="679" t="s">
        <v>40</v>
      </c>
      <c r="AC277" s="679"/>
      <c r="AD277" s="680" t="s">
        <v>40</v>
      </c>
      <c r="AE277" s="680"/>
      <c r="AF277" s="681" t="s">
        <v>40</v>
      </c>
      <c r="AG277" s="681"/>
      <c r="AH277" s="18" t="s">
        <v>40</v>
      </c>
      <c r="AI277" s="18"/>
      <c r="AJ277" s="184" t="s">
        <v>40</v>
      </c>
      <c r="AK277" s="184"/>
      <c r="AL277" s="677" t="s">
        <v>40</v>
      </c>
      <c r="AM277" s="677"/>
    </row>
    <row r="278" spans="1:39" ht="12.75">
      <c r="A278" s="857" t="s">
        <v>3263</v>
      </c>
      <c r="B278" s="762" t="s">
        <v>4599</v>
      </c>
      <c r="C278" s="680">
        <v>1</v>
      </c>
      <c r="D278" s="54" t="e">
        <f ca="1">E278/G278</f>
        <v>#VALUE!</v>
      </c>
      <c r="E278" s="54" t="str">
        <f ca="1">IFERROR(VLOOKUP(P278,Cennik!$A$4:$B488, 2, FALSE()) * Q278 + VLOOKUP(R278,Cennik!$A$4:$B488, 2, FALSE()) * S278 + VLOOKUP(T278,Cennik!$A$4:$B488, 2, FALSE()) * U278 + VLOOKUP(V278,Cennik!$A$4:$B488, 2, FALSE()) * W278 + VLOOKUP(X278,Cennik!$A$4:$B488, 2, FALSE()) * Y278 + VLOOKUP(Z278,Cennik!$A$4:$B488, 2, FALSE()) * AA278 + VLOOKUP(AB278,Cennik!$A$4:$B488, 2, FALSE()) * AC278 + VLOOKUP(AD278,Cennik!$A$4:$B488, 2, FALSE()) * AE278 + VLOOKUP(AF278,Cennik!$A$4:$B488, 2, FALSE()) * AG278 + VLOOKUP(AH278,Cennik!$A$4:$B488, 2, FALSE()) * AI278 + VLOOKUP(AJ278,Cennik!$A$4:$B488, 2, FALSE()) * AK278 + VLOOKUP(AL278,Cennik!$A$4:$B488, 2, FALSE()) * AM278 + VLOOKUP("Stamina",Cennik!$A$4:$B488,2,FALSE()) * L278,"Brak wartości")</f>
        <v>Brak wartości</v>
      </c>
      <c r="F278" s="18" t="s">
        <v>4600</v>
      </c>
      <c r="G278" s="18">
        <v>1</v>
      </c>
      <c r="H278" s="18" t="s">
        <v>4506</v>
      </c>
      <c r="I278" s="18"/>
      <c r="J278" s="18">
        <v>1</v>
      </c>
      <c r="K278" s="18">
        <v>5</v>
      </c>
      <c r="L278" s="18">
        <v>10</v>
      </c>
      <c r="M278" s="18" t="s">
        <v>12693</v>
      </c>
      <c r="N278" s="676" t="s">
        <v>40</v>
      </c>
      <c r="O278" s="676"/>
      <c r="P278" s="184" t="s">
        <v>4594</v>
      </c>
      <c r="Q278" s="184">
        <v>1</v>
      </c>
      <c r="R278" s="677" t="s">
        <v>8127</v>
      </c>
      <c r="S278" s="677">
        <v>5</v>
      </c>
      <c r="T278" s="675" t="s">
        <v>40</v>
      </c>
      <c r="U278" s="675"/>
      <c r="V278" s="674" t="s">
        <v>40</v>
      </c>
      <c r="W278" s="674"/>
      <c r="X278" s="674" t="s">
        <v>40</v>
      </c>
      <c r="Y278" s="672"/>
      <c r="Z278" s="678" t="s">
        <v>40</v>
      </c>
      <c r="AA278" s="678"/>
      <c r="AB278" s="679" t="s">
        <v>40</v>
      </c>
      <c r="AC278" s="679"/>
      <c r="AD278" s="680" t="s">
        <v>40</v>
      </c>
      <c r="AE278" s="680"/>
      <c r="AF278" s="681" t="s">
        <v>40</v>
      </c>
      <c r="AG278" s="681"/>
      <c r="AH278" s="18" t="s">
        <v>40</v>
      </c>
      <c r="AI278" s="18"/>
      <c r="AJ278" s="184" t="s">
        <v>40</v>
      </c>
      <c r="AK278" s="184"/>
      <c r="AL278" s="677" t="s">
        <v>40</v>
      </c>
      <c r="AM278" s="677"/>
    </row>
    <row r="279" spans="1:39" ht="12.75">
      <c r="A279" s="840"/>
      <c r="B279" s="366"/>
      <c r="C279" s="680"/>
      <c r="D279" s="54"/>
      <c r="E279" s="54"/>
      <c r="F279" s="18"/>
      <c r="G279" s="18"/>
      <c r="H279" s="18"/>
      <c r="I279" s="18"/>
      <c r="J279" s="18"/>
      <c r="K279" s="18"/>
      <c r="L279" s="18"/>
      <c r="M279" s="18"/>
      <c r="N279" s="676" t="s">
        <v>40</v>
      </c>
      <c r="O279" s="676"/>
      <c r="P279" s="184"/>
      <c r="Q279" s="184"/>
      <c r="R279" s="677"/>
      <c r="S279" s="677"/>
      <c r="T279" s="675"/>
      <c r="U279" s="675"/>
      <c r="V279" s="674"/>
      <c r="W279" s="674"/>
      <c r="X279" s="674"/>
      <c r="Y279" s="672"/>
      <c r="Z279" s="678"/>
      <c r="AA279" s="678"/>
      <c r="AB279" s="679"/>
      <c r="AC279" s="679"/>
      <c r="AD279" s="680"/>
      <c r="AE279" s="680"/>
      <c r="AF279" s="681"/>
      <c r="AG279" s="681"/>
      <c r="AH279" s="18"/>
      <c r="AI279" s="18"/>
      <c r="AJ279" s="184"/>
      <c r="AK279" s="184"/>
      <c r="AL279" s="677"/>
      <c r="AM279" s="677"/>
    </row>
    <row r="280" spans="1:39" ht="12.75">
      <c r="A280" s="857" t="s">
        <v>3275</v>
      </c>
      <c r="B280" s="762" t="s">
        <v>4604</v>
      </c>
      <c r="C280" s="680">
        <v>1</v>
      </c>
      <c r="D280" s="54" t="e">
        <f ca="1">E280/G280</f>
        <v>#VALUE!</v>
      </c>
      <c r="E280" s="54" t="str">
        <f ca="1">IFERROR(VLOOKUP(P280,Cennik!$A$4:$B488, 2, FALSE()) * Q280 + VLOOKUP(R280,Cennik!$A$4:$B488, 2, FALSE()) * S280 + VLOOKUP(T280,Cennik!$A$4:$B488, 2, FALSE()) * U280 + VLOOKUP(V280,Cennik!$A$4:$B488, 2, FALSE()) * W280 + VLOOKUP(X280,Cennik!$A$4:$B488, 2, FALSE()) * Y280 + VLOOKUP(Z280,Cennik!$A$4:$B488, 2, FALSE()) * AA280 + VLOOKUP(AB280,Cennik!$A$4:$B488, 2, FALSE()) * AC280 + VLOOKUP(AD280,Cennik!$A$4:$B488, 2, FALSE()) * AE280 + VLOOKUP(AF280,Cennik!$A$4:$B488, 2, FALSE()) * AG280 + VLOOKUP(AH280,Cennik!$A$4:$B488, 2, FALSE()) * AI280 + VLOOKUP(AJ280,Cennik!$A$4:$B488, 2, FALSE()) * AK280 + VLOOKUP(AL280,Cennik!$A$4:$B488, 2, FALSE()) * AM280 + VLOOKUP("Stamina",Cennik!$A$4:$B488,2,FALSE()) * L280,"Brak wartości")</f>
        <v>Brak wartości</v>
      </c>
      <c r="F280" s="43" t="s">
        <v>4605</v>
      </c>
      <c r="G280" s="18">
        <v>1</v>
      </c>
      <c r="H280" s="18"/>
      <c r="I280" s="18"/>
      <c r="J280" s="18">
        <v>0.8</v>
      </c>
      <c r="K280" s="18">
        <v>5</v>
      </c>
      <c r="L280" s="18">
        <v>5</v>
      </c>
      <c r="M280" s="18" t="s">
        <v>12693</v>
      </c>
      <c r="N280" s="676" t="s">
        <v>40</v>
      </c>
      <c r="O280" s="676"/>
      <c r="P280" s="184" t="s">
        <v>4599</v>
      </c>
      <c r="Q280" s="184">
        <v>1</v>
      </c>
      <c r="R280" s="677" t="s">
        <v>40</v>
      </c>
      <c r="S280" s="677"/>
      <c r="T280" s="675" t="s">
        <v>40</v>
      </c>
      <c r="U280" s="675"/>
      <c r="V280" s="674" t="s">
        <v>40</v>
      </c>
      <c r="W280" s="674"/>
      <c r="X280" s="674" t="s">
        <v>40</v>
      </c>
      <c r="Y280" s="672"/>
      <c r="Z280" s="678" t="s">
        <v>40</v>
      </c>
      <c r="AA280" s="678"/>
      <c r="AB280" s="679" t="s">
        <v>40</v>
      </c>
      <c r="AC280" s="679"/>
      <c r="AD280" s="680" t="s">
        <v>40</v>
      </c>
      <c r="AE280" s="680"/>
      <c r="AF280" s="681" t="s">
        <v>40</v>
      </c>
      <c r="AG280" s="681"/>
      <c r="AH280" s="18" t="s">
        <v>40</v>
      </c>
      <c r="AI280" s="18"/>
      <c r="AJ280" s="184" t="s">
        <v>40</v>
      </c>
      <c r="AK280" s="184"/>
      <c r="AL280" s="677" t="s">
        <v>40</v>
      </c>
      <c r="AM280" s="677"/>
    </row>
    <row r="281" spans="1:39" ht="12.75">
      <c r="A281" s="840"/>
      <c r="B281" s="366"/>
      <c r="C281" s="680"/>
      <c r="D281" s="54"/>
      <c r="E281" s="54"/>
      <c r="F281" s="858"/>
      <c r="G281" s="18"/>
      <c r="H281" s="18"/>
      <c r="I281" s="18"/>
      <c r="J281" s="18"/>
      <c r="K281" s="18"/>
      <c r="L281" s="18"/>
      <c r="M281" s="18"/>
      <c r="N281" s="676" t="s">
        <v>40</v>
      </c>
      <c r="O281" s="676"/>
      <c r="P281" s="184"/>
      <c r="Q281" s="184"/>
      <c r="R281" s="677"/>
      <c r="S281" s="677"/>
      <c r="T281" s="675"/>
      <c r="U281" s="675"/>
      <c r="V281" s="674"/>
      <c r="W281" s="674"/>
      <c r="X281" s="674"/>
      <c r="Y281" s="672"/>
      <c r="Z281" s="678"/>
      <c r="AA281" s="678"/>
      <c r="AB281" s="679"/>
      <c r="AC281" s="679"/>
      <c r="AD281" s="680"/>
      <c r="AE281" s="680"/>
      <c r="AF281" s="681"/>
      <c r="AG281" s="681"/>
      <c r="AH281" s="18"/>
      <c r="AI281" s="18"/>
      <c r="AJ281" s="184"/>
      <c r="AK281" s="184"/>
      <c r="AL281" s="677"/>
      <c r="AM281" s="677"/>
    </row>
    <row r="282" spans="1:39" ht="12.75">
      <c r="A282" s="823"/>
      <c r="B282" s="19"/>
      <c r="C282" s="19"/>
      <c r="D282" s="746"/>
      <c r="E282" s="746"/>
      <c r="F282" s="85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</row>
    <row r="283" spans="1:39" ht="12.75">
      <c r="A283" s="840"/>
      <c r="B283" s="366"/>
      <c r="C283" s="680"/>
      <c r="D283" s="54"/>
      <c r="E283" s="54"/>
      <c r="F283" s="858"/>
      <c r="G283" s="18"/>
      <c r="H283" s="18"/>
      <c r="I283" s="18"/>
      <c r="J283" s="18"/>
      <c r="K283" s="18"/>
      <c r="L283" s="18"/>
      <c r="M283" s="18"/>
      <c r="N283" s="676" t="s">
        <v>40</v>
      </c>
      <c r="O283" s="676"/>
      <c r="P283" s="184"/>
      <c r="Q283" s="184"/>
      <c r="R283" s="677"/>
      <c r="S283" s="677"/>
      <c r="T283" s="675"/>
      <c r="U283" s="675"/>
      <c r="V283" s="674"/>
      <c r="W283" s="674"/>
      <c r="X283" s="674"/>
      <c r="Y283" s="672"/>
      <c r="Z283" s="678"/>
      <c r="AA283" s="678"/>
      <c r="AB283" s="679"/>
      <c r="AC283" s="679"/>
      <c r="AD283" s="680"/>
      <c r="AE283" s="680"/>
      <c r="AF283" s="681"/>
      <c r="AG283" s="681"/>
      <c r="AH283" s="18"/>
      <c r="AI283" s="18"/>
      <c r="AJ283" s="184"/>
      <c r="AK283" s="184"/>
      <c r="AL283" s="677"/>
      <c r="AM283" s="677"/>
    </row>
    <row r="284" spans="1:39" ht="12.75">
      <c r="A284" s="857" t="s">
        <v>3317</v>
      </c>
      <c r="B284" s="300" t="s">
        <v>4609</v>
      </c>
      <c r="C284" s="680">
        <v>3</v>
      </c>
      <c r="D284" s="54" t="e">
        <f ca="1">E284/G284</f>
        <v>#VALUE!</v>
      </c>
      <c r="E284" s="54" t="str">
        <f ca="1">IFERROR(VLOOKUP(P284,Cennik!$A$4:$B488, 2, FALSE()) * Q284 + VLOOKUP(R284,Cennik!$A$4:$B488, 2, FALSE()) * S284 + VLOOKUP(T284,Cennik!$A$4:$B488, 2, FALSE()) * U284 + VLOOKUP(V284,Cennik!$A$4:$B488, 2, FALSE()) * W284 + VLOOKUP(X284,Cennik!$A$4:$B488, 2, FALSE()) * Y284 + VLOOKUP(Z284,Cennik!$A$4:$B488, 2, FALSE()) * AA284 + VLOOKUP(AB284,Cennik!$A$4:$B488, 2, FALSE()) * AC284 + VLOOKUP(AD284,Cennik!$A$4:$B488, 2, FALSE()) * AE284 + VLOOKUP(AF284,Cennik!$A$4:$B488, 2, FALSE()) * AG284 + VLOOKUP(AH284,Cennik!$A$4:$B488, 2, FALSE()) * AI284 + VLOOKUP(AJ284,Cennik!$A$4:$B488, 2, FALSE()) * AK284 + VLOOKUP(AL284,Cennik!$A$4:$B488, 2, FALSE()) * AM284 + VLOOKUP("Stamina",Cennik!$A$4:$B488,2,FALSE()) * L284,"Brak wartości")</f>
        <v>Brak wartości</v>
      </c>
      <c r="F284" s="18" t="s">
        <v>4610</v>
      </c>
      <c r="G284" s="18">
        <v>1</v>
      </c>
      <c r="H284" s="18" t="s">
        <v>4506</v>
      </c>
      <c r="I284" s="18"/>
      <c r="J284" s="18">
        <v>1</v>
      </c>
      <c r="K284" s="18">
        <v>5</v>
      </c>
      <c r="L284" s="18">
        <v>20</v>
      </c>
      <c r="M284" s="18" t="s">
        <v>12693</v>
      </c>
      <c r="N284" s="676" t="s">
        <v>40</v>
      </c>
      <c r="O284" s="676"/>
      <c r="P284" s="184" t="s">
        <v>4694</v>
      </c>
      <c r="Q284" s="184">
        <v>1</v>
      </c>
      <c r="R284" s="677" t="s">
        <v>381</v>
      </c>
      <c r="S284" s="677">
        <v>4</v>
      </c>
      <c r="T284" s="675" t="s">
        <v>479</v>
      </c>
      <c r="U284" s="675">
        <v>1</v>
      </c>
      <c r="V284" s="674" t="s">
        <v>40</v>
      </c>
      <c r="W284" s="674"/>
      <c r="X284" s="674" t="s">
        <v>40</v>
      </c>
      <c r="Y284" s="672"/>
      <c r="Z284" s="678" t="s">
        <v>40</v>
      </c>
      <c r="AA284" s="678"/>
      <c r="AB284" s="679" t="s">
        <v>40</v>
      </c>
      <c r="AC284" s="679"/>
      <c r="AD284" s="680" t="s">
        <v>40</v>
      </c>
      <c r="AE284" s="680"/>
      <c r="AF284" s="681" t="s">
        <v>40</v>
      </c>
      <c r="AG284" s="681"/>
      <c r="AH284" s="18" t="s">
        <v>40</v>
      </c>
      <c r="AI284" s="18"/>
      <c r="AJ284" s="184" t="s">
        <v>40</v>
      </c>
      <c r="AK284" s="184"/>
      <c r="AL284" s="677" t="s">
        <v>40</v>
      </c>
      <c r="AM284" s="677"/>
    </row>
    <row r="285" spans="1:39" ht="12.75">
      <c r="A285" s="840"/>
      <c r="B285" s="366"/>
      <c r="C285" s="680"/>
      <c r="D285" s="54"/>
      <c r="E285" s="54"/>
      <c r="F285" s="18"/>
      <c r="G285" s="18"/>
      <c r="H285" s="18"/>
      <c r="I285" s="18"/>
      <c r="J285" s="18"/>
      <c r="K285" s="18"/>
      <c r="L285" s="18"/>
      <c r="M285" s="18"/>
      <c r="N285" s="676" t="s">
        <v>40</v>
      </c>
      <c r="O285" s="676"/>
      <c r="P285" s="184"/>
      <c r="Q285" s="184"/>
      <c r="R285" s="677"/>
      <c r="S285" s="677"/>
      <c r="T285" s="675"/>
      <c r="U285" s="675"/>
      <c r="V285" s="674"/>
      <c r="W285" s="674"/>
      <c r="X285" s="674"/>
      <c r="Y285" s="672"/>
      <c r="Z285" s="678"/>
      <c r="AA285" s="678"/>
      <c r="AB285" s="679"/>
      <c r="AC285" s="679"/>
      <c r="AD285" s="680"/>
      <c r="AE285" s="680"/>
      <c r="AF285" s="681"/>
      <c r="AG285" s="681"/>
      <c r="AH285" s="18"/>
      <c r="AI285" s="18"/>
      <c r="AJ285" s="184"/>
      <c r="AK285" s="184"/>
      <c r="AL285" s="677"/>
      <c r="AM285" s="677"/>
    </row>
    <row r="286" spans="1:39" ht="12.75">
      <c r="A286" s="857" t="s">
        <v>3314</v>
      </c>
      <c r="B286" s="300" t="s">
        <v>4614</v>
      </c>
      <c r="C286" s="680">
        <v>3</v>
      </c>
      <c r="D286" s="54" t="e">
        <f ca="1">E286/G286</f>
        <v>#VALUE!</v>
      </c>
      <c r="E286" s="54" t="str">
        <f ca="1">IFERROR(VLOOKUP(P286,Cennik!$A$4:$B488, 2, FALSE()) * Q286 + VLOOKUP(R286,Cennik!$A$4:$B488, 2, FALSE()) * S286 + VLOOKUP(T286,Cennik!$A$4:$B488, 2, FALSE()) * U286 + VLOOKUP(V286,Cennik!$A$4:$B488, 2, FALSE()) * W286 + VLOOKUP(X286,Cennik!$A$4:$B488, 2, FALSE()) * Y286 + VLOOKUP(Z286,Cennik!$A$4:$B488, 2, FALSE()) * AA286 + VLOOKUP(AB286,Cennik!$A$4:$B488, 2, FALSE()) * AC286 + VLOOKUP(AD286,Cennik!$A$4:$B488, 2, FALSE()) * AE286 + VLOOKUP(AF286,Cennik!$A$4:$B488, 2, FALSE()) * AG286 + VLOOKUP(AH286,Cennik!$A$4:$B488, 2, FALSE()) * AI286 + VLOOKUP(AJ286,Cennik!$A$4:$B488, 2, FALSE()) * AK286 + VLOOKUP(AL286,Cennik!$A$4:$B488, 2, FALSE()) * AM286 + VLOOKUP("Stamina",Cennik!$A$4:$B488,2,FALSE()) * L286,"Brak wartości")</f>
        <v>Brak wartości</v>
      </c>
      <c r="F286" s="18" t="s">
        <v>4615</v>
      </c>
      <c r="G286" s="18">
        <v>1</v>
      </c>
      <c r="H286" s="18" t="s">
        <v>4506</v>
      </c>
      <c r="I286" s="18"/>
      <c r="J286" s="18">
        <v>1</v>
      </c>
      <c r="K286" s="18">
        <v>5</v>
      </c>
      <c r="L286" s="18">
        <v>25</v>
      </c>
      <c r="M286" s="18" t="s">
        <v>12693</v>
      </c>
      <c r="N286" s="676" t="s">
        <v>40</v>
      </c>
      <c r="O286" s="676"/>
      <c r="P286" s="184" t="s">
        <v>4609</v>
      </c>
      <c r="Q286" s="184">
        <v>1</v>
      </c>
      <c r="R286" s="677" t="s">
        <v>381</v>
      </c>
      <c r="S286" s="677">
        <v>1</v>
      </c>
      <c r="T286" s="675" t="s">
        <v>40</v>
      </c>
      <c r="U286" s="675"/>
      <c r="V286" s="674" t="s">
        <v>40</v>
      </c>
      <c r="W286" s="674"/>
      <c r="X286" s="674" t="s">
        <v>40</v>
      </c>
      <c r="Y286" s="672"/>
      <c r="Z286" s="678" t="s">
        <v>40</v>
      </c>
      <c r="AA286" s="678"/>
      <c r="AB286" s="679" t="s">
        <v>40</v>
      </c>
      <c r="AC286" s="679"/>
      <c r="AD286" s="680" t="s">
        <v>40</v>
      </c>
      <c r="AE286" s="680"/>
      <c r="AF286" s="681" t="s">
        <v>40</v>
      </c>
      <c r="AG286" s="681"/>
      <c r="AH286" s="18" t="s">
        <v>40</v>
      </c>
      <c r="AI286" s="18"/>
      <c r="AJ286" s="184" t="s">
        <v>40</v>
      </c>
      <c r="AK286" s="184"/>
      <c r="AL286" s="677" t="s">
        <v>40</v>
      </c>
      <c r="AM286" s="677"/>
    </row>
    <row r="287" spans="1:39" ht="12.75">
      <c r="A287" s="840"/>
      <c r="B287" s="366"/>
      <c r="C287" s="680"/>
      <c r="D287" s="54"/>
      <c r="E287" s="54"/>
      <c r="F287" s="18"/>
      <c r="G287" s="18"/>
      <c r="H287" s="18"/>
      <c r="I287" s="18"/>
      <c r="J287" s="18"/>
      <c r="K287" s="18"/>
      <c r="L287" s="18"/>
      <c r="M287" s="18"/>
      <c r="N287" s="676" t="s">
        <v>40</v>
      </c>
      <c r="O287" s="676"/>
      <c r="P287" s="184"/>
      <c r="Q287" s="184"/>
      <c r="R287" s="677"/>
      <c r="S287" s="677"/>
      <c r="T287" s="675"/>
      <c r="U287" s="675"/>
      <c r="V287" s="674"/>
      <c r="W287" s="674"/>
      <c r="X287" s="674"/>
      <c r="Y287" s="672"/>
      <c r="Z287" s="678"/>
      <c r="AA287" s="678"/>
      <c r="AB287" s="679"/>
      <c r="AC287" s="679"/>
      <c r="AD287" s="680"/>
      <c r="AE287" s="680"/>
      <c r="AF287" s="681"/>
      <c r="AG287" s="681"/>
      <c r="AH287" s="18"/>
      <c r="AI287" s="18"/>
      <c r="AJ287" s="184"/>
      <c r="AK287" s="184"/>
      <c r="AL287" s="677"/>
      <c r="AM287" s="677"/>
    </row>
    <row r="288" spans="1:39" ht="12.75">
      <c r="A288" s="857" t="s">
        <v>3263</v>
      </c>
      <c r="B288" s="300" t="s">
        <v>4619</v>
      </c>
      <c r="C288" s="680">
        <v>3</v>
      </c>
      <c r="D288" s="54" t="e">
        <f ca="1">E288/G288</f>
        <v>#VALUE!</v>
      </c>
      <c r="E288" s="54" t="str">
        <f ca="1">IFERROR(VLOOKUP(P288,Cennik!$A$4:$B488, 2, FALSE()) * Q288 + VLOOKUP(R288,Cennik!$A$4:$B488, 2, FALSE()) * S288 + VLOOKUP(T288,Cennik!$A$4:$B488, 2, FALSE()) * U288 + VLOOKUP(V288,Cennik!$A$4:$B488, 2, FALSE()) * W288 + VLOOKUP(X288,Cennik!$A$4:$B488, 2, FALSE()) * Y288 + VLOOKUP(Z288,Cennik!$A$4:$B488, 2, FALSE()) * AA288 + VLOOKUP(AB288,Cennik!$A$4:$B488, 2, FALSE()) * AC288 + VLOOKUP(AD288,Cennik!$A$4:$B488, 2, FALSE()) * AE288 + VLOOKUP(AF288,Cennik!$A$4:$B488, 2, FALSE()) * AG288 + VLOOKUP(AH288,Cennik!$A$4:$B488, 2, FALSE()) * AI288 + VLOOKUP(AJ288,Cennik!$A$4:$B488, 2, FALSE()) * AK288 + VLOOKUP(AL288,Cennik!$A$4:$B488, 2, FALSE()) * AM288 + VLOOKUP("Stamina",Cennik!$A$4:$B488,2,FALSE()) * L288,"Brak wartości")</f>
        <v>Brak wartości</v>
      </c>
      <c r="F288" s="18" t="s">
        <v>4620</v>
      </c>
      <c r="G288" s="18">
        <v>1</v>
      </c>
      <c r="H288" s="18" t="s">
        <v>4506</v>
      </c>
      <c r="I288" s="18"/>
      <c r="J288" s="18">
        <v>1</v>
      </c>
      <c r="K288" s="18">
        <v>5</v>
      </c>
      <c r="L288" s="18">
        <v>10</v>
      </c>
      <c r="M288" s="18" t="s">
        <v>12693</v>
      </c>
      <c r="N288" s="676" t="s">
        <v>40</v>
      </c>
      <c r="O288" s="676"/>
      <c r="P288" s="184" t="s">
        <v>4614</v>
      </c>
      <c r="Q288" s="184">
        <v>1</v>
      </c>
      <c r="R288" s="677" t="s">
        <v>8127</v>
      </c>
      <c r="S288" s="677">
        <v>5</v>
      </c>
      <c r="T288" s="675" t="s">
        <v>40</v>
      </c>
      <c r="U288" s="675"/>
      <c r="V288" s="674" t="s">
        <v>40</v>
      </c>
      <c r="W288" s="674"/>
      <c r="X288" s="674" t="s">
        <v>40</v>
      </c>
      <c r="Y288" s="672"/>
      <c r="Z288" s="678" t="s">
        <v>40</v>
      </c>
      <c r="AA288" s="678"/>
      <c r="AB288" s="679" t="s">
        <v>40</v>
      </c>
      <c r="AC288" s="679"/>
      <c r="AD288" s="680" t="s">
        <v>40</v>
      </c>
      <c r="AE288" s="680"/>
      <c r="AF288" s="681" t="s">
        <v>40</v>
      </c>
      <c r="AG288" s="681"/>
      <c r="AH288" s="18" t="s">
        <v>40</v>
      </c>
      <c r="AI288" s="18"/>
      <c r="AJ288" s="184" t="s">
        <v>40</v>
      </c>
      <c r="AK288" s="184"/>
      <c r="AL288" s="677" t="s">
        <v>40</v>
      </c>
      <c r="AM288" s="677"/>
    </row>
    <row r="289" spans="1:39" ht="12.75">
      <c r="A289" s="840"/>
      <c r="B289" s="366"/>
      <c r="C289" s="680"/>
      <c r="D289" s="54"/>
      <c r="E289" s="54"/>
      <c r="F289" s="18"/>
      <c r="G289" s="18"/>
      <c r="H289" s="18"/>
      <c r="I289" s="18"/>
      <c r="J289" s="18"/>
      <c r="K289" s="18"/>
      <c r="L289" s="18"/>
      <c r="M289" s="18"/>
      <c r="N289" s="676" t="s">
        <v>40</v>
      </c>
      <c r="O289" s="676"/>
      <c r="P289" s="184"/>
      <c r="Q289" s="184"/>
      <c r="R289" s="677"/>
      <c r="S289" s="677"/>
      <c r="T289" s="675"/>
      <c r="U289" s="675"/>
      <c r="V289" s="674"/>
      <c r="W289" s="674"/>
      <c r="X289" s="674"/>
      <c r="Y289" s="672"/>
      <c r="Z289" s="678"/>
      <c r="AA289" s="678"/>
      <c r="AB289" s="679"/>
      <c r="AC289" s="679"/>
      <c r="AD289" s="680"/>
      <c r="AE289" s="680"/>
      <c r="AF289" s="681"/>
      <c r="AG289" s="681"/>
      <c r="AH289" s="18"/>
      <c r="AI289" s="18"/>
      <c r="AJ289" s="184"/>
      <c r="AK289" s="184"/>
      <c r="AL289" s="677"/>
      <c r="AM289" s="677"/>
    </row>
    <row r="290" spans="1:39" ht="12.75">
      <c r="A290" s="857" t="s">
        <v>3275</v>
      </c>
      <c r="B290" s="300" t="s">
        <v>4624</v>
      </c>
      <c r="C290" s="680">
        <v>3</v>
      </c>
      <c r="D290" s="54" t="e">
        <f ca="1">E290/G290</f>
        <v>#VALUE!</v>
      </c>
      <c r="E290" s="54" t="str">
        <f ca="1">IFERROR(VLOOKUP(P290,Cennik!$A$4:$B488, 2, FALSE()) * Q290 + VLOOKUP(R290,Cennik!$A$4:$B488, 2, FALSE()) * S290 + VLOOKUP(T290,Cennik!$A$4:$B488, 2, FALSE()) * U290 + VLOOKUP(V290,Cennik!$A$4:$B488, 2, FALSE()) * W290 + VLOOKUP(X290,Cennik!$A$4:$B488, 2, FALSE()) * Y290 + VLOOKUP(Z290,Cennik!$A$4:$B488, 2, FALSE()) * AA290 + VLOOKUP(AB290,Cennik!$A$4:$B488, 2, FALSE()) * AC290 + VLOOKUP(AD290,Cennik!$A$4:$B488, 2, FALSE()) * AE290 + VLOOKUP(AF290,Cennik!$A$4:$B488, 2, FALSE()) * AG290 + VLOOKUP(AH290,Cennik!$A$4:$B488, 2, FALSE()) * AI290 + VLOOKUP(AJ290,Cennik!$A$4:$B488, 2, FALSE()) * AK290 + VLOOKUP(AL290,Cennik!$A$4:$B488, 2, FALSE()) * AM290 + VLOOKUP("Stamina",Cennik!$A$4:$B488,2,FALSE()) * L290,"Brak wartości")</f>
        <v>Brak wartości</v>
      </c>
      <c r="F290" s="18" t="s">
        <v>4625</v>
      </c>
      <c r="G290" s="18">
        <v>1</v>
      </c>
      <c r="H290" s="18"/>
      <c r="I290" s="18"/>
      <c r="J290" s="18">
        <v>0.8</v>
      </c>
      <c r="K290" s="18">
        <v>5</v>
      </c>
      <c r="L290" s="18">
        <v>10</v>
      </c>
      <c r="M290" s="18" t="s">
        <v>12693</v>
      </c>
      <c r="N290" s="676" t="s">
        <v>40</v>
      </c>
      <c r="O290" s="676"/>
      <c r="P290" s="184" t="s">
        <v>4619</v>
      </c>
      <c r="Q290" s="184">
        <v>1</v>
      </c>
      <c r="R290" s="677" t="s">
        <v>40</v>
      </c>
      <c r="S290" s="677"/>
      <c r="T290" s="675" t="s">
        <v>40</v>
      </c>
      <c r="U290" s="675"/>
      <c r="V290" s="674" t="s">
        <v>40</v>
      </c>
      <c r="W290" s="674"/>
      <c r="X290" s="674" t="s">
        <v>40</v>
      </c>
      <c r="Y290" s="672"/>
      <c r="Z290" s="678" t="s">
        <v>40</v>
      </c>
      <c r="AA290" s="678"/>
      <c r="AB290" s="679" t="s">
        <v>40</v>
      </c>
      <c r="AC290" s="679"/>
      <c r="AD290" s="680" t="s">
        <v>40</v>
      </c>
      <c r="AE290" s="680"/>
      <c r="AF290" s="681" t="s">
        <v>40</v>
      </c>
      <c r="AG290" s="681"/>
      <c r="AH290" s="18" t="s">
        <v>40</v>
      </c>
      <c r="AI290" s="18"/>
      <c r="AJ290" s="184" t="s">
        <v>40</v>
      </c>
      <c r="AK290" s="184"/>
      <c r="AL290" s="677" t="s">
        <v>40</v>
      </c>
      <c r="AM290" s="677"/>
    </row>
    <row r="291" spans="1:39" ht="12.75">
      <c r="A291" s="840"/>
      <c r="B291" s="366"/>
      <c r="C291" s="680"/>
      <c r="D291" s="54"/>
      <c r="E291" s="54"/>
      <c r="F291" s="858"/>
      <c r="G291" s="18"/>
      <c r="H291" s="18"/>
      <c r="I291" s="18"/>
      <c r="J291" s="18"/>
      <c r="K291" s="18"/>
      <c r="L291" s="18"/>
      <c r="M291" s="18"/>
      <c r="N291" s="676" t="s">
        <v>40</v>
      </c>
      <c r="O291" s="676"/>
      <c r="P291" s="184"/>
      <c r="Q291" s="184"/>
      <c r="R291" s="677"/>
      <c r="S291" s="677"/>
      <c r="T291" s="675"/>
      <c r="U291" s="675"/>
      <c r="V291" s="674"/>
      <c r="W291" s="674"/>
      <c r="X291" s="674"/>
      <c r="Y291" s="672"/>
      <c r="Z291" s="678"/>
      <c r="AA291" s="678"/>
      <c r="AB291" s="679"/>
      <c r="AC291" s="679"/>
      <c r="AD291" s="680"/>
      <c r="AE291" s="680"/>
      <c r="AF291" s="681"/>
      <c r="AG291" s="681"/>
      <c r="AH291" s="18"/>
      <c r="AI291" s="18"/>
      <c r="AJ291" s="184"/>
      <c r="AK291" s="184"/>
      <c r="AL291" s="677"/>
      <c r="AM291" s="677"/>
    </row>
    <row r="292" spans="1:39" ht="12.75">
      <c r="A292" s="823"/>
      <c r="B292" s="19"/>
      <c r="C292" s="19"/>
      <c r="D292" s="746"/>
      <c r="E292" s="746"/>
      <c r="F292" s="85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</row>
    <row r="293" spans="1:39" ht="12.75">
      <c r="A293" s="840"/>
      <c r="B293" s="366"/>
      <c r="C293" s="680"/>
      <c r="D293" s="54"/>
      <c r="E293" s="54"/>
      <c r="F293" s="858"/>
      <c r="G293" s="18"/>
      <c r="H293" s="18"/>
      <c r="I293" s="18"/>
      <c r="J293" s="18"/>
      <c r="K293" s="18"/>
      <c r="L293" s="18"/>
      <c r="M293" s="18"/>
      <c r="N293" s="676" t="s">
        <v>40</v>
      </c>
      <c r="O293" s="676"/>
      <c r="P293" s="184"/>
      <c r="Q293" s="184"/>
      <c r="R293" s="677"/>
      <c r="S293" s="677"/>
      <c r="T293" s="675"/>
      <c r="U293" s="675"/>
      <c r="V293" s="674"/>
      <c r="W293" s="674"/>
      <c r="X293" s="674"/>
      <c r="Y293" s="672"/>
      <c r="Z293" s="678"/>
      <c r="AA293" s="678"/>
      <c r="AB293" s="679"/>
      <c r="AC293" s="679"/>
      <c r="AD293" s="680"/>
      <c r="AE293" s="680"/>
      <c r="AF293" s="681"/>
      <c r="AG293" s="681"/>
      <c r="AH293" s="18"/>
      <c r="AI293" s="18"/>
      <c r="AJ293" s="184"/>
      <c r="AK293" s="184"/>
      <c r="AL293" s="677"/>
      <c r="AM293" s="677"/>
    </row>
    <row r="294" spans="1:39" ht="12.75">
      <c r="A294" s="857" t="s">
        <v>3317</v>
      </c>
      <c r="B294" s="787" t="s">
        <v>4629</v>
      </c>
      <c r="C294" s="680">
        <v>4</v>
      </c>
      <c r="D294" s="54" t="e">
        <f ca="1">E294/G294</f>
        <v>#VALUE!</v>
      </c>
      <c r="E294" s="54" t="str">
        <f ca="1">IFERROR(VLOOKUP(P294,Cennik!$A$4:$B488, 2, FALSE()) * Q294 + VLOOKUP(R294,Cennik!$A$4:$B488, 2, FALSE()) * S294 + VLOOKUP(T294,Cennik!$A$4:$B488, 2, FALSE()) * U294 + VLOOKUP(V294,Cennik!$A$4:$B488, 2, FALSE()) * W294 + VLOOKUP(X294,Cennik!$A$4:$B488, 2, FALSE()) * Y294 + VLOOKUP(Z294,Cennik!$A$4:$B488, 2, FALSE()) * AA294 + VLOOKUP(AB294,Cennik!$A$4:$B488, 2, FALSE()) * AC294 + VLOOKUP(AD294,Cennik!$A$4:$B488, 2, FALSE()) * AE294 + VLOOKUP(AF294,Cennik!$A$4:$B488, 2, FALSE()) * AG294 + VLOOKUP(AH294,Cennik!$A$4:$B488, 2, FALSE()) * AI294 + VLOOKUP(AJ294,Cennik!$A$4:$B488, 2, FALSE()) * AK294 + VLOOKUP(AL294,Cennik!$A$4:$B488, 2, FALSE()) * AM294 + VLOOKUP("Stamina",Cennik!$A$4:$B488,2,FALSE()) * L294,"Brak wartości")</f>
        <v>Brak wartości</v>
      </c>
      <c r="F294" s="18" t="s">
        <v>4630</v>
      </c>
      <c r="G294" s="18">
        <v>1</v>
      </c>
      <c r="H294" s="18" t="s">
        <v>4506</v>
      </c>
      <c r="I294" s="18"/>
      <c r="J294" s="18">
        <v>1</v>
      </c>
      <c r="K294" s="18">
        <v>5</v>
      </c>
      <c r="L294" s="18">
        <v>30</v>
      </c>
      <c r="M294" s="18" t="s">
        <v>12693</v>
      </c>
      <c r="N294" s="676" t="s">
        <v>40</v>
      </c>
      <c r="O294" s="676"/>
      <c r="P294" s="184" t="s">
        <v>4709</v>
      </c>
      <c r="Q294" s="184">
        <v>1</v>
      </c>
      <c r="R294" s="677" t="s">
        <v>381</v>
      </c>
      <c r="S294" s="677">
        <v>5</v>
      </c>
      <c r="T294" s="675" t="s">
        <v>479</v>
      </c>
      <c r="U294" s="675">
        <v>1</v>
      </c>
      <c r="V294" s="674" t="s">
        <v>40</v>
      </c>
      <c r="W294" s="674"/>
      <c r="X294" s="674" t="s">
        <v>40</v>
      </c>
      <c r="Y294" s="672"/>
      <c r="Z294" s="678" t="s">
        <v>40</v>
      </c>
      <c r="AA294" s="678"/>
      <c r="AB294" s="679" t="s">
        <v>40</v>
      </c>
      <c r="AC294" s="679"/>
      <c r="AD294" s="680" t="s">
        <v>40</v>
      </c>
      <c r="AE294" s="680"/>
      <c r="AF294" s="681" t="s">
        <v>40</v>
      </c>
      <c r="AG294" s="681"/>
      <c r="AH294" s="18" t="s">
        <v>40</v>
      </c>
      <c r="AI294" s="18"/>
      <c r="AJ294" s="184" t="s">
        <v>40</v>
      </c>
      <c r="AK294" s="184"/>
      <c r="AL294" s="677" t="s">
        <v>40</v>
      </c>
      <c r="AM294" s="677"/>
    </row>
    <row r="295" spans="1:39" ht="12.75">
      <c r="A295" s="840"/>
      <c r="B295" s="366"/>
      <c r="C295" s="680"/>
      <c r="D295" s="54"/>
      <c r="E295" s="54"/>
      <c r="F295" s="18"/>
      <c r="G295" s="18"/>
      <c r="H295" s="18"/>
      <c r="I295" s="18"/>
      <c r="J295" s="18"/>
      <c r="K295" s="18"/>
      <c r="L295" s="18"/>
      <c r="M295" s="18"/>
      <c r="N295" s="676" t="s">
        <v>40</v>
      </c>
      <c r="O295" s="676"/>
      <c r="P295" s="184"/>
      <c r="Q295" s="184"/>
      <c r="R295" s="677"/>
      <c r="S295" s="677"/>
      <c r="T295" s="675"/>
      <c r="U295" s="675"/>
      <c r="V295" s="674"/>
      <c r="W295" s="674"/>
      <c r="X295" s="674"/>
      <c r="Y295" s="672"/>
      <c r="Z295" s="678"/>
      <c r="AA295" s="678"/>
      <c r="AB295" s="679"/>
      <c r="AC295" s="679"/>
      <c r="AD295" s="680"/>
      <c r="AE295" s="680"/>
      <c r="AF295" s="681"/>
      <c r="AG295" s="681"/>
      <c r="AH295" s="18"/>
      <c r="AI295" s="18"/>
      <c r="AJ295" s="184"/>
      <c r="AK295" s="184"/>
      <c r="AL295" s="677"/>
      <c r="AM295" s="677"/>
    </row>
    <row r="296" spans="1:39" ht="12.75">
      <c r="A296" s="857" t="s">
        <v>3314</v>
      </c>
      <c r="B296" s="787" t="s">
        <v>4634</v>
      </c>
      <c r="C296" s="680">
        <v>4</v>
      </c>
      <c r="D296" s="54" t="e">
        <f ca="1">E296/G296</f>
        <v>#VALUE!</v>
      </c>
      <c r="E296" s="54" t="str">
        <f ca="1">IFERROR(VLOOKUP(P296,Cennik!$A$4:$B488, 2, FALSE()) * Q296 + VLOOKUP(R296,Cennik!$A$4:$B488, 2, FALSE()) * S296 + VLOOKUP(T296,Cennik!$A$4:$B488, 2, FALSE()) * U296 + VLOOKUP(V296,Cennik!$A$4:$B488, 2, FALSE()) * W296 + VLOOKUP(X296,Cennik!$A$4:$B488, 2, FALSE()) * Y296 + VLOOKUP(Z296,Cennik!$A$4:$B488, 2, FALSE()) * AA296 + VLOOKUP(AB296,Cennik!$A$4:$B488, 2, FALSE()) * AC296 + VLOOKUP(AD296,Cennik!$A$4:$B488, 2, FALSE()) * AE296 + VLOOKUP(AF296,Cennik!$A$4:$B488, 2, FALSE()) * AG296 + VLOOKUP(AH296,Cennik!$A$4:$B488, 2, FALSE()) * AI296 + VLOOKUP(AJ296,Cennik!$A$4:$B488, 2, FALSE()) * AK296 + VLOOKUP(AL296,Cennik!$A$4:$B488, 2, FALSE()) * AM296 + VLOOKUP("Stamina",Cennik!$A$4:$B488,2,FALSE()) * L296,"Brak wartości")</f>
        <v>Brak wartości</v>
      </c>
      <c r="F296" s="18" t="s">
        <v>4635</v>
      </c>
      <c r="G296" s="18">
        <v>1</v>
      </c>
      <c r="H296" s="18" t="s">
        <v>4506</v>
      </c>
      <c r="I296" s="18"/>
      <c r="J296" s="18">
        <v>1</v>
      </c>
      <c r="K296" s="18">
        <v>5</v>
      </c>
      <c r="L296" s="18">
        <v>35</v>
      </c>
      <c r="M296" s="18" t="s">
        <v>12693</v>
      </c>
      <c r="N296" s="676" t="s">
        <v>40</v>
      </c>
      <c r="O296" s="676"/>
      <c r="P296" s="184" t="s">
        <v>4629</v>
      </c>
      <c r="Q296" s="184">
        <v>1</v>
      </c>
      <c r="R296" s="677" t="s">
        <v>40</v>
      </c>
      <c r="S296" s="677"/>
      <c r="T296" s="675" t="s">
        <v>40</v>
      </c>
      <c r="U296" s="675"/>
      <c r="V296" s="674" t="s">
        <v>40</v>
      </c>
      <c r="W296" s="674"/>
      <c r="X296" s="674" t="s">
        <v>40</v>
      </c>
      <c r="Y296" s="672"/>
      <c r="Z296" s="678" t="s">
        <v>40</v>
      </c>
      <c r="AA296" s="678"/>
      <c r="AB296" s="679" t="s">
        <v>40</v>
      </c>
      <c r="AC296" s="679"/>
      <c r="AD296" s="680" t="s">
        <v>40</v>
      </c>
      <c r="AE296" s="680"/>
      <c r="AF296" s="681" t="s">
        <v>40</v>
      </c>
      <c r="AG296" s="681"/>
      <c r="AH296" s="18" t="s">
        <v>40</v>
      </c>
      <c r="AI296" s="18"/>
      <c r="AJ296" s="184" t="s">
        <v>40</v>
      </c>
      <c r="AK296" s="184"/>
      <c r="AL296" s="677" t="s">
        <v>40</v>
      </c>
      <c r="AM296" s="677"/>
    </row>
    <row r="297" spans="1:39" ht="12.75">
      <c r="A297" s="840"/>
      <c r="B297" s="366"/>
      <c r="C297" s="680"/>
      <c r="D297" s="54"/>
      <c r="E297" s="54"/>
      <c r="F297" s="18"/>
      <c r="G297" s="18"/>
      <c r="H297" s="18"/>
      <c r="I297" s="18"/>
      <c r="J297" s="18"/>
      <c r="K297" s="18"/>
      <c r="L297" s="18"/>
      <c r="M297" s="18"/>
      <c r="N297" s="676" t="s">
        <v>40</v>
      </c>
      <c r="O297" s="676"/>
      <c r="P297" s="184"/>
      <c r="Q297" s="184"/>
      <c r="R297" s="677"/>
      <c r="S297" s="677"/>
      <c r="T297" s="675"/>
      <c r="U297" s="675"/>
      <c r="V297" s="674"/>
      <c r="W297" s="674"/>
      <c r="X297" s="674"/>
      <c r="Y297" s="672"/>
      <c r="Z297" s="678"/>
      <c r="AA297" s="678"/>
      <c r="AB297" s="679"/>
      <c r="AC297" s="679"/>
      <c r="AD297" s="680"/>
      <c r="AE297" s="680"/>
      <c r="AF297" s="681"/>
      <c r="AG297" s="681"/>
      <c r="AH297" s="18"/>
      <c r="AI297" s="18"/>
      <c r="AJ297" s="184"/>
      <c r="AK297" s="184"/>
      <c r="AL297" s="677"/>
      <c r="AM297" s="677"/>
    </row>
    <row r="298" spans="1:39" ht="12.75">
      <c r="A298" s="857" t="s">
        <v>3263</v>
      </c>
      <c r="B298" s="787" t="s">
        <v>4639</v>
      </c>
      <c r="C298" s="680">
        <v>4</v>
      </c>
      <c r="D298" s="54" t="e">
        <f ca="1">E298/G298</f>
        <v>#VALUE!</v>
      </c>
      <c r="E298" s="54" t="str">
        <f ca="1">IFERROR(VLOOKUP(P298,Cennik!$A$4:$B488, 2, FALSE()) * Q298 + VLOOKUP(R298,Cennik!$A$4:$B488, 2, FALSE()) * S298 + VLOOKUP(T298,Cennik!$A$4:$B488, 2, FALSE()) * U298 + VLOOKUP(V298,Cennik!$A$4:$B488, 2, FALSE()) * W298 + VLOOKUP(X298,Cennik!$A$4:$B488, 2, FALSE()) * Y298 + VLOOKUP(Z298,Cennik!$A$4:$B488, 2, FALSE()) * AA298 + VLOOKUP(AB298,Cennik!$A$4:$B488, 2, FALSE()) * AC298 + VLOOKUP(AD298,Cennik!$A$4:$B488, 2, FALSE()) * AE298 + VLOOKUP(AF298,Cennik!$A$4:$B488, 2, FALSE()) * AG298 + VLOOKUP(AH298,Cennik!$A$4:$B488, 2, FALSE()) * AI298 + VLOOKUP(AJ298,Cennik!$A$4:$B488, 2, FALSE()) * AK298 + VLOOKUP(AL298,Cennik!$A$4:$B488, 2, FALSE()) * AM298 + VLOOKUP("Stamina",Cennik!$A$4:$B488,2,FALSE()) * L298,"Brak wartości")</f>
        <v>Brak wartości</v>
      </c>
      <c r="F298" s="18" t="s">
        <v>4640</v>
      </c>
      <c r="G298" s="18">
        <v>1</v>
      </c>
      <c r="H298" s="18" t="s">
        <v>4506</v>
      </c>
      <c r="I298" s="18"/>
      <c r="J298" s="18">
        <v>1</v>
      </c>
      <c r="K298" s="18">
        <v>5</v>
      </c>
      <c r="L298" s="18">
        <v>10</v>
      </c>
      <c r="M298" s="18" t="s">
        <v>12693</v>
      </c>
      <c r="N298" s="676" t="s">
        <v>40</v>
      </c>
      <c r="O298" s="676"/>
      <c r="P298" s="184" t="s">
        <v>4634</v>
      </c>
      <c r="Q298" s="184">
        <v>1</v>
      </c>
      <c r="R298" s="677" t="s">
        <v>8127</v>
      </c>
      <c r="S298" s="677">
        <v>5</v>
      </c>
      <c r="T298" s="675" t="s">
        <v>40</v>
      </c>
      <c r="U298" s="675"/>
      <c r="V298" s="674" t="s">
        <v>40</v>
      </c>
      <c r="W298" s="674"/>
      <c r="X298" s="674" t="s">
        <v>40</v>
      </c>
      <c r="Y298" s="672"/>
      <c r="Z298" s="678" t="s">
        <v>40</v>
      </c>
      <c r="AA298" s="678"/>
      <c r="AB298" s="679" t="s">
        <v>40</v>
      </c>
      <c r="AC298" s="679"/>
      <c r="AD298" s="680" t="s">
        <v>40</v>
      </c>
      <c r="AE298" s="680"/>
      <c r="AF298" s="681" t="s">
        <v>40</v>
      </c>
      <c r="AG298" s="681"/>
      <c r="AH298" s="18" t="s">
        <v>40</v>
      </c>
      <c r="AI298" s="18"/>
      <c r="AJ298" s="184" t="s">
        <v>40</v>
      </c>
      <c r="AK298" s="184"/>
      <c r="AL298" s="677" t="s">
        <v>40</v>
      </c>
      <c r="AM298" s="677"/>
    </row>
    <row r="299" spans="1:39" ht="12.75">
      <c r="A299" s="840"/>
      <c r="B299" s="366"/>
      <c r="C299" s="680"/>
      <c r="D299" s="54"/>
      <c r="E299" s="54"/>
      <c r="F299" s="18"/>
      <c r="G299" s="18"/>
      <c r="H299" s="18"/>
      <c r="I299" s="18"/>
      <c r="J299" s="18"/>
      <c r="K299" s="18"/>
      <c r="L299" s="18"/>
      <c r="M299" s="18"/>
      <c r="N299" s="676" t="s">
        <v>40</v>
      </c>
      <c r="O299" s="676"/>
      <c r="P299" s="184"/>
      <c r="Q299" s="184"/>
      <c r="R299" s="677"/>
      <c r="S299" s="677"/>
      <c r="T299" s="675"/>
      <c r="U299" s="675"/>
      <c r="V299" s="674"/>
      <c r="W299" s="674"/>
      <c r="X299" s="674"/>
      <c r="Y299" s="672"/>
      <c r="Z299" s="678"/>
      <c r="AA299" s="678"/>
      <c r="AB299" s="679"/>
      <c r="AC299" s="679"/>
      <c r="AD299" s="680"/>
      <c r="AE299" s="680"/>
      <c r="AF299" s="681"/>
      <c r="AG299" s="681"/>
      <c r="AH299" s="18"/>
      <c r="AI299" s="18"/>
      <c r="AJ299" s="184"/>
      <c r="AK299" s="184"/>
      <c r="AL299" s="677"/>
      <c r="AM299" s="677"/>
    </row>
    <row r="300" spans="1:39" ht="12.75">
      <c r="A300" s="857" t="s">
        <v>3275</v>
      </c>
      <c r="B300" s="787" t="s">
        <v>4644</v>
      </c>
      <c r="C300" s="680">
        <v>4</v>
      </c>
      <c r="D300" s="54" t="e">
        <f ca="1">E300/G300</f>
        <v>#VALUE!</v>
      </c>
      <c r="E300" s="54" t="str">
        <f ca="1">IFERROR(VLOOKUP(P300,Cennik!$A$4:$B488, 2, FALSE()) * Q300 + VLOOKUP(R300,Cennik!$A$4:$B488, 2, FALSE()) * S300 + VLOOKUP(T300,Cennik!$A$4:$B488, 2, FALSE()) * U300 + VLOOKUP(V300,Cennik!$A$4:$B488, 2, FALSE()) * W300 + VLOOKUP(X300,Cennik!$A$4:$B488, 2, FALSE()) * Y300 + VLOOKUP(Z300,Cennik!$A$4:$B488, 2, FALSE()) * AA300 + VLOOKUP(AB300,Cennik!$A$4:$B488, 2, FALSE()) * AC300 + VLOOKUP(AD300,Cennik!$A$4:$B488, 2, FALSE()) * AE300 + VLOOKUP(AF300,Cennik!$A$4:$B488, 2, FALSE()) * AG300 + VLOOKUP(AH300,Cennik!$A$4:$B488, 2, FALSE()) * AI300 + VLOOKUP(AJ300,Cennik!$A$4:$B488, 2, FALSE()) * AK300 + VLOOKUP(AL300,Cennik!$A$4:$B488, 2, FALSE()) * AM300 + VLOOKUP("Stamina",Cennik!$A$4:$B488,2,FALSE()) * L300,"Brak wartości")</f>
        <v>Brak wartości</v>
      </c>
      <c r="F300" s="18" t="s">
        <v>4645</v>
      </c>
      <c r="G300" s="18">
        <v>1</v>
      </c>
      <c r="H300" s="18"/>
      <c r="I300" s="18"/>
      <c r="J300" s="18">
        <v>0.8</v>
      </c>
      <c r="K300" s="18">
        <v>5</v>
      </c>
      <c r="L300" s="18">
        <v>15</v>
      </c>
      <c r="M300" s="18" t="s">
        <v>12693</v>
      </c>
      <c r="N300" s="676" t="s">
        <v>40</v>
      </c>
      <c r="O300" s="676"/>
      <c r="P300" s="184" t="s">
        <v>4639</v>
      </c>
      <c r="Q300" s="184">
        <v>1</v>
      </c>
      <c r="R300" s="677" t="s">
        <v>40</v>
      </c>
      <c r="S300" s="677"/>
      <c r="T300" s="675" t="s">
        <v>40</v>
      </c>
      <c r="U300" s="675"/>
      <c r="V300" s="674" t="s">
        <v>40</v>
      </c>
      <c r="W300" s="674"/>
      <c r="X300" s="674" t="s">
        <v>40</v>
      </c>
      <c r="Y300" s="672"/>
      <c r="Z300" s="678" t="s">
        <v>40</v>
      </c>
      <c r="AA300" s="678"/>
      <c r="AB300" s="679" t="s">
        <v>40</v>
      </c>
      <c r="AC300" s="679"/>
      <c r="AD300" s="680" t="s">
        <v>40</v>
      </c>
      <c r="AE300" s="680"/>
      <c r="AF300" s="681" t="s">
        <v>40</v>
      </c>
      <c r="AG300" s="681"/>
      <c r="AH300" s="18" t="s">
        <v>40</v>
      </c>
      <c r="AI300" s="18"/>
      <c r="AJ300" s="184" t="s">
        <v>40</v>
      </c>
      <c r="AK300" s="184"/>
      <c r="AL300" s="677" t="s">
        <v>40</v>
      </c>
      <c r="AM300" s="677"/>
    </row>
    <row r="301" spans="1:39" ht="12.75">
      <c r="A301" s="840"/>
      <c r="B301" s="366"/>
      <c r="C301" s="680"/>
      <c r="D301" s="54"/>
      <c r="E301" s="54"/>
      <c r="F301" s="858"/>
      <c r="G301" s="18"/>
      <c r="H301" s="18"/>
      <c r="I301" s="18"/>
      <c r="J301" s="18"/>
      <c r="K301" s="18"/>
      <c r="L301" s="18"/>
      <c r="M301" s="18"/>
      <c r="N301" s="676" t="s">
        <v>40</v>
      </c>
      <c r="O301" s="676"/>
      <c r="P301" s="184"/>
      <c r="Q301" s="184"/>
      <c r="R301" s="677"/>
      <c r="S301" s="677"/>
      <c r="T301" s="675"/>
      <c r="U301" s="675"/>
      <c r="V301" s="674"/>
      <c r="W301" s="674"/>
      <c r="X301" s="674"/>
      <c r="Y301" s="672"/>
      <c r="Z301" s="678"/>
      <c r="AA301" s="678"/>
      <c r="AB301" s="679"/>
      <c r="AC301" s="679"/>
      <c r="AD301" s="680"/>
      <c r="AE301" s="680"/>
      <c r="AF301" s="681"/>
      <c r="AG301" s="681"/>
      <c r="AH301" s="18"/>
      <c r="AI301" s="18"/>
      <c r="AJ301" s="184"/>
      <c r="AK301" s="184"/>
      <c r="AL301" s="677"/>
      <c r="AM301" s="677"/>
    </row>
    <row r="302" spans="1:39" ht="12.75">
      <c r="A302" s="823"/>
      <c r="B302" s="19"/>
      <c r="C302" s="19"/>
      <c r="D302" s="746"/>
      <c r="E302" s="746"/>
      <c r="F302" s="85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</row>
    <row r="303" spans="1:39" ht="12.75">
      <c r="A303" s="840"/>
      <c r="B303" s="366"/>
      <c r="C303" s="680"/>
      <c r="D303" s="54"/>
      <c r="E303" s="54"/>
      <c r="F303" s="858"/>
      <c r="G303" s="18"/>
      <c r="H303" s="18"/>
      <c r="I303" s="18"/>
      <c r="J303" s="18"/>
      <c r="K303" s="18"/>
      <c r="L303" s="18"/>
      <c r="M303" s="18"/>
      <c r="N303" s="676" t="s">
        <v>40</v>
      </c>
      <c r="O303" s="676"/>
      <c r="P303" s="184"/>
      <c r="Q303" s="184"/>
      <c r="R303" s="677"/>
      <c r="S303" s="677"/>
      <c r="T303" s="675"/>
      <c r="U303" s="675"/>
      <c r="V303" s="674"/>
      <c r="W303" s="674"/>
      <c r="X303" s="674"/>
      <c r="Y303" s="672"/>
      <c r="Z303" s="678"/>
      <c r="AA303" s="678"/>
      <c r="AB303" s="679"/>
      <c r="AC303" s="679"/>
      <c r="AD303" s="680"/>
      <c r="AE303" s="680"/>
      <c r="AF303" s="681"/>
      <c r="AG303" s="681"/>
      <c r="AH303" s="18"/>
      <c r="AI303" s="18"/>
      <c r="AJ303" s="184"/>
      <c r="AK303" s="184"/>
      <c r="AL303" s="677"/>
      <c r="AM303" s="677"/>
    </row>
    <row r="304" spans="1:39" ht="12.75">
      <c r="A304" s="857" t="s">
        <v>3317</v>
      </c>
      <c r="B304" s="767" t="s">
        <v>4649</v>
      </c>
      <c r="C304" s="680">
        <v>5</v>
      </c>
      <c r="D304" s="54" t="e">
        <f ca="1">E304/G304</f>
        <v>#VALUE!</v>
      </c>
      <c r="E304" s="54" t="str">
        <f ca="1">IFERROR(VLOOKUP(P304,Cennik!$A$4:$B488, 2, FALSE()) * Q304 + VLOOKUP(R304,Cennik!$A$4:$B488, 2, FALSE()) * S304 + VLOOKUP(T304,Cennik!$A$4:$B488, 2, FALSE()) * U304 + VLOOKUP(V304,Cennik!$A$4:$B488, 2, FALSE()) * W304 + VLOOKUP(X304,Cennik!$A$4:$B488, 2, FALSE()) * Y304 + VLOOKUP(Z304,Cennik!$A$4:$B488, 2, FALSE()) * AA304 + VLOOKUP(AB304,Cennik!$A$4:$B488, 2, FALSE()) * AC304 + VLOOKUP(AD304,Cennik!$A$4:$B488, 2, FALSE()) * AE304 + VLOOKUP(AF304,Cennik!$A$4:$B488, 2, FALSE()) * AG304 + VLOOKUP(AH304,Cennik!$A$4:$B488, 2, FALSE()) * AI304 + VLOOKUP(AJ304,Cennik!$A$4:$B488, 2, FALSE()) * AK304 + VLOOKUP(AL304,Cennik!$A$4:$B488, 2, FALSE()) * AM304 + VLOOKUP("Stamina",Cennik!$A$4:$B488,2,FALSE()) * L304,"Brak wartości")</f>
        <v>Brak wartości</v>
      </c>
      <c r="F304" s="18" t="s">
        <v>4650</v>
      </c>
      <c r="G304" s="18">
        <v>1</v>
      </c>
      <c r="H304" s="18" t="s">
        <v>4506</v>
      </c>
      <c r="I304" s="18"/>
      <c r="J304" s="18">
        <v>1</v>
      </c>
      <c r="K304" s="18">
        <v>5</v>
      </c>
      <c r="L304" s="18">
        <v>40</v>
      </c>
      <c r="M304" s="18" t="s">
        <v>12693</v>
      </c>
      <c r="N304" s="676" t="s">
        <v>40</v>
      </c>
      <c r="O304" s="676"/>
      <c r="P304" s="184" t="s">
        <v>4724</v>
      </c>
      <c r="Q304" s="184">
        <v>1</v>
      </c>
      <c r="R304" s="677" t="s">
        <v>381</v>
      </c>
      <c r="S304" s="677">
        <v>7</v>
      </c>
      <c r="T304" s="675" t="s">
        <v>479</v>
      </c>
      <c r="U304" s="675">
        <v>1</v>
      </c>
      <c r="V304" s="674" t="s">
        <v>40</v>
      </c>
      <c r="W304" s="674"/>
      <c r="X304" s="674" t="s">
        <v>40</v>
      </c>
      <c r="Y304" s="672"/>
      <c r="Z304" s="678" t="s">
        <v>40</v>
      </c>
      <c r="AA304" s="678"/>
      <c r="AB304" s="679" t="s">
        <v>40</v>
      </c>
      <c r="AC304" s="679"/>
      <c r="AD304" s="680" t="s">
        <v>40</v>
      </c>
      <c r="AE304" s="680"/>
      <c r="AF304" s="681" t="s">
        <v>40</v>
      </c>
      <c r="AG304" s="681"/>
      <c r="AH304" s="18" t="s">
        <v>40</v>
      </c>
      <c r="AI304" s="18"/>
      <c r="AJ304" s="184" t="s">
        <v>40</v>
      </c>
      <c r="AK304" s="184"/>
      <c r="AL304" s="677" t="s">
        <v>40</v>
      </c>
      <c r="AM304" s="677"/>
    </row>
    <row r="305" spans="1:39" ht="12.75">
      <c r="A305" s="840"/>
      <c r="B305" s="860"/>
      <c r="C305" s="680"/>
      <c r="D305" s="54"/>
      <c r="E305" s="54"/>
      <c r="F305" s="18"/>
      <c r="G305" s="18"/>
      <c r="H305" s="18"/>
      <c r="I305" s="18"/>
      <c r="J305" s="18"/>
      <c r="K305" s="18"/>
      <c r="L305" s="18"/>
      <c r="M305" s="18"/>
      <c r="N305" s="676" t="s">
        <v>40</v>
      </c>
      <c r="O305" s="676"/>
      <c r="P305" s="184"/>
      <c r="Q305" s="184"/>
      <c r="R305" s="677"/>
      <c r="S305" s="677"/>
      <c r="T305" s="675"/>
      <c r="U305" s="675"/>
      <c r="V305" s="674"/>
      <c r="W305" s="674"/>
      <c r="X305" s="674"/>
      <c r="Y305" s="672"/>
      <c r="Z305" s="678"/>
      <c r="AA305" s="678"/>
      <c r="AB305" s="679"/>
      <c r="AC305" s="679"/>
      <c r="AD305" s="680"/>
      <c r="AE305" s="680"/>
      <c r="AF305" s="681"/>
      <c r="AG305" s="681"/>
      <c r="AH305" s="18"/>
      <c r="AI305" s="18"/>
      <c r="AJ305" s="184"/>
      <c r="AK305" s="184"/>
      <c r="AL305" s="677"/>
      <c r="AM305" s="677"/>
    </row>
    <row r="306" spans="1:39" ht="12.75">
      <c r="A306" s="857" t="s">
        <v>3314</v>
      </c>
      <c r="B306" s="767" t="s">
        <v>4654</v>
      </c>
      <c r="C306" s="680">
        <v>5</v>
      </c>
      <c r="D306" s="54" t="e">
        <f ca="1">E306/G306</f>
        <v>#VALUE!</v>
      </c>
      <c r="E306" s="54" t="str">
        <f ca="1">IFERROR(VLOOKUP(P306,Cennik!$A$4:$B488, 2, FALSE()) * Q306 + VLOOKUP(R306,Cennik!$A$4:$B488, 2, FALSE()) * S306 + VLOOKUP(T306,Cennik!$A$4:$B488, 2, FALSE()) * U306 + VLOOKUP(V306,Cennik!$A$4:$B488, 2, FALSE()) * W306 + VLOOKUP(X306,Cennik!$A$4:$B488, 2, FALSE()) * Y306 + VLOOKUP(Z306,Cennik!$A$4:$B488, 2, FALSE()) * AA306 + VLOOKUP(AB306,Cennik!$A$4:$B488, 2, FALSE()) * AC306 + VLOOKUP(AD306,Cennik!$A$4:$B488, 2, FALSE()) * AE306 + VLOOKUP(AF306,Cennik!$A$4:$B488, 2, FALSE()) * AG306 + VLOOKUP(AH306,Cennik!$A$4:$B488, 2, FALSE()) * AI306 + VLOOKUP(AJ306,Cennik!$A$4:$B488, 2, FALSE()) * AK306 + VLOOKUP(AL306,Cennik!$A$4:$B488, 2, FALSE()) * AM306 + VLOOKUP("Stamina",Cennik!$A$4:$B488,2,FALSE()) * L306,"Brak wartości")</f>
        <v>Brak wartości</v>
      </c>
      <c r="F306" s="18" t="s">
        <v>4655</v>
      </c>
      <c r="G306" s="18">
        <v>1</v>
      </c>
      <c r="H306" s="18" t="s">
        <v>4506</v>
      </c>
      <c r="I306" s="18"/>
      <c r="J306" s="18">
        <v>1</v>
      </c>
      <c r="K306" s="18">
        <v>5</v>
      </c>
      <c r="L306" s="18">
        <v>45</v>
      </c>
      <c r="M306" s="18" t="s">
        <v>12693</v>
      </c>
      <c r="N306" s="676" t="s">
        <v>40</v>
      </c>
      <c r="O306" s="676"/>
      <c r="P306" s="184" t="s">
        <v>4649</v>
      </c>
      <c r="Q306" s="184">
        <v>1</v>
      </c>
      <c r="R306" s="677" t="s">
        <v>40</v>
      </c>
      <c r="S306" s="677"/>
      <c r="T306" s="675" t="s">
        <v>40</v>
      </c>
      <c r="U306" s="675"/>
      <c r="V306" s="674" t="s">
        <v>40</v>
      </c>
      <c r="W306" s="674"/>
      <c r="X306" s="674" t="s">
        <v>40</v>
      </c>
      <c r="Y306" s="672"/>
      <c r="Z306" s="678" t="s">
        <v>40</v>
      </c>
      <c r="AA306" s="678"/>
      <c r="AB306" s="679" t="s">
        <v>40</v>
      </c>
      <c r="AC306" s="679"/>
      <c r="AD306" s="680" t="s">
        <v>40</v>
      </c>
      <c r="AE306" s="680"/>
      <c r="AF306" s="681" t="s">
        <v>40</v>
      </c>
      <c r="AG306" s="681"/>
      <c r="AH306" s="18" t="s">
        <v>40</v>
      </c>
      <c r="AI306" s="18"/>
      <c r="AJ306" s="184" t="s">
        <v>40</v>
      </c>
      <c r="AK306" s="184"/>
      <c r="AL306" s="677" t="s">
        <v>40</v>
      </c>
      <c r="AM306" s="677"/>
    </row>
    <row r="307" spans="1:39" ht="12.75">
      <c r="A307" s="840"/>
      <c r="B307" s="860"/>
      <c r="C307" s="680"/>
      <c r="D307" s="54"/>
      <c r="E307" s="54"/>
      <c r="F307" s="18"/>
      <c r="G307" s="18"/>
      <c r="H307" s="18"/>
      <c r="I307" s="18"/>
      <c r="J307" s="18"/>
      <c r="K307" s="18"/>
      <c r="L307" s="18"/>
      <c r="M307" s="18"/>
      <c r="N307" s="676" t="s">
        <v>40</v>
      </c>
      <c r="O307" s="676"/>
      <c r="P307" s="184"/>
      <c r="Q307" s="184"/>
      <c r="R307" s="677"/>
      <c r="S307" s="677"/>
      <c r="T307" s="675"/>
      <c r="U307" s="675"/>
      <c r="V307" s="674"/>
      <c r="W307" s="674"/>
      <c r="X307" s="674"/>
      <c r="Y307" s="672"/>
      <c r="Z307" s="678"/>
      <c r="AA307" s="678"/>
      <c r="AB307" s="679"/>
      <c r="AC307" s="679"/>
      <c r="AD307" s="680"/>
      <c r="AE307" s="680"/>
      <c r="AF307" s="681"/>
      <c r="AG307" s="681"/>
      <c r="AH307" s="18"/>
      <c r="AI307" s="18"/>
      <c r="AJ307" s="184"/>
      <c r="AK307" s="184"/>
      <c r="AL307" s="677"/>
      <c r="AM307" s="677"/>
    </row>
    <row r="308" spans="1:39" ht="12.75">
      <c r="A308" s="857" t="s">
        <v>3263</v>
      </c>
      <c r="B308" s="767" t="s">
        <v>4659</v>
      </c>
      <c r="C308" s="680">
        <v>5</v>
      </c>
      <c r="D308" s="54" t="e">
        <f ca="1">E308/G308</f>
        <v>#VALUE!</v>
      </c>
      <c r="E308" s="54" t="str">
        <f ca="1">IFERROR(VLOOKUP(P308,Cennik!$A$4:$B488, 2, FALSE()) * Q308 + VLOOKUP(R308,Cennik!$A$4:$B488, 2, FALSE()) * S308 + VLOOKUP(T308,Cennik!$A$4:$B488, 2, FALSE()) * U308 + VLOOKUP(V308,Cennik!$A$4:$B488, 2, FALSE()) * W308 + VLOOKUP(X308,Cennik!$A$4:$B488, 2, FALSE()) * Y308 + VLOOKUP(Z308,Cennik!$A$4:$B488, 2, FALSE()) * AA308 + VLOOKUP(AB308,Cennik!$A$4:$B488, 2, FALSE()) * AC308 + VLOOKUP(AD308,Cennik!$A$4:$B488, 2, FALSE()) * AE308 + VLOOKUP(AF308,Cennik!$A$4:$B488, 2, FALSE()) * AG308 + VLOOKUP(AH308,Cennik!$A$4:$B488, 2, FALSE()) * AI308 + VLOOKUP(AJ308,Cennik!$A$4:$B488, 2, FALSE()) * AK308 + VLOOKUP(AL308,Cennik!$A$4:$B488, 2, FALSE()) * AM308 + VLOOKUP("Stamina",Cennik!$A$4:$B488,2,FALSE()) * L308,"Brak wartości")</f>
        <v>Brak wartości</v>
      </c>
      <c r="F308" s="18" t="s">
        <v>4660</v>
      </c>
      <c r="G308" s="18">
        <v>1</v>
      </c>
      <c r="H308" s="18" t="s">
        <v>4506</v>
      </c>
      <c r="I308" s="18"/>
      <c r="J308" s="18">
        <v>1</v>
      </c>
      <c r="K308" s="18">
        <v>5</v>
      </c>
      <c r="L308" s="18">
        <v>15</v>
      </c>
      <c r="M308" s="18" t="s">
        <v>12693</v>
      </c>
      <c r="N308" s="676" t="s">
        <v>40</v>
      </c>
      <c r="O308" s="676"/>
      <c r="P308" s="184" t="s">
        <v>4654</v>
      </c>
      <c r="Q308" s="184">
        <v>1</v>
      </c>
      <c r="R308" s="677" t="s">
        <v>8127</v>
      </c>
      <c r="S308" s="677">
        <v>5</v>
      </c>
      <c r="T308" s="675" t="s">
        <v>40</v>
      </c>
      <c r="U308" s="675"/>
      <c r="V308" s="674" t="s">
        <v>40</v>
      </c>
      <c r="W308" s="674"/>
      <c r="X308" s="674" t="s">
        <v>40</v>
      </c>
      <c r="Y308" s="672"/>
      <c r="Z308" s="678" t="s">
        <v>40</v>
      </c>
      <c r="AA308" s="678"/>
      <c r="AB308" s="679" t="s">
        <v>40</v>
      </c>
      <c r="AC308" s="679"/>
      <c r="AD308" s="680" t="s">
        <v>40</v>
      </c>
      <c r="AE308" s="680"/>
      <c r="AF308" s="681" t="s">
        <v>40</v>
      </c>
      <c r="AG308" s="681"/>
      <c r="AH308" s="18" t="s">
        <v>40</v>
      </c>
      <c r="AI308" s="18"/>
      <c r="AJ308" s="184" t="s">
        <v>40</v>
      </c>
      <c r="AK308" s="184"/>
      <c r="AL308" s="677" t="s">
        <v>40</v>
      </c>
      <c r="AM308" s="677"/>
    </row>
    <row r="309" spans="1:39" ht="12.75">
      <c r="A309" s="840"/>
      <c r="B309" s="860"/>
      <c r="C309" s="680"/>
      <c r="D309" s="54"/>
      <c r="E309" s="54"/>
      <c r="F309" s="18"/>
      <c r="G309" s="18"/>
      <c r="H309" s="18"/>
      <c r="I309" s="18"/>
      <c r="J309" s="18"/>
      <c r="K309" s="18"/>
      <c r="L309" s="18"/>
      <c r="M309" s="18"/>
      <c r="N309" s="676" t="s">
        <v>40</v>
      </c>
      <c r="O309" s="676"/>
      <c r="P309" s="184"/>
      <c r="Q309" s="184"/>
      <c r="R309" s="677"/>
      <c r="S309" s="677"/>
      <c r="T309" s="675"/>
      <c r="U309" s="675"/>
      <c r="V309" s="674"/>
      <c r="W309" s="674"/>
      <c r="X309" s="674"/>
      <c r="Y309" s="672"/>
      <c r="Z309" s="678"/>
      <c r="AA309" s="678"/>
      <c r="AB309" s="679"/>
      <c r="AC309" s="679"/>
      <c r="AD309" s="680"/>
      <c r="AE309" s="680"/>
      <c r="AF309" s="681"/>
      <c r="AG309" s="681"/>
      <c r="AH309" s="18"/>
      <c r="AI309" s="18"/>
      <c r="AJ309" s="184"/>
      <c r="AK309" s="184"/>
      <c r="AL309" s="677"/>
      <c r="AM309" s="677"/>
    </row>
    <row r="310" spans="1:39" ht="12.75">
      <c r="A310" s="857" t="s">
        <v>3275</v>
      </c>
      <c r="B310" s="767" t="s">
        <v>4664</v>
      </c>
      <c r="C310" s="680">
        <v>5</v>
      </c>
      <c r="D310" s="54" t="e">
        <f ca="1">E310/G310</f>
        <v>#VALUE!</v>
      </c>
      <c r="E310" s="54" t="str">
        <f ca="1">IFERROR(VLOOKUP(P310,Cennik!$A$4:$B488, 2, FALSE()) * Q310 + VLOOKUP(R310,Cennik!$A$4:$B488, 2, FALSE()) * S310 + VLOOKUP(T310,Cennik!$A$4:$B488, 2, FALSE()) * U310 + VLOOKUP(V310,Cennik!$A$4:$B488, 2, FALSE()) * W310 + VLOOKUP(X310,Cennik!$A$4:$B488, 2, FALSE()) * Y310 + VLOOKUP(Z310,Cennik!$A$4:$B488, 2, FALSE()) * AA310 + VLOOKUP(AB310,Cennik!$A$4:$B488, 2, FALSE()) * AC310 + VLOOKUP(AD310,Cennik!$A$4:$B488, 2, FALSE()) * AE310 + VLOOKUP(AF310,Cennik!$A$4:$B488, 2, FALSE()) * AG310 + VLOOKUP(AH310,Cennik!$A$4:$B488, 2, FALSE()) * AI310 + VLOOKUP(AJ310,Cennik!$A$4:$B488, 2, FALSE()) * AK310 + VLOOKUP(AL310,Cennik!$A$4:$B488, 2, FALSE()) * AM310 + VLOOKUP("Stamina",Cennik!$A$4:$B488,2,FALSE()) * L310,"Brak wartości")</f>
        <v>Brak wartości</v>
      </c>
      <c r="F310" s="18" t="s">
        <v>4665</v>
      </c>
      <c r="G310" s="18">
        <v>1</v>
      </c>
      <c r="H310" s="18"/>
      <c r="I310" s="18"/>
      <c r="J310" s="18">
        <v>0.8</v>
      </c>
      <c r="K310" s="18">
        <v>5</v>
      </c>
      <c r="L310" s="18">
        <v>25</v>
      </c>
      <c r="M310" s="18" t="s">
        <v>12693</v>
      </c>
      <c r="N310" s="676" t="s">
        <v>40</v>
      </c>
      <c r="O310" s="676"/>
      <c r="P310" s="184" t="s">
        <v>4659</v>
      </c>
      <c r="Q310" s="184">
        <v>1</v>
      </c>
      <c r="R310" s="677" t="s">
        <v>40</v>
      </c>
      <c r="S310" s="677"/>
      <c r="T310" s="675" t="s">
        <v>40</v>
      </c>
      <c r="U310" s="675"/>
      <c r="V310" s="674" t="s">
        <v>40</v>
      </c>
      <c r="W310" s="674"/>
      <c r="X310" s="674" t="s">
        <v>40</v>
      </c>
      <c r="Y310" s="672"/>
      <c r="Z310" s="678" t="s">
        <v>40</v>
      </c>
      <c r="AA310" s="678"/>
      <c r="AB310" s="679" t="s">
        <v>40</v>
      </c>
      <c r="AC310" s="679"/>
      <c r="AD310" s="680" t="s">
        <v>40</v>
      </c>
      <c r="AE310" s="680"/>
      <c r="AF310" s="681" t="s">
        <v>40</v>
      </c>
      <c r="AG310" s="681"/>
      <c r="AH310" s="18" t="s">
        <v>40</v>
      </c>
      <c r="AI310" s="18"/>
      <c r="AJ310" s="184" t="s">
        <v>40</v>
      </c>
      <c r="AK310" s="184"/>
      <c r="AL310" s="677" t="s">
        <v>40</v>
      </c>
      <c r="AM310" s="677"/>
    </row>
    <row r="311" spans="1:39" ht="12.75">
      <c r="A311" s="840"/>
      <c r="B311" s="366"/>
      <c r="C311" s="680"/>
      <c r="D311" s="54"/>
      <c r="E311" s="54"/>
      <c r="F311" s="858" t="s">
        <v>13547</v>
      </c>
      <c r="G311" s="18"/>
      <c r="H311" s="18"/>
      <c r="I311" s="18"/>
      <c r="J311" s="18"/>
      <c r="K311" s="18"/>
      <c r="L311" s="18"/>
      <c r="M311" s="18"/>
      <c r="N311" s="676" t="s">
        <v>40</v>
      </c>
      <c r="O311" s="676"/>
      <c r="P311" s="184"/>
      <c r="Q311" s="184"/>
      <c r="R311" s="677"/>
      <c r="S311" s="677"/>
      <c r="T311" s="675"/>
      <c r="U311" s="675"/>
      <c r="V311" s="674"/>
      <c r="W311" s="674"/>
      <c r="X311" s="674"/>
      <c r="Y311" s="672"/>
      <c r="Z311" s="678"/>
      <c r="AA311" s="678"/>
      <c r="AB311" s="679"/>
      <c r="AC311" s="679"/>
      <c r="AD311" s="680"/>
      <c r="AE311" s="680"/>
      <c r="AF311" s="681"/>
      <c r="AG311" s="681"/>
      <c r="AH311" s="18"/>
      <c r="AI311" s="18"/>
      <c r="AJ311" s="184"/>
      <c r="AK311" s="184"/>
      <c r="AL311" s="677"/>
      <c r="AM311" s="677"/>
    </row>
    <row r="312" spans="1:39" ht="42.75">
      <c r="A312" s="823"/>
      <c r="B312" s="825"/>
      <c r="C312" s="826"/>
      <c r="D312" s="826"/>
      <c r="E312" s="826"/>
      <c r="F312" s="826"/>
      <c r="G312" s="826"/>
      <c r="H312" s="826"/>
      <c r="I312" s="826"/>
      <c r="J312" s="826"/>
      <c r="K312" s="826"/>
      <c r="L312" s="826"/>
      <c r="M312" s="827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</row>
    <row r="313" spans="1:39" ht="42.75">
      <c r="A313" s="823"/>
      <c r="B313" s="828"/>
      <c r="C313" s="829"/>
      <c r="D313" s="829"/>
      <c r="E313" s="829"/>
      <c r="F313" s="829"/>
      <c r="G313" s="829"/>
      <c r="H313" s="829"/>
      <c r="I313" s="829"/>
      <c r="J313" s="829"/>
      <c r="K313" s="829"/>
      <c r="L313" s="829"/>
      <c r="M313" s="830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</row>
    <row r="314" spans="1:39" ht="42.75">
      <c r="A314" s="823"/>
      <c r="B314" s="854"/>
      <c r="C314" s="855"/>
      <c r="D314" s="855"/>
      <c r="E314" s="855"/>
      <c r="F314" s="855"/>
      <c r="G314" s="855"/>
      <c r="H314" s="855"/>
      <c r="I314" s="855"/>
      <c r="J314" s="855"/>
      <c r="K314" s="855"/>
      <c r="L314" s="855"/>
      <c r="M314" s="856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</row>
    <row r="315" spans="1:39" ht="12.75">
      <c r="A315" s="840"/>
      <c r="B315" s="366"/>
      <c r="C315" s="680"/>
      <c r="D315" s="54"/>
      <c r="E315" s="54"/>
      <c r="F315" s="858"/>
      <c r="G315" s="18"/>
      <c r="H315" s="18"/>
      <c r="I315" s="18"/>
      <c r="J315" s="18"/>
      <c r="K315" s="18"/>
      <c r="L315" s="18"/>
      <c r="M315" s="18"/>
      <c r="N315" s="676" t="s">
        <v>40</v>
      </c>
      <c r="O315" s="676"/>
      <c r="P315" s="184"/>
      <c r="Q315" s="184"/>
      <c r="R315" s="677"/>
      <c r="S315" s="677"/>
      <c r="T315" s="675"/>
      <c r="U315" s="675"/>
      <c r="V315" s="674"/>
      <c r="W315" s="674"/>
      <c r="X315" s="674"/>
      <c r="Y315" s="672"/>
      <c r="Z315" s="678"/>
      <c r="AA315" s="678"/>
      <c r="AB315" s="679"/>
      <c r="AC315" s="679"/>
      <c r="AD315" s="680"/>
      <c r="AE315" s="680"/>
      <c r="AF315" s="681"/>
      <c r="AG315" s="681"/>
      <c r="AH315" s="18"/>
      <c r="AI315" s="18"/>
      <c r="AJ315" s="184"/>
      <c r="AK315" s="184"/>
      <c r="AL315" s="677"/>
      <c r="AM315" s="677"/>
    </row>
    <row r="316" spans="1:39" ht="12.75">
      <c r="A316" s="857" t="s">
        <v>3317</v>
      </c>
      <c r="B316" s="762" t="s">
        <v>4669</v>
      </c>
      <c r="C316" s="680">
        <v>1</v>
      </c>
      <c r="D316" s="54" t="e">
        <f ca="1">E316/G316</f>
        <v>#VALUE!</v>
      </c>
      <c r="E316" s="54" t="str">
        <f ca="1">IFERROR(VLOOKUP(P316,Cennik!$A$4:$B488, 2, FALSE()) * Q316 + VLOOKUP(R316,Cennik!$A$4:$B488, 2, FALSE()) * S316 + VLOOKUP(T316,Cennik!$A$4:$B488, 2, FALSE()) * U316 + VLOOKUP(V316,Cennik!$A$4:$B488, 2, FALSE()) * W316 + VLOOKUP(X316,Cennik!$A$4:$B488, 2, FALSE()) * Y316 + VLOOKUP(Z316,Cennik!$A$4:$B488, 2, FALSE()) * AA316 + VLOOKUP(AB316,Cennik!$A$4:$B488, 2, FALSE()) * AC316 + VLOOKUP(AD316,Cennik!$A$4:$B488, 2, FALSE()) * AE316 + VLOOKUP(AF316,Cennik!$A$4:$B488, 2, FALSE()) * AG316 + VLOOKUP(AH316,Cennik!$A$4:$B488, 2, FALSE()) * AI316 + VLOOKUP(AJ316,Cennik!$A$4:$B488, 2, FALSE()) * AK316 + VLOOKUP(AL316,Cennik!$A$4:$B488, 2, FALSE()) * AM316 + VLOOKUP("Stamina",Cennik!$A$4:$B488,2,FALSE()) * L316,"Brak wartości")</f>
        <v>Brak wartości</v>
      </c>
      <c r="F316" s="43" t="s">
        <v>4670</v>
      </c>
      <c r="G316" s="18">
        <v>1</v>
      </c>
      <c r="H316" s="18" t="s">
        <v>4506</v>
      </c>
      <c r="I316" s="18"/>
      <c r="J316" s="18">
        <v>1</v>
      </c>
      <c r="K316" s="18">
        <v>10</v>
      </c>
      <c r="L316" s="18">
        <v>5</v>
      </c>
      <c r="M316" s="18" t="s">
        <v>12693</v>
      </c>
      <c r="N316" s="676" t="s">
        <v>40</v>
      </c>
      <c r="O316" s="676"/>
      <c r="P316" s="184" t="s">
        <v>460</v>
      </c>
      <c r="Q316" s="184">
        <v>1</v>
      </c>
      <c r="R316" s="677" t="s">
        <v>479</v>
      </c>
      <c r="S316" s="677">
        <v>2</v>
      </c>
      <c r="T316" s="675" t="s">
        <v>40</v>
      </c>
      <c r="U316" s="675"/>
      <c r="V316" s="674" t="s">
        <v>40</v>
      </c>
      <c r="W316" s="674"/>
      <c r="X316" s="674" t="s">
        <v>40</v>
      </c>
      <c r="Y316" s="672"/>
      <c r="Z316" s="678" t="s">
        <v>40</v>
      </c>
      <c r="AA316" s="678"/>
      <c r="AB316" s="679" t="s">
        <v>40</v>
      </c>
      <c r="AC316" s="679"/>
      <c r="AD316" s="680" t="s">
        <v>40</v>
      </c>
      <c r="AE316" s="680"/>
      <c r="AF316" s="681" t="s">
        <v>40</v>
      </c>
      <c r="AG316" s="681"/>
      <c r="AH316" s="18" t="s">
        <v>40</v>
      </c>
      <c r="AI316" s="18"/>
      <c r="AJ316" s="184" t="s">
        <v>40</v>
      </c>
      <c r="AK316" s="184"/>
      <c r="AL316" s="677" t="s">
        <v>40</v>
      </c>
      <c r="AM316" s="677"/>
    </row>
    <row r="317" spans="1:39" ht="12.75">
      <c r="A317" s="840"/>
      <c r="B317" s="366"/>
      <c r="C317" s="680"/>
      <c r="D317" s="54"/>
      <c r="E317" s="54"/>
      <c r="F317" s="18"/>
      <c r="G317" s="18"/>
      <c r="H317" s="18"/>
      <c r="I317" s="18"/>
      <c r="J317" s="18"/>
      <c r="K317" s="18"/>
      <c r="L317" s="18"/>
      <c r="M317" s="18"/>
      <c r="N317" s="676" t="s">
        <v>40</v>
      </c>
      <c r="O317" s="676"/>
      <c r="P317" s="184"/>
      <c r="Q317" s="184"/>
      <c r="R317" s="677"/>
      <c r="S317" s="677"/>
      <c r="T317" s="675"/>
      <c r="U317" s="675"/>
      <c r="V317" s="674"/>
      <c r="W317" s="674"/>
      <c r="X317" s="674"/>
      <c r="Y317" s="672"/>
      <c r="Z317" s="678"/>
      <c r="AA317" s="678"/>
      <c r="AB317" s="679"/>
      <c r="AC317" s="679"/>
      <c r="AD317" s="680"/>
      <c r="AE317" s="680"/>
      <c r="AF317" s="681"/>
      <c r="AG317" s="681"/>
      <c r="AH317" s="18"/>
      <c r="AI317" s="18"/>
      <c r="AJ317" s="184"/>
      <c r="AK317" s="184"/>
      <c r="AL317" s="677"/>
      <c r="AM317" s="677"/>
    </row>
    <row r="318" spans="1:39" ht="12.75">
      <c r="A318" s="857" t="s">
        <v>3314</v>
      </c>
      <c r="B318" s="762" t="s">
        <v>4674</v>
      </c>
      <c r="C318" s="680">
        <v>1</v>
      </c>
      <c r="D318" s="54" t="e">
        <f ca="1">E318/G318</f>
        <v>#VALUE!</v>
      </c>
      <c r="E318" s="54" t="str">
        <f ca="1">IFERROR(VLOOKUP(P318,Cennik!$A$4:$B488, 2, FALSE()) * Q318 + VLOOKUP(R318,Cennik!$A$4:$B488, 2, FALSE()) * S318 + VLOOKUP(T318,Cennik!$A$4:$B488, 2, FALSE()) * U318 + VLOOKUP(V318,Cennik!$A$4:$B488, 2, FALSE()) * W318 + VLOOKUP(X318,Cennik!$A$4:$B488, 2, FALSE()) * Y318 + VLOOKUP(Z318,Cennik!$A$4:$B488, 2, FALSE()) * AA318 + VLOOKUP(AB318,Cennik!$A$4:$B488, 2, FALSE()) * AC318 + VLOOKUP(AD318,Cennik!$A$4:$B488, 2, FALSE()) * AE318 + VLOOKUP(AF318,Cennik!$A$4:$B488, 2, FALSE()) * AG318 + VLOOKUP(AH318,Cennik!$A$4:$B488, 2, FALSE()) * AI318 + VLOOKUP(AJ318,Cennik!$A$4:$B488, 2, FALSE()) * AK318 + VLOOKUP(AL318,Cennik!$A$4:$B488, 2, FALSE()) * AM318 + VLOOKUP("Stamina",Cennik!$A$4:$B488,2,FALSE()) * L318,"Brak wartości")</f>
        <v>Brak wartości</v>
      </c>
      <c r="F318" s="18" t="s">
        <v>4675</v>
      </c>
      <c r="G318" s="18">
        <v>1</v>
      </c>
      <c r="H318" s="18" t="s">
        <v>4506</v>
      </c>
      <c r="I318" s="18"/>
      <c r="J318" s="18">
        <v>1</v>
      </c>
      <c r="K318" s="18">
        <v>5</v>
      </c>
      <c r="L318" s="18">
        <v>10</v>
      </c>
      <c r="M318" s="18" t="s">
        <v>12693</v>
      </c>
      <c r="N318" s="676" t="s">
        <v>40</v>
      </c>
      <c r="O318" s="676"/>
      <c r="P318" s="184" t="s">
        <v>4669</v>
      </c>
      <c r="Q318" s="184">
        <v>1</v>
      </c>
      <c r="R318" s="677" t="s">
        <v>479</v>
      </c>
      <c r="S318" s="677">
        <v>1</v>
      </c>
      <c r="T318" s="675" t="s">
        <v>40</v>
      </c>
      <c r="U318" s="675"/>
      <c r="V318" s="674" t="s">
        <v>40</v>
      </c>
      <c r="W318" s="674"/>
      <c r="X318" s="674" t="s">
        <v>40</v>
      </c>
      <c r="Y318" s="672"/>
      <c r="Z318" s="678" t="s">
        <v>40</v>
      </c>
      <c r="AA318" s="678"/>
      <c r="AB318" s="679" t="s">
        <v>40</v>
      </c>
      <c r="AC318" s="679"/>
      <c r="AD318" s="680" t="s">
        <v>40</v>
      </c>
      <c r="AE318" s="680"/>
      <c r="AF318" s="681" t="s">
        <v>40</v>
      </c>
      <c r="AG318" s="681"/>
      <c r="AH318" s="18" t="s">
        <v>40</v>
      </c>
      <c r="AI318" s="18"/>
      <c r="AJ318" s="184" t="s">
        <v>40</v>
      </c>
      <c r="AK318" s="184"/>
      <c r="AL318" s="677" t="s">
        <v>40</v>
      </c>
      <c r="AM318" s="677"/>
    </row>
    <row r="319" spans="1:39" ht="12.75">
      <c r="A319" s="840"/>
      <c r="B319" s="366"/>
      <c r="C319" s="680"/>
      <c r="D319" s="54"/>
      <c r="E319" s="54"/>
      <c r="F319" s="18"/>
      <c r="G319" s="18"/>
      <c r="H319" s="18"/>
      <c r="I319" s="18"/>
      <c r="J319" s="18"/>
      <c r="K319" s="18"/>
      <c r="L319" s="18"/>
      <c r="M319" s="18"/>
      <c r="N319" s="676" t="s">
        <v>40</v>
      </c>
      <c r="O319" s="676"/>
      <c r="P319" s="184"/>
      <c r="Q319" s="184"/>
      <c r="R319" s="677"/>
      <c r="S319" s="677"/>
      <c r="T319" s="675"/>
      <c r="U319" s="675"/>
      <c r="V319" s="674"/>
      <c r="W319" s="674"/>
      <c r="X319" s="674"/>
      <c r="Y319" s="672"/>
      <c r="Z319" s="678"/>
      <c r="AA319" s="678"/>
      <c r="AB319" s="679"/>
      <c r="AC319" s="679"/>
      <c r="AD319" s="680"/>
      <c r="AE319" s="680"/>
      <c r="AF319" s="681"/>
      <c r="AG319" s="681"/>
      <c r="AH319" s="18"/>
      <c r="AI319" s="18"/>
      <c r="AJ319" s="184"/>
      <c r="AK319" s="184"/>
      <c r="AL319" s="677"/>
      <c r="AM319" s="677"/>
    </row>
    <row r="320" spans="1:39" ht="12.75">
      <c r="A320" s="857" t="s">
        <v>3263</v>
      </c>
      <c r="B320" s="762" t="s">
        <v>4679</v>
      </c>
      <c r="C320" s="680">
        <v>1</v>
      </c>
      <c r="D320" s="54" t="e">
        <f ca="1">E320/G320</f>
        <v>#VALUE!</v>
      </c>
      <c r="E320" s="54" t="str">
        <f ca="1">IFERROR(VLOOKUP(P320,Cennik!$A$4:$B488, 2, FALSE()) * Q320 + VLOOKUP(R320,Cennik!$A$4:$B488, 2, FALSE()) * S320 + VLOOKUP(T320,Cennik!$A$4:$B488, 2, FALSE()) * U320 + VLOOKUP(V320,Cennik!$A$4:$B488, 2, FALSE()) * W320 + VLOOKUP(X320,Cennik!$A$4:$B488, 2, FALSE()) * Y320 + VLOOKUP(Z320,Cennik!$A$4:$B488, 2, FALSE()) * AA320 + VLOOKUP(AB320,Cennik!$A$4:$B488, 2, FALSE()) * AC320 + VLOOKUP(AD320,Cennik!$A$4:$B488, 2, FALSE()) * AE320 + VLOOKUP(AF320,Cennik!$A$4:$B488, 2, FALSE()) * AG320 + VLOOKUP(AH320,Cennik!$A$4:$B488, 2, FALSE()) * AI320 + VLOOKUP(AJ320,Cennik!$A$4:$B488, 2, FALSE()) * AK320 + VLOOKUP(AL320,Cennik!$A$4:$B488, 2, FALSE()) * AM320 + VLOOKUP("Stamina",Cennik!$A$4:$B488,2,FALSE()) * L320,"Brak wartości")</f>
        <v>Brak wartości</v>
      </c>
      <c r="F320" s="18" t="s">
        <v>4680</v>
      </c>
      <c r="G320" s="18">
        <v>2</v>
      </c>
      <c r="H320" s="18"/>
      <c r="I320" s="18"/>
      <c r="J320" s="18">
        <v>0.4</v>
      </c>
      <c r="K320" s="18">
        <v>5</v>
      </c>
      <c r="L320" s="18">
        <v>10</v>
      </c>
      <c r="M320" s="18" t="s">
        <v>12693</v>
      </c>
      <c r="N320" s="676" t="s">
        <v>40</v>
      </c>
      <c r="O320" s="676"/>
      <c r="P320" s="184" t="s">
        <v>4674</v>
      </c>
      <c r="Q320" s="184">
        <v>1</v>
      </c>
      <c r="R320" s="677" t="s">
        <v>8127</v>
      </c>
      <c r="S320" s="677">
        <v>5</v>
      </c>
      <c r="T320" s="675" t="s">
        <v>40</v>
      </c>
      <c r="U320" s="675"/>
      <c r="V320" s="674" t="s">
        <v>40</v>
      </c>
      <c r="W320" s="674"/>
      <c r="X320" s="674" t="s">
        <v>40</v>
      </c>
      <c r="Y320" s="672"/>
      <c r="Z320" s="678" t="s">
        <v>40</v>
      </c>
      <c r="AA320" s="678"/>
      <c r="AB320" s="679" t="s">
        <v>40</v>
      </c>
      <c r="AC320" s="679"/>
      <c r="AD320" s="680" t="s">
        <v>40</v>
      </c>
      <c r="AE320" s="680"/>
      <c r="AF320" s="681" t="s">
        <v>40</v>
      </c>
      <c r="AG320" s="681"/>
      <c r="AH320" s="18" t="s">
        <v>40</v>
      </c>
      <c r="AI320" s="18"/>
      <c r="AJ320" s="184" t="s">
        <v>40</v>
      </c>
      <c r="AK320" s="184"/>
      <c r="AL320" s="677" t="s">
        <v>40</v>
      </c>
      <c r="AM320" s="677"/>
    </row>
    <row r="321" spans="1:39" ht="12.75">
      <c r="A321" s="840"/>
      <c r="B321" s="366"/>
      <c r="C321" s="680"/>
      <c r="D321" s="54"/>
      <c r="E321" s="54"/>
      <c r="F321" s="18"/>
      <c r="G321" s="18"/>
      <c r="H321" s="18"/>
      <c r="I321" s="18"/>
      <c r="J321" s="18"/>
      <c r="K321" s="18"/>
      <c r="L321" s="18"/>
      <c r="M321" s="18"/>
      <c r="N321" s="676" t="s">
        <v>40</v>
      </c>
      <c r="O321" s="676"/>
      <c r="P321" s="184"/>
      <c r="Q321" s="184"/>
      <c r="R321" s="677"/>
      <c r="S321" s="677"/>
      <c r="T321" s="675"/>
      <c r="U321" s="675"/>
      <c r="V321" s="674"/>
      <c r="W321" s="674"/>
      <c r="X321" s="674"/>
      <c r="Y321" s="672"/>
      <c r="Z321" s="678"/>
      <c r="AA321" s="678"/>
      <c r="AB321" s="679"/>
      <c r="AC321" s="679"/>
      <c r="AD321" s="680"/>
      <c r="AE321" s="680"/>
      <c r="AF321" s="681"/>
      <c r="AG321" s="681"/>
      <c r="AH321" s="18"/>
      <c r="AI321" s="18"/>
      <c r="AJ321" s="184"/>
      <c r="AK321" s="184"/>
      <c r="AL321" s="677"/>
      <c r="AM321" s="677"/>
    </row>
    <row r="322" spans="1:39" ht="12.75">
      <c r="A322" s="823"/>
      <c r="B322" s="19"/>
      <c r="C322" s="19"/>
      <c r="D322" s="746"/>
      <c r="E322" s="746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</row>
    <row r="323" spans="1:39" ht="12.75">
      <c r="A323" s="840"/>
      <c r="B323" s="366"/>
      <c r="C323" s="680"/>
      <c r="D323" s="54"/>
      <c r="E323" s="54"/>
      <c r="F323" s="18"/>
      <c r="G323" s="18"/>
      <c r="H323" s="18"/>
      <c r="I323" s="18"/>
      <c r="J323" s="18"/>
      <c r="K323" s="18"/>
      <c r="L323" s="18"/>
      <c r="M323" s="18"/>
      <c r="N323" s="676" t="s">
        <v>40</v>
      </c>
      <c r="O323" s="676"/>
      <c r="P323" s="184"/>
      <c r="Q323" s="184"/>
      <c r="R323" s="677"/>
      <c r="S323" s="677"/>
      <c r="T323" s="675"/>
      <c r="U323" s="675"/>
      <c r="V323" s="674"/>
      <c r="W323" s="674"/>
      <c r="X323" s="674"/>
      <c r="Y323" s="672"/>
      <c r="Z323" s="678"/>
      <c r="AA323" s="678"/>
      <c r="AB323" s="679"/>
      <c r="AC323" s="679"/>
      <c r="AD323" s="680"/>
      <c r="AE323" s="680"/>
      <c r="AF323" s="681"/>
      <c r="AG323" s="681"/>
      <c r="AH323" s="18"/>
      <c r="AI323" s="18"/>
      <c r="AJ323" s="184"/>
      <c r="AK323" s="184"/>
      <c r="AL323" s="677"/>
      <c r="AM323" s="677"/>
    </row>
    <row r="324" spans="1:39" ht="12.75">
      <c r="A324" s="857" t="s">
        <v>3317</v>
      </c>
      <c r="B324" s="300" t="s">
        <v>4684</v>
      </c>
      <c r="C324" s="680">
        <v>3</v>
      </c>
      <c r="D324" s="54" t="e">
        <f ca="1">E324/G324</f>
        <v>#VALUE!</v>
      </c>
      <c r="E324" s="54" t="str">
        <f ca="1">IFERROR(VLOOKUP(P324,Cennik!$A$4:$B488, 2, FALSE()) * Q324 + VLOOKUP(R324,Cennik!$A$4:$B488, 2, FALSE()) * S324 + VLOOKUP(T324,Cennik!$A$4:$B488, 2, FALSE()) * U324 + VLOOKUP(V324,Cennik!$A$4:$B488, 2, FALSE()) * W324 + VLOOKUP(X324,Cennik!$A$4:$B488, 2, FALSE()) * Y324 + VLOOKUP(Z324,Cennik!$A$4:$B488, 2, FALSE()) * AA324 + VLOOKUP(AB324,Cennik!$A$4:$B488, 2, FALSE()) * AC324 + VLOOKUP(AD324,Cennik!$A$4:$B488, 2, FALSE()) * AE324 + VLOOKUP(AF324,Cennik!$A$4:$B488, 2, FALSE()) * AG324 + VLOOKUP(AH324,Cennik!$A$4:$B488, 2, FALSE()) * AI324 + VLOOKUP(AJ324,Cennik!$A$4:$B488, 2, FALSE()) * AK324 + VLOOKUP(AL324,Cennik!$A$4:$B488, 2, FALSE()) * AM324 + VLOOKUP("Stamina",Cennik!$A$4:$B488,2,FALSE()) * L324,"Brak wartości")</f>
        <v>Brak wartości</v>
      </c>
      <c r="F324" s="18" t="s">
        <v>4685</v>
      </c>
      <c r="G324" s="18">
        <v>1</v>
      </c>
      <c r="H324" s="18" t="s">
        <v>4506</v>
      </c>
      <c r="I324" s="18"/>
      <c r="J324" s="18">
        <v>1</v>
      </c>
      <c r="K324" s="18">
        <v>10</v>
      </c>
      <c r="L324" s="18">
        <v>10</v>
      </c>
      <c r="M324" s="18" t="s">
        <v>12693</v>
      </c>
      <c r="N324" s="676" t="s">
        <v>40</v>
      </c>
      <c r="O324" s="676"/>
      <c r="P324" s="184" t="s">
        <v>464</v>
      </c>
      <c r="Q324" s="184">
        <v>1</v>
      </c>
      <c r="R324" s="677" t="s">
        <v>381</v>
      </c>
      <c r="S324" s="677">
        <v>4</v>
      </c>
      <c r="T324" s="675" t="s">
        <v>479</v>
      </c>
      <c r="U324" s="675">
        <v>1</v>
      </c>
      <c r="V324" s="674" t="s">
        <v>40</v>
      </c>
      <c r="W324" s="674"/>
      <c r="X324" s="674" t="s">
        <v>40</v>
      </c>
      <c r="Y324" s="672"/>
      <c r="Z324" s="678" t="s">
        <v>40</v>
      </c>
      <c r="AA324" s="678"/>
      <c r="AB324" s="679" t="s">
        <v>40</v>
      </c>
      <c r="AC324" s="679"/>
      <c r="AD324" s="680" t="s">
        <v>40</v>
      </c>
      <c r="AE324" s="680"/>
      <c r="AF324" s="681" t="s">
        <v>40</v>
      </c>
      <c r="AG324" s="681"/>
      <c r="AH324" s="18" t="s">
        <v>40</v>
      </c>
      <c r="AI324" s="18"/>
      <c r="AJ324" s="184" t="s">
        <v>40</v>
      </c>
      <c r="AK324" s="184"/>
      <c r="AL324" s="677" t="s">
        <v>40</v>
      </c>
      <c r="AM324" s="677"/>
    </row>
    <row r="325" spans="1:39" ht="12.75">
      <c r="A325" s="840"/>
      <c r="B325" s="366"/>
      <c r="C325" s="680"/>
      <c r="D325" s="54"/>
      <c r="E325" s="54"/>
      <c r="F325" s="18"/>
      <c r="G325" s="18"/>
      <c r="H325" s="18"/>
      <c r="I325" s="18"/>
      <c r="J325" s="18"/>
      <c r="K325" s="18"/>
      <c r="L325" s="18"/>
      <c r="M325" s="18"/>
      <c r="N325" s="676" t="s">
        <v>40</v>
      </c>
      <c r="O325" s="676"/>
      <c r="P325" s="184"/>
      <c r="Q325" s="184"/>
      <c r="R325" s="677"/>
      <c r="S325" s="677"/>
      <c r="T325" s="675"/>
      <c r="U325" s="675"/>
      <c r="V325" s="674"/>
      <c r="W325" s="674"/>
      <c r="X325" s="674"/>
      <c r="Y325" s="672"/>
      <c r="Z325" s="678"/>
      <c r="AA325" s="678"/>
      <c r="AB325" s="679"/>
      <c r="AC325" s="679"/>
      <c r="AD325" s="680"/>
      <c r="AE325" s="680"/>
      <c r="AF325" s="681"/>
      <c r="AG325" s="681"/>
      <c r="AH325" s="18"/>
      <c r="AI325" s="18"/>
      <c r="AJ325" s="184"/>
      <c r="AK325" s="184"/>
      <c r="AL325" s="677"/>
      <c r="AM325" s="677"/>
    </row>
    <row r="326" spans="1:39" ht="12.75">
      <c r="A326" s="857" t="s">
        <v>3314</v>
      </c>
      <c r="B326" s="300" t="s">
        <v>4689</v>
      </c>
      <c r="C326" s="680">
        <v>3</v>
      </c>
      <c r="D326" s="54" t="e">
        <f ca="1">E326/G326</f>
        <v>#VALUE!</v>
      </c>
      <c r="E326" s="54" t="str">
        <f ca="1">IFERROR(VLOOKUP(P326,Cennik!$A$4:$B488, 2, FALSE()) * Q326 + VLOOKUP(R326,Cennik!$A$4:$B488, 2, FALSE()) * S326 + VLOOKUP(T326,Cennik!$A$4:$B488, 2, FALSE()) * U326 + VLOOKUP(V326,Cennik!$A$4:$B488, 2, FALSE()) * W326 + VLOOKUP(X326,Cennik!$A$4:$B488, 2, FALSE()) * Y326 + VLOOKUP(Z326,Cennik!$A$4:$B488, 2, FALSE()) * AA326 + VLOOKUP(AB326,Cennik!$A$4:$B488, 2, FALSE()) * AC326 + VLOOKUP(AD326,Cennik!$A$4:$B488, 2, FALSE()) * AE326 + VLOOKUP(AF326,Cennik!$A$4:$B488, 2, FALSE()) * AG326 + VLOOKUP(AH326,Cennik!$A$4:$B488, 2, FALSE()) * AI326 + VLOOKUP(AJ326,Cennik!$A$4:$B488, 2, FALSE()) * AK326 + VLOOKUP(AL326,Cennik!$A$4:$B488, 2, FALSE()) * AM326 + VLOOKUP("Stamina",Cennik!$A$4:$B488,2,FALSE()) * L326,"Brak wartości")</f>
        <v>Brak wartości</v>
      </c>
      <c r="F326" s="18" t="s">
        <v>4690</v>
      </c>
      <c r="G326" s="18">
        <v>1</v>
      </c>
      <c r="H326" s="18" t="s">
        <v>4506</v>
      </c>
      <c r="I326" s="18"/>
      <c r="J326" s="18">
        <v>1</v>
      </c>
      <c r="K326" s="18">
        <v>5</v>
      </c>
      <c r="L326" s="18">
        <v>20</v>
      </c>
      <c r="M326" s="18" t="s">
        <v>12693</v>
      </c>
      <c r="N326" s="676" t="s">
        <v>40</v>
      </c>
      <c r="O326" s="676"/>
      <c r="P326" s="184" t="s">
        <v>4684</v>
      </c>
      <c r="Q326" s="184">
        <v>1</v>
      </c>
      <c r="R326" s="677" t="s">
        <v>381</v>
      </c>
      <c r="S326" s="677">
        <v>1</v>
      </c>
      <c r="T326" s="675" t="s">
        <v>40</v>
      </c>
      <c r="U326" s="675"/>
      <c r="V326" s="674" t="s">
        <v>40</v>
      </c>
      <c r="W326" s="674"/>
      <c r="X326" s="674" t="s">
        <v>40</v>
      </c>
      <c r="Y326" s="672"/>
      <c r="Z326" s="678" t="s">
        <v>40</v>
      </c>
      <c r="AA326" s="678"/>
      <c r="AB326" s="679" t="s">
        <v>40</v>
      </c>
      <c r="AC326" s="679"/>
      <c r="AD326" s="680" t="s">
        <v>40</v>
      </c>
      <c r="AE326" s="680"/>
      <c r="AF326" s="681" t="s">
        <v>40</v>
      </c>
      <c r="AG326" s="681"/>
      <c r="AH326" s="18" t="s">
        <v>40</v>
      </c>
      <c r="AI326" s="18"/>
      <c r="AJ326" s="184" t="s">
        <v>40</v>
      </c>
      <c r="AK326" s="184"/>
      <c r="AL326" s="677" t="s">
        <v>40</v>
      </c>
      <c r="AM326" s="677"/>
    </row>
    <row r="327" spans="1:39" ht="12.75">
      <c r="A327" s="840"/>
      <c r="B327" s="366"/>
      <c r="C327" s="680"/>
      <c r="D327" s="54"/>
      <c r="E327" s="54"/>
      <c r="F327" s="18"/>
      <c r="G327" s="18"/>
      <c r="H327" s="18"/>
      <c r="I327" s="18"/>
      <c r="J327" s="18"/>
      <c r="K327" s="18"/>
      <c r="L327" s="18"/>
      <c r="M327" s="18"/>
      <c r="N327" s="676" t="s">
        <v>40</v>
      </c>
      <c r="O327" s="676"/>
      <c r="P327" s="184"/>
      <c r="Q327" s="184"/>
      <c r="R327" s="677"/>
      <c r="S327" s="677"/>
      <c r="T327" s="675"/>
      <c r="U327" s="675"/>
      <c r="V327" s="674"/>
      <c r="W327" s="674"/>
      <c r="X327" s="674"/>
      <c r="Y327" s="672"/>
      <c r="Z327" s="678"/>
      <c r="AA327" s="678"/>
      <c r="AB327" s="679"/>
      <c r="AC327" s="679"/>
      <c r="AD327" s="680"/>
      <c r="AE327" s="680"/>
      <c r="AF327" s="681"/>
      <c r="AG327" s="681"/>
      <c r="AH327" s="18"/>
      <c r="AI327" s="18"/>
      <c r="AJ327" s="184"/>
      <c r="AK327" s="184"/>
      <c r="AL327" s="677"/>
      <c r="AM327" s="677"/>
    </row>
    <row r="328" spans="1:39" ht="12.75">
      <c r="A328" s="857" t="s">
        <v>3263</v>
      </c>
      <c r="B328" s="300" t="s">
        <v>4694</v>
      </c>
      <c r="C328" s="680">
        <v>3</v>
      </c>
      <c r="D328" s="54" t="e">
        <f ca="1">E328/G328</f>
        <v>#VALUE!</v>
      </c>
      <c r="E328" s="54" t="str">
        <f ca="1">IFERROR(VLOOKUP(P328,Cennik!$A$4:$B488, 2, FALSE()) * Q328 + VLOOKUP(R328,Cennik!$A$4:$B488, 2, FALSE()) * S328 + VLOOKUP(T328,Cennik!$A$4:$B488, 2, FALSE()) * U328 + VLOOKUP(V328,Cennik!$A$4:$B488, 2, FALSE()) * W328 + VLOOKUP(X328,Cennik!$A$4:$B488, 2, FALSE()) * Y328 + VLOOKUP(Z328,Cennik!$A$4:$B488, 2, FALSE()) * AA328 + VLOOKUP(AB328,Cennik!$A$4:$B488, 2, FALSE()) * AC328 + VLOOKUP(AD328,Cennik!$A$4:$B488, 2, FALSE()) * AE328 + VLOOKUP(AF328,Cennik!$A$4:$B488, 2, FALSE()) * AG328 + VLOOKUP(AH328,Cennik!$A$4:$B488, 2, FALSE()) * AI328 + VLOOKUP(AJ328,Cennik!$A$4:$B488, 2, FALSE()) * AK328 + VLOOKUP(AL328,Cennik!$A$4:$B488, 2, FALSE()) * AM328 + VLOOKUP("Stamina",Cennik!$A$4:$B488,2,FALSE()) * L328,"Brak wartości")</f>
        <v>Brak wartości</v>
      </c>
      <c r="F328" s="18" t="s">
        <v>4695</v>
      </c>
      <c r="G328" s="18">
        <v>2</v>
      </c>
      <c r="H328" s="18"/>
      <c r="I328" s="18"/>
      <c r="J328" s="18">
        <v>0.4</v>
      </c>
      <c r="K328" s="18">
        <v>5</v>
      </c>
      <c r="L328" s="18">
        <v>10</v>
      </c>
      <c r="M328" s="18" t="s">
        <v>12693</v>
      </c>
      <c r="N328" s="676" t="s">
        <v>40</v>
      </c>
      <c r="O328" s="676"/>
      <c r="P328" s="184" t="s">
        <v>4689</v>
      </c>
      <c r="Q328" s="184">
        <v>1</v>
      </c>
      <c r="R328" s="677" t="s">
        <v>8127</v>
      </c>
      <c r="S328" s="677">
        <v>5</v>
      </c>
      <c r="T328" s="675" t="s">
        <v>40</v>
      </c>
      <c r="U328" s="675"/>
      <c r="V328" s="674" t="s">
        <v>40</v>
      </c>
      <c r="W328" s="674"/>
      <c r="X328" s="674" t="s">
        <v>40</v>
      </c>
      <c r="Y328" s="672"/>
      <c r="Z328" s="678" t="s">
        <v>40</v>
      </c>
      <c r="AA328" s="678"/>
      <c r="AB328" s="679" t="s">
        <v>40</v>
      </c>
      <c r="AC328" s="679"/>
      <c r="AD328" s="680" t="s">
        <v>40</v>
      </c>
      <c r="AE328" s="680"/>
      <c r="AF328" s="681" t="s">
        <v>40</v>
      </c>
      <c r="AG328" s="681"/>
      <c r="AH328" s="18" t="s">
        <v>40</v>
      </c>
      <c r="AI328" s="18"/>
      <c r="AJ328" s="184" t="s">
        <v>40</v>
      </c>
      <c r="AK328" s="184"/>
      <c r="AL328" s="677" t="s">
        <v>40</v>
      </c>
      <c r="AM328" s="677"/>
    </row>
    <row r="329" spans="1:39" ht="12.75">
      <c r="A329" s="840"/>
      <c r="B329" s="366"/>
      <c r="C329" s="680"/>
      <c r="D329" s="54"/>
      <c r="E329" s="54"/>
      <c r="F329" s="18"/>
      <c r="G329" s="18"/>
      <c r="H329" s="18"/>
      <c r="I329" s="18"/>
      <c r="J329" s="18"/>
      <c r="K329" s="18"/>
      <c r="L329" s="18"/>
      <c r="M329" s="18"/>
      <c r="N329" s="676" t="s">
        <v>40</v>
      </c>
      <c r="O329" s="676"/>
      <c r="P329" s="184"/>
      <c r="Q329" s="184"/>
      <c r="R329" s="677"/>
      <c r="S329" s="677"/>
      <c r="T329" s="675"/>
      <c r="U329" s="675"/>
      <c r="V329" s="674"/>
      <c r="W329" s="674"/>
      <c r="X329" s="674"/>
      <c r="Y329" s="672"/>
      <c r="Z329" s="678"/>
      <c r="AA329" s="678"/>
      <c r="AB329" s="679"/>
      <c r="AC329" s="679"/>
      <c r="AD329" s="680"/>
      <c r="AE329" s="680"/>
      <c r="AF329" s="681"/>
      <c r="AG329" s="681"/>
      <c r="AH329" s="18"/>
      <c r="AI329" s="18"/>
      <c r="AJ329" s="184"/>
      <c r="AK329" s="184"/>
      <c r="AL329" s="677"/>
      <c r="AM329" s="677"/>
    </row>
    <row r="330" spans="1:39" ht="12.75">
      <c r="A330" s="823"/>
      <c r="B330" s="19"/>
      <c r="C330" s="19"/>
      <c r="D330" s="746"/>
      <c r="E330" s="746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</row>
    <row r="331" spans="1:39" ht="12.75">
      <c r="A331" s="840"/>
      <c r="B331" s="366"/>
      <c r="C331" s="680"/>
      <c r="D331" s="54"/>
      <c r="E331" s="54"/>
      <c r="F331" s="18"/>
      <c r="G331" s="18"/>
      <c r="H331" s="18"/>
      <c r="I331" s="18"/>
      <c r="J331" s="18"/>
      <c r="K331" s="18"/>
      <c r="L331" s="18"/>
      <c r="M331" s="18"/>
      <c r="N331" s="676" t="s">
        <v>40</v>
      </c>
      <c r="O331" s="676"/>
      <c r="P331" s="184"/>
      <c r="Q331" s="184"/>
      <c r="R331" s="677"/>
      <c r="S331" s="677"/>
      <c r="T331" s="675"/>
      <c r="U331" s="675"/>
      <c r="V331" s="674"/>
      <c r="W331" s="674"/>
      <c r="X331" s="674"/>
      <c r="Y331" s="672"/>
      <c r="Z331" s="678"/>
      <c r="AA331" s="678"/>
      <c r="AB331" s="679"/>
      <c r="AC331" s="679"/>
      <c r="AD331" s="680"/>
      <c r="AE331" s="680"/>
      <c r="AF331" s="681"/>
      <c r="AG331" s="681"/>
      <c r="AH331" s="18"/>
      <c r="AI331" s="18"/>
      <c r="AJ331" s="184"/>
      <c r="AK331" s="184"/>
      <c r="AL331" s="677"/>
      <c r="AM331" s="677"/>
    </row>
    <row r="332" spans="1:39" ht="12.75">
      <c r="A332" s="857" t="s">
        <v>3317</v>
      </c>
      <c r="B332" s="787" t="s">
        <v>4699</v>
      </c>
      <c r="C332" s="680">
        <v>4</v>
      </c>
      <c r="D332" s="54" t="e">
        <f ca="1">E332/G332</f>
        <v>#VALUE!</v>
      </c>
      <c r="E332" s="54" t="str">
        <f ca="1">IFERROR(VLOOKUP(P332,Cennik!$A$4:$B488, 2, FALSE()) * Q332 + VLOOKUP(R332,Cennik!$A$4:$B488, 2, FALSE()) * S332 + VLOOKUP(T332,Cennik!$A$4:$B488, 2, FALSE()) * U332 + VLOOKUP(V332,Cennik!$A$4:$B488, 2, FALSE()) * W332 + VLOOKUP(X332,Cennik!$A$4:$B488, 2, FALSE()) * Y332 + VLOOKUP(Z332,Cennik!$A$4:$B488, 2, FALSE()) * AA332 + VLOOKUP(AB332,Cennik!$A$4:$B488, 2, FALSE()) * AC332 + VLOOKUP(AD332,Cennik!$A$4:$B488, 2, FALSE()) * AE332 + VLOOKUP(AF332,Cennik!$A$4:$B488, 2, FALSE()) * AG332 + VLOOKUP(AH332,Cennik!$A$4:$B488, 2, FALSE()) * AI332 + VLOOKUP(AJ332,Cennik!$A$4:$B488, 2, FALSE()) * AK332 + VLOOKUP(AL332,Cennik!$A$4:$B488, 2, FALSE()) * AM332 + VLOOKUP("Stamina",Cennik!$A$4:$B488,2,FALSE()) * L332,"Brak wartości")</f>
        <v>Brak wartości</v>
      </c>
      <c r="F332" s="18" t="s">
        <v>4700</v>
      </c>
      <c r="G332" s="18">
        <v>1</v>
      </c>
      <c r="H332" s="18" t="s">
        <v>4506</v>
      </c>
      <c r="I332" s="18"/>
      <c r="J332" s="18">
        <v>1</v>
      </c>
      <c r="K332" s="18">
        <v>10</v>
      </c>
      <c r="L332" s="18">
        <v>20</v>
      </c>
      <c r="M332" s="18" t="s">
        <v>12693</v>
      </c>
      <c r="N332" s="676" t="s">
        <v>40</v>
      </c>
      <c r="O332" s="676"/>
      <c r="P332" s="184" t="s">
        <v>469</v>
      </c>
      <c r="Q332" s="184">
        <v>1</v>
      </c>
      <c r="R332" s="677" t="s">
        <v>381</v>
      </c>
      <c r="S332" s="677">
        <v>5</v>
      </c>
      <c r="T332" s="675" t="s">
        <v>479</v>
      </c>
      <c r="U332" s="675">
        <v>1</v>
      </c>
      <c r="V332" s="674" t="s">
        <v>40</v>
      </c>
      <c r="W332" s="674"/>
      <c r="X332" s="674" t="s">
        <v>40</v>
      </c>
      <c r="Y332" s="672"/>
      <c r="Z332" s="678" t="s">
        <v>40</v>
      </c>
      <c r="AA332" s="678"/>
      <c r="AB332" s="679" t="s">
        <v>40</v>
      </c>
      <c r="AC332" s="679"/>
      <c r="AD332" s="680" t="s">
        <v>40</v>
      </c>
      <c r="AE332" s="680"/>
      <c r="AF332" s="681" t="s">
        <v>40</v>
      </c>
      <c r="AG332" s="681"/>
      <c r="AH332" s="18" t="s">
        <v>40</v>
      </c>
      <c r="AI332" s="18"/>
      <c r="AJ332" s="184" t="s">
        <v>40</v>
      </c>
      <c r="AK332" s="184"/>
      <c r="AL332" s="677" t="s">
        <v>40</v>
      </c>
      <c r="AM332" s="677"/>
    </row>
    <row r="333" spans="1:39" ht="12.75">
      <c r="A333" s="840"/>
      <c r="B333" s="366"/>
      <c r="C333" s="680"/>
      <c r="D333" s="54"/>
      <c r="E333" s="54"/>
      <c r="F333" s="18"/>
      <c r="G333" s="18"/>
      <c r="H333" s="18"/>
      <c r="I333" s="18"/>
      <c r="J333" s="18"/>
      <c r="K333" s="18"/>
      <c r="L333" s="18"/>
      <c r="M333" s="18"/>
      <c r="N333" s="676" t="s">
        <v>40</v>
      </c>
      <c r="O333" s="676"/>
      <c r="P333" s="184"/>
      <c r="Q333" s="184"/>
      <c r="R333" s="677"/>
      <c r="S333" s="677"/>
      <c r="T333" s="675"/>
      <c r="U333" s="675"/>
      <c r="V333" s="674"/>
      <c r="W333" s="674"/>
      <c r="X333" s="674"/>
      <c r="Y333" s="672"/>
      <c r="Z333" s="678"/>
      <c r="AA333" s="678"/>
      <c r="AB333" s="679"/>
      <c r="AC333" s="679"/>
      <c r="AD333" s="680"/>
      <c r="AE333" s="680"/>
      <c r="AF333" s="681"/>
      <c r="AG333" s="681"/>
      <c r="AH333" s="18"/>
      <c r="AI333" s="18"/>
      <c r="AJ333" s="184"/>
      <c r="AK333" s="184"/>
      <c r="AL333" s="677"/>
      <c r="AM333" s="677"/>
    </row>
    <row r="334" spans="1:39" ht="12.75">
      <c r="A334" s="857" t="s">
        <v>3314</v>
      </c>
      <c r="B334" s="787" t="s">
        <v>4704</v>
      </c>
      <c r="C334" s="680">
        <v>4</v>
      </c>
      <c r="D334" s="54" t="e">
        <f ca="1">E334/G334</f>
        <v>#VALUE!</v>
      </c>
      <c r="E334" s="54" t="str">
        <f ca="1">IFERROR(VLOOKUP(P334,Cennik!$A$4:$B488, 2, FALSE()) * Q334 + VLOOKUP(R334,Cennik!$A$4:$B488, 2, FALSE()) * S334 + VLOOKUP(T334,Cennik!$A$4:$B488, 2, FALSE()) * U334 + VLOOKUP(V334,Cennik!$A$4:$B488, 2, FALSE()) * W334 + VLOOKUP(X334,Cennik!$A$4:$B488, 2, FALSE()) * Y334 + VLOOKUP(Z334,Cennik!$A$4:$B488, 2, FALSE()) * AA334 + VLOOKUP(AB334,Cennik!$A$4:$B488, 2, FALSE()) * AC334 + VLOOKUP(AD334,Cennik!$A$4:$B488, 2, FALSE()) * AE334 + VLOOKUP(AF334,Cennik!$A$4:$B488, 2, FALSE()) * AG334 + VLOOKUP(AH334,Cennik!$A$4:$B488, 2, FALSE()) * AI334 + VLOOKUP(AJ334,Cennik!$A$4:$B488, 2, FALSE()) * AK334 + VLOOKUP(AL334,Cennik!$A$4:$B488, 2, FALSE()) * AM334 + VLOOKUP("Stamina",Cennik!$A$4:$B488,2,FALSE()) * L334,"Brak wartości")</f>
        <v>Brak wartości</v>
      </c>
      <c r="F334" s="18" t="s">
        <v>4705</v>
      </c>
      <c r="G334" s="18">
        <v>1</v>
      </c>
      <c r="H334" s="18" t="s">
        <v>4506</v>
      </c>
      <c r="I334" s="18"/>
      <c r="J334" s="18">
        <v>1</v>
      </c>
      <c r="K334" s="18">
        <v>5</v>
      </c>
      <c r="L334" s="18">
        <v>30</v>
      </c>
      <c r="M334" s="18" t="s">
        <v>12693</v>
      </c>
      <c r="N334" s="676" t="s">
        <v>40</v>
      </c>
      <c r="O334" s="676"/>
      <c r="P334" s="184" t="s">
        <v>4699</v>
      </c>
      <c r="Q334" s="184">
        <v>1</v>
      </c>
      <c r="R334" s="677" t="s">
        <v>40</v>
      </c>
      <c r="S334" s="677"/>
      <c r="T334" s="675" t="s">
        <v>40</v>
      </c>
      <c r="U334" s="675"/>
      <c r="V334" s="674" t="s">
        <v>40</v>
      </c>
      <c r="W334" s="674"/>
      <c r="X334" s="674" t="s">
        <v>40</v>
      </c>
      <c r="Y334" s="672"/>
      <c r="Z334" s="678" t="s">
        <v>40</v>
      </c>
      <c r="AA334" s="678"/>
      <c r="AB334" s="679" t="s">
        <v>40</v>
      </c>
      <c r="AC334" s="679"/>
      <c r="AD334" s="680" t="s">
        <v>40</v>
      </c>
      <c r="AE334" s="680"/>
      <c r="AF334" s="681" t="s">
        <v>40</v>
      </c>
      <c r="AG334" s="681"/>
      <c r="AH334" s="18" t="s">
        <v>40</v>
      </c>
      <c r="AI334" s="18"/>
      <c r="AJ334" s="184" t="s">
        <v>40</v>
      </c>
      <c r="AK334" s="184"/>
      <c r="AL334" s="677" t="s">
        <v>40</v>
      </c>
      <c r="AM334" s="677"/>
    </row>
    <row r="335" spans="1:39" ht="12.75">
      <c r="A335" s="840"/>
      <c r="B335" s="366"/>
      <c r="C335" s="680"/>
      <c r="D335" s="54"/>
      <c r="E335" s="54"/>
      <c r="F335" s="18"/>
      <c r="G335" s="18"/>
      <c r="H335" s="18"/>
      <c r="I335" s="18"/>
      <c r="J335" s="18"/>
      <c r="K335" s="18"/>
      <c r="L335" s="18"/>
      <c r="M335" s="18"/>
      <c r="N335" s="676" t="s">
        <v>40</v>
      </c>
      <c r="O335" s="676"/>
      <c r="P335" s="184"/>
      <c r="Q335" s="184"/>
      <c r="R335" s="677"/>
      <c r="S335" s="677"/>
      <c r="T335" s="675"/>
      <c r="U335" s="675"/>
      <c r="V335" s="674"/>
      <c r="W335" s="674"/>
      <c r="X335" s="674"/>
      <c r="Y335" s="672"/>
      <c r="Z335" s="678"/>
      <c r="AA335" s="678"/>
      <c r="AB335" s="679"/>
      <c r="AC335" s="679"/>
      <c r="AD335" s="680"/>
      <c r="AE335" s="680"/>
      <c r="AF335" s="681"/>
      <c r="AG335" s="681"/>
      <c r="AH335" s="18"/>
      <c r="AI335" s="18"/>
      <c r="AJ335" s="184"/>
      <c r="AK335" s="184"/>
      <c r="AL335" s="677"/>
      <c r="AM335" s="677"/>
    </row>
    <row r="336" spans="1:39" ht="12.75">
      <c r="A336" s="857" t="s">
        <v>3263</v>
      </c>
      <c r="B336" s="787" t="s">
        <v>4709</v>
      </c>
      <c r="C336" s="680">
        <v>4</v>
      </c>
      <c r="D336" s="54" t="e">
        <f ca="1">E336/G336</f>
        <v>#VALUE!</v>
      </c>
      <c r="E336" s="54" t="str">
        <f ca="1">IFERROR(VLOOKUP(P336,Cennik!$A$4:$B488, 2, FALSE()) * Q336 + VLOOKUP(R336,Cennik!$A$4:$B488, 2, FALSE()) * S336 + VLOOKUP(T336,Cennik!$A$4:$B488, 2, FALSE()) * U336 + VLOOKUP(V336,Cennik!$A$4:$B488, 2, FALSE()) * W336 + VLOOKUP(X336,Cennik!$A$4:$B488, 2, FALSE()) * Y336 + VLOOKUP(Z336,Cennik!$A$4:$B488, 2, FALSE()) * AA336 + VLOOKUP(AB336,Cennik!$A$4:$B488, 2, FALSE()) * AC336 + VLOOKUP(AD336,Cennik!$A$4:$B488, 2, FALSE()) * AE336 + VLOOKUP(AF336,Cennik!$A$4:$B488, 2, FALSE()) * AG336 + VLOOKUP(AH336,Cennik!$A$4:$B488, 2, FALSE()) * AI336 + VLOOKUP(AJ336,Cennik!$A$4:$B488, 2, FALSE()) * AK336 + VLOOKUP(AL336,Cennik!$A$4:$B488, 2, FALSE()) * AM336 + VLOOKUP("Stamina",Cennik!$A$4:$B488,2,FALSE()) * L336,"Brak wartości")</f>
        <v>Brak wartości</v>
      </c>
      <c r="F336" s="18" t="s">
        <v>4710</v>
      </c>
      <c r="G336" s="18">
        <v>2</v>
      </c>
      <c r="H336" s="18"/>
      <c r="I336" s="18"/>
      <c r="J336" s="18">
        <v>0.4</v>
      </c>
      <c r="K336" s="18">
        <v>5</v>
      </c>
      <c r="L336" s="18">
        <v>10</v>
      </c>
      <c r="M336" s="18" t="s">
        <v>12693</v>
      </c>
      <c r="N336" s="676" t="s">
        <v>40</v>
      </c>
      <c r="O336" s="676"/>
      <c r="P336" s="184" t="s">
        <v>4704</v>
      </c>
      <c r="Q336" s="184">
        <v>1</v>
      </c>
      <c r="R336" s="677" t="s">
        <v>8127</v>
      </c>
      <c r="S336" s="677">
        <v>5</v>
      </c>
      <c r="T336" s="675" t="s">
        <v>40</v>
      </c>
      <c r="U336" s="675"/>
      <c r="V336" s="674" t="s">
        <v>40</v>
      </c>
      <c r="W336" s="674"/>
      <c r="X336" s="674" t="s">
        <v>40</v>
      </c>
      <c r="Y336" s="672"/>
      <c r="Z336" s="678" t="s">
        <v>40</v>
      </c>
      <c r="AA336" s="678"/>
      <c r="AB336" s="679" t="s">
        <v>40</v>
      </c>
      <c r="AC336" s="679"/>
      <c r="AD336" s="680" t="s">
        <v>40</v>
      </c>
      <c r="AE336" s="680"/>
      <c r="AF336" s="681" t="s">
        <v>40</v>
      </c>
      <c r="AG336" s="681"/>
      <c r="AH336" s="18" t="s">
        <v>40</v>
      </c>
      <c r="AI336" s="18"/>
      <c r="AJ336" s="184" t="s">
        <v>40</v>
      </c>
      <c r="AK336" s="184"/>
      <c r="AL336" s="677" t="s">
        <v>40</v>
      </c>
      <c r="AM336" s="677"/>
    </row>
    <row r="337" spans="1:39" ht="12.75">
      <c r="A337" s="840"/>
      <c r="B337" s="366"/>
      <c r="C337" s="680"/>
      <c r="D337" s="54"/>
      <c r="E337" s="54"/>
      <c r="F337" s="18"/>
      <c r="G337" s="18"/>
      <c r="H337" s="18"/>
      <c r="I337" s="18"/>
      <c r="J337" s="18"/>
      <c r="K337" s="18"/>
      <c r="L337" s="18"/>
      <c r="M337" s="18"/>
      <c r="N337" s="676" t="s">
        <v>40</v>
      </c>
      <c r="O337" s="676"/>
      <c r="P337" s="184"/>
      <c r="Q337" s="184"/>
      <c r="R337" s="677"/>
      <c r="S337" s="677"/>
      <c r="T337" s="675"/>
      <c r="U337" s="675"/>
      <c r="V337" s="674"/>
      <c r="W337" s="674"/>
      <c r="X337" s="674"/>
      <c r="Y337" s="672"/>
      <c r="Z337" s="678"/>
      <c r="AA337" s="678"/>
      <c r="AB337" s="679"/>
      <c r="AC337" s="679"/>
      <c r="AD337" s="680"/>
      <c r="AE337" s="680"/>
      <c r="AF337" s="681"/>
      <c r="AG337" s="681"/>
      <c r="AH337" s="18"/>
      <c r="AI337" s="18"/>
      <c r="AJ337" s="184"/>
      <c r="AK337" s="184"/>
      <c r="AL337" s="677"/>
      <c r="AM337" s="677"/>
    </row>
    <row r="338" spans="1:39" ht="12.75">
      <c r="A338" s="823"/>
      <c r="B338" s="19"/>
      <c r="C338" s="19"/>
      <c r="D338" s="746"/>
      <c r="E338" s="746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</row>
    <row r="339" spans="1:39" ht="12.75">
      <c r="A339" s="840"/>
      <c r="B339" s="366"/>
      <c r="C339" s="680"/>
      <c r="D339" s="54"/>
      <c r="E339" s="54"/>
      <c r="F339" s="18"/>
      <c r="G339" s="18"/>
      <c r="H339" s="18"/>
      <c r="I339" s="18"/>
      <c r="J339" s="18"/>
      <c r="K339" s="18"/>
      <c r="L339" s="18"/>
      <c r="M339" s="18"/>
      <c r="N339" s="676" t="s">
        <v>40</v>
      </c>
      <c r="O339" s="676"/>
      <c r="P339" s="184"/>
      <c r="Q339" s="184"/>
      <c r="R339" s="677"/>
      <c r="S339" s="677"/>
      <c r="T339" s="675"/>
      <c r="U339" s="675"/>
      <c r="V339" s="674"/>
      <c r="W339" s="674"/>
      <c r="X339" s="674"/>
      <c r="Y339" s="672"/>
      <c r="Z339" s="678"/>
      <c r="AA339" s="678"/>
      <c r="AB339" s="679"/>
      <c r="AC339" s="679"/>
      <c r="AD339" s="680"/>
      <c r="AE339" s="680"/>
      <c r="AF339" s="681"/>
      <c r="AG339" s="681"/>
      <c r="AH339" s="18"/>
      <c r="AI339" s="18"/>
      <c r="AJ339" s="184"/>
      <c r="AK339" s="184"/>
      <c r="AL339" s="677"/>
      <c r="AM339" s="677"/>
    </row>
    <row r="340" spans="1:39" ht="12.75">
      <c r="A340" s="857" t="s">
        <v>3317</v>
      </c>
      <c r="B340" s="767" t="s">
        <v>4714</v>
      </c>
      <c r="C340" s="680">
        <v>5</v>
      </c>
      <c r="D340" s="54" t="e">
        <f ca="1">E340/G340</f>
        <v>#VALUE!</v>
      </c>
      <c r="E340" s="54" t="str">
        <f ca="1">IFERROR(VLOOKUP(P340,Cennik!$A$4:$B488, 2, FALSE()) * Q340 + VLOOKUP(R340,Cennik!$A$4:$B488, 2, FALSE()) * S340 + VLOOKUP(T340,Cennik!$A$4:$B488, 2, FALSE()) * U340 + VLOOKUP(V340,Cennik!$A$4:$B488, 2, FALSE()) * W340 + VLOOKUP(X340,Cennik!$A$4:$B488, 2, FALSE()) * Y340 + VLOOKUP(Z340,Cennik!$A$4:$B488, 2, FALSE()) * AA340 + VLOOKUP(AB340,Cennik!$A$4:$B488, 2, FALSE()) * AC340 + VLOOKUP(AD340,Cennik!$A$4:$B488, 2, FALSE()) * AE340 + VLOOKUP(AF340,Cennik!$A$4:$B488, 2, FALSE()) * AG340 + VLOOKUP(AH340,Cennik!$A$4:$B488, 2, FALSE()) * AI340 + VLOOKUP(AJ340,Cennik!$A$4:$B488, 2, FALSE()) * AK340 + VLOOKUP(AL340,Cennik!$A$4:$B488, 2, FALSE()) * AM340 + VLOOKUP("Stamina",Cennik!$A$4:$B488,2,FALSE()) * L340,"Brak wartości")</f>
        <v>Brak wartości</v>
      </c>
      <c r="F340" s="18" t="s">
        <v>4715</v>
      </c>
      <c r="G340" s="18">
        <v>1</v>
      </c>
      <c r="H340" s="18" t="s">
        <v>4506</v>
      </c>
      <c r="I340" s="18"/>
      <c r="J340" s="18">
        <v>1</v>
      </c>
      <c r="K340" s="18">
        <v>10</v>
      </c>
      <c r="L340" s="18">
        <v>30</v>
      </c>
      <c r="M340" s="18" t="s">
        <v>12693</v>
      </c>
      <c r="N340" s="676" t="s">
        <v>40</v>
      </c>
      <c r="O340" s="676"/>
      <c r="P340" s="184" t="s">
        <v>474</v>
      </c>
      <c r="Q340" s="184">
        <v>1</v>
      </c>
      <c r="R340" s="677" t="s">
        <v>381</v>
      </c>
      <c r="S340" s="677">
        <v>7</v>
      </c>
      <c r="T340" s="675" t="s">
        <v>479</v>
      </c>
      <c r="U340" s="675">
        <v>1</v>
      </c>
      <c r="V340" s="674" t="s">
        <v>40</v>
      </c>
      <c r="W340" s="674"/>
      <c r="X340" s="674" t="s">
        <v>40</v>
      </c>
      <c r="Y340" s="672"/>
      <c r="Z340" s="678" t="s">
        <v>40</v>
      </c>
      <c r="AA340" s="678"/>
      <c r="AB340" s="679" t="s">
        <v>40</v>
      </c>
      <c r="AC340" s="679"/>
      <c r="AD340" s="680" t="s">
        <v>40</v>
      </c>
      <c r="AE340" s="680"/>
      <c r="AF340" s="681" t="s">
        <v>40</v>
      </c>
      <c r="AG340" s="681"/>
      <c r="AH340" s="18" t="s">
        <v>40</v>
      </c>
      <c r="AI340" s="18"/>
      <c r="AJ340" s="184" t="s">
        <v>40</v>
      </c>
      <c r="AK340" s="184"/>
      <c r="AL340" s="677" t="s">
        <v>40</v>
      </c>
      <c r="AM340" s="677"/>
    </row>
    <row r="341" spans="1:39" ht="12.75">
      <c r="A341" s="840"/>
      <c r="B341" s="860"/>
      <c r="C341" s="680"/>
      <c r="D341" s="54"/>
      <c r="E341" s="54"/>
      <c r="F341" s="18"/>
      <c r="G341" s="18"/>
      <c r="H341" s="18"/>
      <c r="I341" s="18"/>
      <c r="J341" s="18"/>
      <c r="K341" s="18"/>
      <c r="L341" s="18"/>
      <c r="M341" s="18"/>
      <c r="N341" s="676" t="s">
        <v>40</v>
      </c>
      <c r="O341" s="676"/>
      <c r="P341" s="184"/>
      <c r="Q341" s="184"/>
      <c r="R341" s="677"/>
      <c r="S341" s="677"/>
      <c r="T341" s="675"/>
      <c r="U341" s="675"/>
      <c r="V341" s="674"/>
      <c r="W341" s="674"/>
      <c r="X341" s="674"/>
      <c r="Y341" s="672"/>
      <c r="Z341" s="678"/>
      <c r="AA341" s="678"/>
      <c r="AB341" s="679"/>
      <c r="AC341" s="679"/>
      <c r="AD341" s="680"/>
      <c r="AE341" s="680"/>
      <c r="AF341" s="681"/>
      <c r="AG341" s="681"/>
      <c r="AH341" s="18"/>
      <c r="AI341" s="18"/>
      <c r="AJ341" s="184"/>
      <c r="AK341" s="184"/>
      <c r="AL341" s="677"/>
      <c r="AM341" s="677"/>
    </row>
    <row r="342" spans="1:39" ht="12.75">
      <c r="A342" s="857" t="s">
        <v>3314</v>
      </c>
      <c r="B342" s="767" t="s">
        <v>4719</v>
      </c>
      <c r="C342" s="680">
        <v>5</v>
      </c>
      <c r="D342" s="54" t="e">
        <f ca="1">E342/G342</f>
        <v>#VALUE!</v>
      </c>
      <c r="E342" s="54" t="str">
        <f ca="1">IFERROR(VLOOKUP(P342,Cennik!$A$4:$B488, 2, FALSE()) * Q342 + VLOOKUP(R342,Cennik!$A$4:$B488, 2, FALSE()) * S342 + VLOOKUP(T342,Cennik!$A$4:$B488, 2, FALSE()) * U342 + VLOOKUP(V342,Cennik!$A$4:$B488, 2, FALSE()) * W342 + VLOOKUP(X342,Cennik!$A$4:$B488, 2, FALSE()) * Y342 + VLOOKUP(Z342,Cennik!$A$4:$B488, 2, FALSE()) * AA342 + VLOOKUP(AB342,Cennik!$A$4:$B488, 2, FALSE()) * AC342 + VLOOKUP(AD342,Cennik!$A$4:$B488, 2, FALSE()) * AE342 + VLOOKUP(AF342,Cennik!$A$4:$B488, 2, FALSE()) * AG342 + VLOOKUP(AH342,Cennik!$A$4:$B488, 2, FALSE()) * AI342 + VLOOKUP(AJ342,Cennik!$A$4:$B488, 2, FALSE()) * AK342 + VLOOKUP(AL342,Cennik!$A$4:$B488, 2, FALSE()) * AM342 + VLOOKUP("Stamina",Cennik!$A$4:$B488,2,FALSE()) * L342,"Brak wartości")</f>
        <v>Brak wartości</v>
      </c>
      <c r="F342" s="18" t="s">
        <v>4720</v>
      </c>
      <c r="G342" s="18">
        <v>1</v>
      </c>
      <c r="H342" s="18" t="s">
        <v>4506</v>
      </c>
      <c r="I342" s="18"/>
      <c r="J342" s="18">
        <v>1</v>
      </c>
      <c r="K342" s="18">
        <v>10</v>
      </c>
      <c r="L342" s="18">
        <v>50</v>
      </c>
      <c r="M342" s="18" t="s">
        <v>12693</v>
      </c>
      <c r="N342" s="676" t="s">
        <v>40</v>
      </c>
      <c r="O342" s="676"/>
      <c r="P342" s="184" t="s">
        <v>4714</v>
      </c>
      <c r="Q342" s="184">
        <v>1</v>
      </c>
      <c r="R342" s="677" t="s">
        <v>40</v>
      </c>
      <c r="S342" s="677"/>
      <c r="T342" s="675" t="s">
        <v>40</v>
      </c>
      <c r="U342" s="675"/>
      <c r="V342" s="674" t="s">
        <v>40</v>
      </c>
      <c r="W342" s="674"/>
      <c r="X342" s="674" t="s">
        <v>40</v>
      </c>
      <c r="Y342" s="672"/>
      <c r="Z342" s="678" t="s">
        <v>40</v>
      </c>
      <c r="AA342" s="678"/>
      <c r="AB342" s="679" t="s">
        <v>40</v>
      </c>
      <c r="AC342" s="679"/>
      <c r="AD342" s="680" t="s">
        <v>40</v>
      </c>
      <c r="AE342" s="680"/>
      <c r="AF342" s="681" t="s">
        <v>40</v>
      </c>
      <c r="AG342" s="681"/>
      <c r="AH342" s="18" t="s">
        <v>40</v>
      </c>
      <c r="AI342" s="18"/>
      <c r="AJ342" s="184" t="s">
        <v>40</v>
      </c>
      <c r="AK342" s="184"/>
      <c r="AL342" s="677" t="s">
        <v>40</v>
      </c>
      <c r="AM342" s="677"/>
    </row>
    <row r="343" spans="1:39" ht="12.75">
      <c r="A343" s="840"/>
      <c r="B343" s="860"/>
      <c r="C343" s="680"/>
      <c r="D343" s="54"/>
      <c r="E343" s="54"/>
      <c r="F343" s="18"/>
      <c r="G343" s="18"/>
      <c r="H343" s="18"/>
      <c r="I343" s="18"/>
      <c r="J343" s="18"/>
      <c r="K343" s="18"/>
      <c r="L343" s="18"/>
      <c r="M343" s="18"/>
      <c r="N343" s="676" t="s">
        <v>40</v>
      </c>
      <c r="O343" s="676"/>
      <c r="P343" s="184"/>
      <c r="Q343" s="184"/>
      <c r="R343" s="677"/>
      <c r="S343" s="677"/>
      <c r="T343" s="675"/>
      <c r="U343" s="675"/>
      <c r="V343" s="674"/>
      <c r="W343" s="674"/>
      <c r="X343" s="674"/>
      <c r="Y343" s="672"/>
      <c r="Z343" s="678"/>
      <c r="AA343" s="678"/>
      <c r="AB343" s="679"/>
      <c r="AC343" s="679"/>
      <c r="AD343" s="680"/>
      <c r="AE343" s="680"/>
      <c r="AF343" s="681"/>
      <c r="AG343" s="681"/>
      <c r="AH343" s="18"/>
      <c r="AI343" s="18"/>
      <c r="AJ343" s="184"/>
      <c r="AK343" s="184"/>
      <c r="AL343" s="677"/>
      <c r="AM343" s="677"/>
    </row>
    <row r="344" spans="1:39" ht="12.75">
      <c r="A344" s="857" t="s">
        <v>3263</v>
      </c>
      <c r="B344" s="767" t="s">
        <v>4724</v>
      </c>
      <c r="C344" s="680">
        <v>5</v>
      </c>
      <c r="D344" s="54" t="e">
        <f ca="1">E344/G344</f>
        <v>#VALUE!</v>
      </c>
      <c r="E344" s="54" t="str">
        <f ca="1">IFERROR(VLOOKUP(P344,Cennik!$A$4:$B488, 2, FALSE()) * Q344 + VLOOKUP(R344,Cennik!$A$4:$B488, 2, FALSE()) * S344 + VLOOKUP(T344,Cennik!$A$4:$B488, 2, FALSE()) * U344 + VLOOKUP(V344,Cennik!$A$4:$B488, 2, FALSE()) * W344 + VLOOKUP(X344,Cennik!$A$4:$B488, 2, FALSE()) * Y344 + VLOOKUP(Z344,Cennik!$A$4:$B488, 2, FALSE()) * AA344 + VLOOKUP(AB344,Cennik!$A$4:$B488, 2, FALSE()) * AC344 + VLOOKUP(AD344,Cennik!$A$4:$B488, 2, FALSE()) * AE344 + VLOOKUP(AF344,Cennik!$A$4:$B488, 2, FALSE()) * AG344 + VLOOKUP(AH344,Cennik!$A$4:$B488, 2, FALSE()) * AI344 + VLOOKUP(AJ344,Cennik!$A$4:$B488, 2, FALSE()) * AK344 + VLOOKUP(AL344,Cennik!$A$4:$B488, 2, FALSE()) * AM344 + VLOOKUP("Stamina",Cennik!$A$4:$B488,2,FALSE()) * L344,"Brak wartości")</f>
        <v>Brak wartości</v>
      </c>
      <c r="F344" s="18" t="s">
        <v>4725</v>
      </c>
      <c r="G344" s="18">
        <v>2</v>
      </c>
      <c r="H344" s="18"/>
      <c r="I344" s="18"/>
      <c r="J344" s="18">
        <v>0.4</v>
      </c>
      <c r="K344" s="18">
        <v>10</v>
      </c>
      <c r="L344" s="18">
        <v>10</v>
      </c>
      <c r="M344" s="18" t="s">
        <v>12693</v>
      </c>
      <c r="N344" s="676" t="s">
        <v>40</v>
      </c>
      <c r="O344" s="676"/>
      <c r="P344" s="184" t="s">
        <v>4719</v>
      </c>
      <c r="Q344" s="184">
        <v>1</v>
      </c>
      <c r="R344" s="677" t="s">
        <v>8127</v>
      </c>
      <c r="S344" s="677">
        <v>5</v>
      </c>
      <c r="T344" s="675" t="s">
        <v>40</v>
      </c>
      <c r="U344" s="675"/>
      <c r="V344" s="674" t="s">
        <v>40</v>
      </c>
      <c r="W344" s="674"/>
      <c r="X344" s="674" t="s">
        <v>40</v>
      </c>
      <c r="Y344" s="672"/>
      <c r="Z344" s="678" t="s">
        <v>40</v>
      </c>
      <c r="AA344" s="678"/>
      <c r="AB344" s="679" t="s">
        <v>40</v>
      </c>
      <c r="AC344" s="679"/>
      <c r="AD344" s="680" t="s">
        <v>40</v>
      </c>
      <c r="AE344" s="680"/>
      <c r="AF344" s="681" t="s">
        <v>40</v>
      </c>
      <c r="AG344" s="681"/>
      <c r="AH344" s="18" t="s">
        <v>40</v>
      </c>
      <c r="AI344" s="18"/>
      <c r="AJ344" s="184" t="s">
        <v>40</v>
      </c>
      <c r="AK344" s="184"/>
      <c r="AL344" s="677" t="s">
        <v>40</v>
      </c>
      <c r="AM344" s="677"/>
    </row>
    <row r="345" spans="1:39" ht="12.75">
      <c r="A345" s="840"/>
      <c r="B345" s="366"/>
      <c r="C345" s="680"/>
      <c r="D345" s="54"/>
      <c r="E345" s="54"/>
      <c r="F345" s="18" t="s">
        <v>13548</v>
      </c>
      <c r="G345" s="18"/>
      <c r="H345" s="18"/>
      <c r="I345" s="18"/>
      <c r="J345" s="18"/>
      <c r="K345" s="18"/>
      <c r="L345" s="18"/>
      <c r="M345" s="18"/>
      <c r="N345" s="676" t="s">
        <v>40</v>
      </c>
      <c r="O345" s="676"/>
      <c r="P345" s="184"/>
      <c r="Q345" s="184"/>
      <c r="R345" s="677"/>
      <c r="S345" s="677"/>
      <c r="T345" s="675"/>
      <c r="U345" s="675"/>
      <c r="V345" s="674"/>
      <c r="W345" s="674"/>
      <c r="X345" s="674"/>
      <c r="Y345" s="672"/>
      <c r="Z345" s="678"/>
      <c r="AA345" s="678"/>
      <c r="AB345" s="679"/>
      <c r="AC345" s="679"/>
      <c r="AD345" s="680"/>
      <c r="AE345" s="680"/>
      <c r="AF345" s="681"/>
      <c r="AG345" s="681"/>
      <c r="AH345" s="18"/>
      <c r="AI345" s="18"/>
      <c r="AJ345" s="184"/>
      <c r="AK345" s="184"/>
      <c r="AL345" s="677"/>
      <c r="AM345" s="677"/>
    </row>
    <row r="346" spans="1:39" ht="42.75">
      <c r="A346" s="823"/>
      <c r="B346" s="825"/>
      <c r="C346" s="826"/>
      <c r="D346" s="826"/>
      <c r="E346" s="826"/>
      <c r="F346" s="826"/>
      <c r="G346" s="826"/>
      <c r="H346" s="826"/>
      <c r="I346" s="826"/>
      <c r="J346" s="826"/>
      <c r="K346" s="826"/>
      <c r="L346" s="826"/>
      <c r="M346" s="827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</row>
    <row r="347" spans="1:39" ht="42.75">
      <c r="A347" s="823"/>
      <c r="B347" s="828"/>
      <c r="C347" s="829"/>
      <c r="D347" s="829"/>
      <c r="E347" s="829"/>
      <c r="F347" s="829"/>
      <c r="G347" s="829"/>
      <c r="H347" s="829"/>
      <c r="I347" s="829"/>
      <c r="J347" s="829"/>
      <c r="K347" s="829"/>
      <c r="L347" s="829"/>
      <c r="M347" s="830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</row>
    <row r="348" spans="1:39" ht="42.75">
      <c r="A348" s="823"/>
      <c r="B348" s="854"/>
      <c r="C348" s="855"/>
      <c r="D348" s="855"/>
      <c r="E348" s="855"/>
      <c r="F348" s="855"/>
      <c r="G348" s="855"/>
      <c r="H348" s="855"/>
      <c r="I348" s="855"/>
      <c r="J348" s="855"/>
      <c r="K348" s="855"/>
      <c r="L348" s="855"/>
      <c r="M348" s="856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</row>
    <row r="349" spans="1:39" ht="12.75">
      <c r="A349" s="840"/>
      <c r="B349" s="366"/>
      <c r="C349" s="680"/>
      <c r="D349" s="54"/>
      <c r="E349" s="54"/>
      <c r="F349" s="18"/>
      <c r="G349" s="18"/>
      <c r="H349" s="18"/>
      <c r="I349" s="18"/>
      <c r="J349" s="18"/>
      <c r="K349" s="18"/>
      <c r="L349" s="18"/>
      <c r="M349" s="18"/>
      <c r="N349" s="676" t="s">
        <v>40</v>
      </c>
      <c r="O349" s="676"/>
      <c r="P349" s="184" t="s">
        <v>40</v>
      </c>
      <c r="Q349" s="184"/>
      <c r="R349" s="677" t="s">
        <v>40</v>
      </c>
      <c r="S349" s="677"/>
      <c r="T349" s="675" t="s">
        <v>40</v>
      </c>
      <c r="U349" s="675"/>
      <c r="V349" s="674" t="s">
        <v>40</v>
      </c>
      <c r="W349" s="674"/>
      <c r="X349" s="674" t="s">
        <v>40</v>
      </c>
      <c r="Y349" s="672"/>
      <c r="Z349" s="678" t="s">
        <v>40</v>
      </c>
      <c r="AA349" s="678"/>
      <c r="AB349" s="679" t="s">
        <v>40</v>
      </c>
      <c r="AC349" s="679"/>
      <c r="AD349" s="680" t="s">
        <v>40</v>
      </c>
      <c r="AE349" s="680"/>
      <c r="AF349" s="681" t="s">
        <v>40</v>
      </c>
      <c r="AG349" s="681"/>
      <c r="AH349" s="18" t="s">
        <v>40</v>
      </c>
      <c r="AI349" s="18"/>
      <c r="AJ349" s="184" t="s">
        <v>40</v>
      </c>
      <c r="AK349" s="184"/>
      <c r="AL349" s="677" t="s">
        <v>40</v>
      </c>
      <c r="AM349" s="677"/>
    </row>
    <row r="350" spans="1:39" ht="12.75">
      <c r="A350" s="857" t="s">
        <v>3317</v>
      </c>
      <c r="B350" s="762" t="s">
        <v>4729</v>
      </c>
      <c r="C350" s="680">
        <v>1</v>
      </c>
      <c r="D350" s="54" t="e">
        <f ca="1">E350/G350</f>
        <v>#VALUE!</v>
      </c>
      <c r="E350" s="54" t="str">
        <f ca="1">IFERROR(VLOOKUP(P350,Cennik!$A$4:$B488, 2, FALSE()) * Q350 + VLOOKUP(R350,Cennik!$A$4:$B488, 2, FALSE()) * S350 + VLOOKUP(T350,Cennik!$A$4:$B488, 2, FALSE()) * U350 + VLOOKUP(V350,Cennik!$A$4:$B488, 2, FALSE()) * W350 + VLOOKUP(X350,Cennik!$A$4:$B488, 2, FALSE()) * Y350 + VLOOKUP(Z350,Cennik!$A$4:$B488, 2, FALSE()) * AA350 + VLOOKUP(AB350,Cennik!$A$4:$B488, 2, FALSE()) * AC350 + VLOOKUP(AD350,Cennik!$A$4:$B488, 2, FALSE()) * AE350 + VLOOKUP(AF350,Cennik!$A$4:$B488, 2, FALSE()) * AG350 + VLOOKUP(AH350,Cennik!$A$4:$B488, 2, FALSE()) * AI350 + VLOOKUP(AJ350,Cennik!$A$4:$B488, 2, FALSE()) * AK350 + VLOOKUP(AL350,Cennik!$A$4:$B488, 2, FALSE()) * AM350 + VLOOKUP("Stamina",Cennik!$A$4:$B488,2,FALSE()) * L350,"Brak wartości")</f>
        <v>Brak wartości</v>
      </c>
      <c r="F350" s="18" t="s">
        <v>4730</v>
      </c>
      <c r="G350" s="18">
        <v>1</v>
      </c>
      <c r="H350" s="18" t="s">
        <v>4506</v>
      </c>
      <c r="I350" s="18"/>
      <c r="J350" s="18">
        <v>1</v>
      </c>
      <c r="K350" s="18">
        <v>10</v>
      </c>
      <c r="L350" s="18">
        <v>15</v>
      </c>
      <c r="M350" s="18" t="s">
        <v>12693</v>
      </c>
      <c r="N350" s="676" t="s">
        <v>40</v>
      </c>
      <c r="O350" s="676"/>
      <c r="P350" s="184" t="s">
        <v>460</v>
      </c>
      <c r="Q350" s="184">
        <v>1</v>
      </c>
      <c r="R350" s="677" t="s">
        <v>479</v>
      </c>
      <c r="S350" s="677">
        <v>6</v>
      </c>
      <c r="T350" s="675" t="s">
        <v>40</v>
      </c>
      <c r="U350" s="675"/>
      <c r="V350" s="674" t="s">
        <v>40</v>
      </c>
      <c r="W350" s="674"/>
      <c r="X350" s="674" t="s">
        <v>40</v>
      </c>
      <c r="Y350" s="672"/>
      <c r="Z350" s="678" t="s">
        <v>40</v>
      </c>
      <c r="AA350" s="678"/>
      <c r="AB350" s="679" t="s">
        <v>40</v>
      </c>
      <c r="AC350" s="679"/>
      <c r="AD350" s="680" t="s">
        <v>40</v>
      </c>
      <c r="AE350" s="680"/>
      <c r="AF350" s="681" t="s">
        <v>40</v>
      </c>
      <c r="AG350" s="681"/>
      <c r="AH350" s="18" t="s">
        <v>40</v>
      </c>
      <c r="AI350" s="18"/>
      <c r="AJ350" s="184" t="s">
        <v>40</v>
      </c>
      <c r="AK350" s="184"/>
      <c r="AL350" s="677" t="s">
        <v>40</v>
      </c>
      <c r="AM350" s="677"/>
    </row>
    <row r="351" spans="1:39" ht="12.75">
      <c r="A351" s="840"/>
      <c r="B351" s="366"/>
      <c r="C351" s="680"/>
      <c r="D351" s="54"/>
      <c r="E351" s="54"/>
      <c r="F351" s="18"/>
      <c r="G351" s="18"/>
      <c r="H351" s="18"/>
      <c r="I351" s="18"/>
      <c r="J351" s="18"/>
      <c r="K351" s="18"/>
      <c r="L351" s="18"/>
      <c r="M351" s="18"/>
      <c r="N351" s="676" t="s">
        <v>40</v>
      </c>
      <c r="O351" s="676"/>
      <c r="P351" s="184"/>
      <c r="Q351" s="184"/>
      <c r="R351" s="677" t="s">
        <v>40</v>
      </c>
      <c r="S351" s="677"/>
      <c r="T351" s="675" t="s">
        <v>40</v>
      </c>
      <c r="U351" s="675"/>
      <c r="V351" s="674" t="s">
        <v>40</v>
      </c>
      <c r="W351" s="674"/>
      <c r="X351" s="674" t="s">
        <v>40</v>
      </c>
      <c r="Y351" s="672"/>
      <c r="Z351" s="678" t="s">
        <v>40</v>
      </c>
      <c r="AA351" s="678"/>
      <c r="AB351" s="679" t="s">
        <v>40</v>
      </c>
      <c r="AC351" s="679"/>
      <c r="AD351" s="680" t="s">
        <v>40</v>
      </c>
      <c r="AE351" s="680"/>
      <c r="AF351" s="681" t="s">
        <v>40</v>
      </c>
      <c r="AG351" s="681"/>
      <c r="AH351" s="18" t="s">
        <v>40</v>
      </c>
      <c r="AI351" s="18"/>
      <c r="AJ351" s="184" t="s">
        <v>40</v>
      </c>
      <c r="AK351" s="184"/>
      <c r="AL351" s="677" t="s">
        <v>40</v>
      </c>
      <c r="AM351" s="677"/>
    </row>
    <row r="352" spans="1:39" ht="12.75">
      <c r="A352" s="857" t="s">
        <v>3314</v>
      </c>
      <c r="B352" s="762" t="s">
        <v>4734</v>
      </c>
      <c r="C352" s="680">
        <v>1</v>
      </c>
      <c r="D352" s="54" t="e">
        <f ca="1">E352/G352</f>
        <v>#VALUE!</v>
      </c>
      <c r="E352" s="54" t="str">
        <f ca="1">IFERROR(VLOOKUP(P352,Cennik!$A$4:$B488, 2, FALSE()) * Q352 + VLOOKUP(R352,Cennik!$A$4:$B488, 2, FALSE()) * S352 + VLOOKUP(T352,Cennik!$A$4:$B488, 2, FALSE()) * U352 + VLOOKUP(V352,Cennik!$A$4:$B488, 2, FALSE()) * W352 + VLOOKUP(X352,Cennik!$A$4:$B488, 2, FALSE()) * Y352 + VLOOKUP(Z352,Cennik!$A$4:$B488, 2, FALSE()) * AA352 + VLOOKUP(AB352,Cennik!$A$4:$B488, 2, FALSE()) * AC352 + VLOOKUP(AD352,Cennik!$A$4:$B488, 2, FALSE()) * AE352 + VLOOKUP(AF352,Cennik!$A$4:$B488, 2, FALSE()) * AG352 + VLOOKUP(AH352,Cennik!$A$4:$B488, 2, FALSE()) * AI352 + VLOOKUP(AJ352,Cennik!$A$4:$B488, 2, FALSE()) * AK352 + VLOOKUP(AL352,Cennik!$A$4:$B488, 2, FALSE()) * AM352 + VLOOKUP("Stamina",Cennik!$A$4:$B488,2,FALSE()) * L352,"Brak wartości")</f>
        <v>Brak wartości</v>
      </c>
      <c r="F352" s="18" t="s">
        <v>4735</v>
      </c>
      <c r="G352" s="18">
        <v>1</v>
      </c>
      <c r="H352" s="18" t="s">
        <v>4506</v>
      </c>
      <c r="I352" s="18"/>
      <c r="J352" s="18">
        <v>1</v>
      </c>
      <c r="K352" s="18">
        <v>5</v>
      </c>
      <c r="L352" s="18">
        <v>10</v>
      </c>
      <c r="M352" s="18" t="s">
        <v>12693</v>
      </c>
      <c r="N352" s="676" t="s">
        <v>40</v>
      </c>
      <c r="O352" s="676"/>
      <c r="P352" s="184" t="s">
        <v>4729</v>
      </c>
      <c r="Q352" s="184">
        <v>1</v>
      </c>
      <c r="R352" s="677" t="s">
        <v>479</v>
      </c>
      <c r="S352" s="677">
        <v>1</v>
      </c>
      <c r="T352" s="675" t="s">
        <v>40</v>
      </c>
      <c r="U352" s="675"/>
      <c r="V352" s="674" t="s">
        <v>40</v>
      </c>
      <c r="W352" s="674"/>
      <c r="X352" s="674" t="s">
        <v>40</v>
      </c>
      <c r="Y352" s="672"/>
      <c r="Z352" s="678" t="s">
        <v>40</v>
      </c>
      <c r="AA352" s="678"/>
      <c r="AB352" s="679" t="s">
        <v>40</v>
      </c>
      <c r="AC352" s="679"/>
      <c r="AD352" s="680" t="s">
        <v>40</v>
      </c>
      <c r="AE352" s="680"/>
      <c r="AF352" s="681" t="s">
        <v>40</v>
      </c>
      <c r="AG352" s="681"/>
      <c r="AH352" s="18" t="s">
        <v>40</v>
      </c>
      <c r="AI352" s="18"/>
      <c r="AJ352" s="184" t="s">
        <v>40</v>
      </c>
      <c r="AK352" s="184"/>
      <c r="AL352" s="677" t="s">
        <v>40</v>
      </c>
      <c r="AM352" s="677"/>
    </row>
    <row r="353" spans="1:39" ht="12.75">
      <c r="A353" s="861"/>
      <c r="B353" s="681"/>
      <c r="C353" s="680"/>
      <c r="D353" s="54"/>
      <c r="E353" s="54"/>
      <c r="F353" s="18"/>
      <c r="G353" s="18"/>
      <c r="H353" s="18"/>
      <c r="I353" s="18"/>
      <c r="J353" s="18"/>
      <c r="K353" s="18"/>
      <c r="L353" s="18"/>
      <c r="M353" s="18"/>
      <c r="N353" s="676" t="s">
        <v>40</v>
      </c>
      <c r="O353" s="676"/>
      <c r="P353" s="184"/>
      <c r="Q353" s="184"/>
      <c r="R353" s="677"/>
      <c r="S353" s="677"/>
      <c r="T353" s="675"/>
      <c r="U353" s="675"/>
      <c r="V353" s="675"/>
      <c r="W353" s="675"/>
      <c r="X353" s="674"/>
      <c r="Y353" s="674"/>
      <c r="Z353" s="678"/>
      <c r="AA353" s="678"/>
      <c r="AB353" s="679"/>
      <c r="AC353" s="679"/>
      <c r="AD353" s="680"/>
      <c r="AE353" s="680"/>
      <c r="AF353" s="681"/>
      <c r="AG353" s="681"/>
      <c r="AH353" s="18"/>
      <c r="AI353" s="18"/>
      <c r="AJ353" s="184"/>
      <c r="AK353" s="184"/>
      <c r="AL353" s="677"/>
      <c r="AM353" s="677"/>
    </row>
    <row r="354" spans="1:39" ht="12.75">
      <c r="A354" s="857" t="s">
        <v>3263</v>
      </c>
      <c r="B354" s="762" t="s">
        <v>4739</v>
      </c>
      <c r="C354" s="680">
        <v>1</v>
      </c>
      <c r="D354" s="54" t="e">
        <f ca="1">E354/G354</f>
        <v>#VALUE!</v>
      </c>
      <c r="E354" s="54" t="str">
        <f ca="1">IFERROR(VLOOKUP(P354,Cennik!$A$4:$B488, 2, FALSE()) * Q354 + VLOOKUP(R354,Cennik!$A$4:$B488, 2, FALSE()) * S354 + VLOOKUP(T354,Cennik!$A$4:$B488, 2, FALSE()) * U354 + VLOOKUP(V354,Cennik!$A$4:$B488, 2, FALSE()) * W354 + VLOOKUP(X354,Cennik!$A$4:$B488, 2, FALSE()) * Y354 + VLOOKUP(Z354,Cennik!$A$4:$B488, 2, FALSE()) * AA354 + VLOOKUP(AB354,Cennik!$A$4:$B488, 2, FALSE()) * AC354 + VLOOKUP(AD354,Cennik!$A$4:$B488, 2, FALSE()) * AE354 + VLOOKUP(AF354,Cennik!$A$4:$B488, 2, FALSE()) * AG354 + VLOOKUP(AH354,Cennik!$A$4:$B488, 2, FALSE()) * AI354 + VLOOKUP(AJ354,Cennik!$A$4:$B488, 2, FALSE()) * AK354 + VLOOKUP(AL354,Cennik!$A$4:$B488, 2, FALSE()) * AM354 + VLOOKUP("Stamina",Cennik!$A$4:$B488,2,FALSE()) * L354,"Brak wartości")</f>
        <v>Brak wartości</v>
      </c>
      <c r="F354" s="18" t="s">
        <v>4740</v>
      </c>
      <c r="G354" s="18">
        <v>4</v>
      </c>
      <c r="H354" s="18"/>
      <c r="I354" s="18"/>
      <c r="J354" s="18">
        <v>0.2</v>
      </c>
      <c r="K354" s="18">
        <v>5</v>
      </c>
      <c r="L354" s="18">
        <v>10</v>
      </c>
      <c r="M354" s="18" t="s">
        <v>12693</v>
      </c>
      <c r="N354" s="676" t="s">
        <v>40</v>
      </c>
      <c r="O354" s="676"/>
      <c r="P354" s="184" t="s">
        <v>4734</v>
      </c>
      <c r="Q354" s="184">
        <v>1</v>
      </c>
      <c r="R354" s="677" t="s">
        <v>8127</v>
      </c>
      <c r="S354" s="677">
        <v>5</v>
      </c>
      <c r="T354" s="675" t="s">
        <v>40</v>
      </c>
      <c r="U354" s="675"/>
      <c r="V354" s="674" t="s">
        <v>40</v>
      </c>
      <c r="W354" s="674"/>
      <c r="X354" s="674" t="s">
        <v>40</v>
      </c>
      <c r="Y354" s="672"/>
      <c r="Z354" s="678" t="s">
        <v>40</v>
      </c>
      <c r="AA354" s="678"/>
      <c r="AB354" s="679" t="s">
        <v>40</v>
      </c>
      <c r="AC354" s="679"/>
      <c r="AD354" s="680" t="s">
        <v>40</v>
      </c>
      <c r="AE354" s="680"/>
      <c r="AF354" s="681" t="s">
        <v>40</v>
      </c>
      <c r="AG354" s="681"/>
      <c r="AH354" s="18" t="s">
        <v>40</v>
      </c>
      <c r="AI354" s="18"/>
      <c r="AJ354" s="184" t="s">
        <v>40</v>
      </c>
      <c r="AK354" s="184"/>
      <c r="AL354" s="677" t="s">
        <v>40</v>
      </c>
      <c r="AM354" s="677"/>
    </row>
    <row r="355" spans="1:39" ht="12.75">
      <c r="A355" s="861"/>
      <c r="B355" s="681"/>
      <c r="C355" s="680"/>
      <c r="D355" s="54"/>
      <c r="E355" s="54"/>
      <c r="F355" s="18"/>
      <c r="G355" s="18"/>
      <c r="H355" s="18"/>
      <c r="I355" s="18"/>
      <c r="J355" s="18"/>
      <c r="K355" s="18"/>
      <c r="L355" s="18"/>
      <c r="M355" s="18"/>
      <c r="N355" s="676" t="s">
        <v>40</v>
      </c>
      <c r="O355" s="676"/>
      <c r="P355" s="184"/>
      <c r="Q355" s="184"/>
      <c r="R355" s="677"/>
      <c r="S355" s="677"/>
      <c r="T355" s="675"/>
      <c r="U355" s="675"/>
      <c r="V355" s="675"/>
      <c r="W355" s="675"/>
      <c r="X355" s="674"/>
      <c r="Y355" s="674"/>
      <c r="Z355" s="678"/>
      <c r="AA355" s="678"/>
      <c r="AB355" s="679"/>
      <c r="AC355" s="679"/>
      <c r="AD355" s="680"/>
      <c r="AE355" s="680"/>
      <c r="AF355" s="681"/>
      <c r="AG355" s="681"/>
      <c r="AH355" s="18"/>
      <c r="AI355" s="18"/>
      <c r="AJ355" s="184"/>
      <c r="AK355" s="184"/>
      <c r="AL355" s="677"/>
      <c r="AM355" s="677"/>
    </row>
    <row r="356" spans="1:39" ht="12.75">
      <c r="A356" s="823"/>
      <c r="B356" s="19"/>
      <c r="C356" s="19"/>
      <c r="D356" s="746"/>
      <c r="E356" s="746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</row>
    <row r="357" spans="1:39" ht="12.75">
      <c r="A357" s="861"/>
      <c r="B357" s="681"/>
      <c r="C357" s="680"/>
      <c r="D357" s="54"/>
      <c r="E357" s="54"/>
      <c r="F357" s="18"/>
      <c r="G357" s="18"/>
      <c r="H357" s="18"/>
      <c r="I357" s="18"/>
      <c r="J357" s="18"/>
      <c r="K357" s="18"/>
      <c r="L357" s="18"/>
      <c r="M357" s="18"/>
      <c r="N357" s="676" t="s">
        <v>40</v>
      </c>
      <c r="O357" s="676"/>
      <c r="P357" s="184"/>
      <c r="Q357" s="184"/>
      <c r="R357" s="677"/>
      <c r="S357" s="677"/>
      <c r="T357" s="675"/>
      <c r="U357" s="675"/>
      <c r="V357" s="675"/>
      <c r="W357" s="675"/>
      <c r="X357" s="674"/>
      <c r="Y357" s="674"/>
      <c r="Z357" s="678"/>
      <c r="AA357" s="678"/>
      <c r="AB357" s="679"/>
      <c r="AC357" s="679"/>
      <c r="AD357" s="680"/>
      <c r="AE357" s="680"/>
      <c r="AF357" s="681"/>
      <c r="AG357" s="681"/>
      <c r="AH357" s="18"/>
      <c r="AI357" s="18"/>
      <c r="AJ357" s="184"/>
      <c r="AK357" s="184"/>
      <c r="AL357" s="677"/>
      <c r="AM357" s="677"/>
    </row>
    <row r="358" spans="1:39" ht="12.75">
      <c r="A358" s="857" t="s">
        <v>3317</v>
      </c>
      <c r="B358" s="300" t="s">
        <v>4744</v>
      </c>
      <c r="C358" s="680">
        <v>3</v>
      </c>
      <c r="D358" s="54" t="e">
        <f ca="1">E358/G358</f>
        <v>#VALUE!</v>
      </c>
      <c r="E358" s="54" t="str">
        <f ca="1">IFERROR(VLOOKUP(P358,Cennik!$A$4:$B488, 2, FALSE()) * Q358 + VLOOKUP(R358,Cennik!$A$4:$B488, 2, FALSE()) * S358 + VLOOKUP(T358,Cennik!$A$4:$B488, 2, FALSE()) * U358 + VLOOKUP(V358,Cennik!$A$4:$B488, 2, FALSE()) * W358 + VLOOKUP(X358,Cennik!$A$4:$B488, 2, FALSE()) * Y358 + VLOOKUP(Z358,Cennik!$A$4:$B488, 2, FALSE()) * AA358 + VLOOKUP(AB358,Cennik!$A$4:$B488, 2, FALSE()) * AC358 + VLOOKUP(AD358,Cennik!$A$4:$B488, 2, FALSE()) * AE358 + VLOOKUP(AF358,Cennik!$A$4:$B488, 2, FALSE()) * AG358 + VLOOKUP(AH358,Cennik!$A$4:$B488, 2, FALSE()) * AI358 + VLOOKUP(AJ358,Cennik!$A$4:$B488, 2, FALSE()) * AK358 + VLOOKUP(AL358,Cennik!$A$4:$B488, 2, FALSE()) * AM358 + VLOOKUP("Stamina",Cennik!$A$4:$B488,2,FALSE()) * L358,"Brak wartości")</f>
        <v>Brak wartości</v>
      </c>
      <c r="F358" s="18" t="s">
        <v>4745</v>
      </c>
      <c r="G358" s="18">
        <v>1</v>
      </c>
      <c r="H358" s="18" t="s">
        <v>4506</v>
      </c>
      <c r="I358" s="18"/>
      <c r="J358" s="18">
        <v>1</v>
      </c>
      <c r="K358" s="18">
        <v>10</v>
      </c>
      <c r="L358" s="18">
        <v>25</v>
      </c>
      <c r="M358" s="18" t="s">
        <v>12693</v>
      </c>
      <c r="N358" s="676" t="s">
        <v>40</v>
      </c>
      <c r="O358" s="676"/>
      <c r="P358" s="184" t="s">
        <v>464</v>
      </c>
      <c r="Q358" s="184">
        <v>1</v>
      </c>
      <c r="R358" s="677" t="s">
        <v>381</v>
      </c>
      <c r="S358" s="677">
        <v>4</v>
      </c>
      <c r="T358" s="675" t="s">
        <v>479</v>
      </c>
      <c r="U358" s="675">
        <v>1</v>
      </c>
      <c r="V358" s="674" t="s">
        <v>40</v>
      </c>
      <c r="W358" s="674"/>
      <c r="X358" s="674" t="s">
        <v>40</v>
      </c>
      <c r="Y358" s="672"/>
      <c r="Z358" s="678" t="s">
        <v>40</v>
      </c>
      <c r="AA358" s="678"/>
      <c r="AB358" s="679" t="s">
        <v>40</v>
      </c>
      <c r="AC358" s="679"/>
      <c r="AD358" s="680" t="s">
        <v>40</v>
      </c>
      <c r="AE358" s="680"/>
      <c r="AF358" s="681" t="s">
        <v>40</v>
      </c>
      <c r="AG358" s="681"/>
      <c r="AH358" s="18" t="s">
        <v>40</v>
      </c>
      <c r="AI358" s="18"/>
      <c r="AJ358" s="184" t="s">
        <v>40</v>
      </c>
      <c r="AK358" s="184"/>
      <c r="AL358" s="677" t="s">
        <v>40</v>
      </c>
      <c r="AM358" s="677"/>
    </row>
    <row r="359" spans="1:39" ht="12.75">
      <c r="A359" s="840"/>
      <c r="B359" s="366"/>
      <c r="C359" s="680"/>
      <c r="D359" s="54"/>
      <c r="E359" s="54"/>
      <c r="F359" s="18"/>
      <c r="G359" s="18"/>
      <c r="H359" s="18"/>
      <c r="I359" s="18"/>
      <c r="J359" s="18"/>
      <c r="K359" s="18"/>
      <c r="L359" s="18"/>
      <c r="M359" s="18"/>
      <c r="N359" s="676" t="s">
        <v>40</v>
      </c>
      <c r="O359" s="676"/>
      <c r="P359" s="184"/>
      <c r="Q359" s="184"/>
      <c r="R359" s="677"/>
      <c r="S359" s="677"/>
      <c r="T359" s="675"/>
      <c r="U359" s="675"/>
      <c r="V359" s="674"/>
      <c r="W359" s="674"/>
      <c r="X359" s="674"/>
      <c r="Y359" s="672"/>
      <c r="Z359" s="678"/>
      <c r="AA359" s="678"/>
      <c r="AB359" s="679"/>
      <c r="AC359" s="679"/>
      <c r="AD359" s="680"/>
      <c r="AE359" s="680"/>
      <c r="AF359" s="681"/>
      <c r="AG359" s="681"/>
      <c r="AH359" s="18"/>
      <c r="AI359" s="18"/>
      <c r="AJ359" s="184"/>
      <c r="AK359" s="184"/>
      <c r="AL359" s="677"/>
      <c r="AM359" s="677"/>
    </row>
    <row r="360" spans="1:39" ht="12.75">
      <c r="A360" s="857" t="s">
        <v>3314</v>
      </c>
      <c r="B360" s="300" t="s">
        <v>4749</v>
      </c>
      <c r="C360" s="680">
        <v>3</v>
      </c>
      <c r="D360" s="54" t="e">
        <f ca="1">E360/G360</f>
        <v>#VALUE!</v>
      </c>
      <c r="E360" s="54" t="str">
        <f ca="1">IFERROR(VLOOKUP(P360,Cennik!$A$4:$B488, 2, FALSE()) * Q360 + VLOOKUP(R360,Cennik!$A$4:$B488, 2, FALSE()) * S360 + VLOOKUP(T360,Cennik!$A$4:$B488, 2, FALSE()) * U360 + VLOOKUP(V360,Cennik!$A$4:$B488, 2, FALSE()) * W360 + VLOOKUP(X360,Cennik!$A$4:$B488, 2, FALSE()) * Y360 + VLOOKUP(Z360,Cennik!$A$4:$B488, 2, FALSE()) * AA360 + VLOOKUP(AB360,Cennik!$A$4:$B488, 2, FALSE()) * AC360 + VLOOKUP(AD360,Cennik!$A$4:$B488, 2, FALSE()) * AE360 + VLOOKUP(AF360,Cennik!$A$4:$B488, 2, FALSE()) * AG360 + VLOOKUP(AH360,Cennik!$A$4:$B488, 2, FALSE()) * AI360 + VLOOKUP(AJ360,Cennik!$A$4:$B488, 2, FALSE()) * AK360 + VLOOKUP(AL360,Cennik!$A$4:$B488, 2, FALSE()) * AM360 + VLOOKUP("Stamina",Cennik!$A$4:$B488,2,FALSE()) * L360,"Brak wartości")</f>
        <v>Brak wartości</v>
      </c>
      <c r="F360" s="18" t="s">
        <v>4750</v>
      </c>
      <c r="G360" s="18">
        <v>1</v>
      </c>
      <c r="H360" s="18" t="s">
        <v>4506</v>
      </c>
      <c r="I360" s="18"/>
      <c r="J360" s="18">
        <v>1</v>
      </c>
      <c r="K360" s="18">
        <v>5</v>
      </c>
      <c r="L360" s="18">
        <v>15</v>
      </c>
      <c r="M360" s="18" t="s">
        <v>12693</v>
      </c>
      <c r="N360" s="676" t="s">
        <v>40</v>
      </c>
      <c r="O360" s="676"/>
      <c r="P360" s="184" t="s">
        <v>4744</v>
      </c>
      <c r="Q360" s="184">
        <v>1</v>
      </c>
      <c r="R360" s="677" t="s">
        <v>381</v>
      </c>
      <c r="S360" s="677">
        <v>1</v>
      </c>
      <c r="T360" s="675" t="s">
        <v>40</v>
      </c>
      <c r="U360" s="675"/>
      <c r="V360" s="674" t="s">
        <v>40</v>
      </c>
      <c r="W360" s="674"/>
      <c r="X360" s="674" t="s">
        <v>40</v>
      </c>
      <c r="Y360" s="672"/>
      <c r="Z360" s="678" t="s">
        <v>40</v>
      </c>
      <c r="AA360" s="678"/>
      <c r="AB360" s="679" t="s">
        <v>40</v>
      </c>
      <c r="AC360" s="679"/>
      <c r="AD360" s="680" t="s">
        <v>40</v>
      </c>
      <c r="AE360" s="680"/>
      <c r="AF360" s="681" t="s">
        <v>40</v>
      </c>
      <c r="AG360" s="681"/>
      <c r="AH360" s="18" t="s">
        <v>40</v>
      </c>
      <c r="AI360" s="18"/>
      <c r="AJ360" s="184" t="s">
        <v>40</v>
      </c>
      <c r="AK360" s="184"/>
      <c r="AL360" s="677" t="s">
        <v>40</v>
      </c>
      <c r="AM360" s="677"/>
    </row>
    <row r="361" spans="1:39" ht="12.75">
      <c r="A361" s="861"/>
      <c r="B361" s="366"/>
      <c r="C361" s="680"/>
      <c r="D361" s="54"/>
      <c r="E361" s="54"/>
      <c r="F361" s="18"/>
      <c r="G361" s="18"/>
      <c r="H361" s="18"/>
      <c r="I361" s="18"/>
      <c r="J361" s="18"/>
      <c r="K361" s="18"/>
      <c r="L361" s="18"/>
      <c r="M361" s="18"/>
      <c r="N361" s="676" t="s">
        <v>40</v>
      </c>
      <c r="O361" s="676"/>
      <c r="P361" s="184"/>
      <c r="Q361" s="184"/>
      <c r="R361" s="677"/>
      <c r="S361" s="677"/>
      <c r="T361" s="675"/>
      <c r="U361" s="675"/>
      <c r="V361" s="674"/>
      <c r="W361" s="674"/>
      <c r="X361" s="674"/>
      <c r="Y361" s="672"/>
      <c r="Z361" s="678"/>
      <c r="AA361" s="678"/>
      <c r="AB361" s="679"/>
      <c r="AC361" s="679"/>
      <c r="AD361" s="680"/>
      <c r="AE361" s="680"/>
      <c r="AF361" s="681"/>
      <c r="AG361" s="681"/>
      <c r="AH361" s="18"/>
      <c r="AI361" s="18"/>
      <c r="AJ361" s="184"/>
      <c r="AK361" s="184"/>
      <c r="AL361" s="677"/>
      <c r="AM361" s="677"/>
    </row>
    <row r="362" spans="1:39" ht="12.75">
      <c r="A362" s="857" t="s">
        <v>3263</v>
      </c>
      <c r="B362" s="300" t="s">
        <v>4754</v>
      </c>
      <c r="C362" s="680">
        <v>3</v>
      </c>
      <c r="D362" s="54" t="e">
        <f ca="1">E362/G362</f>
        <v>#VALUE!</v>
      </c>
      <c r="E362" s="54" t="str">
        <f ca="1">IFERROR(VLOOKUP(P362,Cennik!$A$4:$B488, 2, FALSE()) * Q362 + VLOOKUP(R362,Cennik!$A$4:$B488, 2, FALSE()) * S362 + VLOOKUP(T362,Cennik!$A$4:$B488, 2, FALSE()) * U362 + VLOOKUP(V362,Cennik!$A$4:$B488, 2, FALSE()) * W362 + VLOOKUP(X362,Cennik!$A$4:$B488, 2, FALSE()) * Y362 + VLOOKUP(Z362,Cennik!$A$4:$B488, 2, FALSE()) * AA362 + VLOOKUP(AB362,Cennik!$A$4:$B488, 2, FALSE()) * AC362 + VLOOKUP(AD362,Cennik!$A$4:$B488, 2, FALSE()) * AE362 + VLOOKUP(AF362,Cennik!$A$4:$B488, 2, FALSE()) * AG362 + VLOOKUP(AH362,Cennik!$A$4:$B488, 2, FALSE()) * AI362 + VLOOKUP(AJ362,Cennik!$A$4:$B488, 2, FALSE()) * AK362 + VLOOKUP(AL362,Cennik!$A$4:$B488, 2, FALSE()) * AM362 + VLOOKUP("Stamina",Cennik!$A$4:$B488,2,FALSE()) * L362,"Brak wartości")</f>
        <v>Brak wartości</v>
      </c>
      <c r="F362" s="18" t="s">
        <v>4755</v>
      </c>
      <c r="G362" s="18">
        <v>4</v>
      </c>
      <c r="H362" s="18"/>
      <c r="I362" s="18"/>
      <c r="J362" s="18">
        <v>0.2</v>
      </c>
      <c r="K362" s="18">
        <v>5</v>
      </c>
      <c r="L362" s="18">
        <v>15</v>
      </c>
      <c r="M362" s="18" t="s">
        <v>12693</v>
      </c>
      <c r="N362" s="676" t="s">
        <v>40</v>
      </c>
      <c r="O362" s="676"/>
      <c r="P362" s="184" t="s">
        <v>4614</v>
      </c>
      <c r="Q362" s="184">
        <v>1</v>
      </c>
      <c r="R362" s="677" t="s">
        <v>8127</v>
      </c>
      <c r="S362" s="677">
        <v>5</v>
      </c>
      <c r="T362" s="675" t="s">
        <v>40</v>
      </c>
      <c r="U362" s="675"/>
      <c r="V362" s="674" t="s">
        <v>40</v>
      </c>
      <c r="W362" s="674"/>
      <c r="X362" s="674" t="s">
        <v>40</v>
      </c>
      <c r="Y362" s="672"/>
      <c r="Z362" s="678" t="s">
        <v>40</v>
      </c>
      <c r="AA362" s="678"/>
      <c r="AB362" s="679" t="s">
        <v>40</v>
      </c>
      <c r="AC362" s="679"/>
      <c r="AD362" s="680" t="s">
        <v>40</v>
      </c>
      <c r="AE362" s="680"/>
      <c r="AF362" s="681" t="s">
        <v>40</v>
      </c>
      <c r="AG362" s="681"/>
      <c r="AH362" s="18" t="s">
        <v>40</v>
      </c>
      <c r="AI362" s="18"/>
      <c r="AJ362" s="184" t="s">
        <v>40</v>
      </c>
      <c r="AK362" s="184"/>
      <c r="AL362" s="677" t="s">
        <v>40</v>
      </c>
      <c r="AM362" s="677"/>
    </row>
    <row r="363" spans="1:39" ht="12.75">
      <c r="A363" s="861"/>
      <c r="B363" s="681"/>
      <c r="C363" s="680"/>
      <c r="D363" s="54"/>
      <c r="E363" s="54"/>
      <c r="F363" s="18"/>
      <c r="G363" s="18"/>
      <c r="H363" s="18"/>
      <c r="I363" s="18"/>
      <c r="J363" s="18"/>
      <c r="K363" s="18"/>
      <c r="L363" s="18"/>
      <c r="M363" s="18"/>
      <c r="N363" s="676" t="s">
        <v>40</v>
      </c>
      <c r="O363" s="676"/>
      <c r="P363" s="184"/>
      <c r="Q363" s="184"/>
      <c r="R363" s="677"/>
      <c r="S363" s="677"/>
      <c r="T363" s="675"/>
      <c r="U363" s="675"/>
      <c r="V363" s="675"/>
      <c r="W363" s="675"/>
      <c r="X363" s="674"/>
      <c r="Y363" s="674"/>
      <c r="Z363" s="678"/>
      <c r="AA363" s="678"/>
      <c r="AB363" s="679"/>
      <c r="AC363" s="679"/>
      <c r="AD363" s="680"/>
      <c r="AE363" s="680"/>
      <c r="AF363" s="681"/>
      <c r="AG363" s="681"/>
      <c r="AH363" s="18"/>
      <c r="AI363" s="18"/>
      <c r="AJ363" s="184"/>
      <c r="AK363" s="184"/>
      <c r="AL363" s="677"/>
      <c r="AM363" s="677"/>
    </row>
    <row r="364" spans="1:39" ht="12.75">
      <c r="A364" s="823"/>
      <c r="B364" s="19"/>
      <c r="C364" s="19"/>
      <c r="D364" s="746"/>
      <c r="E364" s="746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</row>
    <row r="365" spans="1:39" ht="12.75">
      <c r="A365" s="861"/>
      <c r="B365" s="681"/>
      <c r="C365" s="680"/>
      <c r="D365" s="54"/>
      <c r="E365" s="54"/>
      <c r="F365" s="18"/>
      <c r="G365" s="18"/>
      <c r="H365" s="18"/>
      <c r="I365" s="18"/>
      <c r="J365" s="18"/>
      <c r="K365" s="18"/>
      <c r="L365" s="18"/>
      <c r="M365" s="18"/>
      <c r="N365" s="676" t="s">
        <v>40</v>
      </c>
      <c r="O365" s="676"/>
      <c r="P365" s="184"/>
      <c r="Q365" s="184"/>
      <c r="R365" s="677"/>
      <c r="S365" s="677"/>
      <c r="T365" s="675"/>
      <c r="U365" s="675"/>
      <c r="V365" s="675"/>
      <c r="W365" s="675"/>
      <c r="X365" s="674"/>
      <c r="Y365" s="674"/>
      <c r="Z365" s="678"/>
      <c r="AA365" s="678"/>
      <c r="AB365" s="679"/>
      <c r="AC365" s="679"/>
      <c r="AD365" s="680"/>
      <c r="AE365" s="680"/>
      <c r="AF365" s="681"/>
      <c r="AG365" s="681"/>
      <c r="AH365" s="18"/>
      <c r="AI365" s="18"/>
      <c r="AJ365" s="184"/>
      <c r="AK365" s="184"/>
      <c r="AL365" s="677"/>
      <c r="AM365" s="677"/>
    </row>
    <row r="366" spans="1:39" ht="12.75">
      <c r="A366" s="857" t="s">
        <v>3317</v>
      </c>
      <c r="B366" s="787" t="s">
        <v>4759</v>
      </c>
      <c r="C366" s="680">
        <v>4</v>
      </c>
      <c r="D366" s="54" t="e">
        <f ca="1">E366/G366</f>
        <v>#VALUE!</v>
      </c>
      <c r="E366" s="54" t="str">
        <f ca="1">IFERROR(VLOOKUP(P366,Cennik!$A$4:$B488, 2, FALSE()) * Q366 + VLOOKUP(R366,Cennik!$A$4:$B488, 2, FALSE()) * S366 + VLOOKUP(T366,Cennik!$A$4:$B488, 2, FALSE()) * U366 + VLOOKUP(V366,Cennik!$A$4:$B488, 2, FALSE()) * W366 + VLOOKUP(X366,Cennik!$A$4:$B488, 2, FALSE()) * Y366 + VLOOKUP(Z366,Cennik!$A$4:$B488, 2, FALSE()) * AA366 + VLOOKUP(AB366,Cennik!$A$4:$B488, 2, FALSE()) * AC366 + VLOOKUP(AD366,Cennik!$A$4:$B488, 2, FALSE()) * AE366 + VLOOKUP(AF366,Cennik!$A$4:$B488, 2, FALSE()) * AG366 + VLOOKUP(AH366,Cennik!$A$4:$B488, 2, FALSE()) * AI366 + VLOOKUP(AJ366,Cennik!$A$4:$B488, 2, FALSE()) * AK366 + VLOOKUP(AL366,Cennik!$A$4:$B488, 2, FALSE()) * AM366 + VLOOKUP("Stamina",Cennik!$A$4:$B488,2,FALSE()) * L366,"Brak wartości")</f>
        <v>Brak wartości</v>
      </c>
      <c r="F366" s="18" t="s">
        <v>4760</v>
      </c>
      <c r="G366" s="18">
        <v>1</v>
      </c>
      <c r="H366" s="18" t="s">
        <v>4506</v>
      </c>
      <c r="I366" s="18"/>
      <c r="J366" s="18">
        <v>1</v>
      </c>
      <c r="K366" s="18">
        <v>10</v>
      </c>
      <c r="L366" s="18">
        <v>35</v>
      </c>
      <c r="M366" s="18" t="s">
        <v>12693</v>
      </c>
      <c r="N366" s="676" t="s">
        <v>40</v>
      </c>
      <c r="O366" s="676"/>
      <c r="P366" s="184" t="s">
        <v>469</v>
      </c>
      <c r="Q366" s="184">
        <v>1</v>
      </c>
      <c r="R366" s="677" t="s">
        <v>381</v>
      </c>
      <c r="S366" s="677">
        <v>4</v>
      </c>
      <c r="T366" s="675" t="s">
        <v>479</v>
      </c>
      <c r="U366" s="675">
        <v>1</v>
      </c>
      <c r="V366" s="674" t="s">
        <v>40</v>
      </c>
      <c r="W366" s="674"/>
      <c r="X366" s="674" t="s">
        <v>40</v>
      </c>
      <c r="Y366" s="672"/>
      <c r="Z366" s="678" t="s">
        <v>40</v>
      </c>
      <c r="AA366" s="678"/>
      <c r="AB366" s="679" t="s">
        <v>40</v>
      </c>
      <c r="AC366" s="679"/>
      <c r="AD366" s="680" t="s">
        <v>40</v>
      </c>
      <c r="AE366" s="680"/>
      <c r="AF366" s="681" t="s">
        <v>40</v>
      </c>
      <c r="AG366" s="681"/>
      <c r="AH366" s="18" t="s">
        <v>40</v>
      </c>
      <c r="AI366" s="18"/>
      <c r="AJ366" s="184" t="s">
        <v>40</v>
      </c>
      <c r="AK366" s="184"/>
      <c r="AL366" s="677" t="s">
        <v>40</v>
      </c>
      <c r="AM366" s="677"/>
    </row>
    <row r="367" spans="1:39" ht="12.75">
      <c r="A367" s="840"/>
      <c r="B367" s="366"/>
      <c r="C367" s="680"/>
      <c r="D367" s="54"/>
      <c r="E367" s="54"/>
      <c r="F367" s="18"/>
      <c r="G367" s="18"/>
      <c r="H367" s="18"/>
      <c r="I367" s="18"/>
      <c r="J367" s="18"/>
      <c r="K367" s="18"/>
      <c r="L367" s="18"/>
      <c r="M367" s="18"/>
      <c r="N367" s="676" t="s">
        <v>40</v>
      </c>
      <c r="O367" s="676"/>
      <c r="P367" s="184"/>
      <c r="Q367" s="184"/>
      <c r="R367" s="677"/>
      <c r="S367" s="677"/>
      <c r="T367" s="675"/>
      <c r="U367" s="675"/>
      <c r="V367" s="674"/>
      <c r="W367" s="674"/>
      <c r="X367" s="674"/>
      <c r="Y367" s="672"/>
      <c r="Z367" s="678"/>
      <c r="AA367" s="678"/>
      <c r="AB367" s="679"/>
      <c r="AC367" s="679"/>
      <c r="AD367" s="680"/>
      <c r="AE367" s="680"/>
      <c r="AF367" s="681"/>
      <c r="AG367" s="681"/>
      <c r="AH367" s="18"/>
      <c r="AI367" s="18"/>
      <c r="AJ367" s="184"/>
      <c r="AK367" s="184"/>
      <c r="AL367" s="677"/>
      <c r="AM367" s="677"/>
    </row>
    <row r="368" spans="1:39" ht="12.75">
      <c r="A368" s="857" t="s">
        <v>3314</v>
      </c>
      <c r="B368" s="787" t="s">
        <v>4764</v>
      </c>
      <c r="C368" s="680">
        <v>4</v>
      </c>
      <c r="D368" s="54" t="e">
        <f ca="1">E368/G368</f>
        <v>#VALUE!</v>
      </c>
      <c r="E368" s="54" t="str">
        <f ca="1">IFERROR(VLOOKUP(P368,Cennik!$A$4:$B488, 2, FALSE()) * Q368 + VLOOKUP(R368,Cennik!$A$4:$B488, 2, FALSE()) * S368 + VLOOKUP(T368,Cennik!$A$4:$B488, 2, FALSE()) * U368 + VLOOKUP(V368,Cennik!$A$4:$B488, 2, FALSE()) * W368 + VLOOKUP(X368,Cennik!$A$4:$B488, 2, FALSE()) * Y368 + VLOOKUP(Z368,Cennik!$A$4:$B488, 2, FALSE()) * AA368 + VLOOKUP(AB368,Cennik!$A$4:$B488, 2, FALSE()) * AC368 + VLOOKUP(AD368,Cennik!$A$4:$B488, 2, FALSE()) * AE368 + VLOOKUP(AF368,Cennik!$A$4:$B488, 2, FALSE()) * AG368 + VLOOKUP(AH368,Cennik!$A$4:$B488, 2, FALSE()) * AI368 + VLOOKUP(AJ368,Cennik!$A$4:$B488, 2, FALSE()) * AK368 + VLOOKUP(AL368,Cennik!$A$4:$B488, 2, FALSE()) * AM368 + VLOOKUP("Stamina",Cennik!$A$4:$B488,2,FALSE()) * L368,"Brak wartości")</f>
        <v>Brak wartości</v>
      </c>
      <c r="F368" s="18" t="s">
        <v>4765</v>
      </c>
      <c r="G368" s="18">
        <v>1</v>
      </c>
      <c r="H368" s="18" t="s">
        <v>4506</v>
      </c>
      <c r="I368" s="18"/>
      <c r="J368" s="18">
        <v>1</v>
      </c>
      <c r="K368" s="18">
        <v>5</v>
      </c>
      <c r="L368" s="18">
        <v>20</v>
      </c>
      <c r="M368" s="18" t="s">
        <v>12693</v>
      </c>
      <c r="N368" s="676" t="s">
        <v>40</v>
      </c>
      <c r="O368" s="676"/>
      <c r="P368" s="184" t="s">
        <v>4759</v>
      </c>
      <c r="Q368" s="184">
        <v>1</v>
      </c>
      <c r="R368" s="677" t="s">
        <v>40</v>
      </c>
      <c r="S368" s="677"/>
      <c r="T368" s="675" t="s">
        <v>40</v>
      </c>
      <c r="U368" s="675"/>
      <c r="V368" s="674" t="s">
        <v>40</v>
      </c>
      <c r="W368" s="674"/>
      <c r="X368" s="674" t="s">
        <v>40</v>
      </c>
      <c r="Y368" s="672"/>
      <c r="Z368" s="678" t="s">
        <v>40</v>
      </c>
      <c r="AA368" s="678"/>
      <c r="AB368" s="679" t="s">
        <v>40</v>
      </c>
      <c r="AC368" s="679"/>
      <c r="AD368" s="680" t="s">
        <v>40</v>
      </c>
      <c r="AE368" s="680"/>
      <c r="AF368" s="681" t="s">
        <v>40</v>
      </c>
      <c r="AG368" s="681"/>
      <c r="AH368" s="18" t="s">
        <v>40</v>
      </c>
      <c r="AI368" s="18"/>
      <c r="AJ368" s="184" t="s">
        <v>40</v>
      </c>
      <c r="AK368" s="184"/>
      <c r="AL368" s="677" t="s">
        <v>40</v>
      </c>
      <c r="AM368" s="677"/>
    </row>
    <row r="369" spans="1:39" ht="12.75">
      <c r="A369" s="861"/>
      <c r="B369" s="366"/>
      <c r="C369" s="680"/>
      <c r="D369" s="54"/>
      <c r="E369" s="54"/>
      <c r="F369" s="18"/>
      <c r="G369" s="18"/>
      <c r="H369" s="18"/>
      <c r="I369" s="18"/>
      <c r="J369" s="18"/>
      <c r="K369" s="18"/>
      <c r="L369" s="18"/>
      <c r="M369" s="18"/>
      <c r="N369" s="676" t="s">
        <v>40</v>
      </c>
      <c r="O369" s="676"/>
      <c r="P369" s="184"/>
      <c r="Q369" s="184"/>
      <c r="R369" s="677"/>
      <c r="S369" s="677"/>
      <c r="T369" s="675"/>
      <c r="U369" s="675"/>
      <c r="V369" s="674"/>
      <c r="W369" s="674"/>
      <c r="X369" s="674"/>
      <c r="Y369" s="672"/>
      <c r="Z369" s="678"/>
      <c r="AA369" s="678"/>
      <c r="AB369" s="679"/>
      <c r="AC369" s="679"/>
      <c r="AD369" s="680"/>
      <c r="AE369" s="680"/>
      <c r="AF369" s="681"/>
      <c r="AG369" s="681"/>
      <c r="AH369" s="18"/>
      <c r="AI369" s="18"/>
      <c r="AJ369" s="184"/>
      <c r="AK369" s="184"/>
      <c r="AL369" s="677"/>
      <c r="AM369" s="677"/>
    </row>
    <row r="370" spans="1:39" ht="12.75">
      <c r="A370" s="857" t="s">
        <v>3263</v>
      </c>
      <c r="B370" s="787" t="s">
        <v>4769</v>
      </c>
      <c r="C370" s="680">
        <v>4</v>
      </c>
      <c r="D370" s="54" t="e">
        <f ca="1">E370/G370</f>
        <v>#VALUE!</v>
      </c>
      <c r="E370" s="54" t="str">
        <f ca="1">IFERROR(VLOOKUP(P370,Cennik!$A$4:$B488, 2, FALSE()) * Q370 + VLOOKUP(R370,Cennik!$A$4:$B488, 2, FALSE()) * S370 + VLOOKUP(T370,Cennik!$A$4:$B488, 2, FALSE()) * U370 + VLOOKUP(V370,Cennik!$A$4:$B488, 2, FALSE()) * W370 + VLOOKUP(X370,Cennik!$A$4:$B488, 2, FALSE()) * Y370 + VLOOKUP(Z370,Cennik!$A$4:$B488, 2, FALSE()) * AA370 + VLOOKUP(AB370,Cennik!$A$4:$B488, 2, FALSE()) * AC370 + VLOOKUP(AD370,Cennik!$A$4:$B488, 2, FALSE()) * AE370 + VLOOKUP(AF370,Cennik!$A$4:$B488, 2, FALSE()) * AG370 + VLOOKUP(AH370,Cennik!$A$4:$B488, 2, FALSE()) * AI370 + VLOOKUP(AJ370,Cennik!$A$4:$B488, 2, FALSE()) * AK370 + VLOOKUP(AL370,Cennik!$A$4:$B488, 2, FALSE()) * AM370 + VLOOKUP("Stamina",Cennik!$A$4:$B488,2,FALSE()) * L370,"Brak wartości")</f>
        <v>Brak wartości</v>
      </c>
      <c r="F370" s="18" t="s">
        <v>4770</v>
      </c>
      <c r="G370" s="18">
        <v>4</v>
      </c>
      <c r="H370" s="18"/>
      <c r="I370" s="18"/>
      <c r="J370" s="18">
        <v>0.2</v>
      </c>
      <c r="K370" s="18">
        <v>5</v>
      </c>
      <c r="L370" s="18">
        <v>20</v>
      </c>
      <c r="M370" s="18" t="s">
        <v>12693</v>
      </c>
      <c r="N370" s="676" t="s">
        <v>40</v>
      </c>
      <c r="O370" s="676"/>
      <c r="P370" s="184" t="s">
        <v>4764</v>
      </c>
      <c r="Q370" s="184">
        <v>1</v>
      </c>
      <c r="R370" s="677" t="s">
        <v>8127</v>
      </c>
      <c r="S370" s="677">
        <v>5</v>
      </c>
      <c r="T370" s="675" t="s">
        <v>40</v>
      </c>
      <c r="U370" s="675"/>
      <c r="V370" s="674" t="s">
        <v>40</v>
      </c>
      <c r="W370" s="674"/>
      <c r="X370" s="674" t="s">
        <v>40</v>
      </c>
      <c r="Y370" s="672"/>
      <c r="Z370" s="678" t="s">
        <v>40</v>
      </c>
      <c r="AA370" s="678"/>
      <c r="AB370" s="679" t="s">
        <v>40</v>
      </c>
      <c r="AC370" s="679"/>
      <c r="AD370" s="680" t="s">
        <v>40</v>
      </c>
      <c r="AE370" s="680"/>
      <c r="AF370" s="681" t="s">
        <v>40</v>
      </c>
      <c r="AG370" s="681"/>
      <c r="AH370" s="18" t="s">
        <v>40</v>
      </c>
      <c r="AI370" s="18"/>
      <c r="AJ370" s="184" t="s">
        <v>40</v>
      </c>
      <c r="AK370" s="184"/>
      <c r="AL370" s="677" t="s">
        <v>40</v>
      </c>
      <c r="AM370" s="677"/>
    </row>
    <row r="371" spans="1:39" ht="12.75">
      <c r="A371" s="750"/>
      <c r="B371" s="681"/>
      <c r="C371" s="680"/>
      <c r="D371" s="54"/>
      <c r="E371" s="54"/>
      <c r="F371" s="18"/>
      <c r="G371" s="18"/>
      <c r="H371" s="18"/>
      <c r="I371" s="18"/>
      <c r="J371" s="18"/>
      <c r="K371" s="18"/>
      <c r="L371" s="18"/>
      <c r="M371" s="18"/>
      <c r="N371" s="676" t="s">
        <v>40</v>
      </c>
      <c r="O371" s="676"/>
      <c r="P371" s="184"/>
      <c r="Q371" s="184"/>
      <c r="R371" s="677"/>
      <c r="S371" s="677"/>
      <c r="T371" s="675"/>
      <c r="U371" s="675"/>
      <c r="V371" s="675"/>
      <c r="W371" s="675"/>
      <c r="X371" s="674"/>
      <c r="Y371" s="674"/>
      <c r="Z371" s="678"/>
      <c r="AA371" s="678"/>
      <c r="AB371" s="679"/>
      <c r="AC371" s="679"/>
      <c r="AD371" s="680"/>
      <c r="AE371" s="680"/>
      <c r="AF371" s="681"/>
      <c r="AG371" s="681"/>
      <c r="AH371" s="18"/>
      <c r="AI371" s="18"/>
      <c r="AJ371" s="184"/>
      <c r="AK371" s="184"/>
      <c r="AL371" s="677"/>
      <c r="AM371" s="677"/>
    </row>
    <row r="372" spans="1:39" ht="12.75">
      <c r="A372" s="686"/>
      <c r="B372" s="19"/>
      <c r="C372" s="19"/>
      <c r="D372" s="746"/>
      <c r="E372" s="746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</row>
    <row r="373" spans="1:39" ht="12.75">
      <c r="A373" s="750"/>
      <c r="B373" s="681"/>
      <c r="C373" s="680"/>
      <c r="D373" s="54"/>
      <c r="E373" s="54"/>
      <c r="F373" s="18"/>
      <c r="G373" s="18"/>
      <c r="H373" s="18"/>
      <c r="I373" s="18"/>
      <c r="J373" s="18"/>
      <c r="K373" s="18"/>
      <c r="L373" s="18"/>
      <c r="M373" s="18"/>
      <c r="N373" s="676" t="s">
        <v>40</v>
      </c>
      <c r="O373" s="676"/>
      <c r="P373" s="184"/>
      <c r="Q373" s="184"/>
      <c r="R373" s="677"/>
      <c r="S373" s="677"/>
      <c r="T373" s="675"/>
      <c r="U373" s="675"/>
      <c r="V373" s="675"/>
      <c r="W373" s="675"/>
      <c r="X373" s="674"/>
      <c r="Y373" s="674"/>
      <c r="Z373" s="678"/>
      <c r="AA373" s="678"/>
      <c r="AB373" s="679"/>
      <c r="AC373" s="679"/>
      <c r="AD373" s="680"/>
      <c r="AE373" s="680"/>
      <c r="AF373" s="681"/>
      <c r="AG373" s="681"/>
      <c r="AH373" s="18"/>
      <c r="AI373" s="18"/>
      <c r="AJ373" s="184"/>
      <c r="AK373" s="184"/>
      <c r="AL373" s="677"/>
      <c r="AM373" s="677"/>
    </row>
    <row r="374" spans="1:39" ht="12.75">
      <c r="A374" s="857" t="s">
        <v>3317</v>
      </c>
      <c r="B374" s="767" t="s">
        <v>4774</v>
      </c>
      <c r="C374" s="680">
        <v>5</v>
      </c>
      <c r="D374" s="54" t="e">
        <f ca="1">E374/G374</f>
        <v>#VALUE!</v>
      </c>
      <c r="E374" s="54" t="str">
        <f ca="1">IFERROR(VLOOKUP(P374,Cennik!$A$4:$B488, 2, FALSE()) * Q374 + VLOOKUP(R374,Cennik!$A$4:$B488, 2, FALSE()) * S374 + VLOOKUP(T374,Cennik!$A$4:$B488, 2, FALSE()) * U374 + VLOOKUP(V374,Cennik!$A$4:$B488, 2, FALSE()) * W374 + VLOOKUP(X374,Cennik!$A$4:$B488, 2, FALSE()) * Y374 + VLOOKUP(Z374,Cennik!$A$4:$B488, 2, FALSE()) * AA374 + VLOOKUP(AB374,Cennik!$A$4:$B488, 2, FALSE()) * AC374 + VLOOKUP(AD374,Cennik!$A$4:$B488, 2, FALSE()) * AE374 + VLOOKUP(AF374,Cennik!$A$4:$B488, 2, FALSE()) * AG374 + VLOOKUP(AH374,Cennik!$A$4:$B488, 2, FALSE()) * AI374 + VLOOKUP(AJ374,Cennik!$A$4:$B488, 2, FALSE()) * AK374 + VLOOKUP(AL374,Cennik!$A$4:$B488, 2, FALSE()) * AM374 + VLOOKUP("Stamina",Cennik!$A$4:$B488,2,FALSE()) * L374,"Brak wartości")</f>
        <v>Brak wartości</v>
      </c>
      <c r="F374" s="18" t="s">
        <v>4715</v>
      </c>
      <c r="G374" s="18">
        <v>1</v>
      </c>
      <c r="H374" s="18" t="s">
        <v>4506</v>
      </c>
      <c r="I374" s="18"/>
      <c r="J374" s="18">
        <v>1</v>
      </c>
      <c r="K374" s="18">
        <v>15</v>
      </c>
      <c r="L374" s="18">
        <v>50</v>
      </c>
      <c r="M374" s="18" t="s">
        <v>12693</v>
      </c>
      <c r="N374" s="676" t="s">
        <v>40</v>
      </c>
      <c r="O374" s="676"/>
      <c r="P374" s="184" t="s">
        <v>474</v>
      </c>
      <c r="Q374" s="184">
        <v>1</v>
      </c>
      <c r="R374" s="677" t="s">
        <v>381</v>
      </c>
      <c r="S374" s="677">
        <v>4</v>
      </c>
      <c r="T374" s="675" t="s">
        <v>479</v>
      </c>
      <c r="U374" s="675">
        <v>1</v>
      </c>
      <c r="V374" s="674" t="s">
        <v>40</v>
      </c>
      <c r="W374" s="674"/>
      <c r="X374" s="674" t="s">
        <v>40</v>
      </c>
      <c r="Y374" s="672"/>
      <c r="Z374" s="678" t="s">
        <v>40</v>
      </c>
      <c r="AA374" s="678"/>
      <c r="AB374" s="679" t="s">
        <v>40</v>
      </c>
      <c r="AC374" s="679"/>
      <c r="AD374" s="680" t="s">
        <v>40</v>
      </c>
      <c r="AE374" s="680"/>
      <c r="AF374" s="681" t="s">
        <v>40</v>
      </c>
      <c r="AG374" s="681"/>
      <c r="AH374" s="18" t="s">
        <v>40</v>
      </c>
      <c r="AI374" s="18"/>
      <c r="AJ374" s="184" t="s">
        <v>40</v>
      </c>
      <c r="AK374" s="184"/>
      <c r="AL374" s="677" t="s">
        <v>40</v>
      </c>
      <c r="AM374" s="677"/>
    </row>
    <row r="375" spans="1:39" ht="12.75">
      <c r="A375" s="840"/>
      <c r="B375" s="860"/>
      <c r="C375" s="680"/>
      <c r="D375" s="54"/>
      <c r="E375" s="54"/>
      <c r="F375" s="18"/>
      <c r="G375" s="18"/>
      <c r="H375" s="18"/>
      <c r="I375" s="18"/>
      <c r="J375" s="18"/>
      <c r="K375" s="18"/>
      <c r="L375" s="18"/>
      <c r="M375" s="18"/>
      <c r="N375" s="676" t="s">
        <v>40</v>
      </c>
      <c r="O375" s="676"/>
      <c r="P375" s="184"/>
      <c r="Q375" s="184"/>
      <c r="R375" s="677"/>
      <c r="S375" s="677"/>
      <c r="T375" s="675"/>
      <c r="U375" s="675"/>
      <c r="V375" s="674"/>
      <c r="W375" s="674"/>
      <c r="X375" s="674"/>
      <c r="Y375" s="672"/>
      <c r="Z375" s="678"/>
      <c r="AA375" s="678"/>
      <c r="AB375" s="679"/>
      <c r="AC375" s="679"/>
      <c r="AD375" s="680"/>
      <c r="AE375" s="680"/>
      <c r="AF375" s="681"/>
      <c r="AG375" s="681"/>
      <c r="AH375" s="18"/>
      <c r="AI375" s="18"/>
      <c r="AJ375" s="184"/>
      <c r="AK375" s="184"/>
      <c r="AL375" s="677"/>
      <c r="AM375" s="677"/>
    </row>
    <row r="376" spans="1:39" ht="12.75">
      <c r="A376" s="857" t="s">
        <v>3314</v>
      </c>
      <c r="B376" s="767" t="s">
        <v>4778</v>
      </c>
      <c r="C376" s="680">
        <v>5</v>
      </c>
      <c r="D376" s="54" t="e">
        <f ca="1">E376/G376</f>
        <v>#VALUE!</v>
      </c>
      <c r="E376" s="54" t="str">
        <f ca="1">IFERROR(VLOOKUP(P376,Cennik!$A$4:$B488, 2, FALSE()) * Q376 + VLOOKUP(R376,Cennik!$A$4:$B488, 2, FALSE()) * S376 + VLOOKUP(T376,Cennik!$A$4:$B488, 2, FALSE()) * U376 + VLOOKUP(V376,Cennik!$A$4:$B488, 2, FALSE()) * W376 + VLOOKUP(X376,Cennik!$A$4:$B488, 2, FALSE()) * Y376 + VLOOKUP(Z376,Cennik!$A$4:$B488, 2, FALSE()) * AA376 + VLOOKUP(AB376,Cennik!$A$4:$B488, 2, FALSE()) * AC376 + VLOOKUP(AD376,Cennik!$A$4:$B488, 2, FALSE()) * AE376 + VLOOKUP(AF376,Cennik!$A$4:$B488, 2, FALSE()) * AG376 + VLOOKUP(AH376,Cennik!$A$4:$B488, 2, FALSE()) * AI376 + VLOOKUP(AJ376,Cennik!$A$4:$B488, 2, FALSE()) * AK376 + VLOOKUP(AL376,Cennik!$A$4:$B488, 2, FALSE()) * AM376 + VLOOKUP("Stamina",Cennik!$A$4:$B488,2,FALSE()) * L376,"Brak wartości")</f>
        <v>Brak wartości</v>
      </c>
      <c r="F376" s="18" t="s">
        <v>4779</v>
      </c>
      <c r="G376" s="18">
        <v>1</v>
      </c>
      <c r="H376" s="18" t="s">
        <v>4506</v>
      </c>
      <c r="I376" s="18"/>
      <c r="J376" s="18">
        <v>1</v>
      </c>
      <c r="K376" s="18">
        <v>5</v>
      </c>
      <c r="L376" s="18">
        <v>25</v>
      </c>
      <c r="M376" s="18" t="s">
        <v>12693</v>
      </c>
      <c r="N376" s="676" t="s">
        <v>40</v>
      </c>
      <c r="O376" s="676"/>
      <c r="P376" s="184" t="s">
        <v>4774</v>
      </c>
      <c r="Q376" s="184">
        <v>1</v>
      </c>
      <c r="R376" s="677" t="s">
        <v>40</v>
      </c>
      <c r="S376" s="677"/>
      <c r="T376" s="675" t="s">
        <v>40</v>
      </c>
      <c r="U376" s="675"/>
      <c r="V376" s="674" t="s">
        <v>40</v>
      </c>
      <c r="W376" s="674"/>
      <c r="X376" s="674" t="s">
        <v>40</v>
      </c>
      <c r="Y376" s="672"/>
      <c r="Z376" s="678" t="s">
        <v>40</v>
      </c>
      <c r="AA376" s="678"/>
      <c r="AB376" s="679" t="s">
        <v>40</v>
      </c>
      <c r="AC376" s="679"/>
      <c r="AD376" s="680" t="s">
        <v>40</v>
      </c>
      <c r="AE376" s="680"/>
      <c r="AF376" s="681" t="s">
        <v>40</v>
      </c>
      <c r="AG376" s="681"/>
      <c r="AH376" s="18" t="s">
        <v>40</v>
      </c>
      <c r="AI376" s="18"/>
      <c r="AJ376" s="184" t="s">
        <v>40</v>
      </c>
      <c r="AK376" s="184"/>
      <c r="AL376" s="677" t="s">
        <v>40</v>
      </c>
      <c r="AM376" s="677"/>
    </row>
    <row r="377" spans="1:39" ht="12.75">
      <c r="A377" s="861"/>
      <c r="B377" s="860"/>
      <c r="C377" s="680"/>
      <c r="D377" s="54"/>
      <c r="E377" s="54"/>
      <c r="F377" s="18"/>
      <c r="G377" s="18"/>
      <c r="H377" s="18"/>
      <c r="I377" s="18"/>
      <c r="J377" s="18"/>
      <c r="K377" s="18"/>
      <c r="L377" s="18"/>
      <c r="M377" s="18"/>
      <c r="N377" s="676" t="s">
        <v>40</v>
      </c>
      <c r="O377" s="676"/>
      <c r="P377" s="184"/>
      <c r="Q377" s="184"/>
      <c r="R377" s="677"/>
      <c r="S377" s="677"/>
      <c r="T377" s="675"/>
      <c r="U377" s="675"/>
      <c r="V377" s="674"/>
      <c r="W377" s="674"/>
      <c r="X377" s="674"/>
      <c r="Y377" s="672"/>
      <c r="Z377" s="678"/>
      <c r="AA377" s="678"/>
      <c r="AB377" s="679"/>
      <c r="AC377" s="679"/>
      <c r="AD377" s="680"/>
      <c r="AE377" s="680"/>
      <c r="AF377" s="681"/>
      <c r="AG377" s="681"/>
      <c r="AH377" s="18"/>
      <c r="AI377" s="18"/>
      <c r="AJ377" s="184"/>
      <c r="AK377" s="184"/>
      <c r="AL377" s="677"/>
      <c r="AM377" s="677"/>
    </row>
    <row r="378" spans="1:39" ht="12.75">
      <c r="A378" s="857" t="s">
        <v>3263</v>
      </c>
      <c r="B378" s="767" t="s">
        <v>4783</v>
      </c>
      <c r="C378" s="680">
        <v>5</v>
      </c>
      <c r="D378" s="54" t="e">
        <f ca="1">E378/G378</f>
        <v>#VALUE!</v>
      </c>
      <c r="E378" s="54" t="str">
        <f ca="1">IFERROR(VLOOKUP(P378,Cennik!$A$4:$B488, 2, FALSE()) * Q378 + VLOOKUP(R378,Cennik!$A$4:$B488, 2, FALSE()) * S378 + VLOOKUP(T378,Cennik!$A$4:$B488, 2, FALSE()) * U378 + VLOOKUP(V378,Cennik!$A$4:$B488, 2, FALSE()) * W378 + VLOOKUP(X378,Cennik!$A$4:$B488, 2, FALSE()) * Y378 + VLOOKUP(Z378,Cennik!$A$4:$B488, 2, FALSE()) * AA378 + VLOOKUP(AB378,Cennik!$A$4:$B488, 2, FALSE()) * AC378 + VLOOKUP(AD378,Cennik!$A$4:$B488, 2, FALSE()) * AE378 + VLOOKUP(AF378,Cennik!$A$4:$B488, 2, FALSE()) * AG378 + VLOOKUP(AH378,Cennik!$A$4:$B488, 2, FALSE()) * AI378 + VLOOKUP(AJ378,Cennik!$A$4:$B488, 2, FALSE()) * AK378 + VLOOKUP(AL378,Cennik!$A$4:$B488, 2, FALSE()) * AM378 + VLOOKUP("Stamina",Cennik!$A$4:$B488,2,FALSE()) * L378,"Brak wartości")</f>
        <v>Brak wartości</v>
      </c>
      <c r="F378" s="18" t="s">
        <v>4784</v>
      </c>
      <c r="G378" s="18">
        <v>4</v>
      </c>
      <c r="H378" s="18"/>
      <c r="I378" s="18"/>
      <c r="J378" s="18">
        <v>0.2</v>
      </c>
      <c r="K378" s="18">
        <v>5</v>
      </c>
      <c r="L378" s="18">
        <v>25</v>
      </c>
      <c r="M378" s="18" t="s">
        <v>12693</v>
      </c>
      <c r="N378" s="676" t="s">
        <v>40</v>
      </c>
      <c r="O378" s="676"/>
      <c r="P378" s="184" t="s">
        <v>4778</v>
      </c>
      <c r="Q378" s="184">
        <v>1</v>
      </c>
      <c r="R378" s="677" t="s">
        <v>8127</v>
      </c>
      <c r="S378" s="677">
        <v>5</v>
      </c>
      <c r="T378" s="675" t="s">
        <v>40</v>
      </c>
      <c r="U378" s="675"/>
      <c r="V378" s="674" t="s">
        <v>40</v>
      </c>
      <c r="W378" s="674"/>
      <c r="X378" s="674" t="s">
        <v>40</v>
      </c>
      <c r="Y378" s="672"/>
      <c r="Z378" s="678" t="s">
        <v>40</v>
      </c>
      <c r="AA378" s="678"/>
      <c r="AB378" s="679" t="s">
        <v>40</v>
      </c>
      <c r="AC378" s="679"/>
      <c r="AD378" s="680" t="s">
        <v>40</v>
      </c>
      <c r="AE378" s="680"/>
      <c r="AF378" s="681" t="s">
        <v>40</v>
      </c>
      <c r="AG378" s="681"/>
      <c r="AH378" s="18" t="s">
        <v>40</v>
      </c>
      <c r="AI378" s="18"/>
      <c r="AJ378" s="184" t="s">
        <v>40</v>
      </c>
      <c r="AK378" s="184"/>
      <c r="AL378" s="677" t="s">
        <v>40</v>
      </c>
      <c r="AM378" s="677"/>
    </row>
    <row r="379" spans="1:39" ht="12.75">
      <c r="A379" s="861"/>
      <c r="B379" s="681"/>
      <c r="C379" s="680"/>
      <c r="D379" s="54"/>
      <c r="E379" s="54"/>
      <c r="F379" s="18" t="s">
        <v>13549</v>
      </c>
      <c r="G379" s="18"/>
      <c r="H379" s="18"/>
      <c r="I379" s="18"/>
      <c r="J379" s="18"/>
      <c r="K379" s="18"/>
      <c r="L379" s="18"/>
      <c r="M379" s="18"/>
      <c r="N379" s="676" t="s">
        <v>40</v>
      </c>
      <c r="O379" s="676"/>
      <c r="P379" s="184"/>
      <c r="Q379" s="184"/>
      <c r="R379" s="677"/>
      <c r="S379" s="677"/>
      <c r="T379" s="675"/>
      <c r="U379" s="675"/>
      <c r="V379" s="675"/>
      <c r="W379" s="675"/>
      <c r="X379" s="674"/>
      <c r="Y379" s="674"/>
      <c r="Z379" s="678"/>
      <c r="AA379" s="678"/>
      <c r="AB379" s="679"/>
      <c r="AC379" s="679"/>
      <c r="AD379" s="680"/>
      <c r="AE379" s="680"/>
      <c r="AF379" s="681"/>
      <c r="AG379" s="681"/>
      <c r="AH379" s="18"/>
      <c r="AI379" s="18"/>
      <c r="AJ379" s="184"/>
      <c r="AK379" s="184"/>
      <c r="AL379" s="677"/>
      <c r="AM379" s="677"/>
    </row>
    <row r="380" spans="1:39" ht="42.75">
      <c r="A380" s="19"/>
      <c r="B380" s="825"/>
      <c r="C380" s="826"/>
      <c r="D380" s="826"/>
      <c r="E380" s="826"/>
      <c r="F380" s="826"/>
      <c r="G380" s="826"/>
      <c r="H380" s="826"/>
      <c r="I380" s="826"/>
      <c r="J380" s="826"/>
      <c r="K380" s="826"/>
      <c r="L380" s="826"/>
      <c r="M380" s="827"/>
      <c r="N380" s="19"/>
      <c r="O380" s="19"/>
      <c r="P380" s="19" t="s">
        <v>40</v>
      </c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 t="s">
        <v>40</v>
      </c>
      <c r="AC380" s="19"/>
      <c r="AD380" s="19" t="s">
        <v>40</v>
      </c>
      <c r="AE380" s="19"/>
      <c r="AF380" s="19" t="s">
        <v>40</v>
      </c>
      <c r="AG380" s="19"/>
      <c r="AH380" s="19" t="s">
        <v>40</v>
      </c>
      <c r="AI380" s="19"/>
      <c r="AJ380" s="19" t="s">
        <v>40</v>
      </c>
      <c r="AK380" s="19"/>
      <c r="AL380" s="19" t="s">
        <v>40</v>
      </c>
      <c r="AM380" s="19"/>
    </row>
    <row r="381" spans="1:39" ht="42.75">
      <c r="A381" s="19"/>
      <c r="B381" s="828"/>
      <c r="C381" s="829"/>
      <c r="D381" s="829"/>
      <c r="E381" s="829"/>
      <c r="F381" s="829"/>
      <c r="G381" s="829"/>
      <c r="H381" s="829"/>
      <c r="I381" s="829"/>
      <c r="J381" s="829"/>
      <c r="K381" s="829"/>
      <c r="L381" s="829"/>
      <c r="M381" s="830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</row>
    <row r="382" spans="1:39" ht="42.75">
      <c r="A382" s="19"/>
      <c r="B382" s="854"/>
      <c r="C382" s="855"/>
      <c r="D382" s="855"/>
      <c r="E382" s="855"/>
      <c r="F382" s="855"/>
      <c r="G382" s="855"/>
      <c r="H382" s="855"/>
      <c r="I382" s="855"/>
      <c r="J382" s="855"/>
      <c r="K382" s="855"/>
      <c r="L382" s="855"/>
      <c r="M382" s="856"/>
      <c r="N382" s="19"/>
      <c r="O382" s="19"/>
      <c r="P382" s="19" t="s">
        <v>40</v>
      </c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 t="s">
        <v>40</v>
      </c>
      <c r="AC382" s="19"/>
      <c r="AD382" s="19" t="s">
        <v>40</v>
      </c>
      <c r="AE382" s="19"/>
      <c r="AF382" s="19" t="s">
        <v>40</v>
      </c>
      <c r="AG382" s="19"/>
      <c r="AH382" s="19" t="s">
        <v>40</v>
      </c>
      <c r="AI382" s="19"/>
      <c r="AJ382" s="19" t="s">
        <v>40</v>
      </c>
      <c r="AK382" s="19"/>
      <c r="AL382" s="19" t="s">
        <v>40</v>
      </c>
      <c r="AM382" s="19"/>
    </row>
    <row r="383" spans="1:39" ht="12.75">
      <c r="A383" s="681"/>
      <c r="B383" s="681"/>
      <c r="C383" s="680"/>
      <c r="D383" s="54"/>
      <c r="E383" s="54"/>
      <c r="F383" s="18"/>
      <c r="G383" s="18"/>
      <c r="H383" s="18"/>
      <c r="I383" s="18"/>
      <c r="J383" s="18"/>
      <c r="K383" s="18"/>
      <c r="L383" s="18"/>
      <c r="M383" s="18"/>
      <c r="N383" s="676" t="s">
        <v>40</v>
      </c>
      <c r="O383" s="676"/>
      <c r="P383" s="184"/>
      <c r="Q383" s="184"/>
      <c r="R383" s="677"/>
      <c r="S383" s="677"/>
      <c r="T383" s="675"/>
      <c r="U383" s="675"/>
      <c r="V383" s="674"/>
      <c r="W383" s="674"/>
      <c r="X383" s="672"/>
      <c r="Y383" s="672"/>
      <c r="Z383" s="678"/>
      <c r="AA383" s="678"/>
      <c r="AB383" s="679"/>
      <c r="AC383" s="679"/>
      <c r="AD383" s="680"/>
      <c r="AE383" s="680"/>
      <c r="AF383" s="681"/>
      <c r="AG383" s="681"/>
      <c r="AH383" s="18"/>
      <c r="AI383" s="18"/>
      <c r="AJ383" s="184"/>
      <c r="AK383" s="184"/>
      <c r="AL383" s="677"/>
      <c r="AM383" s="677"/>
    </row>
    <row r="384" spans="1:39" ht="12.75">
      <c r="A384" s="831" t="s">
        <v>3323</v>
      </c>
      <c r="B384" s="762" t="s">
        <v>4788</v>
      </c>
      <c r="C384" s="680">
        <v>1</v>
      </c>
      <c r="D384" s="54" t="e">
        <f t="shared" ref="D384:D388" ca="1" si="40">E384/G384</f>
        <v>#VALUE!</v>
      </c>
      <c r="E384" s="54" t="str">
        <f ca="1">IFERROR(VLOOKUP(P384,Cennik!$A$4:$B488, 2, FALSE()) * Q384 + VLOOKUP(R384,Cennik!$A$4:$B488, 2, FALSE()) * S384 + VLOOKUP(T384,Cennik!$A$4:$B488, 2, FALSE()) * U384 + VLOOKUP(V384,Cennik!$A$4:$B488, 2, FALSE()) * W384 + VLOOKUP(X384,Cennik!$A$4:$B488, 2, FALSE()) * Y384 + VLOOKUP(Z384,Cennik!$A$4:$B488, 2, FALSE()) * AA384 + VLOOKUP(AB384,Cennik!$A$4:$B488, 2, FALSE()) * AC384 + VLOOKUP(AD384,Cennik!$A$4:$B488, 2, FALSE()) * AE384 + VLOOKUP(AF384,Cennik!$A$4:$B488, 2, FALSE()) * AG384 + VLOOKUP(AH384,Cennik!$A$4:$B488, 2, FALSE()) * AI384 + VLOOKUP(AJ384,Cennik!$A$4:$B488, 2, FALSE()) * AK384 + VLOOKUP(AL384,Cennik!$A$4:$B488, 2, FALSE()) * AM384 + VLOOKUP("Stamina",Cennik!$A$4:$B488,2,FALSE()) * L384,"Brak wartości")</f>
        <v>Brak wartości</v>
      </c>
      <c r="F384" s="18" t="s">
        <v>4789</v>
      </c>
      <c r="G384" s="18">
        <v>2</v>
      </c>
      <c r="H384" s="18" t="s">
        <v>4506</v>
      </c>
      <c r="I384" s="18"/>
      <c r="J384" s="18">
        <v>1</v>
      </c>
      <c r="K384" s="18">
        <v>5</v>
      </c>
      <c r="L384" s="18">
        <v>20</v>
      </c>
      <c r="M384" s="18" t="s">
        <v>12688</v>
      </c>
      <c r="N384" s="676" t="s">
        <v>40</v>
      </c>
      <c r="O384" s="676"/>
      <c r="P384" s="184" t="s">
        <v>4739</v>
      </c>
      <c r="Q384" s="184">
        <v>4</v>
      </c>
      <c r="R384" s="677" t="s">
        <v>1186</v>
      </c>
      <c r="S384" s="677">
        <v>2</v>
      </c>
      <c r="T384" s="675" t="s">
        <v>1191</v>
      </c>
      <c r="U384" s="675">
        <v>2</v>
      </c>
      <c r="V384" s="674" t="s">
        <v>1043</v>
      </c>
      <c r="W384" s="674">
        <v>1</v>
      </c>
      <c r="X384" s="674" t="s">
        <v>40</v>
      </c>
      <c r="Y384" s="672"/>
      <c r="Z384" s="678" t="s">
        <v>40</v>
      </c>
      <c r="AA384" s="678"/>
      <c r="AB384" s="679" t="s">
        <v>40</v>
      </c>
      <c r="AC384" s="679"/>
      <c r="AD384" s="680" t="s">
        <v>40</v>
      </c>
      <c r="AE384" s="680"/>
      <c r="AF384" s="681" t="s">
        <v>40</v>
      </c>
      <c r="AG384" s="681"/>
      <c r="AH384" s="18" t="s">
        <v>40</v>
      </c>
      <c r="AI384" s="18"/>
      <c r="AJ384" s="184" t="s">
        <v>40</v>
      </c>
      <c r="AK384" s="184"/>
      <c r="AL384" s="677" t="s">
        <v>40</v>
      </c>
      <c r="AM384" s="677"/>
    </row>
    <row r="385" spans="1:39" ht="12.75">
      <c r="A385" s="831" t="s">
        <v>3323</v>
      </c>
      <c r="B385" s="792" t="s">
        <v>4793</v>
      </c>
      <c r="C385" s="680">
        <v>2</v>
      </c>
      <c r="D385" s="54" t="e">
        <f t="shared" ca="1" si="40"/>
        <v>#VALUE!</v>
      </c>
      <c r="E385" s="54" t="str">
        <f ca="1">IFERROR(VLOOKUP(P385,Cennik!$A$4:$B488, 2, FALSE()) * Q385 + VLOOKUP(R385,Cennik!$A$4:$B488, 2, FALSE()) * S385 + VLOOKUP(T385,Cennik!$A$4:$B488, 2, FALSE()) * U385 + VLOOKUP(V385,Cennik!$A$4:$B488, 2, FALSE()) * W385 + VLOOKUP(X385,Cennik!$A$4:$B488, 2, FALSE()) * Y385 + VLOOKUP(Z385,Cennik!$A$4:$B488, 2, FALSE()) * AA385 + VLOOKUP(AB385,Cennik!$A$4:$B488, 2, FALSE()) * AC385 + VLOOKUP(AD385,Cennik!$A$4:$B488, 2, FALSE()) * AE385 + VLOOKUP(AF385,Cennik!$A$4:$B488, 2, FALSE()) * AG385 + VLOOKUP(AH385,Cennik!$A$4:$B488, 2, FALSE()) * AI385 + VLOOKUP(AJ385,Cennik!$A$4:$B488, 2, FALSE()) * AK385 + VLOOKUP(AL385,Cennik!$A$4:$B488, 2, FALSE()) * AM385 + VLOOKUP("Stamina",Cennik!$A$4:$B488,2,FALSE()) * L385,"Brak wartości")</f>
        <v>Brak wartości</v>
      </c>
      <c r="F385" s="18" t="s">
        <v>4794</v>
      </c>
      <c r="G385" s="18">
        <v>2</v>
      </c>
      <c r="H385" s="18" t="s">
        <v>4506</v>
      </c>
      <c r="I385" s="18"/>
      <c r="J385" s="18">
        <v>1.2</v>
      </c>
      <c r="K385" s="18">
        <v>5</v>
      </c>
      <c r="L385" s="18">
        <v>40</v>
      </c>
      <c r="M385" s="18" t="s">
        <v>12688</v>
      </c>
      <c r="N385" s="676" t="s">
        <v>40</v>
      </c>
      <c r="O385" s="676"/>
      <c r="P385" s="184" t="s">
        <v>4739</v>
      </c>
      <c r="Q385" s="184">
        <v>6</v>
      </c>
      <c r="R385" s="677" t="s">
        <v>1196</v>
      </c>
      <c r="S385" s="677">
        <v>2</v>
      </c>
      <c r="T385" s="675" t="s">
        <v>1216</v>
      </c>
      <c r="U385" s="675">
        <v>2</v>
      </c>
      <c r="V385" s="674" t="s">
        <v>1043</v>
      </c>
      <c r="W385" s="674">
        <v>1</v>
      </c>
      <c r="X385" s="674" t="s">
        <v>40</v>
      </c>
      <c r="Y385" s="672"/>
      <c r="Z385" s="678" t="s">
        <v>40</v>
      </c>
      <c r="AA385" s="678"/>
      <c r="AB385" s="679" t="s">
        <v>40</v>
      </c>
      <c r="AC385" s="679"/>
      <c r="AD385" s="680" t="s">
        <v>40</v>
      </c>
      <c r="AE385" s="680"/>
      <c r="AF385" s="681" t="s">
        <v>40</v>
      </c>
      <c r="AG385" s="681"/>
      <c r="AH385" s="18" t="s">
        <v>40</v>
      </c>
      <c r="AI385" s="18"/>
      <c r="AJ385" s="184" t="s">
        <v>40</v>
      </c>
      <c r="AK385" s="184"/>
      <c r="AL385" s="677" t="s">
        <v>40</v>
      </c>
      <c r="AM385" s="677"/>
    </row>
    <row r="386" spans="1:39" ht="12.75">
      <c r="A386" s="831" t="s">
        <v>3323</v>
      </c>
      <c r="B386" s="794" t="s">
        <v>4798</v>
      </c>
      <c r="C386" s="680">
        <v>3</v>
      </c>
      <c r="D386" s="54" t="e">
        <f t="shared" ca="1" si="40"/>
        <v>#VALUE!</v>
      </c>
      <c r="E386" s="54" t="str">
        <f ca="1">IFERROR(VLOOKUP(P386,Cennik!$A$4:$B488, 2, FALSE()) * Q386 + VLOOKUP(R386,Cennik!$A$4:$B488, 2, FALSE()) * S386 + VLOOKUP(T386,Cennik!$A$4:$B488, 2, FALSE()) * U386 + VLOOKUP(V386,Cennik!$A$4:$B488, 2, FALSE()) * W386 + VLOOKUP(X386,Cennik!$A$4:$B488, 2, FALSE()) * Y386 + VLOOKUP(Z386,Cennik!$A$4:$B488, 2, FALSE()) * AA386 + VLOOKUP(AB386,Cennik!$A$4:$B488, 2, FALSE()) * AC386 + VLOOKUP(AD386,Cennik!$A$4:$B488, 2, FALSE()) * AE386 + VLOOKUP(AF386,Cennik!$A$4:$B488, 2, FALSE()) * AG386 + VLOOKUP(AH386,Cennik!$A$4:$B488, 2, FALSE()) * AI386 + VLOOKUP(AJ386,Cennik!$A$4:$B488, 2, FALSE()) * AK386 + VLOOKUP(AL386,Cennik!$A$4:$B488, 2, FALSE()) * AM386 + VLOOKUP("Stamina",Cennik!$A$4:$B488,2,FALSE()) * L386,"Brak wartości")</f>
        <v>Brak wartości</v>
      </c>
      <c r="F386" s="18" t="s">
        <v>4799</v>
      </c>
      <c r="G386" s="18">
        <v>1</v>
      </c>
      <c r="H386" s="18" t="s">
        <v>4506</v>
      </c>
      <c r="I386" s="18"/>
      <c r="J386" s="18">
        <v>2</v>
      </c>
      <c r="K386" s="18">
        <v>5</v>
      </c>
      <c r="L386" s="18">
        <v>30</v>
      </c>
      <c r="M386" s="18" t="s">
        <v>12688</v>
      </c>
      <c r="N386" s="676" t="s">
        <v>40</v>
      </c>
      <c r="O386" s="676"/>
      <c r="P386" s="184" t="s">
        <v>4754</v>
      </c>
      <c r="Q386" s="184">
        <v>4</v>
      </c>
      <c r="R386" s="677" t="s">
        <v>1211</v>
      </c>
      <c r="S386" s="677">
        <v>2</v>
      </c>
      <c r="T386" s="675" t="s">
        <v>1216</v>
      </c>
      <c r="U386" s="675">
        <v>2</v>
      </c>
      <c r="V386" s="164" t="s">
        <v>665</v>
      </c>
      <c r="W386" s="165">
        <v>2</v>
      </c>
      <c r="X386" s="674" t="s">
        <v>40</v>
      </c>
      <c r="Y386" s="672"/>
      <c r="Z386" s="678" t="s">
        <v>40</v>
      </c>
      <c r="AA386" s="678"/>
      <c r="AB386" s="679" t="s">
        <v>40</v>
      </c>
      <c r="AC386" s="679"/>
      <c r="AD386" s="680" t="s">
        <v>40</v>
      </c>
      <c r="AE386" s="680"/>
      <c r="AF386" s="681" t="s">
        <v>40</v>
      </c>
      <c r="AG386" s="681"/>
      <c r="AH386" s="18" t="s">
        <v>40</v>
      </c>
      <c r="AI386" s="18"/>
      <c r="AJ386" s="184" t="s">
        <v>40</v>
      </c>
      <c r="AK386" s="184"/>
      <c r="AL386" s="677" t="s">
        <v>40</v>
      </c>
      <c r="AM386" s="677"/>
    </row>
    <row r="387" spans="1:39" ht="12.75">
      <c r="A387" s="831" t="s">
        <v>3323</v>
      </c>
      <c r="B387" s="862" t="s">
        <v>4803</v>
      </c>
      <c r="C387" s="680">
        <v>4</v>
      </c>
      <c r="D387" s="54" t="e">
        <f t="shared" ca="1" si="40"/>
        <v>#VALUE!</v>
      </c>
      <c r="E387" s="54" t="str">
        <f ca="1">IFERROR(VLOOKUP(P387,Cennik!$A$4:$B488, 2, FALSE()) * Q387 + VLOOKUP(R387,Cennik!$A$4:$B488, 2, FALSE()) * S387 + VLOOKUP(T387,Cennik!$A$4:$B488, 2, FALSE()) * U387 + VLOOKUP(V387,Cennik!$A$4:$B488, 2, FALSE()) * W387 + VLOOKUP(X387,Cennik!$A$4:$B488, 2, FALSE()) * Y387 + VLOOKUP(Z387,Cennik!$A$4:$B488, 2, FALSE()) * AA387 + VLOOKUP(AB387,Cennik!$A$4:$B488, 2, FALSE()) * AC387 + VLOOKUP(AD387,Cennik!$A$4:$B488, 2, FALSE()) * AE387 + VLOOKUP(AF387,Cennik!$A$4:$B488, 2, FALSE()) * AG387 + VLOOKUP(AH387,Cennik!$A$4:$B488, 2, FALSE()) * AI387 + VLOOKUP(AJ387,Cennik!$A$4:$B488, 2, FALSE()) * AK387 + VLOOKUP(AL387,Cennik!$A$4:$B488, 2, FALSE()) * AM387 + VLOOKUP("Stamina",Cennik!$A$4:$B488,2,FALSE()) * L387,"Brak wartości")</f>
        <v>Brak wartości</v>
      </c>
      <c r="F387" s="18" t="s">
        <v>4804</v>
      </c>
      <c r="G387" s="18">
        <v>2</v>
      </c>
      <c r="H387" s="18" t="s">
        <v>4506</v>
      </c>
      <c r="I387" s="18"/>
      <c r="J387" s="18">
        <v>3</v>
      </c>
      <c r="K387" s="18">
        <v>5</v>
      </c>
      <c r="L387" s="18">
        <v>50</v>
      </c>
      <c r="M387" s="18" t="s">
        <v>12688</v>
      </c>
      <c r="N387" s="676" t="s">
        <v>40</v>
      </c>
      <c r="O387" s="676"/>
      <c r="P387" s="184" t="s">
        <v>4769</v>
      </c>
      <c r="Q387" s="184">
        <v>8</v>
      </c>
      <c r="R387" s="677" t="s">
        <v>1221</v>
      </c>
      <c r="S387" s="677">
        <v>2</v>
      </c>
      <c r="T387" s="675" t="s">
        <v>1226</v>
      </c>
      <c r="U387" s="675">
        <v>2</v>
      </c>
      <c r="V387" s="164" t="s">
        <v>665</v>
      </c>
      <c r="W387" s="165">
        <v>2</v>
      </c>
      <c r="X387" s="674" t="s">
        <v>40</v>
      </c>
      <c r="Y387" s="672"/>
      <c r="Z387" s="678" t="s">
        <v>40</v>
      </c>
      <c r="AA387" s="678"/>
      <c r="AB387" s="679" t="s">
        <v>40</v>
      </c>
      <c r="AC387" s="679"/>
      <c r="AD387" s="680" t="s">
        <v>40</v>
      </c>
      <c r="AE387" s="680"/>
      <c r="AF387" s="681" t="s">
        <v>40</v>
      </c>
      <c r="AG387" s="681"/>
      <c r="AH387" s="18" t="s">
        <v>40</v>
      </c>
      <c r="AI387" s="18"/>
      <c r="AJ387" s="184" t="s">
        <v>40</v>
      </c>
      <c r="AK387" s="184"/>
      <c r="AL387" s="677" t="s">
        <v>40</v>
      </c>
      <c r="AM387" s="677"/>
    </row>
    <row r="388" spans="1:39" ht="12.75">
      <c r="A388" s="831" t="s">
        <v>3323</v>
      </c>
      <c r="B388" s="767" t="s">
        <v>4808</v>
      </c>
      <c r="C388" s="680">
        <v>5</v>
      </c>
      <c r="D388" s="54" t="e">
        <f t="shared" ca="1" si="40"/>
        <v>#VALUE!</v>
      </c>
      <c r="E388" s="54" t="str">
        <f ca="1">IFERROR(VLOOKUP(P388,Cennik!$A$4:$B488, 2, FALSE()) * Q388 + VLOOKUP(R388,Cennik!$A$4:$B488, 2, FALSE()) * S388 + VLOOKUP(T388,Cennik!$A$4:$B488, 2, FALSE()) * U388 + VLOOKUP(V388,Cennik!$A$4:$B488, 2, FALSE()) * W388 + VLOOKUP(X388,Cennik!$A$4:$B488, 2, FALSE()) * Y388 + VLOOKUP(Z388,Cennik!$A$4:$B488, 2, FALSE()) * AA388 + VLOOKUP(AB388,Cennik!$A$4:$B488, 2, FALSE()) * AC388 + VLOOKUP(AD388,Cennik!$A$4:$B488, 2, FALSE()) * AE388 + VLOOKUP(AF388,Cennik!$A$4:$B488, 2, FALSE()) * AG388 + VLOOKUP(AH388,Cennik!$A$4:$B488, 2, FALSE()) * AI388 + VLOOKUP(AJ388,Cennik!$A$4:$B488, 2, FALSE()) * AK388 + VLOOKUP(AL388,Cennik!$A$4:$B488, 2, FALSE()) * AM388 + VLOOKUP("Stamina",Cennik!$A$4:$B488,2,FALSE()) * L388,"Brak wartości")</f>
        <v>Brak wartości</v>
      </c>
      <c r="F388" s="18" t="s">
        <v>4809</v>
      </c>
      <c r="G388" s="18">
        <v>1</v>
      </c>
      <c r="H388" s="18" t="s">
        <v>4506</v>
      </c>
      <c r="I388" s="18"/>
      <c r="J388" s="18">
        <v>4</v>
      </c>
      <c r="K388" s="18">
        <v>5</v>
      </c>
      <c r="L388" s="18">
        <v>50</v>
      </c>
      <c r="M388" s="18" t="s">
        <v>12688</v>
      </c>
      <c r="N388" s="676" t="s">
        <v>40</v>
      </c>
      <c r="O388" s="676"/>
      <c r="P388" s="184" t="s">
        <v>4783</v>
      </c>
      <c r="Q388" s="184">
        <v>4</v>
      </c>
      <c r="R388" s="677" t="s">
        <v>1241</v>
      </c>
      <c r="S388" s="677">
        <v>1</v>
      </c>
      <c r="T388" s="675" t="s">
        <v>1236</v>
      </c>
      <c r="U388" s="675">
        <v>1</v>
      </c>
      <c r="V388" s="164" t="s">
        <v>8125</v>
      </c>
      <c r="W388" s="165">
        <v>4</v>
      </c>
      <c r="X388" s="674" t="s">
        <v>40</v>
      </c>
      <c r="Y388" s="672"/>
      <c r="Z388" s="678" t="s">
        <v>40</v>
      </c>
      <c r="AA388" s="678"/>
      <c r="AB388" s="679" t="s">
        <v>40</v>
      </c>
      <c r="AC388" s="679"/>
      <c r="AD388" s="680" t="s">
        <v>40</v>
      </c>
      <c r="AE388" s="680"/>
      <c r="AF388" s="681" t="s">
        <v>40</v>
      </c>
      <c r="AG388" s="681"/>
      <c r="AH388" s="18" t="s">
        <v>40</v>
      </c>
      <c r="AI388" s="18"/>
      <c r="AJ388" s="184" t="s">
        <v>40</v>
      </c>
      <c r="AK388" s="184"/>
      <c r="AL388" s="677" t="s">
        <v>40</v>
      </c>
      <c r="AM388" s="677"/>
    </row>
    <row r="389" spans="1:39" ht="12.75">
      <c r="A389" s="788"/>
      <c r="B389" s="788"/>
      <c r="C389" s="788"/>
      <c r="D389" s="788"/>
      <c r="E389" s="788"/>
      <c r="F389" s="788"/>
      <c r="G389" s="788"/>
      <c r="H389" s="788"/>
      <c r="I389" s="788"/>
      <c r="J389" s="788"/>
      <c r="K389" s="788"/>
      <c r="L389" s="788"/>
      <c r="M389" s="788"/>
      <c r="N389" s="788"/>
      <c r="O389" s="788"/>
      <c r="P389" s="788"/>
      <c r="Q389" s="788"/>
      <c r="R389" s="788"/>
      <c r="S389" s="788"/>
      <c r="T389" s="788"/>
      <c r="U389" s="788"/>
      <c r="V389" s="788"/>
      <c r="W389" s="788"/>
      <c r="X389" s="788"/>
      <c r="Y389" s="788"/>
      <c r="Z389" s="788"/>
      <c r="AA389" s="788"/>
      <c r="AB389" s="788"/>
      <c r="AC389" s="788"/>
      <c r="AD389" s="788"/>
      <c r="AE389" s="788"/>
      <c r="AF389" s="788"/>
      <c r="AG389" s="788"/>
      <c r="AH389" s="788"/>
      <c r="AI389" s="788"/>
      <c r="AJ389" s="788"/>
      <c r="AK389" s="788"/>
      <c r="AL389" s="788"/>
      <c r="AM389" s="788"/>
    </row>
    <row r="390" spans="1:39" ht="12.75">
      <c r="A390" s="831" t="s">
        <v>3323</v>
      </c>
      <c r="B390" s="71" t="s">
        <v>4813</v>
      </c>
      <c r="C390" s="680">
        <v>1</v>
      </c>
      <c r="D390" s="54" t="e">
        <f t="shared" ref="D390:D396" ca="1" si="41">E390/G390</f>
        <v>#VALUE!</v>
      </c>
      <c r="E390" s="54" t="str">
        <f ca="1">IFERROR(VLOOKUP(P390,Cennik!$A$4:$B488, 2, FALSE()) * Q390 + VLOOKUP(R390,Cennik!$A$4:$B488, 2, FALSE()) * S390 + VLOOKUP(T390,Cennik!$A$4:$B488, 2, FALSE()) * U390 + VLOOKUP(V390,Cennik!$A$4:$B488, 2, FALSE()) * W390 + VLOOKUP(X390,Cennik!$A$4:$B488, 2, FALSE()) * Y390 + VLOOKUP(Z390,Cennik!$A$4:$B488, 2, FALSE()) * AA390 + VLOOKUP(AB390,Cennik!$A$4:$B488, 2, FALSE()) * AC390 + VLOOKUP(AD390,Cennik!$A$4:$B488, 2, FALSE()) * AE390 + VLOOKUP(AF390,Cennik!$A$4:$B488, 2, FALSE()) * AG390 + VLOOKUP(AH390,Cennik!$A$4:$B488, 2, FALSE()) * AI390 + VLOOKUP(AJ390,Cennik!$A$4:$B488, 2, FALSE()) * AK390 + VLOOKUP(AL390,Cennik!$A$4:$B488, 2, FALSE()) * AM390 + VLOOKUP("Stamina",Cennik!$A$4:$B488,2,FALSE()) * L390,"Brak wartości")</f>
        <v>Brak wartości</v>
      </c>
      <c r="F390" s="18" t="s">
        <v>4814</v>
      </c>
      <c r="G390" s="18">
        <v>1</v>
      </c>
      <c r="H390" s="18" t="s">
        <v>4506</v>
      </c>
      <c r="I390" s="18" t="s">
        <v>4820</v>
      </c>
      <c r="J390" s="18">
        <v>15</v>
      </c>
      <c r="K390" s="18">
        <v>10</v>
      </c>
      <c r="L390" s="18">
        <v>40</v>
      </c>
      <c r="M390" s="18" t="s">
        <v>12688</v>
      </c>
      <c r="N390" s="676"/>
      <c r="O390" s="676"/>
      <c r="P390" s="184" t="s">
        <v>6756</v>
      </c>
      <c r="Q390" s="184">
        <v>1</v>
      </c>
      <c r="R390" s="677" t="s">
        <v>12067</v>
      </c>
      <c r="S390" s="677">
        <v>1</v>
      </c>
      <c r="T390" s="675" t="s">
        <v>5886</v>
      </c>
      <c r="U390" s="675">
        <v>2</v>
      </c>
      <c r="V390" s="675" t="s">
        <v>4575</v>
      </c>
      <c r="W390" s="675">
        <v>3</v>
      </c>
      <c r="X390" s="674" t="s">
        <v>4788</v>
      </c>
      <c r="Y390" s="672">
        <v>2</v>
      </c>
      <c r="Z390" s="678" t="s">
        <v>1052</v>
      </c>
      <c r="AA390" s="678">
        <v>6</v>
      </c>
      <c r="AB390" s="679" t="s">
        <v>1047</v>
      </c>
      <c r="AC390" s="679">
        <v>6</v>
      </c>
      <c r="AD390" s="680" t="s">
        <v>40</v>
      </c>
      <c r="AE390" s="680"/>
      <c r="AF390" s="681" t="s">
        <v>40</v>
      </c>
      <c r="AG390" s="681"/>
      <c r="AH390" s="18" t="s">
        <v>40</v>
      </c>
      <c r="AI390" s="18"/>
      <c r="AJ390" s="184" t="s">
        <v>40</v>
      </c>
      <c r="AK390" s="184"/>
      <c r="AL390" s="677" t="s">
        <v>40</v>
      </c>
      <c r="AM390" s="677"/>
    </row>
    <row r="391" spans="1:39" ht="12.75">
      <c r="A391" s="831" t="s">
        <v>3323</v>
      </c>
      <c r="B391" s="71" t="s">
        <v>4823</v>
      </c>
      <c r="C391" s="680">
        <v>1</v>
      </c>
      <c r="D391" s="54" t="e">
        <f t="shared" ca="1" si="41"/>
        <v>#VALUE!</v>
      </c>
      <c r="E391" s="54" t="str">
        <f ca="1">IFERROR(VLOOKUP(P391,Cennik!$A$4:$B488, 2, FALSE()) * Q391 + VLOOKUP(R391,Cennik!$A$4:$B488, 2, FALSE()) * S391 + VLOOKUP(T391,Cennik!$A$4:$B488, 2, FALSE()) * U391 + VLOOKUP(V391,Cennik!$A$4:$B488, 2, FALSE()) * W391 + VLOOKUP(X391,Cennik!$A$4:$B488, 2, FALSE()) * Y391 + VLOOKUP(Z391,Cennik!$A$4:$B488, 2, FALSE()) * AA391 + VLOOKUP(AB391,Cennik!$A$4:$B488, 2, FALSE()) * AC391 + VLOOKUP(AD391,Cennik!$A$4:$B488, 2, FALSE()) * AE391 + VLOOKUP(AF391,Cennik!$A$4:$B488, 2, FALSE()) * AG391 + VLOOKUP(AH391,Cennik!$A$4:$B488, 2, FALSE()) * AI391 + VLOOKUP(AJ391,Cennik!$A$4:$B488, 2, FALSE()) * AK391 + VLOOKUP(AL391,Cennik!$A$4:$B488, 2, FALSE()) * AM391 + VLOOKUP("Stamina",Cennik!$A$4:$B488,2,FALSE()) * L391,"Brak wartości")</f>
        <v>Brak wartości</v>
      </c>
      <c r="F391" s="18" t="s">
        <v>4814</v>
      </c>
      <c r="G391" s="18">
        <v>1</v>
      </c>
      <c r="H391" s="18" t="s">
        <v>4506</v>
      </c>
      <c r="I391" s="18" t="s">
        <v>4824</v>
      </c>
      <c r="J391" s="18">
        <v>15</v>
      </c>
      <c r="K391" s="18">
        <v>10</v>
      </c>
      <c r="L391" s="18">
        <v>40</v>
      </c>
      <c r="M391" s="18" t="s">
        <v>12688</v>
      </c>
      <c r="N391" s="676"/>
      <c r="O391" s="676"/>
      <c r="P391" s="184" t="s">
        <v>6756</v>
      </c>
      <c r="Q391" s="184">
        <v>1</v>
      </c>
      <c r="R391" s="677" t="s">
        <v>12067</v>
      </c>
      <c r="S391" s="677">
        <v>1</v>
      </c>
      <c r="T391" s="675" t="s">
        <v>5886</v>
      </c>
      <c r="U391" s="675">
        <v>2</v>
      </c>
      <c r="V391" s="675" t="s">
        <v>4575</v>
      </c>
      <c r="W391" s="675">
        <v>3</v>
      </c>
      <c r="X391" s="674" t="s">
        <v>4788</v>
      </c>
      <c r="Y391" s="672">
        <v>2</v>
      </c>
      <c r="Z391" s="678" t="s">
        <v>1052</v>
      </c>
      <c r="AA391" s="678">
        <v>6</v>
      </c>
      <c r="AB391" s="679" t="s">
        <v>1047</v>
      </c>
      <c r="AC391" s="679">
        <v>6</v>
      </c>
      <c r="AD391" s="680" t="s">
        <v>40</v>
      </c>
      <c r="AE391" s="680"/>
      <c r="AF391" s="681" t="s">
        <v>40</v>
      </c>
      <c r="AG391" s="681"/>
      <c r="AH391" s="18" t="s">
        <v>40</v>
      </c>
      <c r="AI391" s="18"/>
      <c r="AJ391" s="184" t="s">
        <v>40</v>
      </c>
      <c r="AK391" s="184"/>
      <c r="AL391" s="677" t="s">
        <v>40</v>
      </c>
      <c r="AM391" s="677"/>
    </row>
    <row r="392" spans="1:39" ht="12.75">
      <c r="A392" s="831" t="s">
        <v>3323</v>
      </c>
      <c r="B392" s="71" t="s">
        <v>4827</v>
      </c>
      <c r="C392" s="680">
        <v>1</v>
      </c>
      <c r="D392" s="54" t="e">
        <f t="shared" ca="1" si="41"/>
        <v>#VALUE!</v>
      </c>
      <c r="E392" s="54" t="str">
        <f ca="1">IFERROR(VLOOKUP(P392,Cennik!$A$4:$B488, 2, FALSE()) * Q392 + VLOOKUP(R392,Cennik!$A$4:$B488, 2, FALSE()) * S392 + VLOOKUP(T392,Cennik!$A$4:$B488, 2, FALSE()) * U392 + VLOOKUP(V392,Cennik!$A$4:$B488, 2, FALSE()) * W392 + VLOOKUP(X392,Cennik!$A$4:$B488, 2, FALSE()) * Y392 + VLOOKUP(Z392,Cennik!$A$4:$B488, 2, FALSE()) * AA392 + VLOOKUP(AB392,Cennik!$A$4:$B488, 2, FALSE()) * AC392 + VLOOKUP(AD392,Cennik!$A$4:$B488, 2, FALSE()) * AE392 + VLOOKUP(AF392,Cennik!$A$4:$B488, 2, FALSE()) * AG392 + VLOOKUP(AH392,Cennik!$A$4:$B488, 2, FALSE()) * AI392 + VLOOKUP(AJ392,Cennik!$A$4:$B488, 2, FALSE()) * AK392 + VLOOKUP(AL392,Cennik!$A$4:$B488, 2, FALSE()) * AM392 + VLOOKUP("Stamina",Cennik!$A$4:$B488,2,FALSE()) * L392,"Brak wartości")</f>
        <v>Brak wartości</v>
      </c>
      <c r="F392" s="18" t="s">
        <v>4814</v>
      </c>
      <c r="G392" s="18">
        <v>1</v>
      </c>
      <c r="H392" s="18" t="s">
        <v>4506</v>
      </c>
      <c r="I392" s="18" t="s">
        <v>4828</v>
      </c>
      <c r="J392" s="18">
        <v>15</v>
      </c>
      <c r="K392" s="18">
        <v>10</v>
      </c>
      <c r="L392" s="18">
        <v>40</v>
      </c>
      <c r="M392" s="18" t="s">
        <v>12688</v>
      </c>
      <c r="N392" s="676"/>
      <c r="O392" s="676"/>
      <c r="P392" s="184" t="s">
        <v>6756</v>
      </c>
      <c r="Q392" s="184">
        <v>1</v>
      </c>
      <c r="R392" s="677" t="s">
        <v>12067</v>
      </c>
      <c r="S392" s="677">
        <v>1</v>
      </c>
      <c r="T392" s="675" t="s">
        <v>5886</v>
      </c>
      <c r="U392" s="675">
        <v>2</v>
      </c>
      <c r="V392" s="675" t="s">
        <v>4575</v>
      </c>
      <c r="W392" s="675">
        <v>3</v>
      </c>
      <c r="X392" s="674" t="s">
        <v>4788</v>
      </c>
      <c r="Y392" s="672">
        <v>2</v>
      </c>
      <c r="Z392" s="678" t="s">
        <v>1052</v>
      </c>
      <c r="AA392" s="678">
        <v>6</v>
      </c>
      <c r="AB392" s="679" t="s">
        <v>1047</v>
      </c>
      <c r="AC392" s="679">
        <v>6</v>
      </c>
      <c r="AD392" s="680" t="s">
        <v>40</v>
      </c>
      <c r="AE392" s="680"/>
      <c r="AF392" s="681" t="s">
        <v>40</v>
      </c>
      <c r="AG392" s="681"/>
      <c r="AH392" s="18" t="s">
        <v>40</v>
      </c>
      <c r="AI392" s="18"/>
      <c r="AJ392" s="184" t="s">
        <v>40</v>
      </c>
      <c r="AK392" s="184"/>
      <c r="AL392" s="677" t="s">
        <v>40</v>
      </c>
      <c r="AM392" s="677"/>
    </row>
    <row r="393" spans="1:39" ht="12.75">
      <c r="A393" s="831" t="s">
        <v>3323</v>
      </c>
      <c r="B393" s="71" t="s">
        <v>4831</v>
      </c>
      <c r="C393" s="680">
        <v>1</v>
      </c>
      <c r="D393" s="54" t="e">
        <f t="shared" ca="1" si="41"/>
        <v>#VALUE!</v>
      </c>
      <c r="E393" s="54" t="str">
        <f ca="1">IFERROR(VLOOKUP(P393,Cennik!$A$4:$B488, 2, FALSE()) * Q393 + VLOOKUP(R393,Cennik!$A$4:$B488, 2, FALSE()) * S393 + VLOOKUP(T393,Cennik!$A$4:$B488, 2, FALSE()) * U393 + VLOOKUP(V393,Cennik!$A$4:$B488, 2, FALSE()) * W393 + VLOOKUP(X393,Cennik!$A$4:$B488, 2, FALSE()) * Y393 + VLOOKUP(Z393,Cennik!$A$4:$B488, 2, FALSE()) * AA393 + VLOOKUP(AB393,Cennik!$A$4:$B488, 2, FALSE()) * AC393 + VLOOKUP(AD393,Cennik!$A$4:$B488, 2, FALSE()) * AE393 + VLOOKUP(AF393,Cennik!$A$4:$B488, 2, FALSE()) * AG393 + VLOOKUP(AH393,Cennik!$A$4:$B488, 2, FALSE()) * AI393 + VLOOKUP(AJ393,Cennik!$A$4:$B488, 2, FALSE()) * AK393 + VLOOKUP(AL393,Cennik!$A$4:$B488, 2, FALSE()) * AM393 + VLOOKUP("Stamina",Cennik!$A$4:$B488,2,FALSE()) * L393,"Brak wartości")</f>
        <v>Brak wartości</v>
      </c>
      <c r="F393" s="18" t="s">
        <v>4814</v>
      </c>
      <c r="G393" s="18">
        <v>1</v>
      </c>
      <c r="H393" s="18" t="s">
        <v>4506</v>
      </c>
      <c r="I393" s="18" t="s">
        <v>4832</v>
      </c>
      <c r="J393" s="18">
        <v>15</v>
      </c>
      <c r="K393" s="18">
        <v>10</v>
      </c>
      <c r="L393" s="18">
        <v>40</v>
      </c>
      <c r="M393" s="18" t="s">
        <v>12688</v>
      </c>
      <c r="N393" s="676"/>
      <c r="O393" s="676"/>
      <c r="P393" s="184" t="s">
        <v>6756</v>
      </c>
      <c r="Q393" s="184">
        <v>1</v>
      </c>
      <c r="R393" s="677" t="s">
        <v>12067</v>
      </c>
      <c r="S393" s="677">
        <v>1</v>
      </c>
      <c r="T393" s="675" t="s">
        <v>5886</v>
      </c>
      <c r="U393" s="675">
        <v>2</v>
      </c>
      <c r="V393" s="675" t="s">
        <v>4575</v>
      </c>
      <c r="W393" s="675">
        <v>3</v>
      </c>
      <c r="X393" s="674" t="s">
        <v>4788</v>
      </c>
      <c r="Y393" s="672">
        <v>2</v>
      </c>
      <c r="Z393" s="678" t="s">
        <v>1052</v>
      </c>
      <c r="AA393" s="678">
        <v>6</v>
      </c>
      <c r="AB393" s="679" t="s">
        <v>1047</v>
      </c>
      <c r="AC393" s="679">
        <v>6</v>
      </c>
      <c r="AD393" s="680" t="s">
        <v>40</v>
      </c>
      <c r="AE393" s="680"/>
      <c r="AF393" s="681" t="s">
        <v>40</v>
      </c>
      <c r="AG393" s="681"/>
      <c r="AH393" s="18" t="s">
        <v>40</v>
      </c>
      <c r="AI393" s="18"/>
      <c r="AJ393" s="184" t="s">
        <v>40</v>
      </c>
      <c r="AK393" s="184"/>
      <c r="AL393" s="677" t="s">
        <v>40</v>
      </c>
      <c r="AM393" s="677"/>
    </row>
    <row r="394" spans="1:39" ht="12.75">
      <c r="A394" s="831" t="s">
        <v>3323</v>
      </c>
      <c r="B394" s="71" t="s">
        <v>4835</v>
      </c>
      <c r="C394" s="680">
        <v>1</v>
      </c>
      <c r="D394" s="54" t="e">
        <f t="shared" ca="1" si="41"/>
        <v>#VALUE!</v>
      </c>
      <c r="E394" s="54" t="str">
        <f ca="1">IFERROR(VLOOKUP(P394,Cennik!$A$4:$B488, 2, FALSE()) * Q394 + VLOOKUP(R394,Cennik!$A$4:$B488, 2, FALSE()) * S394 + VLOOKUP(T394,Cennik!$A$4:$B488, 2, FALSE()) * U394 + VLOOKUP(V394,Cennik!$A$4:$B488, 2, FALSE()) * W394 + VLOOKUP(X394,Cennik!$A$4:$B488, 2, FALSE()) * Y394 + VLOOKUP(Z394,Cennik!$A$4:$B488, 2, FALSE()) * AA394 + VLOOKUP(AB394,Cennik!$A$4:$B488, 2, FALSE()) * AC394 + VLOOKUP(AD394,Cennik!$A$4:$B488, 2, FALSE()) * AE394 + VLOOKUP(AF394,Cennik!$A$4:$B488, 2, FALSE()) * AG394 + VLOOKUP(AH394,Cennik!$A$4:$B488, 2, FALSE()) * AI394 + VLOOKUP(AJ394,Cennik!$A$4:$B488, 2, FALSE()) * AK394 + VLOOKUP(AL394,Cennik!$A$4:$B488, 2, FALSE()) * AM394 + VLOOKUP("Stamina",Cennik!$A$4:$B488,2,FALSE()) * L394,"Brak wartości")</f>
        <v>Brak wartości</v>
      </c>
      <c r="F394" s="18" t="s">
        <v>4814</v>
      </c>
      <c r="G394" s="18">
        <v>1</v>
      </c>
      <c r="H394" s="18" t="s">
        <v>4506</v>
      </c>
      <c r="I394" s="45" t="s">
        <v>4836</v>
      </c>
      <c r="J394" s="18">
        <v>15</v>
      </c>
      <c r="K394" s="18">
        <v>10</v>
      </c>
      <c r="L394" s="18">
        <v>40</v>
      </c>
      <c r="M394" s="18" t="s">
        <v>12688</v>
      </c>
      <c r="N394" s="676"/>
      <c r="O394" s="676"/>
      <c r="P394" s="184" t="s">
        <v>6756</v>
      </c>
      <c r="Q394" s="184">
        <v>1</v>
      </c>
      <c r="R394" s="677" t="s">
        <v>12067</v>
      </c>
      <c r="S394" s="677">
        <v>1</v>
      </c>
      <c r="T394" s="675" t="s">
        <v>5886</v>
      </c>
      <c r="U394" s="675">
        <v>2</v>
      </c>
      <c r="V394" s="675" t="s">
        <v>4575</v>
      </c>
      <c r="W394" s="675">
        <v>3</v>
      </c>
      <c r="X394" s="674" t="s">
        <v>4788</v>
      </c>
      <c r="Y394" s="672">
        <v>2</v>
      </c>
      <c r="Z394" s="678" t="s">
        <v>1052</v>
      </c>
      <c r="AA394" s="678">
        <v>6</v>
      </c>
      <c r="AB394" s="679" t="s">
        <v>1047</v>
      </c>
      <c r="AC394" s="679">
        <v>6</v>
      </c>
      <c r="AD394" s="680" t="s">
        <v>40</v>
      </c>
      <c r="AE394" s="680"/>
      <c r="AF394" s="681" t="s">
        <v>40</v>
      </c>
      <c r="AG394" s="681"/>
      <c r="AH394" s="18" t="s">
        <v>40</v>
      </c>
      <c r="AI394" s="18"/>
      <c r="AJ394" s="184" t="s">
        <v>40</v>
      </c>
      <c r="AK394" s="184"/>
      <c r="AL394" s="677" t="s">
        <v>40</v>
      </c>
      <c r="AM394" s="677"/>
    </row>
    <row r="395" spans="1:39" ht="12.75">
      <c r="A395" s="831" t="s">
        <v>3323</v>
      </c>
      <c r="B395" s="71" t="s">
        <v>4839</v>
      </c>
      <c r="C395" s="680">
        <v>1</v>
      </c>
      <c r="D395" s="54" t="e">
        <f t="shared" ca="1" si="41"/>
        <v>#VALUE!</v>
      </c>
      <c r="E395" s="54" t="str">
        <f ca="1">IFERROR(VLOOKUP(P395,Cennik!$A$4:$B488, 2, FALSE()) * Q395 + VLOOKUP(R395,Cennik!$A$4:$B488, 2, FALSE()) * S395 + VLOOKUP(T395,Cennik!$A$4:$B488, 2, FALSE()) * U395 + VLOOKUP(V395,Cennik!$A$4:$B488, 2, FALSE()) * W395 + VLOOKUP(X395,Cennik!$A$4:$B488, 2, FALSE()) * Y395 + VLOOKUP(Z395,Cennik!$A$4:$B488, 2, FALSE()) * AA395 + VLOOKUP(AB395,Cennik!$A$4:$B488, 2, FALSE()) * AC395 + VLOOKUP(AD395,Cennik!$A$4:$B488, 2, FALSE()) * AE395 + VLOOKUP(AF395,Cennik!$A$4:$B488, 2, FALSE()) * AG395 + VLOOKUP(AH395,Cennik!$A$4:$B488, 2, FALSE()) * AI395 + VLOOKUP(AJ395,Cennik!$A$4:$B488, 2, FALSE()) * AK395 + VLOOKUP(AL395,Cennik!$A$4:$B488, 2, FALSE()) * AM395 + VLOOKUP("Stamina",Cennik!$A$4:$B488,2,FALSE()) * L395,"Brak wartości")</f>
        <v>Brak wartości</v>
      </c>
      <c r="F395" s="18" t="s">
        <v>4814</v>
      </c>
      <c r="G395" s="18">
        <v>1</v>
      </c>
      <c r="H395" s="18" t="s">
        <v>4506</v>
      </c>
      <c r="I395" s="45" t="s">
        <v>4840</v>
      </c>
      <c r="J395" s="18">
        <v>15</v>
      </c>
      <c r="K395" s="18">
        <v>10</v>
      </c>
      <c r="L395" s="18">
        <v>40</v>
      </c>
      <c r="M395" s="18" t="s">
        <v>12688</v>
      </c>
      <c r="N395" s="676"/>
      <c r="O395" s="676"/>
      <c r="P395" s="184" t="s">
        <v>6756</v>
      </c>
      <c r="Q395" s="184">
        <v>1</v>
      </c>
      <c r="R395" s="677" t="s">
        <v>12067</v>
      </c>
      <c r="S395" s="677">
        <v>1</v>
      </c>
      <c r="T395" s="675" t="s">
        <v>5886</v>
      </c>
      <c r="U395" s="675">
        <v>2</v>
      </c>
      <c r="V395" s="675" t="s">
        <v>4575</v>
      </c>
      <c r="W395" s="675">
        <v>3</v>
      </c>
      <c r="X395" s="674" t="s">
        <v>4788</v>
      </c>
      <c r="Y395" s="672">
        <v>2</v>
      </c>
      <c r="Z395" s="678" t="s">
        <v>1052</v>
      </c>
      <c r="AA395" s="678">
        <v>6</v>
      </c>
      <c r="AB395" s="679" t="s">
        <v>1047</v>
      </c>
      <c r="AC395" s="679">
        <v>6</v>
      </c>
      <c r="AD395" s="680" t="s">
        <v>40</v>
      </c>
      <c r="AE395" s="680"/>
      <c r="AF395" s="681" t="s">
        <v>40</v>
      </c>
      <c r="AG395" s="681"/>
      <c r="AH395" s="18" t="s">
        <v>40</v>
      </c>
      <c r="AI395" s="18"/>
      <c r="AJ395" s="184" t="s">
        <v>40</v>
      </c>
      <c r="AK395" s="184"/>
      <c r="AL395" s="677" t="s">
        <v>40</v>
      </c>
      <c r="AM395" s="677"/>
    </row>
    <row r="396" spans="1:39" ht="12.75">
      <c r="A396" s="831" t="s">
        <v>3323</v>
      </c>
      <c r="B396" s="71" t="s">
        <v>4843</v>
      </c>
      <c r="C396" s="680">
        <v>1</v>
      </c>
      <c r="D396" s="54" t="e">
        <f t="shared" ca="1" si="41"/>
        <v>#VALUE!</v>
      </c>
      <c r="E396" s="54" t="str">
        <f ca="1">IFERROR(VLOOKUP(P396,Cennik!$A$4:$B488, 2, FALSE()) * Q396 + VLOOKUP(R396,Cennik!$A$4:$B488, 2, FALSE()) * S396 + VLOOKUP(T396,Cennik!$A$4:$B488, 2, FALSE()) * U396 + VLOOKUP(V396,Cennik!$A$4:$B488, 2, FALSE()) * W396 + VLOOKUP(X396,Cennik!$A$4:$B488, 2, FALSE()) * Y396 + VLOOKUP(Z396,Cennik!$A$4:$B488, 2, FALSE()) * AA396 + VLOOKUP(AB396,Cennik!$A$4:$B488, 2, FALSE()) * AC396 + VLOOKUP(AD396,Cennik!$A$4:$B488, 2, FALSE()) * AE396 + VLOOKUP(AF396,Cennik!$A$4:$B488, 2, FALSE()) * AG396 + VLOOKUP(AH396,Cennik!$A$4:$B488, 2, FALSE()) * AI396 + VLOOKUP(AJ396,Cennik!$A$4:$B488, 2, FALSE()) * AK396 + VLOOKUP(AL396,Cennik!$A$4:$B488, 2, FALSE()) * AM396 + VLOOKUP("Stamina",Cennik!$A$4:$B488,2,FALSE()) * L396,"Brak wartości")</f>
        <v>Brak wartości</v>
      </c>
      <c r="F396" s="18" t="s">
        <v>4814</v>
      </c>
      <c r="G396" s="18">
        <v>1</v>
      </c>
      <c r="H396" s="18" t="s">
        <v>4506</v>
      </c>
      <c r="I396" s="18" t="s">
        <v>4844</v>
      </c>
      <c r="J396" s="18">
        <v>15</v>
      </c>
      <c r="K396" s="18">
        <v>10</v>
      </c>
      <c r="L396" s="18">
        <v>40</v>
      </c>
      <c r="M396" s="18" t="s">
        <v>12688</v>
      </c>
      <c r="N396" s="676"/>
      <c r="O396" s="676"/>
      <c r="P396" s="184" t="s">
        <v>6756</v>
      </c>
      <c r="Q396" s="184">
        <v>1</v>
      </c>
      <c r="R396" s="677" t="s">
        <v>12067</v>
      </c>
      <c r="S396" s="677">
        <v>1</v>
      </c>
      <c r="T396" s="675" t="s">
        <v>5886</v>
      </c>
      <c r="U396" s="675">
        <v>2</v>
      </c>
      <c r="V396" s="675" t="s">
        <v>4575</v>
      </c>
      <c r="W396" s="675">
        <v>3</v>
      </c>
      <c r="X396" s="674" t="s">
        <v>4788</v>
      </c>
      <c r="Y396" s="672">
        <v>2</v>
      </c>
      <c r="Z396" s="678" t="s">
        <v>1052</v>
      </c>
      <c r="AA396" s="678">
        <v>6</v>
      </c>
      <c r="AB396" s="679" t="s">
        <v>1047</v>
      </c>
      <c r="AC396" s="679">
        <v>6</v>
      </c>
      <c r="AD396" s="680" t="s">
        <v>40</v>
      </c>
      <c r="AE396" s="680"/>
      <c r="AF396" s="681" t="s">
        <v>40</v>
      </c>
      <c r="AG396" s="681"/>
      <c r="AH396" s="18" t="s">
        <v>40</v>
      </c>
      <c r="AI396" s="18"/>
      <c r="AJ396" s="184" t="s">
        <v>40</v>
      </c>
      <c r="AK396" s="184"/>
      <c r="AL396" s="677" t="s">
        <v>40</v>
      </c>
      <c r="AM396" s="677"/>
    </row>
    <row r="397" spans="1:39" ht="12.75">
      <c r="A397" s="788"/>
      <c r="B397" s="788"/>
      <c r="C397" s="788"/>
      <c r="D397" s="788"/>
      <c r="E397" s="788"/>
      <c r="F397" s="788"/>
      <c r="G397" s="788"/>
      <c r="H397" s="788"/>
      <c r="I397" s="788"/>
      <c r="J397" s="788"/>
      <c r="K397" s="788"/>
      <c r="L397" s="788"/>
      <c r="M397" s="788"/>
      <c r="N397" s="788"/>
      <c r="O397" s="788"/>
      <c r="P397" s="788"/>
      <c r="Q397" s="788"/>
      <c r="R397" s="788"/>
      <c r="S397" s="788"/>
      <c r="T397" s="788"/>
      <c r="U397" s="788"/>
      <c r="V397" s="788"/>
      <c r="W397" s="788"/>
      <c r="X397" s="788"/>
      <c r="Y397" s="788"/>
      <c r="Z397" s="788"/>
      <c r="AA397" s="788"/>
      <c r="AB397" s="788"/>
      <c r="AC397" s="788"/>
      <c r="AD397" s="788"/>
      <c r="AE397" s="788"/>
      <c r="AF397" s="788"/>
      <c r="AG397" s="788"/>
      <c r="AH397" s="788"/>
      <c r="AI397" s="788"/>
      <c r="AJ397" s="788"/>
      <c r="AK397" s="788"/>
      <c r="AL397" s="788"/>
      <c r="AM397" s="788"/>
    </row>
    <row r="398" spans="1:39" ht="12.75">
      <c r="A398" s="831" t="s">
        <v>3323</v>
      </c>
      <c r="B398" s="792" t="s">
        <v>4891</v>
      </c>
      <c r="C398" s="680">
        <v>2</v>
      </c>
      <c r="D398" s="54" t="e">
        <f t="shared" ref="D398:D403" ca="1" si="42">E398/G398</f>
        <v>#VALUE!</v>
      </c>
      <c r="E398" s="54" t="str">
        <f ca="1">IFERROR(VLOOKUP(P398,Cennik!$A$4:$B488, 2, FALSE()) * Q398 + VLOOKUP(R398,Cennik!$A$4:$B488, 2, FALSE()) * S398 + VLOOKUP(T398,Cennik!$A$4:$B488, 2, FALSE()) * U398 + VLOOKUP(V398,Cennik!$A$4:$B488, 2, FALSE()) * W398 + VLOOKUP(X398,Cennik!$A$4:$B488, 2, FALSE()) * Y398 + VLOOKUP(Z398,Cennik!$A$4:$B488, 2, FALSE()) * AA398 + VLOOKUP(AB398,Cennik!$A$4:$B488, 2, FALSE()) * AC398 + VLOOKUP(AD398,Cennik!$A$4:$B488, 2, FALSE()) * AE398 + VLOOKUP(AF398,Cennik!$A$4:$B488, 2, FALSE()) * AG398 + VLOOKUP(AH398,Cennik!$A$4:$B488, 2, FALSE()) * AI398 + VLOOKUP(AJ398,Cennik!$A$4:$B488, 2, FALSE()) * AK398 + VLOOKUP(AL398,Cennik!$A$4:$B488, 2, FALSE()) * AM398 + VLOOKUP("Stamina",Cennik!$A$4:$B488,2,FALSE()) * L398,"Brak wartości")</f>
        <v>Brak wartości</v>
      </c>
      <c r="F398" s="18" t="s">
        <v>4892</v>
      </c>
      <c r="G398" s="18">
        <v>1</v>
      </c>
      <c r="H398" s="18" t="s">
        <v>4506</v>
      </c>
      <c r="I398" s="18" t="s">
        <v>4893</v>
      </c>
      <c r="J398" s="18">
        <v>18</v>
      </c>
      <c r="K398" s="18">
        <v>10</v>
      </c>
      <c r="L398" s="18">
        <v>50</v>
      </c>
      <c r="M398" s="18" t="s">
        <v>12688</v>
      </c>
      <c r="N398" s="676"/>
      <c r="O398" s="676"/>
      <c r="P398" s="184" t="s">
        <v>6756</v>
      </c>
      <c r="Q398" s="184">
        <v>1</v>
      </c>
      <c r="R398" s="677" t="s">
        <v>6796</v>
      </c>
      <c r="S398" s="677">
        <v>1</v>
      </c>
      <c r="T398" s="675" t="s">
        <v>5886</v>
      </c>
      <c r="U398" s="675">
        <v>2</v>
      </c>
      <c r="V398" s="675" t="s">
        <v>4575</v>
      </c>
      <c r="W398" s="675">
        <v>4</v>
      </c>
      <c r="X398" s="674" t="s">
        <v>4788</v>
      </c>
      <c r="Y398" s="672">
        <v>3</v>
      </c>
      <c r="Z398" s="678" t="s">
        <v>1206</v>
      </c>
      <c r="AA398" s="678">
        <v>6</v>
      </c>
      <c r="AB398" s="679" t="s">
        <v>1047</v>
      </c>
      <c r="AC398" s="679">
        <v>8</v>
      </c>
      <c r="AD398" s="680" t="s">
        <v>4793</v>
      </c>
      <c r="AE398" s="680">
        <v>1</v>
      </c>
      <c r="AF398" s="681" t="s">
        <v>40</v>
      </c>
      <c r="AG398" s="681"/>
      <c r="AH398" s="18" t="s">
        <v>40</v>
      </c>
      <c r="AI398" s="18"/>
      <c r="AJ398" s="184" t="s">
        <v>40</v>
      </c>
      <c r="AK398" s="184"/>
      <c r="AL398" s="677" t="s">
        <v>40</v>
      </c>
      <c r="AM398" s="677"/>
    </row>
    <row r="399" spans="1:39" ht="12.75">
      <c r="A399" s="831" t="s">
        <v>3323</v>
      </c>
      <c r="B399" s="792" t="s">
        <v>4896</v>
      </c>
      <c r="C399" s="680">
        <v>2</v>
      </c>
      <c r="D399" s="54" t="e">
        <f t="shared" ca="1" si="42"/>
        <v>#VALUE!</v>
      </c>
      <c r="E399" s="54" t="str">
        <f ca="1">IFERROR(VLOOKUP(P399,Cennik!$A$4:$B488, 2, FALSE()) * Q399 + VLOOKUP(R399,Cennik!$A$4:$B488, 2, FALSE()) * S399 + VLOOKUP(T399,Cennik!$A$4:$B488, 2, FALSE()) * U399 + VLOOKUP(V399,Cennik!$A$4:$B488, 2, FALSE()) * W399 + VLOOKUP(X399,Cennik!$A$4:$B488, 2, FALSE()) * Y399 + VLOOKUP(Z399,Cennik!$A$4:$B488, 2, FALSE()) * AA399 + VLOOKUP(AB399,Cennik!$A$4:$B488, 2, FALSE()) * AC399 + VLOOKUP(AD399,Cennik!$A$4:$B488, 2, FALSE()) * AE399 + VLOOKUP(AF399,Cennik!$A$4:$B488, 2, FALSE()) * AG399 + VLOOKUP(AH399,Cennik!$A$4:$B488, 2, FALSE()) * AI399 + VLOOKUP(AJ399,Cennik!$A$4:$B488, 2, FALSE()) * AK399 + VLOOKUP(AL399,Cennik!$A$4:$B488, 2, FALSE()) * AM399 + VLOOKUP("Stamina",Cennik!$A$4:$B488,2,FALSE()) * L399,"Brak wartości")</f>
        <v>Brak wartości</v>
      </c>
      <c r="F399" s="18" t="s">
        <v>4892</v>
      </c>
      <c r="G399" s="18">
        <v>1</v>
      </c>
      <c r="H399" s="18" t="s">
        <v>4506</v>
      </c>
      <c r="I399" s="18" t="s">
        <v>4897</v>
      </c>
      <c r="J399" s="18">
        <v>18</v>
      </c>
      <c r="K399" s="18">
        <v>10</v>
      </c>
      <c r="L399" s="18">
        <v>50</v>
      </c>
      <c r="M399" s="18" t="s">
        <v>12688</v>
      </c>
      <c r="N399" s="676"/>
      <c r="O399" s="676"/>
      <c r="P399" s="184" t="s">
        <v>6756</v>
      </c>
      <c r="Q399" s="184">
        <v>1</v>
      </c>
      <c r="R399" s="677" t="s">
        <v>6796</v>
      </c>
      <c r="S399" s="677">
        <v>1</v>
      </c>
      <c r="T399" s="675" t="s">
        <v>5886</v>
      </c>
      <c r="U399" s="675">
        <v>2</v>
      </c>
      <c r="V399" s="675" t="s">
        <v>4575</v>
      </c>
      <c r="W399" s="675">
        <v>4</v>
      </c>
      <c r="X399" s="674" t="s">
        <v>4788</v>
      </c>
      <c r="Y399" s="672">
        <v>3</v>
      </c>
      <c r="Z399" s="678" t="s">
        <v>1206</v>
      </c>
      <c r="AA399" s="678">
        <v>6</v>
      </c>
      <c r="AB399" s="679" t="s">
        <v>1047</v>
      </c>
      <c r="AC399" s="679">
        <v>8</v>
      </c>
      <c r="AD399" s="680" t="s">
        <v>4793</v>
      </c>
      <c r="AE399" s="680">
        <v>1</v>
      </c>
      <c r="AF399" s="681" t="s">
        <v>40</v>
      </c>
      <c r="AG399" s="681"/>
      <c r="AH399" s="18" t="s">
        <v>40</v>
      </c>
      <c r="AI399" s="18"/>
      <c r="AJ399" s="184" t="s">
        <v>40</v>
      </c>
      <c r="AK399" s="184"/>
      <c r="AL399" s="677" t="s">
        <v>40</v>
      </c>
      <c r="AM399" s="677"/>
    </row>
    <row r="400" spans="1:39" ht="12.75">
      <c r="A400" s="831" t="s">
        <v>3323</v>
      </c>
      <c r="B400" s="792" t="s">
        <v>4900</v>
      </c>
      <c r="C400" s="680">
        <v>2</v>
      </c>
      <c r="D400" s="54" t="e">
        <f t="shared" ca="1" si="42"/>
        <v>#VALUE!</v>
      </c>
      <c r="E400" s="54" t="str">
        <f ca="1">IFERROR(VLOOKUP(P400,Cennik!$A$4:$B488, 2, FALSE()) * Q400 + VLOOKUP(R400,Cennik!$A$4:$B488, 2, FALSE()) * S400 + VLOOKUP(T400,Cennik!$A$4:$B488, 2, FALSE()) * U400 + VLOOKUP(V400,Cennik!$A$4:$B488, 2, FALSE()) * W400 + VLOOKUP(X400,Cennik!$A$4:$B488, 2, FALSE()) * Y400 + VLOOKUP(Z400,Cennik!$A$4:$B488, 2, FALSE()) * AA400 + VLOOKUP(AB400,Cennik!$A$4:$B488, 2, FALSE()) * AC400 + VLOOKUP(AD400,Cennik!$A$4:$B488, 2, FALSE()) * AE400 + VLOOKUP(AF400,Cennik!$A$4:$B488, 2, FALSE()) * AG400 + VLOOKUP(AH400,Cennik!$A$4:$B488, 2, FALSE()) * AI400 + VLOOKUP(AJ400,Cennik!$A$4:$B488, 2, FALSE()) * AK400 + VLOOKUP(AL400,Cennik!$A$4:$B488, 2, FALSE()) * AM400 + VLOOKUP("Stamina",Cennik!$A$4:$B488,2,FALSE()) * L400,"Brak wartości")</f>
        <v>Brak wartości</v>
      </c>
      <c r="F400" s="18" t="s">
        <v>4892</v>
      </c>
      <c r="G400" s="18">
        <v>1</v>
      </c>
      <c r="H400" s="18" t="s">
        <v>4506</v>
      </c>
      <c r="I400" s="18" t="s">
        <v>4901</v>
      </c>
      <c r="J400" s="18">
        <v>18</v>
      </c>
      <c r="K400" s="18">
        <v>10</v>
      </c>
      <c r="L400" s="18">
        <v>50</v>
      </c>
      <c r="M400" s="18" t="s">
        <v>12688</v>
      </c>
      <c r="N400" s="676"/>
      <c r="O400" s="676"/>
      <c r="P400" s="184" t="s">
        <v>6756</v>
      </c>
      <c r="Q400" s="184">
        <v>1</v>
      </c>
      <c r="R400" s="677" t="s">
        <v>6796</v>
      </c>
      <c r="S400" s="677">
        <v>1</v>
      </c>
      <c r="T400" s="675" t="s">
        <v>5886</v>
      </c>
      <c r="U400" s="675">
        <v>2</v>
      </c>
      <c r="V400" s="675" t="s">
        <v>4575</v>
      </c>
      <c r="W400" s="675">
        <v>4</v>
      </c>
      <c r="X400" s="674" t="s">
        <v>4788</v>
      </c>
      <c r="Y400" s="672">
        <v>3</v>
      </c>
      <c r="Z400" s="678" t="s">
        <v>1206</v>
      </c>
      <c r="AA400" s="678">
        <v>6</v>
      </c>
      <c r="AB400" s="679" t="s">
        <v>1047</v>
      </c>
      <c r="AC400" s="679">
        <v>8</v>
      </c>
      <c r="AD400" s="680" t="s">
        <v>4793</v>
      </c>
      <c r="AE400" s="680">
        <v>1</v>
      </c>
      <c r="AF400" s="681" t="s">
        <v>40</v>
      </c>
      <c r="AG400" s="681"/>
      <c r="AH400" s="18" t="s">
        <v>40</v>
      </c>
      <c r="AI400" s="18"/>
      <c r="AJ400" s="184" t="s">
        <v>40</v>
      </c>
      <c r="AK400" s="184"/>
      <c r="AL400" s="677" t="s">
        <v>40</v>
      </c>
      <c r="AM400" s="677"/>
    </row>
    <row r="401" spans="1:39" ht="12.75">
      <c r="A401" s="831" t="s">
        <v>3323</v>
      </c>
      <c r="B401" s="792" t="s">
        <v>4904</v>
      </c>
      <c r="C401" s="680">
        <v>2</v>
      </c>
      <c r="D401" s="54" t="e">
        <f t="shared" ca="1" si="42"/>
        <v>#VALUE!</v>
      </c>
      <c r="E401" s="54" t="str">
        <f ca="1">IFERROR(VLOOKUP(P401,Cennik!$A$4:$B488, 2, FALSE()) * Q401 + VLOOKUP(R401,Cennik!$A$4:$B488, 2, FALSE()) * S401 + VLOOKUP(T401,Cennik!$A$4:$B488, 2, FALSE()) * U401 + VLOOKUP(V401,Cennik!$A$4:$B488, 2, FALSE()) * W401 + VLOOKUP(X401,Cennik!$A$4:$B488, 2, FALSE()) * Y401 + VLOOKUP(Z401,Cennik!$A$4:$B488, 2, FALSE()) * AA401 + VLOOKUP(AB401,Cennik!$A$4:$B488, 2, FALSE()) * AC401 + VLOOKUP(AD401,Cennik!$A$4:$B488, 2, FALSE()) * AE401 + VLOOKUP(AF401,Cennik!$A$4:$B488, 2, FALSE()) * AG401 + VLOOKUP(AH401,Cennik!$A$4:$B488, 2, FALSE()) * AI401 + VLOOKUP(AJ401,Cennik!$A$4:$B488, 2, FALSE()) * AK401 + VLOOKUP(AL401,Cennik!$A$4:$B488, 2, FALSE()) * AM401 + VLOOKUP("Stamina",Cennik!$A$4:$B488,2,FALSE()) * L401,"Brak wartości")</f>
        <v>Brak wartości</v>
      </c>
      <c r="F401" s="18" t="s">
        <v>4892</v>
      </c>
      <c r="G401" s="18">
        <v>1</v>
      </c>
      <c r="H401" s="18" t="s">
        <v>4506</v>
      </c>
      <c r="I401" s="18" t="s">
        <v>4905</v>
      </c>
      <c r="J401" s="18">
        <v>18</v>
      </c>
      <c r="K401" s="18">
        <v>10</v>
      </c>
      <c r="L401" s="18">
        <v>50</v>
      </c>
      <c r="M401" s="18" t="s">
        <v>12688</v>
      </c>
      <c r="N401" s="676"/>
      <c r="O401" s="676"/>
      <c r="P401" s="184" t="s">
        <v>6756</v>
      </c>
      <c r="Q401" s="184">
        <v>1</v>
      </c>
      <c r="R401" s="677" t="s">
        <v>6796</v>
      </c>
      <c r="S401" s="677">
        <v>1</v>
      </c>
      <c r="T401" s="675" t="s">
        <v>5886</v>
      </c>
      <c r="U401" s="675">
        <v>2</v>
      </c>
      <c r="V401" s="675" t="s">
        <v>4575</v>
      </c>
      <c r="W401" s="675">
        <v>4</v>
      </c>
      <c r="X401" s="674" t="s">
        <v>4788</v>
      </c>
      <c r="Y401" s="672">
        <v>3</v>
      </c>
      <c r="Z401" s="678" t="s">
        <v>1206</v>
      </c>
      <c r="AA401" s="678">
        <v>6</v>
      </c>
      <c r="AB401" s="679" t="s">
        <v>1047</v>
      </c>
      <c r="AC401" s="679">
        <v>8</v>
      </c>
      <c r="AD401" s="680" t="s">
        <v>4793</v>
      </c>
      <c r="AE401" s="680">
        <v>1</v>
      </c>
      <c r="AF401" s="681" t="s">
        <v>40</v>
      </c>
      <c r="AG401" s="681"/>
      <c r="AH401" s="18" t="s">
        <v>40</v>
      </c>
      <c r="AI401" s="18"/>
      <c r="AJ401" s="184" t="s">
        <v>40</v>
      </c>
      <c r="AK401" s="184"/>
      <c r="AL401" s="677" t="s">
        <v>40</v>
      </c>
      <c r="AM401" s="677"/>
    </row>
    <row r="402" spans="1:39" ht="12.75">
      <c r="A402" s="831" t="s">
        <v>3323</v>
      </c>
      <c r="B402" s="792" t="s">
        <v>4908</v>
      </c>
      <c r="C402" s="680">
        <v>2</v>
      </c>
      <c r="D402" s="54" t="e">
        <f t="shared" ca="1" si="42"/>
        <v>#VALUE!</v>
      </c>
      <c r="E402" s="54" t="str">
        <f ca="1">IFERROR(VLOOKUP(P402,Cennik!$A$4:$B488, 2, FALSE()) * Q402 + VLOOKUP(R402,Cennik!$A$4:$B488, 2, FALSE()) * S402 + VLOOKUP(T402,Cennik!$A$4:$B488, 2, FALSE()) * U402 + VLOOKUP(V402,Cennik!$A$4:$B488, 2, FALSE()) * W402 + VLOOKUP(X402,Cennik!$A$4:$B488, 2, FALSE()) * Y402 + VLOOKUP(Z402,Cennik!$A$4:$B488, 2, FALSE()) * AA402 + VLOOKUP(AB402,Cennik!$A$4:$B488, 2, FALSE()) * AC402 + VLOOKUP(AD402,Cennik!$A$4:$B488, 2, FALSE()) * AE402 + VLOOKUP(AF402,Cennik!$A$4:$B488, 2, FALSE()) * AG402 + VLOOKUP(AH402,Cennik!$A$4:$B488, 2, FALSE()) * AI402 + VLOOKUP(AJ402,Cennik!$A$4:$B488, 2, FALSE()) * AK402 + VLOOKUP(AL402,Cennik!$A$4:$B488, 2, FALSE()) * AM402 + VLOOKUP("Stamina",Cennik!$A$4:$B488,2,FALSE()) * L402,"Brak wartości")</f>
        <v>Brak wartości</v>
      </c>
      <c r="F402" s="18" t="s">
        <v>4892</v>
      </c>
      <c r="G402" s="18">
        <v>1</v>
      </c>
      <c r="H402" s="18" t="s">
        <v>4506</v>
      </c>
      <c r="I402" s="18" t="s">
        <v>4909</v>
      </c>
      <c r="J402" s="18">
        <v>18</v>
      </c>
      <c r="K402" s="18">
        <v>10</v>
      </c>
      <c r="L402" s="18">
        <v>50</v>
      </c>
      <c r="M402" s="18" t="s">
        <v>12688</v>
      </c>
      <c r="N402" s="676"/>
      <c r="O402" s="676"/>
      <c r="P402" s="184" t="s">
        <v>6756</v>
      </c>
      <c r="Q402" s="184">
        <v>1</v>
      </c>
      <c r="R402" s="677" t="s">
        <v>6796</v>
      </c>
      <c r="S402" s="677">
        <v>1</v>
      </c>
      <c r="T402" s="675" t="s">
        <v>5886</v>
      </c>
      <c r="U402" s="675">
        <v>2</v>
      </c>
      <c r="V402" s="675" t="s">
        <v>4575</v>
      </c>
      <c r="W402" s="675">
        <v>4</v>
      </c>
      <c r="X402" s="674" t="s">
        <v>4788</v>
      </c>
      <c r="Y402" s="672">
        <v>3</v>
      </c>
      <c r="Z402" s="678" t="s">
        <v>1206</v>
      </c>
      <c r="AA402" s="678">
        <v>6</v>
      </c>
      <c r="AB402" s="679" t="s">
        <v>1047</v>
      </c>
      <c r="AC402" s="679">
        <v>8</v>
      </c>
      <c r="AD402" s="680" t="s">
        <v>4793</v>
      </c>
      <c r="AE402" s="680">
        <v>1</v>
      </c>
      <c r="AF402" s="681" t="s">
        <v>40</v>
      </c>
      <c r="AG402" s="681"/>
      <c r="AH402" s="18" t="s">
        <v>40</v>
      </c>
      <c r="AI402" s="18"/>
      <c r="AJ402" s="184" t="s">
        <v>40</v>
      </c>
      <c r="AK402" s="184"/>
      <c r="AL402" s="677" t="s">
        <v>40</v>
      </c>
      <c r="AM402" s="677"/>
    </row>
    <row r="403" spans="1:39" ht="12.75">
      <c r="A403" s="831" t="s">
        <v>3323</v>
      </c>
      <c r="B403" s="792" t="s">
        <v>4912</v>
      </c>
      <c r="C403" s="680">
        <v>2</v>
      </c>
      <c r="D403" s="54" t="e">
        <f t="shared" ca="1" si="42"/>
        <v>#VALUE!</v>
      </c>
      <c r="E403" s="54" t="str">
        <f ca="1">IFERROR(VLOOKUP(P403,Cennik!$A$4:$B488, 2, FALSE()) * Q403 + VLOOKUP(R403,Cennik!$A$4:$B488, 2, FALSE()) * S403 + VLOOKUP(T403,Cennik!$A$4:$B488, 2, FALSE()) * U403 + VLOOKUP(V403,Cennik!$A$4:$B488, 2, FALSE()) * W403 + VLOOKUP(X403,Cennik!$A$4:$B488, 2, FALSE()) * Y403 + VLOOKUP(Z403,Cennik!$A$4:$B488, 2, FALSE()) * AA403 + VLOOKUP(AB403,Cennik!$A$4:$B488, 2, FALSE()) * AC403 + VLOOKUP(AD403,Cennik!$A$4:$B488, 2, FALSE()) * AE403 + VLOOKUP(AF403,Cennik!$A$4:$B488, 2, FALSE()) * AG403 + VLOOKUP(AH403,Cennik!$A$4:$B488, 2, FALSE()) * AI403 + VLOOKUP(AJ403,Cennik!$A$4:$B488, 2, FALSE()) * AK403 + VLOOKUP(AL403,Cennik!$A$4:$B488, 2, FALSE()) * AM403 + VLOOKUP("Stamina",Cennik!$A$4:$B488,2,FALSE()) * L403,"Brak wartości")</f>
        <v>Brak wartości</v>
      </c>
      <c r="F403" s="18" t="s">
        <v>4892</v>
      </c>
      <c r="G403" s="18">
        <v>1</v>
      </c>
      <c r="H403" s="18" t="s">
        <v>4506</v>
      </c>
      <c r="I403" s="18" t="s">
        <v>4913</v>
      </c>
      <c r="J403" s="18">
        <v>18</v>
      </c>
      <c r="K403" s="18">
        <v>10</v>
      </c>
      <c r="L403" s="18">
        <v>50</v>
      </c>
      <c r="M403" s="18" t="s">
        <v>12688</v>
      </c>
      <c r="N403" s="676"/>
      <c r="O403" s="676"/>
      <c r="P403" s="184" t="s">
        <v>6756</v>
      </c>
      <c r="Q403" s="184">
        <v>1</v>
      </c>
      <c r="R403" s="677" t="s">
        <v>6796</v>
      </c>
      <c r="S403" s="677">
        <v>1</v>
      </c>
      <c r="T403" s="675" t="s">
        <v>5886</v>
      </c>
      <c r="U403" s="675">
        <v>2</v>
      </c>
      <c r="V403" s="675" t="s">
        <v>4575</v>
      </c>
      <c r="W403" s="675">
        <v>4</v>
      </c>
      <c r="X403" s="674" t="s">
        <v>4788</v>
      </c>
      <c r="Y403" s="672">
        <v>3</v>
      </c>
      <c r="Z403" s="678" t="s">
        <v>1206</v>
      </c>
      <c r="AA403" s="678">
        <v>6</v>
      </c>
      <c r="AB403" s="679" t="s">
        <v>1047</v>
      </c>
      <c r="AC403" s="679">
        <v>8</v>
      </c>
      <c r="AD403" s="680" t="s">
        <v>4793</v>
      </c>
      <c r="AE403" s="680">
        <v>1</v>
      </c>
      <c r="AF403" s="681" t="s">
        <v>40</v>
      </c>
      <c r="AG403" s="681"/>
      <c r="AH403" s="18" t="s">
        <v>40</v>
      </c>
      <c r="AI403" s="18"/>
      <c r="AJ403" s="184" t="s">
        <v>40</v>
      </c>
      <c r="AK403" s="184"/>
      <c r="AL403" s="677" t="s">
        <v>40</v>
      </c>
      <c r="AM403" s="677"/>
    </row>
    <row r="404" spans="1:39" ht="12.75">
      <c r="A404" s="788"/>
      <c r="B404" s="788"/>
      <c r="C404" s="788"/>
      <c r="D404" s="788"/>
      <c r="E404" s="788"/>
      <c r="F404" s="788"/>
      <c r="G404" s="788"/>
      <c r="H404" s="788"/>
      <c r="I404" s="788"/>
      <c r="J404" s="788"/>
      <c r="K404" s="788"/>
      <c r="L404" s="788"/>
      <c r="M404" s="788"/>
      <c r="N404" s="788"/>
      <c r="O404" s="788"/>
      <c r="P404" s="788"/>
      <c r="Q404" s="788"/>
      <c r="R404" s="788"/>
      <c r="S404" s="788"/>
      <c r="T404" s="788"/>
      <c r="U404" s="788"/>
      <c r="V404" s="788"/>
      <c r="W404" s="788"/>
      <c r="X404" s="788"/>
      <c r="Y404" s="788"/>
      <c r="Z404" s="788"/>
      <c r="AA404" s="788"/>
      <c r="AB404" s="788"/>
      <c r="AC404" s="788"/>
      <c r="AD404" s="788"/>
      <c r="AE404" s="788"/>
      <c r="AF404" s="788"/>
      <c r="AG404" s="788"/>
      <c r="AH404" s="788"/>
      <c r="AI404" s="788"/>
      <c r="AJ404" s="788"/>
      <c r="AK404" s="788"/>
      <c r="AL404" s="788"/>
      <c r="AM404" s="788"/>
    </row>
    <row r="405" spans="1:39" ht="12.75">
      <c r="A405" s="831" t="s">
        <v>3323</v>
      </c>
      <c r="B405" s="794" t="s">
        <v>4978</v>
      </c>
      <c r="C405" s="680">
        <v>3</v>
      </c>
      <c r="D405" s="54" t="e">
        <f t="shared" ref="D405:D413" ca="1" si="43">E405/G405</f>
        <v>#VALUE!</v>
      </c>
      <c r="E405" s="54" t="str">
        <f ca="1">IFERROR(VLOOKUP(P405,Cennik!$A$4:$B488, 2, FALSE()) * Q405 + VLOOKUP(R405,Cennik!$A$4:$B488, 2, FALSE()) * S405 + VLOOKUP(T405,Cennik!$A$4:$B488, 2, FALSE()) * U405 + VLOOKUP(V405,Cennik!$A$4:$B488, 2, FALSE()) * W405 + VLOOKUP(X405,Cennik!$A$4:$B488, 2, FALSE()) * Y405 + VLOOKUP(Z405,Cennik!$A$4:$B488, 2, FALSE()) * AA405 + VLOOKUP(AB405,Cennik!$A$4:$B488, 2, FALSE()) * AC405 + VLOOKUP(AD405,Cennik!$A$4:$B488, 2, FALSE()) * AE405 + VLOOKUP(AF405,Cennik!$A$4:$B488, 2, FALSE()) * AG405 + VLOOKUP(AH405,Cennik!$A$4:$B488, 2, FALSE()) * AI405 + VLOOKUP(AJ405,Cennik!$A$4:$B488, 2, FALSE()) * AK405 + VLOOKUP(AL405,Cennik!$A$4:$B488, 2, FALSE()) * AM405 + VLOOKUP("Stamina",Cennik!$A$4:$B488,2,FALSE()) * L405,"Brak wartości")</f>
        <v>Brak wartości</v>
      </c>
      <c r="F405" s="18" t="s">
        <v>4979</v>
      </c>
      <c r="G405" s="18">
        <v>1</v>
      </c>
      <c r="H405" s="18" t="s">
        <v>4506</v>
      </c>
      <c r="I405" s="18" t="s">
        <v>4980</v>
      </c>
      <c r="J405" s="18">
        <v>20</v>
      </c>
      <c r="K405" s="18">
        <v>10</v>
      </c>
      <c r="L405" s="18">
        <v>70</v>
      </c>
      <c r="M405" s="18" t="s">
        <v>12688</v>
      </c>
      <c r="N405" s="676"/>
      <c r="O405" s="676"/>
      <c r="P405" s="184" t="s">
        <v>6756</v>
      </c>
      <c r="Q405" s="184">
        <v>1</v>
      </c>
      <c r="R405" s="677" t="s">
        <v>6820</v>
      </c>
      <c r="S405" s="677">
        <v>1</v>
      </c>
      <c r="T405" s="675" t="s">
        <v>5886</v>
      </c>
      <c r="U405" s="675">
        <v>3</v>
      </c>
      <c r="V405" s="675" t="s">
        <v>4575</v>
      </c>
      <c r="W405" s="675">
        <v>4</v>
      </c>
      <c r="X405" s="674" t="s">
        <v>4788</v>
      </c>
      <c r="Y405" s="672">
        <v>3</v>
      </c>
      <c r="Z405" s="678" t="s">
        <v>1206</v>
      </c>
      <c r="AA405" s="678">
        <v>8</v>
      </c>
      <c r="AB405" s="679" t="s">
        <v>1047</v>
      </c>
      <c r="AC405" s="679">
        <v>10</v>
      </c>
      <c r="AD405" s="680" t="s">
        <v>4793</v>
      </c>
      <c r="AE405" s="680">
        <v>1</v>
      </c>
      <c r="AF405" s="681" t="s">
        <v>4798</v>
      </c>
      <c r="AG405" s="681">
        <v>1</v>
      </c>
      <c r="AH405" s="18" t="s">
        <v>40</v>
      </c>
      <c r="AI405" s="18"/>
      <c r="AJ405" s="184" t="s">
        <v>40</v>
      </c>
      <c r="AK405" s="184"/>
      <c r="AL405" s="677" t="s">
        <v>40</v>
      </c>
      <c r="AM405" s="677"/>
    </row>
    <row r="406" spans="1:39" ht="12.75">
      <c r="A406" s="831" t="s">
        <v>3323</v>
      </c>
      <c r="B406" s="794" t="s">
        <v>4983</v>
      </c>
      <c r="C406" s="680">
        <v>3</v>
      </c>
      <c r="D406" s="54" t="e">
        <f t="shared" ca="1" si="43"/>
        <v>#VALUE!</v>
      </c>
      <c r="E406" s="54" t="str">
        <f ca="1">IFERROR(VLOOKUP(P406,Cennik!$A$4:$B488, 2, FALSE()) * Q406 + VLOOKUP(R406,Cennik!$A$4:$B488, 2, FALSE()) * S406 + VLOOKUP(T406,Cennik!$A$4:$B488, 2, FALSE()) * U406 + VLOOKUP(V406,Cennik!$A$4:$B488, 2, FALSE()) * W406 + VLOOKUP(X406,Cennik!$A$4:$B488, 2, FALSE()) * Y406 + VLOOKUP(Z406,Cennik!$A$4:$B488, 2, FALSE()) * AA406 + VLOOKUP(AB406,Cennik!$A$4:$B488, 2, FALSE()) * AC406 + VLOOKUP(AD406,Cennik!$A$4:$B488, 2, FALSE()) * AE406 + VLOOKUP(AF406,Cennik!$A$4:$B488, 2, FALSE()) * AG406 + VLOOKUP(AH406,Cennik!$A$4:$B488, 2, FALSE()) * AI406 + VLOOKUP(AJ406,Cennik!$A$4:$B488, 2, FALSE()) * AK406 + VLOOKUP(AL406,Cennik!$A$4:$B488, 2, FALSE()) * AM406 + VLOOKUP("Stamina",Cennik!$A$4:$B488,2,FALSE()) * L406,"Brak wartości")</f>
        <v>Brak wartości</v>
      </c>
      <c r="F406" s="18" t="s">
        <v>4979</v>
      </c>
      <c r="G406" s="18">
        <v>1</v>
      </c>
      <c r="H406" s="18" t="s">
        <v>4506</v>
      </c>
      <c r="I406" s="18" t="s">
        <v>4984</v>
      </c>
      <c r="J406" s="18">
        <v>20</v>
      </c>
      <c r="K406" s="18">
        <v>10</v>
      </c>
      <c r="L406" s="18">
        <v>70</v>
      </c>
      <c r="M406" s="18" t="s">
        <v>12688</v>
      </c>
      <c r="N406" s="676"/>
      <c r="O406" s="676"/>
      <c r="P406" s="184" t="s">
        <v>6756</v>
      </c>
      <c r="Q406" s="184">
        <v>1</v>
      </c>
      <c r="R406" s="677" t="s">
        <v>6820</v>
      </c>
      <c r="S406" s="677">
        <v>1</v>
      </c>
      <c r="T406" s="675" t="s">
        <v>5886</v>
      </c>
      <c r="U406" s="675">
        <v>3</v>
      </c>
      <c r="V406" s="675" t="s">
        <v>4575</v>
      </c>
      <c r="W406" s="675">
        <v>4</v>
      </c>
      <c r="X406" s="674" t="s">
        <v>4788</v>
      </c>
      <c r="Y406" s="672">
        <v>3</v>
      </c>
      <c r="Z406" s="678" t="s">
        <v>1206</v>
      </c>
      <c r="AA406" s="678">
        <v>8</v>
      </c>
      <c r="AB406" s="679" t="s">
        <v>1047</v>
      </c>
      <c r="AC406" s="679">
        <v>10</v>
      </c>
      <c r="AD406" s="680" t="s">
        <v>4793</v>
      </c>
      <c r="AE406" s="680">
        <v>1</v>
      </c>
      <c r="AF406" s="681" t="s">
        <v>4798</v>
      </c>
      <c r="AG406" s="681">
        <v>1</v>
      </c>
      <c r="AH406" s="18" t="s">
        <v>40</v>
      </c>
      <c r="AI406" s="18"/>
      <c r="AJ406" s="184" t="s">
        <v>40</v>
      </c>
      <c r="AK406" s="184"/>
      <c r="AL406" s="677" t="s">
        <v>40</v>
      </c>
      <c r="AM406" s="677"/>
    </row>
    <row r="407" spans="1:39" ht="12.75">
      <c r="A407" s="831" t="s">
        <v>3323</v>
      </c>
      <c r="B407" s="794" t="s">
        <v>4987</v>
      </c>
      <c r="C407" s="680">
        <v>3</v>
      </c>
      <c r="D407" s="54" t="e">
        <f t="shared" ca="1" si="43"/>
        <v>#VALUE!</v>
      </c>
      <c r="E407" s="54" t="str">
        <f ca="1">IFERROR(VLOOKUP(P407,Cennik!$A$4:$B488, 2, FALSE()) * Q407 + VLOOKUP(R407,Cennik!$A$4:$B488, 2, FALSE()) * S407 + VLOOKUP(T407,Cennik!$A$4:$B488, 2, FALSE()) * U407 + VLOOKUP(V407,Cennik!$A$4:$B488, 2, FALSE()) * W407 + VLOOKUP(X407,Cennik!$A$4:$B488, 2, FALSE()) * Y407 + VLOOKUP(Z407,Cennik!$A$4:$B488, 2, FALSE()) * AA407 + VLOOKUP(AB407,Cennik!$A$4:$B488, 2, FALSE()) * AC407 + VLOOKUP(AD407,Cennik!$A$4:$B488, 2, FALSE()) * AE407 + VLOOKUP(AF407,Cennik!$A$4:$B488, 2, FALSE()) * AG407 + VLOOKUP(AH407,Cennik!$A$4:$B488, 2, FALSE()) * AI407 + VLOOKUP(AJ407,Cennik!$A$4:$B488, 2, FALSE()) * AK407 + VLOOKUP(AL407,Cennik!$A$4:$B488, 2, FALSE()) * AM407 + VLOOKUP("Stamina",Cennik!$A$4:$B488,2,FALSE()) * L407,"Brak wartości")</f>
        <v>Brak wartości</v>
      </c>
      <c r="F407" s="18" t="s">
        <v>4979</v>
      </c>
      <c r="G407" s="18">
        <v>1</v>
      </c>
      <c r="H407" s="18" t="s">
        <v>4506</v>
      </c>
      <c r="I407" s="18" t="s">
        <v>4989</v>
      </c>
      <c r="J407" s="18">
        <v>25</v>
      </c>
      <c r="K407" s="18">
        <v>10</v>
      </c>
      <c r="L407" s="18">
        <v>70</v>
      </c>
      <c r="M407" s="18" t="s">
        <v>12688</v>
      </c>
      <c r="N407" s="676"/>
      <c r="O407" s="676"/>
      <c r="P407" s="184" t="s">
        <v>6756</v>
      </c>
      <c r="Q407" s="184">
        <v>1</v>
      </c>
      <c r="R407" s="677" t="s">
        <v>6820</v>
      </c>
      <c r="S407" s="677">
        <v>1</v>
      </c>
      <c r="T407" s="675" t="s">
        <v>5886</v>
      </c>
      <c r="U407" s="675">
        <v>3</v>
      </c>
      <c r="V407" s="675" t="s">
        <v>4575</v>
      </c>
      <c r="W407" s="675">
        <v>4</v>
      </c>
      <c r="X407" s="674" t="s">
        <v>4788</v>
      </c>
      <c r="Y407" s="672">
        <v>3</v>
      </c>
      <c r="Z407" s="678" t="s">
        <v>1206</v>
      </c>
      <c r="AA407" s="678">
        <v>8</v>
      </c>
      <c r="AB407" s="679" t="s">
        <v>1047</v>
      </c>
      <c r="AC407" s="679">
        <v>10</v>
      </c>
      <c r="AD407" s="680" t="s">
        <v>4793</v>
      </c>
      <c r="AE407" s="680">
        <v>1</v>
      </c>
      <c r="AF407" s="681" t="s">
        <v>4798</v>
      </c>
      <c r="AG407" s="681">
        <v>1</v>
      </c>
      <c r="AH407" s="18" t="s">
        <v>40</v>
      </c>
      <c r="AI407" s="18"/>
      <c r="AJ407" s="184" t="s">
        <v>40</v>
      </c>
      <c r="AK407" s="184"/>
      <c r="AL407" s="677" t="s">
        <v>40</v>
      </c>
      <c r="AM407" s="677"/>
    </row>
    <row r="408" spans="1:39" ht="12.75">
      <c r="A408" s="831" t="s">
        <v>3323</v>
      </c>
      <c r="B408" s="794" t="s">
        <v>4992</v>
      </c>
      <c r="C408" s="680">
        <v>3</v>
      </c>
      <c r="D408" s="54" t="e">
        <f t="shared" ca="1" si="43"/>
        <v>#VALUE!</v>
      </c>
      <c r="E408" s="54" t="str">
        <f ca="1">IFERROR(VLOOKUP(P408,Cennik!$A$4:$B488, 2, FALSE()) * Q408 + VLOOKUP(R408,Cennik!$A$4:$B488, 2, FALSE()) * S408 + VLOOKUP(T408,Cennik!$A$4:$B488, 2, FALSE()) * U408 + VLOOKUP(V408,Cennik!$A$4:$B488, 2, FALSE()) * W408 + VLOOKUP(X408,Cennik!$A$4:$B488, 2, FALSE()) * Y408 + VLOOKUP(Z408,Cennik!$A$4:$B488, 2, FALSE()) * AA408 + VLOOKUP(AB408,Cennik!$A$4:$B488, 2, FALSE()) * AC408 + VLOOKUP(AD408,Cennik!$A$4:$B488, 2, FALSE()) * AE408 + VLOOKUP(AF408,Cennik!$A$4:$B488, 2, FALSE()) * AG408 + VLOOKUP(AH408,Cennik!$A$4:$B488, 2, FALSE()) * AI408 + VLOOKUP(AJ408,Cennik!$A$4:$B488, 2, FALSE()) * AK408 + VLOOKUP(AL408,Cennik!$A$4:$B488, 2, FALSE()) * AM408 + VLOOKUP("Stamina",Cennik!$A$4:$B488,2,FALSE()) * L408,"Brak wartości")</f>
        <v>Brak wartości</v>
      </c>
      <c r="F408" s="18" t="s">
        <v>4979</v>
      </c>
      <c r="G408" s="18">
        <v>1</v>
      </c>
      <c r="H408" s="18" t="s">
        <v>4506</v>
      </c>
      <c r="I408" s="18" t="s">
        <v>4993</v>
      </c>
      <c r="J408" s="18">
        <v>20</v>
      </c>
      <c r="K408" s="18">
        <v>10</v>
      </c>
      <c r="L408" s="18">
        <v>70</v>
      </c>
      <c r="M408" s="18" t="s">
        <v>12688</v>
      </c>
      <c r="N408" s="676"/>
      <c r="O408" s="676"/>
      <c r="P408" s="184" t="s">
        <v>6756</v>
      </c>
      <c r="Q408" s="184">
        <v>1</v>
      </c>
      <c r="R408" s="677" t="s">
        <v>6820</v>
      </c>
      <c r="S408" s="677">
        <v>1</v>
      </c>
      <c r="T408" s="675" t="s">
        <v>5886</v>
      </c>
      <c r="U408" s="675">
        <v>3</v>
      </c>
      <c r="V408" s="675" t="s">
        <v>4575</v>
      </c>
      <c r="W408" s="675">
        <v>4</v>
      </c>
      <c r="X408" s="674" t="s">
        <v>4788</v>
      </c>
      <c r="Y408" s="672">
        <v>3</v>
      </c>
      <c r="Z408" s="678" t="s">
        <v>1206</v>
      </c>
      <c r="AA408" s="678">
        <v>8</v>
      </c>
      <c r="AB408" s="679" t="s">
        <v>1047</v>
      </c>
      <c r="AC408" s="679">
        <v>10</v>
      </c>
      <c r="AD408" s="680" t="s">
        <v>4793</v>
      </c>
      <c r="AE408" s="680">
        <v>1</v>
      </c>
      <c r="AF408" s="681" t="s">
        <v>4798</v>
      </c>
      <c r="AG408" s="681">
        <v>1</v>
      </c>
      <c r="AH408" s="18" t="s">
        <v>40</v>
      </c>
      <c r="AI408" s="18"/>
      <c r="AJ408" s="184" t="s">
        <v>40</v>
      </c>
      <c r="AK408" s="184"/>
      <c r="AL408" s="677" t="s">
        <v>40</v>
      </c>
      <c r="AM408" s="677"/>
    </row>
    <row r="409" spans="1:39" ht="12.75">
      <c r="A409" s="831" t="s">
        <v>3323</v>
      </c>
      <c r="B409" s="794" t="s">
        <v>4996</v>
      </c>
      <c r="C409" s="680">
        <v>3</v>
      </c>
      <c r="D409" s="54" t="e">
        <f t="shared" ca="1" si="43"/>
        <v>#VALUE!</v>
      </c>
      <c r="E409" s="54" t="str">
        <f ca="1">IFERROR(VLOOKUP(P409,Cennik!$A$4:$B488, 2, FALSE()) * Q409 + VLOOKUP(R409,Cennik!$A$4:$B488, 2, FALSE()) * S409 + VLOOKUP(T409,Cennik!$A$4:$B488, 2, FALSE()) * U409 + VLOOKUP(V409,Cennik!$A$4:$B488, 2, FALSE()) * W409 + VLOOKUP(X409,Cennik!$A$4:$B488, 2, FALSE()) * Y409 + VLOOKUP(Z409,Cennik!$A$4:$B488, 2, FALSE()) * AA409 + VLOOKUP(AB409,Cennik!$A$4:$B488, 2, FALSE()) * AC409 + VLOOKUP(AD409,Cennik!$A$4:$B488, 2, FALSE()) * AE409 + VLOOKUP(AF409,Cennik!$A$4:$B488, 2, FALSE()) * AG409 + VLOOKUP(AH409,Cennik!$A$4:$B488, 2, FALSE()) * AI409 + VLOOKUP(AJ409,Cennik!$A$4:$B488, 2, FALSE()) * AK409 + VLOOKUP(AL409,Cennik!$A$4:$B488, 2, FALSE()) * AM409 + VLOOKUP("Stamina",Cennik!$A$4:$B488,2,FALSE()) * L409,"Brak wartości")</f>
        <v>Brak wartości</v>
      </c>
      <c r="F409" s="18" t="s">
        <v>4979</v>
      </c>
      <c r="G409" s="18">
        <v>1</v>
      </c>
      <c r="H409" s="18" t="s">
        <v>4506</v>
      </c>
      <c r="I409" s="18" t="s">
        <v>4997</v>
      </c>
      <c r="J409" s="18">
        <v>25</v>
      </c>
      <c r="K409" s="18">
        <v>10</v>
      </c>
      <c r="L409" s="18">
        <v>70</v>
      </c>
      <c r="M409" s="18" t="s">
        <v>12688</v>
      </c>
      <c r="N409" s="676"/>
      <c r="O409" s="676"/>
      <c r="P409" s="184" t="s">
        <v>6756</v>
      </c>
      <c r="Q409" s="184">
        <v>1</v>
      </c>
      <c r="R409" s="677" t="s">
        <v>6820</v>
      </c>
      <c r="S409" s="677">
        <v>1</v>
      </c>
      <c r="T409" s="675" t="s">
        <v>5886</v>
      </c>
      <c r="U409" s="675">
        <v>3</v>
      </c>
      <c r="V409" s="675" t="s">
        <v>4575</v>
      </c>
      <c r="W409" s="675">
        <v>4</v>
      </c>
      <c r="X409" s="674" t="s">
        <v>4788</v>
      </c>
      <c r="Y409" s="672">
        <v>3</v>
      </c>
      <c r="Z409" s="678" t="s">
        <v>1206</v>
      </c>
      <c r="AA409" s="678">
        <v>8</v>
      </c>
      <c r="AB409" s="679" t="s">
        <v>1047</v>
      </c>
      <c r="AC409" s="679">
        <v>10</v>
      </c>
      <c r="AD409" s="680" t="s">
        <v>4793</v>
      </c>
      <c r="AE409" s="680">
        <v>1</v>
      </c>
      <c r="AF409" s="681" t="s">
        <v>4798</v>
      </c>
      <c r="AG409" s="681">
        <v>1</v>
      </c>
      <c r="AH409" s="18" t="s">
        <v>40</v>
      </c>
      <c r="AI409" s="18"/>
      <c r="AJ409" s="184" t="s">
        <v>40</v>
      </c>
      <c r="AK409" s="184"/>
      <c r="AL409" s="677" t="s">
        <v>40</v>
      </c>
      <c r="AM409" s="677"/>
    </row>
    <row r="410" spans="1:39" ht="12.75">
      <c r="A410" s="831" t="s">
        <v>3323</v>
      </c>
      <c r="B410" s="794" t="s">
        <v>5000</v>
      </c>
      <c r="C410" s="680">
        <v>3</v>
      </c>
      <c r="D410" s="54" t="e">
        <f t="shared" ca="1" si="43"/>
        <v>#VALUE!</v>
      </c>
      <c r="E410" s="54" t="str">
        <f ca="1">IFERROR(VLOOKUP(P410,Cennik!$A$4:$B488, 2, FALSE()) * Q410 + VLOOKUP(R410,Cennik!$A$4:$B488, 2, FALSE()) * S410 + VLOOKUP(T410,Cennik!$A$4:$B488, 2, FALSE()) * U410 + VLOOKUP(V410,Cennik!$A$4:$B488, 2, FALSE()) * W410 + VLOOKUP(X410,Cennik!$A$4:$B488, 2, FALSE()) * Y410 + VLOOKUP(Z410,Cennik!$A$4:$B488, 2, FALSE()) * AA410 + VLOOKUP(AB410,Cennik!$A$4:$B488, 2, FALSE()) * AC410 + VLOOKUP(AD410,Cennik!$A$4:$B488, 2, FALSE()) * AE410 + VLOOKUP(AF410,Cennik!$A$4:$B488, 2, FALSE()) * AG410 + VLOOKUP(AH410,Cennik!$A$4:$B488, 2, FALSE()) * AI410 + VLOOKUP(AJ410,Cennik!$A$4:$B488, 2, FALSE()) * AK410 + VLOOKUP(AL410,Cennik!$A$4:$B488, 2, FALSE()) * AM410 + VLOOKUP("Stamina",Cennik!$A$4:$B488,2,FALSE()) * L410,"Brak wartości")</f>
        <v>Brak wartości</v>
      </c>
      <c r="F410" s="18" t="s">
        <v>4979</v>
      </c>
      <c r="G410" s="18">
        <v>1</v>
      </c>
      <c r="H410" s="18" t="s">
        <v>4506</v>
      </c>
      <c r="I410" s="18" t="s">
        <v>5001</v>
      </c>
      <c r="J410" s="18">
        <v>20</v>
      </c>
      <c r="K410" s="18">
        <v>10</v>
      </c>
      <c r="L410" s="18">
        <v>70</v>
      </c>
      <c r="M410" s="18" t="s">
        <v>12688</v>
      </c>
      <c r="N410" s="676"/>
      <c r="O410" s="676"/>
      <c r="P410" s="184" t="s">
        <v>6756</v>
      </c>
      <c r="Q410" s="184">
        <v>1</v>
      </c>
      <c r="R410" s="677" t="s">
        <v>6820</v>
      </c>
      <c r="S410" s="677">
        <v>1</v>
      </c>
      <c r="T410" s="675" t="s">
        <v>5886</v>
      </c>
      <c r="U410" s="675">
        <v>3</v>
      </c>
      <c r="V410" s="675" t="s">
        <v>4575</v>
      </c>
      <c r="W410" s="675">
        <v>4</v>
      </c>
      <c r="X410" s="674" t="s">
        <v>4788</v>
      </c>
      <c r="Y410" s="672">
        <v>3</v>
      </c>
      <c r="Z410" s="678" t="s">
        <v>1206</v>
      </c>
      <c r="AA410" s="678">
        <v>8</v>
      </c>
      <c r="AB410" s="679" t="s">
        <v>1047</v>
      </c>
      <c r="AC410" s="679">
        <v>10</v>
      </c>
      <c r="AD410" s="680" t="s">
        <v>4793</v>
      </c>
      <c r="AE410" s="680">
        <v>1</v>
      </c>
      <c r="AF410" s="681" t="s">
        <v>4798</v>
      </c>
      <c r="AG410" s="681">
        <v>1</v>
      </c>
      <c r="AH410" s="18" t="s">
        <v>40</v>
      </c>
      <c r="AI410" s="18"/>
      <c r="AJ410" s="184" t="s">
        <v>40</v>
      </c>
      <c r="AK410" s="184"/>
      <c r="AL410" s="677" t="s">
        <v>40</v>
      </c>
      <c r="AM410" s="677"/>
    </row>
    <row r="411" spans="1:39" ht="12.75">
      <c r="A411" s="831" t="s">
        <v>3323</v>
      </c>
      <c r="B411" s="794" t="s">
        <v>5004</v>
      </c>
      <c r="C411" s="680">
        <v>3</v>
      </c>
      <c r="D411" s="54" t="e">
        <f t="shared" ca="1" si="43"/>
        <v>#VALUE!</v>
      </c>
      <c r="E411" s="54" t="str">
        <f ca="1">IFERROR(VLOOKUP(P411,Cennik!$A$4:$B488, 2, FALSE()) * Q411 + VLOOKUP(R411,Cennik!$A$4:$B488, 2, FALSE()) * S411 + VLOOKUP(T411,Cennik!$A$4:$B488, 2, FALSE()) * U411 + VLOOKUP(V411,Cennik!$A$4:$B488, 2, FALSE()) * W411 + VLOOKUP(X411,Cennik!$A$4:$B488, 2, FALSE()) * Y411 + VLOOKUP(Z411,Cennik!$A$4:$B488, 2, FALSE()) * AA411 + VLOOKUP(AB411,Cennik!$A$4:$B488, 2, FALSE()) * AC411 + VLOOKUP(AD411,Cennik!$A$4:$B488, 2, FALSE()) * AE411 + VLOOKUP(AF411,Cennik!$A$4:$B488, 2, FALSE()) * AG411 + VLOOKUP(AH411,Cennik!$A$4:$B488, 2, FALSE()) * AI411 + VLOOKUP(AJ411,Cennik!$A$4:$B488, 2, FALSE()) * AK411 + VLOOKUP(AL411,Cennik!$A$4:$B488, 2, FALSE()) * AM411 + VLOOKUP("Stamina",Cennik!$A$4:$B488,2,FALSE()) * L411,"Brak wartości")</f>
        <v>Brak wartości</v>
      </c>
      <c r="F411" s="18" t="s">
        <v>4979</v>
      </c>
      <c r="G411" s="18">
        <v>1</v>
      </c>
      <c r="H411" s="18" t="s">
        <v>4506</v>
      </c>
      <c r="I411" s="18" t="s">
        <v>5005</v>
      </c>
      <c r="J411" s="18">
        <v>20</v>
      </c>
      <c r="K411" s="18">
        <v>10</v>
      </c>
      <c r="L411" s="18">
        <v>70</v>
      </c>
      <c r="M411" s="18" t="s">
        <v>12688</v>
      </c>
      <c r="N411" s="676"/>
      <c r="O411" s="676"/>
      <c r="P411" s="184" t="s">
        <v>6756</v>
      </c>
      <c r="Q411" s="184">
        <v>1</v>
      </c>
      <c r="R411" s="677" t="s">
        <v>6820</v>
      </c>
      <c r="S411" s="677">
        <v>1</v>
      </c>
      <c r="T411" s="675" t="s">
        <v>5886</v>
      </c>
      <c r="U411" s="675">
        <v>3</v>
      </c>
      <c r="V411" s="675" t="s">
        <v>4575</v>
      </c>
      <c r="W411" s="675">
        <v>4</v>
      </c>
      <c r="X411" s="674" t="s">
        <v>4788</v>
      </c>
      <c r="Y411" s="672">
        <v>3</v>
      </c>
      <c r="Z411" s="678" t="s">
        <v>1206</v>
      </c>
      <c r="AA411" s="678">
        <v>8</v>
      </c>
      <c r="AB411" s="679" t="s">
        <v>1047</v>
      </c>
      <c r="AC411" s="679">
        <v>10</v>
      </c>
      <c r="AD411" s="680" t="s">
        <v>4793</v>
      </c>
      <c r="AE411" s="680">
        <v>1</v>
      </c>
      <c r="AF411" s="681" t="s">
        <v>4798</v>
      </c>
      <c r="AG411" s="681">
        <v>1</v>
      </c>
      <c r="AH411" s="18" t="s">
        <v>40</v>
      </c>
      <c r="AI411" s="18"/>
      <c r="AJ411" s="184" t="s">
        <v>40</v>
      </c>
      <c r="AK411" s="184"/>
      <c r="AL411" s="677" t="s">
        <v>40</v>
      </c>
      <c r="AM411" s="677"/>
    </row>
    <row r="412" spans="1:39" ht="12.75">
      <c r="A412" s="831" t="s">
        <v>3323</v>
      </c>
      <c r="B412" s="794" t="s">
        <v>5008</v>
      </c>
      <c r="C412" s="680">
        <v>3</v>
      </c>
      <c r="D412" s="54" t="e">
        <f t="shared" ca="1" si="43"/>
        <v>#VALUE!</v>
      </c>
      <c r="E412" s="54" t="str">
        <f ca="1">IFERROR(VLOOKUP(P412,Cennik!$A$4:$B488, 2, FALSE()) * Q412 + VLOOKUP(R412,Cennik!$A$4:$B488, 2, FALSE()) * S412 + VLOOKUP(T412,Cennik!$A$4:$B488, 2, FALSE()) * U412 + VLOOKUP(V412,Cennik!$A$4:$B488, 2, FALSE()) * W412 + VLOOKUP(X412,Cennik!$A$4:$B488, 2, FALSE()) * Y412 + VLOOKUP(Z412,Cennik!$A$4:$B488, 2, FALSE()) * AA412 + VLOOKUP(AB412,Cennik!$A$4:$B488, 2, FALSE()) * AC412 + VLOOKUP(AD412,Cennik!$A$4:$B488, 2, FALSE()) * AE412 + VLOOKUP(AF412,Cennik!$A$4:$B488, 2, FALSE()) * AG412 + VLOOKUP(AH412,Cennik!$A$4:$B488, 2, FALSE()) * AI412 + VLOOKUP(AJ412,Cennik!$A$4:$B488, 2, FALSE()) * AK412 + VLOOKUP(AL412,Cennik!$A$4:$B488, 2, FALSE()) * AM412 + VLOOKUP("Stamina",Cennik!$A$4:$B488,2,FALSE()) * L412,"Brak wartości")</f>
        <v>Brak wartości</v>
      </c>
      <c r="F412" s="18" t="s">
        <v>4979</v>
      </c>
      <c r="G412" s="18">
        <v>1</v>
      </c>
      <c r="H412" s="18" t="s">
        <v>4506</v>
      </c>
      <c r="I412" s="45" t="s">
        <v>5009</v>
      </c>
      <c r="J412" s="36">
        <v>25</v>
      </c>
      <c r="K412" s="18">
        <v>10</v>
      </c>
      <c r="L412" s="18">
        <v>70</v>
      </c>
      <c r="M412" s="18" t="s">
        <v>12688</v>
      </c>
      <c r="N412" s="676"/>
      <c r="O412" s="676"/>
      <c r="P412" s="184" t="s">
        <v>6756</v>
      </c>
      <c r="Q412" s="184">
        <v>1</v>
      </c>
      <c r="R412" s="677" t="s">
        <v>6820</v>
      </c>
      <c r="S412" s="677">
        <v>1</v>
      </c>
      <c r="T412" s="675" t="s">
        <v>5886</v>
      </c>
      <c r="U412" s="675">
        <v>3</v>
      </c>
      <c r="V412" s="675" t="s">
        <v>4575</v>
      </c>
      <c r="W412" s="675">
        <v>4</v>
      </c>
      <c r="X412" s="674" t="s">
        <v>4788</v>
      </c>
      <c r="Y412" s="672">
        <v>3</v>
      </c>
      <c r="Z412" s="678" t="s">
        <v>1206</v>
      </c>
      <c r="AA412" s="678">
        <v>8</v>
      </c>
      <c r="AB412" s="679" t="s">
        <v>1047</v>
      </c>
      <c r="AC412" s="679">
        <v>10</v>
      </c>
      <c r="AD412" s="680" t="s">
        <v>4793</v>
      </c>
      <c r="AE412" s="680">
        <v>1</v>
      </c>
      <c r="AF412" s="681" t="s">
        <v>4798</v>
      </c>
      <c r="AG412" s="681">
        <v>1</v>
      </c>
      <c r="AH412" s="18" t="s">
        <v>40</v>
      </c>
      <c r="AI412" s="18"/>
      <c r="AJ412" s="184" t="s">
        <v>40</v>
      </c>
      <c r="AK412" s="184"/>
      <c r="AL412" s="677" t="s">
        <v>40</v>
      </c>
      <c r="AM412" s="677"/>
    </row>
    <row r="413" spans="1:39" ht="12.75">
      <c r="A413" s="831" t="s">
        <v>3323</v>
      </c>
      <c r="B413" s="794" t="s">
        <v>5012</v>
      </c>
      <c r="C413" s="680">
        <v>3</v>
      </c>
      <c r="D413" s="54" t="e">
        <f t="shared" ca="1" si="43"/>
        <v>#VALUE!</v>
      </c>
      <c r="E413" s="54" t="str">
        <f ca="1">IFERROR(VLOOKUP(P413,Cennik!$A$4:$B488, 2, FALSE()) * Q413 + VLOOKUP(R413,Cennik!$A$4:$B488, 2, FALSE()) * S413 + VLOOKUP(T413,Cennik!$A$4:$B488, 2, FALSE()) * U413 + VLOOKUP(V413,Cennik!$A$4:$B488, 2, FALSE()) * W413 + VLOOKUP(X413,Cennik!$A$4:$B488, 2, FALSE()) * Y413 + VLOOKUP(Z413,Cennik!$A$4:$B488, 2, FALSE()) * AA413 + VLOOKUP(AB413,Cennik!$A$4:$B488, 2, FALSE()) * AC413 + VLOOKUP(AD413,Cennik!$A$4:$B488, 2, FALSE()) * AE413 + VLOOKUP(AF413,Cennik!$A$4:$B488, 2, FALSE()) * AG413 + VLOOKUP(AH413,Cennik!$A$4:$B488, 2, FALSE()) * AI413 + VLOOKUP(AJ413,Cennik!$A$4:$B488, 2, FALSE()) * AK413 + VLOOKUP(AL413,Cennik!$A$4:$B488, 2, FALSE()) * AM413 + VLOOKUP("Stamina",Cennik!$A$4:$B488,2,FALSE()) * L413,"Brak wartości")</f>
        <v>Brak wartości</v>
      </c>
      <c r="F413" s="18" t="s">
        <v>4979</v>
      </c>
      <c r="G413" s="18">
        <v>1</v>
      </c>
      <c r="H413" s="18" t="s">
        <v>4506</v>
      </c>
      <c r="I413" s="18" t="s">
        <v>5013</v>
      </c>
      <c r="J413" s="18">
        <v>20</v>
      </c>
      <c r="K413" s="18">
        <v>10</v>
      </c>
      <c r="L413" s="18">
        <v>70</v>
      </c>
      <c r="M413" s="18" t="s">
        <v>12688</v>
      </c>
      <c r="N413" s="676"/>
      <c r="O413" s="676"/>
      <c r="P413" s="184" t="s">
        <v>6756</v>
      </c>
      <c r="Q413" s="184">
        <v>1</v>
      </c>
      <c r="R413" s="677" t="s">
        <v>6820</v>
      </c>
      <c r="S413" s="677">
        <v>1</v>
      </c>
      <c r="T413" s="675" t="s">
        <v>5886</v>
      </c>
      <c r="U413" s="675">
        <v>3</v>
      </c>
      <c r="V413" s="675" t="s">
        <v>4575</v>
      </c>
      <c r="W413" s="675">
        <v>4</v>
      </c>
      <c r="X413" s="674" t="s">
        <v>4788</v>
      </c>
      <c r="Y413" s="672">
        <v>3</v>
      </c>
      <c r="Z413" s="678" t="s">
        <v>1206</v>
      </c>
      <c r="AA413" s="678">
        <v>8</v>
      </c>
      <c r="AB413" s="679" t="s">
        <v>1047</v>
      </c>
      <c r="AC413" s="679">
        <v>10</v>
      </c>
      <c r="AD413" s="680" t="s">
        <v>4793</v>
      </c>
      <c r="AE413" s="680">
        <v>1</v>
      </c>
      <c r="AF413" s="681" t="s">
        <v>4798</v>
      </c>
      <c r="AG413" s="681">
        <v>1</v>
      </c>
      <c r="AH413" s="18" t="s">
        <v>40</v>
      </c>
      <c r="AI413" s="18"/>
      <c r="AJ413" s="184" t="s">
        <v>40</v>
      </c>
      <c r="AK413" s="184"/>
      <c r="AL413" s="677" t="s">
        <v>40</v>
      </c>
      <c r="AM413" s="677"/>
    </row>
    <row r="414" spans="1:39" ht="12.75">
      <c r="A414" s="788"/>
      <c r="B414" s="788"/>
      <c r="C414" s="788"/>
      <c r="D414" s="788"/>
      <c r="E414" s="788"/>
      <c r="F414" s="788"/>
      <c r="G414" s="788"/>
      <c r="H414" s="788"/>
      <c r="I414" s="788"/>
      <c r="J414" s="788"/>
      <c r="K414" s="788"/>
      <c r="L414" s="788"/>
      <c r="M414" s="788"/>
      <c r="N414" s="788"/>
      <c r="O414" s="788"/>
      <c r="P414" s="788"/>
      <c r="Q414" s="788"/>
      <c r="R414" s="788"/>
      <c r="S414" s="788"/>
      <c r="T414" s="788"/>
      <c r="U414" s="788"/>
      <c r="V414" s="788"/>
      <c r="W414" s="788"/>
      <c r="X414" s="788"/>
      <c r="Y414" s="788"/>
      <c r="Z414" s="788"/>
      <c r="AA414" s="788"/>
      <c r="AB414" s="788"/>
      <c r="AC414" s="788"/>
      <c r="AD414" s="788"/>
      <c r="AE414" s="788"/>
      <c r="AF414" s="788"/>
      <c r="AG414" s="788"/>
      <c r="AH414" s="788"/>
      <c r="AI414" s="788"/>
      <c r="AJ414" s="788"/>
      <c r="AK414" s="788"/>
      <c r="AL414" s="788"/>
      <c r="AM414" s="788"/>
    </row>
    <row r="415" spans="1:39" ht="12.75">
      <c r="A415" s="831" t="s">
        <v>3323</v>
      </c>
      <c r="B415" s="863" t="s">
        <v>5088</v>
      </c>
      <c r="C415" s="680">
        <v>4</v>
      </c>
      <c r="D415" s="54" t="e">
        <f t="shared" ref="D415:D427" ca="1" si="44">E415/G415</f>
        <v>#VALUE!</v>
      </c>
      <c r="E415" s="54" t="str">
        <f ca="1">IFERROR(VLOOKUP(P415,Cennik!$A$4:$B488, 2, FALSE()) * Q415 + VLOOKUP(R415,Cennik!$A$4:$B488, 2, FALSE()) * S415 + VLOOKUP(T415,Cennik!$A$4:$B488, 2, FALSE()) * U415 + VLOOKUP(V415,Cennik!$A$4:$B488, 2, FALSE()) * W415 + VLOOKUP(X415,Cennik!$A$4:$B488, 2, FALSE()) * Y415 + VLOOKUP(Z415,Cennik!$A$4:$B488, 2, FALSE()) * AA415 + VLOOKUP(AB415,Cennik!$A$4:$B488, 2, FALSE()) * AC415 + VLOOKUP(AD415,Cennik!$A$4:$B488, 2, FALSE()) * AE415 + VLOOKUP(AF415,Cennik!$A$4:$B488, 2, FALSE()) * AG415 + VLOOKUP(AH415,Cennik!$A$4:$B488, 2, FALSE()) * AI415 + VLOOKUP(AJ415,Cennik!$A$4:$B488, 2, FALSE()) * AK415 + VLOOKUP(AL415,Cennik!$A$4:$B488, 2, FALSE()) * AM415 + VLOOKUP("Stamina",Cennik!$A$4:$B488,2,FALSE()) * L415,"Brak wartości")</f>
        <v>Brak wartości</v>
      </c>
      <c r="F415" s="18" t="s">
        <v>4988</v>
      </c>
      <c r="G415" s="18">
        <v>1</v>
      </c>
      <c r="H415" s="18" t="s">
        <v>4506</v>
      </c>
      <c r="I415" s="18" t="s">
        <v>5089</v>
      </c>
      <c r="J415" s="18">
        <v>25</v>
      </c>
      <c r="K415" s="18">
        <v>10</v>
      </c>
      <c r="L415" s="18">
        <v>80</v>
      </c>
      <c r="M415" s="18" t="s">
        <v>12688</v>
      </c>
      <c r="N415" s="676"/>
      <c r="O415" s="676"/>
      <c r="P415" s="184" t="s">
        <v>6756</v>
      </c>
      <c r="Q415" s="184">
        <v>1</v>
      </c>
      <c r="R415" s="677" t="s">
        <v>6820</v>
      </c>
      <c r="S415" s="677">
        <v>1</v>
      </c>
      <c r="T415" s="675" t="s">
        <v>5886</v>
      </c>
      <c r="U415" s="675">
        <v>3</v>
      </c>
      <c r="V415" s="675" t="s">
        <v>4575</v>
      </c>
      <c r="W415" s="675">
        <v>5</v>
      </c>
      <c r="X415" s="674" t="s">
        <v>4788</v>
      </c>
      <c r="Y415" s="672">
        <v>4</v>
      </c>
      <c r="Z415" s="678" t="s">
        <v>1128</v>
      </c>
      <c r="AA415" s="678">
        <v>6</v>
      </c>
      <c r="AB415" s="679" t="s">
        <v>1047</v>
      </c>
      <c r="AC415" s="679">
        <v>12</v>
      </c>
      <c r="AD415" s="680" t="s">
        <v>4793</v>
      </c>
      <c r="AE415" s="680">
        <v>1</v>
      </c>
      <c r="AF415" s="681" t="s">
        <v>4798</v>
      </c>
      <c r="AG415" s="681">
        <v>2</v>
      </c>
      <c r="AH415" s="18" t="s">
        <v>4803</v>
      </c>
      <c r="AI415" s="18">
        <v>2</v>
      </c>
      <c r="AJ415" s="184" t="s">
        <v>40</v>
      </c>
      <c r="AK415" s="184"/>
      <c r="AL415" s="677" t="s">
        <v>40</v>
      </c>
      <c r="AM415" s="677"/>
    </row>
    <row r="416" spans="1:39" ht="12.75">
      <c r="A416" s="831" t="s">
        <v>3323</v>
      </c>
      <c r="B416" s="863" t="s">
        <v>5092</v>
      </c>
      <c r="C416" s="680">
        <v>4</v>
      </c>
      <c r="D416" s="54" t="e">
        <f t="shared" ca="1" si="44"/>
        <v>#VALUE!</v>
      </c>
      <c r="E416" s="54" t="str">
        <f ca="1">IFERROR(VLOOKUP(P416,Cennik!$A$4:$B488, 2, FALSE()) * Q416 + VLOOKUP(R416,Cennik!$A$4:$B488, 2, FALSE()) * S416 + VLOOKUP(T416,Cennik!$A$4:$B488, 2, FALSE()) * U416 + VLOOKUP(V416,Cennik!$A$4:$B488, 2, FALSE()) * W416 + VLOOKUP(X416,Cennik!$A$4:$B488, 2, FALSE()) * Y416 + VLOOKUP(Z416,Cennik!$A$4:$B488, 2, FALSE()) * AA416 + VLOOKUP(AB416,Cennik!$A$4:$B488, 2, FALSE()) * AC416 + VLOOKUP(AD416,Cennik!$A$4:$B488, 2, FALSE()) * AE416 + VLOOKUP(AF416,Cennik!$A$4:$B488, 2, FALSE()) * AG416 + VLOOKUP(AH416,Cennik!$A$4:$B488, 2, FALSE()) * AI416 + VLOOKUP(AJ416,Cennik!$A$4:$B488, 2, FALSE()) * AK416 + VLOOKUP(AL416,Cennik!$A$4:$B488, 2, FALSE()) * AM416 + VLOOKUP("Stamina",Cennik!$A$4:$B488,2,FALSE()) * L416,"Brak wartości")</f>
        <v>Brak wartości</v>
      </c>
      <c r="F416" s="18" t="s">
        <v>4988</v>
      </c>
      <c r="G416" s="18">
        <v>1</v>
      </c>
      <c r="H416" s="18" t="s">
        <v>4506</v>
      </c>
      <c r="I416" s="45" t="s">
        <v>5093</v>
      </c>
      <c r="J416" s="18">
        <v>25</v>
      </c>
      <c r="K416" s="18">
        <v>10</v>
      </c>
      <c r="L416" s="18">
        <v>80</v>
      </c>
      <c r="M416" s="18" t="s">
        <v>12688</v>
      </c>
      <c r="N416" s="676"/>
      <c r="O416" s="676"/>
      <c r="P416" s="184" t="s">
        <v>6756</v>
      </c>
      <c r="Q416" s="184">
        <v>1</v>
      </c>
      <c r="R416" s="677" t="s">
        <v>6820</v>
      </c>
      <c r="S416" s="677">
        <v>1</v>
      </c>
      <c r="T416" s="675" t="s">
        <v>5886</v>
      </c>
      <c r="U416" s="675">
        <v>3</v>
      </c>
      <c r="V416" s="675" t="s">
        <v>4575</v>
      </c>
      <c r="W416" s="675">
        <v>5</v>
      </c>
      <c r="X416" s="674" t="s">
        <v>4788</v>
      </c>
      <c r="Y416" s="672">
        <v>4</v>
      </c>
      <c r="Z416" s="678" t="s">
        <v>1128</v>
      </c>
      <c r="AA416" s="678">
        <v>6</v>
      </c>
      <c r="AB416" s="679" t="s">
        <v>1047</v>
      </c>
      <c r="AC416" s="679">
        <v>12</v>
      </c>
      <c r="AD416" s="680" t="s">
        <v>4793</v>
      </c>
      <c r="AE416" s="680">
        <v>1</v>
      </c>
      <c r="AF416" s="681" t="s">
        <v>4798</v>
      </c>
      <c r="AG416" s="681">
        <v>2</v>
      </c>
      <c r="AH416" s="18" t="s">
        <v>4803</v>
      </c>
      <c r="AI416" s="18">
        <v>2</v>
      </c>
      <c r="AJ416" s="184" t="s">
        <v>40</v>
      </c>
      <c r="AK416" s="184"/>
      <c r="AL416" s="677" t="s">
        <v>40</v>
      </c>
      <c r="AM416" s="677"/>
    </row>
    <row r="417" spans="1:39" ht="12.75">
      <c r="A417" s="831" t="s">
        <v>3323</v>
      </c>
      <c r="B417" s="863" t="s">
        <v>5096</v>
      </c>
      <c r="C417" s="680">
        <v>4</v>
      </c>
      <c r="D417" s="54" t="e">
        <f t="shared" ca="1" si="44"/>
        <v>#VALUE!</v>
      </c>
      <c r="E417" s="54" t="str">
        <f ca="1">IFERROR(VLOOKUP(P417,Cennik!$A$4:$B488, 2, FALSE()) * Q417 + VLOOKUP(R417,Cennik!$A$4:$B488, 2, FALSE()) * S417 + VLOOKUP(T417,Cennik!$A$4:$B488, 2, FALSE()) * U417 + VLOOKUP(V417,Cennik!$A$4:$B488, 2, FALSE()) * W417 + VLOOKUP(X417,Cennik!$A$4:$B488, 2, FALSE()) * Y417 + VLOOKUP(Z417,Cennik!$A$4:$B488, 2, FALSE()) * AA417 + VLOOKUP(AB417,Cennik!$A$4:$B488, 2, FALSE()) * AC417 + VLOOKUP(AD417,Cennik!$A$4:$B488, 2, FALSE()) * AE417 + VLOOKUP(AF417,Cennik!$A$4:$B488, 2, FALSE()) * AG417 + VLOOKUP(AH417,Cennik!$A$4:$B488, 2, FALSE()) * AI417 + VLOOKUP(AJ417,Cennik!$A$4:$B488, 2, FALSE()) * AK417 + VLOOKUP(AL417,Cennik!$A$4:$B488, 2, FALSE()) * AM417 + VLOOKUP("Stamina",Cennik!$A$4:$B488,2,FALSE()) * L417,"Brak wartości")</f>
        <v>Brak wartości</v>
      </c>
      <c r="F417" s="18" t="s">
        <v>4988</v>
      </c>
      <c r="G417" s="18">
        <v>1</v>
      </c>
      <c r="H417" s="18" t="s">
        <v>4506</v>
      </c>
      <c r="I417" s="45" t="s">
        <v>5097</v>
      </c>
      <c r="J417" s="18">
        <v>25</v>
      </c>
      <c r="K417" s="18">
        <v>10</v>
      </c>
      <c r="L417" s="18">
        <v>80</v>
      </c>
      <c r="M417" s="18" t="s">
        <v>12688</v>
      </c>
      <c r="N417" s="676"/>
      <c r="O417" s="676"/>
      <c r="P417" s="184" t="s">
        <v>6756</v>
      </c>
      <c r="Q417" s="184">
        <v>1</v>
      </c>
      <c r="R417" s="677" t="s">
        <v>6820</v>
      </c>
      <c r="S417" s="677">
        <v>1</v>
      </c>
      <c r="T417" s="675" t="s">
        <v>5886</v>
      </c>
      <c r="U417" s="675">
        <v>3</v>
      </c>
      <c r="V417" s="675" t="s">
        <v>4575</v>
      </c>
      <c r="W417" s="675">
        <v>5</v>
      </c>
      <c r="X417" s="674" t="s">
        <v>4788</v>
      </c>
      <c r="Y417" s="672">
        <v>4</v>
      </c>
      <c r="Z417" s="678" t="s">
        <v>1128</v>
      </c>
      <c r="AA417" s="678">
        <v>6</v>
      </c>
      <c r="AB417" s="679" t="s">
        <v>1047</v>
      </c>
      <c r="AC417" s="679">
        <v>12</v>
      </c>
      <c r="AD417" s="680" t="s">
        <v>4793</v>
      </c>
      <c r="AE417" s="680">
        <v>1</v>
      </c>
      <c r="AF417" s="681" t="s">
        <v>4798</v>
      </c>
      <c r="AG417" s="681">
        <v>2</v>
      </c>
      <c r="AH417" s="18" t="s">
        <v>4803</v>
      </c>
      <c r="AI417" s="18">
        <v>2</v>
      </c>
      <c r="AJ417" s="184" t="s">
        <v>40</v>
      </c>
      <c r="AK417" s="184"/>
      <c r="AL417" s="677" t="s">
        <v>40</v>
      </c>
      <c r="AM417" s="677"/>
    </row>
    <row r="418" spans="1:39" ht="12.75">
      <c r="A418" s="831" t="s">
        <v>3323</v>
      </c>
      <c r="B418" s="863" t="s">
        <v>5100</v>
      </c>
      <c r="C418" s="680">
        <v>4</v>
      </c>
      <c r="D418" s="54" t="e">
        <f t="shared" ca="1" si="44"/>
        <v>#VALUE!</v>
      </c>
      <c r="E418" s="54" t="str">
        <f ca="1">IFERROR(VLOOKUP(P418,Cennik!$A$4:$B488, 2, FALSE()) * Q418 + VLOOKUP(R418,Cennik!$A$4:$B488, 2, FALSE()) * S418 + VLOOKUP(T418,Cennik!$A$4:$B488, 2, FALSE()) * U418 + VLOOKUP(V418,Cennik!$A$4:$B488, 2, FALSE()) * W418 + VLOOKUP(X418,Cennik!$A$4:$B488, 2, FALSE()) * Y418 + VLOOKUP(Z418,Cennik!$A$4:$B488, 2, FALSE()) * AA418 + VLOOKUP(AB418,Cennik!$A$4:$B488, 2, FALSE()) * AC418 + VLOOKUP(AD418,Cennik!$A$4:$B488, 2, FALSE()) * AE418 + VLOOKUP(AF418,Cennik!$A$4:$B488, 2, FALSE()) * AG418 + VLOOKUP(AH418,Cennik!$A$4:$B488, 2, FALSE()) * AI418 + VLOOKUP(AJ418,Cennik!$A$4:$B488, 2, FALSE()) * AK418 + VLOOKUP(AL418,Cennik!$A$4:$B488, 2, FALSE()) * AM418 + VLOOKUP("Stamina",Cennik!$A$4:$B488,2,FALSE()) * L418,"Brak wartości")</f>
        <v>Brak wartości</v>
      </c>
      <c r="F418" s="18" t="s">
        <v>4988</v>
      </c>
      <c r="G418" s="18">
        <v>1</v>
      </c>
      <c r="H418" s="18" t="s">
        <v>4506</v>
      </c>
      <c r="I418" s="18" t="s">
        <v>5001</v>
      </c>
      <c r="J418" s="18">
        <v>25</v>
      </c>
      <c r="K418" s="18">
        <v>10</v>
      </c>
      <c r="L418" s="18">
        <v>80</v>
      </c>
      <c r="M418" s="18" t="s">
        <v>12688</v>
      </c>
      <c r="N418" s="676"/>
      <c r="O418" s="676"/>
      <c r="P418" s="184" t="s">
        <v>6756</v>
      </c>
      <c r="Q418" s="184">
        <v>1</v>
      </c>
      <c r="R418" s="677" t="s">
        <v>6820</v>
      </c>
      <c r="S418" s="677">
        <v>1</v>
      </c>
      <c r="T418" s="675" t="s">
        <v>5886</v>
      </c>
      <c r="U418" s="675">
        <v>3</v>
      </c>
      <c r="V418" s="675" t="s">
        <v>4575</v>
      </c>
      <c r="W418" s="675">
        <v>5</v>
      </c>
      <c r="X418" s="674" t="s">
        <v>4788</v>
      </c>
      <c r="Y418" s="672">
        <v>4</v>
      </c>
      <c r="Z418" s="678" t="s">
        <v>1128</v>
      </c>
      <c r="AA418" s="678">
        <v>6</v>
      </c>
      <c r="AB418" s="679" t="s">
        <v>1047</v>
      </c>
      <c r="AC418" s="679">
        <v>12</v>
      </c>
      <c r="AD418" s="680" t="s">
        <v>4793</v>
      </c>
      <c r="AE418" s="680">
        <v>1</v>
      </c>
      <c r="AF418" s="681" t="s">
        <v>4798</v>
      </c>
      <c r="AG418" s="681">
        <v>2</v>
      </c>
      <c r="AH418" s="18" t="s">
        <v>4803</v>
      </c>
      <c r="AI418" s="18">
        <v>2</v>
      </c>
      <c r="AJ418" s="184" t="s">
        <v>40</v>
      </c>
      <c r="AK418" s="184"/>
      <c r="AL418" s="677" t="s">
        <v>40</v>
      </c>
      <c r="AM418" s="677"/>
    </row>
    <row r="419" spans="1:39" ht="12.75">
      <c r="A419" s="831" t="s">
        <v>3323</v>
      </c>
      <c r="B419" s="863" t="s">
        <v>5104</v>
      </c>
      <c r="C419" s="680">
        <v>4</v>
      </c>
      <c r="D419" s="54" t="e">
        <f t="shared" ca="1" si="44"/>
        <v>#VALUE!</v>
      </c>
      <c r="E419" s="54" t="str">
        <f ca="1">IFERROR(VLOOKUP(P419,Cennik!$A$4:$B488, 2, FALSE()) * Q419 + VLOOKUP(R419,Cennik!$A$4:$B488, 2, FALSE()) * S419 + VLOOKUP(T419,Cennik!$A$4:$B488, 2, FALSE()) * U419 + VLOOKUP(V419,Cennik!$A$4:$B488, 2, FALSE()) * W419 + VLOOKUP(X419,Cennik!$A$4:$B488, 2, FALSE()) * Y419 + VLOOKUP(Z419,Cennik!$A$4:$B488, 2, FALSE()) * AA419 + VLOOKUP(AB419,Cennik!$A$4:$B488, 2, FALSE()) * AC419 + VLOOKUP(AD419,Cennik!$A$4:$B488, 2, FALSE()) * AE419 + VLOOKUP(AF419,Cennik!$A$4:$B488, 2, FALSE()) * AG419 + VLOOKUP(AH419,Cennik!$A$4:$B488, 2, FALSE()) * AI419 + VLOOKUP(AJ419,Cennik!$A$4:$B488, 2, FALSE()) * AK419 + VLOOKUP(AL419,Cennik!$A$4:$B488, 2, FALSE()) * AM419 + VLOOKUP("Stamina",Cennik!$A$4:$B488,2,FALSE()) * L419,"Brak wartości")</f>
        <v>Brak wartości</v>
      </c>
      <c r="F419" s="18" t="s">
        <v>4988</v>
      </c>
      <c r="G419" s="18">
        <v>1</v>
      </c>
      <c r="H419" s="18" t="s">
        <v>4506</v>
      </c>
      <c r="I419" s="18" t="s">
        <v>5105</v>
      </c>
      <c r="J419" s="18">
        <v>25</v>
      </c>
      <c r="K419" s="18">
        <v>10</v>
      </c>
      <c r="L419" s="18">
        <v>80</v>
      </c>
      <c r="M419" s="18" t="s">
        <v>12688</v>
      </c>
      <c r="N419" s="676"/>
      <c r="O419" s="676"/>
      <c r="P419" s="184" t="s">
        <v>6756</v>
      </c>
      <c r="Q419" s="184">
        <v>1</v>
      </c>
      <c r="R419" s="677" t="s">
        <v>6820</v>
      </c>
      <c r="S419" s="677">
        <v>1</v>
      </c>
      <c r="T419" s="675" t="s">
        <v>5886</v>
      </c>
      <c r="U419" s="675">
        <v>3</v>
      </c>
      <c r="V419" s="675" t="s">
        <v>4575</v>
      </c>
      <c r="W419" s="675">
        <v>5</v>
      </c>
      <c r="X419" s="674" t="s">
        <v>4788</v>
      </c>
      <c r="Y419" s="672">
        <v>4</v>
      </c>
      <c r="Z419" s="678" t="s">
        <v>1128</v>
      </c>
      <c r="AA419" s="678">
        <v>6</v>
      </c>
      <c r="AB419" s="679" t="s">
        <v>1047</v>
      </c>
      <c r="AC419" s="679">
        <v>12</v>
      </c>
      <c r="AD419" s="680" t="s">
        <v>4793</v>
      </c>
      <c r="AE419" s="680">
        <v>1</v>
      </c>
      <c r="AF419" s="681" t="s">
        <v>4798</v>
      </c>
      <c r="AG419" s="681">
        <v>2</v>
      </c>
      <c r="AH419" s="18" t="s">
        <v>4803</v>
      </c>
      <c r="AI419" s="18">
        <v>2</v>
      </c>
      <c r="AJ419" s="184" t="s">
        <v>40</v>
      </c>
      <c r="AK419" s="184"/>
      <c r="AL419" s="677" t="s">
        <v>40</v>
      </c>
      <c r="AM419" s="677"/>
    </row>
    <row r="420" spans="1:39" ht="12.75">
      <c r="A420" s="831" t="s">
        <v>3323</v>
      </c>
      <c r="B420" s="863" t="s">
        <v>5108</v>
      </c>
      <c r="C420" s="680">
        <v>4</v>
      </c>
      <c r="D420" s="54" t="e">
        <f t="shared" ca="1" si="44"/>
        <v>#VALUE!</v>
      </c>
      <c r="E420" s="54" t="str">
        <f ca="1">IFERROR(VLOOKUP(P420,Cennik!$A$4:$B488, 2, FALSE()) * Q420 + VLOOKUP(R420,Cennik!$A$4:$B488, 2, FALSE()) * S420 + VLOOKUP(T420,Cennik!$A$4:$B488, 2, FALSE()) * U420 + VLOOKUP(V420,Cennik!$A$4:$B488, 2, FALSE()) * W420 + VLOOKUP(X420,Cennik!$A$4:$B488, 2, FALSE()) * Y420 + VLOOKUP(Z420,Cennik!$A$4:$B488, 2, FALSE()) * AA420 + VLOOKUP(AB420,Cennik!$A$4:$B488, 2, FALSE()) * AC420 + VLOOKUP(AD420,Cennik!$A$4:$B488, 2, FALSE()) * AE420 + VLOOKUP(AF420,Cennik!$A$4:$B488, 2, FALSE()) * AG420 + VLOOKUP(AH420,Cennik!$A$4:$B488, 2, FALSE()) * AI420 + VLOOKUP(AJ420,Cennik!$A$4:$B488, 2, FALSE()) * AK420 + VLOOKUP(AL420,Cennik!$A$4:$B488, 2, FALSE()) * AM420 + VLOOKUP("Stamina",Cennik!$A$4:$B488,2,FALSE()) * L420,"Brak wartości")</f>
        <v>Brak wartości</v>
      </c>
      <c r="F420" s="18" t="s">
        <v>4988</v>
      </c>
      <c r="G420" s="18">
        <v>1</v>
      </c>
      <c r="H420" s="18" t="s">
        <v>4506</v>
      </c>
      <c r="I420" s="18" t="s">
        <v>5109</v>
      </c>
      <c r="J420" s="18">
        <v>25</v>
      </c>
      <c r="K420" s="18">
        <v>10</v>
      </c>
      <c r="L420" s="18">
        <v>80</v>
      </c>
      <c r="M420" s="18" t="s">
        <v>12688</v>
      </c>
      <c r="N420" s="676"/>
      <c r="O420" s="676"/>
      <c r="P420" s="184" t="s">
        <v>6756</v>
      </c>
      <c r="Q420" s="184">
        <v>1</v>
      </c>
      <c r="R420" s="677" t="s">
        <v>6820</v>
      </c>
      <c r="S420" s="677">
        <v>1</v>
      </c>
      <c r="T420" s="675" t="s">
        <v>5886</v>
      </c>
      <c r="U420" s="675">
        <v>3</v>
      </c>
      <c r="V420" s="675" t="s">
        <v>4575</v>
      </c>
      <c r="W420" s="675">
        <v>5</v>
      </c>
      <c r="X420" s="674" t="s">
        <v>4788</v>
      </c>
      <c r="Y420" s="672">
        <v>4</v>
      </c>
      <c r="Z420" s="678" t="s">
        <v>1128</v>
      </c>
      <c r="AA420" s="678">
        <v>6</v>
      </c>
      <c r="AB420" s="679" t="s">
        <v>1047</v>
      </c>
      <c r="AC420" s="679">
        <v>12</v>
      </c>
      <c r="AD420" s="680" t="s">
        <v>4793</v>
      </c>
      <c r="AE420" s="680">
        <v>1</v>
      </c>
      <c r="AF420" s="681" t="s">
        <v>4798</v>
      </c>
      <c r="AG420" s="681">
        <v>2</v>
      </c>
      <c r="AH420" s="18" t="s">
        <v>4803</v>
      </c>
      <c r="AI420" s="18">
        <v>2</v>
      </c>
      <c r="AJ420" s="184" t="s">
        <v>40</v>
      </c>
      <c r="AK420" s="184"/>
      <c r="AL420" s="677" t="s">
        <v>40</v>
      </c>
      <c r="AM420" s="677"/>
    </row>
    <row r="421" spans="1:39" ht="12.75">
      <c r="A421" s="831" t="s">
        <v>3323</v>
      </c>
      <c r="B421" s="863" t="s">
        <v>5112</v>
      </c>
      <c r="C421" s="680">
        <v>4</v>
      </c>
      <c r="D421" s="54" t="e">
        <f t="shared" ca="1" si="44"/>
        <v>#VALUE!</v>
      </c>
      <c r="E421" s="54" t="str">
        <f ca="1">IFERROR(VLOOKUP(P421,Cennik!$A$4:$B488, 2, FALSE()) * Q421 + VLOOKUP(R421,Cennik!$A$4:$B488, 2, FALSE()) * S421 + VLOOKUP(T421,Cennik!$A$4:$B488, 2, FALSE()) * U421 + VLOOKUP(V421,Cennik!$A$4:$B488, 2, FALSE()) * W421 + VLOOKUP(X421,Cennik!$A$4:$B488, 2, FALSE()) * Y421 + VLOOKUP(Z421,Cennik!$A$4:$B488, 2, FALSE()) * AA421 + VLOOKUP(AB421,Cennik!$A$4:$B488, 2, FALSE()) * AC421 + VLOOKUP(AD421,Cennik!$A$4:$B488, 2, FALSE()) * AE421 + VLOOKUP(AF421,Cennik!$A$4:$B488, 2, FALSE()) * AG421 + VLOOKUP(AH421,Cennik!$A$4:$B488, 2, FALSE()) * AI421 + VLOOKUP(AJ421,Cennik!$A$4:$B488, 2, FALSE()) * AK421 + VLOOKUP(AL421,Cennik!$A$4:$B488, 2, FALSE()) * AM421 + VLOOKUP("Stamina",Cennik!$A$4:$B488,2,FALSE()) * L421,"Brak wartości")</f>
        <v>Brak wartości</v>
      </c>
      <c r="F421" s="18" t="s">
        <v>4988</v>
      </c>
      <c r="G421" s="18">
        <v>1</v>
      </c>
      <c r="H421" s="18" t="s">
        <v>4506</v>
      </c>
      <c r="I421" s="18" t="s">
        <v>5113</v>
      </c>
      <c r="J421" s="18">
        <v>25</v>
      </c>
      <c r="K421" s="18">
        <v>10</v>
      </c>
      <c r="L421" s="18">
        <v>80</v>
      </c>
      <c r="M421" s="18" t="s">
        <v>12688</v>
      </c>
      <c r="N421" s="676"/>
      <c r="O421" s="676"/>
      <c r="P421" s="184" t="s">
        <v>6756</v>
      </c>
      <c r="Q421" s="184">
        <v>1</v>
      </c>
      <c r="R421" s="677" t="s">
        <v>6820</v>
      </c>
      <c r="S421" s="677">
        <v>1</v>
      </c>
      <c r="T421" s="675" t="s">
        <v>5886</v>
      </c>
      <c r="U421" s="675">
        <v>3</v>
      </c>
      <c r="V421" s="675" t="s">
        <v>4575</v>
      </c>
      <c r="W421" s="675">
        <v>5</v>
      </c>
      <c r="X421" s="674" t="s">
        <v>4788</v>
      </c>
      <c r="Y421" s="672">
        <v>4</v>
      </c>
      <c r="Z421" s="678" t="s">
        <v>1128</v>
      </c>
      <c r="AA421" s="678">
        <v>6</v>
      </c>
      <c r="AB421" s="679" t="s">
        <v>1047</v>
      </c>
      <c r="AC421" s="679">
        <v>12</v>
      </c>
      <c r="AD421" s="680" t="s">
        <v>4793</v>
      </c>
      <c r="AE421" s="680">
        <v>1</v>
      </c>
      <c r="AF421" s="681" t="s">
        <v>4798</v>
      </c>
      <c r="AG421" s="681">
        <v>2</v>
      </c>
      <c r="AH421" s="18" t="s">
        <v>4803</v>
      </c>
      <c r="AI421" s="18">
        <v>2</v>
      </c>
      <c r="AJ421" s="184" t="s">
        <v>40</v>
      </c>
      <c r="AK421" s="184"/>
      <c r="AL421" s="677" t="s">
        <v>40</v>
      </c>
      <c r="AM421" s="677"/>
    </row>
    <row r="422" spans="1:39" ht="12.75">
      <c r="A422" s="831" t="s">
        <v>3323</v>
      </c>
      <c r="B422" s="863" t="s">
        <v>5116</v>
      </c>
      <c r="C422" s="680">
        <v>4</v>
      </c>
      <c r="D422" s="54" t="e">
        <f t="shared" ca="1" si="44"/>
        <v>#VALUE!</v>
      </c>
      <c r="E422" s="54" t="str">
        <f ca="1">IFERROR(VLOOKUP(P422,Cennik!$A$4:$B488, 2, FALSE()) * Q422 + VLOOKUP(R422,Cennik!$A$4:$B488, 2, FALSE()) * S422 + VLOOKUP(T422,Cennik!$A$4:$B488, 2, FALSE()) * U422 + VLOOKUP(V422,Cennik!$A$4:$B488, 2, FALSE()) * W422 + VLOOKUP(X422,Cennik!$A$4:$B488, 2, FALSE()) * Y422 + VLOOKUP(Z422,Cennik!$A$4:$B488, 2, FALSE()) * AA422 + VLOOKUP(AB422,Cennik!$A$4:$B488, 2, FALSE()) * AC422 + VLOOKUP(AD422,Cennik!$A$4:$B488, 2, FALSE()) * AE422 + VLOOKUP(AF422,Cennik!$A$4:$B488, 2, FALSE()) * AG422 + VLOOKUP(AH422,Cennik!$A$4:$B488, 2, FALSE()) * AI422 + VLOOKUP(AJ422,Cennik!$A$4:$B488, 2, FALSE()) * AK422 + VLOOKUP(AL422,Cennik!$A$4:$B488, 2, FALSE()) * AM422 + VLOOKUP("Stamina",Cennik!$A$4:$B488,2,FALSE()) * L422,"Brak wartości")</f>
        <v>Brak wartości</v>
      </c>
      <c r="F422" s="18" t="s">
        <v>4988</v>
      </c>
      <c r="G422" s="18">
        <v>1</v>
      </c>
      <c r="H422" s="18" t="s">
        <v>4506</v>
      </c>
      <c r="I422" s="18" t="s">
        <v>5117</v>
      </c>
      <c r="J422" s="18">
        <v>25</v>
      </c>
      <c r="K422" s="18">
        <v>10</v>
      </c>
      <c r="L422" s="18">
        <v>80</v>
      </c>
      <c r="M422" s="18" t="s">
        <v>12688</v>
      </c>
      <c r="N422" s="676"/>
      <c r="O422" s="676"/>
      <c r="P422" s="184" t="s">
        <v>6756</v>
      </c>
      <c r="Q422" s="184">
        <v>1</v>
      </c>
      <c r="R422" s="677" t="s">
        <v>6820</v>
      </c>
      <c r="S422" s="677">
        <v>1</v>
      </c>
      <c r="T422" s="675" t="s">
        <v>5886</v>
      </c>
      <c r="U422" s="675">
        <v>3</v>
      </c>
      <c r="V422" s="675" t="s">
        <v>4575</v>
      </c>
      <c r="W422" s="675">
        <v>5</v>
      </c>
      <c r="X422" s="674" t="s">
        <v>4788</v>
      </c>
      <c r="Y422" s="672">
        <v>4</v>
      </c>
      <c r="Z422" s="678" t="s">
        <v>1128</v>
      </c>
      <c r="AA422" s="678">
        <v>6</v>
      </c>
      <c r="AB422" s="679" t="s">
        <v>1047</v>
      </c>
      <c r="AC422" s="679">
        <v>12</v>
      </c>
      <c r="AD422" s="680" t="s">
        <v>4793</v>
      </c>
      <c r="AE422" s="680">
        <v>1</v>
      </c>
      <c r="AF422" s="681" t="s">
        <v>4798</v>
      </c>
      <c r="AG422" s="681">
        <v>2</v>
      </c>
      <c r="AH422" s="18" t="s">
        <v>4803</v>
      </c>
      <c r="AI422" s="18">
        <v>2</v>
      </c>
      <c r="AJ422" s="184" t="s">
        <v>40</v>
      </c>
      <c r="AK422" s="184"/>
      <c r="AL422" s="677" t="s">
        <v>40</v>
      </c>
      <c r="AM422" s="677"/>
    </row>
    <row r="423" spans="1:39" ht="12.75">
      <c r="A423" s="831" t="s">
        <v>3323</v>
      </c>
      <c r="B423" s="864" t="s">
        <v>5120</v>
      </c>
      <c r="C423" s="680">
        <v>4</v>
      </c>
      <c r="D423" s="54" t="e">
        <f t="shared" ca="1" si="44"/>
        <v>#VALUE!</v>
      </c>
      <c r="E423" s="54" t="str">
        <f ca="1">IFERROR(VLOOKUP(P423,Cennik!$A$4:$B488, 2, FALSE()) * Q423 + VLOOKUP(R423,Cennik!$A$4:$B488, 2, FALSE()) * S423 + VLOOKUP(T423,Cennik!$A$4:$B488, 2, FALSE()) * U423 + VLOOKUP(V423,Cennik!$A$4:$B488, 2, FALSE()) * W423 + VLOOKUP(X423,Cennik!$A$4:$B488, 2, FALSE()) * Y423 + VLOOKUP(Z423,Cennik!$A$4:$B488, 2, FALSE()) * AA423 + VLOOKUP(AB423,Cennik!$A$4:$B488, 2, FALSE()) * AC423 + VLOOKUP(AD423,Cennik!$A$4:$B488, 2, FALSE()) * AE423 + VLOOKUP(AF423,Cennik!$A$4:$B488, 2, FALSE()) * AG423 + VLOOKUP(AH423,Cennik!$A$4:$B488, 2, FALSE()) * AI423 + VLOOKUP(AJ423,Cennik!$A$4:$B488, 2, FALSE()) * AK423 + VLOOKUP(AL423,Cennik!$A$4:$B488, 2, FALSE()) * AM423 + VLOOKUP("Stamina",Cennik!$A$4:$B488,2,FALSE()) * L423,"Brak wartości")</f>
        <v>Brak wartości</v>
      </c>
      <c r="F423" s="18" t="s">
        <v>4988</v>
      </c>
      <c r="G423" s="18">
        <v>1</v>
      </c>
      <c r="H423" s="18" t="s">
        <v>4506</v>
      </c>
      <c r="I423" s="18" t="s">
        <v>5121</v>
      </c>
      <c r="J423" s="18">
        <v>25</v>
      </c>
      <c r="K423" s="18">
        <v>10</v>
      </c>
      <c r="L423" s="18">
        <v>80</v>
      </c>
      <c r="M423" s="18" t="s">
        <v>12688</v>
      </c>
      <c r="N423" s="676"/>
      <c r="O423" s="676"/>
      <c r="P423" s="184" t="s">
        <v>6756</v>
      </c>
      <c r="Q423" s="184">
        <v>1</v>
      </c>
      <c r="R423" s="677" t="s">
        <v>6820</v>
      </c>
      <c r="S423" s="677">
        <v>1</v>
      </c>
      <c r="T423" s="675" t="s">
        <v>5886</v>
      </c>
      <c r="U423" s="675">
        <v>3</v>
      </c>
      <c r="V423" s="675" t="s">
        <v>4575</v>
      </c>
      <c r="W423" s="675">
        <v>5</v>
      </c>
      <c r="X423" s="674" t="s">
        <v>4788</v>
      </c>
      <c r="Y423" s="672">
        <v>4</v>
      </c>
      <c r="Z423" s="678" t="s">
        <v>1128</v>
      </c>
      <c r="AA423" s="678">
        <v>6</v>
      </c>
      <c r="AB423" s="679" t="s">
        <v>1047</v>
      </c>
      <c r="AC423" s="679">
        <v>12</v>
      </c>
      <c r="AD423" s="680" t="s">
        <v>4793</v>
      </c>
      <c r="AE423" s="680">
        <v>1</v>
      </c>
      <c r="AF423" s="681" t="s">
        <v>4798</v>
      </c>
      <c r="AG423" s="681">
        <v>2</v>
      </c>
      <c r="AH423" s="18" t="s">
        <v>4803</v>
      </c>
      <c r="AI423" s="18">
        <v>2</v>
      </c>
      <c r="AJ423" s="184" t="s">
        <v>40</v>
      </c>
      <c r="AK423" s="184"/>
      <c r="AL423" s="677" t="s">
        <v>40</v>
      </c>
      <c r="AM423" s="677"/>
    </row>
    <row r="424" spans="1:39" ht="12.75">
      <c r="A424" s="831" t="s">
        <v>3323</v>
      </c>
      <c r="B424" s="864" t="s">
        <v>5124</v>
      </c>
      <c r="C424" s="680">
        <v>4</v>
      </c>
      <c r="D424" s="54" t="e">
        <f t="shared" ca="1" si="44"/>
        <v>#VALUE!</v>
      </c>
      <c r="E424" s="54" t="str">
        <f ca="1">IFERROR(VLOOKUP(P424,Cennik!$A$4:$B488, 2, FALSE()) * Q424 + VLOOKUP(R424,Cennik!$A$4:$B488, 2, FALSE()) * S424 + VLOOKUP(T424,Cennik!$A$4:$B488, 2, FALSE()) * U424 + VLOOKUP(V424,Cennik!$A$4:$B488, 2, FALSE()) * W424 + VLOOKUP(X424,Cennik!$A$4:$B488, 2, FALSE()) * Y424 + VLOOKUP(Z424,Cennik!$A$4:$B488, 2, FALSE()) * AA424 + VLOOKUP(AB424,Cennik!$A$4:$B488, 2, FALSE()) * AC424 + VLOOKUP(AD424,Cennik!$A$4:$B488, 2, FALSE()) * AE424 + VLOOKUP(AF424,Cennik!$A$4:$B488, 2, FALSE()) * AG424 + VLOOKUP(AH424,Cennik!$A$4:$B488, 2, FALSE()) * AI424 + VLOOKUP(AJ424,Cennik!$A$4:$B488, 2, FALSE()) * AK424 + VLOOKUP(AL424,Cennik!$A$4:$B488, 2, FALSE()) * AM424 + VLOOKUP("Stamina",Cennik!$A$4:$B488,2,FALSE()) * L424,"Brak wartości")</f>
        <v>Brak wartości</v>
      </c>
      <c r="F424" s="18" t="s">
        <v>4988</v>
      </c>
      <c r="G424" s="18">
        <v>1</v>
      </c>
      <c r="H424" s="18" t="s">
        <v>4506</v>
      </c>
      <c r="I424" s="18" t="s">
        <v>5125</v>
      </c>
      <c r="J424" s="18">
        <v>25</v>
      </c>
      <c r="K424" s="18">
        <v>10</v>
      </c>
      <c r="L424" s="18">
        <v>80</v>
      </c>
      <c r="M424" s="18" t="s">
        <v>12688</v>
      </c>
      <c r="N424" s="676"/>
      <c r="O424" s="676"/>
      <c r="P424" s="184" t="s">
        <v>6756</v>
      </c>
      <c r="Q424" s="184">
        <v>1</v>
      </c>
      <c r="R424" s="677" t="s">
        <v>6820</v>
      </c>
      <c r="S424" s="677">
        <v>1</v>
      </c>
      <c r="T424" s="675" t="s">
        <v>5886</v>
      </c>
      <c r="U424" s="675">
        <v>3</v>
      </c>
      <c r="V424" s="675" t="s">
        <v>4575</v>
      </c>
      <c r="W424" s="675">
        <v>5</v>
      </c>
      <c r="X424" s="674" t="s">
        <v>4788</v>
      </c>
      <c r="Y424" s="672">
        <v>4</v>
      </c>
      <c r="Z424" s="678" t="s">
        <v>1128</v>
      </c>
      <c r="AA424" s="678">
        <v>6</v>
      </c>
      <c r="AB424" s="679" t="s">
        <v>1047</v>
      </c>
      <c r="AC424" s="679">
        <v>12</v>
      </c>
      <c r="AD424" s="680" t="s">
        <v>4793</v>
      </c>
      <c r="AE424" s="680">
        <v>1</v>
      </c>
      <c r="AF424" s="681" t="s">
        <v>4798</v>
      </c>
      <c r="AG424" s="681">
        <v>2</v>
      </c>
      <c r="AH424" s="18" t="s">
        <v>4803</v>
      </c>
      <c r="AI424" s="18">
        <v>2</v>
      </c>
      <c r="AJ424" s="184" t="s">
        <v>40</v>
      </c>
      <c r="AK424" s="184"/>
      <c r="AL424" s="677" t="s">
        <v>40</v>
      </c>
      <c r="AM424" s="677"/>
    </row>
    <row r="425" spans="1:39" ht="12.75">
      <c r="A425" s="831" t="s">
        <v>3323</v>
      </c>
      <c r="B425" s="864" t="s">
        <v>5128</v>
      </c>
      <c r="C425" s="680">
        <v>4</v>
      </c>
      <c r="D425" s="54" t="e">
        <f t="shared" ca="1" si="44"/>
        <v>#VALUE!</v>
      </c>
      <c r="E425" s="54" t="str">
        <f ca="1">IFERROR(VLOOKUP(P425,Cennik!$A$4:$B488, 2, FALSE()) * Q425 + VLOOKUP(R425,Cennik!$A$4:$B488, 2, FALSE()) * S425 + VLOOKUP(T425,Cennik!$A$4:$B488, 2, FALSE()) * U425 + VLOOKUP(V425,Cennik!$A$4:$B488, 2, FALSE()) * W425 + VLOOKUP(X425,Cennik!$A$4:$B488, 2, FALSE()) * Y425 + VLOOKUP(Z425,Cennik!$A$4:$B488, 2, FALSE()) * AA425 + VLOOKUP(AB425,Cennik!$A$4:$B488, 2, FALSE()) * AC425 + VLOOKUP(AD425,Cennik!$A$4:$B488, 2, FALSE()) * AE425 + VLOOKUP(AF425,Cennik!$A$4:$B488, 2, FALSE()) * AG425 + VLOOKUP(AH425,Cennik!$A$4:$B488, 2, FALSE()) * AI425 + VLOOKUP(AJ425,Cennik!$A$4:$B488, 2, FALSE()) * AK425 + VLOOKUP(AL425,Cennik!$A$4:$B488, 2, FALSE()) * AM425 + VLOOKUP("Stamina",Cennik!$A$4:$B488,2,FALSE()) * L425,"Brak wartości")</f>
        <v>Brak wartości</v>
      </c>
      <c r="F425" s="18" t="s">
        <v>4988</v>
      </c>
      <c r="G425" s="18">
        <v>1</v>
      </c>
      <c r="H425" s="18" t="s">
        <v>4506</v>
      </c>
      <c r="I425" s="45" t="s">
        <v>5129</v>
      </c>
      <c r="J425" s="18">
        <v>25</v>
      </c>
      <c r="K425" s="18">
        <v>10</v>
      </c>
      <c r="L425" s="18">
        <v>80</v>
      </c>
      <c r="M425" s="18" t="s">
        <v>12688</v>
      </c>
      <c r="N425" s="676"/>
      <c r="O425" s="676"/>
      <c r="P425" s="184" t="s">
        <v>6756</v>
      </c>
      <c r="Q425" s="184">
        <v>1</v>
      </c>
      <c r="R425" s="677" t="s">
        <v>6820</v>
      </c>
      <c r="S425" s="677">
        <v>1</v>
      </c>
      <c r="T425" s="675" t="s">
        <v>5886</v>
      </c>
      <c r="U425" s="675">
        <v>3</v>
      </c>
      <c r="V425" s="675" t="s">
        <v>4575</v>
      </c>
      <c r="W425" s="675">
        <v>5</v>
      </c>
      <c r="X425" s="674" t="s">
        <v>4788</v>
      </c>
      <c r="Y425" s="672">
        <v>4</v>
      </c>
      <c r="Z425" s="678" t="s">
        <v>1128</v>
      </c>
      <c r="AA425" s="678">
        <v>6</v>
      </c>
      <c r="AB425" s="679" t="s">
        <v>1047</v>
      </c>
      <c r="AC425" s="679">
        <v>12</v>
      </c>
      <c r="AD425" s="680" t="s">
        <v>4793</v>
      </c>
      <c r="AE425" s="680">
        <v>1</v>
      </c>
      <c r="AF425" s="681" t="s">
        <v>4798</v>
      </c>
      <c r="AG425" s="681">
        <v>2</v>
      </c>
      <c r="AH425" s="18" t="s">
        <v>4803</v>
      </c>
      <c r="AI425" s="18">
        <v>2</v>
      </c>
      <c r="AJ425" s="184" t="s">
        <v>40</v>
      </c>
      <c r="AK425" s="184"/>
      <c r="AL425" s="677" t="s">
        <v>40</v>
      </c>
      <c r="AM425" s="677"/>
    </row>
    <row r="426" spans="1:39" ht="12.75">
      <c r="A426" s="831" t="s">
        <v>3323</v>
      </c>
      <c r="B426" s="864" t="s">
        <v>5132</v>
      </c>
      <c r="C426" s="680">
        <v>4</v>
      </c>
      <c r="D426" s="54" t="e">
        <f t="shared" ca="1" si="44"/>
        <v>#VALUE!</v>
      </c>
      <c r="E426" s="54" t="str">
        <f ca="1">IFERROR(VLOOKUP(P426,Cennik!$A$4:$B488, 2, FALSE()) * Q426 + VLOOKUP(R426,Cennik!$A$4:$B488, 2, FALSE()) * S426 + VLOOKUP(T426,Cennik!$A$4:$B488, 2, FALSE()) * U426 + VLOOKUP(V426,Cennik!$A$4:$B488, 2, FALSE()) * W426 + VLOOKUP(X426,Cennik!$A$4:$B488, 2, FALSE()) * Y426 + VLOOKUP(Z426,Cennik!$A$4:$B488, 2, FALSE()) * AA426 + VLOOKUP(AB426,Cennik!$A$4:$B488, 2, FALSE()) * AC426 + VLOOKUP(AD426,Cennik!$A$4:$B488, 2, FALSE()) * AE426 + VLOOKUP(AF426,Cennik!$A$4:$B488, 2, FALSE()) * AG426 + VLOOKUP(AH426,Cennik!$A$4:$B488, 2, FALSE()) * AI426 + VLOOKUP(AJ426,Cennik!$A$4:$B488, 2, FALSE()) * AK426 + VLOOKUP(AL426,Cennik!$A$4:$B488, 2, FALSE()) * AM426 + VLOOKUP("Stamina",Cennik!$A$4:$B488,2,FALSE()) * L426,"Brak wartości")</f>
        <v>Brak wartości</v>
      </c>
      <c r="F426" s="18" t="s">
        <v>4988</v>
      </c>
      <c r="G426" s="18">
        <v>1</v>
      </c>
      <c r="H426" s="18" t="s">
        <v>4506</v>
      </c>
      <c r="I426" s="18" t="s">
        <v>5133</v>
      </c>
      <c r="J426" s="18">
        <v>25</v>
      </c>
      <c r="K426" s="18">
        <v>10</v>
      </c>
      <c r="L426" s="18">
        <v>80</v>
      </c>
      <c r="M426" s="18" t="s">
        <v>12688</v>
      </c>
      <c r="N426" s="676"/>
      <c r="O426" s="676"/>
      <c r="P426" s="184" t="s">
        <v>6756</v>
      </c>
      <c r="Q426" s="184">
        <v>1</v>
      </c>
      <c r="R426" s="677" t="s">
        <v>6820</v>
      </c>
      <c r="S426" s="677">
        <v>1</v>
      </c>
      <c r="T426" s="675" t="s">
        <v>5886</v>
      </c>
      <c r="U426" s="675">
        <v>3</v>
      </c>
      <c r="V426" s="675" t="s">
        <v>4575</v>
      </c>
      <c r="W426" s="675">
        <v>5</v>
      </c>
      <c r="X426" s="674" t="s">
        <v>4788</v>
      </c>
      <c r="Y426" s="672">
        <v>4</v>
      </c>
      <c r="Z426" s="678" t="s">
        <v>1128</v>
      </c>
      <c r="AA426" s="678">
        <v>6</v>
      </c>
      <c r="AB426" s="679" t="s">
        <v>1047</v>
      </c>
      <c r="AC426" s="679">
        <v>12</v>
      </c>
      <c r="AD426" s="680" t="s">
        <v>4793</v>
      </c>
      <c r="AE426" s="680">
        <v>1</v>
      </c>
      <c r="AF426" s="681" t="s">
        <v>4798</v>
      </c>
      <c r="AG426" s="681">
        <v>2</v>
      </c>
      <c r="AH426" s="18" t="s">
        <v>4803</v>
      </c>
      <c r="AI426" s="18">
        <v>2</v>
      </c>
      <c r="AJ426" s="184" t="s">
        <v>40</v>
      </c>
      <c r="AK426" s="184"/>
      <c r="AL426" s="677" t="s">
        <v>40</v>
      </c>
      <c r="AM426" s="677"/>
    </row>
    <row r="427" spans="1:39" ht="12.75">
      <c r="A427" s="831" t="s">
        <v>3323</v>
      </c>
      <c r="B427" s="864" t="s">
        <v>5136</v>
      </c>
      <c r="C427" s="680">
        <v>4</v>
      </c>
      <c r="D427" s="54" t="e">
        <f t="shared" ca="1" si="44"/>
        <v>#VALUE!</v>
      </c>
      <c r="E427" s="54" t="str">
        <f ca="1">IFERROR(VLOOKUP(P427,Cennik!$A$4:$B488, 2, FALSE()) * Q427 + VLOOKUP(R427,Cennik!$A$4:$B488, 2, FALSE()) * S427 + VLOOKUP(T427,Cennik!$A$4:$B488, 2, FALSE()) * U427 + VLOOKUP(V427,Cennik!$A$4:$B488, 2, FALSE()) * W427 + VLOOKUP(X427,Cennik!$A$4:$B488, 2, FALSE()) * Y427 + VLOOKUP(Z427,Cennik!$A$4:$B488, 2, FALSE()) * AA427 + VLOOKUP(AB427,Cennik!$A$4:$B488, 2, FALSE()) * AC427 + VLOOKUP(AD427,Cennik!$A$4:$B488, 2, FALSE()) * AE427 + VLOOKUP(AF427,Cennik!$A$4:$B488, 2, FALSE()) * AG427 + VLOOKUP(AH427,Cennik!$A$4:$B488, 2, FALSE()) * AI427 + VLOOKUP(AJ427,Cennik!$A$4:$B488, 2, FALSE()) * AK427 + VLOOKUP(AL427,Cennik!$A$4:$B488, 2, FALSE()) * AM427 + VLOOKUP("Stamina",Cennik!$A$4:$B488,2,FALSE()) * L427,"Brak wartości")</f>
        <v>Brak wartości</v>
      </c>
      <c r="F427" s="18" t="s">
        <v>4988</v>
      </c>
      <c r="G427" s="18">
        <v>1</v>
      </c>
      <c r="H427" s="18" t="s">
        <v>4506</v>
      </c>
      <c r="I427" s="18" t="s">
        <v>5137</v>
      </c>
      <c r="J427" s="18">
        <v>25</v>
      </c>
      <c r="K427" s="18">
        <v>10</v>
      </c>
      <c r="L427" s="18">
        <v>80</v>
      </c>
      <c r="M427" s="18" t="s">
        <v>12688</v>
      </c>
      <c r="N427" s="676"/>
      <c r="O427" s="676"/>
      <c r="P427" s="184" t="s">
        <v>6756</v>
      </c>
      <c r="Q427" s="184">
        <v>1</v>
      </c>
      <c r="R427" s="677" t="s">
        <v>6820</v>
      </c>
      <c r="S427" s="677">
        <v>1</v>
      </c>
      <c r="T427" s="675" t="s">
        <v>5886</v>
      </c>
      <c r="U427" s="675">
        <v>3</v>
      </c>
      <c r="V427" s="675" t="s">
        <v>4575</v>
      </c>
      <c r="W427" s="675">
        <v>5</v>
      </c>
      <c r="X427" s="674" t="s">
        <v>4788</v>
      </c>
      <c r="Y427" s="672">
        <v>4</v>
      </c>
      <c r="Z427" s="678" t="s">
        <v>1128</v>
      </c>
      <c r="AA427" s="678">
        <v>6</v>
      </c>
      <c r="AB427" s="679" t="s">
        <v>1047</v>
      </c>
      <c r="AC427" s="679">
        <v>12</v>
      </c>
      <c r="AD427" s="680" t="s">
        <v>4793</v>
      </c>
      <c r="AE427" s="680">
        <v>1</v>
      </c>
      <c r="AF427" s="681" t="s">
        <v>4798</v>
      </c>
      <c r="AG427" s="681">
        <v>2</v>
      </c>
      <c r="AH427" s="18" t="s">
        <v>4803</v>
      </c>
      <c r="AI427" s="18">
        <v>2</v>
      </c>
      <c r="AJ427" s="184" t="s">
        <v>40</v>
      </c>
      <c r="AK427" s="184"/>
      <c r="AL427" s="677" t="s">
        <v>40</v>
      </c>
      <c r="AM427" s="677"/>
    </row>
    <row r="428" spans="1:39" ht="12.75">
      <c r="A428" s="788"/>
      <c r="B428" s="788"/>
      <c r="C428" s="788"/>
      <c r="D428" s="788"/>
      <c r="E428" s="788"/>
      <c r="F428" s="788"/>
      <c r="G428" s="788"/>
      <c r="H428" s="788"/>
      <c r="I428" s="788"/>
      <c r="J428" s="788"/>
      <c r="K428" s="788"/>
      <c r="L428" s="788"/>
      <c r="M428" s="788"/>
      <c r="N428" s="788"/>
      <c r="O428" s="788"/>
      <c r="P428" s="788"/>
      <c r="Q428" s="788"/>
      <c r="R428" s="788"/>
      <c r="S428" s="788"/>
      <c r="T428" s="788"/>
      <c r="U428" s="788"/>
      <c r="V428" s="788"/>
      <c r="W428" s="788"/>
      <c r="X428" s="788"/>
      <c r="Y428" s="788"/>
      <c r="Z428" s="788"/>
      <c r="AA428" s="788"/>
      <c r="AB428" s="788"/>
      <c r="AC428" s="788"/>
      <c r="AD428" s="788"/>
      <c r="AE428" s="788"/>
      <c r="AF428" s="788"/>
      <c r="AG428" s="788"/>
      <c r="AH428" s="788"/>
      <c r="AI428" s="788"/>
      <c r="AJ428" s="788"/>
      <c r="AK428" s="788"/>
      <c r="AL428" s="788"/>
      <c r="AM428" s="788"/>
    </row>
    <row r="429" spans="1:39" ht="12.75">
      <c r="A429" s="831" t="s">
        <v>3323</v>
      </c>
      <c r="B429" s="767" t="s">
        <v>5188</v>
      </c>
      <c r="C429" s="680">
        <v>5</v>
      </c>
      <c r="D429" s="54" t="e">
        <f t="shared" ref="D429:D433" ca="1" si="45">E429/G429</f>
        <v>#VALUE!</v>
      </c>
      <c r="E429" s="54" t="str">
        <f ca="1">IFERROR(VLOOKUP(P429,Cennik!$A$4:$B488, 2, FALSE()) * Q429 + VLOOKUP(R429,Cennik!$A$4:$B488, 2, FALSE()) * S429 + VLOOKUP(T429,Cennik!$A$4:$B488, 2, FALSE()) * U429 + VLOOKUP(V429,Cennik!$A$4:$B488, 2, FALSE()) * W429 + VLOOKUP(X429,Cennik!$A$4:$B488, 2, FALSE()) * Y429 + VLOOKUP(Z429,Cennik!$A$4:$B488, 2, FALSE()) * AA429 + VLOOKUP(AB429,Cennik!$A$4:$B488, 2, FALSE()) * AC429 + VLOOKUP(AD429,Cennik!$A$4:$B488, 2, FALSE()) * AE429 + VLOOKUP(AF429,Cennik!$A$4:$B488, 2, FALSE()) * AG429 + VLOOKUP(AH429,Cennik!$A$4:$B488, 2, FALSE()) * AI429 + VLOOKUP(AJ429,Cennik!$A$4:$B488, 2, FALSE()) * AK429 + VLOOKUP(AL429,Cennik!$A$4:$B488, 2, FALSE()) * AM429 + VLOOKUP("Stamina",Cennik!$A$4:$B488,2,FALSE()) * L429,"Brak wartości")</f>
        <v>Brak wartości</v>
      </c>
      <c r="F429" s="18" t="s">
        <v>5189</v>
      </c>
      <c r="G429" s="18">
        <v>1</v>
      </c>
      <c r="H429" s="18" t="s">
        <v>4506</v>
      </c>
      <c r="I429" s="45" t="s">
        <v>5190</v>
      </c>
      <c r="J429" s="18">
        <v>30</v>
      </c>
      <c r="K429" s="18">
        <v>10</v>
      </c>
      <c r="L429" s="18">
        <v>100</v>
      </c>
      <c r="M429" s="18" t="s">
        <v>12688</v>
      </c>
      <c r="N429" s="676"/>
      <c r="O429" s="676"/>
      <c r="P429" s="184" t="s">
        <v>6756</v>
      </c>
      <c r="Q429" s="184">
        <v>1</v>
      </c>
      <c r="R429" s="677" t="s">
        <v>6840</v>
      </c>
      <c r="S429" s="677">
        <v>1</v>
      </c>
      <c r="T429" s="675" t="s">
        <v>5886</v>
      </c>
      <c r="U429" s="675">
        <v>4</v>
      </c>
      <c r="V429" s="675" t="s">
        <v>4575</v>
      </c>
      <c r="W429" s="675">
        <v>6</v>
      </c>
      <c r="X429" s="674" t="s">
        <v>4788</v>
      </c>
      <c r="Y429" s="672">
        <v>4</v>
      </c>
      <c r="Z429" s="678" t="s">
        <v>1128</v>
      </c>
      <c r="AA429" s="678">
        <v>8</v>
      </c>
      <c r="AB429" s="679" t="s">
        <v>1047</v>
      </c>
      <c r="AC429" s="679">
        <v>12</v>
      </c>
      <c r="AD429" s="680" t="s">
        <v>4793</v>
      </c>
      <c r="AE429" s="680">
        <v>1</v>
      </c>
      <c r="AF429" s="681" t="s">
        <v>4798</v>
      </c>
      <c r="AG429" s="681">
        <v>2</v>
      </c>
      <c r="AH429" s="18" t="s">
        <v>4803</v>
      </c>
      <c r="AI429" s="18">
        <v>2</v>
      </c>
      <c r="AJ429" s="184" t="s">
        <v>4808</v>
      </c>
      <c r="AK429" s="184">
        <v>1</v>
      </c>
      <c r="AL429" s="677" t="s">
        <v>40</v>
      </c>
      <c r="AM429" s="677"/>
    </row>
    <row r="430" spans="1:39" ht="12.75">
      <c r="A430" s="831" t="s">
        <v>3323</v>
      </c>
      <c r="B430" s="767" t="s">
        <v>5193</v>
      </c>
      <c r="C430" s="680">
        <v>5</v>
      </c>
      <c r="D430" s="54" t="e">
        <f t="shared" ca="1" si="45"/>
        <v>#VALUE!</v>
      </c>
      <c r="E430" s="54" t="str">
        <f ca="1">IFERROR(VLOOKUP(P430,Cennik!$A$4:$B488, 2, FALSE()) * Q430 + VLOOKUP(R430,Cennik!$A$4:$B488, 2, FALSE()) * S430 + VLOOKUP(T430,Cennik!$A$4:$B488, 2, FALSE()) * U430 + VLOOKUP(V430,Cennik!$A$4:$B488, 2, FALSE()) * W430 + VLOOKUP(X430,Cennik!$A$4:$B488, 2, FALSE()) * Y430 + VLOOKUP(Z430,Cennik!$A$4:$B488, 2, FALSE()) * AA430 + VLOOKUP(AB430,Cennik!$A$4:$B488, 2, FALSE()) * AC430 + VLOOKUP(AD430,Cennik!$A$4:$B488, 2, FALSE()) * AE430 + VLOOKUP(AF430,Cennik!$A$4:$B488, 2, FALSE()) * AG430 + VLOOKUP(AH430,Cennik!$A$4:$B488, 2, FALSE()) * AI430 + VLOOKUP(AJ430,Cennik!$A$4:$B488, 2, FALSE()) * AK430 + VLOOKUP(AL430,Cennik!$A$4:$B488, 2, FALSE()) * AM430 + VLOOKUP("Stamina",Cennik!$A$4:$B488,2,FALSE()) * L430,"Brak wartości")</f>
        <v>Brak wartości</v>
      </c>
      <c r="F430" s="18" t="s">
        <v>5189</v>
      </c>
      <c r="G430" s="18">
        <v>1</v>
      </c>
      <c r="H430" s="18" t="s">
        <v>4506</v>
      </c>
      <c r="I430" s="18" t="s">
        <v>5194</v>
      </c>
      <c r="J430" s="18">
        <v>30</v>
      </c>
      <c r="K430" s="18">
        <v>10</v>
      </c>
      <c r="L430" s="18">
        <v>100</v>
      </c>
      <c r="M430" s="18" t="s">
        <v>12688</v>
      </c>
      <c r="N430" s="676"/>
      <c r="O430" s="676"/>
      <c r="P430" s="184" t="s">
        <v>6756</v>
      </c>
      <c r="Q430" s="184">
        <v>1</v>
      </c>
      <c r="R430" s="677" t="s">
        <v>6840</v>
      </c>
      <c r="S430" s="677">
        <v>1</v>
      </c>
      <c r="T430" s="675" t="s">
        <v>5886</v>
      </c>
      <c r="U430" s="675">
        <v>4</v>
      </c>
      <c r="V430" s="675" t="s">
        <v>4575</v>
      </c>
      <c r="W430" s="675">
        <v>6</v>
      </c>
      <c r="X430" s="674" t="s">
        <v>4788</v>
      </c>
      <c r="Y430" s="672">
        <v>4</v>
      </c>
      <c r="Z430" s="678" t="s">
        <v>1128</v>
      </c>
      <c r="AA430" s="678">
        <v>8</v>
      </c>
      <c r="AB430" s="679" t="s">
        <v>1047</v>
      </c>
      <c r="AC430" s="679">
        <v>12</v>
      </c>
      <c r="AD430" s="680" t="s">
        <v>4793</v>
      </c>
      <c r="AE430" s="680">
        <v>1</v>
      </c>
      <c r="AF430" s="681" t="s">
        <v>4798</v>
      </c>
      <c r="AG430" s="681">
        <v>2</v>
      </c>
      <c r="AH430" s="18" t="s">
        <v>4803</v>
      </c>
      <c r="AI430" s="18">
        <v>2</v>
      </c>
      <c r="AJ430" s="184" t="s">
        <v>4808</v>
      </c>
      <c r="AK430" s="184">
        <v>1</v>
      </c>
      <c r="AL430" s="677" t="s">
        <v>40</v>
      </c>
      <c r="AM430" s="677"/>
    </row>
    <row r="431" spans="1:39" ht="12.75">
      <c r="A431" s="831" t="s">
        <v>3323</v>
      </c>
      <c r="B431" s="767" t="s">
        <v>5197</v>
      </c>
      <c r="C431" s="680">
        <v>5</v>
      </c>
      <c r="D431" s="54" t="e">
        <f t="shared" ca="1" si="45"/>
        <v>#VALUE!</v>
      </c>
      <c r="E431" s="54" t="str">
        <f ca="1">IFERROR(VLOOKUP(P431,Cennik!$A$4:$B488, 2, FALSE()) * Q431 + VLOOKUP(R431,Cennik!$A$4:$B488, 2, FALSE()) * S431 + VLOOKUP(T431,Cennik!$A$4:$B488, 2, FALSE()) * U431 + VLOOKUP(V431,Cennik!$A$4:$B488, 2, FALSE()) * W431 + VLOOKUP(X431,Cennik!$A$4:$B488, 2, FALSE()) * Y431 + VLOOKUP(Z431,Cennik!$A$4:$B488, 2, FALSE()) * AA431 + VLOOKUP(AB431,Cennik!$A$4:$B488, 2, FALSE()) * AC431 + VLOOKUP(AD431,Cennik!$A$4:$B488, 2, FALSE()) * AE431 + VLOOKUP(AF431,Cennik!$A$4:$B488, 2, FALSE()) * AG431 + VLOOKUP(AH431,Cennik!$A$4:$B488, 2, FALSE()) * AI431 + VLOOKUP(AJ431,Cennik!$A$4:$B488, 2, FALSE()) * AK431 + VLOOKUP(AL431,Cennik!$A$4:$B488, 2, FALSE()) * AM431 + VLOOKUP("Stamina",Cennik!$A$4:$B488,2,FALSE()) * L431,"Brak wartości")</f>
        <v>Brak wartości</v>
      </c>
      <c r="F431" s="18" t="s">
        <v>5189</v>
      </c>
      <c r="G431" s="18">
        <v>1</v>
      </c>
      <c r="H431" s="18" t="s">
        <v>4506</v>
      </c>
      <c r="I431" s="18" t="s">
        <v>5198</v>
      </c>
      <c r="J431" s="18">
        <v>30</v>
      </c>
      <c r="K431" s="18">
        <v>10</v>
      </c>
      <c r="L431" s="18">
        <v>100</v>
      </c>
      <c r="M431" s="18" t="s">
        <v>12688</v>
      </c>
      <c r="N431" s="676"/>
      <c r="O431" s="676"/>
      <c r="P431" s="184" t="s">
        <v>6756</v>
      </c>
      <c r="Q431" s="184">
        <v>1</v>
      </c>
      <c r="R431" s="677" t="s">
        <v>6840</v>
      </c>
      <c r="S431" s="677">
        <v>1</v>
      </c>
      <c r="T431" s="675" t="s">
        <v>5886</v>
      </c>
      <c r="U431" s="675">
        <v>4</v>
      </c>
      <c r="V431" s="675" t="s">
        <v>4575</v>
      </c>
      <c r="W431" s="675">
        <v>6</v>
      </c>
      <c r="X431" s="674" t="s">
        <v>4788</v>
      </c>
      <c r="Y431" s="672">
        <v>4</v>
      </c>
      <c r="Z431" s="678" t="s">
        <v>1128</v>
      </c>
      <c r="AA431" s="678">
        <v>8</v>
      </c>
      <c r="AB431" s="679" t="s">
        <v>1047</v>
      </c>
      <c r="AC431" s="679">
        <v>12</v>
      </c>
      <c r="AD431" s="680" t="s">
        <v>4793</v>
      </c>
      <c r="AE431" s="680">
        <v>1</v>
      </c>
      <c r="AF431" s="681" t="s">
        <v>4798</v>
      </c>
      <c r="AG431" s="681">
        <v>2</v>
      </c>
      <c r="AH431" s="18" t="s">
        <v>4803</v>
      </c>
      <c r="AI431" s="18">
        <v>2</v>
      </c>
      <c r="AJ431" s="184" t="s">
        <v>4808</v>
      </c>
      <c r="AK431" s="184">
        <v>1</v>
      </c>
      <c r="AL431" s="677" t="s">
        <v>40</v>
      </c>
      <c r="AM431" s="677"/>
    </row>
    <row r="432" spans="1:39" ht="12.75">
      <c r="A432" s="831" t="s">
        <v>3323</v>
      </c>
      <c r="B432" s="767" t="s">
        <v>5201</v>
      </c>
      <c r="C432" s="680">
        <v>5</v>
      </c>
      <c r="D432" s="54" t="e">
        <f t="shared" ca="1" si="45"/>
        <v>#VALUE!</v>
      </c>
      <c r="E432" s="54" t="str">
        <f ca="1">IFERROR(VLOOKUP(P432,Cennik!$A$4:$B488, 2, FALSE()) * Q432 + VLOOKUP(R432,Cennik!$A$4:$B488, 2, FALSE()) * S432 + VLOOKUP(T432,Cennik!$A$4:$B488, 2, FALSE()) * U432 + VLOOKUP(V432,Cennik!$A$4:$B488, 2, FALSE()) * W432 + VLOOKUP(X432,Cennik!$A$4:$B488, 2, FALSE()) * Y432 + VLOOKUP(Z432,Cennik!$A$4:$B488, 2, FALSE()) * AA432 + VLOOKUP(AB432,Cennik!$A$4:$B488, 2, FALSE()) * AC432 + VLOOKUP(AD432,Cennik!$A$4:$B488, 2, FALSE()) * AE432 + VLOOKUP(AF432,Cennik!$A$4:$B488, 2, FALSE()) * AG432 + VLOOKUP(AH432,Cennik!$A$4:$B488, 2, FALSE()) * AI432 + VLOOKUP(AJ432,Cennik!$A$4:$B488, 2, FALSE()) * AK432 + VLOOKUP(AL432,Cennik!$A$4:$B488, 2, FALSE()) * AM432 + VLOOKUP("Stamina",Cennik!$A$4:$B488,2,FALSE()) * L432,"Brak wartości")</f>
        <v>Brak wartości</v>
      </c>
      <c r="F432" s="18" t="s">
        <v>5189</v>
      </c>
      <c r="G432" s="18">
        <v>1</v>
      </c>
      <c r="H432" s="18" t="s">
        <v>4506</v>
      </c>
      <c r="I432" s="18" t="s">
        <v>5202</v>
      </c>
      <c r="J432" s="18">
        <v>30</v>
      </c>
      <c r="K432" s="18">
        <v>10</v>
      </c>
      <c r="L432" s="18">
        <v>100</v>
      </c>
      <c r="M432" s="18" t="s">
        <v>12688</v>
      </c>
      <c r="N432" s="676"/>
      <c r="O432" s="676"/>
      <c r="P432" s="184" t="s">
        <v>6756</v>
      </c>
      <c r="Q432" s="184">
        <v>1</v>
      </c>
      <c r="R432" s="677" t="s">
        <v>6840</v>
      </c>
      <c r="S432" s="677">
        <v>1</v>
      </c>
      <c r="T432" s="675" t="s">
        <v>5886</v>
      </c>
      <c r="U432" s="675">
        <v>4</v>
      </c>
      <c r="V432" s="675" t="s">
        <v>4575</v>
      </c>
      <c r="W432" s="675">
        <v>6</v>
      </c>
      <c r="X432" s="674" t="s">
        <v>4788</v>
      </c>
      <c r="Y432" s="672">
        <v>4</v>
      </c>
      <c r="Z432" s="678" t="s">
        <v>1128</v>
      </c>
      <c r="AA432" s="678">
        <v>8</v>
      </c>
      <c r="AB432" s="679" t="s">
        <v>1047</v>
      </c>
      <c r="AC432" s="679">
        <v>12</v>
      </c>
      <c r="AD432" s="680" t="s">
        <v>4793</v>
      </c>
      <c r="AE432" s="680">
        <v>1</v>
      </c>
      <c r="AF432" s="681" t="s">
        <v>4798</v>
      </c>
      <c r="AG432" s="681">
        <v>2</v>
      </c>
      <c r="AH432" s="18" t="s">
        <v>4803</v>
      </c>
      <c r="AI432" s="18">
        <v>2</v>
      </c>
      <c r="AJ432" s="184" t="s">
        <v>4808</v>
      </c>
      <c r="AK432" s="184">
        <v>1</v>
      </c>
      <c r="AL432" s="677" t="s">
        <v>40</v>
      </c>
      <c r="AM432" s="677"/>
    </row>
    <row r="433" spans="1:39" ht="12.75">
      <c r="A433" s="831" t="s">
        <v>3323</v>
      </c>
      <c r="B433" s="767" t="s">
        <v>5205</v>
      </c>
      <c r="C433" s="680">
        <v>5</v>
      </c>
      <c r="D433" s="54" t="e">
        <f t="shared" ca="1" si="45"/>
        <v>#VALUE!</v>
      </c>
      <c r="E433" s="54" t="str">
        <f ca="1">IFERROR(VLOOKUP(P433,Cennik!$A$4:$B488, 2, FALSE()) * Q433 + VLOOKUP(R433,Cennik!$A$4:$B488, 2, FALSE()) * S433 + VLOOKUP(T433,Cennik!$A$4:$B488, 2, FALSE()) * U433 + VLOOKUP(V433,Cennik!$A$4:$B488, 2, FALSE()) * W433 + VLOOKUP(X433,Cennik!$A$4:$B488, 2, FALSE()) * Y433 + VLOOKUP(Z433,Cennik!$A$4:$B488, 2, FALSE()) * AA433 + VLOOKUP(AB433,Cennik!$A$4:$B488, 2, FALSE()) * AC433 + VLOOKUP(AD433,Cennik!$A$4:$B488, 2, FALSE()) * AE433 + VLOOKUP(AF433,Cennik!$A$4:$B488, 2, FALSE()) * AG433 + VLOOKUP(AH433,Cennik!$A$4:$B488, 2, FALSE()) * AI433 + VLOOKUP(AJ433,Cennik!$A$4:$B488, 2, FALSE()) * AK433 + VLOOKUP(AL433,Cennik!$A$4:$B488, 2, FALSE()) * AM433 + VLOOKUP("Stamina",Cennik!$A$4:$B488,2,FALSE()) * L433,"Brak wartości")</f>
        <v>Brak wartości</v>
      </c>
      <c r="F433" s="18" t="s">
        <v>5189</v>
      </c>
      <c r="G433" s="18">
        <v>1</v>
      </c>
      <c r="H433" s="18" t="s">
        <v>4506</v>
      </c>
      <c r="I433" s="18" t="s">
        <v>5206</v>
      </c>
      <c r="J433" s="18">
        <v>30</v>
      </c>
      <c r="K433" s="18">
        <v>10</v>
      </c>
      <c r="L433" s="18">
        <v>100</v>
      </c>
      <c r="M433" s="18" t="s">
        <v>12688</v>
      </c>
      <c r="N433" s="676"/>
      <c r="O433" s="676"/>
      <c r="P433" s="184" t="s">
        <v>6756</v>
      </c>
      <c r="Q433" s="184">
        <v>1</v>
      </c>
      <c r="R433" s="677" t="s">
        <v>6840</v>
      </c>
      <c r="S433" s="677">
        <v>1</v>
      </c>
      <c r="T433" s="675" t="s">
        <v>5886</v>
      </c>
      <c r="U433" s="675">
        <v>4</v>
      </c>
      <c r="V433" s="675" t="s">
        <v>4575</v>
      </c>
      <c r="W433" s="675">
        <v>6</v>
      </c>
      <c r="X433" s="674" t="s">
        <v>4788</v>
      </c>
      <c r="Y433" s="672">
        <v>4</v>
      </c>
      <c r="Z433" s="678" t="s">
        <v>1128</v>
      </c>
      <c r="AA433" s="678">
        <v>8</v>
      </c>
      <c r="AB433" s="679" t="s">
        <v>1047</v>
      </c>
      <c r="AC433" s="679">
        <v>12</v>
      </c>
      <c r="AD433" s="680" t="s">
        <v>4793</v>
      </c>
      <c r="AE433" s="680">
        <v>1</v>
      </c>
      <c r="AF433" s="681" t="s">
        <v>4798</v>
      </c>
      <c r="AG433" s="681">
        <v>2</v>
      </c>
      <c r="AH433" s="18" t="s">
        <v>4803</v>
      </c>
      <c r="AI433" s="18">
        <v>2</v>
      </c>
      <c r="AJ433" s="184" t="s">
        <v>4808</v>
      </c>
      <c r="AK433" s="184">
        <v>1</v>
      </c>
      <c r="AL433" s="677" t="s">
        <v>40</v>
      </c>
      <c r="AM433" s="677"/>
    </row>
    <row r="434" spans="1:39" ht="12.75">
      <c r="A434" s="788"/>
      <c r="B434" s="788"/>
      <c r="C434" s="788"/>
      <c r="D434" s="788"/>
      <c r="E434" s="788"/>
      <c r="F434" s="788"/>
      <c r="G434" s="788"/>
      <c r="H434" s="788"/>
      <c r="I434" s="788"/>
      <c r="J434" s="788"/>
      <c r="K434" s="788"/>
      <c r="L434" s="788"/>
      <c r="M434" s="788"/>
      <c r="N434" s="788"/>
      <c r="O434" s="788"/>
      <c r="P434" s="788"/>
      <c r="Q434" s="788"/>
      <c r="R434" s="788"/>
      <c r="S434" s="788"/>
      <c r="T434" s="788"/>
      <c r="U434" s="788"/>
      <c r="V434" s="788"/>
      <c r="W434" s="788"/>
      <c r="X434" s="788"/>
      <c r="Y434" s="788"/>
      <c r="Z434" s="788"/>
      <c r="AA434" s="788"/>
      <c r="AB434" s="788"/>
      <c r="AC434" s="788"/>
      <c r="AD434" s="788"/>
      <c r="AE434" s="788"/>
      <c r="AF434" s="788"/>
      <c r="AG434" s="788"/>
      <c r="AH434" s="788"/>
      <c r="AI434" s="788"/>
      <c r="AJ434" s="788"/>
      <c r="AK434" s="788"/>
      <c r="AL434" s="788"/>
      <c r="AM434" s="788"/>
    </row>
    <row r="435" spans="1:39" ht="12.75">
      <c r="A435" s="840"/>
      <c r="B435" s="681"/>
      <c r="C435" s="680"/>
      <c r="D435" s="54"/>
      <c r="E435" s="54"/>
      <c r="F435" s="18"/>
      <c r="G435" s="18"/>
      <c r="H435" s="18"/>
      <c r="I435" s="18"/>
      <c r="J435" s="18"/>
      <c r="K435" s="18"/>
      <c r="L435" s="18"/>
      <c r="M435" s="18"/>
      <c r="N435" s="676" t="s">
        <v>40</v>
      </c>
      <c r="O435" s="676"/>
      <c r="P435" s="184"/>
      <c r="Q435" s="184"/>
      <c r="R435" s="677"/>
      <c r="S435" s="677"/>
      <c r="T435" s="675"/>
      <c r="U435" s="675"/>
      <c r="V435" s="674"/>
      <c r="W435" s="674"/>
      <c r="X435" s="674"/>
      <c r="Y435" s="672"/>
      <c r="Z435" s="678"/>
      <c r="AA435" s="678"/>
      <c r="AB435" s="679"/>
      <c r="AC435" s="679"/>
      <c r="AD435" s="680"/>
      <c r="AE435" s="680"/>
      <c r="AF435" s="681"/>
      <c r="AG435" s="681"/>
      <c r="AH435" s="18"/>
      <c r="AI435" s="18"/>
      <c r="AJ435" s="184"/>
      <c r="AK435" s="184"/>
      <c r="AL435" s="677"/>
      <c r="AM435" s="677"/>
    </row>
    <row r="436" spans="1:39" ht="12.75">
      <c r="A436" s="823"/>
      <c r="B436" s="19"/>
      <c r="C436" s="19"/>
      <c r="D436" s="746"/>
      <c r="E436" s="746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</row>
    <row r="437" spans="1:39" ht="12.75">
      <c r="A437" s="840"/>
      <c r="B437" s="681"/>
      <c r="C437" s="680"/>
      <c r="D437" s="54"/>
      <c r="E437" s="54"/>
      <c r="F437" s="18"/>
      <c r="G437" s="18"/>
      <c r="H437" s="18"/>
      <c r="I437" s="18"/>
      <c r="J437" s="18"/>
      <c r="K437" s="18"/>
      <c r="L437" s="18"/>
      <c r="M437" s="18"/>
      <c r="N437" s="676" t="s">
        <v>40</v>
      </c>
      <c r="O437" s="676"/>
      <c r="P437" s="184"/>
      <c r="Q437" s="184"/>
      <c r="R437" s="677"/>
      <c r="S437" s="677"/>
      <c r="T437" s="675"/>
      <c r="U437" s="675"/>
      <c r="V437" s="674"/>
      <c r="W437" s="674"/>
      <c r="X437" s="674"/>
      <c r="Y437" s="672"/>
      <c r="Z437" s="678" t="s">
        <v>40</v>
      </c>
      <c r="AA437" s="678"/>
      <c r="AB437" s="679" t="s">
        <v>40</v>
      </c>
      <c r="AC437" s="679"/>
      <c r="AD437" s="680" t="s">
        <v>40</v>
      </c>
      <c r="AE437" s="680"/>
      <c r="AF437" s="681" t="s">
        <v>40</v>
      </c>
      <c r="AG437" s="681"/>
      <c r="AH437" s="18" t="s">
        <v>40</v>
      </c>
      <c r="AI437" s="18"/>
      <c r="AJ437" s="184" t="s">
        <v>40</v>
      </c>
      <c r="AK437" s="184"/>
      <c r="AL437" s="677" t="s">
        <v>40</v>
      </c>
      <c r="AM437" s="677"/>
    </row>
    <row r="438" spans="1:39" ht="12.75">
      <c r="A438" s="831" t="s">
        <v>3323</v>
      </c>
      <c r="B438" s="762" t="s">
        <v>5464</v>
      </c>
      <c r="C438" s="680">
        <v>1</v>
      </c>
      <c r="D438" s="54" t="e">
        <f t="shared" ref="D438:D460" ca="1" si="46">E438/G438</f>
        <v>#VALUE!</v>
      </c>
      <c r="E438" s="54" t="str">
        <f ca="1">IFERROR(VLOOKUP(P438,Cennik!$A$4:$B488, 2, FALSE()) * Q438 + VLOOKUP(R438,Cennik!$A$4:$B488, 2, FALSE()) * S438 + VLOOKUP(T438,Cennik!$A$4:$B488, 2, FALSE()) * U438 + VLOOKUP(V438,Cennik!$A$4:$B488, 2, FALSE()) * W438 + VLOOKUP(X438,Cennik!$A$4:$B488, 2, FALSE()) * Y438 + VLOOKUP(Z438,Cennik!$A$4:$B488, 2, FALSE()) * AA438 + VLOOKUP(AB438,Cennik!$A$4:$B488, 2, FALSE()) * AC438 + VLOOKUP(AD438,Cennik!$A$4:$B488, 2, FALSE()) * AE438 + VLOOKUP(AF438,Cennik!$A$4:$B488, 2, FALSE()) * AG438 + VLOOKUP(AH438,Cennik!$A$4:$B488, 2, FALSE()) * AI438 + VLOOKUP(AJ438,Cennik!$A$4:$B488, 2, FALSE()) * AK438 + VLOOKUP(AL438,Cennik!$A$4:$B488, 2, FALSE()) * AM438 + VLOOKUP("Stamina",Cennik!$A$4:$B488,2,FALSE()) * L438,"Brak wartości")</f>
        <v>Brak wartości</v>
      </c>
      <c r="F438" s="18" t="s">
        <v>5465</v>
      </c>
      <c r="G438" s="18">
        <v>1</v>
      </c>
      <c r="H438" s="18" t="s">
        <v>4506</v>
      </c>
      <c r="I438" s="18"/>
      <c r="J438" s="18">
        <v>1.5</v>
      </c>
      <c r="K438" s="18">
        <v>5</v>
      </c>
      <c r="L438" s="18">
        <v>5</v>
      </c>
      <c r="M438" s="18" t="s">
        <v>12688</v>
      </c>
      <c r="N438" s="676" t="s">
        <v>40</v>
      </c>
      <c r="O438" s="676"/>
      <c r="P438" s="184" t="s">
        <v>557</v>
      </c>
      <c r="Q438" s="184">
        <v>3</v>
      </c>
      <c r="R438" s="677" t="s">
        <v>1052</v>
      </c>
      <c r="S438" s="677">
        <v>2</v>
      </c>
      <c r="T438" s="675" t="s">
        <v>4585</v>
      </c>
      <c r="U438" s="675">
        <v>1</v>
      </c>
      <c r="V438" s="674" t="s">
        <v>40</v>
      </c>
      <c r="W438" s="674"/>
      <c r="X438" s="674" t="s">
        <v>40</v>
      </c>
      <c r="Y438" s="672"/>
      <c r="Z438" s="678" t="s">
        <v>40</v>
      </c>
      <c r="AA438" s="678"/>
      <c r="AB438" s="679" t="s">
        <v>40</v>
      </c>
      <c r="AC438" s="679"/>
      <c r="AD438" s="680" t="s">
        <v>40</v>
      </c>
      <c r="AE438" s="680"/>
      <c r="AF438" s="681" t="s">
        <v>40</v>
      </c>
      <c r="AG438" s="681"/>
      <c r="AH438" s="18" t="s">
        <v>40</v>
      </c>
      <c r="AI438" s="18"/>
      <c r="AJ438" s="184" t="s">
        <v>40</v>
      </c>
      <c r="AK438" s="184"/>
      <c r="AL438" s="677" t="s">
        <v>40</v>
      </c>
      <c r="AM438" s="677"/>
    </row>
    <row r="439" spans="1:39" ht="12.75">
      <c r="A439" s="831" t="s">
        <v>3323</v>
      </c>
      <c r="B439" s="762" t="s">
        <v>5469</v>
      </c>
      <c r="C439" s="680">
        <v>1</v>
      </c>
      <c r="D439" s="54" t="e">
        <f t="shared" ca="1" si="46"/>
        <v>#VALUE!</v>
      </c>
      <c r="E439" s="54" t="str">
        <f ca="1">IFERROR(VLOOKUP(P439,Cennik!$A$4:$B488, 2, FALSE()) * Q439 + VLOOKUP(R439,Cennik!$A$4:$B488, 2, FALSE()) * S439 + VLOOKUP(T439,Cennik!$A$4:$B488, 2, FALSE()) * U439 + VLOOKUP(V439,Cennik!$A$4:$B488, 2, FALSE()) * W439 + VLOOKUP(X439,Cennik!$A$4:$B488, 2, FALSE()) * Y439 + VLOOKUP(Z439,Cennik!$A$4:$B488, 2, FALSE()) * AA439 + VLOOKUP(AB439,Cennik!$A$4:$B488, 2, FALSE()) * AC439 + VLOOKUP(AD439,Cennik!$A$4:$B488, 2, FALSE()) * AE439 + VLOOKUP(AF439,Cennik!$A$4:$B488, 2, FALSE()) * AG439 + VLOOKUP(AH439,Cennik!$A$4:$B488, 2, FALSE()) * AI439 + VLOOKUP(AJ439,Cennik!$A$4:$B488, 2, FALSE()) * AK439 + VLOOKUP(AL439,Cennik!$A$4:$B488, 2, FALSE()) * AM439 + VLOOKUP("Stamina",Cennik!$A$4:$B488,2,FALSE()) * L439,"Brak wartości")</f>
        <v>Brak wartości</v>
      </c>
      <c r="F439" s="18" t="s">
        <v>5465</v>
      </c>
      <c r="G439" s="18">
        <v>1</v>
      </c>
      <c r="H439" s="18" t="s">
        <v>4506</v>
      </c>
      <c r="I439" s="18"/>
      <c r="J439" s="18">
        <v>1.5</v>
      </c>
      <c r="K439" s="18">
        <v>5</v>
      </c>
      <c r="L439" s="18">
        <v>5</v>
      </c>
      <c r="M439" s="18" t="s">
        <v>12688</v>
      </c>
      <c r="N439" s="676" t="s">
        <v>40</v>
      </c>
      <c r="O439" s="676"/>
      <c r="P439" s="184" t="s">
        <v>557</v>
      </c>
      <c r="Q439" s="184">
        <v>3</v>
      </c>
      <c r="R439" s="677" t="s">
        <v>1052</v>
      </c>
      <c r="S439" s="677">
        <v>2</v>
      </c>
      <c r="T439" s="675" t="s">
        <v>4585</v>
      </c>
      <c r="U439" s="675">
        <v>1</v>
      </c>
      <c r="V439" s="674" t="s">
        <v>40</v>
      </c>
      <c r="W439" s="674"/>
      <c r="X439" s="674" t="s">
        <v>40</v>
      </c>
      <c r="Y439" s="672"/>
      <c r="Z439" s="678" t="s">
        <v>40</v>
      </c>
      <c r="AA439" s="678"/>
      <c r="AB439" s="679" t="s">
        <v>40</v>
      </c>
      <c r="AC439" s="679"/>
      <c r="AD439" s="680" t="s">
        <v>40</v>
      </c>
      <c r="AE439" s="680"/>
      <c r="AF439" s="681" t="s">
        <v>40</v>
      </c>
      <c r="AG439" s="681"/>
      <c r="AH439" s="18" t="s">
        <v>40</v>
      </c>
      <c r="AI439" s="18"/>
      <c r="AJ439" s="184" t="s">
        <v>40</v>
      </c>
      <c r="AK439" s="184"/>
      <c r="AL439" s="677" t="s">
        <v>40</v>
      </c>
      <c r="AM439" s="677"/>
    </row>
    <row r="440" spans="1:39" ht="12.75">
      <c r="A440" s="831" t="s">
        <v>3323</v>
      </c>
      <c r="B440" s="762" t="s">
        <v>5473</v>
      </c>
      <c r="C440" s="680">
        <v>1</v>
      </c>
      <c r="D440" s="54" t="e">
        <f t="shared" ca="1" si="46"/>
        <v>#VALUE!</v>
      </c>
      <c r="E440" s="54" t="str">
        <f ca="1">IFERROR(VLOOKUP(P440,Cennik!$A$4:$B488, 2, FALSE()) * Q440 + VLOOKUP(R440,Cennik!$A$4:$B488, 2, FALSE()) * S440 + VLOOKUP(T440,Cennik!$A$4:$B488, 2, FALSE()) * U440 + VLOOKUP(V440,Cennik!$A$4:$B488, 2, FALSE()) * W440 + VLOOKUP(X440,Cennik!$A$4:$B488, 2, FALSE()) * Y440 + VLOOKUP(Z440,Cennik!$A$4:$B488, 2, FALSE()) * AA440 + VLOOKUP(AB440,Cennik!$A$4:$B488, 2, FALSE()) * AC440 + VLOOKUP(AD440,Cennik!$A$4:$B488, 2, FALSE()) * AE440 + VLOOKUP(AF440,Cennik!$A$4:$B488, 2, FALSE()) * AG440 + VLOOKUP(AH440,Cennik!$A$4:$B488, 2, FALSE()) * AI440 + VLOOKUP(AJ440,Cennik!$A$4:$B488, 2, FALSE()) * AK440 + VLOOKUP(AL440,Cennik!$A$4:$B488, 2, FALSE()) * AM440 + VLOOKUP("Stamina",Cennik!$A$4:$B488,2,FALSE()) * L440,"Brak wartości")</f>
        <v>Brak wartości</v>
      </c>
      <c r="F440" s="18" t="s">
        <v>5465</v>
      </c>
      <c r="G440" s="18">
        <v>1</v>
      </c>
      <c r="H440" s="18" t="s">
        <v>4506</v>
      </c>
      <c r="I440" s="18"/>
      <c r="J440" s="18">
        <v>1.5</v>
      </c>
      <c r="K440" s="18">
        <v>5</v>
      </c>
      <c r="L440" s="18">
        <v>5</v>
      </c>
      <c r="M440" s="18" t="s">
        <v>12688</v>
      </c>
      <c r="N440" s="676" t="s">
        <v>40</v>
      </c>
      <c r="O440" s="676"/>
      <c r="P440" s="184" t="s">
        <v>557</v>
      </c>
      <c r="Q440" s="184">
        <v>3</v>
      </c>
      <c r="R440" s="677" t="s">
        <v>1052</v>
      </c>
      <c r="S440" s="677">
        <v>2</v>
      </c>
      <c r="T440" s="675" t="s">
        <v>4585</v>
      </c>
      <c r="U440" s="675">
        <v>1</v>
      </c>
      <c r="V440" s="674" t="s">
        <v>40</v>
      </c>
      <c r="W440" s="674"/>
      <c r="X440" s="674" t="s">
        <v>40</v>
      </c>
      <c r="Y440" s="672"/>
      <c r="Z440" s="678" t="s">
        <v>40</v>
      </c>
      <c r="AA440" s="678"/>
      <c r="AB440" s="679" t="s">
        <v>40</v>
      </c>
      <c r="AC440" s="679"/>
      <c r="AD440" s="680" t="s">
        <v>40</v>
      </c>
      <c r="AE440" s="680"/>
      <c r="AF440" s="681" t="s">
        <v>40</v>
      </c>
      <c r="AG440" s="681"/>
      <c r="AH440" s="18" t="s">
        <v>40</v>
      </c>
      <c r="AI440" s="18"/>
      <c r="AJ440" s="184" t="s">
        <v>40</v>
      </c>
      <c r="AK440" s="184"/>
      <c r="AL440" s="677" t="s">
        <v>40</v>
      </c>
      <c r="AM440" s="677"/>
    </row>
    <row r="441" spans="1:39" ht="12.75">
      <c r="A441" s="831" t="s">
        <v>3323</v>
      </c>
      <c r="B441" s="762" t="s">
        <v>5477</v>
      </c>
      <c r="C441" s="680">
        <v>1</v>
      </c>
      <c r="D441" s="54" t="e">
        <f t="shared" ca="1" si="46"/>
        <v>#VALUE!</v>
      </c>
      <c r="E441" s="54" t="str">
        <f ca="1">IFERROR(VLOOKUP(P441,Cennik!$A$4:$B488, 2, FALSE()) * Q441 + VLOOKUP(R441,Cennik!$A$4:$B488, 2, FALSE()) * S441 + VLOOKUP(T441,Cennik!$A$4:$B488, 2, FALSE()) * U441 + VLOOKUP(V441,Cennik!$A$4:$B488, 2, FALSE()) * W441 + VLOOKUP(X441,Cennik!$A$4:$B488, 2, FALSE()) * Y441 + VLOOKUP(Z441,Cennik!$A$4:$B488, 2, FALSE()) * AA441 + VLOOKUP(AB441,Cennik!$A$4:$B488, 2, FALSE()) * AC441 + VLOOKUP(AD441,Cennik!$A$4:$B488, 2, FALSE()) * AE441 + VLOOKUP(AF441,Cennik!$A$4:$B488, 2, FALSE()) * AG441 + VLOOKUP(AH441,Cennik!$A$4:$B488, 2, FALSE()) * AI441 + VLOOKUP(AJ441,Cennik!$A$4:$B488, 2, FALSE()) * AK441 + VLOOKUP(AL441,Cennik!$A$4:$B488, 2, FALSE()) * AM441 + VLOOKUP("Stamina",Cennik!$A$4:$B488,2,FALSE()) * L441,"Brak wartości")</f>
        <v>Brak wartości</v>
      </c>
      <c r="F441" s="18" t="s">
        <v>5465</v>
      </c>
      <c r="G441" s="18">
        <v>1</v>
      </c>
      <c r="H441" s="18" t="s">
        <v>4506</v>
      </c>
      <c r="I441" s="18"/>
      <c r="J441" s="18">
        <v>1.5</v>
      </c>
      <c r="K441" s="18">
        <v>5</v>
      </c>
      <c r="L441" s="18">
        <v>5</v>
      </c>
      <c r="M441" s="18" t="s">
        <v>12688</v>
      </c>
      <c r="N441" s="676" t="s">
        <v>40</v>
      </c>
      <c r="O441" s="676"/>
      <c r="P441" s="184" t="s">
        <v>557</v>
      </c>
      <c r="Q441" s="184">
        <v>3</v>
      </c>
      <c r="R441" s="677" t="s">
        <v>1052</v>
      </c>
      <c r="S441" s="677">
        <v>2</v>
      </c>
      <c r="T441" s="675" t="s">
        <v>4585</v>
      </c>
      <c r="U441" s="675">
        <v>1</v>
      </c>
      <c r="V441" s="674" t="s">
        <v>40</v>
      </c>
      <c r="W441" s="674"/>
      <c r="X441" s="674" t="s">
        <v>40</v>
      </c>
      <c r="Y441" s="672"/>
      <c r="Z441" s="678" t="s">
        <v>40</v>
      </c>
      <c r="AA441" s="678"/>
      <c r="AB441" s="679" t="s">
        <v>40</v>
      </c>
      <c r="AC441" s="679"/>
      <c r="AD441" s="680" t="s">
        <v>40</v>
      </c>
      <c r="AE441" s="680"/>
      <c r="AF441" s="681" t="s">
        <v>40</v>
      </c>
      <c r="AG441" s="681"/>
      <c r="AH441" s="18" t="s">
        <v>40</v>
      </c>
      <c r="AI441" s="18"/>
      <c r="AJ441" s="184" t="s">
        <v>40</v>
      </c>
      <c r="AK441" s="184"/>
      <c r="AL441" s="677" t="s">
        <v>40</v>
      </c>
      <c r="AM441" s="677"/>
    </row>
    <row r="442" spans="1:39" ht="12.75">
      <c r="A442" s="831" t="s">
        <v>3323</v>
      </c>
      <c r="B442" s="762" t="s">
        <v>5481</v>
      </c>
      <c r="C442" s="680">
        <v>1</v>
      </c>
      <c r="D442" s="54" t="e">
        <f t="shared" ca="1" si="46"/>
        <v>#VALUE!</v>
      </c>
      <c r="E442" s="54" t="str">
        <f ca="1">IFERROR(VLOOKUP(P442,Cennik!$A$4:$B488, 2, FALSE()) * Q442 + VLOOKUP(R442,Cennik!$A$4:$B488, 2, FALSE()) * S442 + VLOOKUP(T442,Cennik!$A$4:$B488, 2, FALSE()) * U442 + VLOOKUP(V442,Cennik!$A$4:$B488, 2, FALSE()) * W442 + VLOOKUP(X442,Cennik!$A$4:$B488, 2, FALSE()) * Y442 + VLOOKUP(Z442,Cennik!$A$4:$B488, 2, FALSE()) * AA442 + VLOOKUP(AB442,Cennik!$A$4:$B488, 2, FALSE()) * AC442 + VLOOKUP(AD442,Cennik!$A$4:$B488, 2, FALSE()) * AE442 + VLOOKUP(AF442,Cennik!$A$4:$B488, 2, FALSE()) * AG442 + VLOOKUP(AH442,Cennik!$A$4:$B488, 2, FALSE()) * AI442 + VLOOKUP(AJ442,Cennik!$A$4:$B488, 2, FALSE()) * AK442 + VLOOKUP(AL442,Cennik!$A$4:$B488, 2, FALSE()) * AM442 + VLOOKUP("Stamina",Cennik!$A$4:$B488,2,FALSE()) * L442,"Brak wartości")</f>
        <v>Brak wartości</v>
      </c>
      <c r="F442" s="18" t="s">
        <v>5482</v>
      </c>
      <c r="G442" s="18">
        <v>1</v>
      </c>
      <c r="H442" s="18" t="s">
        <v>4506</v>
      </c>
      <c r="I442" s="18"/>
      <c r="J442" s="18">
        <v>1.5</v>
      </c>
      <c r="K442" s="18">
        <v>5</v>
      </c>
      <c r="L442" s="18">
        <v>5</v>
      </c>
      <c r="M442" s="18" t="s">
        <v>12688</v>
      </c>
      <c r="N442" s="676" t="s">
        <v>40</v>
      </c>
      <c r="O442" s="676"/>
      <c r="P442" s="184" t="s">
        <v>557</v>
      </c>
      <c r="Q442" s="184">
        <v>3</v>
      </c>
      <c r="R442" s="677" t="s">
        <v>1052</v>
      </c>
      <c r="S442" s="677">
        <v>2</v>
      </c>
      <c r="T442" s="675" t="s">
        <v>4585</v>
      </c>
      <c r="U442" s="675">
        <v>1</v>
      </c>
      <c r="V442" s="674" t="s">
        <v>40</v>
      </c>
      <c r="W442" s="674"/>
      <c r="X442" s="674" t="s">
        <v>40</v>
      </c>
      <c r="Y442" s="672"/>
      <c r="Z442" s="678" t="s">
        <v>40</v>
      </c>
      <c r="AA442" s="678"/>
      <c r="AB442" s="679" t="s">
        <v>40</v>
      </c>
      <c r="AC442" s="679"/>
      <c r="AD442" s="680" t="s">
        <v>40</v>
      </c>
      <c r="AE442" s="680"/>
      <c r="AF442" s="681" t="s">
        <v>40</v>
      </c>
      <c r="AG442" s="681"/>
      <c r="AH442" s="18" t="s">
        <v>40</v>
      </c>
      <c r="AI442" s="18"/>
      <c r="AJ442" s="184" t="s">
        <v>40</v>
      </c>
      <c r="AK442" s="184"/>
      <c r="AL442" s="677" t="s">
        <v>40</v>
      </c>
      <c r="AM442" s="677"/>
    </row>
    <row r="443" spans="1:39" ht="12.75">
      <c r="A443" s="831" t="s">
        <v>3323</v>
      </c>
      <c r="B443" s="792" t="s">
        <v>5486</v>
      </c>
      <c r="C443" s="680">
        <v>2</v>
      </c>
      <c r="D443" s="54" t="e">
        <f t="shared" ca="1" si="46"/>
        <v>#VALUE!</v>
      </c>
      <c r="E443" s="54" t="str">
        <f ca="1">IFERROR(VLOOKUP(P443,Cennik!$A$4:$B488, 2, FALSE()) * Q443 + VLOOKUP(R443,Cennik!$A$4:$B488, 2, FALSE()) * S443 + VLOOKUP(T443,Cennik!$A$4:$B488, 2, FALSE()) * U443 + VLOOKUP(V443,Cennik!$A$4:$B488, 2, FALSE()) * W443 + VLOOKUP(X443,Cennik!$A$4:$B488, 2, FALSE()) * Y443 + VLOOKUP(Z443,Cennik!$A$4:$B488, 2, FALSE()) * AA443 + VLOOKUP(AB443,Cennik!$A$4:$B488, 2, FALSE()) * AC443 + VLOOKUP(AD443,Cennik!$A$4:$B488, 2, FALSE()) * AE443 + VLOOKUP(AF443,Cennik!$A$4:$B488, 2, FALSE()) * AG443 + VLOOKUP(AH443,Cennik!$A$4:$B488, 2, FALSE()) * AI443 + VLOOKUP(AJ443,Cennik!$A$4:$B488, 2, FALSE()) * AK443 + VLOOKUP(AL443,Cennik!$A$4:$B488, 2, FALSE()) * AM443 + VLOOKUP("Stamina",Cennik!$A$4:$B488,2,FALSE()) * L443,"Brak wartości")</f>
        <v>Brak wartości</v>
      </c>
      <c r="F443" s="18" t="s">
        <v>5487</v>
      </c>
      <c r="G443" s="18">
        <v>1</v>
      </c>
      <c r="H443" s="18" t="s">
        <v>4506</v>
      </c>
      <c r="I443" s="18"/>
      <c r="J443" s="18">
        <v>2</v>
      </c>
      <c r="K443" s="18">
        <v>5</v>
      </c>
      <c r="L443" s="18">
        <v>10</v>
      </c>
      <c r="M443" s="18" t="s">
        <v>12688</v>
      </c>
      <c r="N443" s="676" t="s">
        <v>40</v>
      </c>
      <c r="O443" s="676"/>
      <c r="P443" s="184" t="s">
        <v>509</v>
      </c>
      <c r="Q443" s="184">
        <v>2</v>
      </c>
      <c r="R443" s="677" t="s">
        <v>4739</v>
      </c>
      <c r="S443" s="677">
        <v>8</v>
      </c>
      <c r="T443" s="675" t="s">
        <v>1206</v>
      </c>
      <c r="U443" s="675">
        <v>3</v>
      </c>
      <c r="V443" s="674" t="s">
        <v>4585</v>
      </c>
      <c r="W443" s="674">
        <v>3</v>
      </c>
      <c r="X443" s="674" t="s">
        <v>1043</v>
      </c>
      <c r="Y443" s="672">
        <v>1</v>
      </c>
      <c r="Z443" s="678" t="s">
        <v>40</v>
      </c>
      <c r="AA443" s="678"/>
      <c r="AB443" s="679" t="s">
        <v>40</v>
      </c>
      <c r="AC443" s="679"/>
      <c r="AD443" s="680" t="s">
        <v>40</v>
      </c>
      <c r="AE443" s="680"/>
      <c r="AF443" s="681" t="s">
        <v>40</v>
      </c>
      <c r="AG443" s="681"/>
      <c r="AH443" s="18" t="s">
        <v>40</v>
      </c>
      <c r="AI443" s="18"/>
      <c r="AJ443" s="184" t="s">
        <v>40</v>
      </c>
      <c r="AK443" s="184"/>
      <c r="AL443" s="677" t="s">
        <v>40</v>
      </c>
      <c r="AM443" s="677"/>
    </row>
    <row r="444" spans="1:39" ht="12.75">
      <c r="A444" s="831" t="s">
        <v>3323</v>
      </c>
      <c r="B444" s="792" t="s">
        <v>5491</v>
      </c>
      <c r="C444" s="680">
        <v>2</v>
      </c>
      <c r="D444" s="54" t="e">
        <f t="shared" ca="1" si="46"/>
        <v>#VALUE!</v>
      </c>
      <c r="E444" s="54" t="str">
        <f ca="1">IFERROR(VLOOKUP(P444,Cennik!$A$4:$B488, 2, FALSE()) * Q444 + VLOOKUP(R444,Cennik!$A$4:$B488, 2, FALSE()) * S444 + VLOOKUP(T444,Cennik!$A$4:$B488, 2, FALSE()) * U444 + VLOOKUP(V444,Cennik!$A$4:$B488, 2, FALSE()) * W444 + VLOOKUP(X444,Cennik!$A$4:$B488, 2, FALSE()) * Y444 + VLOOKUP(Z444,Cennik!$A$4:$B488, 2, FALSE()) * AA444 + VLOOKUP(AB444,Cennik!$A$4:$B488, 2, FALSE()) * AC444 + VLOOKUP(AD444,Cennik!$A$4:$B488, 2, FALSE()) * AE444 + VLOOKUP(AF444,Cennik!$A$4:$B488, 2, FALSE()) * AG444 + VLOOKUP(AH444,Cennik!$A$4:$B488, 2, FALSE()) * AI444 + VLOOKUP(AJ444,Cennik!$A$4:$B488, 2, FALSE()) * AK444 + VLOOKUP(AL444,Cennik!$A$4:$B488, 2, FALSE()) * AM444 + VLOOKUP("Stamina",Cennik!$A$4:$B488,2,FALSE()) * L444,"Brak wartości")</f>
        <v>Brak wartości</v>
      </c>
      <c r="F444" s="18" t="s">
        <v>5487</v>
      </c>
      <c r="G444" s="18">
        <v>1</v>
      </c>
      <c r="H444" s="18" t="s">
        <v>4506</v>
      </c>
      <c r="I444" s="18"/>
      <c r="J444" s="18">
        <v>2</v>
      </c>
      <c r="K444" s="18">
        <v>5</v>
      </c>
      <c r="L444" s="18">
        <v>10</v>
      </c>
      <c r="M444" s="18" t="s">
        <v>12688</v>
      </c>
      <c r="N444" s="676" t="s">
        <v>40</v>
      </c>
      <c r="O444" s="676"/>
      <c r="P444" s="184" t="s">
        <v>509</v>
      </c>
      <c r="Q444" s="184">
        <v>2</v>
      </c>
      <c r="R444" s="677" t="s">
        <v>4739</v>
      </c>
      <c r="S444" s="677">
        <v>8</v>
      </c>
      <c r="T444" s="675" t="s">
        <v>1206</v>
      </c>
      <c r="U444" s="675">
        <v>3</v>
      </c>
      <c r="V444" s="674" t="s">
        <v>4585</v>
      </c>
      <c r="W444" s="674">
        <v>3</v>
      </c>
      <c r="X444" s="674" t="s">
        <v>1043</v>
      </c>
      <c r="Y444" s="672">
        <v>1</v>
      </c>
      <c r="Z444" s="678" t="s">
        <v>40</v>
      </c>
      <c r="AA444" s="678"/>
      <c r="AB444" s="679" t="s">
        <v>40</v>
      </c>
      <c r="AC444" s="679"/>
      <c r="AD444" s="680" t="s">
        <v>40</v>
      </c>
      <c r="AE444" s="680"/>
      <c r="AF444" s="681" t="s">
        <v>40</v>
      </c>
      <c r="AG444" s="681"/>
      <c r="AH444" s="18" t="s">
        <v>40</v>
      </c>
      <c r="AI444" s="18"/>
      <c r="AJ444" s="184" t="s">
        <v>40</v>
      </c>
      <c r="AK444" s="184"/>
      <c r="AL444" s="677" t="s">
        <v>40</v>
      </c>
      <c r="AM444" s="677"/>
    </row>
    <row r="445" spans="1:39" ht="12.75">
      <c r="A445" s="831" t="s">
        <v>3323</v>
      </c>
      <c r="B445" s="792" t="s">
        <v>5495</v>
      </c>
      <c r="C445" s="680">
        <v>2</v>
      </c>
      <c r="D445" s="54" t="e">
        <f t="shared" ca="1" si="46"/>
        <v>#VALUE!</v>
      </c>
      <c r="E445" s="54" t="str">
        <f ca="1">IFERROR(VLOOKUP(P445,Cennik!$A$4:$B488, 2, FALSE()) * Q445 + VLOOKUP(R445,Cennik!$A$4:$B488, 2, FALSE()) * S445 + VLOOKUP(T445,Cennik!$A$4:$B488, 2, FALSE()) * U445 + VLOOKUP(V445,Cennik!$A$4:$B488, 2, FALSE()) * W445 + VLOOKUP(X445,Cennik!$A$4:$B488, 2, FALSE()) * Y445 + VLOOKUP(Z445,Cennik!$A$4:$B488, 2, FALSE()) * AA445 + VLOOKUP(AB445,Cennik!$A$4:$B488, 2, FALSE()) * AC445 + VLOOKUP(AD445,Cennik!$A$4:$B488, 2, FALSE()) * AE445 + VLOOKUP(AF445,Cennik!$A$4:$B488, 2, FALSE()) * AG445 + VLOOKUP(AH445,Cennik!$A$4:$B488, 2, FALSE()) * AI445 + VLOOKUP(AJ445,Cennik!$A$4:$B488, 2, FALSE()) * AK445 + VLOOKUP(AL445,Cennik!$A$4:$B488, 2, FALSE()) * AM445 + VLOOKUP("Stamina",Cennik!$A$4:$B488,2,FALSE()) * L445,"Brak wartości")</f>
        <v>Brak wartości</v>
      </c>
      <c r="F445" s="18" t="s">
        <v>5487</v>
      </c>
      <c r="G445" s="18">
        <v>1</v>
      </c>
      <c r="H445" s="18" t="s">
        <v>4506</v>
      </c>
      <c r="I445" s="18"/>
      <c r="J445" s="18">
        <v>2</v>
      </c>
      <c r="K445" s="18">
        <v>5</v>
      </c>
      <c r="L445" s="18">
        <v>10</v>
      </c>
      <c r="M445" s="18" t="s">
        <v>12688</v>
      </c>
      <c r="N445" s="676" t="s">
        <v>40</v>
      </c>
      <c r="O445" s="676"/>
      <c r="P445" s="184" t="s">
        <v>509</v>
      </c>
      <c r="Q445" s="184">
        <v>2</v>
      </c>
      <c r="R445" s="677" t="s">
        <v>4739</v>
      </c>
      <c r="S445" s="677">
        <v>8</v>
      </c>
      <c r="T445" s="675" t="s">
        <v>1206</v>
      </c>
      <c r="U445" s="675">
        <v>3</v>
      </c>
      <c r="V445" s="674" t="s">
        <v>4585</v>
      </c>
      <c r="W445" s="674">
        <v>3</v>
      </c>
      <c r="X445" s="674" t="s">
        <v>1043</v>
      </c>
      <c r="Y445" s="672">
        <v>1</v>
      </c>
      <c r="Z445" s="678" t="s">
        <v>40</v>
      </c>
      <c r="AA445" s="678"/>
      <c r="AB445" s="679" t="s">
        <v>40</v>
      </c>
      <c r="AC445" s="679"/>
      <c r="AD445" s="680" t="s">
        <v>40</v>
      </c>
      <c r="AE445" s="680"/>
      <c r="AF445" s="681" t="s">
        <v>40</v>
      </c>
      <c r="AG445" s="681"/>
      <c r="AH445" s="18" t="s">
        <v>40</v>
      </c>
      <c r="AI445" s="18"/>
      <c r="AJ445" s="184" t="s">
        <v>40</v>
      </c>
      <c r="AK445" s="184"/>
      <c r="AL445" s="677" t="s">
        <v>40</v>
      </c>
      <c r="AM445" s="677"/>
    </row>
    <row r="446" spans="1:39" ht="12.75">
      <c r="A446" s="831" t="s">
        <v>3323</v>
      </c>
      <c r="B446" s="792" t="s">
        <v>5499</v>
      </c>
      <c r="C446" s="680">
        <v>2</v>
      </c>
      <c r="D446" s="54" t="e">
        <f t="shared" ca="1" si="46"/>
        <v>#VALUE!</v>
      </c>
      <c r="E446" s="54" t="str">
        <f ca="1">IFERROR(VLOOKUP(P446,Cennik!$A$4:$B488, 2, FALSE()) * Q446 + VLOOKUP(R446,Cennik!$A$4:$B488, 2, FALSE()) * S446 + VLOOKUP(T446,Cennik!$A$4:$B488, 2, FALSE()) * U446 + VLOOKUP(V446,Cennik!$A$4:$B488, 2, FALSE()) * W446 + VLOOKUP(X446,Cennik!$A$4:$B488, 2, FALSE()) * Y446 + VLOOKUP(Z446,Cennik!$A$4:$B488, 2, FALSE()) * AA446 + VLOOKUP(AB446,Cennik!$A$4:$B488, 2, FALSE()) * AC446 + VLOOKUP(AD446,Cennik!$A$4:$B488, 2, FALSE()) * AE446 + VLOOKUP(AF446,Cennik!$A$4:$B488, 2, FALSE()) * AG446 + VLOOKUP(AH446,Cennik!$A$4:$B488, 2, FALSE()) * AI446 + VLOOKUP(AJ446,Cennik!$A$4:$B488, 2, FALSE()) * AK446 + VLOOKUP(AL446,Cennik!$A$4:$B488, 2, FALSE()) * AM446 + VLOOKUP("Stamina",Cennik!$A$4:$B488,2,FALSE()) * L446,"Brak wartości")</f>
        <v>Brak wartości</v>
      </c>
      <c r="F446" s="18" t="s">
        <v>5487</v>
      </c>
      <c r="G446" s="18">
        <v>1</v>
      </c>
      <c r="H446" s="18" t="s">
        <v>4506</v>
      </c>
      <c r="I446" s="18"/>
      <c r="J446" s="18">
        <v>2</v>
      </c>
      <c r="K446" s="18">
        <v>5</v>
      </c>
      <c r="L446" s="18">
        <v>5</v>
      </c>
      <c r="M446" s="18" t="s">
        <v>12688</v>
      </c>
      <c r="N446" s="676" t="s">
        <v>40</v>
      </c>
      <c r="O446" s="676"/>
      <c r="P446" s="184" t="s">
        <v>509</v>
      </c>
      <c r="Q446" s="184">
        <v>2</v>
      </c>
      <c r="R446" s="677" t="s">
        <v>4739</v>
      </c>
      <c r="S446" s="677">
        <v>8</v>
      </c>
      <c r="T446" s="675" t="s">
        <v>1206</v>
      </c>
      <c r="U446" s="675">
        <v>3</v>
      </c>
      <c r="V446" s="674" t="s">
        <v>4585</v>
      </c>
      <c r="W446" s="674">
        <v>3</v>
      </c>
      <c r="X446" s="674" t="s">
        <v>1043</v>
      </c>
      <c r="Y446" s="672">
        <v>1</v>
      </c>
      <c r="Z446" s="678" t="s">
        <v>40</v>
      </c>
      <c r="AA446" s="678"/>
      <c r="AB446" s="679" t="s">
        <v>40</v>
      </c>
      <c r="AC446" s="679"/>
      <c r="AD446" s="680" t="s">
        <v>40</v>
      </c>
      <c r="AE446" s="680"/>
      <c r="AF446" s="681" t="s">
        <v>40</v>
      </c>
      <c r="AG446" s="681"/>
      <c r="AH446" s="18" t="s">
        <v>40</v>
      </c>
      <c r="AI446" s="18"/>
      <c r="AJ446" s="184" t="s">
        <v>40</v>
      </c>
      <c r="AK446" s="184"/>
      <c r="AL446" s="677" t="s">
        <v>40</v>
      </c>
      <c r="AM446" s="677"/>
    </row>
    <row r="447" spans="1:39" ht="12.75">
      <c r="A447" s="831" t="s">
        <v>3323</v>
      </c>
      <c r="B447" s="792" t="s">
        <v>5503</v>
      </c>
      <c r="C447" s="680">
        <v>2</v>
      </c>
      <c r="D447" s="54" t="e">
        <f t="shared" ca="1" si="46"/>
        <v>#VALUE!</v>
      </c>
      <c r="E447" s="54" t="str">
        <f ca="1">IFERROR(VLOOKUP(P447,Cennik!$A$4:$B488, 2, FALSE()) * Q447 + VLOOKUP(R447,Cennik!$A$4:$B488, 2, FALSE()) * S447 + VLOOKUP(T447,Cennik!$A$4:$B488, 2, FALSE()) * U447 + VLOOKUP(V447,Cennik!$A$4:$B488, 2, FALSE()) * W447 + VLOOKUP(X447,Cennik!$A$4:$B488, 2, FALSE()) * Y447 + VLOOKUP(Z447,Cennik!$A$4:$B488, 2, FALSE()) * AA447 + VLOOKUP(AB447,Cennik!$A$4:$B488, 2, FALSE()) * AC447 + VLOOKUP(AD447,Cennik!$A$4:$B488, 2, FALSE()) * AE447 + VLOOKUP(AF447,Cennik!$A$4:$B488, 2, FALSE()) * AG447 + VLOOKUP(AH447,Cennik!$A$4:$B488, 2, FALSE()) * AI447 + VLOOKUP(AJ447,Cennik!$A$4:$B488, 2, FALSE()) * AK447 + VLOOKUP(AL447,Cennik!$A$4:$B488, 2, FALSE()) * AM447 + VLOOKUP("Stamina",Cennik!$A$4:$B488,2,FALSE()) * L447,"Brak wartości")</f>
        <v>Brak wartości</v>
      </c>
      <c r="F447" s="18" t="s">
        <v>5487</v>
      </c>
      <c r="G447" s="18">
        <v>1</v>
      </c>
      <c r="H447" s="18" t="s">
        <v>4506</v>
      </c>
      <c r="I447" s="18"/>
      <c r="J447" s="18">
        <v>2</v>
      </c>
      <c r="K447" s="18">
        <v>5</v>
      </c>
      <c r="L447" s="18">
        <v>10</v>
      </c>
      <c r="M447" s="18" t="s">
        <v>12688</v>
      </c>
      <c r="N447" s="676" t="s">
        <v>40</v>
      </c>
      <c r="O447" s="676"/>
      <c r="P447" s="184" t="s">
        <v>509</v>
      </c>
      <c r="Q447" s="184">
        <v>2</v>
      </c>
      <c r="R447" s="677" t="s">
        <v>4739</v>
      </c>
      <c r="S447" s="677">
        <v>8</v>
      </c>
      <c r="T447" s="675" t="s">
        <v>1206</v>
      </c>
      <c r="U447" s="675">
        <v>3</v>
      </c>
      <c r="V447" s="674" t="s">
        <v>4585</v>
      </c>
      <c r="W447" s="674">
        <v>3</v>
      </c>
      <c r="X447" s="674" t="s">
        <v>1043</v>
      </c>
      <c r="Y447" s="672">
        <v>1</v>
      </c>
      <c r="Z447" s="678" t="s">
        <v>40</v>
      </c>
      <c r="AA447" s="678"/>
      <c r="AB447" s="679" t="s">
        <v>40</v>
      </c>
      <c r="AC447" s="679"/>
      <c r="AD447" s="680" t="s">
        <v>40</v>
      </c>
      <c r="AE447" s="680"/>
      <c r="AF447" s="681" t="s">
        <v>40</v>
      </c>
      <c r="AG447" s="681"/>
      <c r="AH447" s="18" t="s">
        <v>40</v>
      </c>
      <c r="AI447" s="18"/>
      <c r="AJ447" s="184" t="s">
        <v>40</v>
      </c>
      <c r="AK447" s="184"/>
      <c r="AL447" s="677" t="s">
        <v>40</v>
      </c>
      <c r="AM447" s="677"/>
    </row>
    <row r="448" spans="1:39" ht="12.75">
      <c r="A448" s="831" t="s">
        <v>3323</v>
      </c>
      <c r="B448" s="792" t="s">
        <v>5507</v>
      </c>
      <c r="C448" s="680">
        <v>2</v>
      </c>
      <c r="D448" s="54" t="e">
        <f t="shared" ca="1" si="46"/>
        <v>#VALUE!</v>
      </c>
      <c r="E448" s="54" t="str">
        <f ca="1">IFERROR(VLOOKUP(P448,Cennik!$A$4:$B488, 2, FALSE()) * Q448 + VLOOKUP(R448,Cennik!$A$4:$B488, 2, FALSE()) * S448 + VLOOKUP(T448,Cennik!$A$4:$B488, 2, FALSE()) * U448 + VLOOKUP(V448,Cennik!$A$4:$B488, 2, FALSE()) * W448 + VLOOKUP(X448,Cennik!$A$4:$B488, 2, FALSE()) * Y448 + VLOOKUP(Z448,Cennik!$A$4:$B488, 2, FALSE()) * AA448 + VLOOKUP(AB448,Cennik!$A$4:$B488, 2, FALSE()) * AC448 + VLOOKUP(AD448,Cennik!$A$4:$B488, 2, FALSE()) * AE448 + VLOOKUP(AF448,Cennik!$A$4:$B488, 2, FALSE()) * AG448 + VLOOKUP(AH448,Cennik!$A$4:$B488, 2, FALSE()) * AI448 + VLOOKUP(AJ448,Cennik!$A$4:$B488, 2, FALSE()) * AK448 + VLOOKUP(AL448,Cennik!$A$4:$B488, 2, FALSE()) * AM448 + VLOOKUP("Stamina",Cennik!$A$4:$B488,2,FALSE()) * L448,"Brak wartości")</f>
        <v>Brak wartości</v>
      </c>
      <c r="F448" s="18" t="s">
        <v>5508</v>
      </c>
      <c r="G448" s="18">
        <v>1</v>
      </c>
      <c r="H448" s="18" t="s">
        <v>4506</v>
      </c>
      <c r="I448" s="18"/>
      <c r="J448" s="18">
        <v>2</v>
      </c>
      <c r="K448" s="18">
        <v>5</v>
      </c>
      <c r="L448" s="18">
        <v>10</v>
      </c>
      <c r="M448" s="18" t="s">
        <v>12688</v>
      </c>
      <c r="N448" s="676" t="s">
        <v>40</v>
      </c>
      <c r="O448" s="676"/>
      <c r="P448" s="184" t="s">
        <v>509</v>
      </c>
      <c r="Q448" s="184">
        <v>2</v>
      </c>
      <c r="R448" s="677" t="s">
        <v>4739</v>
      </c>
      <c r="S448" s="677">
        <v>8</v>
      </c>
      <c r="T448" s="675" t="s">
        <v>1206</v>
      </c>
      <c r="U448" s="675">
        <v>3</v>
      </c>
      <c r="V448" s="674" t="s">
        <v>4585</v>
      </c>
      <c r="W448" s="674">
        <v>3</v>
      </c>
      <c r="X448" s="674" t="s">
        <v>1043</v>
      </c>
      <c r="Y448" s="672">
        <v>1</v>
      </c>
      <c r="Z448" s="678" t="s">
        <v>40</v>
      </c>
      <c r="AA448" s="678"/>
      <c r="AB448" s="679" t="s">
        <v>40</v>
      </c>
      <c r="AC448" s="679"/>
      <c r="AD448" s="680" t="s">
        <v>40</v>
      </c>
      <c r="AE448" s="680"/>
      <c r="AF448" s="681" t="s">
        <v>40</v>
      </c>
      <c r="AG448" s="681"/>
      <c r="AH448" s="18" t="s">
        <v>40</v>
      </c>
      <c r="AI448" s="18"/>
      <c r="AJ448" s="184" t="s">
        <v>40</v>
      </c>
      <c r="AK448" s="184"/>
      <c r="AL448" s="677" t="s">
        <v>40</v>
      </c>
      <c r="AM448" s="677"/>
    </row>
    <row r="449" spans="1:39" ht="12.75">
      <c r="A449" s="831" t="s">
        <v>3323</v>
      </c>
      <c r="B449" s="794" t="s">
        <v>5522</v>
      </c>
      <c r="C449" s="680">
        <v>3</v>
      </c>
      <c r="D449" s="54" t="e">
        <f t="shared" ca="1" si="46"/>
        <v>#VALUE!</v>
      </c>
      <c r="E449" s="54" t="str">
        <f ca="1">IFERROR(VLOOKUP(P449,Cennik!$A$4:$B488, 2, FALSE()) * Q449 + VLOOKUP(R449,Cennik!$A$4:$B488, 2, FALSE()) * S449 + VLOOKUP(T449,Cennik!$A$4:$B488, 2, FALSE()) * U449 + VLOOKUP(V449,Cennik!$A$4:$B488, 2, FALSE()) * W449 + VLOOKUP(X449,Cennik!$A$4:$B488, 2, FALSE()) * Y449 + VLOOKUP(Z449,Cennik!$A$4:$B488, 2, FALSE()) * AA449 + VLOOKUP(AB449,Cennik!$A$4:$B488, 2, FALSE()) * AC449 + VLOOKUP(AD449,Cennik!$A$4:$B488, 2, FALSE()) * AE449 + VLOOKUP(AF449,Cennik!$A$4:$B488, 2, FALSE()) * AG449 + VLOOKUP(AH449,Cennik!$A$4:$B488, 2, FALSE()) * AI449 + VLOOKUP(AJ449,Cennik!$A$4:$B488, 2, FALSE()) * AK449 + VLOOKUP(AL449,Cennik!$A$4:$B488, 2, FALSE()) * AM449 + VLOOKUP("Stamina",Cennik!$A$4:$B488,2,FALSE()) * L449,"Brak wartości")</f>
        <v>Brak wartości</v>
      </c>
      <c r="F449" s="18" t="s">
        <v>5513</v>
      </c>
      <c r="G449" s="18">
        <v>1</v>
      </c>
      <c r="H449" s="18" t="s">
        <v>4506</v>
      </c>
      <c r="I449" s="18"/>
      <c r="J449" s="18">
        <v>2.5</v>
      </c>
      <c r="K449" s="18">
        <v>8</v>
      </c>
      <c r="L449" s="18">
        <v>15</v>
      </c>
      <c r="M449" s="18" t="s">
        <v>12688</v>
      </c>
      <c r="N449" s="676" t="s">
        <v>40</v>
      </c>
      <c r="O449" s="676"/>
      <c r="P449" s="184" t="s">
        <v>509</v>
      </c>
      <c r="Q449" s="184">
        <v>4</v>
      </c>
      <c r="R449" s="677" t="s">
        <v>4739</v>
      </c>
      <c r="S449" s="677">
        <v>12</v>
      </c>
      <c r="T449" s="675" t="s">
        <v>1206</v>
      </c>
      <c r="U449" s="675">
        <v>4</v>
      </c>
      <c r="V449" s="674" t="s">
        <v>4585</v>
      </c>
      <c r="W449" s="674">
        <v>3</v>
      </c>
      <c r="X449" s="674" t="s">
        <v>8133</v>
      </c>
      <c r="Y449" s="672">
        <v>1</v>
      </c>
      <c r="Z449" s="678" t="s">
        <v>464</v>
      </c>
      <c r="AA449" s="678">
        <v>2</v>
      </c>
      <c r="AB449" s="679" t="s">
        <v>40</v>
      </c>
      <c r="AC449" s="679"/>
      <c r="AD449" s="680" t="s">
        <v>40</v>
      </c>
      <c r="AE449" s="680"/>
      <c r="AF449" s="681" t="s">
        <v>40</v>
      </c>
      <c r="AG449" s="681"/>
      <c r="AH449" s="18" t="s">
        <v>40</v>
      </c>
      <c r="AI449" s="18"/>
      <c r="AJ449" s="184" t="s">
        <v>40</v>
      </c>
      <c r="AK449" s="184"/>
      <c r="AL449" s="677" t="s">
        <v>40</v>
      </c>
      <c r="AM449" s="677"/>
    </row>
    <row r="450" spans="1:39" ht="12.75">
      <c r="A450" s="831" t="s">
        <v>3323</v>
      </c>
      <c r="B450" s="794" t="s">
        <v>5512</v>
      </c>
      <c r="C450" s="680">
        <v>3</v>
      </c>
      <c r="D450" s="54" t="e">
        <f t="shared" ca="1" si="46"/>
        <v>#VALUE!</v>
      </c>
      <c r="E450" s="54" t="str">
        <f ca="1">IFERROR(VLOOKUP(P450,Cennik!$A$4:$B488, 2, FALSE()) * Q450 + VLOOKUP(R450,Cennik!$A$4:$B488, 2, FALSE()) * S450 + VLOOKUP(T450,Cennik!$A$4:$B488, 2, FALSE()) * U450 + VLOOKUP(V450,Cennik!$A$4:$B488, 2, FALSE()) * W450 + VLOOKUP(X450,Cennik!$A$4:$B488, 2, FALSE()) * Y450 + VLOOKUP(Z450,Cennik!$A$4:$B488, 2, FALSE()) * AA450 + VLOOKUP(AB450,Cennik!$A$4:$B488, 2, FALSE()) * AC450 + VLOOKUP(AD450,Cennik!$A$4:$B488, 2, FALSE()) * AE450 + VLOOKUP(AF450,Cennik!$A$4:$B488, 2, FALSE()) * AG450 + VLOOKUP(AH450,Cennik!$A$4:$B488, 2, FALSE()) * AI450 + VLOOKUP(AJ450,Cennik!$A$4:$B488, 2, FALSE()) * AK450 + VLOOKUP(AL450,Cennik!$A$4:$B488, 2, FALSE()) * AM450 + VLOOKUP("Stamina",Cennik!$A$4:$B488,2,FALSE()) * L450,"Brak wartości")</f>
        <v>Brak wartości</v>
      </c>
      <c r="F450" s="18" t="s">
        <v>5513</v>
      </c>
      <c r="G450" s="18">
        <v>1</v>
      </c>
      <c r="H450" s="18" t="s">
        <v>4506</v>
      </c>
      <c r="I450" s="18"/>
      <c r="J450" s="18">
        <v>2.5</v>
      </c>
      <c r="K450" s="18">
        <v>8</v>
      </c>
      <c r="L450" s="18">
        <v>15</v>
      </c>
      <c r="M450" s="18" t="s">
        <v>12688</v>
      </c>
      <c r="N450" s="676" t="s">
        <v>40</v>
      </c>
      <c r="O450" s="676"/>
      <c r="P450" s="184" t="s">
        <v>509</v>
      </c>
      <c r="Q450" s="184">
        <v>4</v>
      </c>
      <c r="R450" s="677" t="s">
        <v>4739</v>
      </c>
      <c r="S450" s="677">
        <v>12</v>
      </c>
      <c r="T450" s="675" t="s">
        <v>1206</v>
      </c>
      <c r="U450" s="675">
        <v>4</v>
      </c>
      <c r="V450" s="674" t="s">
        <v>4585</v>
      </c>
      <c r="W450" s="674">
        <v>3</v>
      </c>
      <c r="X450" s="674" t="s">
        <v>8133</v>
      </c>
      <c r="Y450" s="672">
        <v>1</v>
      </c>
      <c r="Z450" s="678" t="s">
        <v>464</v>
      </c>
      <c r="AA450" s="678">
        <v>2</v>
      </c>
      <c r="AB450" s="679" t="s">
        <v>40</v>
      </c>
      <c r="AC450" s="679"/>
      <c r="AD450" s="680" t="s">
        <v>40</v>
      </c>
      <c r="AE450" s="680"/>
      <c r="AF450" s="681" t="s">
        <v>40</v>
      </c>
      <c r="AG450" s="681"/>
      <c r="AH450" s="18" t="s">
        <v>40</v>
      </c>
      <c r="AI450" s="18"/>
      <c r="AJ450" s="184" t="s">
        <v>40</v>
      </c>
      <c r="AK450" s="184"/>
      <c r="AL450" s="677" t="s">
        <v>40</v>
      </c>
      <c r="AM450" s="677"/>
    </row>
    <row r="451" spans="1:39" ht="12.75">
      <c r="A451" s="831" t="s">
        <v>3323</v>
      </c>
      <c r="B451" s="794" t="s">
        <v>5517</v>
      </c>
      <c r="C451" s="680">
        <v>3</v>
      </c>
      <c r="D451" s="54" t="e">
        <f t="shared" ca="1" si="46"/>
        <v>#VALUE!</v>
      </c>
      <c r="E451" s="54" t="str">
        <f ca="1">IFERROR(VLOOKUP(P451,Cennik!$A$4:$B488, 2, FALSE()) * Q451 + VLOOKUP(R451,Cennik!$A$4:$B488, 2, FALSE()) * S451 + VLOOKUP(T451,Cennik!$A$4:$B488, 2, FALSE()) * U451 + VLOOKUP(V451,Cennik!$A$4:$B488, 2, FALSE()) * W451 + VLOOKUP(X451,Cennik!$A$4:$B488, 2, FALSE()) * Y451 + VLOOKUP(Z451,Cennik!$A$4:$B488, 2, FALSE()) * AA451 + VLOOKUP(AB451,Cennik!$A$4:$B488, 2, FALSE()) * AC451 + VLOOKUP(AD451,Cennik!$A$4:$B488, 2, FALSE()) * AE451 + VLOOKUP(AF451,Cennik!$A$4:$B488, 2, FALSE()) * AG451 + VLOOKUP(AH451,Cennik!$A$4:$B488, 2, FALSE()) * AI451 + VLOOKUP(AJ451,Cennik!$A$4:$B488, 2, FALSE()) * AK451 + VLOOKUP(AL451,Cennik!$A$4:$B488, 2, FALSE()) * AM451 + VLOOKUP("Stamina",Cennik!$A$4:$B488,2,FALSE()) * L451,"Brak wartości")</f>
        <v>Brak wartości</v>
      </c>
      <c r="F451" s="18" t="s">
        <v>5518</v>
      </c>
      <c r="G451" s="18">
        <v>1</v>
      </c>
      <c r="H451" s="18" t="s">
        <v>4506</v>
      </c>
      <c r="I451" s="18"/>
      <c r="J451" s="18">
        <v>2.5</v>
      </c>
      <c r="K451" s="18">
        <v>8</v>
      </c>
      <c r="L451" s="18">
        <v>15</v>
      </c>
      <c r="M451" s="18" t="s">
        <v>12688</v>
      </c>
      <c r="N451" s="676" t="s">
        <v>40</v>
      </c>
      <c r="O451" s="676"/>
      <c r="P451" s="184" t="s">
        <v>509</v>
      </c>
      <c r="Q451" s="184">
        <v>4</v>
      </c>
      <c r="R451" s="677" t="s">
        <v>4739</v>
      </c>
      <c r="S451" s="677">
        <v>12</v>
      </c>
      <c r="T451" s="675" t="s">
        <v>1206</v>
      </c>
      <c r="U451" s="675">
        <v>4</v>
      </c>
      <c r="V451" s="674" t="s">
        <v>4585</v>
      </c>
      <c r="W451" s="674">
        <v>3</v>
      </c>
      <c r="X451" s="674" t="s">
        <v>8133</v>
      </c>
      <c r="Y451" s="672">
        <v>1</v>
      </c>
      <c r="Z451" s="678" t="s">
        <v>464</v>
      </c>
      <c r="AA451" s="678">
        <v>2</v>
      </c>
      <c r="AB451" s="679" t="s">
        <v>40</v>
      </c>
      <c r="AC451" s="679"/>
      <c r="AD451" s="680" t="s">
        <v>40</v>
      </c>
      <c r="AE451" s="680"/>
      <c r="AF451" s="681" t="s">
        <v>40</v>
      </c>
      <c r="AG451" s="681"/>
      <c r="AH451" s="18" t="s">
        <v>40</v>
      </c>
      <c r="AI451" s="18"/>
      <c r="AJ451" s="184" t="s">
        <v>40</v>
      </c>
      <c r="AK451" s="184"/>
      <c r="AL451" s="677" t="s">
        <v>40</v>
      </c>
      <c r="AM451" s="677"/>
    </row>
    <row r="452" spans="1:39" ht="12.75">
      <c r="A452" s="831" t="s">
        <v>3323</v>
      </c>
      <c r="B452" s="794" t="s">
        <v>5527</v>
      </c>
      <c r="C452" s="680">
        <v>3</v>
      </c>
      <c r="D452" s="54" t="e">
        <f t="shared" ca="1" si="46"/>
        <v>#VALUE!</v>
      </c>
      <c r="E452" s="54" t="str">
        <f ca="1">IFERROR(VLOOKUP(P452,Cennik!$A$4:$B488, 2, FALSE()) * Q452 + VLOOKUP(R452,Cennik!$A$4:$B488, 2, FALSE()) * S452 + VLOOKUP(T452,Cennik!$A$4:$B488, 2, FALSE()) * U452 + VLOOKUP(V452,Cennik!$A$4:$B488, 2, FALSE()) * W452 + VLOOKUP(X452,Cennik!$A$4:$B488, 2, FALSE()) * Y452 + VLOOKUP(Z452,Cennik!$A$4:$B488, 2, FALSE()) * AA452 + VLOOKUP(AB452,Cennik!$A$4:$B488, 2, FALSE()) * AC452 + VLOOKUP(AD452,Cennik!$A$4:$B488, 2, FALSE()) * AE452 + VLOOKUP(AF452,Cennik!$A$4:$B488, 2, FALSE()) * AG452 + VLOOKUP(AH452,Cennik!$A$4:$B488, 2, FALSE()) * AI452 + VLOOKUP(AJ452,Cennik!$A$4:$B488, 2, FALSE()) * AK452 + VLOOKUP(AL452,Cennik!$A$4:$B488, 2, FALSE()) * AM452 + VLOOKUP("Stamina",Cennik!$A$4:$B488,2,FALSE()) * L452,"Brak wartości")</f>
        <v>Brak wartości</v>
      </c>
      <c r="F452" s="18" t="s">
        <v>5523</v>
      </c>
      <c r="G452" s="18">
        <v>1</v>
      </c>
      <c r="H452" s="18" t="s">
        <v>4506</v>
      </c>
      <c r="I452" s="18"/>
      <c r="J452" s="18">
        <v>2.5</v>
      </c>
      <c r="K452" s="18">
        <v>8</v>
      </c>
      <c r="L452" s="18">
        <v>15</v>
      </c>
      <c r="M452" s="18" t="s">
        <v>12688</v>
      </c>
      <c r="N452" s="676" t="s">
        <v>40</v>
      </c>
      <c r="O452" s="676"/>
      <c r="P452" s="184" t="s">
        <v>509</v>
      </c>
      <c r="Q452" s="184">
        <v>4</v>
      </c>
      <c r="R452" s="677" t="s">
        <v>4739</v>
      </c>
      <c r="S452" s="677">
        <v>12</v>
      </c>
      <c r="T452" s="675" t="s">
        <v>1206</v>
      </c>
      <c r="U452" s="675">
        <v>4</v>
      </c>
      <c r="V452" s="674" t="s">
        <v>4585</v>
      </c>
      <c r="W452" s="674">
        <v>3</v>
      </c>
      <c r="X452" s="674" t="s">
        <v>8133</v>
      </c>
      <c r="Y452" s="672">
        <v>1</v>
      </c>
      <c r="Z452" s="678" t="s">
        <v>464</v>
      </c>
      <c r="AA452" s="678">
        <v>2</v>
      </c>
      <c r="AB452" s="679" t="s">
        <v>40</v>
      </c>
      <c r="AC452" s="679"/>
      <c r="AD452" s="680" t="s">
        <v>40</v>
      </c>
      <c r="AE452" s="680"/>
      <c r="AF452" s="681" t="s">
        <v>40</v>
      </c>
      <c r="AG452" s="681"/>
      <c r="AH452" s="18" t="s">
        <v>40</v>
      </c>
      <c r="AI452" s="18"/>
      <c r="AJ452" s="184" t="s">
        <v>40</v>
      </c>
      <c r="AK452" s="184"/>
      <c r="AL452" s="677" t="s">
        <v>40</v>
      </c>
      <c r="AM452" s="677"/>
    </row>
    <row r="453" spans="1:39" ht="12.75">
      <c r="A453" s="831" t="s">
        <v>3323</v>
      </c>
      <c r="B453" s="794" t="s">
        <v>5532</v>
      </c>
      <c r="C453" s="680">
        <v>3</v>
      </c>
      <c r="D453" s="54" t="e">
        <f t="shared" ca="1" si="46"/>
        <v>#VALUE!</v>
      </c>
      <c r="E453" s="54" t="str">
        <f ca="1">IFERROR(VLOOKUP(P453,Cennik!$A$4:$B488, 2, FALSE()) * Q453 + VLOOKUP(R453,Cennik!$A$4:$B488, 2, FALSE()) * S453 + VLOOKUP(T453,Cennik!$A$4:$B488, 2, FALSE()) * U453 + VLOOKUP(V453,Cennik!$A$4:$B488, 2, FALSE()) * W453 + VLOOKUP(X453,Cennik!$A$4:$B488, 2, FALSE()) * Y453 + VLOOKUP(Z453,Cennik!$A$4:$B488, 2, FALSE()) * AA453 + VLOOKUP(AB453,Cennik!$A$4:$B488, 2, FALSE()) * AC453 + VLOOKUP(AD453,Cennik!$A$4:$B488, 2, FALSE()) * AE453 + VLOOKUP(AF453,Cennik!$A$4:$B488, 2, FALSE()) * AG453 + VLOOKUP(AH453,Cennik!$A$4:$B488, 2, FALSE()) * AI453 + VLOOKUP(AJ453,Cennik!$A$4:$B488, 2, FALSE()) * AK453 + VLOOKUP(AL453,Cennik!$A$4:$B488, 2, FALSE()) * AM453 + VLOOKUP("Stamina",Cennik!$A$4:$B488,2,FALSE()) * L453,"Brak wartości")</f>
        <v>Brak wartości</v>
      </c>
      <c r="F453" s="18" t="s">
        <v>5528</v>
      </c>
      <c r="G453" s="18">
        <v>1</v>
      </c>
      <c r="H453" s="18" t="s">
        <v>4506</v>
      </c>
      <c r="I453" s="18"/>
      <c r="J453" s="18">
        <v>2.5</v>
      </c>
      <c r="K453" s="18">
        <v>8</v>
      </c>
      <c r="L453" s="18">
        <v>15</v>
      </c>
      <c r="M453" s="18" t="s">
        <v>12688</v>
      </c>
      <c r="N453" s="676" t="s">
        <v>40</v>
      </c>
      <c r="O453" s="676"/>
      <c r="P453" s="184" t="s">
        <v>509</v>
      </c>
      <c r="Q453" s="184">
        <v>4</v>
      </c>
      <c r="R453" s="677" t="s">
        <v>4739</v>
      </c>
      <c r="S453" s="677">
        <v>12</v>
      </c>
      <c r="T453" s="675" t="s">
        <v>1206</v>
      </c>
      <c r="U453" s="675">
        <v>4</v>
      </c>
      <c r="V453" s="674" t="s">
        <v>4585</v>
      </c>
      <c r="W453" s="674">
        <v>3</v>
      </c>
      <c r="X453" s="674" t="s">
        <v>8133</v>
      </c>
      <c r="Y453" s="672">
        <v>1</v>
      </c>
      <c r="Z453" s="678" t="s">
        <v>464</v>
      </c>
      <c r="AA453" s="678">
        <v>2</v>
      </c>
      <c r="AB453" s="679" t="s">
        <v>40</v>
      </c>
      <c r="AC453" s="679"/>
      <c r="AD453" s="680" t="s">
        <v>40</v>
      </c>
      <c r="AE453" s="680"/>
      <c r="AF453" s="681" t="s">
        <v>40</v>
      </c>
      <c r="AG453" s="681"/>
      <c r="AH453" s="18" t="s">
        <v>40</v>
      </c>
      <c r="AI453" s="18"/>
      <c r="AJ453" s="184" t="s">
        <v>40</v>
      </c>
      <c r="AK453" s="184"/>
      <c r="AL453" s="677" t="s">
        <v>40</v>
      </c>
      <c r="AM453" s="677"/>
    </row>
    <row r="454" spans="1:39" ht="12.75">
      <c r="A454" s="831" t="s">
        <v>3323</v>
      </c>
      <c r="B454" s="766" t="s">
        <v>5536</v>
      </c>
      <c r="C454" s="680">
        <v>4</v>
      </c>
      <c r="D454" s="54" t="e">
        <f t="shared" ca="1" si="46"/>
        <v>#VALUE!</v>
      </c>
      <c r="E454" s="54" t="str">
        <f ca="1">IFERROR(VLOOKUP(P454,Cennik!$A$4:$B488, 2, FALSE()) * Q454 + VLOOKUP(R454,Cennik!$A$4:$B488, 2, FALSE()) * S454 + VLOOKUP(T454,Cennik!$A$4:$B488, 2, FALSE()) * U454 + VLOOKUP(V454,Cennik!$A$4:$B488, 2, FALSE()) * W454 + VLOOKUP(X454,Cennik!$A$4:$B488, 2, FALSE()) * Y454 + VLOOKUP(Z454,Cennik!$A$4:$B488, 2, FALSE()) * AA454 + VLOOKUP(AB454,Cennik!$A$4:$B488, 2, FALSE()) * AC454 + VLOOKUP(AD454,Cennik!$A$4:$B488, 2, FALSE()) * AE454 + VLOOKUP(AF454,Cennik!$A$4:$B488, 2, FALSE()) * AG454 + VLOOKUP(AH454,Cennik!$A$4:$B488, 2, FALSE()) * AI454 + VLOOKUP(AJ454,Cennik!$A$4:$B488, 2, FALSE()) * AK454 + VLOOKUP(AL454,Cennik!$A$4:$B488, 2, FALSE()) * AM454 + VLOOKUP("Stamina",Cennik!$A$4:$B488,2,FALSE()) * L454,"Brak wartości")</f>
        <v>Brak wartości</v>
      </c>
      <c r="F454" s="18" t="s">
        <v>5537</v>
      </c>
      <c r="G454" s="18">
        <v>1</v>
      </c>
      <c r="H454" s="18" t="s">
        <v>4506</v>
      </c>
      <c r="I454" s="18"/>
      <c r="J454" s="18">
        <v>3</v>
      </c>
      <c r="K454" s="18">
        <v>8</v>
      </c>
      <c r="L454" s="18">
        <v>20</v>
      </c>
      <c r="M454" s="18" t="s">
        <v>12688</v>
      </c>
      <c r="N454" s="676" t="s">
        <v>40</v>
      </c>
      <c r="O454" s="676"/>
      <c r="P454" s="184" t="s">
        <v>509</v>
      </c>
      <c r="Q454" s="184">
        <v>5</v>
      </c>
      <c r="R454" s="677" t="s">
        <v>4739</v>
      </c>
      <c r="S454" s="677">
        <v>16</v>
      </c>
      <c r="T454" s="675" t="s">
        <v>1128</v>
      </c>
      <c r="U454" s="675">
        <v>3</v>
      </c>
      <c r="V454" s="674" t="s">
        <v>4585</v>
      </c>
      <c r="W454" s="674">
        <v>3</v>
      </c>
      <c r="X454" s="674" t="s">
        <v>8133</v>
      </c>
      <c r="Y454" s="672">
        <v>1</v>
      </c>
      <c r="Z454" s="678" t="s">
        <v>469</v>
      </c>
      <c r="AA454" s="678">
        <v>2</v>
      </c>
      <c r="AB454" s="679" t="s">
        <v>40</v>
      </c>
      <c r="AC454" s="679"/>
      <c r="AD454" s="680" t="s">
        <v>40</v>
      </c>
      <c r="AE454" s="680"/>
      <c r="AF454" s="681" t="s">
        <v>40</v>
      </c>
      <c r="AG454" s="681"/>
      <c r="AH454" s="18" t="s">
        <v>40</v>
      </c>
      <c r="AI454" s="18"/>
      <c r="AJ454" s="184" t="s">
        <v>40</v>
      </c>
      <c r="AK454" s="184"/>
      <c r="AL454" s="677" t="s">
        <v>40</v>
      </c>
      <c r="AM454" s="677"/>
    </row>
    <row r="455" spans="1:39" ht="12.75">
      <c r="A455" s="831" t="s">
        <v>3323</v>
      </c>
      <c r="B455" s="766" t="s">
        <v>5541</v>
      </c>
      <c r="C455" s="680">
        <v>4</v>
      </c>
      <c r="D455" s="54" t="e">
        <f t="shared" ca="1" si="46"/>
        <v>#VALUE!</v>
      </c>
      <c r="E455" s="54" t="str">
        <f ca="1">IFERROR(VLOOKUP(P455,Cennik!$A$4:$B488, 2, FALSE()) * Q455 + VLOOKUP(R455,Cennik!$A$4:$B488, 2, FALSE()) * S455 + VLOOKUP(T455,Cennik!$A$4:$B488, 2, FALSE()) * U455 + VLOOKUP(V455,Cennik!$A$4:$B488, 2, FALSE()) * W455 + VLOOKUP(X455,Cennik!$A$4:$B488, 2, FALSE()) * Y455 + VLOOKUP(Z455,Cennik!$A$4:$B488, 2, FALSE()) * AA455 + VLOOKUP(AB455,Cennik!$A$4:$B488, 2, FALSE()) * AC455 + VLOOKUP(AD455,Cennik!$A$4:$B488, 2, FALSE()) * AE455 + VLOOKUP(AF455,Cennik!$A$4:$B488, 2, FALSE()) * AG455 + VLOOKUP(AH455,Cennik!$A$4:$B488, 2, FALSE()) * AI455 + VLOOKUP(AJ455,Cennik!$A$4:$B488, 2, FALSE()) * AK455 + VLOOKUP(AL455,Cennik!$A$4:$B488, 2, FALSE()) * AM455 + VLOOKUP("Stamina",Cennik!$A$4:$B488,2,FALSE()) * L455,"Brak wartości")</f>
        <v>Brak wartości</v>
      </c>
      <c r="F455" s="18" t="s">
        <v>5542</v>
      </c>
      <c r="G455" s="18">
        <v>1</v>
      </c>
      <c r="H455" s="18" t="s">
        <v>4506</v>
      </c>
      <c r="I455" s="18"/>
      <c r="J455" s="18">
        <v>3</v>
      </c>
      <c r="K455" s="18">
        <v>8</v>
      </c>
      <c r="L455" s="18">
        <v>20</v>
      </c>
      <c r="M455" s="18" t="s">
        <v>12688</v>
      </c>
      <c r="N455" s="676" t="s">
        <v>40</v>
      </c>
      <c r="O455" s="676"/>
      <c r="P455" s="184" t="s">
        <v>509</v>
      </c>
      <c r="Q455" s="184">
        <v>5</v>
      </c>
      <c r="R455" s="677" t="s">
        <v>4739</v>
      </c>
      <c r="S455" s="677">
        <v>16</v>
      </c>
      <c r="T455" s="675" t="s">
        <v>1128</v>
      </c>
      <c r="U455" s="675">
        <v>3</v>
      </c>
      <c r="V455" s="674" t="s">
        <v>4585</v>
      </c>
      <c r="W455" s="674">
        <v>3</v>
      </c>
      <c r="X455" s="674" t="s">
        <v>8133</v>
      </c>
      <c r="Y455" s="672">
        <v>1</v>
      </c>
      <c r="Z455" s="678" t="s">
        <v>469</v>
      </c>
      <c r="AA455" s="678">
        <v>2</v>
      </c>
      <c r="AB455" s="679" t="s">
        <v>40</v>
      </c>
      <c r="AC455" s="679"/>
      <c r="AD455" s="680" t="s">
        <v>40</v>
      </c>
      <c r="AE455" s="680"/>
      <c r="AF455" s="681" t="s">
        <v>40</v>
      </c>
      <c r="AG455" s="681"/>
      <c r="AH455" s="18" t="s">
        <v>40</v>
      </c>
      <c r="AI455" s="18"/>
      <c r="AJ455" s="184" t="s">
        <v>40</v>
      </c>
      <c r="AK455" s="184"/>
      <c r="AL455" s="677" t="s">
        <v>40</v>
      </c>
      <c r="AM455" s="677"/>
    </row>
    <row r="456" spans="1:39" ht="12.75">
      <c r="A456" s="831" t="s">
        <v>3323</v>
      </c>
      <c r="B456" s="766" t="s">
        <v>5546</v>
      </c>
      <c r="C456" s="680">
        <v>4</v>
      </c>
      <c r="D456" s="54" t="e">
        <f t="shared" ca="1" si="46"/>
        <v>#VALUE!</v>
      </c>
      <c r="E456" s="54" t="str">
        <f ca="1">IFERROR(VLOOKUP(P456,Cennik!$A$4:$B488, 2, FALSE()) * Q456 + VLOOKUP(R456,Cennik!$A$4:$B488, 2, FALSE()) * S456 + VLOOKUP(T456,Cennik!$A$4:$B488, 2, FALSE()) * U456 + VLOOKUP(V456,Cennik!$A$4:$B488, 2, FALSE()) * W456 + VLOOKUP(X456,Cennik!$A$4:$B488, 2, FALSE()) * Y456 + VLOOKUP(Z456,Cennik!$A$4:$B488, 2, FALSE()) * AA456 + VLOOKUP(AB456,Cennik!$A$4:$B488, 2, FALSE()) * AC456 + VLOOKUP(AD456,Cennik!$A$4:$B488, 2, FALSE()) * AE456 + VLOOKUP(AF456,Cennik!$A$4:$B488, 2, FALSE()) * AG456 + VLOOKUP(AH456,Cennik!$A$4:$B488, 2, FALSE()) * AI456 + VLOOKUP(AJ456,Cennik!$A$4:$B488, 2, FALSE()) * AK456 + VLOOKUP(AL456,Cennik!$A$4:$B488, 2, FALSE()) * AM456 + VLOOKUP("Stamina",Cennik!$A$4:$B488,2,FALSE()) * L456,"Brak wartości")</f>
        <v>Brak wartości</v>
      </c>
      <c r="F456" s="18" t="s">
        <v>5547</v>
      </c>
      <c r="G456" s="18">
        <v>1</v>
      </c>
      <c r="H456" s="18" t="s">
        <v>4506</v>
      </c>
      <c r="I456" s="18"/>
      <c r="J456" s="18">
        <v>3</v>
      </c>
      <c r="K456" s="18">
        <v>8</v>
      </c>
      <c r="L456" s="18">
        <v>20</v>
      </c>
      <c r="M456" s="18" t="s">
        <v>12688</v>
      </c>
      <c r="N456" s="676" t="s">
        <v>40</v>
      </c>
      <c r="O456" s="676"/>
      <c r="P456" s="184" t="s">
        <v>509</v>
      </c>
      <c r="Q456" s="184">
        <v>5</v>
      </c>
      <c r="R456" s="677" t="s">
        <v>4739</v>
      </c>
      <c r="S456" s="677">
        <v>16</v>
      </c>
      <c r="T456" s="675" t="s">
        <v>1128</v>
      </c>
      <c r="U456" s="675">
        <v>3</v>
      </c>
      <c r="V456" s="674" t="s">
        <v>4585</v>
      </c>
      <c r="W456" s="674">
        <v>3</v>
      </c>
      <c r="X456" s="674" t="s">
        <v>8133</v>
      </c>
      <c r="Y456" s="672">
        <v>1</v>
      </c>
      <c r="Z456" s="678" t="s">
        <v>469</v>
      </c>
      <c r="AA456" s="678">
        <v>2</v>
      </c>
      <c r="AB456" s="679" t="s">
        <v>40</v>
      </c>
      <c r="AC456" s="679"/>
      <c r="AD456" s="680" t="s">
        <v>40</v>
      </c>
      <c r="AE456" s="680"/>
      <c r="AF456" s="681" t="s">
        <v>40</v>
      </c>
      <c r="AG456" s="681"/>
      <c r="AH456" s="18" t="s">
        <v>40</v>
      </c>
      <c r="AI456" s="18"/>
      <c r="AJ456" s="184" t="s">
        <v>40</v>
      </c>
      <c r="AK456" s="184"/>
      <c r="AL456" s="677" t="s">
        <v>40</v>
      </c>
      <c r="AM456" s="677"/>
    </row>
    <row r="457" spans="1:39" ht="12.75">
      <c r="A457" s="831" t="s">
        <v>3323</v>
      </c>
      <c r="B457" s="767" t="s">
        <v>5551</v>
      </c>
      <c r="C457" s="680">
        <v>5</v>
      </c>
      <c r="D457" s="54" t="e">
        <f t="shared" ca="1" si="46"/>
        <v>#VALUE!</v>
      </c>
      <c r="E457" s="54" t="str">
        <f ca="1">IFERROR(VLOOKUP(P457,Cennik!$A$4:$B488, 2, FALSE()) * Q457 + VLOOKUP(R457,Cennik!$A$4:$B488, 2, FALSE()) * S457 + VLOOKUP(T457,Cennik!$A$4:$B488, 2, FALSE()) * U457 + VLOOKUP(V457,Cennik!$A$4:$B488, 2, FALSE()) * W457 + VLOOKUP(X457,Cennik!$A$4:$B488, 2, FALSE()) * Y457 + VLOOKUP(Z457,Cennik!$A$4:$B488, 2, FALSE()) * AA457 + VLOOKUP(AB457,Cennik!$A$4:$B488, 2, FALSE()) * AC457 + VLOOKUP(AD457,Cennik!$A$4:$B488, 2, FALSE()) * AE457 + VLOOKUP(AF457,Cennik!$A$4:$B488, 2, FALSE()) * AG457 + VLOOKUP(AH457,Cennik!$A$4:$B488, 2, FALSE()) * AI457 + VLOOKUP(AJ457,Cennik!$A$4:$B488, 2, FALSE()) * AK457 + VLOOKUP(AL457,Cennik!$A$4:$B488, 2, FALSE()) * AM457 + VLOOKUP("Stamina",Cennik!$A$4:$B488,2,FALSE()) * L457,"Brak wartości")</f>
        <v>Brak wartości</v>
      </c>
      <c r="F457" s="18" t="s">
        <v>5552</v>
      </c>
      <c r="G457" s="18">
        <v>1</v>
      </c>
      <c r="H457" s="18" t="s">
        <v>4506</v>
      </c>
      <c r="I457" s="18"/>
      <c r="J457" s="18">
        <v>3.5</v>
      </c>
      <c r="K457" s="18">
        <v>10</v>
      </c>
      <c r="L457" s="18">
        <v>25</v>
      </c>
      <c r="M457" s="18" t="s">
        <v>12688</v>
      </c>
      <c r="N457" s="676" t="s">
        <v>40</v>
      </c>
      <c r="O457" s="676"/>
      <c r="P457" s="184" t="s">
        <v>509</v>
      </c>
      <c r="Q457" s="184">
        <v>8</v>
      </c>
      <c r="R457" s="677" t="s">
        <v>4739</v>
      </c>
      <c r="S457" s="677">
        <v>20</v>
      </c>
      <c r="T457" s="675" t="s">
        <v>1128</v>
      </c>
      <c r="U457" s="675">
        <v>2</v>
      </c>
      <c r="V457" s="674" t="s">
        <v>4585</v>
      </c>
      <c r="W457" s="674">
        <v>3</v>
      </c>
      <c r="X457" s="674" t="s">
        <v>1166</v>
      </c>
      <c r="Y457" s="672">
        <v>1</v>
      </c>
      <c r="Z457" s="678" t="s">
        <v>474</v>
      </c>
      <c r="AA457" s="678">
        <v>2</v>
      </c>
      <c r="AB457" s="679" t="s">
        <v>40</v>
      </c>
      <c r="AC457" s="679"/>
      <c r="AD457" s="680" t="s">
        <v>40</v>
      </c>
      <c r="AE457" s="680"/>
      <c r="AF457" s="681" t="s">
        <v>40</v>
      </c>
      <c r="AG457" s="681"/>
      <c r="AH457" s="18" t="s">
        <v>40</v>
      </c>
      <c r="AI457" s="18"/>
      <c r="AJ457" s="184" t="s">
        <v>40</v>
      </c>
      <c r="AK457" s="184"/>
      <c r="AL457" s="677" t="s">
        <v>40</v>
      </c>
      <c r="AM457" s="677"/>
    </row>
    <row r="458" spans="1:39" ht="12.75">
      <c r="A458" s="831" t="s">
        <v>3323</v>
      </c>
      <c r="B458" s="767" t="s">
        <v>5556</v>
      </c>
      <c r="C458" s="680">
        <v>5</v>
      </c>
      <c r="D458" s="54" t="e">
        <f t="shared" ca="1" si="46"/>
        <v>#VALUE!</v>
      </c>
      <c r="E458" s="54" t="str">
        <f ca="1">IFERROR(VLOOKUP(P458,Cennik!$A$4:$B488, 2, FALSE()) * Q458 + VLOOKUP(R458,Cennik!$A$4:$B488, 2, FALSE()) * S458 + VLOOKUP(T458,Cennik!$A$4:$B488, 2, FALSE()) * U458 + VLOOKUP(V458,Cennik!$A$4:$B488, 2, FALSE()) * W458 + VLOOKUP(X458,Cennik!$A$4:$B488, 2, FALSE()) * Y458 + VLOOKUP(Z458,Cennik!$A$4:$B488, 2, FALSE()) * AA458 + VLOOKUP(AB458,Cennik!$A$4:$B488, 2, FALSE()) * AC458 + VLOOKUP(AD458,Cennik!$A$4:$B488, 2, FALSE()) * AE458 + VLOOKUP(AF458,Cennik!$A$4:$B488, 2, FALSE()) * AG458 + VLOOKUP(AH458,Cennik!$A$4:$B488, 2, FALSE()) * AI458 + VLOOKUP(AJ458,Cennik!$A$4:$B488, 2, FALSE()) * AK458 + VLOOKUP(AL458,Cennik!$A$4:$B488, 2, FALSE()) * AM458 + VLOOKUP("Stamina",Cennik!$A$4:$B488,2,FALSE()) * L458,"Brak wartości")</f>
        <v>Brak wartości</v>
      </c>
      <c r="F458" s="18" t="s">
        <v>5552</v>
      </c>
      <c r="G458" s="18">
        <v>1</v>
      </c>
      <c r="H458" s="18" t="s">
        <v>4506</v>
      </c>
      <c r="I458" s="18"/>
      <c r="J458" s="18">
        <v>3.5</v>
      </c>
      <c r="K458" s="18">
        <v>10</v>
      </c>
      <c r="L458" s="18">
        <v>25</v>
      </c>
      <c r="M458" s="18" t="s">
        <v>12688</v>
      </c>
      <c r="N458" s="676" t="s">
        <v>40</v>
      </c>
      <c r="O458" s="676"/>
      <c r="P458" s="184" t="s">
        <v>509</v>
      </c>
      <c r="Q458" s="184">
        <v>8</v>
      </c>
      <c r="R458" s="677" t="s">
        <v>4739</v>
      </c>
      <c r="S458" s="677">
        <v>20</v>
      </c>
      <c r="T458" s="675" t="s">
        <v>1128</v>
      </c>
      <c r="U458" s="675">
        <v>2</v>
      </c>
      <c r="V458" s="674" t="s">
        <v>4585</v>
      </c>
      <c r="W458" s="674">
        <v>3</v>
      </c>
      <c r="X458" s="674" t="s">
        <v>1166</v>
      </c>
      <c r="Y458" s="672">
        <v>1</v>
      </c>
      <c r="Z458" s="678" t="s">
        <v>474</v>
      </c>
      <c r="AA458" s="678">
        <v>2</v>
      </c>
      <c r="AB458" s="679" t="s">
        <v>40</v>
      </c>
      <c r="AC458" s="679"/>
      <c r="AD458" s="680" t="s">
        <v>40</v>
      </c>
      <c r="AE458" s="680"/>
      <c r="AF458" s="681" t="s">
        <v>40</v>
      </c>
      <c r="AG458" s="681"/>
      <c r="AH458" s="18" t="s">
        <v>40</v>
      </c>
      <c r="AI458" s="18"/>
      <c r="AJ458" s="184" t="s">
        <v>40</v>
      </c>
      <c r="AK458" s="184"/>
      <c r="AL458" s="677" t="s">
        <v>40</v>
      </c>
      <c r="AM458" s="677"/>
    </row>
    <row r="459" spans="1:39" ht="12.75">
      <c r="A459" s="831" t="s">
        <v>3323</v>
      </c>
      <c r="B459" s="767" t="s">
        <v>5560</v>
      </c>
      <c r="C459" s="680">
        <v>5</v>
      </c>
      <c r="D459" s="54" t="e">
        <f t="shared" ca="1" si="46"/>
        <v>#VALUE!</v>
      </c>
      <c r="E459" s="54" t="str">
        <f ca="1">IFERROR(VLOOKUP(P459,Cennik!$A$4:$B488, 2, FALSE()) * Q459 + VLOOKUP(R459,Cennik!$A$4:$B488, 2, FALSE()) * S459 + VLOOKUP(T459,Cennik!$A$4:$B488, 2, FALSE()) * U459 + VLOOKUP(V459,Cennik!$A$4:$B488, 2, FALSE()) * W459 + VLOOKUP(X459,Cennik!$A$4:$B488, 2, FALSE()) * Y459 + VLOOKUP(Z459,Cennik!$A$4:$B488, 2, FALSE()) * AA459 + VLOOKUP(AB459,Cennik!$A$4:$B488, 2, FALSE()) * AC459 + VLOOKUP(AD459,Cennik!$A$4:$B488, 2, FALSE()) * AE459 + VLOOKUP(AF459,Cennik!$A$4:$B488, 2, FALSE()) * AG459 + VLOOKUP(AH459,Cennik!$A$4:$B488, 2, FALSE()) * AI459 + VLOOKUP(AJ459,Cennik!$A$4:$B488, 2, FALSE()) * AK459 + VLOOKUP(AL459,Cennik!$A$4:$B488, 2, FALSE()) * AM459 + VLOOKUP("Stamina",Cennik!$A$4:$B488,2,FALSE()) * L459,"Brak wartości")</f>
        <v>Brak wartości</v>
      </c>
      <c r="F459" s="18" t="s">
        <v>5561</v>
      </c>
      <c r="G459" s="18">
        <v>1</v>
      </c>
      <c r="H459" s="18" t="s">
        <v>4506</v>
      </c>
      <c r="I459" s="18"/>
      <c r="J459" s="18">
        <v>3.5</v>
      </c>
      <c r="K459" s="18">
        <v>10</v>
      </c>
      <c r="L459" s="18">
        <v>25</v>
      </c>
      <c r="M459" s="18" t="s">
        <v>12688</v>
      </c>
      <c r="N459" s="676" t="s">
        <v>40</v>
      </c>
      <c r="O459" s="676"/>
      <c r="P459" s="184" t="s">
        <v>509</v>
      </c>
      <c r="Q459" s="184">
        <v>8</v>
      </c>
      <c r="R459" s="677" t="s">
        <v>4739</v>
      </c>
      <c r="S459" s="677">
        <v>20</v>
      </c>
      <c r="T459" s="675" t="s">
        <v>1128</v>
      </c>
      <c r="U459" s="675">
        <v>2</v>
      </c>
      <c r="V459" s="674" t="s">
        <v>4585</v>
      </c>
      <c r="W459" s="674">
        <v>3</v>
      </c>
      <c r="X459" s="674" t="s">
        <v>1166</v>
      </c>
      <c r="Y459" s="672">
        <v>1</v>
      </c>
      <c r="Z459" s="678" t="s">
        <v>474</v>
      </c>
      <c r="AA459" s="678">
        <v>2</v>
      </c>
      <c r="AB459" s="679" t="s">
        <v>40</v>
      </c>
      <c r="AC459" s="679"/>
      <c r="AD459" s="680" t="s">
        <v>40</v>
      </c>
      <c r="AE459" s="680"/>
      <c r="AF459" s="681" t="s">
        <v>40</v>
      </c>
      <c r="AG459" s="681"/>
      <c r="AH459" s="18" t="s">
        <v>40</v>
      </c>
      <c r="AI459" s="18"/>
      <c r="AJ459" s="184" t="s">
        <v>40</v>
      </c>
      <c r="AK459" s="184"/>
      <c r="AL459" s="677" t="s">
        <v>40</v>
      </c>
      <c r="AM459" s="677"/>
    </row>
    <row r="460" spans="1:39" ht="12.75">
      <c r="A460" s="831" t="s">
        <v>3323</v>
      </c>
      <c r="B460" s="767" t="s">
        <v>5565</v>
      </c>
      <c r="C460" s="680">
        <v>5</v>
      </c>
      <c r="D460" s="54" t="e">
        <f t="shared" ca="1" si="46"/>
        <v>#VALUE!</v>
      </c>
      <c r="E460" s="54" t="str">
        <f ca="1">IFERROR(VLOOKUP(P460,Cennik!$A$4:$B488, 2, FALSE()) * Q460 + VLOOKUP(R460,Cennik!$A$4:$B488, 2, FALSE()) * S460 + VLOOKUP(T460,Cennik!$A$4:$B488, 2, FALSE()) * U460 + VLOOKUP(V460,Cennik!$A$4:$B488, 2, FALSE()) * W460 + VLOOKUP(X460,Cennik!$A$4:$B488, 2, FALSE()) * Y460 + VLOOKUP(Z460,Cennik!$A$4:$B488, 2, FALSE()) * AA460 + VLOOKUP(AB460,Cennik!$A$4:$B488, 2, FALSE()) * AC460 + VLOOKUP(AD460,Cennik!$A$4:$B488, 2, FALSE()) * AE460 + VLOOKUP(AF460,Cennik!$A$4:$B488, 2, FALSE()) * AG460 + VLOOKUP(AH460,Cennik!$A$4:$B488, 2, FALSE()) * AI460 + VLOOKUP(AJ460,Cennik!$A$4:$B488, 2, FALSE()) * AK460 + VLOOKUP(AL460,Cennik!$A$4:$B488, 2, FALSE()) * AM460 + VLOOKUP("Stamina",Cennik!$A$4:$B488,2,FALSE()) * L460,"Brak wartości")</f>
        <v>Brak wartości</v>
      </c>
      <c r="F460" s="18" t="s">
        <v>5566</v>
      </c>
      <c r="G460" s="18">
        <v>1</v>
      </c>
      <c r="H460" s="18" t="s">
        <v>4506</v>
      </c>
      <c r="I460" s="18"/>
      <c r="J460" s="18">
        <v>3.5</v>
      </c>
      <c r="K460" s="18">
        <v>10</v>
      </c>
      <c r="L460" s="18">
        <v>25</v>
      </c>
      <c r="M460" s="18" t="s">
        <v>12688</v>
      </c>
      <c r="N460" s="676" t="s">
        <v>40</v>
      </c>
      <c r="O460" s="676"/>
      <c r="P460" s="184" t="s">
        <v>509</v>
      </c>
      <c r="Q460" s="184">
        <v>8</v>
      </c>
      <c r="R460" s="677" t="s">
        <v>4739</v>
      </c>
      <c r="S460" s="677">
        <v>20</v>
      </c>
      <c r="T460" s="675" t="s">
        <v>1128</v>
      </c>
      <c r="U460" s="675">
        <v>2</v>
      </c>
      <c r="V460" s="674" t="s">
        <v>4585</v>
      </c>
      <c r="W460" s="674">
        <v>3</v>
      </c>
      <c r="X460" s="674" t="s">
        <v>1166</v>
      </c>
      <c r="Y460" s="672">
        <v>1</v>
      </c>
      <c r="Z460" s="678" t="s">
        <v>474</v>
      </c>
      <c r="AA460" s="678">
        <v>2</v>
      </c>
      <c r="AB460" s="679" t="s">
        <v>40</v>
      </c>
      <c r="AC460" s="679"/>
      <c r="AD460" s="680" t="s">
        <v>40</v>
      </c>
      <c r="AE460" s="680"/>
      <c r="AF460" s="681" t="s">
        <v>40</v>
      </c>
      <c r="AG460" s="681"/>
      <c r="AH460" s="18" t="s">
        <v>40</v>
      </c>
      <c r="AI460" s="18"/>
      <c r="AJ460" s="184" t="s">
        <v>40</v>
      </c>
      <c r="AK460" s="184"/>
      <c r="AL460" s="677" t="s">
        <v>40</v>
      </c>
      <c r="AM460" s="677"/>
    </row>
    <row r="461" spans="1:39" ht="12.75">
      <c r="A461" s="681"/>
      <c r="B461" s="681"/>
      <c r="C461" s="680"/>
      <c r="D461" s="54"/>
      <c r="E461" s="54"/>
      <c r="F461" s="18"/>
      <c r="G461" s="18"/>
      <c r="H461" s="18"/>
      <c r="I461" s="18"/>
      <c r="J461" s="18"/>
      <c r="K461" s="18"/>
      <c r="L461" s="18"/>
      <c r="M461" s="18"/>
      <c r="N461" s="676" t="s">
        <v>40</v>
      </c>
      <c r="O461" s="676"/>
      <c r="P461" s="184"/>
      <c r="Q461" s="184"/>
      <c r="R461" s="677"/>
      <c r="S461" s="677"/>
      <c r="T461" s="675"/>
      <c r="U461" s="675"/>
      <c r="V461" s="674"/>
      <c r="W461" s="674"/>
      <c r="X461" s="674"/>
      <c r="Y461" s="672"/>
      <c r="Z461" s="678" t="s">
        <v>40</v>
      </c>
      <c r="AA461" s="678"/>
      <c r="AB461" s="679" t="s">
        <v>40</v>
      </c>
      <c r="AC461" s="679"/>
      <c r="AD461" s="680" t="s">
        <v>40</v>
      </c>
      <c r="AE461" s="680"/>
      <c r="AF461" s="681" t="s">
        <v>40</v>
      </c>
      <c r="AG461" s="681"/>
      <c r="AH461" s="18" t="s">
        <v>40</v>
      </c>
      <c r="AI461" s="18"/>
      <c r="AJ461" s="184" t="s">
        <v>40</v>
      </c>
      <c r="AK461" s="184"/>
      <c r="AL461" s="677" t="s">
        <v>40</v>
      </c>
      <c r="AM461" s="677"/>
    </row>
    <row r="462" spans="1:39" ht="12.75">
      <c r="A462" s="19"/>
      <c r="B462" s="19"/>
      <c r="C462" s="19"/>
      <c r="D462" s="746"/>
      <c r="E462" s="746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 t="s">
        <v>40</v>
      </c>
      <c r="AA462" s="19"/>
      <c r="AB462" s="19" t="s">
        <v>40</v>
      </c>
      <c r="AC462" s="19"/>
      <c r="AD462" s="19" t="s">
        <v>40</v>
      </c>
      <c r="AE462" s="19"/>
      <c r="AF462" s="19" t="s">
        <v>40</v>
      </c>
      <c r="AG462" s="19"/>
      <c r="AH462" s="19" t="s">
        <v>40</v>
      </c>
      <c r="AI462" s="19"/>
      <c r="AJ462" s="19" t="s">
        <v>40</v>
      </c>
      <c r="AK462" s="19"/>
      <c r="AL462" s="19" t="s">
        <v>40</v>
      </c>
      <c r="AM462" s="19"/>
    </row>
    <row r="463" spans="1:39" ht="12.75">
      <c r="A463" s="681"/>
      <c r="B463" s="681"/>
      <c r="C463" s="680"/>
      <c r="D463" s="54"/>
      <c r="E463" s="54"/>
      <c r="F463" s="18"/>
      <c r="G463" s="18"/>
      <c r="H463" s="18"/>
      <c r="I463" s="18"/>
      <c r="J463" s="18"/>
      <c r="K463" s="18"/>
      <c r="L463" s="18"/>
      <c r="M463" s="18"/>
      <c r="N463" s="676" t="s">
        <v>40</v>
      </c>
      <c r="O463" s="676"/>
      <c r="P463" s="184"/>
      <c r="Q463" s="184"/>
      <c r="R463" s="677"/>
      <c r="S463" s="677"/>
      <c r="T463" s="675"/>
      <c r="U463" s="675"/>
      <c r="V463" s="674"/>
      <c r="W463" s="674"/>
      <c r="X463" s="674"/>
      <c r="Y463" s="672"/>
      <c r="Z463" s="678" t="s">
        <v>40</v>
      </c>
      <c r="AA463" s="678"/>
      <c r="AB463" s="679" t="s">
        <v>40</v>
      </c>
      <c r="AC463" s="679"/>
      <c r="AD463" s="680" t="s">
        <v>40</v>
      </c>
      <c r="AE463" s="680"/>
      <c r="AF463" s="681" t="s">
        <v>40</v>
      </c>
      <c r="AG463" s="681"/>
      <c r="AH463" s="18" t="s">
        <v>40</v>
      </c>
      <c r="AI463" s="18"/>
      <c r="AJ463" s="184" t="s">
        <v>40</v>
      </c>
      <c r="AK463" s="184"/>
      <c r="AL463" s="677" t="s">
        <v>40</v>
      </c>
      <c r="AM463" s="677"/>
    </row>
    <row r="464" spans="1:39" ht="12.75">
      <c r="A464" s="831" t="s">
        <v>3323</v>
      </c>
      <c r="B464" s="762" t="s">
        <v>5666</v>
      </c>
      <c r="C464" s="680">
        <v>1</v>
      </c>
      <c r="D464" s="54" t="e">
        <f t="shared" ref="D464:D485" ca="1" si="47">E464/G464</f>
        <v>#VALUE!</v>
      </c>
      <c r="E464" s="54" t="str">
        <f ca="1">IFERROR(VLOOKUP(P464,Cennik!$A$4:$B488, 2, FALSE()) * Q464 + VLOOKUP(R464,Cennik!$A$4:$B488, 2, FALSE()) * S464 + VLOOKUP(T464,Cennik!$A$4:$B488, 2, FALSE()) * U464 + VLOOKUP(V464,Cennik!$A$4:$B488, 2, FALSE()) * W464 + VLOOKUP(X464,Cennik!$A$4:$B488, 2, FALSE()) * Y464 + VLOOKUP(Z464,Cennik!$A$4:$B488, 2, FALSE()) * AA464 + VLOOKUP(AB464,Cennik!$A$4:$B488, 2, FALSE()) * AC464 + VLOOKUP(AD464,Cennik!$A$4:$B488, 2, FALSE()) * AE464 + VLOOKUP(AF464,Cennik!$A$4:$B488, 2, FALSE()) * AG464 + VLOOKUP(AH464,Cennik!$A$4:$B488, 2, FALSE()) * AI464 + VLOOKUP(AJ464,Cennik!$A$4:$B488, 2, FALSE()) * AK464 + VLOOKUP(AL464,Cennik!$A$4:$B488, 2, FALSE()) * AM464 + VLOOKUP("Stamina",Cennik!$A$4:$B488,2,FALSE()) * L464,"Brak wartości")</f>
        <v>Brak wartości</v>
      </c>
      <c r="F464" s="18" t="s">
        <v>5667</v>
      </c>
      <c r="G464" s="18">
        <v>1</v>
      </c>
      <c r="H464" s="18" t="s">
        <v>4506</v>
      </c>
      <c r="I464" s="18"/>
      <c r="J464" s="18">
        <v>1</v>
      </c>
      <c r="K464" s="18">
        <v>5</v>
      </c>
      <c r="L464" s="18">
        <v>30</v>
      </c>
      <c r="M464" s="18" t="s">
        <v>12688</v>
      </c>
      <c r="N464" s="676" t="s">
        <v>40</v>
      </c>
      <c r="O464" s="676"/>
      <c r="P464" s="184" t="s">
        <v>4739</v>
      </c>
      <c r="Q464" s="184">
        <v>2</v>
      </c>
      <c r="R464" s="677" t="s">
        <v>1052</v>
      </c>
      <c r="S464" s="677">
        <v>2</v>
      </c>
      <c r="T464" s="674" t="s">
        <v>1043</v>
      </c>
      <c r="U464" s="675">
        <v>1</v>
      </c>
      <c r="V464" s="674" t="s">
        <v>5886</v>
      </c>
      <c r="W464" s="674">
        <v>1</v>
      </c>
      <c r="X464" s="674" t="s">
        <v>40</v>
      </c>
      <c r="Y464" s="672"/>
      <c r="Z464" s="678" t="s">
        <v>40</v>
      </c>
      <c r="AA464" s="678"/>
      <c r="AB464" s="679" t="s">
        <v>40</v>
      </c>
      <c r="AC464" s="679"/>
      <c r="AD464" s="680" t="s">
        <v>40</v>
      </c>
      <c r="AE464" s="680"/>
      <c r="AF464" s="681" t="s">
        <v>40</v>
      </c>
      <c r="AG464" s="681"/>
      <c r="AH464" s="18" t="s">
        <v>40</v>
      </c>
      <c r="AI464" s="18"/>
      <c r="AJ464" s="184" t="s">
        <v>40</v>
      </c>
      <c r="AK464" s="184"/>
      <c r="AL464" s="677" t="s">
        <v>40</v>
      </c>
      <c r="AM464" s="677"/>
    </row>
    <row r="465" spans="1:39" ht="12.75">
      <c r="A465" s="831" t="s">
        <v>3323</v>
      </c>
      <c r="B465" s="762" t="s">
        <v>5671</v>
      </c>
      <c r="C465" s="680">
        <v>1</v>
      </c>
      <c r="D465" s="54" t="e">
        <f t="shared" ca="1" si="47"/>
        <v>#VALUE!</v>
      </c>
      <c r="E465" s="54" t="str">
        <f ca="1">IFERROR(VLOOKUP(P465,Cennik!$A$4:$B488, 2, FALSE()) * Q465 + VLOOKUP(R465,Cennik!$A$4:$B488, 2, FALSE()) * S465 + VLOOKUP(T465,Cennik!$A$4:$B488, 2, FALSE()) * U465 + VLOOKUP(V465,Cennik!$A$4:$B488, 2, FALSE()) * W465 + VLOOKUP(X465,Cennik!$A$4:$B488, 2, FALSE()) * Y465 + VLOOKUP(Z465,Cennik!$A$4:$B488, 2, FALSE()) * AA465 + VLOOKUP(AB465,Cennik!$A$4:$B488, 2, FALSE()) * AC465 + VLOOKUP(AD465,Cennik!$A$4:$B488, 2, FALSE()) * AE465 + VLOOKUP(AF465,Cennik!$A$4:$B488, 2, FALSE()) * AG465 + VLOOKUP(AH465,Cennik!$A$4:$B488, 2, FALSE()) * AI465 + VLOOKUP(AJ465,Cennik!$A$4:$B488, 2, FALSE()) * AK465 + VLOOKUP(AL465,Cennik!$A$4:$B488, 2, FALSE()) * AM465 + VLOOKUP("Stamina",Cennik!$A$4:$B488,2,FALSE()) * L465,"Brak wartości")</f>
        <v>Brak wartości</v>
      </c>
      <c r="F465" s="18" t="s">
        <v>5671</v>
      </c>
      <c r="G465" s="18">
        <v>1</v>
      </c>
      <c r="H465" s="18" t="s">
        <v>4506</v>
      </c>
      <c r="I465" s="18"/>
      <c r="J465" s="18">
        <v>1</v>
      </c>
      <c r="K465" s="18">
        <v>5</v>
      </c>
      <c r="L465" s="18">
        <v>30</v>
      </c>
      <c r="M465" s="18" t="s">
        <v>12688</v>
      </c>
      <c r="N465" s="676" t="s">
        <v>40</v>
      </c>
      <c r="O465" s="676"/>
      <c r="P465" s="184" t="s">
        <v>4739</v>
      </c>
      <c r="Q465" s="184">
        <v>2</v>
      </c>
      <c r="R465" s="677" t="s">
        <v>1052</v>
      </c>
      <c r="S465" s="677">
        <v>2</v>
      </c>
      <c r="T465" s="674" t="s">
        <v>1043</v>
      </c>
      <c r="U465" s="675">
        <v>1</v>
      </c>
      <c r="V465" s="674" t="s">
        <v>5886</v>
      </c>
      <c r="W465" s="674">
        <v>1</v>
      </c>
      <c r="X465" s="674" t="s">
        <v>40</v>
      </c>
      <c r="Y465" s="672"/>
      <c r="Z465" s="678" t="s">
        <v>40</v>
      </c>
      <c r="AA465" s="678"/>
      <c r="AB465" s="679" t="s">
        <v>40</v>
      </c>
      <c r="AC465" s="679"/>
      <c r="AD465" s="680" t="s">
        <v>40</v>
      </c>
      <c r="AE465" s="680"/>
      <c r="AF465" s="681" t="s">
        <v>40</v>
      </c>
      <c r="AG465" s="681"/>
      <c r="AH465" s="18" t="s">
        <v>40</v>
      </c>
      <c r="AI465" s="18"/>
      <c r="AJ465" s="184" t="s">
        <v>40</v>
      </c>
      <c r="AK465" s="184"/>
      <c r="AL465" s="677" t="s">
        <v>40</v>
      </c>
      <c r="AM465" s="677"/>
    </row>
    <row r="466" spans="1:39" ht="12.75">
      <c r="A466" s="831" t="s">
        <v>3323</v>
      </c>
      <c r="B466" s="762" t="s">
        <v>5675</v>
      </c>
      <c r="C466" s="680">
        <v>1</v>
      </c>
      <c r="D466" s="54" t="e">
        <f t="shared" ca="1" si="47"/>
        <v>#VALUE!</v>
      </c>
      <c r="E466" s="54" t="str">
        <f ca="1">IFERROR(VLOOKUP(P466,Cennik!$A$4:$B488, 2, FALSE()) * Q466 + VLOOKUP(R466,Cennik!$A$4:$B488, 2, FALSE()) * S466 + VLOOKUP(T466,Cennik!$A$4:$B488, 2, FALSE()) * U466 + VLOOKUP(V466,Cennik!$A$4:$B488, 2, FALSE()) * W466 + VLOOKUP(X466,Cennik!$A$4:$B488, 2, FALSE()) * Y466 + VLOOKUP(Z466,Cennik!$A$4:$B488, 2, FALSE()) * AA466 + VLOOKUP(AB466,Cennik!$A$4:$B488, 2, FALSE()) * AC466 + VLOOKUP(AD466,Cennik!$A$4:$B488, 2, FALSE()) * AE466 + VLOOKUP(AF466,Cennik!$A$4:$B488, 2, FALSE()) * AG466 + VLOOKUP(AH466,Cennik!$A$4:$B488, 2, FALSE()) * AI466 + VLOOKUP(AJ466,Cennik!$A$4:$B488, 2, FALSE()) * AK466 + VLOOKUP(AL466,Cennik!$A$4:$B488, 2, FALSE()) * AM466 + VLOOKUP("Stamina",Cennik!$A$4:$B488,2,FALSE()) * L466,"Brak wartości")</f>
        <v>Brak wartości</v>
      </c>
      <c r="F466" s="18" t="s">
        <v>5676</v>
      </c>
      <c r="G466" s="18">
        <v>1</v>
      </c>
      <c r="H466" s="18" t="s">
        <v>4506</v>
      </c>
      <c r="I466" s="18"/>
      <c r="J466" s="18">
        <v>1</v>
      </c>
      <c r="K466" s="18">
        <v>5</v>
      </c>
      <c r="L466" s="18">
        <v>30</v>
      </c>
      <c r="M466" s="18" t="s">
        <v>12688</v>
      </c>
      <c r="N466" s="676" t="s">
        <v>40</v>
      </c>
      <c r="O466" s="676"/>
      <c r="P466" s="184" t="s">
        <v>1052</v>
      </c>
      <c r="Q466" s="184">
        <v>3</v>
      </c>
      <c r="R466" s="677" t="s">
        <v>4585</v>
      </c>
      <c r="S466" s="677">
        <v>1</v>
      </c>
      <c r="T466" s="674" t="s">
        <v>1043</v>
      </c>
      <c r="U466" s="675">
        <v>1</v>
      </c>
      <c r="V466" s="674" t="s">
        <v>5886</v>
      </c>
      <c r="W466" s="674">
        <v>1</v>
      </c>
      <c r="X466" s="674" t="s">
        <v>40</v>
      </c>
      <c r="Y466" s="672"/>
      <c r="Z466" s="678" t="s">
        <v>40</v>
      </c>
      <c r="AA466" s="678"/>
      <c r="AB466" s="679" t="s">
        <v>40</v>
      </c>
      <c r="AC466" s="679"/>
      <c r="AD466" s="680" t="s">
        <v>40</v>
      </c>
      <c r="AE466" s="680"/>
      <c r="AF466" s="681" t="s">
        <v>40</v>
      </c>
      <c r="AG466" s="681"/>
      <c r="AH466" s="18" t="s">
        <v>40</v>
      </c>
      <c r="AI466" s="18"/>
      <c r="AJ466" s="184" t="s">
        <v>40</v>
      </c>
      <c r="AK466" s="184"/>
      <c r="AL466" s="677" t="s">
        <v>40</v>
      </c>
      <c r="AM466" s="677"/>
    </row>
    <row r="467" spans="1:39" ht="12.75">
      <c r="A467" s="831" t="s">
        <v>3323</v>
      </c>
      <c r="B467" s="792" t="s">
        <v>5680</v>
      </c>
      <c r="C467" s="680">
        <v>2</v>
      </c>
      <c r="D467" s="54" t="e">
        <f t="shared" ca="1" si="47"/>
        <v>#VALUE!</v>
      </c>
      <c r="E467" s="54" t="str">
        <f ca="1">IFERROR(VLOOKUP(P467,Cennik!$A$4:$B488, 2, FALSE()) * Q467 + VLOOKUP(R467,Cennik!$A$4:$B488, 2, FALSE()) * S467 + VLOOKUP(T467,Cennik!$A$4:$B488, 2, FALSE()) * U467 + VLOOKUP(V467,Cennik!$A$4:$B488, 2, FALSE()) * W467 + VLOOKUP(X467,Cennik!$A$4:$B488, 2, FALSE()) * Y467 + VLOOKUP(Z467,Cennik!$A$4:$B488, 2, FALSE()) * AA467 + VLOOKUP(AB467,Cennik!$A$4:$B488, 2, FALSE()) * AC467 + VLOOKUP(AD467,Cennik!$A$4:$B488, 2, FALSE()) * AE467 + VLOOKUP(AF467,Cennik!$A$4:$B488, 2, FALSE()) * AG467 + VLOOKUP(AH467,Cennik!$A$4:$B488, 2, FALSE()) * AI467 + VLOOKUP(AJ467,Cennik!$A$4:$B488, 2, FALSE()) * AK467 + VLOOKUP(AL467,Cennik!$A$4:$B488, 2, FALSE()) * AM467 + VLOOKUP("Stamina",Cennik!$A$4:$B488,2,FALSE()) * L467,"Brak wartości")</f>
        <v>Brak wartości</v>
      </c>
      <c r="F467" s="18" t="s">
        <v>5681</v>
      </c>
      <c r="G467" s="18">
        <v>1</v>
      </c>
      <c r="H467" s="18" t="s">
        <v>4506</v>
      </c>
      <c r="I467" s="18"/>
      <c r="J467" s="18">
        <v>1.5</v>
      </c>
      <c r="K467" s="18">
        <v>5</v>
      </c>
      <c r="L467" s="18">
        <v>40</v>
      </c>
      <c r="M467" s="18" t="s">
        <v>12688</v>
      </c>
      <c r="N467" s="676" t="s">
        <v>40</v>
      </c>
      <c r="O467" s="676"/>
      <c r="P467" s="184" t="s">
        <v>4739</v>
      </c>
      <c r="Q467" s="184">
        <v>3</v>
      </c>
      <c r="R467" s="677" t="s">
        <v>1206</v>
      </c>
      <c r="S467" s="677">
        <v>3</v>
      </c>
      <c r="T467" s="675" t="s">
        <v>1047</v>
      </c>
      <c r="U467" s="675">
        <v>1</v>
      </c>
      <c r="V467" s="674" t="s">
        <v>1043</v>
      </c>
      <c r="W467" s="674">
        <v>1</v>
      </c>
      <c r="X467" s="674" t="s">
        <v>5886</v>
      </c>
      <c r="Y467" s="672">
        <v>1</v>
      </c>
      <c r="Z467" s="678" t="s">
        <v>40</v>
      </c>
      <c r="AA467" s="678"/>
      <c r="AB467" s="679" t="s">
        <v>40</v>
      </c>
      <c r="AC467" s="679"/>
      <c r="AD467" s="680" t="s">
        <v>40</v>
      </c>
      <c r="AE467" s="680"/>
      <c r="AF467" s="681" t="s">
        <v>40</v>
      </c>
      <c r="AG467" s="681"/>
      <c r="AH467" s="18" t="s">
        <v>40</v>
      </c>
      <c r="AI467" s="18"/>
      <c r="AJ467" s="184" t="s">
        <v>40</v>
      </c>
      <c r="AK467" s="184"/>
      <c r="AL467" s="677" t="s">
        <v>40</v>
      </c>
      <c r="AM467" s="677"/>
    </row>
    <row r="468" spans="1:39" ht="12.75">
      <c r="A468" s="831" t="s">
        <v>3323</v>
      </c>
      <c r="B468" s="792" t="s">
        <v>5685</v>
      </c>
      <c r="C468" s="680">
        <v>2</v>
      </c>
      <c r="D468" s="54" t="e">
        <f t="shared" ca="1" si="47"/>
        <v>#VALUE!</v>
      </c>
      <c r="E468" s="54" t="str">
        <f ca="1">IFERROR(VLOOKUP(P468,Cennik!$A$4:$B488, 2, FALSE()) * Q468 + VLOOKUP(R468,Cennik!$A$4:$B488, 2, FALSE()) * S468 + VLOOKUP(T468,Cennik!$A$4:$B488, 2, FALSE()) * U468 + VLOOKUP(V468,Cennik!$A$4:$B488, 2, FALSE()) * W468 + VLOOKUP(X468,Cennik!$A$4:$B488, 2, FALSE()) * Y468 + VLOOKUP(Z468,Cennik!$A$4:$B488, 2, FALSE()) * AA468 + VLOOKUP(AB468,Cennik!$A$4:$B488, 2, FALSE()) * AC468 + VLOOKUP(AD468,Cennik!$A$4:$B488, 2, FALSE()) * AE468 + VLOOKUP(AF468,Cennik!$A$4:$B488, 2, FALSE()) * AG468 + VLOOKUP(AH468,Cennik!$A$4:$B488, 2, FALSE()) * AI468 + VLOOKUP(AJ468,Cennik!$A$4:$B488, 2, FALSE()) * AK468 + VLOOKUP(AL468,Cennik!$A$4:$B488, 2, FALSE()) * AM468 + VLOOKUP("Stamina",Cennik!$A$4:$B488,2,FALSE()) * L468,"Brak wartości")</f>
        <v>Brak wartości</v>
      </c>
      <c r="F468" s="18" t="s">
        <v>5686</v>
      </c>
      <c r="G468" s="18">
        <v>1</v>
      </c>
      <c r="H468" s="18" t="s">
        <v>4506</v>
      </c>
      <c r="I468" s="18"/>
      <c r="J468" s="18">
        <v>1.5</v>
      </c>
      <c r="K468" s="18">
        <v>5</v>
      </c>
      <c r="L468" s="18">
        <v>40</v>
      </c>
      <c r="M468" s="18" t="s">
        <v>12688</v>
      </c>
      <c r="N468" s="676" t="s">
        <v>40</v>
      </c>
      <c r="O468" s="676"/>
      <c r="P468" s="184" t="s">
        <v>4739</v>
      </c>
      <c r="Q468" s="184">
        <v>3</v>
      </c>
      <c r="R468" s="677" t="s">
        <v>1206</v>
      </c>
      <c r="S468" s="677">
        <v>3</v>
      </c>
      <c r="T468" s="675" t="s">
        <v>1047</v>
      </c>
      <c r="U468" s="675">
        <v>1</v>
      </c>
      <c r="V468" s="674" t="s">
        <v>1043</v>
      </c>
      <c r="W468" s="674">
        <v>1</v>
      </c>
      <c r="X468" s="674" t="s">
        <v>5886</v>
      </c>
      <c r="Y468" s="672">
        <v>1</v>
      </c>
      <c r="Z468" s="678" t="s">
        <v>40</v>
      </c>
      <c r="AA468" s="678"/>
      <c r="AB468" s="679" t="s">
        <v>40</v>
      </c>
      <c r="AC468" s="679"/>
      <c r="AD468" s="680" t="s">
        <v>40</v>
      </c>
      <c r="AE468" s="680"/>
      <c r="AF468" s="681" t="s">
        <v>40</v>
      </c>
      <c r="AG468" s="681"/>
      <c r="AH468" s="18" t="s">
        <v>40</v>
      </c>
      <c r="AI468" s="18"/>
      <c r="AJ468" s="184" t="s">
        <v>40</v>
      </c>
      <c r="AK468" s="184"/>
      <c r="AL468" s="677" t="s">
        <v>40</v>
      </c>
      <c r="AM468" s="677"/>
    </row>
    <row r="469" spans="1:39" ht="12.75">
      <c r="A469" s="831" t="s">
        <v>3323</v>
      </c>
      <c r="B469" s="792" t="s">
        <v>5690</v>
      </c>
      <c r="C469" s="680">
        <v>2</v>
      </c>
      <c r="D469" s="54" t="e">
        <f t="shared" ca="1" si="47"/>
        <v>#VALUE!</v>
      </c>
      <c r="E469" s="54" t="str">
        <f ca="1">IFERROR(VLOOKUP(P469,Cennik!$A$4:$B488, 2, FALSE()) * Q469 + VLOOKUP(R469,Cennik!$A$4:$B488, 2, FALSE()) * S469 + VLOOKUP(T469,Cennik!$A$4:$B488, 2, FALSE()) * U469 + VLOOKUP(V469,Cennik!$A$4:$B488, 2, FALSE()) * W469 + VLOOKUP(X469,Cennik!$A$4:$B488, 2, FALSE()) * Y469 + VLOOKUP(Z469,Cennik!$A$4:$B488, 2, FALSE()) * AA469 + VLOOKUP(AB469,Cennik!$A$4:$B488, 2, FALSE()) * AC469 + VLOOKUP(AD469,Cennik!$A$4:$B488, 2, FALSE()) * AE469 + VLOOKUP(AF469,Cennik!$A$4:$B488, 2, FALSE()) * AG469 + VLOOKUP(AH469,Cennik!$A$4:$B488, 2, FALSE()) * AI469 + VLOOKUP(AJ469,Cennik!$A$4:$B488, 2, FALSE()) * AK469 + VLOOKUP(AL469,Cennik!$A$4:$B488, 2, FALSE()) * AM469 + VLOOKUP("Stamina",Cennik!$A$4:$B488,2,FALSE()) * L469,"Brak wartości")</f>
        <v>Brak wartości</v>
      </c>
      <c r="F469" s="18" t="s">
        <v>5691</v>
      </c>
      <c r="G469" s="18">
        <v>1</v>
      </c>
      <c r="H469" s="18" t="s">
        <v>4506</v>
      </c>
      <c r="I469" s="18"/>
      <c r="J469" s="18">
        <v>1.5</v>
      </c>
      <c r="K469" s="18">
        <v>5</v>
      </c>
      <c r="L469" s="18">
        <v>40</v>
      </c>
      <c r="M469" s="18" t="s">
        <v>12688</v>
      </c>
      <c r="N469" s="676" t="s">
        <v>40</v>
      </c>
      <c r="O469" s="676"/>
      <c r="P469" s="184" t="s">
        <v>4739</v>
      </c>
      <c r="Q469" s="184">
        <v>3</v>
      </c>
      <c r="R469" s="677" t="s">
        <v>1206</v>
      </c>
      <c r="S469" s="677">
        <v>3</v>
      </c>
      <c r="T469" s="675" t="s">
        <v>1047</v>
      </c>
      <c r="U469" s="675">
        <v>1</v>
      </c>
      <c r="V469" s="674" t="s">
        <v>1043</v>
      </c>
      <c r="W469" s="674">
        <v>1</v>
      </c>
      <c r="X469" s="674" t="s">
        <v>5886</v>
      </c>
      <c r="Y469" s="672">
        <v>1</v>
      </c>
      <c r="Z469" s="678" t="s">
        <v>40</v>
      </c>
      <c r="AA469" s="678"/>
      <c r="AB469" s="679" t="s">
        <v>40</v>
      </c>
      <c r="AC469" s="679"/>
      <c r="AD469" s="680" t="s">
        <v>40</v>
      </c>
      <c r="AE469" s="680"/>
      <c r="AF469" s="681" t="s">
        <v>40</v>
      </c>
      <c r="AG469" s="681"/>
      <c r="AH469" s="18" t="s">
        <v>40</v>
      </c>
      <c r="AI469" s="18"/>
      <c r="AJ469" s="184" t="s">
        <v>40</v>
      </c>
      <c r="AK469" s="184"/>
      <c r="AL469" s="677" t="s">
        <v>40</v>
      </c>
      <c r="AM469" s="677"/>
    </row>
    <row r="470" spans="1:39" ht="12.75">
      <c r="A470" s="831" t="s">
        <v>3323</v>
      </c>
      <c r="B470" s="792" t="s">
        <v>5695</v>
      </c>
      <c r="C470" s="680">
        <v>2</v>
      </c>
      <c r="D470" s="54" t="e">
        <f t="shared" ca="1" si="47"/>
        <v>#VALUE!</v>
      </c>
      <c r="E470" s="54" t="str">
        <f ca="1">IFERROR(VLOOKUP(P470,Cennik!$A$4:$B488, 2, FALSE()) * Q470 + VLOOKUP(R470,Cennik!$A$4:$B488, 2, FALSE()) * S470 + VLOOKUP(T470,Cennik!$A$4:$B488, 2, FALSE()) * U470 + VLOOKUP(V470,Cennik!$A$4:$B488, 2, FALSE()) * W470 + VLOOKUP(X470,Cennik!$A$4:$B488, 2, FALSE()) * Y470 + VLOOKUP(Z470,Cennik!$A$4:$B488, 2, FALSE()) * AA470 + VLOOKUP(AB470,Cennik!$A$4:$B488, 2, FALSE()) * AC470 + VLOOKUP(AD470,Cennik!$A$4:$B488, 2, FALSE()) * AE470 + VLOOKUP(AF470,Cennik!$A$4:$B488, 2, FALSE()) * AG470 + VLOOKUP(AH470,Cennik!$A$4:$B488, 2, FALSE()) * AI470 + VLOOKUP(AJ470,Cennik!$A$4:$B488, 2, FALSE()) * AK470 + VLOOKUP(AL470,Cennik!$A$4:$B488, 2, FALSE()) * AM470 + VLOOKUP("Stamina",Cennik!$A$4:$B488,2,FALSE()) * L470,"Brak wartości")</f>
        <v>Brak wartości</v>
      </c>
      <c r="F470" s="18" t="s">
        <v>5696</v>
      </c>
      <c r="G470" s="18">
        <v>1</v>
      </c>
      <c r="H470" s="18" t="s">
        <v>4506</v>
      </c>
      <c r="I470" s="18"/>
      <c r="J470" s="18">
        <v>1.5</v>
      </c>
      <c r="K470" s="18">
        <v>5</v>
      </c>
      <c r="L470" s="18">
        <v>40</v>
      </c>
      <c r="M470" s="18" t="s">
        <v>12688</v>
      </c>
      <c r="N470" s="676" t="s">
        <v>40</v>
      </c>
      <c r="O470" s="676"/>
      <c r="P470" s="184" t="s">
        <v>4739</v>
      </c>
      <c r="Q470" s="184">
        <v>3</v>
      </c>
      <c r="R470" s="677" t="s">
        <v>1206</v>
      </c>
      <c r="S470" s="677">
        <v>3</v>
      </c>
      <c r="T470" s="675" t="s">
        <v>1047</v>
      </c>
      <c r="U470" s="675">
        <v>1</v>
      </c>
      <c r="V470" s="674" t="s">
        <v>1043</v>
      </c>
      <c r="W470" s="674">
        <v>1</v>
      </c>
      <c r="X470" s="674" t="s">
        <v>5886</v>
      </c>
      <c r="Y470" s="672">
        <v>1</v>
      </c>
      <c r="Z470" s="678" t="s">
        <v>40</v>
      </c>
      <c r="AA470" s="678"/>
      <c r="AB470" s="679" t="s">
        <v>40</v>
      </c>
      <c r="AC470" s="679"/>
      <c r="AD470" s="680" t="s">
        <v>40</v>
      </c>
      <c r="AE470" s="680"/>
      <c r="AF470" s="681" t="s">
        <v>40</v>
      </c>
      <c r="AG470" s="681"/>
      <c r="AH470" s="18" t="s">
        <v>40</v>
      </c>
      <c r="AI470" s="18"/>
      <c r="AJ470" s="184" t="s">
        <v>40</v>
      </c>
      <c r="AK470" s="184"/>
      <c r="AL470" s="677" t="s">
        <v>40</v>
      </c>
      <c r="AM470" s="677"/>
    </row>
    <row r="471" spans="1:39" ht="12.75">
      <c r="A471" s="831" t="s">
        <v>3323</v>
      </c>
      <c r="B471" s="792" t="s">
        <v>5700</v>
      </c>
      <c r="C471" s="680">
        <v>2</v>
      </c>
      <c r="D471" s="54" t="e">
        <f t="shared" ca="1" si="47"/>
        <v>#VALUE!</v>
      </c>
      <c r="E471" s="54" t="str">
        <f ca="1">IFERROR(VLOOKUP(P471,Cennik!$A$4:$B488, 2, FALSE()) * Q471 + VLOOKUP(R471,Cennik!$A$4:$B488, 2, FALSE()) * S471 + VLOOKUP(T471,Cennik!$A$4:$B488, 2, FALSE()) * U471 + VLOOKUP(V471,Cennik!$A$4:$B488, 2, FALSE()) * W471 + VLOOKUP(X471,Cennik!$A$4:$B488, 2, FALSE()) * Y471 + VLOOKUP(Z471,Cennik!$A$4:$B488, 2, FALSE()) * AA471 + VLOOKUP(AB471,Cennik!$A$4:$B488, 2, FALSE()) * AC471 + VLOOKUP(AD471,Cennik!$A$4:$B488, 2, FALSE()) * AE471 + VLOOKUP(AF471,Cennik!$A$4:$B488, 2, FALSE()) * AG471 + VLOOKUP(AH471,Cennik!$A$4:$B488, 2, FALSE()) * AI471 + VLOOKUP(AJ471,Cennik!$A$4:$B488, 2, FALSE()) * AK471 + VLOOKUP(AL471,Cennik!$A$4:$B488, 2, FALSE()) * AM471 + VLOOKUP("Stamina",Cennik!$A$4:$B488,2,FALSE()) * L471,"Brak wartości")</f>
        <v>Brak wartości</v>
      </c>
      <c r="F471" s="18" t="s">
        <v>5701</v>
      </c>
      <c r="G471" s="18">
        <v>1</v>
      </c>
      <c r="H471" s="18" t="s">
        <v>4506</v>
      </c>
      <c r="I471" s="18"/>
      <c r="J471" s="18">
        <v>1.5</v>
      </c>
      <c r="K471" s="18">
        <v>5</v>
      </c>
      <c r="L471" s="18">
        <v>40</v>
      </c>
      <c r="M471" s="18" t="s">
        <v>12688</v>
      </c>
      <c r="N471" s="676" t="s">
        <v>40</v>
      </c>
      <c r="O471" s="676"/>
      <c r="P471" s="184" t="s">
        <v>4575</v>
      </c>
      <c r="Q471" s="184">
        <v>1</v>
      </c>
      <c r="R471" s="677" t="s">
        <v>1206</v>
      </c>
      <c r="S471" s="677">
        <v>3</v>
      </c>
      <c r="T471" s="674" t="s">
        <v>1043</v>
      </c>
      <c r="U471" s="675">
        <v>1</v>
      </c>
      <c r="V471" s="674" t="s">
        <v>5886</v>
      </c>
      <c r="W471" s="674">
        <v>1</v>
      </c>
      <c r="X471" s="674" t="s">
        <v>40</v>
      </c>
      <c r="Y471" s="672"/>
      <c r="Z471" s="678" t="s">
        <v>40</v>
      </c>
      <c r="AA471" s="678"/>
      <c r="AB471" s="679" t="s">
        <v>40</v>
      </c>
      <c r="AC471" s="679"/>
      <c r="AD471" s="680" t="s">
        <v>40</v>
      </c>
      <c r="AE471" s="680"/>
      <c r="AF471" s="681" t="s">
        <v>40</v>
      </c>
      <c r="AG471" s="681"/>
      <c r="AH471" s="18" t="s">
        <v>40</v>
      </c>
      <c r="AI471" s="18"/>
      <c r="AJ471" s="184" t="s">
        <v>40</v>
      </c>
      <c r="AK471" s="184"/>
      <c r="AL471" s="677" t="s">
        <v>40</v>
      </c>
      <c r="AM471" s="677"/>
    </row>
    <row r="472" spans="1:39" ht="12.75">
      <c r="A472" s="831" t="s">
        <v>3323</v>
      </c>
      <c r="B472" s="794" t="s">
        <v>5705</v>
      </c>
      <c r="C472" s="680">
        <v>3</v>
      </c>
      <c r="D472" s="54" t="e">
        <f t="shared" ca="1" si="47"/>
        <v>#VALUE!</v>
      </c>
      <c r="E472" s="54" t="str">
        <f ca="1">IFERROR(VLOOKUP(P472,Cennik!$A$4:$B488, 2, FALSE()) * Q472 + VLOOKUP(R472,Cennik!$A$4:$B488, 2, FALSE()) * S472 + VLOOKUP(T472,Cennik!$A$4:$B488, 2, FALSE()) * U472 + VLOOKUP(V472,Cennik!$A$4:$B488, 2, FALSE()) * W472 + VLOOKUP(X472,Cennik!$A$4:$B488, 2, FALSE()) * Y472 + VLOOKUP(Z472,Cennik!$A$4:$B488, 2, FALSE()) * AA472 + VLOOKUP(AB472,Cennik!$A$4:$B488, 2, FALSE()) * AC472 + VLOOKUP(AD472,Cennik!$A$4:$B488, 2, FALSE()) * AE472 + VLOOKUP(AF472,Cennik!$A$4:$B488, 2, FALSE()) * AG472 + VLOOKUP(AH472,Cennik!$A$4:$B488, 2, FALSE()) * AI472 + VLOOKUP(AJ472,Cennik!$A$4:$B488, 2, FALSE()) * AK472 + VLOOKUP(AL472,Cennik!$A$4:$B488, 2, FALSE()) * AM472 + VLOOKUP("Stamina",Cennik!$A$4:$B488,2,FALSE()) * L472,"Brak wartości")</f>
        <v>Brak wartości</v>
      </c>
      <c r="F472" s="18" t="s">
        <v>13550</v>
      </c>
      <c r="G472" s="18">
        <v>1</v>
      </c>
      <c r="H472" s="18" t="s">
        <v>4506</v>
      </c>
      <c r="I472" s="18"/>
      <c r="J472" s="18">
        <v>2</v>
      </c>
      <c r="K472" s="18">
        <v>8</v>
      </c>
      <c r="L472" s="18">
        <v>50</v>
      </c>
      <c r="M472" s="18" t="s">
        <v>12688</v>
      </c>
      <c r="N472" s="676" t="s">
        <v>40</v>
      </c>
      <c r="O472" s="676"/>
      <c r="P472" s="184" t="s">
        <v>4575</v>
      </c>
      <c r="Q472" s="184">
        <v>1</v>
      </c>
      <c r="R472" s="677" t="s">
        <v>4754</v>
      </c>
      <c r="S472" s="677">
        <v>4</v>
      </c>
      <c r="T472" s="675" t="s">
        <v>1206</v>
      </c>
      <c r="U472" s="675">
        <v>5</v>
      </c>
      <c r="V472" s="674" t="s">
        <v>1047</v>
      </c>
      <c r="W472" s="674">
        <v>2</v>
      </c>
      <c r="X472" s="674" t="s">
        <v>1043</v>
      </c>
      <c r="Y472" s="672">
        <v>2</v>
      </c>
      <c r="Z472" s="678" t="s">
        <v>5886</v>
      </c>
      <c r="AA472" s="678">
        <v>1</v>
      </c>
      <c r="AB472" s="679" t="s">
        <v>40</v>
      </c>
      <c r="AC472" s="679"/>
      <c r="AD472" s="680" t="s">
        <v>40</v>
      </c>
      <c r="AE472" s="680"/>
      <c r="AF472" s="681" t="s">
        <v>40</v>
      </c>
      <c r="AG472" s="681"/>
      <c r="AH472" s="18" t="s">
        <v>40</v>
      </c>
      <c r="AI472" s="18"/>
      <c r="AJ472" s="184" t="s">
        <v>40</v>
      </c>
      <c r="AK472" s="184"/>
      <c r="AL472" s="677" t="s">
        <v>40</v>
      </c>
      <c r="AM472" s="677"/>
    </row>
    <row r="473" spans="1:39" ht="12.75">
      <c r="A473" s="831" t="s">
        <v>3323</v>
      </c>
      <c r="B473" s="794" t="s">
        <v>5709</v>
      </c>
      <c r="C473" s="680">
        <v>3</v>
      </c>
      <c r="D473" s="54" t="e">
        <f t="shared" ca="1" si="47"/>
        <v>#VALUE!</v>
      </c>
      <c r="E473" s="54" t="str">
        <f ca="1">IFERROR(VLOOKUP(P473,Cennik!$A$4:$B488, 2, FALSE()) * Q473 + VLOOKUP(R473,Cennik!$A$4:$B488, 2, FALSE()) * S473 + VLOOKUP(T473,Cennik!$A$4:$B488, 2, FALSE()) * U473 + VLOOKUP(V473,Cennik!$A$4:$B488, 2, FALSE()) * W473 + VLOOKUP(X473,Cennik!$A$4:$B488, 2, FALSE()) * Y473 + VLOOKUP(Z473,Cennik!$A$4:$B488, 2, FALSE()) * AA473 + VLOOKUP(AB473,Cennik!$A$4:$B488, 2, FALSE()) * AC473 + VLOOKUP(AD473,Cennik!$A$4:$B488, 2, FALSE()) * AE473 + VLOOKUP(AF473,Cennik!$A$4:$B488, 2, FALSE()) * AG473 + VLOOKUP(AH473,Cennik!$A$4:$B488, 2, FALSE()) * AI473 + VLOOKUP(AJ473,Cennik!$A$4:$B488, 2, FALSE()) * AK473 + VLOOKUP(AL473,Cennik!$A$4:$B488, 2, FALSE()) * AM473 + VLOOKUP("Stamina",Cennik!$A$4:$B488,2,FALSE()) * L473,"Brak wartości")</f>
        <v>Brak wartości</v>
      </c>
      <c r="F473" s="18" t="s">
        <v>13551</v>
      </c>
      <c r="G473" s="18">
        <v>1</v>
      </c>
      <c r="H473" s="18" t="s">
        <v>4506</v>
      </c>
      <c r="I473" s="18"/>
      <c r="J473" s="18">
        <v>2</v>
      </c>
      <c r="K473" s="18">
        <v>8</v>
      </c>
      <c r="L473" s="18">
        <v>50</v>
      </c>
      <c r="M473" s="18" t="s">
        <v>12688</v>
      </c>
      <c r="N473" s="676" t="s">
        <v>40</v>
      </c>
      <c r="O473" s="676"/>
      <c r="P473" s="184" t="s">
        <v>4575</v>
      </c>
      <c r="Q473" s="184">
        <v>1</v>
      </c>
      <c r="R473" s="677" t="s">
        <v>4754</v>
      </c>
      <c r="S473" s="677">
        <v>4</v>
      </c>
      <c r="T473" s="675" t="s">
        <v>1206</v>
      </c>
      <c r="U473" s="675">
        <v>5</v>
      </c>
      <c r="V473" s="674" t="s">
        <v>1047</v>
      </c>
      <c r="W473" s="674">
        <v>2</v>
      </c>
      <c r="X473" s="674" t="s">
        <v>1043</v>
      </c>
      <c r="Y473" s="672">
        <v>2</v>
      </c>
      <c r="Z473" s="678" t="s">
        <v>5886</v>
      </c>
      <c r="AA473" s="678">
        <v>1</v>
      </c>
      <c r="AB473" s="679" t="s">
        <v>40</v>
      </c>
      <c r="AC473" s="679"/>
      <c r="AD473" s="680" t="s">
        <v>40</v>
      </c>
      <c r="AE473" s="680"/>
      <c r="AF473" s="681" t="s">
        <v>40</v>
      </c>
      <c r="AG473" s="681"/>
      <c r="AH473" s="18" t="s">
        <v>40</v>
      </c>
      <c r="AI473" s="18"/>
      <c r="AJ473" s="184" t="s">
        <v>40</v>
      </c>
      <c r="AK473" s="184"/>
      <c r="AL473" s="677" t="s">
        <v>40</v>
      </c>
      <c r="AM473" s="677"/>
    </row>
    <row r="474" spans="1:39" ht="12.75">
      <c r="A474" s="831" t="s">
        <v>3323</v>
      </c>
      <c r="B474" s="794" t="s">
        <v>5713</v>
      </c>
      <c r="C474" s="680">
        <v>3</v>
      </c>
      <c r="D474" s="54" t="e">
        <f t="shared" ca="1" si="47"/>
        <v>#VALUE!</v>
      </c>
      <c r="E474" s="54" t="str">
        <f ca="1">IFERROR(VLOOKUP(P474,Cennik!$A$4:$B488, 2, FALSE()) * Q474 + VLOOKUP(R474,Cennik!$A$4:$B488, 2, FALSE()) * S474 + VLOOKUP(T474,Cennik!$A$4:$B488, 2, FALSE()) * U474 + VLOOKUP(V474,Cennik!$A$4:$B488, 2, FALSE()) * W474 + VLOOKUP(X474,Cennik!$A$4:$B488, 2, FALSE()) * Y474 + VLOOKUP(Z474,Cennik!$A$4:$B488, 2, FALSE()) * AA474 + VLOOKUP(AB474,Cennik!$A$4:$B488, 2, FALSE()) * AC474 + VLOOKUP(AD474,Cennik!$A$4:$B488, 2, FALSE()) * AE474 + VLOOKUP(AF474,Cennik!$A$4:$B488, 2, FALSE()) * AG474 + VLOOKUP(AH474,Cennik!$A$4:$B488, 2, FALSE()) * AI474 + VLOOKUP(AJ474,Cennik!$A$4:$B488, 2, FALSE()) * AK474 + VLOOKUP(AL474,Cennik!$A$4:$B488, 2, FALSE()) * AM474 + VLOOKUP("Stamina",Cennik!$A$4:$B488,2,FALSE()) * L474,"Brak wartości")</f>
        <v>Brak wartości</v>
      </c>
      <c r="F474" s="18" t="s">
        <v>13552</v>
      </c>
      <c r="G474" s="18">
        <v>1</v>
      </c>
      <c r="H474" s="18" t="s">
        <v>4506</v>
      </c>
      <c r="I474" s="18"/>
      <c r="J474" s="18">
        <v>2</v>
      </c>
      <c r="K474" s="18">
        <v>8</v>
      </c>
      <c r="L474" s="18">
        <v>50</v>
      </c>
      <c r="M474" s="18" t="s">
        <v>12688</v>
      </c>
      <c r="N474" s="676" t="s">
        <v>40</v>
      </c>
      <c r="O474" s="676"/>
      <c r="P474" s="184" t="s">
        <v>4575</v>
      </c>
      <c r="Q474" s="184">
        <v>1</v>
      </c>
      <c r="R474" s="677" t="s">
        <v>4754</v>
      </c>
      <c r="S474" s="677">
        <v>4</v>
      </c>
      <c r="T474" s="675" t="s">
        <v>1206</v>
      </c>
      <c r="U474" s="675">
        <v>5</v>
      </c>
      <c r="V474" s="674" t="s">
        <v>1047</v>
      </c>
      <c r="W474" s="674">
        <v>2</v>
      </c>
      <c r="X474" s="674" t="s">
        <v>1043</v>
      </c>
      <c r="Y474" s="672">
        <v>2</v>
      </c>
      <c r="Z474" s="678" t="s">
        <v>5886</v>
      </c>
      <c r="AA474" s="678">
        <v>1</v>
      </c>
      <c r="AB474" s="679" t="s">
        <v>40</v>
      </c>
      <c r="AC474" s="679"/>
      <c r="AD474" s="680" t="s">
        <v>40</v>
      </c>
      <c r="AE474" s="680"/>
      <c r="AF474" s="681" t="s">
        <v>40</v>
      </c>
      <c r="AG474" s="681"/>
      <c r="AH474" s="18" t="s">
        <v>40</v>
      </c>
      <c r="AI474" s="18"/>
      <c r="AJ474" s="184" t="s">
        <v>40</v>
      </c>
      <c r="AK474" s="184"/>
      <c r="AL474" s="677" t="s">
        <v>40</v>
      </c>
      <c r="AM474" s="677"/>
    </row>
    <row r="475" spans="1:39" ht="12.75">
      <c r="A475" s="831" t="s">
        <v>3323</v>
      </c>
      <c r="B475" s="794" t="s">
        <v>5717</v>
      </c>
      <c r="C475" s="680">
        <v>3</v>
      </c>
      <c r="D475" s="54" t="e">
        <f t="shared" ca="1" si="47"/>
        <v>#VALUE!</v>
      </c>
      <c r="E475" s="54" t="str">
        <f ca="1">IFERROR(VLOOKUP(P475,Cennik!$A$4:$B488, 2, FALSE()) * Q475 + VLOOKUP(R475,Cennik!$A$4:$B488, 2, FALSE()) * S475 + VLOOKUP(T475,Cennik!$A$4:$B488, 2, FALSE()) * U475 + VLOOKUP(V475,Cennik!$A$4:$B488, 2, FALSE()) * W475 + VLOOKUP(X475,Cennik!$A$4:$B488, 2, FALSE()) * Y475 + VLOOKUP(Z475,Cennik!$A$4:$B488, 2, FALSE()) * AA475 + VLOOKUP(AB475,Cennik!$A$4:$B488, 2, FALSE()) * AC475 + VLOOKUP(AD475,Cennik!$A$4:$B488, 2, FALSE()) * AE475 + VLOOKUP(AF475,Cennik!$A$4:$B488, 2, FALSE()) * AG475 + VLOOKUP(AH475,Cennik!$A$4:$B488, 2, FALSE()) * AI475 + VLOOKUP(AJ475,Cennik!$A$4:$B488, 2, FALSE()) * AK475 + VLOOKUP(AL475,Cennik!$A$4:$B488, 2, FALSE()) * AM475 + VLOOKUP("Stamina",Cennik!$A$4:$B488,2,FALSE()) * L475,"Brak wartości")</f>
        <v>Brak wartości</v>
      </c>
      <c r="F475" s="18" t="s">
        <v>13553</v>
      </c>
      <c r="G475" s="18">
        <v>1</v>
      </c>
      <c r="H475" s="18" t="s">
        <v>4506</v>
      </c>
      <c r="I475" s="18"/>
      <c r="J475" s="18">
        <v>2</v>
      </c>
      <c r="K475" s="18">
        <v>8</v>
      </c>
      <c r="L475" s="18">
        <v>50</v>
      </c>
      <c r="M475" s="18" t="s">
        <v>12688</v>
      </c>
      <c r="N475" s="676" t="s">
        <v>40</v>
      </c>
      <c r="O475" s="676"/>
      <c r="P475" s="184" t="s">
        <v>4575</v>
      </c>
      <c r="Q475" s="184">
        <v>1</v>
      </c>
      <c r="R475" s="677" t="s">
        <v>4754</v>
      </c>
      <c r="S475" s="677">
        <v>4</v>
      </c>
      <c r="T475" s="675" t="s">
        <v>1206</v>
      </c>
      <c r="U475" s="675">
        <v>5</v>
      </c>
      <c r="V475" s="674" t="s">
        <v>1047</v>
      </c>
      <c r="W475" s="674">
        <v>2</v>
      </c>
      <c r="X475" s="674" t="s">
        <v>1043</v>
      </c>
      <c r="Y475" s="672">
        <v>2</v>
      </c>
      <c r="Z475" s="678" t="s">
        <v>5886</v>
      </c>
      <c r="AA475" s="678">
        <v>1</v>
      </c>
      <c r="AB475" s="679" t="s">
        <v>40</v>
      </c>
      <c r="AC475" s="679"/>
      <c r="AD475" s="680" t="s">
        <v>40</v>
      </c>
      <c r="AE475" s="680"/>
      <c r="AF475" s="681" t="s">
        <v>40</v>
      </c>
      <c r="AG475" s="681"/>
      <c r="AH475" s="18" t="s">
        <v>40</v>
      </c>
      <c r="AI475" s="18"/>
      <c r="AJ475" s="184" t="s">
        <v>40</v>
      </c>
      <c r="AK475" s="184"/>
      <c r="AL475" s="677" t="s">
        <v>40</v>
      </c>
      <c r="AM475" s="677"/>
    </row>
    <row r="476" spans="1:39" ht="12.75">
      <c r="A476" s="831" t="s">
        <v>3323</v>
      </c>
      <c r="B476" s="794" t="s">
        <v>5721</v>
      </c>
      <c r="C476" s="680">
        <v>3</v>
      </c>
      <c r="D476" s="54" t="e">
        <f t="shared" ca="1" si="47"/>
        <v>#VALUE!</v>
      </c>
      <c r="E476" s="54" t="str">
        <f ca="1">IFERROR(VLOOKUP(P476,Cennik!$A$4:$B488, 2, FALSE()) * Q476 + VLOOKUP(R476,Cennik!$A$4:$B488, 2, FALSE()) * S476 + VLOOKUP(T476,Cennik!$A$4:$B488, 2, FALSE()) * U476 + VLOOKUP(V476,Cennik!$A$4:$B488, 2, FALSE()) * W476 + VLOOKUP(X476,Cennik!$A$4:$B488, 2, FALSE()) * Y476 + VLOOKUP(Z476,Cennik!$A$4:$B488, 2, FALSE()) * AA476 + VLOOKUP(AB476,Cennik!$A$4:$B488, 2, FALSE()) * AC476 + VLOOKUP(AD476,Cennik!$A$4:$B488, 2, FALSE()) * AE476 + VLOOKUP(AF476,Cennik!$A$4:$B488, 2, FALSE()) * AG476 + VLOOKUP(AH476,Cennik!$A$4:$B488, 2, FALSE()) * AI476 + VLOOKUP(AJ476,Cennik!$A$4:$B488, 2, FALSE()) * AK476 + VLOOKUP(AL476,Cennik!$A$4:$B488, 2, FALSE()) * AM476 + VLOOKUP("Stamina",Cennik!$A$4:$B488,2,FALSE()) * L476,"Brak wartości")</f>
        <v>Brak wartości</v>
      </c>
      <c r="F476" s="18" t="s">
        <v>13553</v>
      </c>
      <c r="G476" s="18">
        <v>1</v>
      </c>
      <c r="H476" s="18" t="s">
        <v>4506</v>
      </c>
      <c r="I476" s="18"/>
      <c r="J476" s="18">
        <v>2</v>
      </c>
      <c r="K476" s="18">
        <v>8</v>
      </c>
      <c r="L476" s="18">
        <v>50</v>
      </c>
      <c r="M476" s="18" t="s">
        <v>12688</v>
      </c>
      <c r="N476" s="676" t="s">
        <v>40</v>
      </c>
      <c r="O476" s="676"/>
      <c r="P476" s="184" t="s">
        <v>4575</v>
      </c>
      <c r="Q476" s="184">
        <v>1</v>
      </c>
      <c r="R476" s="677" t="s">
        <v>4754</v>
      </c>
      <c r="S476" s="677">
        <v>4</v>
      </c>
      <c r="T476" s="675" t="s">
        <v>1206</v>
      </c>
      <c r="U476" s="675">
        <v>5</v>
      </c>
      <c r="V476" s="674" t="s">
        <v>1047</v>
      </c>
      <c r="W476" s="674">
        <v>2</v>
      </c>
      <c r="X476" s="674" t="s">
        <v>1043</v>
      </c>
      <c r="Y476" s="672">
        <v>2</v>
      </c>
      <c r="Z476" s="678" t="s">
        <v>5886</v>
      </c>
      <c r="AA476" s="678">
        <v>1</v>
      </c>
      <c r="AB476" s="679" t="s">
        <v>40</v>
      </c>
      <c r="AC476" s="679"/>
      <c r="AD476" s="680" t="s">
        <v>40</v>
      </c>
      <c r="AE476" s="680"/>
      <c r="AF476" s="681" t="s">
        <v>40</v>
      </c>
      <c r="AG476" s="681"/>
      <c r="AH476" s="18" t="s">
        <v>40</v>
      </c>
      <c r="AI476" s="18"/>
      <c r="AJ476" s="184" t="s">
        <v>40</v>
      </c>
      <c r="AK476" s="184"/>
      <c r="AL476" s="677" t="s">
        <v>40</v>
      </c>
      <c r="AM476" s="677"/>
    </row>
    <row r="477" spans="1:39" ht="12.75">
      <c r="A477" s="831" t="s">
        <v>3323</v>
      </c>
      <c r="B477" s="766" t="s">
        <v>5725</v>
      </c>
      <c r="C477" s="680">
        <v>4</v>
      </c>
      <c r="D477" s="54" t="e">
        <f t="shared" ca="1" si="47"/>
        <v>#VALUE!</v>
      </c>
      <c r="E477" s="54" t="str">
        <f ca="1">IFERROR(VLOOKUP(P477,Cennik!$A$4:$B488, 2, FALSE()) * Q477 + VLOOKUP(R477,Cennik!$A$4:$B488, 2, FALSE()) * S477 + VLOOKUP(T477,Cennik!$A$4:$B488, 2, FALSE()) * U477 + VLOOKUP(V477,Cennik!$A$4:$B488, 2, FALSE()) * W477 + VLOOKUP(X477,Cennik!$A$4:$B488, 2, FALSE()) * Y477 + VLOOKUP(Z477,Cennik!$A$4:$B488, 2, FALSE()) * AA477 + VLOOKUP(AB477,Cennik!$A$4:$B488, 2, FALSE()) * AC477 + VLOOKUP(AD477,Cennik!$A$4:$B488, 2, FALSE()) * AE477 + VLOOKUP(AF477,Cennik!$A$4:$B488, 2, FALSE()) * AG477 + VLOOKUP(AH477,Cennik!$A$4:$B488, 2, FALSE()) * AI477 + VLOOKUP(AJ477,Cennik!$A$4:$B488, 2, FALSE()) * AK477 + VLOOKUP(AL477,Cennik!$A$4:$B488, 2, FALSE()) * AM477 + VLOOKUP("Stamina",Cennik!$A$4:$B488,2,FALSE()) * L477,"Brak wartości")</f>
        <v>Brak wartości</v>
      </c>
      <c r="F477" s="18" t="s">
        <v>5726</v>
      </c>
      <c r="G477" s="18">
        <v>1</v>
      </c>
      <c r="H477" s="18" t="s">
        <v>4506</v>
      </c>
      <c r="I477" s="18"/>
      <c r="J477" s="18">
        <v>3</v>
      </c>
      <c r="K477" s="18">
        <v>8</v>
      </c>
      <c r="L477" s="18">
        <v>60</v>
      </c>
      <c r="M477" s="18" t="s">
        <v>12688</v>
      </c>
      <c r="N477" s="676" t="s">
        <v>40</v>
      </c>
      <c r="O477" s="676"/>
      <c r="P477" s="184" t="s">
        <v>1128</v>
      </c>
      <c r="Q477" s="184">
        <v>4</v>
      </c>
      <c r="R477" s="677" t="s">
        <v>4769</v>
      </c>
      <c r="S477" s="677">
        <v>4</v>
      </c>
      <c r="T477" s="675" t="s">
        <v>1128</v>
      </c>
      <c r="U477" s="675">
        <v>2</v>
      </c>
      <c r="V477" s="674" t="s">
        <v>1191</v>
      </c>
      <c r="W477" s="674">
        <v>3</v>
      </c>
      <c r="X477" s="674" t="s">
        <v>1043</v>
      </c>
      <c r="Y477" s="672">
        <v>2</v>
      </c>
      <c r="Z477" s="678" t="s">
        <v>5886</v>
      </c>
      <c r="AA477" s="678">
        <v>1</v>
      </c>
      <c r="AB477" s="679" t="s">
        <v>40</v>
      </c>
      <c r="AC477" s="679"/>
      <c r="AD477" s="680" t="s">
        <v>40</v>
      </c>
      <c r="AE477" s="680"/>
      <c r="AF477" s="681" t="s">
        <v>40</v>
      </c>
      <c r="AG477" s="681"/>
      <c r="AH477" s="18" t="s">
        <v>40</v>
      </c>
      <c r="AI477" s="18"/>
      <c r="AJ477" s="184" t="s">
        <v>40</v>
      </c>
      <c r="AK477" s="184"/>
      <c r="AL477" s="677" t="s">
        <v>40</v>
      </c>
      <c r="AM477" s="677"/>
    </row>
    <row r="478" spans="1:39" ht="12.75">
      <c r="A478" s="831" t="s">
        <v>3323</v>
      </c>
      <c r="B478" s="766" t="s">
        <v>5730</v>
      </c>
      <c r="C478" s="680">
        <v>4</v>
      </c>
      <c r="D478" s="54" t="e">
        <f t="shared" ca="1" si="47"/>
        <v>#VALUE!</v>
      </c>
      <c r="E478" s="54" t="str">
        <f ca="1">IFERROR(VLOOKUP(P478,Cennik!$A$4:$B488, 2, FALSE()) * Q478 + VLOOKUP(R478,Cennik!$A$4:$B488, 2, FALSE()) * S478 + VLOOKUP(T478,Cennik!$A$4:$B488, 2, FALSE()) * U478 + VLOOKUP(V478,Cennik!$A$4:$B488, 2, FALSE()) * W478 + VLOOKUP(X478,Cennik!$A$4:$B488, 2, FALSE()) * Y478 + VLOOKUP(Z478,Cennik!$A$4:$B488, 2, FALSE()) * AA478 + VLOOKUP(AB478,Cennik!$A$4:$B488, 2, FALSE()) * AC478 + VLOOKUP(AD478,Cennik!$A$4:$B488, 2, FALSE()) * AE478 + VLOOKUP(AF478,Cennik!$A$4:$B488, 2, FALSE()) * AG478 + VLOOKUP(AH478,Cennik!$A$4:$B488, 2, FALSE()) * AI478 + VLOOKUP(AJ478,Cennik!$A$4:$B488, 2, FALSE()) * AK478 + VLOOKUP(AL478,Cennik!$A$4:$B488, 2, FALSE()) * AM478 + VLOOKUP("Stamina",Cennik!$A$4:$B488,2,FALSE()) * L478,"Brak wartości")</f>
        <v>Brak wartości</v>
      </c>
      <c r="F478" s="18" t="s">
        <v>5731</v>
      </c>
      <c r="G478" s="18">
        <v>1</v>
      </c>
      <c r="H478" s="18" t="s">
        <v>4506</v>
      </c>
      <c r="I478" s="18"/>
      <c r="J478" s="18">
        <v>3</v>
      </c>
      <c r="K478" s="18">
        <v>8</v>
      </c>
      <c r="L478" s="18">
        <v>60</v>
      </c>
      <c r="M478" s="18" t="s">
        <v>12688</v>
      </c>
      <c r="N478" s="676" t="s">
        <v>40</v>
      </c>
      <c r="O478" s="676"/>
      <c r="P478" s="184" t="s">
        <v>1128</v>
      </c>
      <c r="Q478" s="184">
        <v>4</v>
      </c>
      <c r="R478" s="677" t="s">
        <v>4769</v>
      </c>
      <c r="S478" s="677">
        <v>4</v>
      </c>
      <c r="T478" s="675" t="s">
        <v>1128</v>
      </c>
      <c r="U478" s="675">
        <v>2</v>
      </c>
      <c r="V478" s="674" t="s">
        <v>1191</v>
      </c>
      <c r="W478" s="674">
        <v>3</v>
      </c>
      <c r="X478" s="674" t="s">
        <v>1043</v>
      </c>
      <c r="Y478" s="672">
        <v>2</v>
      </c>
      <c r="Z478" s="678" t="s">
        <v>5886</v>
      </c>
      <c r="AA478" s="678">
        <v>1</v>
      </c>
      <c r="AB478" s="679" t="s">
        <v>40</v>
      </c>
      <c r="AC478" s="679"/>
      <c r="AD478" s="680" t="s">
        <v>40</v>
      </c>
      <c r="AE478" s="680"/>
      <c r="AF478" s="681" t="s">
        <v>40</v>
      </c>
      <c r="AG478" s="681"/>
      <c r="AH478" s="18" t="s">
        <v>40</v>
      </c>
      <c r="AI478" s="18"/>
      <c r="AJ478" s="184" t="s">
        <v>40</v>
      </c>
      <c r="AK478" s="184"/>
      <c r="AL478" s="677" t="s">
        <v>40</v>
      </c>
      <c r="AM478" s="677"/>
    </row>
    <row r="479" spans="1:39" ht="12.75">
      <c r="A479" s="831" t="s">
        <v>3323</v>
      </c>
      <c r="B479" s="766" t="s">
        <v>5735</v>
      </c>
      <c r="C479" s="680">
        <v>4</v>
      </c>
      <c r="D479" s="54" t="e">
        <f t="shared" ca="1" si="47"/>
        <v>#VALUE!</v>
      </c>
      <c r="E479" s="54" t="str">
        <f ca="1">IFERROR(VLOOKUP(P479,Cennik!$A$4:$B488, 2, FALSE()) * Q479 + VLOOKUP(R479,Cennik!$A$4:$B488, 2, FALSE()) * S479 + VLOOKUP(T479,Cennik!$A$4:$B488, 2, FALSE()) * U479 + VLOOKUP(V479,Cennik!$A$4:$B488, 2, FALSE()) * W479 + VLOOKUP(X479,Cennik!$A$4:$B488, 2, FALSE()) * Y479 + VLOOKUP(Z479,Cennik!$A$4:$B488, 2, FALSE()) * AA479 + VLOOKUP(AB479,Cennik!$A$4:$B488, 2, FALSE()) * AC479 + VLOOKUP(AD479,Cennik!$A$4:$B488, 2, FALSE()) * AE479 + VLOOKUP(AF479,Cennik!$A$4:$B488, 2, FALSE()) * AG479 + VLOOKUP(AH479,Cennik!$A$4:$B488, 2, FALSE()) * AI479 + VLOOKUP(AJ479,Cennik!$A$4:$B488, 2, FALSE()) * AK479 + VLOOKUP(AL479,Cennik!$A$4:$B488, 2, FALSE()) * AM479 + VLOOKUP("Stamina",Cennik!$A$4:$B488,2,FALSE()) * L479,"Brak wartości")</f>
        <v>Brak wartości</v>
      </c>
      <c r="F479" s="18" t="s">
        <v>5736</v>
      </c>
      <c r="G479" s="18">
        <v>1</v>
      </c>
      <c r="H479" s="18" t="s">
        <v>4506</v>
      </c>
      <c r="I479" s="18"/>
      <c r="J479" s="18">
        <v>3</v>
      </c>
      <c r="K479" s="18">
        <v>8</v>
      </c>
      <c r="L479" s="18">
        <v>60</v>
      </c>
      <c r="M479" s="18" t="s">
        <v>12688</v>
      </c>
      <c r="N479" s="676" t="s">
        <v>40</v>
      </c>
      <c r="O479" s="676"/>
      <c r="P479" s="184" t="s">
        <v>4769</v>
      </c>
      <c r="Q479" s="184">
        <v>5</v>
      </c>
      <c r="R479" s="677" t="s">
        <v>464</v>
      </c>
      <c r="S479" s="677">
        <v>1</v>
      </c>
      <c r="T479" s="675" t="s">
        <v>1128</v>
      </c>
      <c r="U479" s="675">
        <v>2</v>
      </c>
      <c r="V479" s="674" t="s">
        <v>1191</v>
      </c>
      <c r="W479" s="674">
        <v>3</v>
      </c>
      <c r="X479" s="674" t="s">
        <v>1043</v>
      </c>
      <c r="Y479" s="672">
        <v>2</v>
      </c>
      <c r="Z479" s="678" t="s">
        <v>5886</v>
      </c>
      <c r="AA479" s="678">
        <v>1</v>
      </c>
      <c r="AB479" s="679" t="s">
        <v>40</v>
      </c>
      <c r="AC479" s="679"/>
      <c r="AD479" s="680" t="s">
        <v>40</v>
      </c>
      <c r="AE479" s="680"/>
      <c r="AF479" s="681" t="s">
        <v>40</v>
      </c>
      <c r="AG479" s="681"/>
      <c r="AH479" s="18" t="s">
        <v>40</v>
      </c>
      <c r="AI479" s="18"/>
      <c r="AJ479" s="184" t="s">
        <v>40</v>
      </c>
      <c r="AK479" s="184"/>
      <c r="AL479" s="677" t="s">
        <v>40</v>
      </c>
      <c r="AM479" s="677"/>
    </row>
    <row r="480" spans="1:39" ht="12.75">
      <c r="A480" s="831" t="s">
        <v>3323</v>
      </c>
      <c r="B480" s="766" t="s">
        <v>5740</v>
      </c>
      <c r="C480" s="680">
        <v>4</v>
      </c>
      <c r="D480" s="54" t="e">
        <f t="shared" ca="1" si="47"/>
        <v>#VALUE!</v>
      </c>
      <c r="E480" s="54" t="str">
        <f ca="1">IFERROR(VLOOKUP(P480,Cennik!$A$4:$B488, 2, FALSE()) * Q480 + VLOOKUP(R480,Cennik!$A$4:$B488, 2, FALSE()) * S480 + VLOOKUP(T480,Cennik!$A$4:$B488, 2, FALSE()) * U480 + VLOOKUP(V480,Cennik!$A$4:$B488, 2, FALSE()) * W480 + VLOOKUP(X480,Cennik!$A$4:$B488, 2, FALSE()) * Y480 + VLOOKUP(Z480,Cennik!$A$4:$B488, 2, FALSE()) * AA480 + VLOOKUP(AB480,Cennik!$A$4:$B488, 2, FALSE()) * AC480 + VLOOKUP(AD480,Cennik!$A$4:$B488, 2, FALSE()) * AE480 + VLOOKUP(AF480,Cennik!$A$4:$B488, 2, FALSE()) * AG480 + VLOOKUP(AH480,Cennik!$A$4:$B488, 2, FALSE()) * AI480 + VLOOKUP(AJ480,Cennik!$A$4:$B488, 2, FALSE()) * AK480 + VLOOKUP(AL480,Cennik!$A$4:$B488, 2, FALSE()) * AM480 + VLOOKUP("Stamina",Cennik!$A$4:$B488,2,FALSE()) * L480,"Brak wartości")</f>
        <v>Brak wartości</v>
      </c>
      <c r="F480" s="18" t="s">
        <v>5741</v>
      </c>
      <c r="G480" s="18">
        <v>1</v>
      </c>
      <c r="H480" s="18" t="s">
        <v>4506</v>
      </c>
      <c r="I480" s="18"/>
      <c r="J480" s="18">
        <v>3</v>
      </c>
      <c r="K480" s="18">
        <v>8</v>
      </c>
      <c r="L480" s="18">
        <v>60</v>
      </c>
      <c r="M480" s="18" t="s">
        <v>12688</v>
      </c>
      <c r="N480" s="676" t="s">
        <v>40</v>
      </c>
      <c r="O480" s="676"/>
      <c r="P480" s="184" t="s">
        <v>4769</v>
      </c>
      <c r="Q480" s="184">
        <v>5</v>
      </c>
      <c r="R480" s="677" t="s">
        <v>464</v>
      </c>
      <c r="S480" s="677">
        <v>1</v>
      </c>
      <c r="T480" s="675" t="s">
        <v>1128</v>
      </c>
      <c r="U480" s="675">
        <v>2</v>
      </c>
      <c r="V480" s="674" t="s">
        <v>1191</v>
      </c>
      <c r="W480" s="674">
        <v>3</v>
      </c>
      <c r="X480" s="674" t="s">
        <v>1043</v>
      </c>
      <c r="Y480" s="672">
        <v>2</v>
      </c>
      <c r="Z480" s="678" t="s">
        <v>5886</v>
      </c>
      <c r="AA480" s="678">
        <v>1</v>
      </c>
      <c r="AB480" s="679" t="s">
        <v>40</v>
      </c>
      <c r="AC480" s="679"/>
      <c r="AD480" s="680" t="s">
        <v>40</v>
      </c>
      <c r="AE480" s="680"/>
      <c r="AF480" s="681" t="s">
        <v>40</v>
      </c>
      <c r="AG480" s="681"/>
      <c r="AH480" s="18" t="s">
        <v>40</v>
      </c>
      <c r="AI480" s="18"/>
      <c r="AJ480" s="184" t="s">
        <v>40</v>
      </c>
      <c r="AK480" s="184"/>
      <c r="AL480" s="677" t="s">
        <v>40</v>
      </c>
      <c r="AM480" s="19"/>
    </row>
    <row r="481" spans="1:39" ht="12.75">
      <c r="A481" s="831" t="s">
        <v>3323</v>
      </c>
      <c r="B481" s="766" t="s">
        <v>5745</v>
      </c>
      <c r="C481" s="680">
        <v>4</v>
      </c>
      <c r="D481" s="54" t="e">
        <f t="shared" ca="1" si="47"/>
        <v>#VALUE!</v>
      </c>
      <c r="E481" s="54" t="str">
        <f ca="1">IFERROR(VLOOKUP(P481,Cennik!$A$4:$B488, 2, FALSE()) * Q481 + VLOOKUP(R481,Cennik!$A$4:$B488, 2, FALSE()) * S481 + VLOOKUP(T481,Cennik!$A$4:$B488, 2, FALSE()) * U481 + VLOOKUP(V481,Cennik!$A$4:$B488, 2, FALSE()) * W481 + VLOOKUP(X481,Cennik!$A$4:$B488, 2, FALSE()) * Y481 + VLOOKUP(Z481,Cennik!$A$4:$B488, 2, FALSE()) * AA481 + VLOOKUP(AB481,Cennik!$A$4:$B488, 2, FALSE()) * AC481 + VLOOKUP(AD481,Cennik!$A$4:$B488, 2, FALSE()) * AE481 + VLOOKUP(AF481,Cennik!$A$4:$B488, 2, FALSE()) * AG481 + VLOOKUP(AH481,Cennik!$A$4:$B488, 2, FALSE()) * AI481 + VLOOKUP(AJ481,Cennik!$A$4:$B488, 2, FALSE()) * AK481 + VLOOKUP(AL481,Cennik!$A$4:$B488, 2, FALSE()) * AM481 + VLOOKUP("Stamina",Cennik!$A$4:$B488,2,FALSE()) * L481,"Brak wartości")</f>
        <v>Brak wartości</v>
      </c>
      <c r="F481" s="18" t="s">
        <v>5746</v>
      </c>
      <c r="G481" s="18">
        <v>1</v>
      </c>
      <c r="H481" s="18" t="s">
        <v>4506</v>
      </c>
      <c r="I481" s="18"/>
      <c r="J481" s="18">
        <v>3</v>
      </c>
      <c r="K481" s="18">
        <v>8</v>
      </c>
      <c r="L481" s="18">
        <v>60</v>
      </c>
      <c r="M481" s="18" t="s">
        <v>12688</v>
      </c>
      <c r="N481" s="676" t="s">
        <v>40</v>
      </c>
      <c r="O481" s="676"/>
      <c r="P481" s="184" t="s">
        <v>4769</v>
      </c>
      <c r="Q481" s="184">
        <v>5</v>
      </c>
      <c r="R481" s="677" t="s">
        <v>464</v>
      </c>
      <c r="S481" s="677">
        <v>1</v>
      </c>
      <c r="T481" s="675" t="s">
        <v>1128</v>
      </c>
      <c r="U481" s="675">
        <v>2</v>
      </c>
      <c r="V481" s="674" t="s">
        <v>1191</v>
      </c>
      <c r="W481" s="674">
        <v>3</v>
      </c>
      <c r="X481" s="674" t="s">
        <v>1043</v>
      </c>
      <c r="Y481" s="672">
        <v>2</v>
      </c>
      <c r="Z481" s="678" t="s">
        <v>5886</v>
      </c>
      <c r="AA481" s="678">
        <v>1</v>
      </c>
      <c r="AB481" s="679" t="s">
        <v>40</v>
      </c>
      <c r="AC481" s="679"/>
      <c r="AD481" s="680" t="s">
        <v>40</v>
      </c>
      <c r="AE481" s="680"/>
      <c r="AF481" s="681" t="s">
        <v>40</v>
      </c>
      <c r="AG481" s="681"/>
      <c r="AH481" s="18" t="s">
        <v>40</v>
      </c>
      <c r="AI481" s="18"/>
      <c r="AJ481" s="184" t="s">
        <v>40</v>
      </c>
      <c r="AK481" s="184"/>
      <c r="AL481" s="677" t="s">
        <v>40</v>
      </c>
      <c r="AM481" s="686"/>
    </row>
    <row r="482" spans="1:39" ht="12.75">
      <c r="A482" s="831" t="s">
        <v>3323</v>
      </c>
      <c r="B482" s="766" t="s">
        <v>5750</v>
      </c>
      <c r="C482" s="680">
        <v>4</v>
      </c>
      <c r="D482" s="54" t="e">
        <f t="shared" ca="1" si="47"/>
        <v>#VALUE!</v>
      </c>
      <c r="E482" s="54" t="str">
        <f ca="1">IFERROR(VLOOKUP(P482,Cennik!$A$4:$B488, 2, FALSE()) * Q482 + VLOOKUP(R482,Cennik!$A$4:$B488, 2, FALSE()) * S482 + VLOOKUP(T482,Cennik!$A$4:$B488, 2, FALSE()) * U482 + VLOOKUP(V482,Cennik!$A$4:$B488, 2, FALSE()) * W482 + VLOOKUP(X482,Cennik!$A$4:$B488, 2, FALSE()) * Y482 + VLOOKUP(Z482,Cennik!$A$4:$B488, 2, FALSE()) * AA482 + VLOOKUP(AB482,Cennik!$A$4:$B488, 2, FALSE()) * AC482 + VLOOKUP(AD482,Cennik!$A$4:$B488, 2, FALSE()) * AE482 + VLOOKUP(AF482,Cennik!$A$4:$B488, 2, FALSE()) * AG482 + VLOOKUP(AH482,Cennik!$A$4:$B488, 2, FALSE()) * AI482 + VLOOKUP(AJ482,Cennik!$A$4:$B488, 2, FALSE()) * AK482 + VLOOKUP(AL482,Cennik!$A$4:$B488, 2, FALSE()) * AM482 + VLOOKUP("Stamina",Cennik!$A$4:$B488,2,FALSE()) * L482,"Brak wartości")</f>
        <v>Brak wartości</v>
      </c>
      <c r="F482" s="18" t="s">
        <v>5751</v>
      </c>
      <c r="G482" s="18">
        <v>1</v>
      </c>
      <c r="H482" s="18" t="s">
        <v>4506</v>
      </c>
      <c r="I482" s="18"/>
      <c r="J482" s="18">
        <v>3</v>
      </c>
      <c r="K482" s="18">
        <v>8</v>
      </c>
      <c r="L482" s="18">
        <v>60</v>
      </c>
      <c r="M482" s="18" t="s">
        <v>12688</v>
      </c>
      <c r="N482" s="676" t="s">
        <v>40</v>
      </c>
      <c r="O482" s="676"/>
      <c r="P482" s="184" t="s">
        <v>4769</v>
      </c>
      <c r="Q482" s="184">
        <v>5</v>
      </c>
      <c r="R482" s="677" t="s">
        <v>464</v>
      </c>
      <c r="S482" s="677">
        <v>1</v>
      </c>
      <c r="T482" s="675" t="s">
        <v>1128</v>
      </c>
      <c r="U482" s="675">
        <v>2</v>
      </c>
      <c r="V482" s="674" t="s">
        <v>1191</v>
      </c>
      <c r="W482" s="674">
        <v>3</v>
      </c>
      <c r="X482" s="674" t="s">
        <v>1043</v>
      </c>
      <c r="Y482" s="672">
        <v>2</v>
      </c>
      <c r="Z482" s="678" t="s">
        <v>5886</v>
      </c>
      <c r="AA482" s="678">
        <v>1</v>
      </c>
      <c r="AB482" s="679" t="s">
        <v>40</v>
      </c>
      <c r="AC482" s="679"/>
      <c r="AD482" s="680" t="s">
        <v>40</v>
      </c>
      <c r="AE482" s="680"/>
      <c r="AF482" s="681" t="s">
        <v>40</v>
      </c>
      <c r="AG482" s="681"/>
      <c r="AH482" s="18" t="s">
        <v>40</v>
      </c>
      <c r="AI482" s="18"/>
      <c r="AJ482" s="184" t="s">
        <v>40</v>
      </c>
      <c r="AK482" s="184"/>
      <c r="AL482" s="677" t="s">
        <v>40</v>
      </c>
      <c r="AM482" s="686"/>
    </row>
    <row r="483" spans="1:39" ht="12.75">
      <c r="A483" s="831" t="s">
        <v>3323</v>
      </c>
      <c r="B483" s="767" t="s">
        <v>5755</v>
      </c>
      <c r="C483" s="680">
        <v>5</v>
      </c>
      <c r="D483" s="54" t="e">
        <f t="shared" ca="1" si="47"/>
        <v>#VALUE!</v>
      </c>
      <c r="E483" s="54" t="str">
        <f ca="1">IFERROR(VLOOKUP(P483,Cennik!$A$4:$B488, 2, FALSE()) * Q483 + VLOOKUP(R483,Cennik!$A$4:$B488, 2, FALSE()) * S483 + VLOOKUP(T483,Cennik!$A$4:$B488, 2, FALSE()) * U483 + VLOOKUP(V483,Cennik!$A$4:$B488, 2, FALSE()) * W483 + VLOOKUP(X483,Cennik!$A$4:$B488, 2, FALSE()) * Y483 + VLOOKUP(Z483,Cennik!$A$4:$B488, 2, FALSE()) * AA483 + VLOOKUP(AB483,Cennik!$A$4:$B488, 2, FALSE()) * AC483 + VLOOKUP(AD483,Cennik!$A$4:$B488, 2, FALSE()) * AE483 + VLOOKUP(AF483,Cennik!$A$4:$B488, 2, FALSE()) * AG483 + VLOOKUP(AH483,Cennik!$A$4:$B488, 2, FALSE()) * AI483 + VLOOKUP(AJ483,Cennik!$A$4:$B488, 2, FALSE()) * AK483 + VLOOKUP(AL483,Cennik!$A$4:$B488, 2, FALSE()) * AM483 + VLOOKUP("Stamina",Cennik!$A$4:$B488,2,FALSE()) * L483,"Brak wartości")</f>
        <v>Brak wartości</v>
      </c>
      <c r="F483" s="18" t="s">
        <v>5756</v>
      </c>
      <c r="G483" s="18">
        <v>1</v>
      </c>
      <c r="H483" s="18" t="s">
        <v>4506</v>
      </c>
      <c r="I483" s="18"/>
      <c r="J483" s="18">
        <v>4</v>
      </c>
      <c r="K483" s="18">
        <v>10</v>
      </c>
      <c r="L483" s="18">
        <v>80</v>
      </c>
      <c r="M483" s="18" t="s">
        <v>12688</v>
      </c>
      <c r="N483" s="676" t="s">
        <v>40</v>
      </c>
      <c r="O483" s="676"/>
      <c r="P483" s="184" t="s">
        <v>4783</v>
      </c>
      <c r="Q483" s="184">
        <v>8</v>
      </c>
      <c r="R483" s="677" t="s">
        <v>442</v>
      </c>
      <c r="S483" s="677">
        <v>2</v>
      </c>
      <c r="T483" s="675" t="s">
        <v>474</v>
      </c>
      <c r="U483" s="675">
        <v>1</v>
      </c>
      <c r="V483" s="674" t="s">
        <v>1128</v>
      </c>
      <c r="W483" s="674">
        <v>4</v>
      </c>
      <c r="X483" s="674" t="s">
        <v>1221</v>
      </c>
      <c r="Y483" s="672">
        <v>1</v>
      </c>
      <c r="Z483" s="678" t="s">
        <v>1166</v>
      </c>
      <c r="AA483" s="678">
        <v>1</v>
      </c>
      <c r="AB483" s="679" t="s">
        <v>5886</v>
      </c>
      <c r="AC483" s="679">
        <v>1</v>
      </c>
      <c r="AD483" s="680" t="s">
        <v>40</v>
      </c>
      <c r="AE483" s="680"/>
      <c r="AF483" s="681" t="s">
        <v>40</v>
      </c>
      <c r="AG483" s="681"/>
      <c r="AH483" s="18" t="s">
        <v>40</v>
      </c>
      <c r="AI483" s="18"/>
      <c r="AJ483" s="184" t="s">
        <v>40</v>
      </c>
      <c r="AK483" s="184"/>
      <c r="AL483" s="677" t="s">
        <v>40</v>
      </c>
      <c r="AM483" s="686"/>
    </row>
    <row r="484" spans="1:39" ht="12.75">
      <c r="A484" s="831" t="s">
        <v>3323</v>
      </c>
      <c r="B484" s="767" t="s">
        <v>5760</v>
      </c>
      <c r="C484" s="680">
        <v>5</v>
      </c>
      <c r="D484" s="54" t="e">
        <f t="shared" ca="1" si="47"/>
        <v>#VALUE!</v>
      </c>
      <c r="E484" s="54" t="str">
        <f ca="1">IFERROR(VLOOKUP(P484,Cennik!$A$4:$B488, 2, FALSE()) * Q484 + VLOOKUP(R484,Cennik!$A$4:$B488, 2, FALSE()) * S484 + VLOOKUP(T484,Cennik!$A$4:$B488, 2, FALSE()) * U484 + VLOOKUP(V484,Cennik!$A$4:$B488, 2, FALSE()) * W484 + VLOOKUP(X484,Cennik!$A$4:$B488, 2, FALSE()) * Y484 + VLOOKUP(Z484,Cennik!$A$4:$B488, 2, FALSE()) * AA484 + VLOOKUP(AB484,Cennik!$A$4:$B488, 2, FALSE()) * AC484 + VLOOKUP(AD484,Cennik!$A$4:$B488, 2, FALSE()) * AE484 + VLOOKUP(AF484,Cennik!$A$4:$B488, 2, FALSE()) * AG484 + VLOOKUP(AH484,Cennik!$A$4:$B488, 2, FALSE()) * AI484 + VLOOKUP(AJ484,Cennik!$A$4:$B488, 2, FALSE()) * AK484 + VLOOKUP(AL484,Cennik!$A$4:$B488, 2, FALSE()) * AM484 + VLOOKUP("Stamina",Cennik!$A$4:$B488,2,FALSE()) * L484,"Brak wartości")</f>
        <v>Brak wartości</v>
      </c>
      <c r="F484" s="18" t="s">
        <v>5761</v>
      </c>
      <c r="G484" s="18">
        <v>1</v>
      </c>
      <c r="H484" s="18" t="s">
        <v>4506</v>
      </c>
      <c r="I484" s="18"/>
      <c r="J484" s="18">
        <v>4</v>
      </c>
      <c r="K484" s="18">
        <v>10</v>
      </c>
      <c r="L484" s="18">
        <v>80</v>
      </c>
      <c r="M484" s="18" t="s">
        <v>12688</v>
      </c>
      <c r="N484" s="676" t="s">
        <v>40</v>
      </c>
      <c r="O484" s="676"/>
      <c r="P484" s="184" t="s">
        <v>4783</v>
      </c>
      <c r="Q484" s="184">
        <v>8</v>
      </c>
      <c r="R484" s="677" t="s">
        <v>474</v>
      </c>
      <c r="S484" s="677">
        <v>1</v>
      </c>
      <c r="T484" s="675" t="s">
        <v>1128</v>
      </c>
      <c r="U484" s="675">
        <v>4</v>
      </c>
      <c r="V484" s="674" t="s">
        <v>1221</v>
      </c>
      <c r="W484" s="674">
        <v>1</v>
      </c>
      <c r="X484" s="674" t="s">
        <v>1166</v>
      </c>
      <c r="Y484" s="672">
        <v>1</v>
      </c>
      <c r="Z484" s="678" t="s">
        <v>5886</v>
      </c>
      <c r="AA484" s="678">
        <v>1</v>
      </c>
      <c r="AB484" s="679" t="s">
        <v>40</v>
      </c>
      <c r="AC484" s="679"/>
      <c r="AD484" s="680" t="s">
        <v>40</v>
      </c>
      <c r="AE484" s="680"/>
      <c r="AF484" s="681" t="s">
        <v>40</v>
      </c>
      <c r="AG484" s="681"/>
      <c r="AH484" s="18" t="s">
        <v>40</v>
      </c>
      <c r="AI484" s="18"/>
      <c r="AJ484" s="184" t="s">
        <v>40</v>
      </c>
      <c r="AK484" s="184"/>
      <c r="AL484" s="677" t="s">
        <v>40</v>
      </c>
      <c r="AM484" s="686"/>
    </row>
    <row r="485" spans="1:39" ht="12.75">
      <c r="A485" s="831" t="s">
        <v>3323</v>
      </c>
      <c r="B485" s="767" t="s">
        <v>5765</v>
      </c>
      <c r="C485" s="680">
        <v>5</v>
      </c>
      <c r="D485" s="54" t="e">
        <f t="shared" ca="1" si="47"/>
        <v>#VALUE!</v>
      </c>
      <c r="E485" s="54" t="str">
        <f ca="1">IFERROR(VLOOKUP(P485,Cennik!$A$4:$B488, 2, FALSE()) * Q485 + VLOOKUP(R485,Cennik!$A$4:$B488, 2, FALSE()) * S485 + VLOOKUP(T485,Cennik!$A$4:$B488, 2, FALSE()) * U485 + VLOOKUP(V485,Cennik!$A$4:$B488, 2, FALSE()) * W485 + VLOOKUP(X485,Cennik!$A$4:$B488, 2, FALSE()) * Y485 + VLOOKUP(Z485,Cennik!$A$4:$B488, 2, FALSE()) * AA485 + VLOOKUP(AB485,Cennik!$A$4:$B488, 2, FALSE()) * AC485 + VLOOKUP(AD485,Cennik!$A$4:$B488, 2, FALSE()) * AE485 + VLOOKUP(AF485,Cennik!$A$4:$B488, 2, FALSE()) * AG485 + VLOOKUP(AH485,Cennik!$A$4:$B488, 2, FALSE()) * AI485 + VLOOKUP(AJ485,Cennik!$A$4:$B488, 2, FALSE()) * AK485 + VLOOKUP(AL485,Cennik!$A$4:$B488, 2, FALSE()) * AM485 + VLOOKUP("Stamina",Cennik!$A$4:$B488,2,FALSE()) * L485,"Brak wartości")</f>
        <v>Brak wartości</v>
      </c>
      <c r="F485" s="18" t="s">
        <v>5766</v>
      </c>
      <c r="G485" s="18">
        <v>1</v>
      </c>
      <c r="H485" s="18" t="s">
        <v>4506</v>
      </c>
      <c r="I485" s="18"/>
      <c r="J485" s="18">
        <v>4</v>
      </c>
      <c r="K485" s="18">
        <v>10</v>
      </c>
      <c r="L485" s="18">
        <v>80</v>
      </c>
      <c r="M485" s="18" t="s">
        <v>12688</v>
      </c>
      <c r="N485" s="676" t="s">
        <v>40</v>
      </c>
      <c r="O485" s="676"/>
      <c r="P485" s="184" t="s">
        <v>4783</v>
      </c>
      <c r="Q485" s="184">
        <v>8</v>
      </c>
      <c r="R485" s="677" t="s">
        <v>474</v>
      </c>
      <c r="S485" s="677">
        <v>1</v>
      </c>
      <c r="T485" s="675" t="s">
        <v>1128</v>
      </c>
      <c r="U485" s="675">
        <v>4</v>
      </c>
      <c r="V485" s="674" t="s">
        <v>1221</v>
      </c>
      <c r="W485" s="674">
        <v>1</v>
      </c>
      <c r="X485" s="674" t="s">
        <v>1166</v>
      </c>
      <c r="Y485" s="672">
        <v>1</v>
      </c>
      <c r="Z485" s="678" t="s">
        <v>5886</v>
      </c>
      <c r="AA485" s="678">
        <v>1</v>
      </c>
      <c r="AB485" s="679" t="s">
        <v>40</v>
      </c>
      <c r="AC485" s="679"/>
      <c r="AD485" s="680" t="s">
        <v>40</v>
      </c>
      <c r="AE485" s="680"/>
      <c r="AF485" s="681" t="s">
        <v>40</v>
      </c>
      <c r="AG485" s="681"/>
      <c r="AH485" s="18" t="s">
        <v>40</v>
      </c>
      <c r="AI485" s="18"/>
      <c r="AJ485" s="184" t="s">
        <v>40</v>
      </c>
      <c r="AK485" s="184"/>
      <c r="AL485" s="677" t="s">
        <v>40</v>
      </c>
      <c r="AM485" s="686"/>
    </row>
    <row r="486" spans="1:39" ht="12.75">
      <c r="A486" s="681"/>
      <c r="B486" s="681"/>
      <c r="C486" s="680"/>
      <c r="D486" s="54"/>
      <c r="E486" s="54"/>
      <c r="F486" s="18"/>
      <c r="G486" s="18"/>
      <c r="H486" s="18"/>
      <c r="I486" s="18"/>
      <c r="J486" s="18"/>
      <c r="K486" s="18"/>
      <c r="L486" s="18"/>
      <c r="M486" s="18"/>
      <c r="N486" s="676" t="s">
        <v>40</v>
      </c>
      <c r="O486" s="676"/>
      <c r="P486" s="184"/>
      <c r="Q486" s="184"/>
      <c r="R486" s="677"/>
      <c r="S486" s="677"/>
      <c r="T486" s="675"/>
      <c r="U486" s="675"/>
      <c r="V486" s="674"/>
      <c r="W486" s="674"/>
      <c r="X486" s="674"/>
      <c r="Y486" s="672"/>
      <c r="Z486" s="678" t="s">
        <v>40</v>
      </c>
      <c r="AA486" s="678"/>
      <c r="AB486" s="679" t="s">
        <v>40</v>
      </c>
      <c r="AC486" s="679"/>
      <c r="AD486" s="680" t="s">
        <v>40</v>
      </c>
      <c r="AE486" s="680"/>
      <c r="AF486" s="681" t="s">
        <v>40</v>
      </c>
      <c r="AG486" s="681"/>
      <c r="AH486" s="18" t="s">
        <v>40</v>
      </c>
      <c r="AI486" s="18"/>
      <c r="AJ486" s="184" t="s">
        <v>40</v>
      </c>
      <c r="AK486" s="184"/>
      <c r="AL486" s="677" t="s">
        <v>40</v>
      </c>
      <c r="AM486" s="677"/>
    </row>
    <row r="487" spans="1:39" ht="12.75">
      <c r="A487" s="19"/>
      <c r="B487" s="19"/>
      <c r="C487" s="19"/>
      <c r="D487" s="746"/>
      <c r="E487" s="746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 t="s">
        <v>40</v>
      </c>
      <c r="AA487" s="19"/>
      <c r="AB487" s="19" t="s">
        <v>40</v>
      </c>
      <c r="AC487" s="19"/>
      <c r="AD487" s="19" t="s">
        <v>40</v>
      </c>
      <c r="AE487" s="19"/>
      <c r="AF487" s="19" t="s">
        <v>40</v>
      </c>
      <c r="AG487" s="19"/>
      <c r="AH487" s="19" t="s">
        <v>40</v>
      </c>
      <c r="AI487" s="19"/>
      <c r="AJ487" s="19" t="s">
        <v>40</v>
      </c>
      <c r="AK487" s="19"/>
      <c r="AL487" s="19" t="s">
        <v>40</v>
      </c>
      <c r="AM487" s="19"/>
    </row>
    <row r="488" spans="1:39" ht="12.75">
      <c r="A488" s="681"/>
      <c r="B488" s="681"/>
      <c r="C488" s="680"/>
      <c r="D488" s="54"/>
      <c r="E488" s="54"/>
      <c r="F488" s="18"/>
      <c r="G488" s="18"/>
      <c r="H488" s="18"/>
      <c r="I488" s="18"/>
      <c r="J488" s="18"/>
      <c r="K488" s="18"/>
      <c r="L488" s="18"/>
      <c r="M488" s="18"/>
      <c r="N488" s="676" t="s">
        <v>40</v>
      </c>
      <c r="O488" s="676"/>
      <c r="P488" s="184"/>
      <c r="Q488" s="184"/>
      <c r="R488" s="677"/>
      <c r="S488" s="677"/>
      <c r="T488" s="675"/>
      <c r="U488" s="675"/>
      <c r="V488" s="674"/>
      <c r="W488" s="674"/>
      <c r="X488" s="674"/>
      <c r="Y488" s="672"/>
      <c r="Z488" s="678" t="s">
        <v>40</v>
      </c>
      <c r="AA488" s="678"/>
      <c r="AB488" s="679" t="s">
        <v>40</v>
      </c>
      <c r="AC488" s="679"/>
      <c r="AD488" s="680" t="s">
        <v>40</v>
      </c>
      <c r="AE488" s="680"/>
      <c r="AF488" s="681" t="s">
        <v>40</v>
      </c>
      <c r="AG488" s="681"/>
      <c r="AH488" s="18" t="s">
        <v>40</v>
      </c>
      <c r="AI488" s="18"/>
      <c r="AJ488" s="184" t="s">
        <v>40</v>
      </c>
      <c r="AK488" s="184"/>
      <c r="AL488" s="677" t="s">
        <v>40</v>
      </c>
      <c r="AM488" s="677"/>
    </row>
  </sheetData>
  <mergeCells count="26">
    <mergeCell ref="AF1:AG1"/>
    <mergeCell ref="AH1:AI1"/>
    <mergeCell ref="AJ1:AK1"/>
    <mergeCell ref="AL1:AM1"/>
    <mergeCell ref="P1:Q1"/>
    <mergeCell ref="R1:S1"/>
    <mergeCell ref="T1:U1"/>
    <mergeCell ref="V1:W1"/>
    <mergeCell ref="X1:Y1"/>
    <mergeCell ref="Z1:AA1"/>
    <mergeCell ref="AB1:AC1"/>
    <mergeCell ref="K1:K2"/>
    <mergeCell ref="L1:L2"/>
    <mergeCell ref="M1:M2"/>
    <mergeCell ref="N1:O1"/>
    <mergeCell ref="AD1:AE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D00-000000000000}">
          <x14:formula1>
            <xm:f>Cennik!$A$4:$A488</xm:f>
          </x14:formula1>
          <xm:sqref>N4:P6 AL435:AL488 AJ435:AJ488 AH435:AH488 AF435:AF488 AD435:AD488 AB435:AB488 Z435:Z488 X435:X488 V435:V488 T435:T488 R435:R488 P488 N488 N487:P487 P463:P486 N463:N486 N462:P462 P437:P461 N437:N461 N436:P436 P435 N435 AL429:AL433 AJ429:AJ433 AH429:AH433 AF429:AF433 AD429:AD433 AB429:AB433 Z429:Z433 X429:X433 V429:V433 T429:T433 R429:R433 P429:P433 N429:N433 AL415:AL427 AJ415:AJ427 AH415:AH427 AF415:AF427 AD415:AD427 AB415:AB427 Z415:Z427 X415:X427 V415:V427 T415:T427 R415:R427 P415:P427 N415:N427 AL405:AL413 AJ405:AJ413 AH405:AH413 AF405:AF413 AD405:AD413 AB405:AB413 Z405:Z413 X405:X413 V405:V413 T405:T413 R405:R413 P405:P413 N405:N413 AL398:AL403 AJ398:AJ403 AH398:AH403 AF398:AF403 AD398:AD403 AB398:AB403 Z398:Z403 X398:X403 V398:V403 T398:T403 R398:R403 P398:P403 N398:N403 AL390:AL396 AJ390:AJ396 AH390:AH396 AF390:AF396 AD390:AD396 AB390:AB396 Z390:Z396 X390:X396 V390:V396 T390:T396 R390:R396 P390:P396 N390:N396 AL238:AL388 AJ238:AJ388 AH238:AH388 AF238:AF388 AD238:AD388 AB238:AB388 Z238:Z388 X238:X388 V238:V388 T238:T388 R238:R388 P383:P388 N383:N388 N380:P382 P373:P379 N373:N379 N372:P372 P365:P371 N365:N371 N364:P364 P357:P363 N357:N363 N356:P356 P349:P355 N349:N355 N346:P348 P339:P345 N339:N345 N338:P338 P331:P337 N331:N337 N330:P330 P323:P329 N323:N329 N322:P322 P315:P321 N315:N321 N312:P314 P303:P311 N303:N311 N302:P302 P293:P301 N293:N301 N292:P292 P283:P291 N283:N291 N282:P282 P273:P281 N273:N281 N270:P272 P261:P269 N261:N269 N260:P260 P241:P259 N241:N259 N238:P240 AL233:AL236 AJ233:AJ236 AH233:AH236 AF233:AF236 AD233:AD236 AB233:AB236 Z233:Z236 X233:X236 V233:V236 T233:T236 R233:R236 P233:P236 N233:N236 AL226:AL231 AJ226:AJ231 AH226:AH231 AF226:AF231 AD226:AD231 AB226:AB231 Z226:Z231 X226:X231 V226:V231 T226:T231 R226:R231 P226:P231 N226:N231 AL219:AL224 AJ219:AJ224 AH219:AH224 AF219:AF224 AD219:AD224 AB219:AB224 Z219:Z224 X219:X224 V219:V224 T219:T224 R219:R224 P219:P224 N219:N224 AL213:AL217 AJ213:AJ217 AH213:AH217 AF213:AF217 AD213:AD217 AB213:AB217 Z213:Z217 X213:X217 V213:V217 T213:T217 R213:R217 P213:P217 N213:N217 AL209:AL211 AJ209:AJ211 AH209:AH211 AF209:AF211 AD209:AD211 AB209:AB211 Z209:Z211 X209:X211 V209:V211 T209:T211 R209:R211 P209:P211 N209:N211 AL207 AJ207 AH207 AF207 AD207 AB207 Z207 X207 V207 T207 R207 P207 N207 AL205 AJ205 AH205 AF205 AD205 AB205 Z205 X205 V205 T205 R205 N205:P205 AL201:AL203 AJ201:AJ203 AH201:AH203 AF201:AF203 AD201:AD203 AB201:AB203 Z201:Z203 X201:X203 V201:V203 T201:T203 R201:R203 P201:P203 N201:N203 AL195:AL199 AJ195:AJ199 AH195:AH199 AF195:AF199 AD195:AD199 AB195:AB199 Z195:Z199 X195:X199 V195:V199 T195:T199 R195:R199 P195:P199 N195:N199 AL188:AL193 AJ188:AJ193 AH188:AH193 AF188:AF193 AD188:AD193 AB188:AB193 Z188:Z193 X188:X193 V188:V193 T188:T193 R188:R193 P188:P193 N188:N193 AL182:AL186 AJ182:AJ186 AH182:AH186 AF182:AF186 AD182:AD186 AB182:AB186 Z182:Z186 X182:X186 V182:V186 T182:T186 R182:R186 P182:P186 N182:N186 AL178:AL180 AJ178:AJ180 AH178:AH180 AF178:AF180 AD178:AD180 AB178:AB180 Z178:Z180 X178:X180 V178:V180 T178:T180 R178:R180 P178:P180 N178:N180 AL176 AJ176 AH176 AF176 AD176 AB176 Z176 X176 V176 T176 R176 N176:P176 AL172:AL174 AJ172:AJ174 AH172:AH174 AF172:AF174 AD172:AD174 AB172:AB174 Z172:Z174 X172:X174 V172:V174 T172:T174 R172:R174 P172:P174 N172:N174 AL165:AL170 AJ165:AJ170 AH165:AH170 AF165:AF170 AD165:AD170 AB165:AB170 Z165:Z170 X165:X170 V165:V170 T165:T170 R165:R170 P165:P170 N165:N170 AL156:AL163 AJ156:AJ163 AH156:AH163 AF156:AF163 AD156:AD163 AB156:AB163 Z156:Z163 X156:X163 V156:V163 T156:T163 R156:R163 P156:P163 N156:N163 AL148:AL154 AJ148:AJ154 AH148:AH154 AF148:AF154 AD148:AD154 AB148:AB154 Z148:Z154 X148:X154 V148:V154 T148:T154 R148:R154 P148:P154 N148:N154 AL142:AL146 AJ142:AJ146 AH142:AH146 AF142:AF146 AD142:AD146 AB142:AB146 Z142:Z146 X142:X146 V142:V146 T142:T146 R142:R146 P142:P146 N142:N146 AL140 AJ140 AH140 AF140 AD140 AB140 Z140 X140 V140 T140 R140 N140:P140 AL137:AL138 AJ137:AJ138 AH137:AH138 AF137:AF138 AD137:AD138 AB137:AB138 Z137:Z138 X137:X138 V137:V138 T137:T138 R137:R138 P137:P138 N137:N138 AL134:AL135 AJ134:AJ135 AH134:AH135 AF134:AF135 AD134:AD135 AB134:AB135 Z134:Z135 X134:X135 V134:V135 T134:T135 R134:R135 P134:P135 N134:N135 AL130:AL132 AJ130:AJ132 AH130:AH132 AF130:AF132 AD130:AD132 AB130:AB132 Z130:Z132 X130:X132 V130:V132 T130:T132 R130:R132 P130:P132 N130:N132 AL125:AL128 AJ125:AJ128 AH125:AH128 AF125:AF128 AD125:AD128 AB125:AB128 Z125:Z128 X125:X128 V125:V128 T125:T128 R125:R128 P125:P128 N125:N128 AL120:AL123 AJ120:AJ123 AH120:AH123 AF120:AF123 AD120:AD123 AB120:AB123 Z120:Z123 X120:X123 V120:V123 T120:T123 R120:R123 P120:P123 N120:N123 AL118 AJ118 AH118 AF118 AD118 AB118 Z118 X118 V118 T118 R118 N118:P118 AL114:AL116 AJ114:AJ116 AH114:AH116 AF114:AF116 AD114:AD116 AB114:AB116 Z114:Z116 X114:X116 V114:V116 T114:T116 R114:R116 P114:P116 N114:N116 AL110:AL112 AJ110:AJ112 AH110:AH112 AF110:AF112 AD110:AD112 AB110:AB112 Z110:Z112 X110:X112 V110:V112 T110:T112 R110:R112 P110:P112 N110:N112 AL102:AL108 AJ102:AJ108 AH102:AH108 AF102:AF108 AD102:AD108 AB102:AB108 Z102:Z108 X102:X108 V102:V108 T102:T108 R102:R108 P102:P108 N102:N108 AL93:AL100 AJ93:AJ100 AH93:AH100 AF93:AF100 AD93:AD100 AB93:AB100 Z93:Z100 X93:X100 V93:V100 T93:T100 R93:R100 P93:P100 N93:N100 AL87:AL91 AJ87:AJ91 AH87:AH91 AF87:AF91 AD87:AD91 AB87:AB91 Z87:Z91 X87:X91 V87:V91 T87:T91 R87:R91 P87:P91 N87:N91 AL85 AJ85 AH85 AF85 AD85 AB85 Z85 X85 V85 T85 R85 P85 N85 AL83 AJ83 AH83 AF83 AD83 AB83 Z83 X83 V83 T83 R83 N83:P83 AL80:AL81 AJ80:AJ81 AH80:AH81 AF80:AF81 AD80:AD81 AB80:AB81 Z80:Z81 X80:X81 V80:V81 T80:T81 R80:R81 P80:P81 N80:N81 AL76:AL78 AJ76:AJ78 AH76:AH78 AF76:AF78 AD76:AD78 AB76:AB78 Z76:Z78 X76:X78 V76:V78 T76:T78 R76:R78 P76:P78 N76:N78 AL71:AL74 AJ71:AJ74 AH71:AH74 AF71:AF74 AD71:AD74 AB71:AB74 Z71:Z74 X71:X74 V71:V74 T71:T74 R71:R74 P71:P74 N71:N74 AL64:AL69 AJ64:AJ69 AH64:AH69 AF64:AF69 AD64:AD69 AB64:AB69 Z64:Z69 X64:X69 V64:V69 T64:T69 R64:R69 P64:P69 N64:N69 AL60:AL62 AJ60:AJ62 AH60:AH62 AF60:AF62 AD60:AD62 AB60:AB62 Z60:Z62 X60:X62 V60:V62 T60:T62 R60:R62 P60:P62 N60:N62 AL58 AJ58 AH58 AF58 AD58 AB58 Z58 X58 V58 T58 R58 P58 N58 AL52:AL56 AJ52:AJ56 AH52:AH56 AF52:AF56 AD52:AD56 AB52:AB56 Z52:Z56 X52:X56 V52:V56 T52:T56 R52:R56 N56:P56 P52:P55 N52:N55 AL46:AL50 AJ46:AJ50 AH46:AH50 AF46:AF50 AD46:AD50 AB46:AB50 Z46:Z50 X46:X50 V46:V50 T46:T50 R46:R50 P46:P50 N46:N50 AL38:AL44 AJ38:AJ44 AH38:AH44 AF38:AF44 AD38:AD44 AB38:AB44 Z38:Z44 X38:X44 V38:V44 T38:T44 R38:R44 P38:P44 N38:N44 AL28:AL36 AJ28:AJ36 AH28:AH36 AF28:AF36 AD28:AD36 AB28:AB36 Z28:Z36 X28:X36 V28:V36 T28:T36 R28:R36 P28:P36 N28:N36 AL21:AL26 AJ21:AJ26 AH21:AH26 AF21:AF26 AD21:AD26 AB21:AB26 Z21:Z26 X21:X26 V21:V26 T21:T26 R21:R26 P21:P26 N21:N26 AL14:AL19 AJ14:AJ19 AH14:AH19 AF14:AF19 AD14:AD19 AB14:AB19 Z14:Z19 X14:X19 V14:V19 T14:T19 R14:R19 N19:P19 P15:P18 N15:N18 N14:P14 AL8:AL12 AJ8:AJ12 AH8:AH12 AF8:AF12 AD8:AD12 AB8:AB12 Z8:Z12 X8:X12 V8:V12 T8:T12 R8:R12 P8:P12 N8:N12 AL4:AL6 AJ4:AJ6 AH4:AH6 AF4:AF6 AD4:AD6 AB4:AB6 Z4:Z6 X4:X6 V4:V6 T4:T6 R4:R6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00"/>
    <outlinePr summaryBelow="0" summaryRight="0"/>
  </sheetPr>
  <dimension ref="A1:AP2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/>
  <cols>
    <col min="1" max="1" width="22.7109375" customWidth="1"/>
    <col min="2" max="2" width="34.85546875" customWidth="1"/>
    <col min="3" max="3" width="5" customWidth="1"/>
    <col min="4" max="4" width="7.42578125" customWidth="1"/>
    <col min="5" max="5" width="10.7109375" customWidth="1"/>
    <col min="6" max="6" width="11.28515625" customWidth="1"/>
    <col min="7" max="7" width="77.28515625" customWidth="1"/>
    <col min="8" max="8" width="14.7109375" customWidth="1"/>
    <col min="9" max="9" width="22.42578125" customWidth="1"/>
    <col min="10" max="10" width="16.5703125" customWidth="1"/>
    <col min="11" max="17" width="10.42578125" customWidth="1"/>
    <col min="18" max="18" width="12.7109375" customWidth="1"/>
    <col min="19" max="19" width="25.5703125" customWidth="1"/>
    <col min="20" max="20" width="5.5703125" customWidth="1"/>
    <col min="21" max="21" width="25.5703125" customWidth="1"/>
    <col min="22" max="22" width="5.5703125" customWidth="1"/>
    <col min="23" max="23" width="25.5703125" customWidth="1"/>
    <col min="24" max="24" width="5.5703125" customWidth="1"/>
    <col min="25" max="25" width="25.5703125" customWidth="1"/>
    <col min="26" max="26" width="5.5703125" customWidth="1"/>
    <col min="27" max="27" width="25.5703125" customWidth="1"/>
    <col min="28" max="28" width="5.5703125" customWidth="1"/>
    <col min="29" max="29" width="25.5703125" customWidth="1"/>
    <col min="30" max="30" width="5.5703125" customWidth="1"/>
    <col min="31" max="31" width="25.5703125" customWidth="1"/>
    <col min="32" max="32" width="5.5703125" customWidth="1"/>
    <col min="33" max="33" width="25.5703125" customWidth="1"/>
    <col min="34" max="34" width="5.5703125" customWidth="1"/>
    <col min="35" max="35" width="25.5703125" customWidth="1"/>
    <col min="36" max="36" width="5.5703125" customWidth="1"/>
    <col min="37" max="37" width="25.5703125" customWidth="1"/>
    <col min="38" max="38" width="5.5703125" customWidth="1"/>
    <col min="39" max="39" width="25.5703125" customWidth="1"/>
    <col min="40" max="40" width="5.5703125" customWidth="1"/>
    <col min="41" max="41" width="25.5703125" customWidth="1"/>
    <col min="42" max="42" width="5.5703125" customWidth="1"/>
  </cols>
  <sheetData>
    <row r="1" spans="1:42" ht="12.75">
      <c r="A1" s="1439" t="s">
        <v>12632</v>
      </c>
      <c r="B1" s="1439" t="s">
        <v>0</v>
      </c>
      <c r="C1" s="1418" t="s">
        <v>12519</v>
      </c>
      <c r="D1" s="1410" t="s">
        <v>13518</v>
      </c>
      <c r="E1" s="1433" t="s">
        <v>13519</v>
      </c>
      <c r="F1" s="1433" t="s">
        <v>13537</v>
      </c>
      <c r="G1" s="1441" t="s">
        <v>1</v>
      </c>
      <c r="H1" s="1441" t="s">
        <v>12637</v>
      </c>
      <c r="I1" s="1441" t="s">
        <v>8173</v>
      </c>
      <c r="J1" s="1441" t="s">
        <v>12538</v>
      </c>
      <c r="K1" s="1442" t="s">
        <v>13523</v>
      </c>
      <c r="L1" s="1443"/>
      <c r="M1" s="1443"/>
      <c r="N1" s="1443"/>
      <c r="O1" s="1444"/>
      <c r="P1" s="1441" t="s">
        <v>13517</v>
      </c>
      <c r="Q1" s="1441" t="s">
        <v>12</v>
      </c>
      <c r="R1" s="1441" t="s">
        <v>12634</v>
      </c>
      <c r="S1" s="1445" t="s">
        <v>12521</v>
      </c>
      <c r="T1" s="1357"/>
      <c r="U1" s="1446" t="s">
        <v>12522</v>
      </c>
      <c r="V1" s="1357"/>
      <c r="W1" s="1447" t="s">
        <v>12523</v>
      </c>
      <c r="X1" s="1357"/>
      <c r="Y1" s="1448" t="s">
        <v>12524</v>
      </c>
      <c r="Z1" s="1357"/>
      <c r="AA1" s="1449" t="s">
        <v>12525</v>
      </c>
      <c r="AB1" s="1357"/>
      <c r="AC1" s="1450" t="s">
        <v>12526</v>
      </c>
      <c r="AD1" s="1357"/>
      <c r="AE1" s="1451" t="s">
        <v>12527</v>
      </c>
      <c r="AF1" s="1357"/>
      <c r="AG1" s="1453" t="s">
        <v>12528</v>
      </c>
      <c r="AH1" s="1357"/>
      <c r="AI1" s="1454" t="s">
        <v>12529</v>
      </c>
      <c r="AJ1" s="1357"/>
      <c r="AK1" s="1455" t="s">
        <v>12530</v>
      </c>
      <c r="AL1" s="1357"/>
      <c r="AM1" s="1445" t="s">
        <v>12531</v>
      </c>
      <c r="AN1" s="1357"/>
      <c r="AO1" s="1446" t="s">
        <v>12532</v>
      </c>
      <c r="AP1" s="1357"/>
    </row>
    <row r="2" spans="1:42" ht="24" customHeight="1">
      <c r="A2" s="1440"/>
      <c r="B2" s="1440"/>
      <c r="C2" s="1440"/>
      <c r="D2" s="1440"/>
      <c r="E2" s="1440"/>
      <c r="F2" s="1440"/>
      <c r="G2" s="1440"/>
      <c r="H2" s="1440"/>
      <c r="I2" s="1440"/>
      <c r="J2" s="1440"/>
      <c r="K2" s="865" t="s">
        <v>13527</v>
      </c>
      <c r="L2" s="697" t="s">
        <v>13528</v>
      </c>
      <c r="M2" s="698" t="s">
        <v>15</v>
      </c>
      <c r="N2" s="865" t="s">
        <v>13529</v>
      </c>
      <c r="O2" s="697" t="s">
        <v>13530</v>
      </c>
      <c r="P2" s="1440"/>
      <c r="Q2" s="1440"/>
      <c r="R2" s="1440"/>
      <c r="S2" s="866" t="s">
        <v>0</v>
      </c>
      <c r="T2" s="866" t="s">
        <v>12538</v>
      </c>
      <c r="U2" s="867" t="s">
        <v>0</v>
      </c>
      <c r="V2" s="867" t="s">
        <v>12538</v>
      </c>
      <c r="W2" s="868" t="s">
        <v>0</v>
      </c>
      <c r="X2" s="868" t="s">
        <v>12538</v>
      </c>
      <c r="Y2" s="869" t="s">
        <v>0</v>
      </c>
      <c r="Z2" s="869" t="s">
        <v>12538</v>
      </c>
      <c r="AA2" s="870" t="s">
        <v>0</v>
      </c>
      <c r="AB2" s="870" t="s">
        <v>12538</v>
      </c>
      <c r="AC2" s="871" t="s">
        <v>0</v>
      </c>
      <c r="AD2" s="871" t="s">
        <v>12538</v>
      </c>
      <c r="AE2" s="872" t="s">
        <v>0</v>
      </c>
      <c r="AF2" s="872" t="s">
        <v>12538</v>
      </c>
      <c r="AG2" s="873" t="s">
        <v>0</v>
      </c>
      <c r="AH2" s="873" t="s">
        <v>12538</v>
      </c>
      <c r="AI2" s="874" t="s">
        <v>0</v>
      </c>
      <c r="AJ2" s="874" t="s">
        <v>12538</v>
      </c>
      <c r="AK2" s="875" t="s">
        <v>0</v>
      </c>
      <c r="AL2" s="875" t="s">
        <v>12538</v>
      </c>
      <c r="AM2" s="866" t="s">
        <v>0</v>
      </c>
      <c r="AN2" s="866" t="s">
        <v>12538</v>
      </c>
      <c r="AO2" s="867" t="s">
        <v>0</v>
      </c>
      <c r="AP2" s="867" t="s">
        <v>12538</v>
      </c>
    </row>
    <row r="3" spans="1:42" ht="12.75">
      <c r="A3" s="19"/>
      <c r="B3" s="19"/>
      <c r="C3" s="19"/>
      <c r="D3" s="19"/>
      <c r="E3" s="746"/>
      <c r="F3" s="746"/>
      <c r="G3" s="19"/>
      <c r="H3" s="19"/>
      <c r="I3" s="19"/>
      <c r="J3" s="19"/>
      <c r="K3" s="22"/>
      <c r="L3" s="21"/>
      <c r="M3" s="24"/>
      <c r="N3" s="22"/>
      <c r="O3" s="21"/>
      <c r="P3" s="19"/>
      <c r="Q3" s="19"/>
      <c r="R3" s="19"/>
      <c r="S3" s="19"/>
      <c r="T3" s="19"/>
      <c r="U3" s="19"/>
      <c r="V3" s="19"/>
      <c r="W3" s="876"/>
      <c r="X3" s="877"/>
      <c r="Y3" s="877"/>
      <c r="Z3" s="876"/>
      <c r="AA3" s="19"/>
      <c r="AB3" s="19"/>
      <c r="AC3" s="1452"/>
      <c r="AD3" s="1359"/>
      <c r="AE3" s="1359"/>
      <c r="AF3" s="1359"/>
      <c r="AG3" s="1359"/>
      <c r="AH3" s="1359"/>
      <c r="AI3" s="1359"/>
      <c r="AJ3" s="1359"/>
      <c r="AK3" s="1359"/>
      <c r="AL3" s="1359"/>
      <c r="AM3" s="1359"/>
      <c r="AN3" s="1359"/>
      <c r="AO3" s="1359"/>
      <c r="AP3" s="1357"/>
    </row>
    <row r="4" spans="1:42" ht="12.75">
      <c r="A4" s="831" t="s">
        <v>3299</v>
      </c>
      <c r="B4" s="878" t="s">
        <v>277</v>
      </c>
      <c r="C4" s="850">
        <v>1</v>
      </c>
      <c r="D4" s="82">
        <v>2</v>
      </c>
      <c r="E4" s="879" t="e">
        <f t="shared" ref="E4:E14" si="0">F4/J4</f>
        <v>#VALUE!</v>
      </c>
      <c r="F4" s="879" t="str">
        <f>IFERROR(VLOOKUP(S4,Cennik!$A$4:$B24, 2, FALSE()) * T4 + VLOOKUP(U4,Cennik!$A$4:$B24, 2, FALSE()) * V4 + VLOOKUP(W4,Cennik!$A$4:$B24, 2, FALSE()) * X4 + VLOOKUP(Y4,Cennik!$A$4:$B24, 2, FALSE()) * Z4 + VLOOKUP(AA4,Cennik!$A$4:$B24, 2, FALSE()) * AB4 + VLOOKUP(AC4,Cennik!$A$4:$B24, 2, FALSE()) * AD4 + VLOOKUP(AE4,Cennik!$A$4:$B24, 2, FALSE()) * AF4 + VLOOKUP(AG4,Cennik!$A$4:$B24, 2, FALSE()) * AH4 + VLOOKUP(AI4,Cennik!$A$4:$B24, 2, FALSE()) * AJ4 + VLOOKUP(AK4,Cennik!$A$4:$B24, 2, FALSE()) * AL4 + VLOOKUP(AM4,Cennik!$A$4:$B24, 2, FALSE()) * AN4 + VLOOKUP(AO4,Cennik!$A$4:$B24, 2, FALSE()) * AP4 + VLOOKUP("Stamina",Cennik!$A$4:$B24,2,FALSE()) * D4,"Brak wartości")</f>
        <v>Brak wartości</v>
      </c>
      <c r="G4" s="847" t="s">
        <v>278</v>
      </c>
      <c r="H4" s="847"/>
      <c r="I4" s="847"/>
      <c r="J4" s="847">
        <v>3</v>
      </c>
      <c r="K4" s="880" t="s">
        <v>48</v>
      </c>
      <c r="L4" s="881" t="s">
        <v>48</v>
      </c>
      <c r="M4" s="882" t="s">
        <v>48</v>
      </c>
      <c r="N4" s="880" t="s">
        <v>48</v>
      </c>
      <c r="O4" s="881" t="s">
        <v>48</v>
      </c>
      <c r="P4" s="847">
        <v>5</v>
      </c>
      <c r="Q4" s="672" t="s">
        <v>12806</v>
      </c>
      <c r="R4" s="672" t="s">
        <v>12665</v>
      </c>
      <c r="S4" s="184" t="s">
        <v>262</v>
      </c>
      <c r="T4" s="184">
        <v>1</v>
      </c>
      <c r="U4" s="677" t="s">
        <v>40</v>
      </c>
      <c r="V4" s="677"/>
      <c r="W4" s="675" t="s">
        <v>40</v>
      </c>
      <c r="X4" s="675"/>
      <c r="Y4" s="674" t="s">
        <v>40</v>
      </c>
      <c r="Z4" s="674"/>
      <c r="AA4" s="672" t="s">
        <v>40</v>
      </c>
      <c r="AB4" s="672"/>
      <c r="AC4" s="678" t="s">
        <v>40</v>
      </c>
      <c r="AD4" s="678"/>
      <c r="AE4" s="679" t="s">
        <v>40</v>
      </c>
      <c r="AF4" s="679"/>
      <c r="AG4" s="680" t="s">
        <v>40</v>
      </c>
      <c r="AH4" s="680"/>
      <c r="AI4" s="681" t="s">
        <v>40</v>
      </c>
      <c r="AJ4" s="681"/>
      <c r="AK4" s="18" t="s">
        <v>40</v>
      </c>
      <c r="AL4" s="18"/>
      <c r="AM4" s="184" t="s">
        <v>40</v>
      </c>
      <c r="AN4" s="184"/>
      <c r="AO4" s="677" t="s">
        <v>40</v>
      </c>
      <c r="AP4" s="677"/>
    </row>
    <row r="5" spans="1:42" ht="12.75">
      <c r="A5" s="831" t="s">
        <v>3299</v>
      </c>
      <c r="B5" s="761" t="s">
        <v>285</v>
      </c>
      <c r="C5" s="680">
        <v>1</v>
      </c>
      <c r="D5" s="18">
        <v>2</v>
      </c>
      <c r="E5" s="54" t="e">
        <f t="shared" si="0"/>
        <v>#VALUE!</v>
      </c>
      <c r="F5" s="54" t="str">
        <f>IFERROR(VLOOKUP(S5,Cennik!$A$4:$B24, 2, FALSE()) * T5 + VLOOKUP(U5,Cennik!$A$4:$B24, 2, FALSE()) * V5 + VLOOKUP(W5,Cennik!$A$4:$B24, 2, FALSE()) * X5 + VLOOKUP(Y5,Cennik!$A$4:$B24, 2, FALSE()) * Z5 + VLOOKUP(AA5,Cennik!$A$4:$B24, 2, FALSE()) * AB5 + VLOOKUP(AC5,Cennik!$A$4:$B24, 2, FALSE()) * AD5 + VLOOKUP(AE5,Cennik!$A$4:$B24, 2, FALSE()) * AF5 + VLOOKUP(AG5,Cennik!$A$4:$B24, 2, FALSE()) * AH5 + VLOOKUP(AI5,Cennik!$A$4:$B24, 2, FALSE()) * AJ5 + VLOOKUP(AK5,Cennik!$A$4:$B24, 2, FALSE()) * AL5 + VLOOKUP(AM5,Cennik!$A$4:$B24, 2, FALSE()) * AN5 + VLOOKUP(AO5,Cennik!$A$4:$B24, 2, FALSE()) * AP5 + VLOOKUP("Stamina",Cennik!$A$4:$B24,2,FALSE()) * D5,"Brak wartości")</f>
        <v>Brak wartości</v>
      </c>
      <c r="G5" s="847" t="s">
        <v>278</v>
      </c>
      <c r="H5" s="672"/>
      <c r="I5" s="672"/>
      <c r="J5" s="672">
        <v>2</v>
      </c>
      <c r="K5" s="880" t="s">
        <v>48</v>
      </c>
      <c r="L5" s="881" t="s">
        <v>48</v>
      </c>
      <c r="M5" s="882" t="s">
        <v>48</v>
      </c>
      <c r="N5" s="880" t="s">
        <v>48</v>
      </c>
      <c r="O5" s="881" t="s">
        <v>48</v>
      </c>
      <c r="P5" s="672">
        <v>5</v>
      </c>
      <c r="Q5" s="672" t="s">
        <v>12806</v>
      </c>
      <c r="R5" s="672" t="s">
        <v>12665</v>
      </c>
      <c r="S5" s="184" t="s">
        <v>252</v>
      </c>
      <c r="T5" s="184">
        <v>1</v>
      </c>
      <c r="U5" s="677" t="s">
        <v>40</v>
      </c>
      <c r="V5" s="677"/>
      <c r="W5" s="675" t="s">
        <v>40</v>
      </c>
      <c r="X5" s="675"/>
      <c r="Y5" s="674" t="s">
        <v>40</v>
      </c>
      <c r="Z5" s="674"/>
      <c r="AA5" s="672" t="s">
        <v>40</v>
      </c>
      <c r="AB5" s="672"/>
      <c r="AC5" s="678" t="s">
        <v>40</v>
      </c>
      <c r="AD5" s="678"/>
      <c r="AE5" s="679" t="s">
        <v>40</v>
      </c>
      <c r="AF5" s="679"/>
      <c r="AG5" s="680" t="s">
        <v>40</v>
      </c>
      <c r="AH5" s="680"/>
      <c r="AI5" s="681" t="s">
        <v>40</v>
      </c>
      <c r="AJ5" s="681"/>
      <c r="AK5" s="18" t="s">
        <v>40</v>
      </c>
      <c r="AL5" s="18"/>
      <c r="AM5" s="184" t="s">
        <v>40</v>
      </c>
      <c r="AN5" s="184"/>
      <c r="AO5" s="677" t="s">
        <v>40</v>
      </c>
      <c r="AP5" s="677"/>
    </row>
    <row r="6" spans="1:42" ht="12.75">
      <c r="A6" s="831" t="s">
        <v>3299</v>
      </c>
      <c r="B6" s="761" t="s">
        <v>289</v>
      </c>
      <c r="C6" s="680">
        <v>1</v>
      </c>
      <c r="D6" s="18">
        <v>8</v>
      </c>
      <c r="E6" s="54" t="e">
        <f t="shared" si="0"/>
        <v>#VALUE!</v>
      </c>
      <c r="F6" s="54" t="str">
        <f>IFERROR(VLOOKUP(S6,Cennik!$A$4:$B24, 2, FALSE()) * T6 + VLOOKUP(U6,Cennik!$A$4:$B24, 2, FALSE()) * V6 + VLOOKUP(W6,Cennik!$A$4:$B24, 2, FALSE()) * X6 + VLOOKUP(Y6,Cennik!$A$4:$B24, 2, FALSE()) * Z6 + VLOOKUP(AA6,Cennik!$A$4:$B24, 2, FALSE()) * AB6 + VLOOKUP(AC6,Cennik!$A$4:$B24, 2, FALSE()) * AD6 + VLOOKUP(AE6,Cennik!$A$4:$B24, 2, FALSE()) * AF6 + VLOOKUP(AG6,Cennik!$A$4:$B24, 2, FALSE()) * AH6 + VLOOKUP(AI6,Cennik!$A$4:$B24, 2, FALSE()) * AJ6 + VLOOKUP(AK6,Cennik!$A$4:$B24, 2, FALSE()) * AL6 + VLOOKUP(AM6,Cennik!$A$4:$B24, 2, FALSE()) * AN6 + VLOOKUP(AO6,Cennik!$A$4:$B24, 2, FALSE()) * AP6 + VLOOKUP("Stamina",Cennik!$A$4:$B24,2,FALSE()) * D6,"Brak wartości")</f>
        <v>Brak wartości</v>
      </c>
      <c r="G6" s="847" t="s">
        <v>13554</v>
      </c>
      <c r="H6" s="672"/>
      <c r="I6" s="672"/>
      <c r="J6" s="672">
        <v>1</v>
      </c>
      <c r="K6" s="880" t="s">
        <v>48</v>
      </c>
      <c r="L6" s="881" t="s">
        <v>48</v>
      </c>
      <c r="M6" s="882" t="s">
        <v>48</v>
      </c>
      <c r="N6" s="880" t="s">
        <v>48</v>
      </c>
      <c r="O6" s="881" t="s">
        <v>48</v>
      </c>
      <c r="P6" s="672">
        <v>10</v>
      </c>
      <c r="Q6" s="672" t="s">
        <v>12806</v>
      </c>
      <c r="R6" s="672" t="s">
        <v>12665</v>
      </c>
      <c r="S6" s="184" t="s">
        <v>262</v>
      </c>
      <c r="T6" s="184">
        <v>8</v>
      </c>
      <c r="U6" s="677" t="s">
        <v>40</v>
      </c>
      <c r="V6" s="677"/>
      <c r="W6" s="675" t="s">
        <v>40</v>
      </c>
      <c r="X6" s="675"/>
      <c r="Y6" s="674" t="s">
        <v>40</v>
      </c>
      <c r="Z6" s="674"/>
      <c r="AA6" s="672" t="s">
        <v>40</v>
      </c>
      <c r="AB6" s="672"/>
      <c r="AC6" s="678" t="s">
        <v>40</v>
      </c>
      <c r="AD6" s="678"/>
      <c r="AE6" s="679" t="s">
        <v>40</v>
      </c>
      <c r="AF6" s="679"/>
      <c r="AG6" s="680" t="s">
        <v>40</v>
      </c>
      <c r="AH6" s="680"/>
      <c r="AI6" s="681" t="s">
        <v>40</v>
      </c>
      <c r="AJ6" s="681"/>
      <c r="AK6" s="18" t="s">
        <v>40</v>
      </c>
      <c r="AL6" s="18"/>
      <c r="AM6" s="184" t="s">
        <v>40</v>
      </c>
      <c r="AN6" s="184"/>
      <c r="AO6" s="677" t="s">
        <v>40</v>
      </c>
      <c r="AP6" s="677"/>
    </row>
    <row r="7" spans="1:42" ht="12.75">
      <c r="A7" s="831" t="s">
        <v>3299</v>
      </c>
      <c r="B7" s="72" t="s">
        <v>298</v>
      </c>
      <c r="C7" s="680">
        <v>1</v>
      </c>
      <c r="D7" s="18">
        <v>5</v>
      </c>
      <c r="E7" s="54" t="e">
        <f t="shared" si="0"/>
        <v>#VALUE!</v>
      </c>
      <c r="F7" s="54" t="str">
        <f>IFERROR(VLOOKUP(S7,Cennik!$A$4:$B24, 2, FALSE()) * T7 + VLOOKUP(U7,Cennik!$A$4:$B24, 2, FALSE()) * V7 + VLOOKUP(W7,Cennik!$A$4:$B24, 2, FALSE()) * X7 + VLOOKUP(Y7,Cennik!$A$4:$B24, 2, FALSE()) * Z7 + VLOOKUP(AA7,Cennik!$A$4:$B24, 2, FALSE()) * AB7 + VLOOKUP(AC7,Cennik!$A$4:$B24, 2, FALSE()) * AD7 + VLOOKUP(AE7,Cennik!$A$4:$B24, 2, FALSE()) * AF7 + VLOOKUP(AG7,Cennik!$A$4:$B24, 2, FALSE()) * AH7 + VLOOKUP(AI7,Cennik!$A$4:$B24, 2, FALSE()) * AJ7 + VLOOKUP(AK7,Cennik!$A$4:$B24, 2, FALSE()) * AL7 + VLOOKUP(AM7,Cennik!$A$4:$B24, 2, FALSE()) * AN7 + VLOOKUP(AO7,Cennik!$A$4:$B24, 2, FALSE()) * AP7 + VLOOKUP("Stamina",Cennik!$A$4:$B24,2,FALSE()) * D7,"Brak wartości")</f>
        <v>Brak wartości</v>
      </c>
      <c r="G7" s="672" t="s">
        <v>299</v>
      </c>
      <c r="H7" s="672"/>
      <c r="I7" s="672"/>
      <c r="J7" s="672">
        <v>3</v>
      </c>
      <c r="K7" s="880" t="s">
        <v>48</v>
      </c>
      <c r="L7" s="881" t="s">
        <v>48</v>
      </c>
      <c r="M7" s="882" t="s">
        <v>48</v>
      </c>
      <c r="N7" s="880" t="s">
        <v>48</v>
      </c>
      <c r="O7" s="881" t="s">
        <v>48</v>
      </c>
      <c r="P7" s="672">
        <v>10</v>
      </c>
      <c r="Q7" s="672">
        <v>1</v>
      </c>
      <c r="R7" s="672" t="s">
        <v>12665</v>
      </c>
      <c r="S7" s="184" t="s">
        <v>257</v>
      </c>
      <c r="T7" s="184">
        <v>4</v>
      </c>
      <c r="U7" s="677" t="s">
        <v>40</v>
      </c>
      <c r="V7" s="677"/>
      <c r="W7" s="675" t="s">
        <v>40</v>
      </c>
      <c r="X7" s="675"/>
      <c r="Y7" s="674" t="s">
        <v>40</v>
      </c>
      <c r="Z7" s="674"/>
      <c r="AA7" s="672" t="s">
        <v>40</v>
      </c>
      <c r="AB7" s="672"/>
      <c r="AC7" s="678" t="s">
        <v>40</v>
      </c>
      <c r="AD7" s="678"/>
      <c r="AE7" s="679" t="s">
        <v>40</v>
      </c>
      <c r="AF7" s="679"/>
      <c r="AG7" s="680" t="s">
        <v>40</v>
      </c>
      <c r="AH7" s="680"/>
      <c r="AI7" s="681" t="s">
        <v>40</v>
      </c>
      <c r="AJ7" s="681"/>
      <c r="AK7" s="18" t="s">
        <v>40</v>
      </c>
      <c r="AL7" s="18"/>
      <c r="AM7" s="184" t="s">
        <v>40</v>
      </c>
      <c r="AN7" s="184"/>
      <c r="AO7" s="677" t="s">
        <v>40</v>
      </c>
      <c r="AP7" s="677"/>
    </row>
    <row r="8" spans="1:42" ht="12.75">
      <c r="A8" s="831" t="s">
        <v>3299</v>
      </c>
      <c r="B8" s="72" t="s">
        <v>303</v>
      </c>
      <c r="C8" s="680">
        <v>1</v>
      </c>
      <c r="D8" s="18">
        <v>5</v>
      </c>
      <c r="E8" s="54" t="e">
        <f t="shared" si="0"/>
        <v>#VALUE!</v>
      </c>
      <c r="F8" s="54" t="str">
        <f>IFERROR(VLOOKUP(S8,Cennik!$A$4:$B24, 2, FALSE()) * T8 + VLOOKUP(U8,Cennik!$A$4:$B24, 2, FALSE()) * V8 + VLOOKUP(W8,Cennik!$A$4:$B24, 2, FALSE()) * X8 + VLOOKUP(Y8,Cennik!$A$4:$B24, 2, FALSE()) * Z8 + VLOOKUP(AA8,Cennik!$A$4:$B24, 2, FALSE()) * AB8 + VLOOKUP(AC8,Cennik!$A$4:$B24, 2, FALSE()) * AD8 + VLOOKUP(AE8,Cennik!$A$4:$B24, 2, FALSE()) * AF8 + VLOOKUP(AG8,Cennik!$A$4:$B24, 2, FALSE()) * AH8 + VLOOKUP(AI8,Cennik!$A$4:$B24, 2, FALSE()) * AJ8 + VLOOKUP(AK8,Cennik!$A$4:$B24, 2, FALSE()) * AL8 + VLOOKUP(AM8,Cennik!$A$4:$B24, 2, FALSE()) * AN8 + VLOOKUP(AO8,Cennik!$A$4:$B24, 2, FALSE()) * AP8 + VLOOKUP("Stamina",Cennik!$A$4:$B24,2,FALSE()) * D8,"Brak wartości")</f>
        <v>Brak wartości</v>
      </c>
      <c r="G8" s="672" t="s">
        <v>304</v>
      </c>
      <c r="H8" s="672"/>
      <c r="I8" s="672"/>
      <c r="J8" s="672">
        <v>2</v>
      </c>
      <c r="K8" s="880" t="s">
        <v>48</v>
      </c>
      <c r="L8" s="881" t="s">
        <v>48</v>
      </c>
      <c r="M8" s="882" t="s">
        <v>48</v>
      </c>
      <c r="N8" s="880" t="s">
        <v>48</v>
      </c>
      <c r="O8" s="881" t="s">
        <v>48</v>
      </c>
      <c r="P8" s="672">
        <v>7</v>
      </c>
      <c r="Q8" s="672">
        <v>1</v>
      </c>
      <c r="R8" s="672" t="s">
        <v>12665</v>
      </c>
      <c r="S8" s="184" t="s">
        <v>257</v>
      </c>
      <c r="T8" s="184">
        <v>4</v>
      </c>
      <c r="U8" s="677" t="s">
        <v>40</v>
      </c>
      <c r="V8" s="677"/>
      <c r="W8" s="675" t="s">
        <v>40</v>
      </c>
      <c r="X8" s="675"/>
      <c r="Y8" s="674" t="s">
        <v>40</v>
      </c>
      <c r="Z8" s="674"/>
      <c r="AA8" s="672" t="s">
        <v>40</v>
      </c>
      <c r="AB8" s="672"/>
      <c r="AC8" s="678" t="s">
        <v>40</v>
      </c>
      <c r="AD8" s="678"/>
      <c r="AE8" s="679" t="s">
        <v>40</v>
      </c>
      <c r="AF8" s="679"/>
      <c r="AG8" s="680" t="s">
        <v>40</v>
      </c>
      <c r="AH8" s="680"/>
      <c r="AI8" s="681" t="s">
        <v>40</v>
      </c>
      <c r="AJ8" s="681"/>
      <c r="AK8" s="18" t="s">
        <v>40</v>
      </c>
      <c r="AL8" s="18"/>
      <c r="AM8" s="184" t="s">
        <v>40</v>
      </c>
      <c r="AN8" s="184"/>
      <c r="AO8" s="677" t="s">
        <v>40</v>
      </c>
      <c r="AP8" s="677"/>
    </row>
    <row r="9" spans="1:42" ht="12.75">
      <c r="A9" s="831" t="s">
        <v>3299</v>
      </c>
      <c r="B9" s="761" t="s">
        <v>308</v>
      </c>
      <c r="C9" s="680">
        <v>1</v>
      </c>
      <c r="D9" s="18">
        <v>2</v>
      </c>
      <c r="E9" s="54" t="e">
        <f t="shared" si="0"/>
        <v>#VALUE!</v>
      </c>
      <c r="F9" s="54" t="str">
        <f>IFERROR(VLOOKUP(S9,Cennik!$A$4:$B24, 2, FALSE()) * T9 + VLOOKUP(U9,Cennik!$A$4:$B24, 2, FALSE()) * V9 + VLOOKUP(W9,Cennik!$A$4:$B24, 2, FALSE()) * X9 + VLOOKUP(Y9,Cennik!$A$4:$B24, 2, FALSE()) * Z9 + VLOOKUP(AA9,Cennik!$A$4:$B24, 2, FALSE()) * AB9 + VLOOKUP(AC9,Cennik!$A$4:$B24, 2, FALSE()) * AD9 + VLOOKUP(AE9,Cennik!$A$4:$B24, 2, FALSE()) * AF9 + VLOOKUP(AG9,Cennik!$A$4:$B24, 2, FALSE()) * AH9 + VLOOKUP(AI9,Cennik!$A$4:$B24, 2, FALSE()) * AJ9 + VLOOKUP(AK9,Cennik!$A$4:$B24, 2, FALSE()) * AL9 + VLOOKUP(AM9,Cennik!$A$4:$B24, 2, FALSE()) * AN9 + VLOOKUP(AO9,Cennik!$A$4:$B24, 2, FALSE()) * AP9 + VLOOKUP("Stamina",Cennik!$A$4:$B24,2,FALSE()) * D9,"Brak wartości")</f>
        <v>Brak wartości</v>
      </c>
      <c r="G9" s="847" t="s">
        <v>278</v>
      </c>
      <c r="H9" s="672"/>
      <c r="I9" s="672"/>
      <c r="J9" s="672">
        <v>2</v>
      </c>
      <c r="K9" s="880" t="s">
        <v>48</v>
      </c>
      <c r="L9" s="881" t="s">
        <v>48</v>
      </c>
      <c r="M9" s="882" t="s">
        <v>48</v>
      </c>
      <c r="N9" s="880" t="s">
        <v>48</v>
      </c>
      <c r="O9" s="881" t="s">
        <v>48</v>
      </c>
      <c r="P9" s="672">
        <v>5</v>
      </c>
      <c r="Q9" s="672" t="s">
        <v>12806</v>
      </c>
      <c r="R9" s="672" t="s">
        <v>12665</v>
      </c>
      <c r="S9" s="184" t="s">
        <v>257</v>
      </c>
      <c r="T9" s="184">
        <v>1</v>
      </c>
      <c r="U9" s="677" t="s">
        <v>40</v>
      </c>
      <c r="V9" s="677"/>
      <c r="W9" s="675" t="s">
        <v>40</v>
      </c>
      <c r="X9" s="675"/>
      <c r="Y9" s="674" t="s">
        <v>40</v>
      </c>
      <c r="Z9" s="674"/>
      <c r="AA9" s="672" t="s">
        <v>40</v>
      </c>
      <c r="AB9" s="672"/>
      <c r="AC9" s="678" t="s">
        <v>40</v>
      </c>
      <c r="AD9" s="678"/>
      <c r="AE9" s="679" t="s">
        <v>40</v>
      </c>
      <c r="AF9" s="679"/>
      <c r="AG9" s="680" t="s">
        <v>40</v>
      </c>
      <c r="AH9" s="680"/>
      <c r="AI9" s="681" t="s">
        <v>40</v>
      </c>
      <c r="AJ9" s="681"/>
      <c r="AK9" s="18" t="s">
        <v>40</v>
      </c>
      <c r="AL9" s="18"/>
      <c r="AM9" s="184" t="s">
        <v>40</v>
      </c>
      <c r="AN9" s="184"/>
      <c r="AO9" s="677" t="s">
        <v>40</v>
      </c>
      <c r="AP9" s="677"/>
    </row>
    <row r="10" spans="1:42" ht="12.75">
      <c r="A10" s="831" t="s">
        <v>3299</v>
      </c>
      <c r="B10" s="761" t="s">
        <v>312</v>
      </c>
      <c r="C10" s="680">
        <v>1</v>
      </c>
      <c r="D10" s="18">
        <v>5</v>
      </c>
      <c r="E10" s="54" t="e">
        <f t="shared" si="0"/>
        <v>#VALUE!</v>
      </c>
      <c r="F10" s="54" t="str">
        <f>IFERROR(VLOOKUP(S10,Cennik!$A$4:$B24, 2, FALSE()) * T10 + VLOOKUP(U10,Cennik!$A$4:$B24, 2, FALSE()) * V10 + VLOOKUP(W10,Cennik!$A$4:$B24, 2, FALSE()) * X10 + VLOOKUP(Y10,Cennik!$A$4:$B24, 2, FALSE()) * Z10 + VLOOKUP(AA10,Cennik!$A$4:$B24, 2, FALSE()) * AB10 + VLOOKUP(AC10,Cennik!$A$4:$B24, 2, FALSE()) * AD10 + VLOOKUP(AE10,Cennik!$A$4:$B24, 2, FALSE()) * AF10 + VLOOKUP(AG10,Cennik!$A$4:$B24, 2, FALSE()) * AH10 + VLOOKUP(AI10,Cennik!$A$4:$B24, 2, FALSE()) * AJ10 + VLOOKUP(AK10,Cennik!$A$4:$B24, 2, FALSE()) * AL10 + VLOOKUP(AM10,Cennik!$A$4:$B24, 2, FALSE()) * AN10 + VLOOKUP(AO10,Cennik!$A$4:$B24, 2, FALSE()) * AP10 + VLOOKUP("Stamina",Cennik!$A$4:$B24,2,FALSE()) * D10,"Brak wartości")</f>
        <v>Brak wartości</v>
      </c>
      <c r="G10" s="672" t="s">
        <v>313</v>
      </c>
      <c r="H10" s="672"/>
      <c r="I10" s="672"/>
      <c r="J10" s="672">
        <v>1</v>
      </c>
      <c r="K10" s="880" t="s">
        <v>48</v>
      </c>
      <c r="L10" s="881" t="s">
        <v>48</v>
      </c>
      <c r="M10" s="882" t="s">
        <v>48</v>
      </c>
      <c r="N10" s="880" t="s">
        <v>48</v>
      </c>
      <c r="O10" s="881" t="s">
        <v>48</v>
      </c>
      <c r="P10" s="672">
        <v>10</v>
      </c>
      <c r="Q10" s="672">
        <v>1</v>
      </c>
      <c r="R10" s="672" t="s">
        <v>12665</v>
      </c>
      <c r="S10" s="184" t="s">
        <v>247</v>
      </c>
      <c r="T10" s="184">
        <v>3</v>
      </c>
      <c r="U10" s="677" t="s">
        <v>40</v>
      </c>
      <c r="V10" s="677"/>
      <c r="W10" s="675" t="s">
        <v>40</v>
      </c>
      <c r="X10" s="675"/>
      <c r="Y10" s="674" t="s">
        <v>40</v>
      </c>
      <c r="Z10" s="674"/>
      <c r="AA10" s="672" t="s">
        <v>40</v>
      </c>
      <c r="AB10" s="672"/>
      <c r="AC10" s="678" t="s">
        <v>40</v>
      </c>
      <c r="AD10" s="678"/>
      <c r="AE10" s="679" t="s">
        <v>40</v>
      </c>
      <c r="AF10" s="679"/>
      <c r="AG10" s="680" t="s">
        <v>40</v>
      </c>
      <c r="AH10" s="680"/>
      <c r="AI10" s="681" t="s">
        <v>40</v>
      </c>
      <c r="AJ10" s="681"/>
      <c r="AK10" s="18" t="s">
        <v>40</v>
      </c>
      <c r="AL10" s="18"/>
      <c r="AM10" s="184" t="s">
        <v>40</v>
      </c>
      <c r="AN10" s="184"/>
      <c r="AO10" s="677" t="s">
        <v>40</v>
      </c>
      <c r="AP10" s="677"/>
    </row>
    <row r="11" spans="1:42" ht="12.75">
      <c r="A11" s="831" t="s">
        <v>3299</v>
      </c>
      <c r="B11" s="883" t="s">
        <v>317</v>
      </c>
      <c r="C11" s="680">
        <v>0</v>
      </c>
      <c r="D11" s="18">
        <v>2</v>
      </c>
      <c r="E11" s="54" t="e">
        <f t="shared" si="0"/>
        <v>#VALUE!</v>
      </c>
      <c r="F11" s="54" t="str">
        <f>IFERROR(VLOOKUP(S11,Cennik!$A$4:$B24, 2, FALSE()) * T11 + VLOOKUP(U11,Cennik!$A$4:$B24, 2, FALSE()) * V11 + VLOOKUP(W11,Cennik!$A$4:$B24, 2, FALSE()) * X11 + VLOOKUP(Y11,Cennik!$A$4:$B24, 2, FALSE()) * Z11 + VLOOKUP(AA11,Cennik!$A$4:$B24, 2, FALSE()) * AB11 + VLOOKUP(AC11,Cennik!$A$4:$B24, 2, FALSE()) * AD11 + VLOOKUP(AE11,Cennik!$A$4:$B24, 2, FALSE()) * AF11 + VLOOKUP(AG11,Cennik!$A$4:$B24, 2, FALSE()) * AH11 + VLOOKUP(AI11,Cennik!$A$4:$B24, 2, FALSE()) * AJ11 + VLOOKUP(AK11,Cennik!$A$4:$B24, 2, FALSE()) * AL11 + VLOOKUP(AM11,Cennik!$A$4:$B24, 2, FALSE()) * AN11 + VLOOKUP(AO11,Cennik!$A$4:$B24, 2, FALSE()) * AP11 + VLOOKUP("Stamina",Cennik!$A$4:$B24,2,FALSE()) * D11,"Brak wartości")</f>
        <v>Brak wartości</v>
      </c>
      <c r="G11" s="847" t="s">
        <v>278</v>
      </c>
      <c r="H11" s="672"/>
      <c r="I11" s="672"/>
      <c r="J11" s="672">
        <v>2</v>
      </c>
      <c r="K11" s="880" t="s">
        <v>48</v>
      </c>
      <c r="L11" s="881" t="s">
        <v>48</v>
      </c>
      <c r="M11" s="882" t="s">
        <v>48</v>
      </c>
      <c r="N11" s="880" t="s">
        <v>48</v>
      </c>
      <c r="O11" s="881" t="s">
        <v>48</v>
      </c>
      <c r="P11" s="672">
        <v>5</v>
      </c>
      <c r="Q11" s="672" t="s">
        <v>12806</v>
      </c>
      <c r="R11" s="672" t="s">
        <v>12665</v>
      </c>
      <c r="S11" s="184" t="s">
        <v>247</v>
      </c>
      <c r="T11" s="184">
        <v>1</v>
      </c>
      <c r="U11" s="677" t="s">
        <v>40</v>
      </c>
      <c r="V11" s="677"/>
      <c r="W11" s="675" t="s">
        <v>40</v>
      </c>
      <c r="X11" s="675"/>
      <c r="Y11" s="674" t="s">
        <v>40</v>
      </c>
      <c r="Z11" s="674"/>
      <c r="AA11" s="672" t="s">
        <v>40</v>
      </c>
      <c r="AB11" s="672"/>
      <c r="AC11" s="678" t="s">
        <v>40</v>
      </c>
      <c r="AD11" s="678"/>
      <c r="AE11" s="679" t="s">
        <v>40</v>
      </c>
      <c r="AF11" s="679"/>
      <c r="AG11" s="680" t="s">
        <v>40</v>
      </c>
      <c r="AH11" s="680"/>
      <c r="AI11" s="681" t="s">
        <v>40</v>
      </c>
      <c r="AJ11" s="681"/>
      <c r="AK11" s="18" t="s">
        <v>40</v>
      </c>
      <c r="AL11" s="18"/>
      <c r="AM11" s="184" t="s">
        <v>40</v>
      </c>
      <c r="AN11" s="184"/>
      <c r="AO11" s="677" t="s">
        <v>40</v>
      </c>
      <c r="AP11" s="677"/>
    </row>
    <row r="12" spans="1:42" ht="12.75">
      <c r="A12" s="831" t="s">
        <v>3299</v>
      </c>
      <c r="B12" s="296" t="s">
        <v>321</v>
      </c>
      <c r="C12" s="168">
        <v>2</v>
      </c>
      <c r="D12" s="5">
        <v>2</v>
      </c>
      <c r="E12" s="34" t="e">
        <f t="shared" si="0"/>
        <v>#VALUE!</v>
      </c>
      <c r="F12" s="34" t="str">
        <f>IFERROR(VLOOKUP(S12,Cennik!$A$4:$B24, 2, FALSE()) * T12 + VLOOKUP(U12,Cennik!$A$4:$B24, 2, FALSE()) * V12 + VLOOKUP(W12,Cennik!$A$4:$B24, 2, FALSE()) * X12 + VLOOKUP(Y12,Cennik!$A$4:$B24, 2, FALSE()) * Z12 + VLOOKUP(AA12,Cennik!$A$4:$B24, 2, FALSE()) * AB12 + VLOOKUP(AC12,Cennik!$A$4:$B24, 2, FALSE()) * AD12 + VLOOKUP(AE12,Cennik!$A$4:$B24, 2, FALSE()) * AF12 + VLOOKUP(AG12,Cennik!$A$4:$B24, 2, FALSE()) * AH12 + VLOOKUP(AI12,Cennik!$A$4:$B24, 2, FALSE()) * AJ12 + VLOOKUP(AK12,Cennik!$A$4:$B24, 2, FALSE()) * AL12 + VLOOKUP(AM12,Cennik!$A$4:$B24, 2, FALSE()) * AN12 + VLOOKUP(AO12,Cennik!$A$4:$B24, 2, FALSE()) * AP12 + VLOOKUP("Stamina",Cennik!$A$4:$B24,2,FALSE()) * D12,"Brak wartości")</f>
        <v>Brak wartości</v>
      </c>
      <c r="G12" s="884" t="s">
        <v>278</v>
      </c>
      <c r="H12" s="165"/>
      <c r="I12" s="180"/>
      <c r="J12" s="165">
        <v>2</v>
      </c>
      <c r="K12" s="880" t="s">
        <v>48</v>
      </c>
      <c r="L12" s="881" t="s">
        <v>48</v>
      </c>
      <c r="M12" s="882" t="s">
        <v>48</v>
      </c>
      <c r="N12" s="880" t="s">
        <v>48</v>
      </c>
      <c r="O12" s="881" t="s">
        <v>48</v>
      </c>
      <c r="P12" s="165">
        <v>5</v>
      </c>
      <c r="Q12" s="672" t="s">
        <v>12806</v>
      </c>
      <c r="R12" s="165" t="s">
        <v>12665</v>
      </c>
      <c r="S12" s="161" t="s">
        <v>267</v>
      </c>
      <c r="T12" s="161">
        <v>1</v>
      </c>
      <c r="U12" s="162" t="s">
        <v>40</v>
      </c>
      <c r="V12" s="198"/>
      <c r="W12" s="163" t="s">
        <v>40</v>
      </c>
      <c r="X12" s="199"/>
      <c r="Y12" s="164" t="s">
        <v>40</v>
      </c>
      <c r="Z12" s="200"/>
      <c r="AA12" s="165" t="s">
        <v>40</v>
      </c>
      <c r="AB12" s="180"/>
      <c r="AC12" s="166" t="s">
        <v>40</v>
      </c>
      <c r="AD12" s="181"/>
      <c r="AE12" s="167" t="s">
        <v>40</v>
      </c>
      <c r="AF12" s="182"/>
      <c r="AG12" s="168" t="s">
        <v>40</v>
      </c>
      <c r="AH12" s="201"/>
      <c r="AI12" s="169" t="s">
        <v>40</v>
      </c>
      <c r="AJ12" s="202"/>
      <c r="AK12" s="5" t="s">
        <v>40</v>
      </c>
      <c r="AL12" s="37"/>
      <c r="AM12" s="161" t="s">
        <v>40</v>
      </c>
      <c r="AN12" s="197"/>
      <c r="AO12" s="162" t="s">
        <v>40</v>
      </c>
      <c r="AP12" s="198"/>
    </row>
    <row r="13" spans="1:42" ht="12.75">
      <c r="A13" s="831" t="s">
        <v>3299</v>
      </c>
      <c r="B13" s="296" t="s">
        <v>325</v>
      </c>
      <c r="C13" s="680">
        <v>2</v>
      </c>
      <c r="D13" s="18">
        <v>5</v>
      </c>
      <c r="E13" s="54" t="e">
        <f t="shared" si="0"/>
        <v>#VALUE!</v>
      </c>
      <c r="F13" s="54" t="str">
        <f>IFERROR(VLOOKUP(S13,Cennik!$A$4:$B24, 2, FALSE()) * T13 + VLOOKUP(U13,Cennik!$A$4:$B24, 2, FALSE()) * V13 + VLOOKUP(W13,Cennik!$A$4:$B24, 2, FALSE()) * X13 + VLOOKUP(Y13,Cennik!$A$4:$B24, 2, FALSE()) * Z13 + VLOOKUP(AA13,Cennik!$A$4:$B24, 2, FALSE()) * AB13 + VLOOKUP(AC13,Cennik!$A$4:$B24, 2, FALSE()) * AD13 + VLOOKUP(AE13,Cennik!$A$4:$B24, 2, FALSE()) * AF13 + VLOOKUP(AG13,Cennik!$A$4:$B24, 2, FALSE()) * AH13 + VLOOKUP(AI13,Cennik!$A$4:$B24, 2, FALSE()) * AJ13 + VLOOKUP(AK13,Cennik!$A$4:$B24, 2, FALSE()) * AL13 + VLOOKUP(AM13,Cennik!$A$4:$B24, 2, FALSE()) * AN13 + VLOOKUP(AO13,Cennik!$A$4:$B24, 2, FALSE()) * AP13 + VLOOKUP("Stamina",Cennik!$A$4:$B24,2,FALSE()) * D13,"Brak wartości")</f>
        <v>Brak wartości</v>
      </c>
      <c r="G13" s="672" t="s">
        <v>326</v>
      </c>
      <c r="H13" s="672"/>
      <c r="I13" s="672"/>
      <c r="J13" s="672">
        <v>3</v>
      </c>
      <c r="K13" s="880" t="s">
        <v>48</v>
      </c>
      <c r="L13" s="881" t="s">
        <v>48</v>
      </c>
      <c r="M13" s="882" t="s">
        <v>48</v>
      </c>
      <c r="N13" s="880" t="s">
        <v>48</v>
      </c>
      <c r="O13" s="881" t="s">
        <v>48</v>
      </c>
      <c r="P13" s="672">
        <v>10</v>
      </c>
      <c r="Q13" s="885">
        <v>45662</v>
      </c>
      <c r="R13" s="672" t="s">
        <v>12665</v>
      </c>
      <c r="S13" s="184" t="s">
        <v>348</v>
      </c>
      <c r="T13" s="184">
        <v>4</v>
      </c>
      <c r="U13" s="677" t="s">
        <v>40</v>
      </c>
      <c r="V13" s="677"/>
      <c r="W13" s="675" t="s">
        <v>40</v>
      </c>
      <c r="X13" s="675"/>
      <c r="Y13" s="674" t="s">
        <v>40</v>
      </c>
      <c r="Z13" s="674"/>
      <c r="AA13" s="672" t="s">
        <v>40</v>
      </c>
      <c r="AB13" s="672"/>
      <c r="AC13" s="678" t="s">
        <v>40</v>
      </c>
      <c r="AD13" s="678"/>
      <c r="AE13" s="679" t="s">
        <v>40</v>
      </c>
      <c r="AF13" s="679"/>
      <c r="AG13" s="680" t="s">
        <v>40</v>
      </c>
      <c r="AH13" s="680"/>
      <c r="AI13" s="681" t="s">
        <v>40</v>
      </c>
      <c r="AJ13" s="681"/>
      <c r="AK13" s="18" t="s">
        <v>40</v>
      </c>
      <c r="AL13" s="18"/>
      <c r="AM13" s="184" t="s">
        <v>40</v>
      </c>
      <c r="AN13" s="184"/>
      <c r="AO13" s="677" t="s">
        <v>40</v>
      </c>
      <c r="AP13" s="677"/>
    </row>
    <row r="14" spans="1:42" ht="12.75">
      <c r="A14" s="831" t="s">
        <v>3299</v>
      </c>
      <c r="B14" s="886" t="s">
        <v>330</v>
      </c>
      <c r="C14" s="680">
        <v>3</v>
      </c>
      <c r="D14" s="18">
        <v>2</v>
      </c>
      <c r="E14" s="54" t="e">
        <f t="shared" si="0"/>
        <v>#VALUE!</v>
      </c>
      <c r="F14" s="54" t="str">
        <f>IFERROR(VLOOKUP(S14,Cennik!$A$4:$B24, 2, FALSE()) * T14 + VLOOKUP(U14,Cennik!$A$4:$B24, 2, FALSE()) * V14 + VLOOKUP(W14,Cennik!$A$4:$B24, 2, FALSE()) * X14 + VLOOKUP(Y14,Cennik!$A$4:$B24, 2, FALSE()) * Z14 + VLOOKUP(AA14,Cennik!$A$4:$B24, 2, FALSE()) * AB14 + VLOOKUP(AC14,Cennik!$A$4:$B24, 2, FALSE()) * AD14 + VLOOKUP(AE14,Cennik!$A$4:$B24, 2, FALSE()) * AF14 + VLOOKUP(AG14,Cennik!$A$4:$B24, 2, FALSE()) * AH14 + VLOOKUP(AI14,Cennik!$A$4:$B24, 2, FALSE()) * AJ14 + VLOOKUP(AK14,Cennik!$A$4:$B24, 2, FALSE()) * AL14 + VLOOKUP(AM14,Cennik!$A$4:$B24, 2, FALSE()) * AN14 + VLOOKUP(AO14,Cennik!$A$4:$B24, 2, FALSE()) * AP14 + VLOOKUP("Stamina",Cennik!$A$4:$B24,2,FALSE()) * D14,"Brak wartości")</f>
        <v>Brak wartości</v>
      </c>
      <c r="G14" s="847" t="s">
        <v>278</v>
      </c>
      <c r="H14" s="672"/>
      <c r="I14" s="672"/>
      <c r="J14" s="672">
        <v>2</v>
      </c>
      <c r="K14" s="880" t="s">
        <v>48</v>
      </c>
      <c r="L14" s="881" t="s">
        <v>48</v>
      </c>
      <c r="M14" s="882" t="s">
        <v>48</v>
      </c>
      <c r="N14" s="880" t="s">
        <v>48</v>
      </c>
      <c r="O14" s="881" t="s">
        <v>48</v>
      </c>
      <c r="P14" s="672">
        <v>5</v>
      </c>
      <c r="Q14" s="672" t="s">
        <v>12806</v>
      </c>
      <c r="R14" s="672" t="s">
        <v>12665</v>
      </c>
      <c r="S14" s="184" t="s">
        <v>272</v>
      </c>
      <c r="T14" s="184">
        <v>1</v>
      </c>
      <c r="U14" s="677" t="s">
        <v>40</v>
      </c>
      <c r="V14" s="677"/>
      <c r="W14" s="675" t="s">
        <v>40</v>
      </c>
      <c r="X14" s="675"/>
      <c r="Y14" s="674" t="s">
        <v>40</v>
      </c>
      <c r="Z14" s="674"/>
      <c r="AA14" s="672" t="s">
        <v>40</v>
      </c>
      <c r="AB14" s="672"/>
      <c r="AC14" s="678" t="s">
        <v>40</v>
      </c>
      <c r="AD14" s="678"/>
      <c r="AE14" s="679" t="s">
        <v>40</v>
      </c>
      <c r="AF14" s="679"/>
      <c r="AG14" s="680" t="s">
        <v>40</v>
      </c>
      <c r="AH14" s="680"/>
      <c r="AI14" s="681" t="s">
        <v>40</v>
      </c>
      <c r="AJ14" s="681"/>
      <c r="AK14" s="18" t="s">
        <v>40</v>
      </c>
      <c r="AL14" s="18"/>
      <c r="AM14" s="184" t="s">
        <v>40</v>
      </c>
      <c r="AN14" s="184"/>
      <c r="AO14" s="677" t="s">
        <v>40</v>
      </c>
      <c r="AP14" s="677"/>
    </row>
    <row r="15" spans="1:42" ht="12.75">
      <c r="A15" s="19"/>
      <c r="B15" s="19"/>
      <c r="C15" s="19"/>
      <c r="D15" s="19"/>
      <c r="E15" s="746"/>
      <c r="F15" s="746"/>
      <c r="G15" s="19"/>
      <c r="H15" s="19"/>
      <c r="I15" s="19"/>
      <c r="J15" s="19"/>
      <c r="K15" s="22"/>
      <c r="L15" s="21"/>
      <c r="M15" s="24"/>
      <c r="N15" s="22"/>
      <c r="O15" s="21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</row>
    <row r="16" spans="1:42" ht="12.75">
      <c r="A16" s="831" t="s">
        <v>3224</v>
      </c>
      <c r="B16" s="762" t="s">
        <v>11776</v>
      </c>
      <c r="C16" s="680">
        <v>1</v>
      </c>
      <c r="D16" s="18">
        <v>10</v>
      </c>
      <c r="E16" s="54" t="e">
        <f t="shared" ref="E16:E17" si="1">F16/J16</f>
        <v>#VALUE!</v>
      </c>
      <c r="F16" s="54" t="str">
        <f>IFERROR(VLOOKUP(S16,Cennik!$A$4:$B24, 2, FALSE()) * T16 + VLOOKUP(U16,Cennik!$A$4:$B24, 2, FALSE()) * V16 + VLOOKUP(W16,Cennik!$A$4:$B24, 2, FALSE()) * X16 + VLOOKUP(Y16,Cennik!$A$4:$B24, 2, FALSE()) * Z16 + VLOOKUP(AA16,Cennik!$A$4:$B24, 2, FALSE()) * AB16 + VLOOKUP(AC16,Cennik!$A$4:$B24, 2, FALSE()) * AD16 + VLOOKUP(AE16,Cennik!$A$4:$B24, 2, FALSE()) * AF16 + VLOOKUP(AG16,Cennik!$A$4:$B24, 2, FALSE()) * AH16 + VLOOKUP(AI16,Cennik!$A$4:$B24, 2, FALSE()) * AJ16 + VLOOKUP(AK16,Cennik!$A$4:$B24, 2, FALSE()) * AL16 + VLOOKUP(AM16,Cennik!$A$4:$B24, 2, FALSE()) * AN16 + VLOOKUP(AO16,Cennik!$A$4:$B24, 2, FALSE()) * AP16 + VLOOKUP("Stamina",Cennik!$A$4:$B24,2,FALSE()) * D16,"Brak wartości")</f>
        <v>Brak wartości</v>
      </c>
      <c r="G16" s="672" t="s">
        <v>334</v>
      </c>
      <c r="H16" s="672"/>
      <c r="I16" s="672"/>
      <c r="J16" s="672">
        <v>3</v>
      </c>
      <c r="K16" s="880" t="s">
        <v>48</v>
      </c>
      <c r="L16" s="881" t="s">
        <v>48</v>
      </c>
      <c r="M16" s="882" t="s">
        <v>48</v>
      </c>
      <c r="N16" s="880" t="s">
        <v>48</v>
      </c>
      <c r="O16" s="881" t="s">
        <v>48</v>
      </c>
      <c r="P16" s="672">
        <v>10</v>
      </c>
      <c r="Q16" s="672" t="s">
        <v>1981</v>
      </c>
      <c r="R16" s="672" t="s">
        <v>12665</v>
      </c>
      <c r="S16" s="184" t="s">
        <v>1038</v>
      </c>
      <c r="T16" s="184">
        <v>3</v>
      </c>
      <c r="U16" s="677" t="s">
        <v>40</v>
      </c>
      <c r="V16" s="677"/>
      <c r="W16" s="675" t="s">
        <v>40</v>
      </c>
      <c r="X16" s="675"/>
      <c r="Y16" s="674" t="s">
        <v>40</v>
      </c>
      <c r="Z16" s="674"/>
      <c r="AA16" s="672" t="s">
        <v>40</v>
      </c>
      <c r="AB16" s="672"/>
      <c r="AC16" s="678" t="s">
        <v>40</v>
      </c>
      <c r="AD16" s="678"/>
      <c r="AE16" s="679" t="s">
        <v>40</v>
      </c>
      <c r="AF16" s="679"/>
      <c r="AG16" s="680" t="s">
        <v>40</v>
      </c>
      <c r="AH16" s="680"/>
      <c r="AI16" s="681" t="s">
        <v>40</v>
      </c>
      <c r="AJ16" s="681"/>
      <c r="AK16" s="18" t="s">
        <v>40</v>
      </c>
      <c r="AL16" s="18"/>
      <c r="AM16" s="184" t="s">
        <v>40</v>
      </c>
      <c r="AN16" s="184"/>
      <c r="AO16" s="677" t="s">
        <v>40</v>
      </c>
      <c r="AP16" s="677"/>
    </row>
    <row r="17" spans="1:42" ht="12.75">
      <c r="A17" s="831" t="s">
        <v>3224</v>
      </c>
      <c r="B17" s="762" t="s">
        <v>338</v>
      </c>
      <c r="C17" s="680">
        <v>1</v>
      </c>
      <c r="D17" s="18">
        <v>10</v>
      </c>
      <c r="E17" s="54" t="e">
        <f t="shared" si="1"/>
        <v>#VALUE!</v>
      </c>
      <c r="F17" s="54" t="str">
        <f>IFERROR(VLOOKUP(S17,Cennik!$A$4:$B24, 2, FALSE()) * T17 + VLOOKUP(U17,Cennik!$A$4:$B24, 2, FALSE()) * V17 + VLOOKUP(W17,Cennik!$A$4:$B24, 2, FALSE()) * X17 + VLOOKUP(Y17,Cennik!$A$4:$B24, 2, FALSE()) * Z17 + VLOOKUP(AA17,Cennik!$A$4:$B24, 2, FALSE()) * AB17 + VLOOKUP(AC17,Cennik!$A$4:$B24, 2, FALSE()) * AD17 + VLOOKUP(AE17,Cennik!$A$4:$B24, 2, FALSE()) * AF17 + VLOOKUP(AG17,Cennik!$A$4:$B24, 2, FALSE()) * AH17 + VLOOKUP(AI17,Cennik!$A$4:$B24, 2, FALSE()) * AJ17 + VLOOKUP(AK17,Cennik!$A$4:$B24, 2, FALSE()) * AL17 + VLOOKUP(AM17,Cennik!$A$4:$B24, 2, FALSE()) * AN17 + VLOOKUP(AO17,Cennik!$A$4:$B24, 2, FALSE()) * AP17 + VLOOKUP("Stamina",Cennik!$A$4:$B24,2,FALSE()) * D17,"Brak wartości")</f>
        <v>Brak wartości</v>
      </c>
      <c r="G17" s="672" t="s">
        <v>339</v>
      </c>
      <c r="H17" s="672"/>
      <c r="I17" s="672"/>
      <c r="J17" s="672">
        <v>3</v>
      </c>
      <c r="K17" s="880" t="s">
        <v>48</v>
      </c>
      <c r="L17" s="881" t="s">
        <v>48</v>
      </c>
      <c r="M17" s="882" t="s">
        <v>48</v>
      </c>
      <c r="N17" s="880" t="s">
        <v>48</v>
      </c>
      <c r="O17" s="881" t="s">
        <v>48</v>
      </c>
      <c r="P17" s="672">
        <v>10</v>
      </c>
      <c r="Q17" s="672" t="s">
        <v>1981</v>
      </c>
      <c r="R17" s="672" t="s">
        <v>12665</v>
      </c>
      <c r="S17" s="184" t="s">
        <v>262</v>
      </c>
      <c r="T17" s="184">
        <v>4</v>
      </c>
      <c r="U17" s="677" t="s">
        <v>40</v>
      </c>
      <c r="V17" s="677"/>
      <c r="W17" s="675" t="s">
        <v>40</v>
      </c>
      <c r="X17" s="675"/>
      <c r="Y17" s="674" t="s">
        <v>40</v>
      </c>
      <c r="Z17" s="674"/>
      <c r="AA17" s="672" t="s">
        <v>40</v>
      </c>
      <c r="AB17" s="672"/>
      <c r="AC17" s="678" t="s">
        <v>40</v>
      </c>
      <c r="AD17" s="678"/>
      <c r="AE17" s="679" t="s">
        <v>40</v>
      </c>
      <c r="AF17" s="679"/>
      <c r="AG17" s="680" t="s">
        <v>40</v>
      </c>
      <c r="AH17" s="680"/>
      <c r="AI17" s="681" t="s">
        <v>40</v>
      </c>
      <c r="AJ17" s="681"/>
      <c r="AK17" s="18" t="s">
        <v>40</v>
      </c>
      <c r="AL17" s="18"/>
      <c r="AM17" s="184" t="s">
        <v>40</v>
      </c>
      <c r="AN17" s="184"/>
      <c r="AO17" s="677" t="s">
        <v>40</v>
      </c>
      <c r="AP17" s="677"/>
    </row>
    <row r="18" spans="1:42" ht="12.75">
      <c r="A18" s="19"/>
      <c r="B18" s="19"/>
      <c r="C18" s="19"/>
      <c r="D18" s="19"/>
      <c r="E18" s="746"/>
      <c r="F18" s="746"/>
      <c r="G18" s="19"/>
      <c r="H18" s="19"/>
      <c r="I18" s="19"/>
      <c r="J18" s="19"/>
      <c r="K18" s="22"/>
      <c r="L18" s="21"/>
      <c r="M18" s="24"/>
      <c r="N18" s="22"/>
      <c r="O18" s="21"/>
      <c r="P18" s="19"/>
      <c r="Q18" s="19"/>
      <c r="R18" s="19"/>
      <c r="S18" s="19"/>
      <c r="T18" s="19"/>
      <c r="U18" s="19"/>
      <c r="V18" s="19"/>
      <c r="W18" s="876"/>
      <c r="X18" s="877"/>
      <c r="Y18" s="877"/>
      <c r="Z18" s="876"/>
      <c r="AA18" s="19"/>
      <c r="AB18" s="19"/>
      <c r="AC18" s="1452"/>
      <c r="AD18" s="1359"/>
      <c r="AE18" s="1359"/>
      <c r="AF18" s="1359"/>
      <c r="AG18" s="1359"/>
      <c r="AH18" s="1359"/>
      <c r="AI18" s="1359"/>
      <c r="AJ18" s="1359"/>
      <c r="AK18" s="1359"/>
      <c r="AL18" s="1359"/>
      <c r="AM18" s="1359"/>
      <c r="AN18" s="1359"/>
      <c r="AO18" s="1359"/>
      <c r="AP18" s="1357"/>
    </row>
    <row r="19" spans="1:42" ht="12.75">
      <c r="A19" s="831" t="s">
        <v>3228</v>
      </c>
      <c r="B19" s="762" t="s">
        <v>343</v>
      </c>
      <c r="C19" s="680">
        <v>1</v>
      </c>
      <c r="D19" s="18">
        <v>5</v>
      </c>
      <c r="E19" s="54" t="e">
        <f t="shared" ref="E19:E21" si="2">F19/J19</f>
        <v>#VALUE!</v>
      </c>
      <c r="F19" s="54" t="str">
        <f>IFERROR(VLOOKUP(S19,Cennik!$A$4:$B24, 2, FALSE()) * T19 + VLOOKUP(U19,Cennik!$A$4:$B24, 2, FALSE()) * V19 + VLOOKUP(W19,Cennik!$A$4:$B24, 2, FALSE()) * X19 + VLOOKUP(Y19,Cennik!$A$4:$B24, 2, FALSE()) * Z19 + VLOOKUP(AA19,Cennik!$A$4:$B24, 2, FALSE()) * AB19 + VLOOKUP(AC19,Cennik!$A$4:$B24, 2, FALSE()) * AD19 + VLOOKUP(AE19,Cennik!$A$4:$B24, 2, FALSE()) * AF19 + VLOOKUP(AG19,Cennik!$A$4:$B24, 2, FALSE()) * AH19 + VLOOKUP(AI19,Cennik!$A$4:$B24, 2, FALSE()) * AJ19 + VLOOKUP(AK19,Cennik!$A$4:$B24, 2, FALSE()) * AL19 + VLOOKUP(AM19,Cennik!$A$4:$B24, 2, FALSE()) * AN19 + VLOOKUP(AO19,Cennik!$A$4:$B24, 2, FALSE()) * AP19 + VLOOKUP("Stamina",Cennik!$A$4:$B24,2,FALSE()) * D19,"Brak wartości")</f>
        <v>Brak wartości</v>
      </c>
      <c r="G19" s="672" t="s">
        <v>13555</v>
      </c>
      <c r="H19" s="672"/>
      <c r="I19" s="672"/>
      <c r="J19" s="672">
        <v>5</v>
      </c>
      <c r="K19" s="865">
        <v>0</v>
      </c>
      <c r="L19" s="697">
        <v>1</v>
      </c>
      <c r="M19" s="698">
        <v>1</v>
      </c>
      <c r="N19" s="865">
        <f>L19*M19</f>
        <v>1</v>
      </c>
      <c r="O19" s="697">
        <f>K19*M19</f>
        <v>0</v>
      </c>
      <c r="P19" s="672">
        <v>10</v>
      </c>
      <c r="Q19" s="672">
        <v>0.1</v>
      </c>
      <c r="R19" s="672" t="s">
        <v>12665</v>
      </c>
      <c r="S19" s="184" t="s">
        <v>312</v>
      </c>
      <c r="T19" s="184">
        <v>1</v>
      </c>
      <c r="U19" s="677" t="s">
        <v>40</v>
      </c>
      <c r="V19" s="677"/>
      <c r="W19" s="675" t="s">
        <v>40</v>
      </c>
      <c r="X19" s="675"/>
      <c r="Y19" s="674" t="s">
        <v>40</v>
      </c>
      <c r="Z19" s="674"/>
      <c r="AA19" s="672" t="s">
        <v>40</v>
      </c>
      <c r="AB19" s="672"/>
      <c r="AC19" s="678" t="s">
        <v>40</v>
      </c>
      <c r="AD19" s="678"/>
      <c r="AE19" s="679" t="s">
        <v>40</v>
      </c>
      <c r="AF19" s="679"/>
      <c r="AG19" s="680" t="s">
        <v>40</v>
      </c>
      <c r="AH19" s="680"/>
      <c r="AI19" s="681" t="s">
        <v>40</v>
      </c>
      <c r="AJ19" s="681"/>
      <c r="AK19" s="18" t="s">
        <v>40</v>
      </c>
      <c r="AL19" s="18"/>
      <c r="AM19" s="184" t="s">
        <v>40</v>
      </c>
      <c r="AN19" s="184"/>
      <c r="AO19" s="677" t="s">
        <v>40</v>
      </c>
      <c r="AP19" s="677"/>
    </row>
    <row r="20" spans="1:42" ht="12.75">
      <c r="A20" s="831" t="s">
        <v>3230</v>
      </c>
      <c r="B20" s="300" t="s">
        <v>348</v>
      </c>
      <c r="C20" s="680">
        <v>2</v>
      </c>
      <c r="D20" s="18">
        <v>10</v>
      </c>
      <c r="E20" s="54" t="e">
        <f t="shared" si="2"/>
        <v>#VALUE!</v>
      </c>
      <c r="F20" s="54" t="str">
        <f>IFERROR(VLOOKUP(S20,Cennik!$A$4:$B24, 2, FALSE()) * T20 + VLOOKUP(U20,Cennik!$A$4:$B24, 2, FALSE()) * V20 + VLOOKUP(W20,Cennik!$A$4:$B24, 2, FALSE()) * X20 + VLOOKUP(Y20,Cennik!$A$4:$B24, 2, FALSE()) * Z20 + VLOOKUP(AA20,Cennik!$A$4:$B24, 2, FALSE()) * AB20 + VLOOKUP(AC20,Cennik!$A$4:$B24, 2, FALSE()) * AD20 + VLOOKUP(AE20,Cennik!$A$4:$B24, 2, FALSE()) * AF20 + VLOOKUP(AG20,Cennik!$A$4:$B24, 2, FALSE()) * AH20 + VLOOKUP(AI20,Cennik!$A$4:$B24, 2, FALSE()) * AJ20 + VLOOKUP(AK20,Cennik!$A$4:$B24, 2, FALSE()) * AL20 + VLOOKUP(AM20,Cennik!$A$4:$B24, 2, FALSE()) * AN20 + VLOOKUP(AO20,Cennik!$A$4:$B24, 2, FALSE()) * AP20 + VLOOKUP("Stamina",Cennik!$A$4:$B24,2,FALSE()) * D20,"Brak wartości")</f>
        <v>Brak wartości</v>
      </c>
      <c r="G20" s="672" t="s">
        <v>349</v>
      </c>
      <c r="H20" s="672"/>
      <c r="I20" s="672"/>
      <c r="J20" s="672">
        <v>5</v>
      </c>
      <c r="K20" s="880" t="s">
        <v>48</v>
      </c>
      <c r="L20" s="881" t="s">
        <v>48</v>
      </c>
      <c r="M20" s="882" t="s">
        <v>48</v>
      </c>
      <c r="N20" s="880" t="s">
        <v>48</v>
      </c>
      <c r="O20" s="881" t="s">
        <v>48</v>
      </c>
      <c r="P20" s="672">
        <v>10</v>
      </c>
      <c r="Q20" s="672" t="s">
        <v>1981</v>
      </c>
      <c r="R20" s="672" t="s">
        <v>12665</v>
      </c>
      <c r="S20" s="184" t="s">
        <v>312</v>
      </c>
      <c r="T20" s="184">
        <v>2</v>
      </c>
      <c r="U20" s="677" t="s">
        <v>40</v>
      </c>
      <c r="V20" s="677"/>
      <c r="W20" s="675" t="s">
        <v>40</v>
      </c>
      <c r="X20" s="675"/>
      <c r="Y20" s="674" t="s">
        <v>40</v>
      </c>
      <c r="Z20" s="674"/>
      <c r="AA20" s="672" t="s">
        <v>40</v>
      </c>
      <c r="AB20" s="672"/>
      <c r="AC20" s="678" t="s">
        <v>40</v>
      </c>
      <c r="AD20" s="678"/>
      <c r="AE20" s="679" t="s">
        <v>40</v>
      </c>
      <c r="AF20" s="679"/>
      <c r="AG20" s="680" t="s">
        <v>40</v>
      </c>
      <c r="AH20" s="680"/>
      <c r="AI20" s="681" t="s">
        <v>40</v>
      </c>
      <c r="AJ20" s="681"/>
      <c r="AK20" s="18" t="s">
        <v>40</v>
      </c>
      <c r="AL20" s="18"/>
      <c r="AM20" s="184" t="s">
        <v>40</v>
      </c>
      <c r="AN20" s="184"/>
      <c r="AO20" s="677" t="s">
        <v>40</v>
      </c>
      <c r="AP20" s="677"/>
    </row>
    <row r="21" spans="1:42" ht="12.75">
      <c r="A21" s="831" t="s">
        <v>3232</v>
      </c>
      <c r="B21" s="300" t="s">
        <v>353</v>
      </c>
      <c r="C21" s="680">
        <v>2</v>
      </c>
      <c r="D21" s="18">
        <v>10</v>
      </c>
      <c r="E21" s="54" t="e">
        <f t="shared" si="2"/>
        <v>#VALUE!</v>
      </c>
      <c r="F21" s="54" t="str">
        <f>IFERROR(VLOOKUP(S21,Cennik!$A$4:$B24, 2, FALSE()) * T21 + VLOOKUP(U21,Cennik!$A$4:$B24, 2, FALSE()) * V21 + VLOOKUP(W21,Cennik!$A$4:$B24, 2, FALSE()) * X21 + VLOOKUP(Y21,Cennik!$A$4:$B24, 2, FALSE()) * Z21 + VLOOKUP(AA21,Cennik!$A$4:$B24, 2, FALSE()) * AB21 + VLOOKUP(AC21,Cennik!$A$4:$B24, 2, FALSE()) * AD21 + VLOOKUP(AE21,Cennik!$A$4:$B24, 2, FALSE()) * AF21 + VLOOKUP(AG21,Cennik!$A$4:$B24, 2, FALSE()) * AH21 + VLOOKUP(AI21,Cennik!$A$4:$B24, 2, FALSE()) * AJ21 + VLOOKUP(AK21,Cennik!$A$4:$B24, 2, FALSE()) * AL21 + VLOOKUP(AM21,Cennik!$A$4:$B24, 2, FALSE()) * AN21 + VLOOKUP(AO21,Cennik!$A$4:$B24, 2, FALSE()) * AP21 + VLOOKUP("Stamina",Cennik!$A$4:$B24,2,FALSE()) * D21,"Brak wartości")</f>
        <v>Brak wartości</v>
      </c>
      <c r="G21" s="672" t="s">
        <v>354</v>
      </c>
      <c r="H21" s="672"/>
      <c r="I21" s="672"/>
      <c r="J21" s="672">
        <v>10</v>
      </c>
      <c r="K21" s="865">
        <v>0</v>
      </c>
      <c r="L21" s="697">
        <v>2</v>
      </c>
      <c r="M21" s="698">
        <v>1</v>
      </c>
      <c r="N21" s="865">
        <f>L21*M21</f>
        <v>2</v>
      </c>
      <c r="O21" s="697">
        <f>K21*M21</f>
        <v>0</v>
      </c>
      <c r="P21" s="672">
        <v>10</v>
      </c>
      <c r="Q21" s="672" t="s">
        <v>1825</v>
      </c>
      <c r="R21" s="672" t="s">
        <v>12665</v>
      </c>
      <c r="S21" s="184" t="s">
        <v>312</v>
      </c>
      <c r="T21" s="184">
        <v>3</v>
      </c>
      <c r="U21" s="677" t="s">
        <v>40</v>
      </c>
      <c r="V21" s="677"/>
      <c r="W21" s="675" t="s">
        <v>40</v>
      </c>
      <c r="X21" s="675"/>
      <c r="Y21" s="674" t="s">
        <v>40</v>
      </c>
      <c r="Z21" s="674"/>
      <c r="AA21" s="672" t="s">
        <v>40</v>
      </c>
      <c r="AB21" s="672"/>
      <c r="AC21" s="678" t="s">
        <v>40</v>
      </c>
      <c r="AD21" s="678"/>
      <c r="AE21" s="679" t="s">
        <v>40</v>
      </c>
      <c r="AF21" s="679"/>
      <c r="AG21" s="680" t="s">
        <v>40</v>
      </c>
      <c r="AH21" s="680"/>
      <c r="AI21" s="681" t="s">
        <v>40</v>
      </c>
      <c r="AJ21" s="681"/>
      <c r="AK21" s="18" t="s">
        <v>40</v>
      </c>
      <c r="AL21" s="18"/>
      <c r="AM21" s="184" t="s">
        <v>40</v>
      </c>
      <c r="AN21" s="184"/>
      <c r="AO21" s="677" t="s">
        <v>40</v>
      </c>
      <c r="AP21" s="677"/>
    </row>
    <row r="22" spans="1:42" ht="12.75">
      <c r="A22" s="19"/>
      <c r="B22" s="19"/>
      <c r="C22" s="19"/>
      <c r="D22" s="19"/>
      <c r="E22" s="746"/>
      <c r="F22" s="746"/>
      <c r="G22" s="19"/>
      <c r="H22" s="19"/>
      <c r="I22" s="19"/>
      <c r="J22" s="19"/>
      <c r="K22" s="22"/>
      <c r="L22" s="21"/>
      <c r="M22" s="24"/>
      <c r="N22" s="22"/>
      <c r="O22" s="21"/>
      <c r="P22" s="19"/>
      <c r="Q22" s="19"/>
      <c r="R22" s="19"/>
      <c r="S22" s="19"/>
      <c r="T22" s="19"/>
      <c r="U22" s="19"/>
      <c r="V22" s="19"/>
      <c r="W22" s="876"/>
      <c r="X22" s="877"/>
      <c r="Y22" s="877"/>
      <c r="Z22" s="876"/>
      <c r="AA22" s="19"/>
      <c r="AB22" s="19"/>
      <c r="AC22" s="1452"/>
      <c r="AD22" s="1359"/>
      <c r="AE22" s="1359"/>
      <c r="AF22" s="1359"/>
      <c r="AG22" s="1359"/>
      <c r="AH22" s="1359"/>
      <c r="AI22" s="1359"/>
      <c r="AJ22" s="1359"/>
      <c r="AK22" s="1359"/>
      <c r="AL22" s="1359"/>
      <c r="AM22" s="1359"/>
      <c r="AN22" s="1359"/>
      <c r="AO22" s="1359"/>
      <c r="AP22" s="1357"/>
    </row>
    <row r="23" spans="1:42" ht="12.75">
      <c r="A23" s="692" t="s">
        <v>3226</v>
      </c>
      <c r="B23" s="864" t="s">
        <v>359</v>
      </c>
      <c r="C23" s="680">
        <v>3</v>
      </c>
      <c r="D23" s="18">
        <v>20</v>
      </c>
      <c r="E23" s="54" t="e">
        <f>F23/J23</f>
        <v>#VALUE!</v>
      </c>
      <c r="F23" s="54" t="str">
        <f>IFERROR(VLOOKUP(S23,Cennik!$A$4:$B24, 2, FALSE()) * T23 + VLOOKUP(U23,Cennik!$A$4:$B24, 2, FALSE()) * V23 + VLOOKUP(W23,Cennik!$A$4:$B24, 2, FALSE()) * X23 + VLOOKUP(Y23,Cennik!$A$4:$B24, 2, FALSE()) * Z23 + VLOOKUP(AA23,Cennik!$A$4:$B24, 2, FALSE()) * AB23 + VLOOKUP(AC23,Cennik!$A$4:$B24, 2, FALSE()) * AD23 + VLOOKUP(AE23,Cennik!$A$4:$B24, 2, FALSE()) * AF23 + VLOOKUP(AG23,Cennik!$A$4:$B24, 2, FALSE()) * AH23 + VLOOKUP(AI23,Cennik!$A$4:$B24, 2, FALSE()) * AJ23 + VLOOKUP(AK23,Cennik!$A$4:$B24, 2, FALSE()) * AL23 + VLOOKUP(AM23,Cennik!$A$4:$B24, 2, FALSE()) * AN23 + VLOOKUP(AO23,Cennik!$A$4:$B24, 2, FALSE()) * AP23 + VLOOKUP("Stamina",Cennik!$A$4:$B24,2,FALSE()) * D23,"Brak wartości")</f>
        <v>Brak wartości</v>
      </c>
      <c r="G23" s="672" t="s">
        <v>360</v>
      </c>
      <c r="H23" s="672"/>
      <c r="I23" s="672"/>
      <c r="J23" s="672">
        <v>4</v>
      </c>
      <c r="K23" s="865">
        <v>0</v>
      </c>
      <c r="L23" s="697">
        <v>2</v>
      </c>
      <c r="M23" s="698">
        <v>2</v>
      </c>
      <c r="N23" s="865">
        <f>L23*M23</f>
        <v>4</v>
      </c>
      <c r="O23" s="697">
        <f>K23*M23</f>
        <v>0</v>
      </c>
      <c r="P23" s="672">
        <v>10</v>
      </c>
      <c r="Q23" s="672" t="s">
        <v>1825</v>
      </c>
      <c r="R23" s="672" t="s">
        <v>12665</v>
      </c>
      <c r="S23" s="184" t="s">
        <v>353</v>
      </c>
      <c r="T23" s="184">
        <v>6</v>
      </c>
      <c r="U23" s="677" t="s">
        <v>40</v>
      </c>
      <c r="V23" s="677"/>
      <c r="W23" s="675" t="s">
        <v>40</v>
      </c>
      <c r="X23" s="675"/>
      <c r="Y23" s="674" t="s">
        <v>40</v>
      </c>
      <c r="Z23" s="674"/>
      <c r="AA23" s="672" t="s">
        <v>40</v>
      </c>
      <c r="AB23" s="672"/>
      <c r="AC23" s="678" t="s">
        <v>40</v>
      </c>
      <c r="AD23" s="678"/>
      <c r="AE23" s="679" t="s">
        <v>40</v>
      </c>
      <c r="AF23" s="679"/>
      <c r="AG23" s="680" t="s">
        <v>40</v>
      </c>
      <c r="AH23" s="680"/>
      <c r="AI23" s="681" t="s">
        <v>40</v>
      </c>
      <c r="AJ23" s="681"/>
      <c r="AK23" s="18" t="s">
        <v>40</v>
      </c>
      <c r="AL23" s="18"/>
      <c r="AM23" s="184" t="s">
        <v>40</v>
      </c>
      <c r="AN23" s="184"/>
      <c r="AO23" s="677" t="s">
        <v>40</v>
      </c>
      <c r="AP23" s="677"/>
    </row>
    <row r="24" spans="1:42" ht="12.75">
      <c r="A24" s="19"/>
      <c r="B24" s="19"/>
      <c r="C24" s="19"/>
      <c r="D24" s="19"/>
      <c r="E24" s="746"/>
      <c r="F24" s="746"/>
      <c r="G24" s="19"/>
      <c r="H24" s="19"/>
      <c r="I24" s="19"/>
      <c r="J24" s="19"/>
      <c r="K24" s="22"/>
      <c r="L24" s="21"/>
      <c r="M24" s="24"/>
      <c r="N24" s="22"/>
      <c r="O24" s="21"/>
      <c r="P24" s="19"/>
      <c r="Q24" s="19"/>
      <c r="R24" s="19"/>
      <c r="S24" s="19"/>
      <c r="T24" s="19"/>
      <c r="U24" s="19"/>
      <c r="V24" s="876"/>
      <c r="W24" s="877"/>
      <c r="X24" s="877"/>
      <c r="Y24" s="876"/>
      <c r="Z24" s="19"/>
      <c r="AA24" s="19"/>
      <c r="AB24" s="1452"/>
      <c r="AC24" s="1359"/>
      <c r="AD24" s="1359"/>
      <c r="AE24" s="1359"/>
      <c r="AF24" s="1359"/>
      <c r="AG24" s="1359"/>
      <c r="AH24" s="1359"/>
      <c r="AI24" s="1359"/>
      <c r="AJ24" s="1359"/>
      <c r="AK24" s="1359"/>
      <c r="AL24" s="1359"/>
      <c r="AM24" s="1359"/>
      <c r="AN24" s="1359"/>
      <c r="AO24" s="1359"/>
      <c r="AP24" s="1357"/>
    </row>
  </sheetData>
  <mergeCells count="30">
    <mergeCell ref="AE1:AF1"/>
    <mergeCell ref="AC22:AP22"/>
    <mergeCell ref="AB24:AP24"/>
    <mergeCell ref="AG1:AH1"/>
    <mergeCell ref="AI1:AJ1"/>
    <mergeCell ref="AK1:AL1"/>
    <mergeCell ref="AM1:AN1"/>
    <mergeCell ref="AO1:AP1"/>
    <mergeCell ref="AC3:AP3"/>
    <mergeCell ref="AC18:AP18"/>
    <mergeCell ref="U1:V1"/>
    <mergeCell ref="W1:X1"/>
    <mergeCell ref="Y1:Z1"/>
    <mergeCell ref="AA1:AB1"/>
    <mergeCell ref="AC1:AD1"/>
    <mergeCell ref="K1:O1"/>
    <mergeCell ref="P1:P2"/>
    <mergeCell ref="Q1:Q2"/>
    <mergeCell ref="R1:R2"/>
    <mergeCell ref="S1:T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E00-000000000000}">
          <x14:formula1>
            <xm:f>Cennik!$A$4:$A24</xm:f>
          </x14:formula1>
          <xm:sqref>S4:S14 AO23 AM23 AK23 AI23 AG23 AE23 AC23 AA23 Y23 W23 U23 S23 AO19:AO21 AM19:AM21 AK19:AK21 AI19:AI21 AG19:AG21 AE19:AE21 AC19:AC21 AA19:AA21 Y19:Y21 W19:W21 U19:U21 S19:S21 AO4:AO17 AM4:AM17 AK4:AK17 AI4:AI17 AG4:AG17 AE4:AE17 AC4:AC17 AA4:AA17 Y16:Y17 W16:W17 U16:U17 S16:S17 Y4:Y14 W4:W14 U4:U14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38761D"/>
    <outlinePr summaryBelow="0" summaryRight="0"/>
  </sheetPr>
  <dimension ref="A1:BK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/>
  <cols>
    <col min="1" max="2" width="22.7109375" customWidth="1"/>
    <col min="3" max="3" width="5" customWidth="1"/>
    <col min="4" max="4" width="105.42578125" customWidth="1"/>
    <col min="5" max="6" width="24" customWidth="1"/>
    <col min="7" max="10" width="7.42578125" customWidth="1"/>
    <col min="11" max="11" width="18.42578125" customWidth="1"/>
    <col min="12" max="12" width="25.5703125" customWidth="1"/>
    <col min="13" max="13" width="5.5703125" customWidth="1"/>
    <col min="14" max="14" width="25.5703125" customWidth="1"/>
    <col min="15" max="15" width="5.5703125" customWidth="1"/>
    <col min="16" max="16" width="25.5703125" customWidth="1"/>
    <col min="17" max="17" width="5.5703125" customWidth="1"/>
    <col min="18" max="18" width="25.5703125" customWidth="1"/>
    <col min="19" max="19" width="5.5703125" customWidth="1"/>
    <col min="20" max="20" width="25.5703125" customWidth="1"/>
    <col min="21" max="21" width="5.5703125" customWidth="1"/>
    <col min="22" max="22" width="25.5703125" customWidth="1"/>
    <col min="23" max="23" width="5.5703125" customWidth="1"/>
    <col min="24" max="24" width="25.5703125" customWidth="1"/>
    <col min="25" max="25" width="5.5703125" customWidth="1"/>
    <col min="26" max="26" width="25.5703125" customWidth="1"/>
    <col min="27" max="27" width="5.5703125" customWidth="1"/>
    <col min="28" max="28" width="25.5703125" customWidth="1"/>
    <col min="29" max="29" width="5.5703125" customWidth="1"/>
    <col min="30" max="30" width="25.5703125" customWidth="1"/>
    <col min="31" max="31" width="5.5703125" customWidth="1"/>
    <col min="32" max="32" width="25.5703125" customWidth="1"/>
    <col min="33" max="33" width="5.5703125" customWidth="1"/>
    <col min="34" max="34" width="25.5703125" customWidth="1"/>
    <col min="35" max="63" width="5.5703125" customWidth="1"/>
  </cols>
  <sheetData>
    <row r="1" spans="1:63" ht="12.75">
      <c r="A1" s="1456" t="s">
        <v>12632</v>
      </c>
      <c r="B1" s="1457" t="s">
        <v>0</v>
      </c>
      <c r="C1" s="1459" t="s">
        <v>12519</v>
      </c>
      <c r="D1" s="1461" t="s">
        <v>1</v>
      </c>
      <c r="E1" s="1461" t="s">
        <v>12637</v>
      </c>
      <c r="F1" s="1461" t="s">
        <v>8173</v>
      </c>
      <c r="G1" s="1461" t="s">
        <v>12538</v>
      </c>
      <c r="H1" s="1461" t="s">
        <v>13517</v>
      </c>
      <c r="I1" s="1461" t="s">
        <v>12</v>
      </c>
      <c r="J1" s="1461" t="s">
        <v>13518</v>
      </c>
      <c r="K1" s="1461" t="s">
        <v>12634</v>
      </c>
      <c r="L1" s="1462" t="s">
        <v>12521</v>
      </c>
      <c r="M1" s="1387"/>
      <c r="N1" s="1463" t="s">
        <v>12522</v>
      </c>
      <c r="O1" s="1387"/>
      <c r="P1" s="1464" t="s">
        <v>12523</v>
      </c>
      <c r="Q1" s="1387"/>
      <c r="R1" s="1467" t="s">
        <v>12524</v>
      </c>
      <c r="S1" s="1387"/>
      <c r="T1" s="1468" t="s">
        <v>12525</v>
      </c>
      <c r="U1" s="1387"/>
      <c r="V1" s="1469" t="s">
        <v>12526</v>
      </c>
      <c r="W1" s="1387"/>
      <c r="X1" s="1470" t="s">
        <v>12527</v>
      </c>
      <c r="Y1" s="1387"/>
      <c r="Z1" s="1471" t="s">
        <v>12528</v>
      </c>
      <c r="AA1" s="1387"/>
      <c r="AB1" s="1472" t="s">
        <v>12529</v>
      </c>
      <c r="AC1" s="1387"/>
      <c r="AD1" s="1473" t="s">
        <v>12530</v>
      </c>
      <c r="AE1" s="1387"/>
      <c r="AF1" s="1462" t="s">
        <v>12531</v>
      </c>
      <c r="AG1" s="1387"/>
      <c r="AH1" s="1463" t="s">
        <v>12532</v>
      </c>
      <c r="AI1" s="1387"/>
      <c r="AJ1" s="755"/>
      <c r="AK1" s="755"/>
      <c r="AL1" s="755"/>
      <c r="AM1" s="755"/>
      <c r="AN1" s="755"/>
      <c r="AO1" s="755"/>
      <c r="AP1" s="755"/>
      <c r="AQ1" s="755"/>
      <c r="AR1" s="755"/>
      <c r="AS1" s="755"/>
      <c r="AT1" s="755"/>
      <c r="AU1" s="755"/>
      <c r="AV1" s="755"/>
      <c r="AW1" s="755"/>
      <c r="AX1" s="755"/>
      <c r="AY1" s="755"/>
      <c r="AZ1" s="755"/>
      <c r="BA1" s="755"/>
      <c r="BB1" s="755"/>
      <c r="BC1" s="755"/>
      <c r="BD1" s="755"/>
      <c r="BE1" s="755"/>
      <c r="BF1" s="755"/>
      <c r="BG1" s="755"/>
      <c r="BH1" s="755"/>
      <c r="BI1" s="755"/>
      <c r="BJ1" s="755"/>
      <c r="BK1" s="755"/>
    </row>
    <row r="2" spans="1:63" ht="24" customHeight="1">
      <c r="A2" s="1377"/>
      <c r="B2" s="1458"/>
      <c r="C2" s="1460"/>
      <c r="D2" s="1460"/>
      <c r="E2" s="1460"/>
      <c r="F2" s="1460"/>
      <c r="G2" s="1460"/>
      <c r="H2" s="1460"/>
      <c r="I2" s="1460"/>
      <c r="J2" s="1460"/>
      <c r="K2" s="1460"/>
      <c r="L2" s="887" t="s">
        <v>0</v>
      </c>
      <c r="M2" s="887" t="s">
        <v>12538</v>
      </c>
      <c r="N2" s="888" t="s">
        <v>0</v>
      </c>
      <c r="O2" s="888" t="s">
        <v>12538</v>
      </c>
      <c r="P2" s="889" t="s">
        <v>0</v>
      </c>
      <c r="Q2" s="889" t="s">
        <v>12538</v>
      </c>
      <c r="R2" s="890" t="s">
        <v>0</v>
      </c>
      <c r="S2" s="890" t="s">
        <v>12538</v>
      </c>
      <c r="T2" s="891" t="s">
        <v>0</v>
      </c>
      <c r="U2" s="891" t="s">
        <v>12538</v>
      </c>
      <c r="V2" s="892" t="s">
        <v>0</v>
      </c>
      <c r="W2" s="892" t="s">
        <v>12538</v>
      </c>
      <c r="X2" s="893" t="s">
        <v>0</v>
      </c>
      <c r="Y2" s="893" t="s">
        <v>12538</v>
      </c>
      <c r="Z2" s="894" t="s">
        <v>0</v>
      </c>
      <c r="AA2" s="894" t="s">
        <v>12538</v>
      </c>
      <c r="AB2" s="895" t="s">
        <v>0</v>
      </c>
      <c r="AC2" s="895" t="s">
        <v>12538</v>
      </c>
      <c r="AD2" s="896" t="s">
        <v>0</v>
      </c>
      <c r="AE2" s="896" t="s">
        <v>12538</v>
      </c>
      <c r="AF2" s="887" t="s">
        <v>0</v>
      </c>
      <c r="AG2" s="887" t="s">
        <v>12538</v>
      </c>
      <c r="AH2" s="888" t="s">
        <v>0</v>
      </c>
      <c r="AI2" s="888" t="s">
        <v>12538</v>
      </c>
      <c r="AJ2" s="755"/>
      <c r="AK2" s="755"/>
      <c r="AL2" s="755"/>
      <c r="AM2" s="755"/>
      <c r="AN2" s="755"/>
      <c r="AO2" s="755"/>
      <c r="AP2" s="755"/>
      <c r="AQ2" s="755"/>
      <c r="AR2" s="755"/>
      <c r="AS2" s="755"/>
      <c r="AT2" s="755"/>
      <c r="AU2" s="755"/>
      <c r="AV2" s="755"/>
      <c r="AW2" s="755"/>
      <c r="AX2" s="755"/>
      <c r="AY2" s="755"/>
      <c r="AZ2" s="755"/>
      <c r="BA2" s="755"/>
      <c r="BB2" s="755"/>
      <c r="BC2" s="755"/>
      <c r="BD2" s="755"/>
      <c r="BE2" s="755"/>
      <c r="BF2" s="755"/>
      <c r="BG2" s="755"/>
      <c r="BH2" s="755"/>
      <c r="BI2" s="755"/>
      <c r="BJ2" s="755"/>
      <c r="BK2" s="755"/>
    </row>
    <row r="3" spans="1:63" ht="12.75">
      <c r="A3" s="686"/>
      <c r="B3" s="727"/>
      <c r="C3" s="727"/>
      <c r="D3" s="727"/>
      <c r="E3" s="727"/>
      <c r="F3" s="727"/>
      <c r="G3" s="727" t="s">
        <v>40</v>
      </c>
      <c r="H3" s="727"/>
      <c r="I3" s="727"/>
      <c r="J3" s="727"/>
      <c r="K3" s="727"/>
      <c r="L3" s="727"/>
      <c r="M3" s="727"/>
      <c r="N3" s="727"/>
      <c r="O3" s="727"/>
      <c r="P3" s="897"/>
      <c r="Q3" s="898"/>
      <c r="R3" s="898"/>
      <c r="S3" s="897"/>
      <c r="T3" s="839"/>
      <c r="U3" s="839"/>
      <c r="V3" s="1465"/>
      <c r="W3" s="1395"/>
      <c r="X3" s="1395"/>
      <c r="Y3" s="1395"/>
      <c r="Z3" s="1395"/>
      <c r="AA3" s="1395"/>
      <c r="AB3" s="1395"/>
      <c r="AC3" s="1395"/>
      <c r="AD3" s="1395"/>
      <c r="AE3" s="1395"/>
      <c r="AF3" s="1395"/>
      <c r="AG3" s="1395"/>
      <c r="AH3" s="1395"/>
      <c r="AI3" s="1395"/>
      <c r="AJ3" s="1395"/>
      <c r="AK3" s="1395"/>
      <c r="AL3" s="1395"/>
      <c r="AM3" s="1395"/>
      <c r="AN3" s="1395"/>
      <c r="AO3" s="1395"/>
      <c r="AP3" s="1395"/>
      <c r="AQ3" s="1395"/>
      <c r="AR3" s="1395"/>
      <c r="AS3" s="1395"/>
      <c r="AT3" s="1395"/>
      <c r="AU3" s="1395"/>
      <c r="AV3" s="1395"/>
      <c r="AW3" s="1395"/>
      <c r="AX3" s="1395"/>
      <c r="AY3" s="1395"/>
      <c r="AZ3" s="1395"/>
      <c r="BA3" s="1395"/>
      <c r="BB3" s="1395"/>
      <c r="BC3" s="1395"/>
      <c r="BD3" s="1395"/>
      <c r="BE3" s="1395"/>
      <c r="BF3" s="1395"/>
      <c r="BG3" s="1395"/>
      <c r="BH3" s="1395"/>
      <c r="BI3" s="1395"/>
      <c r="BJ3" s="1395"/>
      <c r="BK3" s="1466"/>
    </row>
    <row r="4" spans="1:63" ht="12.75">
      <c r="A4" s="899" t="s">
        <v>3266</v>
      </c>
      <c r="B4" s="900" t="s">
        <v>678</v>
      </c>
      <c r="C4" s="715">
        <v>1</v>
      </c>
      <c r="D4" s="694" t="s">
        <v>679</v>
      </c>
      <c r="E4" s="694" t="s">
        <v>4520</v>
      </c>
      <c r="F4" s="694"/>
      <c r="G4" s="694">
        <v>2</v>
      </c>
      <c r="H4" s="694">
        <v>5</v>
      </c>
      <c r="I4" s="694" t="s">
        <v>13556</v>
      </c>
      <c r="J4" s="694">
        <v>5</v>
      </c>
      <c r="K4" s="18" t="s">
        <v>12670</v>
      </c>
      <c r="L4" s="709" t="s">
        <v>675</v>
      </c>
      <c r="M4" s="710">
        <v>1</v>
      </c>
      <c r="N4" s="711" t="s">
        <v>40</v>
      </c>
      <c r="O4" s="712"/>
      <c r="P4" s="728" t="s">
        <v>40</v>
      </c>
      <c r="Q4" s="729"/>
      <c r="R4" s="730" t="s">
        <v>40</v>
      </c>
      <c r="S4" s="731"/>
      <c r="T4" s="695" t="s">
        <v>40</v>
      </c>
      <c r="U4" s="695"/>
      <c r="V4" s="733" t="s">
        <v>40</v>
      </c>
      <c r="W4" s="734"/>
      <c r="X4" s="736" t="s">
        <v>40</v>
      </c>
      <c r="Y4" s="725"/>
      <c r="Z4" s="706" t="s">
        <v>40</v>
      </c>
      <c r="AA4" s="715"/>
      <c r="AB4" s="735" t="s">
        <v>40</v>
      </c>
      <c r="AC4" s="707"/>
      <c r="AD4" s="708" t="s">
        <v>40</v>
      </c>
      <c r="AE4" s="694"/>
      <c r="AF4" s="709" t="s">
        <v>40</v>
      </c>
      <c r="AG4" s="710"/>
      <c r="AH4" s="711" t="s">
        <v>40</v>
      </c>
      <c r="AI4" s="712"/>
      <c r="AJ4" s="755"/>
      <c r="AK4" s="755"/>
      <c r="AL4" s="755"/>
      <c r="AM4" s="755"/>
      <c r="AN4" s="755"/>
      <c r="AO4" s="755"/>
      <c r="AP4" s="755"/>
      <c r="AQ4" s="755"/>
      <c r="AR4" s="755"/>
      <c r="AS4" s="755"/>
      <c r="AT4" s="755"/>
      <c r="AU4" s="755"/>
      <c r="AV4" s="755"/>
      <c r="AW4" s="755"/>
      <c r="AX4" s="755"/>
      <c r="AY4" s="755"/>
      <c r="AZ4" s="755"/>
      <c r="BA4" s="755"/>
      <c r="BB4" s="755"/>
      <c r="BC4" s="755"/>
      <c r="BD4" s="755"/>
      <c r="BE4" s="755"/>
      <c r="BF4" s="755"/>
      <c r="BG4" s="755"/>
      <c r="BH4" s="755"/>
      <c r="BI4" s="755"/>
      <c r="BJ4" s="755"/>
      <c r="BK4" s="755"/>
    </row>
    <row r="5" spans="1:63" ht="12.75">
      <c r="A5" s="899" t="s">
        <v>3266</v>
      </c>
      <c r="B5" s="73" t="s">
        <v>1043</v>
      </c>
      <c r="C5" s="715">
        <v>1</v>
      </c>
      <c r="D5" s="694" t="s">
        <v>679</v>
      </c>
      <c r="E5" s="694" t="s">
        <v>4520</v>
      </c>
      <c r="F5" s="694"/>
      <c r="G5" s="694">
        <v>5</v>
      </c>
      <c r="H5" s="694">
        <v>5</v>
      </c>
      <c r="I5" s="694">
        <v>0.4</v>
      </c>
      <c r="J5" s="694">
        <v>5</v>
      </c>
      <c r="K5" s="18" t="s">
        <v>12670</v>
      </c>
      <c r="L5" s="709" t="s">
        <v>675</v>
      </c>
      <c r="M5" s="710">
        <v>5</v>
      </c>
      <c r="N5" s="711" t="s">
        <v>40</v>
      </c>
      <c r="O5" s="712"/>
      <c r="P5" s="728" t="s">
        <v>40</v>
      </c>
      <c r="Q5" s="729"/>
      <c r="R5" s="730" t="s">
        <v>40</v>
      </c>
      <c r="S5" s="731"/>
      <c r="T5" s="695" t="s">
        <v>40</v>
      </c>
      <c r="U5" s="695"/>
      <c r="V5" s="733" t="s">
        <v>40</v>
      </c>
      <c r="W5" s="734"/>
      <c r="X5" s="736" t="s">
        <v>40</v>
      </c>
      <c r="Y5" s="725"/>
      <c r="Z5" s="706" t="s">
        <v>40</v>
      </c>
      <c r="AA5" s="715"/>
      <c r="AB5" s="735" t="s">
        <v>40</v>
      </c>
      <c r="AC5" s="707"/>
      <c r="AD5" s="708" t="s">
        <v>40</v>
      </c>
      <c r="AE5" s="694"/>
      <c r="AF5" s="709" t="s">
        <v>40</v>
      </c>
      <c r="AG5" s="710"/>
      <c r="AH5" s="711" t="s">
        <v>40</v>
      </c>
      <c r="AI5" s="712"/>
      <c r="AJ5" s="755"/>
      <c r="AK5" s="755"/>
      <c r="AL5" s="755"/>
      <c r="AM5" s="755"/>
      <c r="AN5" s="755"/>
      <c r="AO5" s="755"/>
      <c r="AP5" s="755"/>
      <c r="AQ5" s="755"/>
      <c r="AR5" s="755"/>
      <c r="AS5" s="755"/>
      <c r="AT5" s="755"/>
      <c r="AU5" s="755"/>
      <c r="AV5" s="755"/>
      <c r="AW5" s="755"/>
      <c r="AX5" s="755"/>
      <c r="AY5" s="755"/>
      <c r="AZ5" s="755"/>
      <c r="BA5" s="755"/>
      <c r="BB5" s="755"/>
      <c r="BC5" s="755"/>
      <c r="BD5" s="755"/>
      <c r="BE5" s="755"/>
      <c r="BF5" s="755"/>
      <c r="BG5" s="755"/>
      <c r="BH5" s="755"/>
      <c r="BI5" s="755"/>
      <c r="BJ5" s="755"/>
      <c r="BK5" s="755"/>
    </row>
    <row r="6" spans="1:63" ht="12.75">
      <c r="A6" s="686"/>
      <c r="B6" s="727"/>
      <c r="C6" s="727"/>
      <c r="D6" s="727"/>
      <c r="E6" s="727"/>
      <c r="F6" s="727"/>
      <c r="G6" s="727"/>
      <c r="H6" s="727"/>
      <c r="I6" s="727"/>
      <c r="J6" s="727"/>
      <c r="K6" s="727"/>
      <c r="L6" s="839" t="s">
        <v>40</v>
      </c>
      <c r="M6" s="727"/>
      <c r="N6" s="839" t="s">
        <v>40</v>
      </c>
      <c r="O6" s="727"/>
      <c r="P6" s="839" t="s">
        <v>40</v>
      </c>
      <c r="Q6" s="683"/>
      <c r="R6" s="839" t="s">
        <v>40</v>
      </c>
      <c r="S6" s="727"/>
      <c r="T6" s="839" t="s">
        <v>40</v>
      </c>
      <c r="U6" s="839"/>
      <c r="V6" s="839" t="s">
        <v>40</v>
      </c>
      <c r="W6" s="727"/>
      <c r="X6" s="839" t="s">
        <v>40</v>
      </c>
      <c r="Y6" s="727"/>
      <c r="Z6" s="839" t="s">
        <v>40</v>
      </c>
      <c r="AA6" s="727"/>
      <c r="AB6" s="839" t="s">
        <v>40</v>
      </c>
      <c r="AC6" s="727"/>
      <c r="AD6" s="839" t="s">
        <v>40</v>
      </c>
      <c r="AE6" s="727"/>
      <c r="AF6" s="839" t="s">
        <v>40</v>
      </c>
      <c r="AG6" s="727"/>
      <c r="AH6" s="839" t="s">
        <v>40</v>
      </c>
      <c r="AI6" s="727"/>
      <c r="AJ6" s="686"/>
      <c r="AK6" s="686"/>
      <c r="AL6" s="686"/>
      <c r="AM6" s="686"/>
      <c r="AN6" s="686"/>
      <c r="AO6" s="686"/>
      <c r="AP6" s="686"/>
      <c r="AQ6" s="686"/>
      <c r="AR6" s="686"/>
      <c r="AS6" s="686"/>
      <c r="AT6" s="686"/>
      <c r="AU6" s="686"/>
      <c r="AV6" s="686"/>
      <c r="AW6" s="686"/>
      <c r="AX6" s="686"/>
      <c r="AY6" s="686"/>
      <c r="AZ6" s="686"/>
      <c r="BA6" s="686"/>
      <c r="BB6" s="686"/>
      <c r="BC6" s="686"/>
      <c r="BD6" s="686"/>
      <c r="BE6" s="686"/>
      <c r="BF6" s="686"/>
      <c r="BG6" s="686"/>
      <c r="BH6" s="686"/>
      <c r="BI6" s="686"/>
      <c r="BJ6" s="686"/>
      <c r="BK6" s="686"/>
    </row>
  </sheetData>
  <mergeCells count="24">
    <mergeCell ref="AH1:AI1"/>
    <mergeCell ref="V3:BK3"/>
    <mergeCell ref="R1:S1"/>
    <mergeCell ref="T1:U1"/>
    <mergeCell ref="V1:W1"/>
    <mergeCell ref="X1:Y1"/>
    <mergeCell ref="Z1:AA1"/>
    <mergeCell ref="AB1:AC1"/>
    <mergeCell ref="AD1:AE1"/>
    <mergeCell ref="K1:K2"/>
    <mergeCell ref="L1:M1"/>
    <mergeCell ref="N1:O1"/>
    <mergeCell ref="P1:Q1"/>
    <mergeCell ref="AF1:AG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F00-000000000000}">
          <x14:formula1>
            <xm:f>Cennik!$A$4:$A6</xm:f>
          </x14:formula1>
          <xm:sqref>L4:L6 AH4:AH6 AF4:AF6 AD4:AD6 AB4:AB6 Z4:Z6 X4:X6 V4:V6 T4:T6 R4:R6 P4:P6 N4:N6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F6000"/>
    <outlinePr summaryBelow="0" summaryRight="0"/>
  </sheetPr>
  <dimension ref="A1:AT53"/>
  <sheetViews>
    <sheetView workbookViewId="0">
      <pane xSplit="2" topLeftCell="H1" activePane="topRight" state="frozen"/>
      <selection pane="topRight" activeCell="D1" sqref="D1:D2"/>
    </sheetView>
  </sheetViews>
  <sheetFormatPr defaultColWidth="12.5703125" defaultRowHeight="15.75" customHeight="1"/>
  <cols>
    <col min="1" max="1" width="25.85546875" customWidth="1"/>
    <col min="2" max="2" width="39.5703125" customWidth="1"/>
    <col min="3" max="3" width="5" customWidth="1"/>
    <col min="4" max="6" width="7.42578125" customWidth="1"/>
    <col min="7" max="7" width="213.42578125" customWidth="1"/>
    <col min="8" max="8" width="16.5703125" customWidth="1"/>
    <col min="9" max="9" width="26.85546875" customWidth="1"/>
    <col min="10" max="10" width="11" customWidth="1"/>
    <col min="11" max="12" width="10.42578125" customWidth="1"/>
    <col min="13" max="13" width="16.7109375" customWidth="1"/>
    <col min="14" max="14" width="34.140625" customWidth="1"/>
    <col min="15" max="15" width="5.28515625" customWidth="1"/>
    <col min="16" max="16" width="24.7109375" customWidth="1"/>
    <col min="17" max="17" width="5.42578125" customWidth="1"/>
    <col min="18" max="18" width="24.7109375" customWidth="1"/>
    <col min="19" max="19" width="5.42578125" customWidth="1"/>
    <col min="20" max="20" width="24.7109375" customWidth="1"/>
    <col min="21" max="21" width="5.42578125" customWidth="1"/>
    <col min="22" max="22" width="4.42578125" customWidth="1"/>
    <col min="23" max="23" width="31.42578125" customWidth="1"/>
    <col min="24" max="24" width="5.5703125" customWidth="1"/>
    <col min="25" max="25" width="25.5703125" customWidth="1"/>
    <col min="26" max="26" width="5.5703125" customWidth="1"/>
    <col min="27" max="27" width="25.5703125" customWidth="1"/>
    <col min="28" max="28" width="5.5703125" customWidth="1"/>
    <col min="29" max="29" width="25.5703125" customWidth="1"/>
    <col min="30" max="30" width="5.5703125" customWidth="1"/>
    <col min="31" max="31" width="25.5703125" customWidth="1"/>
    <col min="32" max="32" width="5.5703125" customWidth="1"/>
    <col min="33" max="33" width="25.5703125" customWidth="1"/>
    <col min="34" max="34" width="5.5703125" customWidth="1"/>
    <col min="35" max="35" width="25.5703125" customWidth="1"/>
    <col min="36" max="36" width="5.5703125" customWidth="1"/>
    <col min="37" max="37" width="25.5703125" customWidth="1"/>
    <col min="38" max="38" width="5.5703125" customWidth="1"/>
    <col min="39" max="39" width="25.5703125" customWidth="1"/>
    <col min="40" max="40" width="5.5703125" customWidth="1"/>
    <col min="41" max="41" width="25.5703125" customWidth="1"/>
    <col min="42" max="42" width="5.5703125" customWidth="1"/>
    <col min="43" max="43" width="25.5703125" customWidth="1"/>
    <col min="44" max="44" width="5.5703125" customWidth="1"/>
    <col min="45" max="45" width="25.5703125" customWidth="1"/>
    <col min="46" max="46" width="5.5703125" customWidth="1"/>
  </cols>
  <sheetData>
    <row r="1" spans="1:46" ht="12.75">
      <c r="A1" s="1474" t="s">
        <v>12632</v>
      </c>
      <c r="B1" s="1457" t="s">
        <v>0</v>
      </c>
      <c r="C1" s="1459" t="s">
        <v>12519</v>
      </c>
      <c r="D1" s="1475" t="s">
        <v>13518</v>
      </c>
      <c r="E1" s="1433" t="s">
        <v>13519</v>
      </c>
      <c r="F1" s="1433" t="s">
        <v>13537</v>
      </c>
      <c r="G1" s="1419" t="s">
        <v>1</v>
      </c>
      <c r="H1" s="1419" t="s">
        <v>12637</v>
      </c>
      <c r="I1" s="1419" t="s">
        <v>8173</v>
      </c>
      <c r="J1" s="1419" t="s">
        <v>12538</v>
      </c>
      <c r="K1" s="1419" t="s">
        <v>13517</v>
      </c>
      <c r="L1" s="1419" t="s">
        <v>12</v>
      </c>
      <c r="M1" s="1419" t="s">
        <v>12634</v>
      </c>
      <c r="N1" s="1424" t="s">
        <v>13526</v>
      </c>
      <c r="O1" s="1425"/>
      <c r="P1" s="1424" t="s">
        <v>13557</v>
      </c>
      <c r="Q1" s="1425"/>
      <c r="R1" s="1424" t="s">
        <v>13558</v>
      </c>
      <c r="S1" s="1425"/>
      <c r="T1" s="1424" t="s">
        <v>13559</v>
      </c>
      <c r="U1" s="1425"/>
      <c r="V1" s="901"/>
      <c r="W1" s="1462" t="s">
        <v>12521</v>
      </c>
      <c r="X1" s="1387"/>
      <c r="Y1" s="1463" t="s">
        <v>12522</v>
      </c>
      <c r="Z1" s="1387"/>
      <c r="AA1" s="1464" t="s">
        <v>12523</v>
      </c>
      <c r="AB1" s="1387"/>
      <c r="AC1" s="1467" t="s">
        <v>12524</v>
      </c>
      <c r="AD1" s="1387"/>
      <c r="AE1" s="1468" t="s">
        <v>12525</v>
      </c>
      <c r="AF1" s="1387"/>
      <c r="AG1" s="1469" t="s">
        <v>12526</v>
      </c>
      <c r="AH1" s="1387"/>
      <c r="AI1" s="1470" t="s">
        <v>12527</v>
      </c>
      <c r="AJ1" s="1387"/>
      <c r="AK1" s="1471" t="s">
        <v>12528</v>
      </c>
      <c r="AL1" s="1387"/>
      <c r="AM1" s="1472" t="s">
        <v>12529</v>
      </c>
      <c r="AN1" s="1387"/>
      <c r="AO1" s="1473" t="s">
        <v>12530</v>
      </c>
      <c r="AP1" s="1387"/>
      <c r="AQ1" s="1462" t="s">
        <v>12531</v>
      </c>
      <c r="AR1" s="1387"/>
      <c r="AS1" s="1463" t="s">
        <v>12532</v>
      </c>
      <c r="AT1" s="1387"/>
    </row>
    <row r="2" spans="1:46" ht="24" customHeight="1">
      <c r="A2" s="1355"/>
      <c r="B2" s="1458"/>
      <c r="C2" s="1460"/>
      <c r="D2" s="1476"/>
      <c r="E2" s="1440"/>
      <c r="F2" s="1440"/>
      <c r="G2" s="1377"/>
      <c r="H2" s="1377"/>
      <c r="I2" s="1377"/>
      <c r="J2" s="1377"/>
      <c r="K2" s="1377"/>
      <c r="L2" s="1377"/>
      <c r="M2" s="1377"/>
      <c r="N2" s="676" t="s">
        <v>0</v>
      </c>
      <c r="O2" s="676" t="s">
        <v>12538</v>
      </c>
      <c r="P2" s="676" t="s">
        <v>0</v>
      </c>
      <c r="Q2" s="676" t="s">
        <v>12538</v>
      </c>
      <c r="R2" s="676" t="s">
        <v>0</v>
      </c>
      <c r="S2" s="676" t="s">
        <v>12538</v>
      </c>
      <c r="T2" s="676" t="s">
        <v>0</v>
      </c>
      <c r="U2" s="676" t="s">
        <v>12538</v>
      </c>
      <c r="V2" s="902"/>
      <c r="W2" s="887" t="s">
        <v>0</v>
      </c>
      <c r="X2" s="887" t="s">
        <v>12538</v>
      </c>
      <c r="Y2" s="888" t="s">
        <v>0</v>
      </c>
      <c r="Z2" s="903" t="s">
        <v>12538</v>
      </c>
      <c r="AA2" s="889" t="s">
        <v>0</v>
      </c>
      <c r="AB2" s="889" t="s">
        <v>12538</v>
      </c>
      <c r="AC2" s="890" t="s">
        <v>0</v>
      </c>
      <c r="AD2" s="890" t="s">
        <v>12538</v>
      </c>
      <c r="AE2" s="891" t="s">
        <v>0</v>
      </c>
      <c r="AF2" s="891" t="s">
        <v>12538</v>
      </c>
      <c r="AG2" s="892" t="s">
        <v>0</v>
      </c>
      <c r="AH2" s="892" t="s">
        <v>12538</v>
      </c>
      <c r="AI2" s="893" t="s">
        <v>0</v>
      </c>
      <c r="AJ2" s="893" t="s">
        <v>12538</v>
      </c>
      <c r="AK2" s="894" t="s">
        <v>0</v>
      </c>
      <c r="AL2" s="894" t="s">
        <v>12538</v>
      </c>
      <c r="AM2" s="895" t="s">
        <v>0</v>
      </c>
      <c r="AN2" s="895" t="s">
        <v>12538</v>
      </c>
      <c r="AO2" s="896" t="s">
        <v>0</v>
      </c>
      <c r="AP2" s="896" t="s">
        <v>12538</v>
      </c>
      <c r="AQ2" s="887" t="s">
        <v>0</v>
      </c>
      <c r="AR2" s="887" t="s">
        <v>12538</v>
      </c>
      <c r="AS2" s="888" t="s">
        <v>0</v>
      </c>
      <c r="AT2" s="888" t="s">
        <v>12538</v>
      </c>
    </row>
    <row r="3" spans="1:46" ht="12.75">
      <c r="A3" s="904"/>
      <c r="B3" s="691"/>
      <c r="C3" s="683"/>
      <c r="D3" s="686"/>
      <c r="E3" s="824"/>
      <c r="F3" s="824"/>
      <c r="G3" s="19"/>
      <c r="H3" s="19"/>
      <c r="I3" s="19"/>
      <c r="J3" s="790"/>
      <c r="K3" s="19"/>
      <c r="L3" s="19"/>
      <c r="M3" s="19"/>
      <c r="N3" s="20"/>
      <c r="O3" s="20"/>
      <c r="P3" s="20"/>
      <c r="Q3" s="20"/>
      <c r="R3" s="20"/>
      <c r="S3" s="20"/>
      <c r="T3" s="20"/>
      <c r="U3" s="20"/>
      <c r="V3" s="2"/>
      <c r="W3" s="686"/>
      <c r="X3" s="683"/>
      <c r="Y3" s="686"/>
      <c r="Z3" s="686"/>
      <c r="AA3" s="686"/>
      <c r="AB3" s="683"/>
      <c r="AC3" s="686"/>
      <c r="AD3" s="683"/>
      <c r="AE3" s="686"/>
      <c r="AF3" s="686"/>
      <c r="AG3" s="686"/>
      <c r="AH3" s="683"/>
      <c r="AI3" s="686"/>
      <c r="AJ3" s="683"/>
      <c r="AK3" s="686"/>
      <c r="AL3" s="683"/>
      <c r="AM3" s="686"/>
      <c r="AN3" s="683"/>
      <c r="AO3" s="686"/>
      <c r="AP3" s="683"/>
      <c r="AQ3" s="686"/>
      <c r="AR3" s="683"/>
      <c r="AS3" s="686"/>
      <c r="AT3" s="683"/>
    </row>
    <row r="4" spans="1:46" ht="12.75">
      <c r="A4" s="905" t="s">
        <v>3278</v>
      </c>
      <c r="B4" s="314" t="s">
        <v>13560</v>
      </c>
      <c r="C4" s="680">
        <v>0</v>
      </c>
      <c r="D4" s="18">
        <v>5</v>
      </c>
      <c r="E4" s="54" t="s">
        <v>40</v>
      </c>
      <c r="F4" s="54" t="s">
        <v>40</v>
      </c>
      <c r="G4" s="672" t="s">
        <v>883</v>
      </c>
      <c r="H4" s="672" t="s">
        <v>4520</v>
      </c>
      <c r="I4" s="672"/>
      <c r="J4" s="672">
        <v>1</v>
      </c>
      <c r="K4" s="672">
        <v>5</v>
      </c>
      <c r="L4" s="672">
        <v>3</v>
      </c>
      <c r="M4" s="672" t="s">
        <v>12699</v>
      </c>
      <c r="N4" s="906" t="s">
        <v>1047</v>
      </c>
      <c r="O4" s="679">
        <v>1</v>
      </c>
      <c r="P4" s="676" t="s">
        <v>1033</v>
      </c>
      <c r="Q4" s="676">
        <v>1</v>
      </c>
      <c r="R4" s="676" t="s">
        <v>40</v>
      </c>
      <c r="S4" s="676"/>
      <c r="T4" s="676" t="s">
        <v>40</v>
      </c>
      <c r="U4" s="676"/>
      <c r="V4" s="907"/>
      <c r="W4" s="184" t="s">
        <v>882</v>
      </c>
      <c r="X4" s="184">
        <v>1</v>
      </c>
      <c r="Y4" s="677" t="s">
        <v>40</v>
      </c>
      <c r="Z4" s="677"/>
      <c r="AA4" s="675" t="s">
        <v>40</v>
      </c>
      <c r="AB4" s="675"/>
      <c r="AC4" s="674" t="s">
        <v>40</v>
      </c>
      <c r="AD4" s="674"/>
      <c r="AE4" s="672" t="s">
        <v>40</v>
      </c>
      <c r="AF4" s="672"/>
      <c r="AG4" s="678" t="s">
        <v>40</v>
      </c>
      <c r="AH4" s="678"/>
      <c r="AI4" s="679" t="s">
        <v>40</v>
      </c>
      <c r="AJ4" s="679"/>
      <c r="AK4" s="680" t="s">
        <v>40</v>
      </c>
      <c r="AL4" s="680"/>
      <c r="AM4" s="681" t="s">
        <v>40</v>
      </c>
      <c r="AN4" s="681"/>
      <c r="AO4" s="18" t="s">
        <v>40</v>
      </c>
      <c r="AP4" s="18"/>
      <c r="AQ4" s="184" t="s">
        <v>40</v>
      </c>
      <c r="AR4" s="184"/>
      <c r="AS4" s="677" t="s">
        <v>40</v>
      </c>
      <c r="AT4" s="677"/>
    </row>
    <row r="5" spans="1:46" ht="12.75">
      <c r="A5" s="908" t="s">
        <v>3278</v>
      </c>
      <c r="B5" s="46" t="s">
        <v>13561</v>
      </c>
      <c r="C5" s="168">
        <v>0</v>
      </c>
      <c r="D5" s="5">
        <v>5</v>
      </c>
      <c r="E5" s="34" t="s">
        <v>40</v>
      </c>
      <c r="F5" s="34" t="s">
        <v>40</v>
      </c>
      <c r="G5" s="165" t="s">
        <v>888</v>
      </c>
      <c r="H5" s="672" t="s">
        <v>4520</v>
      </c>
      <c r="I5" s="180"/>
      <c r="J5" s="165">
        <v>1</v>
      </c>
      <c r="K5" s="165">
        <v>5</v>
      </c>
      <c r="L5" s="165">
        <v>3</v>
      </c>
      <c r="M5" s="165" t="s">
        <v>12699</v>
      </c>
      <c r="N5" s="906" t="s">
        <v>1047</v>
      </c>
      <c r="O5" s="167">
        <v>1</v>
      </c>
      <c r="P5" s="676" t="s">
        <v>1033</v>
      </c>
      <c r="Q5" s="676">
        <v>1</v>
      </c>
      <c r="R5" s="833" t="s">
        <v>40</v>
      </c>
      <c r="S5" s="834"/>
      <c r="T5" s="833" t="s">
        <v>40</v>
      </c>
      <c r="U5" s="834"/>
      <c r="V5" s="907"/>
      <c r="W5" s="161" t="s">
        <v>892</v>
      </c>
      <c r="X5" s="161">
        <v>1</v>
      </c>
      <c r="Y5" s="162" t="s">
        <v>40</v>
      </c>
      <c r="Z5" s="198"/>
      <c r="AA5" s="163" t="s">
        <v>40</v>
      </c>
      <c r="AB5" s="199"/>
      <c r="AC5" s="164" t="s">
        <v>40</v>
      </c>
      <c r="AD5" s="200"/>
      <c r="AE5" s="165" t="s">
        <v>40</v>
      </c>
      <c r="AF5" s="180"/>
      <c r="AG5" s="166" t="s">
        <v>40</v>
      </c>
      <c r="AH5" s="181"/>
      <c r="AI5" s="167" t="s">
        <v>40</v>
      </c>
      <c r="AJ5" s="182"/>
      <c r="AK5" s="168" t="s">
        <v>40</v>
      </c>
      <c r="AL5" s="201"/>
      <c r="AM5" s="169" t="s">
        <v>40</v>
      </c>
      <c r="AN5" s="202"/>
      <c r="AO5" s="5" t="s">
        <v>40</v>
      </c>
      <c r="AP5" s="37"/>
      <c r="AQ5" s="161" t="s">
        <v>40</v>
      </c>
      <c r="AR5" s="197"/>
      <c r="AS5" s="162" t="s">
        <v>40</v>
      </c>
      <c r="AT5" s="198"/>
    </row>
    <row r="6" spans="1:46" ht="12.75">
      <c r="A6" s="905" t="s">
        <v>3278</v>
      </c>
      <c r="B6" s="314" t="s">
        <v>13562</v>
      </c>
      <c r="C6" s="680">
        <v>0</v>
      </c>
      <c r="D6" s="18">
        <v>5</v>
      </c>
      <c r="E6" s="54" t="s">
        <v>40</v>
      </c>
      <c r="F6" s="54" t="s">
        <v>40</v>
      </c>
      <c r="G6" s="672" t="s">
        <v>888</v>
      </c>
      <c r="H6" s="672" t="s">
        <v>4520</v>
      </c>
      <c r="I6" s="672"/>
      <c r="J6" s="672">
        <v>1</v>
      </c>
      <c r="K6" s="672">
        <v>5</v>
      </c>
      <c r="L6" s="672">
        <v>2</v>
      </c>
      <c r="M6" s="672" t="s">
        <v>12699</v>
      </c>
      <c r="N6" s="906" t="s">
        <v>1047</v>
      </c>
      <c r="O6" s="679">
        <v>1</v>
      </c>
      <c r="P6" s="676" t="s">
        <v>1033</v>
      </c>
      <c r="Q6" s="676">
        <v>1</v>
      </c>
      <c r="R6" s="676" t="s">
        <v>40</v>
      </c>
      <c r="S6" s="676"/>
      <c r="T6" s="676" t="s">
        <v>40</v>
      </c>
      <c r="U6" s="676"/>
      <c r="V6" s="907"/>
      <c r="W6" s="184" t="s">
        <v>892</v>
      </c>
      <c r="X6" s="184">
        <v>1</v>
      </c>
      <c r="Y6" s="677" t="s">
        <v>40</v>
      </c>
      <c r="Z6" s="677"/>
      <c r="AA6" s="675" t="s">
        <v>40</v>
      </c>
      <c r="AB6" s="675"/>
      <c r="AC6" s="674" t="s">
        <v>40</v>
      </c>
      <c r="AD6" s="674"/>
      <c r="AE6" s="672" t="s">
        <v>40</v>
      </c>
      <c r="AF6" s="672"/>
      <c r="AG6" s="678" t="s">
        <v>40</v>
      </c>
      <c r="AH6" s="678"/>
      <c r="AI6" s="679" t="s">
        <v>40</v>
      </c>
      <c r="AJ6" s="679"/>
      <c r="AK6" s="680" t="s">
        <v>40</v>
      </c>
      <c r="AL6" s="680"/>
      <c r="AM6" s="681" t="s">
        <v>40</v>
      </c>
      <c r="AN6" s="681"/>
      <c r="AO6" s="18" t="s">
        <v>40</v>
      </c>
      <c r="AP6" s="18"/>
      <c r="AQ6" s="184" t="s">
        <v>40</v>
      </c>
      <c r="AR6" s="184"/>
      <c r="AS6" s="677" t="s">
        <v>40</v>
      </c>
      <c r="AT6" s="677"/>
    </row>
    <row r="7" spans="1:46" ht="12.75">
      <c r="A7" s="905" t="s">
        <v>3278</v>
      </c>
      <c r="B7" s="314" t="s">
        <v>13563</v>
      </c>
      <c r="C7" s="680">
        <v>0</v>
      </c>
      <c r="D7" s="18">
        <v>5</v>
      </c>
      <c r="E7" s="54" t="s">
        <v>40</v>
      </c>
      <c r="F7" s="54" t="s">
        <v>40</v>
      </c>
      <c r="G7" s="672" t="s">
        <v>883</v>
      </c>
      <c r="H7" s="672" t="s">
        <v>4520</v>
      </c>
      <c r="I7" s="672"/>
      <c r="J7" s="672">
        <v>1</v>
      </c>
      <c r="K7" s="672">
        <v>5</v>
      </c>
      <c r="L7" s="672">
        <v>10</v>
      </c>
      <c r="M7" s="672" t="s">
        <v>12699</v>
      </c>
      <c r="N7" s="909" t="s">
        <v>1057</v>
      </c>
      <c r="O7" s="679">
        <v>1</v>
      </c>
      <c r="P7" s="676" t="s">
        <v>1033</v>
      </c>
      <c r="Q7" s="676">
        <v>2</v>
      </c>
      <c r="R7" s="676" t="s">
        <v>1038</v>
      </c>
      <c r="S7" s="676">
        <v>2</v>
      </c>
      <c r="T7" s="676" t="s">
        <v>40</v>
      </c>
      <c r="U7" s="676"/>
      <c r="V7" s="907"/>
      <c r="W7" s="184" t="s">
        <v>894</v>
      </c>
      <c r="X7" s="184">
        <v>1</v>
      </c>
      <c r="Y7" s="677" t="s">
        <v>40</v>
      </c>
      <c r="Z7" s="677"/>
      <c r="AA7" s="675" t="s">
        <v>40</v>
      </c>
      <c r="AB7" s="675"/>
      <c r="AC7" s="674" t="s">
        <v>40</v>
      </c>
      <c r="AD7" s="674"/>
      <c r="AE7" s="672" t="s">
        <v>40</v>
      </c>
      <c r="AF7" s="672"/>
      <c r="AG7" s="678" t="s">
        <v>40</v>
      </c>
      <c r="AH7" s="678"/>
      <c r="AI7" s="679" t="s">
        <v>40</v>
      </c>
      <c r="AJ7" s="679"/>
      <c r="AK7" s="680" t="s">
        <v>40</v>
      </c>
      <c r="AL7" s="680"/>
      <c r="AM7" s="681" t="s">
        <v>40</v>
      </c>
      <c r="AN7" s="681"/>
      <c r="AO7" s="18" t="s">
        <v>40</v>
      </c>
      <c r="AP7" s="18"/>
      <c r="AQ7" s="184" t="s">
        <v>40</v>
      </c>
      <c r="AR7" s="184"/>
      <c r="AS7" s="677" t="s">
        <v>40</v>
      </c>
      <c r="AT7" s="677"/>
    </row>
    <row r="8" spans="1:46" ht="12.75">
      <c r="A8" s="905" t="s">
        <v>3278</v>
      </c>
      <c r="B8" s="314" t="s">
        <v>13564</v>
      </c>
      <c r="C8" s="680">
        <v>1</v>
      </c>
      <c r="D8" s="18">
        <v>10</v>
      </c>
      <c r="E8" s="54" t="s">
        <v>40</v>
      </c>
      <c r="F8" s="54" t="s">
        <v>40</v>
      </c>
      <c r="G8" s="672" t="s">
        <v>903</v>
      </c>
      <c r="H8" s="672" t="s">
        <v>4520</v>
      </c>
      <c r="I8" s="672"/>
      <c r="J8" s="672">
        <v>1</v>
      </c>
      <c r="K8" s="672">
        <v>5</v>
      </c>
      <c r="L8" s="672">
        <v>10</v>
      </c>
      <c r="M8" s="672" t="s">
        <v>12699</v>
      </c>
      <c r="N8" s="909" t="s">
        <v>1057</v>
      </c>
      <c r="O8" s="679">
        <v>1</v>
      </c>
      <c r="P8" s="676" t="s">
        <v>1033</v>
      </c>
      <c r="Q8" s="676">
        <v>2</v>
      </c>
      <c r="R8" s="676" t="s">
        <v>1038</v>
      </c>
      <c r="S8" s="676">
        <v>2</v>
      </c>
      <c r="T8" s="676" t="s">
        <v>40</v>
      </c>
      <c r="U8" s="676"/>
      <c r="V8" s="907"/>
      <c r="W8" s="184" t="s">
        <v>902</v>
      </c>
      <c r="X8" s="184">
        <v>1</v>
      </c>
      <c r="Y8" s="677" t="s">
        <v>40</v>
      </c>
      <c r="Z8" s="677"/>
      <c r="AA8" s="675" t="s">
        <v>40</v>
      </c>
      <c r="AB8" s="675"/>
      <c r="AC8" s="674" t="s">
        <v>40</v>
      </c>
      <c r="AD8" s="674"/>
      <c r="AE8" s="672" t="s">
        <v>40</v>
      </c>
      <c r="AF8" s="672"/>
      <c r="AG8" s="678" t="s">
        <v>40</v>
      </c>
      <c r="AH8" s="678"/>
      <c r="AI8" s="679" t="s">
        <v>40</v>
      </c>
      <c r="AJ8" s="679"/>
      <c r="AK8" s="680" t="s">
        <v>40</v>
      </c>
      <c r="AL8" s="680"/>
      <c r="AM8" s="681" t="s">
        <v>40</v>
      </c>
      <c r="AN8" s="681"/>
      <c r="AO8" s="18" t="s">
        <v>40</v>
      </c>
      <c r="AP8" s="18"/>
      <c r="AQ8" s="184" t="s">
        <v>40</v>
      </c>
      <c r="AR8" s="184"/>
      <c r="AS8" s="677" t="s">
        <v>40</v>
      </c>
      <c r="AT8" s="677"/>
    </row>
    <row r="9" spans="1:46" ht="12.75">
      <c r="A9" s="905" t="s">
        <v>3278</v>
      </c>
      <c r="B9" s="762" t="s">
        <v>13565</v>
      </c>
      <c r="C9" s="680">
        <v>1</v>
      </c>
      <c r="D9" s="18">
        <v>15</v>
      </c>
      <c r="E9" s="54" t="s">
        <v>40</v>
      </c>
      <c r="F9" s="54" t="s">
        <v>40</v>
      </c>
      <c r="G9" s="672" t="s">
        <v>908</v>
      </c>
      <c r="H9" s="672" t="s">
        <v>4520</v>
      </c>
      <c r="I9" s="672"/>
      <c r="J9" s="672">
        <v>1</v>
      </c>
      <c r="K9" s="672">
        <v>5</v>
      </c>
      <c r="L9" s="672">
        <v>6</v>
      </c>
      <c r="M9" s="672" t="s">
        <v>12699</v>
      </c>
      <c r="N9" s="906" t="s">
        <v>1062</v>
      </c>
      <c r="O9" s="679">
        <v>1</v>
      </c>
      <c r="P9" s="676" t="s">
        <v>1052</v>
      </c>
      <c r="Q9" s="676">
        <v>1</v>
      </c>
      <c r="R9" s="676" t="s">
        <v>1033</v>
      </c>
      <c r="S9" s="676">
        <v>1</v>
      </c>
      <c r="T9" s="676" t="s">
        <v>40</v>
      </c>
      <c r="U9" s="676"/>
      <c r="V9" s="907"/>
      <c r="W9" s="184" t="s">
        <v>907</v>
      </c>
      <c r="X9" s="184">
        <v>1</v>
      </c>
      <c r="Y9" s="677" t="s">
        <v>40</v>
      </c>
      <c r="Z9" s="677"/>
      <c r="AA9" s="675" t="s">
        <v>40</v>
      </c>
      <c r="AB9" s="675"/>
      <c r="AC9" s="674" t="s">
        <v>40</v>
      </c>
      <c r="AD9" s="674"/>
      <c r="AE9" s="672" t="s">
        <v>40</v>
      </c>
      <c r="AF9" s="695"/>
      <c r="AG9" s="733" t="s">
        <v>40</v>
      </c>
      <c r="AH9" s="734"/>
      <c r="AI9" s="736" t="s">
        <v>40</v>
      </c>
      <c r="AJ9" s="725"/>
      <c r="AK9" s="706" t="s">
        <v>40</v>
      </c>
      <c r="AL9" s="715"/>
      <c r="AM9" s="735" t="s">
        <v>40</v>
      </c>
      <c r="AN9" s="707"/>
      <c r="AO9" s="708" t="s">
        <v>40</v>
      </c>
      <c r="AP9" s="694"/>
      <c r="AQ9" s="709" t="s">
        <v>40</v>
      </c>
      <c r="AR9" s="710"/>
      <c r="AS9" s="711" t="s">
        <v>40</v>
      </c>
      <c r="AT9" s="712"/>
    </row>
    <row r="10" spans="1:46" ht="12.75">
      <c r="A10" s="905" t="s">
        <v>3278</v>
      </c>
      <c r="B10" s="762" t="s">
        <v>13566</v>
      </c>
      <c r="C10" s="680">
        <v>1</v>
      </c>
      <c r="D10" s="18">
        <v>15</v>
      </c>
      <c r="E10" s="54" t="s">
        <v>40</v>
      </c>
      <c r="F10" s="54" t="s">
        <v>40</v>
      </c>
      <c r="G10" s="672" t="s">
        <v>911</v>
      </c>
      <c r="H10" s="672" t="s">
        <v>4520</v>
      </c>
      <c r="I10" s="672"/>
      <c r="J10" s="672">
        <v>1</v>
      </c>
      <c r="K10" s="672">
        <v>8</v>
      </c>
      <c r="L10" s="672">
        <v>12</v>
      </c>
      <c r="M10" s="672" t="s">
        <v>12699</v>
      </c>
      <c r="N10" s="906" t="s">
        <v>1043</v>
      </c>
      <c r="O10" s="679">
        <v>1</v>
      </c>
      <c r="P10" s="676" t="s">
        <v>1033</v>
      </c>
      <c r="Q10" s="676">
        <v>2</v>
      </c>
      <c r="R10" s="676" t="s">
        <v>1038</v>
      </c>
      <c r="S10" s="676">
        <v>2</v>
      </c>
      <c r="T10" s="676" t="s">
        <v>40</v>
      </c>
      <c r="U10" s="676"/>
      <c r="V10" s="907"/>
      <c r="W10" s="184" t="s">
        <v>910</v>
      </c>
      <c r="X10" s="184">
        <v>1</v>
      </c>
      <c r="Y10" s="677" t="s">
        <v>40</v>
      </c>
      <c r="Z10" s="677"/>
      <c r="AA10" s="675" t="s">
        <v>40</v>
      </c>
      <c r="AB10" s="675"/>
      <c r="AC10" s="674" t="s">
        <v>40</v>
      </c>
      <c r="AD10" s="674"/>
      <c r="AE10" s="672" t="s">
        <v>40</v>
      </c>
      <c r="AF10" s="695"/>
      <c r="AG10" s="733" t="s">
        <v>40</v>
      </c>
      <c r="AH10" s="734"/>
      <c r="AI10" s="736" t="s">
        <v>40</v>
      </c>
      <c r="AJ10" s="725"/>
      <c r="AK10" s="706" t="s">
        <v>40</v>
      </c>
      <c r="AL10" s="715"/>
      <c r="AM10" s="735" t="s">
        <v>40</v>
      </c>
      <c r="AN10" s="707"/>
      <c r="AO10" s="708" t="s">
        <v>40</v>
      </c>
      <c r="AP10" s="694"/>
      <c r="AQ10" s="709" t="s">
        <v>40</v>
      </c>
      <c r="AR10" s="710"/>
      <c r="AS10" s="711" t="s">
        <v>40</v>
      </c>
      <c r="AT10" s="712"/>
    </row>
    <row r="11" spans="1:46" ht="12.75">
      <c r="A11" s="908" t="s">
        <v>3278</v>
      </c>
      <c r="B11" s="761" t="s">
        <v>13567</v>
      </c>
      <c r="C11" s="168">
        <v>1</v>
      </c>
      <c r="D11" s="5">
        <v>15</v>
      </c>
      <c r="E11" s="34" t="s">
        <v>40</v>
      </c>
      <c r="F11" s="34" t="s">
        <v>40</v>
      </c>
      <c r="G11" s="165" t="s">
        <v>911</v>
      </c>
      <c r="H11" s="672" t="s">
        <v>4520</v>
      </c>
      <c r="I11" s="180"/>
      <c r="J11" s="165">
        <v>1</v>
      </c>
      <c r="K11" s="165">
        <v>8</v>
      </c>
      <c r="L11" s="165">
        <v>12</v>
      </c>
      <c r="M11" s="165" t="s">
        <v>12699</v>
      </c>
      <c r="N11" s="909" t="s">
        <v>1043</v>
      </c>
      <c r="O11" s="167">
        <v>3</v>
      </c>
      <c r="P11" s="833" t="s">
        <v>1033</v>
      </c>
      <c r="Q11" s="833">
        <v>6</v>
      </c>
      <c r="R11" s="833" t="s">
        <v>1038</v>
      </c>
      <c r="S11" s="833">
        <v>4</v>
      </c>
      <c r="T11" s="833" t="s">
        <v>40</v>
      </c>
      <c r="U11" s="834"/>
      <c r="V11" s="907"/>
      <c r="W11" s="161" t="s">
        <v>915</v>
      </c>
      <c r="X11" s="161">
        <v>1</v>
      </c>
      <c r="Y11" s="162" t="s">
        <v>40</v>
      </c>
      <c r="Z11" s="198"/>
      <c r="AA11" s="163" t="s">
        <v>40</v>
      </c>
      <c r="AB11" s="199"/>
      <c r="AC11" s="164" t="s">
        <v>40</v>
      </c>
      <c r="AD11" s="200"/>
      <c r="AE11" s="165" t="s">
        <v>40</v>
      </c>
      <c r="AF11" s="910"/>
      <c r="AG11" s="911" t="s">
        <v>40</v>
      </c>
      <c r="AH11" s="912"/>
      <c r="AI11" s="913" t="s">
        <v>40</v>
      </c>
      <c r="AJ11" s="703"/>
      <c r="AK11" s="914" t="s">
        <v>40</v>
      </c>
      <c r="AL11" s="915"/>
      <c r="AM11" s="704" t="s">
        <v>40</v>
      </c>
      <c r="AN11" s="705"/>
      <c r="AO11" s="916" t="s">
        <v>40</v>
      </c>
      <c r="AP11" s="917"/>
      <c r="AQ11" s="918" t="s">
        <v>40</v>
      </c>
      <c r="AR11" s="919"/>
      <c r="AS11" s="920" t="s">
        <v>40</v>
      </c>
      <c r="AT11" s="921"/>
    </row>
    <row r="12" spans="1:46" ht="12.75">
      <c r="A12" s="908" t="s">
        <v>3278</v>
      </c>
      <c r="B12" s="761" t="s">
        <v>13568</v>
      </c>
      <c r="C12" s="168">
        <v>1</v>
      </c>
      <c r="D12" s="5">
        <v>15</v>
      </c>
      <c r="E12" s="34" t="s">
        <v>40</v>
      </c>
      <c r="F12" s="34" t="s">
        <v>40</v>
      </c>
      <c r="G12" s="165" t="s">
        <v>918</v>
      </c>
      <c r="H12" s="672" t="s">
        <v>4520</v>
      </c>
      <c r="I12" s="180"/>
      <c r="J12" s="165">
        <v>1</v>
      </c>
      <c r="K12" s="165">
        <v>8</v>
      </c>
      <c r="L12" s="165">
        <v>10</v>
      </c>
      <c r="M12" s="165" t="s">
        <v>12699</v>
      </c>
      <c r="N12" s="909" t="s">
        <v>1057</v>
      </c>
      <c r="O12" s="167">
        <v>1</v>
      </c>
      <c r="P12" s="833" t="s">
        <v>1033</v>
      </c>
      <c r="Q12" s="833">
        <v>2</v>
      </c>
      <c r="R12" s="833" t="s">
        <v>1038</v>
      </c>
      <c r="S12" s="833">
        <v>2</v>
      </c>
      <c r="T12" s="833" t="s">
        <v>40</v>
      </c>
      <c r="U12" s="834"/>
      <c r="V12" s="907"/>
      <c r="W12" s="161" t="s">
        <v>922</v>
      </c>
      <c r="X12" s="161">
        <v>1</v>
      </c>
      <c r="Y12" s="162" t="s">
        <v>40</v>
      </c>
      <c r="Z12" s="198"/>
      <c r="AA12" s="163" t="s">
        <v>40</v>
      </c>
      <c r="AB12" s="199"/>
      <c r="AC12" s="164" t="s">
        <v>40</v>
      </c>
      <c r="AD12" s="200"/>
      <c r="AE12" s="165" t="s">
        <v>40</v>
      </c>
      <c r="AF12" s="910"/>
      <c r="AG12" s="911" t="s">
        <v>40</v>
      </c>
      <c r="AH12" s="912"/>
      <c r="AI12" s="913" t="s">
        <v>40</v>
      </c>
      <c r="AJ12" s="703"/>
      <c r="AK12" s="914" t="s">
        <v>40</v>
      </c>
      <c r="AL12" s="915"/>
      <c r="AM12" s="704" t="s">
        <v>40</v>
      </c>
      <c r="AN12" s="705"/>
      <c r="AO12" s="916" t="s">
        <v>40</v>
      </c>
      <c r="AP12" s="917"/>
      <c r="AQ12" s="918" t="s">
        <v>40</v>
      </c>
      <c r="AR12" s="919"/>
      <c r="AS12" s="920" t="s">
        <v>40</v>
      </c>
      <c r="AT12" s="921"/>
    </row>
    <row r="13" spans="1:46" ht="12.75">
      <c r="A13" s="905" t="s">
        <v>3278</v>
      </c>
      <c r="B13" s="48" t="s">
        <v>13569</v>
      </c>
      <c r="C13" s="680">
        <v>1</v>
      </c>
      <c r="D13" s="18">
        <v>15</v>
      </c>
      <c r="E13" s="54" t="s">
        <v>40</v>
      </c>
      <c r="F13" s="54" t="s">
        <v>40</v>
      </c>
      <c r="G13" s="672" t="s">
        <v>918</v>
      </c>
      <c r="H13" s="672" t="s">
        <v>4520</v>
      </c>
      <c r="I13" s="672"/>
      <c r="J13" s="672">
        <v>1</v>
      </c>
      <c r="K13" s="672">
        <v>8</v>
      </c>
      <c r="L13" s="672">
        <v>10</v>
      </c>
      <c r="M13" s="672" t="s">
        <v>12699</v>
      </c>
      <c r="N13" s="906" t="s">
        <v>1057</v>
      </c>
      <c r="O13" s="679">
        <v>1</v>
      </c>
      <c r="P13" s="676" t="s">
        <v>1033</v>
      </c>
      <c r="Q13" s="676">
        <v>2</v>
      </c>
      <c r="R13" s="676" t="s">
        <v>1038</v>
      </c>
      <c r="S13" s="676">
        <v>2</v>
      </c>
      <c r="T13" s="676" t="s">
        <v>40</v>
      </c>
      <c r="U13" s="676"/>
      <c r="V13" s="907"/>
      <c r="W13" s="184" t="s">
        <v>922</v>
      </c>
      <c r="X13" s="184">
        <v>1</v>
      </c>
      <c r="Y13" s="677" t="s">
        <v>40</v>
      </c>
      <c r="Z13" s="677"/>
      <c r="AA13" s="675" t="s">
        <v>40</v>
      </c>
      <c r="AB13" s="675"/>
      <c r="AC13" s="674" t="s">
        <v>40</v>
      </c>
      <c r="AD13" s="674"/>
      <c r="AE13" s="672" t="s">
        <v>40</v>
      </c>
      <c r="AF13" s="695"/>
      <c r="AG13" s="733" t="s">
        <v>40</v>
      </c>
      <c r="AH13" s="734"/>
      <c r="AI13" s="736" t="s">
        <v>40</v>
      </c>
      <c r="AJ13" s="725"/>
      <c r="AK13" s="706" t="s">
        <v>40</v>
      </c>
      <c r="AL13" s="715"/>
      <c r="AM13" s="735" t="s">
        <v>40</v>
      </c>
      <c r="AN13" s="707"/>
      <c r="AO13" s="708" t="s">
        <v>40</v>
      </c>
      <c r="AP13" s="694"/>
      <c r="AQ13" s="709" t="s">
        <v>40</v>
      </c>
      <c r="AR13" s="710"/>
      <c r="AS13" s="711" t="s">
        <v>40</v>
      </c>
      <c r="AT13" s="712"/>
    </row>
    <row r="14" spans="1:46" ht="12.75">
      <c r="A14" s="905" t="s">
        <v>3278</v>
      </c>
      <c r="B14" s="48" t="s">
        <v>13570</v>
      </c>
      <c r="C14" s="680">
        <v>1</v>
      </c>
      <c r="D14" s="18">
        <v>15</v>
      </c>
      <c r="E14" s="54" t="s">
        <v>40</v>
      </c>
      <c r="F14" s="54" t="s">
        <v>40</v>
      </c>
      <c r="G14" s="672" t="s">
        <v>927</v>
      </c>
      <c r="H14" s="672" t="s">
        <v>4520</v>
      </c>
      <c r="I14" s="672"/>
      <c r="J14" s="672">
        <v>1</v>
      </c>
      <c r="K14" s="672">
        <v>8</v>
      </c>
      <c r="L14" s="672">
        <v>10</v>
      </c>
      <c r="M14" s="672" t="s">
        <v>12699</v>
      </c>
      <c r="N14" s="906" t="s">
        <v>1057</v>
      </c>
      <c r="O14" s="679">
        <v>1</v>
      </c>
      <c r="P14" s="676" t="s">
        <v>1033</v>
      </c>
      <c r="Q14" s="676">
        <v>2</v>
      </c>
      <c r="R14" s="676" t="s">
        <v>1038</v>
      </c>
      <c r="S14" s="676">
        <v>2</v>
      </c>
      <c r="T14" s="676" t="s">
        <v>40</v>
      </c>
      <c r="U14" s="676"/>
      <c r="V14" s="907"/>
      <c r="W14" s="184" t="s">
        <v>926</v>
      </c>
      <c r="X14" s="184">
        <v>1</v>
      </c>
      <c r="Y14" s="677" t="s">
        <v>40</v>
      </c>
      <c r="Z14" s="677"/>
      <c r="AA14" s="675" t="s">
        <v>40</v>
      </c>
      <c r="AB14" s="675"/>
      <c r="AC14" s="674" t="s">
        <v>40</v>
      </c>
      <c r="AD14" s="674"/>
      <c r="AE14" s="672" t="s">
        <v>40</v>
      </c>
      <c r="AF14" s="695"/>
      <c r="AG14" s="733" t="s">
        <v>40</v>
      </c>
      <c r="AH14" s="734"/>
      <c r="AI14" s="736" t="s">
        <v>40</v>
      </c>
      <c r="AJ14" s="725"/>
      <c r="AK14" s="706" t="s">
        <v>40</v>
      </c>
      <c r="AL14" s="715"/>
      <c r="AM14" s="735" t="s">
        <v>40</v>
      </c>
      <c r="AN14" s="707"/>
      <c r="AO14" s="708" t="s">
        <v>40</v>
      </c>
      <c r="AP14" s="694"/>
      <c r="AQ14" s="709" t="s">
        <v>40</v>
      </c>
      <c r="AR14" s="710"/>
      <c r="AS14" s="711" t="s">
        <v>40</v>
      </c>
      <c r="AT14" s="712"/>
    </row>
    <row r="15" spans="1:46" ht="12.75">
      <c r="A15" s="905" t="s">
        <v>3278</v>
      </c>
      <c r="B15" s="48" t="s">
        <v>13571</v>
      </c>
      <c r="C15" s="680">
        <v>1</v>
      </c>
      <c r="D15" s="18">
        <v>15</v>
      </c>
      <c r="E15" s="54" t="s">
        <v>40</v>
      </c>
      <c r="F15" s="54" t="s">
        <v>40</v>
      </c>
      <c r="G15" s="672" t="s">
        <v>932</v>
      </c>
      <c r="H15" s="672" t="s">
        <v>4520</v>
      </c>
      <c r="I15" s="672"/>
      <c r="J15" s="672">
        <v>1</v>
      </c>
      <c r="K15" s="672">
        <v>8</v>
      </c>
      <c r="L15" s="672">
        <v>13</v>
      </c>
      <c r="M15" s="672" t="s">
        <v>12699</v>
      </c>
      <c r="N15" s="906" t="s">
        <v>1062</v>
      </c>
      <c r="O15" s="679">
        <v>2</v>
      </c>
      <c r="P15" s="676" t="s">
        <v>1033</v>
      </c>
      <c r="Q15" s="676">
        <v>2</v>
      </c>
      <c r="R15" s="676" t="s">
        <v>1038</v>
      </c>
      <c r="S15" s="676">
        <v>2</v>
      </c>
      <c r="T15" s="676" t="s">
        <v>40</v>
      </c>
      <c r="U15" s="676"/>
      <c r="V15" s="907"/>
      <c r="W15" s="184" t="s">
        <v>931</v>
      </c>
      <c r="X15" s="184">
        <v>1</v>
      </c>
      <c r="Y15" s="677" t="s">
        <v>40</v>
      </c>
      <c r="Z15" s="677"/>
      <c r="AA15" s="675" t="s">
        <v>40</v>
      </c>
      <c r="AB15" s="675"/>
      <c r="AC15" s="674" t="s">
        <v>40</v>
      </c>
      <c r="AD15" s="674"/>
      <c r="AE15" s="672" t="s">
        <v>40</v>
      </c>
      <c r="AF15" s="695"/>
      <c r="AG15" s="733" t="s">
        <v>40</v>
      </c>
      <c r="AH15" s="734"/>
      <c r="AI15" s="736" t="s">
        <v>40</v>
      </c>
      <c r="AJ15" s="725"/>
      <c r="AK15" s="706" t="s">
        <v>40</v>
      </c>
      <c r="AL15" s="715"/>
      <c r="AM15" s="735" t="s">
        <v>40</v>
      </c>
      <c r="AN15" s="707"/>
      <c r="AO15" s="708" t="s">
        <v>40</v>
      </c>
      <c r="AP15" s="694"/>
      <c r="AQ15" s="709" t="s">
        <v>40</v>
      </c>
      <c r="AR15" s="710"/>
      <c r="AS15" s="711" t="s">
        <v>40</v>
      </c>
      <c r="AT15" s="712"/>
    </row>
    <row r="16" spans="1:46" ht="12.75">
      <c r="A16" s="905" t="s">
        <v>3278</v>
      </c>
      <c r="B16" s="922" t="s">
        <v>13572</v>
      </c>
      <c r="C16" s="680">
        <v>2</v>
      </c>
      <c r="D16" s="18">
        <v>20</v>
      </c>
      <c r="E16" s="54" t="s">
        <v>40</v>
      </c>
      <c r="F16" s="54" t="s">
        <v>40</v>
      </c>
      <c r="G16" s="672" t="s">
        <v>937</v>
      </c>
      <c r="H16" s="672" t="s">
        <v>4520</v>
      </c>
      <c r="I16" s="672"/>
      <c r="J16" s="672">
        <v>1</v>
      </c>
      <c r="K16" s="672">
        <v>8</v>
      </c>
      <c r="L16" s="672">
        <v>11</v>
      </c>
      <c r="M16" s="672" t="s">
        <v>12699</v>
      </c>
      <c r="N16" s="906" t="s">
        <v>1072</v>
      </c>
      <c r="O16" s="679">
        <v>1</v>
      </c>
      <c r="P16" s="676" t="s">
        <v>1033</v>
      </c>
      <c r="Q16" s="676">
        <v>2</v>
      </c>
      <c r="R16" s="676" t="s">
        <v>1038</v>
      </c>
      <c r="S16" s="676">
        <v>3</v>
      </c>
      <c r="T16" s="676" t="s">
        <v>40</v>
      </c>
      <c r="U16" s="676"/>
      <c r="V16" s="907"/>
      <c r="W16" s="184" t="s">
        <v>936</v>
      </c>
      <c r="X16" s="184">
        <v>1</v>
      </c>
      <c r="Y16" s="677" t="s">
        <v>40</v>
      </c>
      <c r="Z16" s="677"/>
      <c r="AA16" s="675" t="s">
        <v>40</v>
      </c>
      <c r="AB16" s="675"/>
      <c r="AC16" s="674" t="s">
        <v>40</v>
      </c>
      <c r="AD16" s="674"/>
      <c r="AE16" s="672" t="s">
        <v>40</v>
      </c>
      <c r="AF16" s="695"/>
      <c r="AG16" s="733" t="s">
        <v>40</v>
      </c>
      <c r="AH16" s="734"/>
      <c r="AI16" s="736" t="s">
        <v>40</v>
      </c>
      <c r="AJ16" s="725"/>
      <c r="AK16" s="706" t="s">
        <v>40</v>
      </c>
      <c r="AL16" s="715"/>
      <c r="AM16" s="735" t="s">
        <v>40</v>
      </c>
      <c r="AN16" s="707"/>
      <c r="AO16" s="708" t="s">
        <v>40</v>
      </c>
      <c r="AP16" s="694"/>
      <c r="AQ16" s="709" t="s">
        <v>40</v>
      </c>
      <c r="AR16" s="710"/>
      <c r="AS16" s="711" t="s">
        <v>40</v>
      </c>
      <c r="AT16" s="712"/>
    </row>
    <row r="17" spans="1:46" ht="12.75">
      <c r="A17" s="905" t="s">
        <v>3278</v>
      </c>
      <c r="B17" s="922" t="s">
        <v>13573</v>
      </c>
      <c r="C17" s="680">
        <v>1</v>
      </c>
      <c r="D17" s="18">
        <v>20</v>
      </c>
      <c r="E17" s="54" t="s">
        <v>40</v>
      </c>
      <c r="F17" s="54" t="s">
        <v>40</v>
      </c>
      <c r="G17" s="672" t="s">
        <v>940</v>
      </c>
      <c r="H17" s="672" t="s">
        <v>4520</v>
      </c>
      <c r="I17" s="672"/>
      <c r="J17" s="672">
        <v>1</v>
      </c>
      <c r="K17" s="672">
        <v>8</v>
      </c>
      <c r="L17" s="672">
        <v>11</v>
      </c>
      <c r="M17" s="672" t="s">
        <v>12699</v>
      </c>
      <c r="N17" s="906" t="s">
        <v>1043</v>
      </c>
      <c r="O17" s="679">
        <v>2</v>
      </c>
      <c r="P17" s="676" t="s">
        <v>1033</v>
      </c>
      <c r="Q17" s="676">
        <v>4</v>
      </c>
      <c r="R17" s="676" t="s">
        <v>1038</v>
      </c>
      <c r="S17" s="676">
        <v>2</v>
      </c>
      <c r="T17" s="676" t="s">
        <v>40</v>
      </c>
      <c r="U17" s="676"/>
      <c r="V17" s="907"/>
      <c r="W17" s="184" t="s">
        <v>1008</v>
      </c>
      <c r="X17" s="184">
        <v>1</v>
      </c>
      <c r="Y17" s="677" t="s">
        <v>40</v>
      </c>
      <c r="Z17" s="677"/>
      <c r="AA17" s="675" t="s">
        <v>40</v>
      </c>
      <c r="AB17" s="675"/>
      <c r="AC17" s="674" t="s">
        <v>40</v>
      </c>
      <c r="AD17" s="674"/>
      <c r="AE17" s="672" t="s">
        <v>40</v>
      </c>
      <c r="AF17" s="695"/>
      <c r="AG17" s="733" t="s">
        <v>40</v>
      </c>
      <c r="AH17" s="734"/>
      <c r="AI17" s="736" t="s">
        <v>40</v>
      </c>
      <c r="AJ17" s="725"/>
      <c r="AK17" s="706" t="s">
        <v>40</v>
      </c>
      <c r="AL17" s="715"/>
      <c r="AM17" s="735" t="s">
        <v>40</v>
      </c>
      <c r="AN17" s="707"/>
      <c r="AO17" s="708" t="s">
        <v>40</v>
      </c>
      <c r="AP17" s="694"/>
      <c r="AQ17" s="709" t="s">
        <v>40</v>
      </c>
      <c r="AR17" s="710"/>
      <c r="AS17" s="711" t="s">
        <v>40</v>
      </c>
      <c r="AT17" s="712"/>
    </row>
    <row r="18" spans="1:46" ht="12.75">
      <c r="A18" s="905" t="s">
        <v>3278</v>
      </c>
      <c r="B18" s="922" t="s">
        <v>13574</v>
      </c>
      <c r="C18" s="680">
        <v>2</v>
      </c>
      <c r="D18" s="18">
        <v>20</v>
      </c>
      <c r="E18" s="54" t="s">
        <v>40</v>
      </c>
      <c r="F18" s="54" t="s">
        <v>40</v>
      </c>
      <c r="G18" s="672" t="s">
        <v>945</v>
      </c>
      <c r="H18" s="672" t="s">
        <v>4520</v>
      </c>
      <c r="I18" s="672"/>
      <c r="J18" s="672">
        <v>1</v>
      </c>
      <c r="K18" s="672">
        <v>8</v>
      </c>
      <c r="L18" s="923">
        <v>11</v>
      </c>
      <c r="M18" s="672" t="s">
        <v>12699</v>
      </c>
      <c r="N18" s="906" t="s">
        <v>1072</v>
      </c>
      <c r="O18" s="679">
        <v>1</v>
      </c>
      <c r="P18" s="676" t="s">
        <v>1033</v>
      </c>
      <c r="Q18" s="676">
        <v>2</v>
      </c>
      <c r="R18" s="676" t="s">
        <v>1038</v>
      </c>
      <c r="S18" s="676">
        <v>3</v>
      </c>
      <c r="T18" s="676" t="s">
        <v>40</v>
      </c>
      <c r="U18" s="676"/>
      <c r="V18" s="907"/>
      <c r="W18" s="184" t="s">
        <v>944</v>
      </c>
      <c r="X18" s="184">
        <v>1</v>
      </c>
      <c r="Y18" s="677" t="s">
        <v>40</v>
      </c>
      <c r="Z18" s="677"/>
      <c r="AA18" s="675" t="s">
        <v>40</v>
      </c>
      <c r="AB18" s="675"/>
      <c r="AC18" s="674" t="s">
        <v>40</v>
      </c>
      <c r="AD18" s="674"/>
      <c r="AE18" s="672" t="s">
        <v>40</v>
      </c>
      <c r="AF18" s="695"/>
      <c r="AG18" s="733" t="s">
        <v>40</v>
      </c>
      <c r="AH18" s="734"/>
      <c r="AI18" s="736" t="s">
        <v>40</v>
      </c>
      <c r="AJ18" s="725"/>
      <c r="AK18" s="706" t="s">
        <v>40</v>
      </c>
      <c r="AL18" s="715"/>
      <c r="AM18" s="735" t="s">
        <v>40</v>
      </c>
      <c r="AN18" s="707"/>
      <c r="AO18" s="708" t="s">
        <v>40</v>
      </c>
      <c r="AP18" s="694"/>
      <c r="AQ18" s="709" t="s">
        <v>40</v>
      </c>
      <c r="AR18" s="710"/>
      <c r="AS18" s="711" t="s">
        <v>40</v>
      </c>
      <c r="AT18" s="712"/>
    </row>
    <row r="19" spans="1:46" ht="12.75">
      <c r="A19" s="905" t="s">
        <v>3278</v>
      </c>
      <c r="B19" s="922" t="s">
        <v>13575</v>
      </c>
      <c r="C19" s="680">
        <v>2</v>
      </c>
      <c r="D19" s="18">
        <v>20</v>
      </c>
      <c r="E19" s="54" t="s">
        <v>40</v>
      </c>
      <c r="F19" s="54" t="s">
        <v>40</v>
      </c>
      <c r="G19" s="672" t="s">
        <v>948</v>
      </c>
      <c r="H19" s="672" t="s">
        <v>4520</v>
      </c>
      <c r="I19" s="672"/>
      <c r="J19" s="672">
        <v>1</v>
      </c>
      <c r="K19" s="672">
        <v>8</v>
      </c>
      <c r="L19" s="923">
        <v>15</v>
      </c>
      <c r="M19" s="672" t="s">
        <v>12699</v>
      </c>
      <c r="N19" s="906" t="s">
        <v>1078</v>
      </c>
      <c r="O19" s="679">
        <v>2</v>
      </c>
      <c r="P19" s="676" t="s">
        <v>1033</v>
      </c>
      <c r="Q19" s="676">
        <v>2</v>
      </c>
      <c r="R19" s="676" t="s">
        <v>1038</v>
      </c>
      <c r="S19" s="676">
        <v>3</v>
      </c>
      <c r="T19" s="676" t="s">
        <v>40</v>
      </c>
      <c r="U19" s="676"/>
      <c r="V19" s="907"/>
      <c r="W19" s="184" t="s">
        <v>947</v>
      </c>
      <c r="X19" s="184">
        <v>1</v>
      </c>
      <c r="Y19" s="677" t="s">
        <v>40</v>
      </c>
      <c r="Z19" s="677"/>
      <c r="AA19" s="675" t="s">
        <v>40</v>
      </c>
      <c r="AB19" s="675"/>
      <c r="AC19" s="674" t="s">
        <v>40</v>
      </c>
      <c r="AD19" s="674"/>
      <c r="AE19" s="672" t="s">
        <v>40</v>
      </c>
      <c r="AF19" s="695"/>
      <c r="AG19" s="733" t="s">
        <v>40</v>
      </c>
      <c r="AH19" s="734"/>
      <c r="AI19" s="736" t="s">
        <v>40</v>
      </c>
      <c r="AJ19" s="725"/>
      <c r="AK19" s="706" t="s">
        <v>40</v>
      </c>
      <c r="AL19" s="715"/>
      <c r="AM19" s="735" t="s">
        <v>40</v>
      </c>
      <c r="AN19" s="707"/>
      <c r="AO19" s="708" t="s">
        <v>40</v>
      </c>
      <c r="AP19" s="694"/>
      <c r="AQ19" s="709" t="s">
        <v>40</v>
      </c>
      <c r="AR19" s="710"/>
      <c r="AS19" s="711" t="s">
        <v>40</v>
      </c>
      <c r="AT19" s="712"/>
    </row>
    <row r="20" spans="1:46" ht="12.75">
      <c r="A20" s="905" t="s">
        <v>3278</v>
      </c>
      <c r="B20" s="922" t="s">
        <v>13576</v>
      </c>
      <c r="C20" s="680">
        <v>2</v>
      </c>
      <c r="D20" s="18">
        <v>20</v>
      </c>
      <c r="E20" s="54" t="s">
        <v>40</v>
      </c>
      <c r="F20" s="54" t="s">
        <v>40</v>
      </c>
      <c r="G20" s="672" t="s">
        <v>951</v>
      </c>
      <c r="H20" s="672" t="s">
        <v>4520</v>
      </c>
      <c r="I20" s="672"/>
      <c r="J20" s="672">
        <v>1</v>
      </c>
      <c r="K20" s="672">
        <v>8</v>
      </c>
      <c r="L20" s="923">
        <v>15</v>
      </c>
      <c r="M20" s="672" t="s">
        <v>12699</v>
      </c>
      <c r="N20" s="906" t="s">
        <v>1083</v>
      </c>
      <c r="O20" s="679">
        <v>1</v>
      </c>
      <c r="P20" s="676" t="s">
        <v>1033</v>
      </c>
      <c r="Q20" s="676">
        <v>3</v>
      </c>
      <c r="R20" s="676" t="s">
        <v>1038</v>
      </c>
      <c r="S20" s="676">
        <v>4</v>
      </c>
      <c r="T20" s="676" t="s">
        <v>40</v>
      </c>
      <c r="U20" s="676"/>
      <c r="V20" s="907"/>
      <c r="W20" s="184" t="s">
        <v>950</v>
      </c>
      <c r="X20" s="184">
        <v>1</v>
      </c>
      <c r="Y20" s="677" t="s">
        <v>40</v>
      </c>
      <c r="Z20" s="677"/>
      <c r="AA20" s="675" t="s">
        <v>40</v>
      </c>
      <c r="AB20" s="675"/>
      <c r="AC20" s="674" t="s">
        <v>40</v>
      </c>
      <c r="AD20" s="674"/>
      <c r="AE20" s="672" t="s">
        <v>40</v>
      </c>
      <c r="AF20" s="695"/>
      <c r="AG20" s="733" t="s">
        <v>40</v>
      </c>
      <c r="AH20" s="734"/>
      <c r="AI20" s="736" t="s">
        <v>40</v>
      </c>
      <c r="AJ20" s="725"/>
      <c r="AK20" s="706" t="s">
        <v>40</v>
      </c>
      <c r="AL20" s="715"/>
      <c r="AM20" s="735" t="s">
        <v>40</v>
      </c>
      <c r="AN20" s="707"/>
      <c r="AO20" s="708" t="s">
        <v>40</v>
      </c>
      <c r="AP20" s="694"/>
      <c r="AQ20" s="709" t="s">
        <v>40</v>
      </c>
      <c r="AR20" s="710"/>
      <c r="AS20" s="711" t="s">
        <v>40</v>
      </c>
      <c r="AT20" s="712"/>
    </row>
    <row r="21" spans="1:46" ht="12.75">
      <c r="A21" s="905" t="s">
        <v>3278</v>
      </c>
      <c r="B21" s="924" t="s">
        <v>13577</v>
      </c>
      <c r="C21" s="680">
        <v>3</v>
      </c>
      <c r="D21" s="18">
        <v>45</v>
      </c>
      <c r="E21" s="54" t="s">
        <v>40</v>
      </c>
      <c r="F21" s="54" t="s">
        <v>40</v>
      </c>
      <c r="G21" s="672" t="s">
        <v>957</v>
      </c>
      <c r="H21" s="672" t="s">
        <v>4520</v>
      </c>
      <c r="I21" s="672"/>
      <c r="J21" s="672">
        <v>1</v>
      </c>
      <c r="K21" s="672">
        <v>10</v>
      </c>
      <c r="L21" s="923">
        <v>18</v>
      </c>
      <c r="M21" s="672" t="s">
        <v>12699</v>
      </c>
      <c r="N21" s="906" t="s">
        <v>1098</v>
      </c>
      <c r="O21" s="679">
        <v>1</v>
      </c>
      <c r="P21" s="676" t="s">
        <v>1033</v>
      </c>
      <c r="Q21" s="676">
        <v>3</v>
      </c>
      <c r="R21" s="676" t="s">
        <v>1038</v>
      </c>
      <c r="S21" s="676">
        <v>4</v>
      </c>
      <c r="T21" s="676" t="s">
        <v>40</v>
      </c>
      <c r="U21" s="676"/>
      <c r="V21" s="4"/>
      <c r="W21" s="184" t="s">
        <v>956</v>
      </c>
      <c r="X21" s="184">
        <v>1</v>
      </c>
      <c r="Y21" s="677" t="s">
        <v>40</v>
      </c>
      <c r="Z21" s="677"/>
      <c r="AA21" s="675" t="s">
        <v>40</v>
      </c>
      <c r="AB21" s="675"/>
      <c r="AC21" s="674" t="s">
        <v>40</v>
      </c>
      <c r="AD21" s="674"/>
      <c r="AE21" s="672" t="s">
        <v>40</v>
      </c>
      <c r="AF21" s="695"/>
      <c r="AG21" s="733" t="s">
        <v>40</v>
      </c>
      <c r="AH21" s="734"/>
      <c r="AI21" s="736" t="s">
        <v>40</v>
      </c>
      <c r="AJ21" s="725"/>
      <c r="AK21" s="706" t="s">
        <v>40</v>
      </c>
      <c r="AL21" s="715"/>
      <c r="AM21" s="735" t="s">
        <v>40</v>
      </c>
      <c r="AN21" s="707"/>
      <c r="AO21" s="708" t="s">
        <v>40</v>
      </c>
      <c r="AP21" s="694"/>
      <c r="AQ21" s="709" t="s">
        <v>40</v>
      </c>
      <c r="AR21" s="710"/>
      <c r="AS21" s="711" t="s">
        <v>40</v>
      </c>
      <c r="AT21" s="712"/>
    </row>
    <row r="22" spans="1:46" ht="12.75">
      <c r="A22" s="905" t="s">
        <v>3278</v>
      </c>
      <c r="B22" s="924" t="s">
        <v>13578</v>
      </c>
      <c r="C22" s="680">
        <v>3</v>
      </c>
      <c r="D22" s="18">
        <v>45</v>
      </c>
      <c r="E22" s="54" t="s">
        <v>40</v>
      </c>
      <c r="F22" s="54" t="s">
        <v>40</v>
      </c>
      <c r="G22" s="672" t="s">
        <v>945</v>
      </c>
      <c r="H22" s="672" t="s">
        <v>4520</v>
      </c>
      <c r="I22" s="672"/>
      <c r="J22" s="672">
        <v>1</v>
      </c>
      <c r="K22" s="672">
        <v>10</v>
      </c>
      <c r="L22" s="923">
        <v>18</v>
      </c>
      <c r="M22" s="672" t="s">
        <v>12699</v>
      </c>
      <c r="N22" s="906" t="s">
        <v>1098</v>
      </c>
      <c r="O22" s="679">
        <v>2</v>
      </c>
      <c r="P22" s="676" t="s">
        <v>1033</v>
      </c>
      <c r="Q22" s="676">
        <v>3</v>
      </c>
      <c r="R22" s="676" t="s">
        <v>1038</v>
      </c>
      <c r="S22" s="676">
        <v>4</v>
      </c>
      <c r="T22" s="676" t="s">
        <v>1108</v>
      </c>
      <c r="U22" s="676">
        <v>1</v>
      </c>
      <c r="V22" s="4"/>
      <c r="W22" s="184" t="s">
        <v>963</v>
      </c>
      <c r="X22" s="184">
        <v>1</v>
      </c>
      <c r="Y22" s="677" t="s">
        <v>40</v>
      </c>
      <c r="Z22" s="677"/>
      <c r="AA22" s="675" t="s">
        <v>40</v>
      </c>
      <c r="AB22" s="675"/>
      <c r="AC22" s="674" t="s">
        <v>40</v>
      </c>
      <c r="AD22" s="674"/>
      <c r="AE22" s="672" t="s">
        <v>40</v>
      </c>
      <c r="AF22" s="695"/>
      <c r="AG22" s="733" t="s">
        <v>40</v>
      </c>
      <c r="AH22" s="734"/>
      <c r="AI22" s="736" t="s">
        <v>40</v>
      </c>
      <c r="AJ22" s="725"/>
      <c r="AK22" s="706" t="s">
        <v>40</v>
      </c>
      <c r="AL22" s="715"/>
      <c r="AM22" s="735" t="s">
        <v>40</v>
      </c>
      <c r="AN22" s="707"/>
      <c r="AO22" s="708" t="s">
        <v>40</v>
      </c>
      <c r="AP22" s="694"/>
      <c r="AQ22" s="709" t="s">
        <v>40</v>
      </c>
      <c r="AR22" s="710"/>
      <c r="AS22" s="711" t="s">
        <v>40</v>
      </c>
      <c r="AT22" s="712"/>
    </row>
    <row r="23" spans="1:46" ht="12.75">
      <c r="A23" s="905" t="s">
        <v>3278</v>
      </c>
      <c r="B23" s="924" t="s">
        <v>13579</v>
      </c>
      <c r="C23" s="680">
        <v>3</v>
      </c>
      <c r="D23" s="18">
        <v>45</v>
      </c>
      <c r="E23" s="54" t="s">
        <v>40</v>
      </c>
      <c r="F23" s="54" t="s">
        <v>40</v>
      </c>
      <c r="G23" s="672" t="s">
        <v>945</v>
      </c>
      <c r="H23" s="672" t="s">
        <v>4520</v>
      </c>
      <c r="I23" s="672"/>
      <c r="J23" s="672">
        <v>1</v>
      </c>
      <c r="K23" s="672">
        <v>10</v>
      </c>
      <c r="L23" s="923">
        <v>18</v>
      </c>
      <c r="M23" s="672" t="s">
        <v>12699</v>
      </c>
      <c r="N23" s="906" t="s">
        <v>1098</v>
      </c>
      <c r="O23" s="679">
        <v>1</v>
      </c>
      <c r="P23" s="676" t="s">
        <v>1033</v>
      </c>
      <c r="Q23" s="676">
        <v>3</v>
      </c>
      <c r="R23" s="676" t="s">
        <v>1038</v>
      </c>
      <c r="S23" s="676">
        <v>4</v>
      </c>
      <c r="T23" s="676" t="s">
        <v>40</v>
      </c>
      <c r="U23" s="676"/>
      <c r="V23" s="4"/>
      <c r="W23" s="184" t="s">
        <v>963</v>
      </c>
      <c r="X23" s="184">
        <v>1</v>
      </c>
      <c r="Y23" s="677" t="s">
        <v>40</v>
      </c>
      <c r="Z23" s="677"/>
      <c r="AA23" s="675" t="s">
        <v>40</v>
      </c>
      <c r="AB23" s="675"/>
      <c r="AC23" s="674" t="s">
        <v>40</v>
      </c>
      <c r="AD23" s="674"/>
      <c r="AE23" s="672" t="s">
        <v>40</v>
      </c>
      <c r="AF23" s="695"/>
      <c r="AG23" s="733" t="s">
        <v>40</v>
      </c>
      <c r="AH23" s="734"/>
      <c r="AI23" s="736" t="s">
        <v>40</v>
      </c>
      <c r="AJ23" s="725"/>
      <c r="AK23" s="706" t="s">
        <v>40</v>
      </c>
      <c r="AL23" s="715"/>
      <c r="AM23" s="735" t="s">
        <v>40</v>
      </c>
      <c r="AN23" s="707"/>
      <c r="AO23" s="708" t="s">
        <v>40</v>
      </c>
      <c r="AP23" s="694"/>
      <c r="AQ23" s="709" t="s">
        <v>40</v>
      </c>
      <c r="AR23" s="710"/>
      <c r="AS23" s="711" t="s">
        <v>40</v>
      </c>
      <c r="AT23" s="712"/>
    </row>
    <row r="24" spans="1:46" ht="12.75">
      <c r="A24" s="905" t="s">
        <v>3278</v>
      </c>
      <c r="B24" s="924" t="s">
        <v>13580</v>
      </c>
      <c r="C24" s="680">
        <v>3</v>
      </c>
      <c r="D24" s="18">
        <v>45</v>
      </c>
      <c r="E24" s="54" t="s">
        <v>40</v>
      </c>
      <c r="F24" s="54" t="s">
        <v>40</v>
      </c>
      <c r="G24" s="672" t="s">
        <v>966</v>
      </c>
      <c r="H24" s="672" t="s">
        <v>4520</v>
      </c>
      <c r="I24" s="672"/>
      <c r="J24" s="672">
        <v>1</v>
      </c>
      <c r="K24" s="672">
        <v>10</v>
      </c>
      <c r="L24" s="923">
        <v>20</v>
      </c>
      <c r="M24" s="672" t="s">
        <v>12699</v>
      </c>
      <c r="N24" s="906" t="s">
        <v>1103</v>
      </c>
      <c r="O24" s="679">
        <v>1</v>
      </c>
      <c r="P24" s="676" t="s">
        <v>1033</v>
      </c>
      <c r="Q24" s="676">
        <v>3</v>
      </c>
      <c r="R24" s="676" t="s">
        <v>1038</v>
      </c>
      <c r="S24" s="676">
        <v>4</v>
      </c>
      <c r="T24" s="676" t="s">
        <v>40</v>
      </c>
      <c r="U24" s="676"/>
      <c r="V24" s="4"/>
      <c r="W24" s="184" t="s">
        <v>965</v>
      </c>
      <c r="X24" s="184">
        <v>1</v>
      </c>
      <c r="Y24" s="677" t="s">
        <v>40</v>
      </c>
      <c r="Z24" s="677"/>
      <c r="AA24" s="675" t="s">
        <v>40</v>
      </c>
      <c r="AB24" s="675"/>
      <c r="AC24" s="674" t="s">
        <v>40</v>
      </c>
      <c r="AD24" s="674"/>
      <c r="AE24" s="672" t="s">
        <v>40</v>
      </c>
      <c r="AF24" s="695"/>
      <c r="AG24" s="733" t="s">
        <v>40</v>
      </c>
      <c r="AH24" s="734"/>
      <c r="AI24" s="736" t="s">
        <v>40</v>
      </c>
      <c r="AJ24" s="725"/>
      <c r="AK24" s="706" t="s">
        <v>40</v>
      </c>
      <c r="AL24" s="715"/>
      <c r="AM24" s="735" t="s">
        <v>40</v>
      </c>
      <c r="AN24" s="707"/>
      <c r="AO24" s="708" t="s">
        <v>40</v>
      </c>
      <c r="AP24" s="694"/>
      <c r="AQ24" s="709" t="s">
        <v>40</v>
      </c>
      <c r="AR24" s="710"/>
      <c r="AS24" s="711" t="s">
        <v>40</v>
      </c>
      <c r="AT24" s="712"/>
    </row>
    <row r="25" spans="1:46" ht="12.75">
      <c r="A25" s="905" t="s">
        <v>3278</v>
      </c>
      <c r="B25" s="924" t="s">
        <v>13581</v>
      </c>
      <c r="C25" s="680">
        <v>3</v>
      </c>
      <c r="D25" s="18">
        <v>45</v>
      </c>
      <c r="E25" s="54" t="s">
        <v>40</v>
      </c>
      <c r="F25" s="54" t="s">
        <v>40</v>
      </c>
      <c r="G25" s="672" t="s">
        <v>969</v>
      </c>
      <c r="H25" s="672" t="s">
        <v>4520</v>
      </c>
      <c r="I25" s="672"/>
      <c r="J25" s="672">
        <v>1</v>
      </c>
      <c r="K25" s="672">
        <v>10</v>
      </c>
      <c r="L25" s="923">
        <v>18</v>
      </c>
      <c r="M25" s="672" t="s">
        <v>12699</v>
      </c>
      <c r="N25" s="906" t="s">
        <v>1098</v>
      </c>
      <c r="O25" s="679">
        <v>1</v>
      </c>
      <c r="P25" s="676" t="s">
        <v>1033</v>
      </c>
      <c r="Q25" s="676">
        <v>3</v>
      </c>
      <c r="R25" s="676" t="s">
        <v>1038</v>
      </c>
      <c r="S25" s="676">
        <v>4</v>
      </c>
      <c r="T25" s="676" t="s">
        <v>40</v>
      </c>
      <c r="U25" s="676"/>
      <c r="V25" s="4"/>
      <c r="W25" s="184" t="s">
        <v>968</v>
      </c>
      <c r="X25" s="184">
        <v>1</v>
      </c>
      <c r="Y25" s="677" t="s">
        <v>40</v>
      </c>
      <c r="Z25" s="677"/>
      <c r="AA25" s="675" t="s">
        <v>40</v>
      </c>
      <c r="AB25" s="675"/>
      <c r="AC25" s="674" t="s">
        <v>40</v>
      </c>
      <c r="AD25" s="674"/>
      <c r="AE25" s="672" t="s">
        <v>40</v>
      </c>
      <c r="AF25" s="695"/>
      <c r="AG25" s="733" t="s">
        <v>40</v>
      </c>
      <c r="AH25" s="734"/>
      <c r="AI25" s="736" t="s">
        <v>40</v>
      </c>
      <c r="AJ25" s="725"/>
      <c r="AK25" s="706" t="s">
        <v>40</v>
      </c>
      <c r="AL25" s="715"/>
      <c r="AM25" s="735" t="s">
        <v>40</v>
      </c>
      <c r="AN25" s="707"/>
      <c r="AO25" s="708" t="s">
        <v>40</v>
      </c>
      <c r="AP25" s="694"/>
      <c r="AQ25" s="709" t="s">
        <v>40</v>
      </c>
      <c r="AR25" s="710"/>
      <c r="AS25" s="711" t="s">
        <v>40</v>
      </c>
      <c r="AT25" s="712"/>
    </row>
    <row r="26" spans="1:46" ht="12.75">
      <c r="A26" s="905" t="s">
        <v>3278</v>
      </c>
      <c r="B26" s="925" t="s">
        <v>13582</v>
      </c>
      <c r="C26" s="680">
        <v>3</v>
      </c>
      <c r="D26" s="18">
        <v>45</v>
      </c>
      <c r="E26" s="54" t="s">
        <v>40</v>
      </c>
      <c r="F26" s="54" t="s">
        <v>40</v>
      </c>
      <c r="G26" s="672" t="s">
        <v>979</v>
      </c>
      <c r="H26" s="672" t="s">
        <v>4520</v>
      </c>
      <c r="I26" s="672"/>
      <c r="J26" s="672">
        <v>1</v>
      </c>
      <c r="K26" s="672">
        <v>10</v>
      </c>
      <c r="L26" s="923">
        <v>20</v>
      </c>
      <c r="M26" s="672" t="s">
        <v>12699</v>
      </c>
      <c r="N26" s="906" t="s">
        <v>1103</v>
      </c>
      <c r="O26" s="679">
        <v>1</v>
      </c>
      <c r="P26" s="676" t="s">
        <v>1033</v>
      </c>
      <c r="Q26" s="676">
        <v>3</v>
      </c>
      <c r="R26" s="676" t="s">
        <v>1038</v>
      </c>
      <c r="S26" s="676">
        <v>3</v>
      </c>
      <c r="T26" s="676" t="s">
        <v>40</v>
      </c>
      <c r="U26" s="676"/>
      <c r="V26" s="907"/>
      <c r="W26" s="184" t="s">
        <v>978</v>
      </c>
      <c r="X26" s="184">
        <v>1</v>
      </c>
      <c r="Y26" s="677" t="s">
        <v>40</v>
      </c>
      <c r="Z26" s="677"/>
      <c r="AA26" s="675" t="s">
        <v>40</v>
      </c>
      <c r="AB26" s="675"/>
      <c r="AC26" s="674" t="s">
        <v>40</v>
      </c>
      <c r="AD26" s="674"/>
      <c r="AE26" s="672" t="s">
        <v>40</v>
      </c>
      <c r="AF26" s="695"/>
      <c r="AG26" s="733" t="s">
        <v>40</v>
      </c>
      <c r="AH26" s="734"/>
      <c r="AI26" s="736" t="s">
        <v>40</v>
      </c>
      <c r="AJ26" s="725"/>
      <c r="AK26" s="706" t="s">
        <v>40</v>
      </c>
      <c r="AL26" s="715"/>
      <c r="AM26" s="735" t="s">
        <v>40</v>
      </c>
      <c r="AN26" s="707"/>
      <c r="AO26" s="708" t="s">
        <v>40</v>
      </c>
      <c r="AP26" s="694"/>
      <c r="AQ26" s="709" t="s">
        <v>40</v>
      </c>
      <c r="AR26" s="710"/>
      <c r="AS26" s="711" t="s">
        <v>40</v>
      </c>
      <c r="AT26" s="712"/>
    </row>
    <row r="27" spans="1:46" ht="12.75">
      <c r="A27" s="905" t="s">
        <v>3278</v>
      </c>
      <c r="B27" s="924" t="s">
        <v>13583</v>
      </c>
      <c r="C27" s="680">
        <v>3</v>
      </c>
      <c r="D27" s="18">
        <v>45</v>
      </c>
      <c r="E27" s="54" t="s">
        <v>40</v>
      </c>
      <c r="F27" s="54" t="s">
        <v>40</v>
      </c>
      <c r="G27" s="672" t="s">
        <v>974</v>
      </c>
      <c r="H27" s="672" t="s">
        <v>4520</v>
      </c>
      <c r="I27" s="672"/>
      <c r="J27" s="672">
        <v>1</v>
      </c>
      <c r="K27" s="672">
        <v>10</v>
      </c>
      <c r="L27" s="923">
        <v>20</v>
      </c>
      <c r="M27" s="672" t="s">
        <v>12699</v>
      </c>
      <c r="N27" s="906" t="s">
        <v>1098</v>
      </c>
      <c r="O27" s="679">
        <v>1</v>
      </c>
      <c r="P27" s="676" t="s">
        <v>1033</v>
      </c>
      <c r="Q27" s="676">
        <v>3</v>
      </c>
      <c r="R27" s="676" t="s">
        <v>1038</v>
      </c>
      <c r="S27" s="676">
        <v>3</v>
      </c>
      <c r="T27" s="676" t="s">
        <v>40</v>
      </c>
      <c r="U27" s="676"/>
      <c r="V27" s="907"/>
      <c r="W27" s="184" t="s">
        <v>973</v>
      </c>
      <c r="X27" s="184">
        <v>1</v>
      </c>
      <c r="Y27" s="677" t="s">
        <v>40</v>
      </c>
      <c r="Z27" s="677"/>
      <c r="AA27" s="675" t="s">
        <v>40</v>
      </c>
      <c r="AB27" s="675"/>
      <c r="AC27" s="674" t="s">
        <v>40</v>
      </c>
      <c r="AD27" s="674"/>
      <c r="AE27" s="672" t="s">
        <v>40</v>
      </c>
      <c r="AF27" s="695"/>
      <c r="AG27" s="733" t="s">
        <v>40</v>
      </c>
      <c r="AH27" s="734"/>
      <c r="AI27" s="736" t="s">
        <v>40</v>
      </c>
      <c r="AJ27" s="725"/>
      <c r="AK27" s="706" t="s">
        <v>40</v>
      </c>
      <c r="AL27" s="715"/>
      <c r="AM27" s="735" t="s">
        <v>40</v>
      </c>
      <c r="AN27" s="707"/>
      <c r="AO27" s="708" t="s">
        <v>40</v>
      </c>
      <c r="AP27" s="694"/>
      <c r="AQ27" s="709" t="s">
        <v>40</v>
      </c>
      <c r="AR27" s="710"/>
      <c r="AS27" s="711" t="s">
        <v>40</v>
      </c>
      <c r="AT27" s="712"/>
    </row>
    <row r="28" spans="1:46" ht="12.75">
      <c r="A28" s="905" t="s">
        <v>3278</v>
      </c>
      <c r="B28" s="924" t="s">
        <v>13584</v>
      </c>
      <c r="C28" s="680">
        <v>3</v>
      </c>
      <c r="D28" s="18">
        <v>45</v>
      </c>
      <c r="E28" s="54" t="s">
        <v>40</v>
      </c>
      <c r="F28" s="54" t="s">
        <v>40</v>
      </c>
      <c r="G28" s="672" t="s">
        <v>982</v>
      </c>
      <c r="H28" s="672" t="s">
        <v>4520</v>
      </c>
      <c r="I28" s="672"/>
      <c r="J28" s="672">
        <v>1</v>
      </c>
      <c r="K28" s="672">
        <v>10</v>
      </c>
      <c r="L28" s="923">
        <v>35</v>
      </c>
      <c r="M28" s="672" t="s">
        <v>12699</v>
      </c>
      <c r="N28" s="906" t="s">
        <v>1103</v>
      </c>
      <c r="O28" s="679">
        <v>1</v>
      </c>
      <c r="P28" s="676" t="s">
        <v>1033</v>
      </c>
      <c r="Q28" s="676">
        <v>3</v>
      </c>
      <c r="R28" s="676" t="s">
        <v>1038</v>
      </c>
      <c r="S28" s="676">
        <v>3</v>
      </c>
      <c r="T28" s="676" t="s">
        <v>40</v>
      </c>
      <c r="U28" s="676"/>
      <c r="V28" s="907"/>
      <c r="W28" s="184" t="s">
        <v>981</v>
      </c>
      <c r="X28" s="184">
        <v>1</v>
      </c>
      <c r="Y28" s="677" t="s">
        <v>40</v>
      </c>
      <c r="Z28" s="677"/>
      <c r="AA28" s="675" t="s">
        <v>40</v>
      </c>
      <c r="AB28" s="675"/>
      <c r="AC28" s="674" t="s">
        <v>40</v>
      </c>
      <c r="AD28" s="674"/>
      <c r="AE28" s="672" t="s">
        <v>40</v>
      </c>
      <c r="AF28" s="695"/>
      <c r="AG28" s="733" t="s">
        <v>40</v>
      </c>
      <c r="AH28" s="734"/>
      <c r="AI28" s="736" t="s">
        <v>40</v>
      </c>
      <c r="AJ28" s="725"/>
      <c r="AK28" s="706" t="s">
        <v>40</v>
      </c>
      <c r="AL28" s="715"/>
      <c r="AM28" s="735" t="s">
        <v>40</v>
      </c>
      <c r="AN28" s="707"/>
      <c r="AO28" s="708" t="s">
        <v>40</v>
      </c>
      <c r="AP28" s="694"/>
      <c r="AQ28" s="709" t="s">
        <v>40</v>
      </c>
      <c r="AR28" s="710"/>
      <c r="AS28" s="711" t="s">
        <v>40</v>
      </c>
      <c r="AT28" s="712"/>
    </row>
    <row r="29" spans="1:46" ht="12.75">
      <c r="A29" s="908" t="s">
        <v>3278</v>
      </c>
      <c r="B29" s="926" t="s">
        <v>13585</v>
      </c>
      <c r="C29" s="168">
        <v>4</v>
      </c>
      <c r="D29" s="5">
        <v>45</v>
      </c>
      <c r="E29" s="34" t="s">
        <v>40</v>
      </c>
      <c r="F29" s="34" t="s">
        <v>40</v>
      </c>
      <c r="G29" s="165" t="s">
        <v>954</v>
      </c>
      <c r="H29" s="165" t="s">
        <v>4520</v>
      </c>
      <c r="I29" s="180"/>
      <c r="J29" s="165">
        <v>1</v>
      </c>
      <c r="K29" s="165">
        <v>12</v>
      </c>
      <c r="L29" s="927">
        <v>50</v>
      </c>
      <c r="M29" s="165" t="s">
        <v>12699</v>
      </c>
      <c r="N29" s="833" t="s">
        <v>1136</v>
      </c>
      <c r="O29" s="833">
        <v>1</v>
      </c>
      <c r="P29" s="833" t="s">
        <v>1052</v>
      </c>
      <c r="Q29" s="833">
        <v>2</v>
      </c>
      <c r="R29" s="833" t="s">
        <v>683</v>
      </c>
      <c r="S29" s="833">
        <v>2</v>
      </c>
      <c r="T29" s="833" t="s">
        <v>40</v>
      </c>
      <c r="U29" s="834"/>
      <c r="V29" s="907"/>
      <c r="W29" s="161" t="s">
        <v>1001</v>
      </c>
      <c r="X29" s="161">
        <v>1</v>
      </c>
      <c r="Y29" s="162" t="s">
        <v>40</v>
      </c>
      <c r="Z29" s="198"/>
      <c r="AA29" s="163" t="s">
        <v>40</v>
      </c>
      <c r="AB29" s="199"/>
      <c r="AC29" s="164" t="s">
        <v>40</v>
      </c>
      <c r="AD29" s="200"/>
      <c r="AE29" s="165" t="s">
        <v>40</v>
      </c>
      <c r="AF29" s="910"/>
      <c r="AG29" s="911" t="s">
        <v>40</v>
      </c>
      <c r="AH29" s="912"/>
      <c r="AI29" s="913" t="s">
        <v>40</v>
      </c>
      <c r="AJ29" s="703"/>
      <c r="AK29" s="914" t="s">
        <v>40</v>
      </c>
      <c r="AL29" s="915"/>
      <c r="AM29" s="704" t="s">
        <v>40</v>
      </c>
      <c r="AN29" s="705"/>
      <c r="AO29" s="916" t="s">
        <v>40</v>
      </c>
      <c r="AP29" s="917"/>
      <c r="AQ29" s="918" t="s">
        <v>40</v>
      </c>
      <c r="AR29" s="919"/>
      <c r="AS29" s="920" t="s">
        <v>40</v>
      </c>
      <c r="AT29" s="921"/>
    </row>
    <row r="30" spans="1:46" ht="12.75">
      <c r="A30" s="905" t="s">
        <v>3278</v>
      </c>
      <c r="B30" s="928" t="s">
        <v>13586</v>
      </c>
      <c r="C30" s="680">
        <v>4</v>
      </c>
      <c r="D30" s="18">
        <v>75</v>
      </c>
      <c r="E30" s="54" t="s">
        <v>40</v>
      </c>
      <c r="F30" s="54" t="s">
        <v>40</v>
      </c>
      <c r="G30" s="672" t="s">
        <v>13587</v>
      </c>
      <c r="H30" s="672" t="s">
        <v>4520</v>
      </c>
      <c r="I30" s="672"/>
      <c r="J30" s="672">
        <v>1</v>
      </c>
      <c r="K30" s="672">
        <v>10</v>
      </c>
      <c r="L30" s="923">
        <v>40</v>
      </c>
      <c r="M30" s="672" t="s">
        <v>12699</v>
      </c>
      <c r="N30" s="906" t="s">
        <v>1131</v>
      </c>
      <c r="O30" s="679">
        <v>2</v>
      </c>
      <c r="P30" s="676" t="s">
        <v>1033</v>
      </c>
      <c r="Q30" s="676">
        <v>5</v>
      </c>
      <c r="R30" s="676" t="s">
        <v>1038</v>
      </c>
      <c r="S30" s="676">
        <v>3</v>
      </c>
      <c r="T30" s="676" t="s">
        <v>40</v>
      </c>
      <c r="U30" s="676"/>
      <c r="V30" s="907"/>
      <c r="W30" s="184" t="s">
        <v>986</v>
      </c>
      <c r="X30" s="184">
        <v>1</v>
      </c>
      <c r="Y30" s="677" t="s">
        <v>40</v>
      </c>
      <c r="Z30" s="677"/>
      <c r="AA30" s="675" t="s">
        <v>40</v>
      </c>
      <c r="AB30" s="675"/>
      <c r="AC30" s="674" t="s">
        <v>40</v>
      </c>
      <c r="AD30" s="674"/>
      <c r="AE30" s="672" t="s">
        <v>40</v>
      </c>
      <c r="AF30" s="695"/>
      <c r="AG30" s="733" t="s">
        <v>40</v>
      </c>
      <c r="AH30" s="734"/>
      <c r="AI30" s="736" t="s">
        <v>40</v>
      </c>
      <c r="AJ30" s="725"/>
      <c r="AK30" s="706" t="s">
        <v>40</v>
      </c>
      <c r="AL30" s="715"/>
      <c r="AM30" s="735" t="s">
        <v>40</v>
      </c>
      <c r="AN30" s="707"/>
      <c r="AO30" s="708" t="s">
        <v>40</v>
      </c>
      <c r="AP30" s="694"/>
      <c r="AQ30" s="709" t="s">
        <v>40</v>
      </c>
      <c r="AR30" s="710"/>
      <c r="AS30" s="711" t="s">
        <v>40</v>
      </c>
      <c r="AT30" s="712"/>
    </row>
    <row r="31" spans="1:46" ht="12.75">
      <c r="A31" s="905" t="s">
        <v>3278</v>
      </c>
      <c r="B31" s="928" t="s">
        <v>13588</v>
      </c>
      <c r="C31" s="680">
        <v>4</v>
      </c>
      <c r="D31" s="18">
        <v>75</v>
      </c>
      <c r="E31" s="54" t="s">
        <v>40</v>
      </c>
      <c r="F31" s="54" t="s">
        <v>40</v>
      </c>
      <c r="G31" s="672" t="s">
        <v>966</v>
      </c>
      <c r="H31" s="672" t="s">
        <v>4520</v>
      </c>
      <c r="I31" s="672"/>
      <c r="J31" s="672">
        <v>1</v>
      </c>
      <c r="K31" s="672">
        <v>10</v>
      </c>
      <c r="L31" s="923">
        <v>35</v>
      </c>
      <c r="M31" s="672" t="s">
        <v>12699</v>
      </c>
      <c r="N31" s="906" t="s">
        <v>1131</v>
      </c>
      <c r="O31" s="679">
        <v>1</v>
      </c>
      <c r="P31" s="676" t="s">
        <v>1033</v>
      </c>
      <c r="Q31" s="676">
        <v>4</v>
      </c>
      <c r="R31" s="676" t="s">
        <v>1038</v>
      </c>
      <c r="S31" s="676">
        <v>3</v>
      </c>
      <c r="T31" s="676" t="s">
        <v>40</v>
      </c>
      <c r="U31" s="676"/>
      <c r="V31" s="907"/>
      <c r="W31" s="184" t="s">
        <v>989</v>
      </c>
      <c r="X31" s="184">
        <v>1</v>
      </c>
      <c r="Y31" s="677" t="s">
        <v>40</v>
      </c>
      <c r="Z31" s="677"/>
      <c r="AA31" s="675" t="s">
        <v>40</v>
      </c>
      <c r="AB31" s="675"/>
      <c r="AC31" s="674" t="s">
        <v>40</v>
      </c>
      <c r="AD31" s="674"/>
      <c r="AE31" s="672" t="s">
        <v>40</v>
      </c>
      <c r="AF31" s="695"/>
      <c r="AG31" s="733" t="s">
        <v>40</v>
      </c>
      <c r="AH31" s="734"/>
      <c r="AI31" s="736" t="s">
        <v>40</v>
      </c>
      <c r="AJ31" s="725"/>
      <c r="AK31" s="706" t="s">
        <v>40</v>
      </c>
      <c r="AL31" s="715"/>
      <c r="AM31" s="735" t="s">
        <v>40</v>
      </c>
      <c r="AN31" s="707"/>
      <c r="AO31" s="708" t="s">
        <v>40</v>
      </c>
      <c r="AP31" s="694"/>
      <c r="AQ31" s="709" t="s">
        <v>40</v>
      </c>
      <c r="AR31" s="710"/>
      <c r="AS31" s="711" t="s">
        <v>40</v>
      </c>
      <c r="AT31" s="712"/>
    </row>
    <row r="32" spans="1:46" ht="12.75">
      <c r="A32" s="905" t="s">
        <v>3278</v>
      </c>
      <c r="B32" s="928" t="s">
        <v>13589</v>
      </c>
      <c r="C32" s="680">
        <v>4</v>
      </c>
      <c r="D32" s="18">
        <v>75</v>
      </c>
      <c r="E32" s="54" t="s">
        <v>40</v>
      </c>
      <c r="F32" s="54" t="s">
        <v>40</v>
      </c>
      <c r="G32" s="672" t="s">
        <v>992</v>
      </c>
      <c r="H32" s="672" t="s">
        <v>4520</v>
      </c>
      <c r="I32" s="672"/>
      <c r="J32" s="672">
        <v>1</v>
      </c>
      <c r="K32" s="672">
        <v>12</v>
      </c>
      <c r="L32" s="923">
        <v>35</v>
      </c>
      <c r="M32" s="672" t="s">
        <v>12699</v>
      </c>
      <c r="N32" s="906" t="s">
        <v>1131</v>
      </c>
      <c r="O32" s="679">
        <v>1</v>
      </c>
      <c r="P32" s="676" t="s">
        <v>1033</v>
      </c>
      <c r="Q32" s="676">
        <v>4</v>
      </c>
      <c r="R32" s="676" t="s">
        <v>1038</v>
      </c>
      <c r="S32" s="676">
        <v>3</v>
      </c>
      <c r="T32" s="676" t="s">
        <v>1113</v>
      </c>
      <c r="U32" s="676">
        <v>1</v>
      </c>
      <c r="V32" s="907"/>
      <c r="W32" s="184" t="s">
        <v>991</v>
      </c>
      <c r="X32" s="184">
        <v>1</v>
      </c>
      <c r="Y32" s="677" t="s">
        <v>40</v>
      </c>
      <c r="Z32" s="677"/>
      <c r="AA32" s="675" t="s">
        <v>40</v>
      </c>
      <c r="AB32" s="675"/>
      <c r="AC32" s="674" t="s">
        <v>40</v>
      </c>
      <c r="AD32" s="674"/>
      <c r="AE32" s="672" t="s">
        <v>40</v>
      </c>
      <c r="AF32" s="695"/>
      <c r="AG32" s="733" t="s">
        <v>40</v>
      </c>
      <c r="AH32" s="734"/>
      <c r="AI32" s="736" t="s">
        <v>40</v>
      </c>
      <c r="AJ32" s="725"/>
      <c r="AK32" s="706" t="s">
        <v>40</v>
      </c>
      <c r="AL32" s="715"/>
      <c r="AM32" s="735" t="s">
        <v>40</v>
      </c>
      <c r="AN32" s="707"/>
      <c r="AO32" s="708" t="s">
        <v>40</v>
      </c>
      <c r="AP32" s="694"/>
      <c r="AQ32" s="709" t="s">
        <v>40</v>
      </c>
      <c r="AR32" s="710"/>
      <c r="AS32" s="711" t="s">
        <v>40</v>
      </c>
      <c r="AT32" s="712"/>
    </row>
    <row r="33" spans="1:46" ht="12.75">
      <c r="A33" s="905" t="s">
        <v>3278</v>
      </c>
      <c r="B33" s="928" t="s">
        <v>13590</v>
      </c>
      <c r="C33" s="680">
        <v>4</v>
      </c>
      <c r="D33" s="18">
        <v>75</v>
      </c>
      <c r="E33" s="54" t="s">
        <v>40</v>
      </c>
      <c r="F33" s="54" t="s">
        <v>40</v>
      </c>
      <c r="G33" s="672" t="s">
        <v>997</v>
      </c>
      <c r="H33" s="672" t="s">
        <v>4520</v>
      </c>
      <c r="I33" s="672"/>
      <c r="J33" s="672">
        <v>1</v>
      </c>
      <c r="K33" s="672">
        <v>12</v>
      </c>
      <c r="L33" s="923">
        <v>40</v>
      </c>
      <c r="M33" s="672" t="s">
        <v>12699</v>
      </c>
      <c r="N33" s="906" t="s">
        <v>1131</v>
      </c>
      <c r="O33" s="679">
        <v>1</v>
      </c>
      <c r="P33" s="676" t="s">
        <v>1033</v>
      </c>
      <c r="Q33" s="676">
        <v>4</v>
      </c>
      <c r="R33" s="676" t="s">
        <v>1038</v>
      </c>
      <c r="S33" s="676">
        <v>4</v>
      </c>
      <c r="T33" s="676" t="s">
        <v>40</v>
      </c>
      <c r="U33" s="676"/>
      <c r="V33" s="907"/>
      <c r="W33" s="184" t="s">
        <v>996</v>
      </c>
      <c r="X33" s="184">
        <v>1</v>
      </c>
      <c r="Y33" s="677" t="s">
        <v>40</v>
      </c>
      <c r="Z33" s="677"/>
      <c r="AA33" s="675" t="s">
        <v>40</v>
      </c>
      <c r="AB33" s="675"/>
      <c r="AC33" s="674" t="s">
        <v>40</v>
      </c>
      <c r="AD33" s="674"/>
      <c r="AE33" s="672" t="s">
        <v>40</v>
      </c>
      <c r="AF33" s="695"/>
      <c r="AG33" s="733" t="s">
        <v>40</v>
      </c>
      <c r="AH33" s="734"/>
      <c r="AI33" s="736" t="s">
        <v>40</v>
      </c>
      <c r="AJ33" s="725"/>
      <c r="AK33" s="706" t="s">
        <v>40</v>
      </c>
      <c r="AL33" s="715"/>
      <c r="AM33" s="735" t="s">
        <v>40</v>
      </c>
      <c r="AN33" s="707"/>
      <c r="AO33" s="708" t="s">
        <v>40</v>
      </c>
      <c r="AP33" s="694"/>
      <c r="AQ33" s="709" t="s">
        <v>40</v>
      </c>
      <c r="AR33" s="710"/>
      <c r="AS33" s="711" t="s">
        <v>40</v>
      </c>
      <c r="AT33" s="712"/>
    </row>
    <row r="34" spans="1:46" ht="12.75">
      <c r="A34" s="905" t="s">
        <v>3278</v>
      </c>
      <c r="B34" s="928" t="s">
        <v>13591</v>
      </c>
      <c r="C34" s="680">
        <v>4</v>
      </c>
      <c r="D34" s="18">
        <v>75</v>
      </c>
      <c r="E34" s="54" t="s">
        <v>40</v>
      </c>
      <c r="F34" s="54" t="s">
        <v>40</v>
      </c>
      <c r="G34" s="672" t="s">
        <v>1004</v>
      </c>
      <c r="H34" s="672" t="s">
        <v>4520</v>
      </c>
      <c r="I34" s="672"/>
      <c r="J34" s="672">
        <v>1</v>
      </c>
      <c r="K34" s="672">
        <v>12</v>
      </c>
      <c r="L34" s="923">
        <v>45</v>
      </c>
      <c r="M34" s="672" t="s">
        <v>12699</v>
      </c>
      <c r="N34" s="906" t="s">
        <v>1136</v>
      </c>
      <c r="O34" s="679">
        <v>1</v>
      </c>
      <c r="P34" s="676" t="s">
        <v>1033</v>
      </c>
      <c r="Q34" s="676">
        <v>3</v>
      </c>
      <c r="R34" s="676" t="s">
        <v>1038</v>
      </c>
      <c r="S34" s="676">
        <v>4</v>
      </c>
      <c r="T34" s="676" t="s">
        <v>1108</v>
      </c>
      <c r="U34" s="676">
        <v>1</v>
      </c>
      <c r="V34" s="907"/>
      <c r="W34" s="184" t="s">
        <v>1003</v>
      </c>
      <c r="X34" s="184">
        <v>1</v>
      </c>
      <c r="Y34" s="677" t="s">
        <v>40</v>
      </c>
      <c r="Z34" s="677"/>
      <c r="AA34" s="675" t="s">
        <v>40</v>
      </c>
      <c r="AB34" s="675"/>
      <c r="AC34" s="674" t="s">
        <v>40</v>
      </c>
      <c r="AD34" s="674"/>
      <c r="AE34" s="672" t="s">
        <v>40</v>
      </c>
      <c r="AF34" s="695"/>
      <c r="AG34" s="733" t="s">
        <v>40</v>
      </c>
      <c r="AH34" s="734"/>
      <c r="AI34" s="736" t="s">
        <v>40</v>
      </c>
      <c r="AJ34" s="725"/>
      <c r="AK34" s="706" t="s">
        <v>40</v>
      </c>
      <c r="AL34" s="715"/>
      <c r="AM34" s="735" t="s">
        <v>40</v>
      </c>
      <c r="AN34" s="707"/>
      <c r="AO34" s="708" t="s">
        <v>40</v>
      </c>
      <c r="AP34" s="694"/>
      <c r="AQ34" s="709" t="s">
        <v>40</v>
      </c>
      <c r="AR34" s="710"/>
      <c r="AS34" s="711" t="s">
        <v>40</v>
      </c>
      <c r="AT34" s="712"/>
    </row>
    <row r="35" spans="1:46" ht="12.75">
      <c r="A35" s="905" t="s">
        <v>3278</v>
      </c>
      <c r="B35" s="928" t="s">
        <v>13592</v>
      </c>
      <c r="C35" s="680">
        <v>4</v>
      </c>
      <c r="D35" s="18">
        <v>75</v>
      </c>
      <c r="E35" s="54" t="s">
        <v>40</v>
      </c>
      <c r="F35" s="54" t="s">
        <v>40</v>
      </c>
      <c r="G35" s="672" t="s">
        <v>1009</v>
      </c>
      <c r="H35" s="672" t="s">
        <v>4520</v>
      </c>
      <c r="I35" s="672"/>
      <c r="J35" s="672">
        <v>1</v>
      </c>
      <c r="K35" s="672">
        <v>12</v>
      </c>
      <c r="L35" s="923">
        <v>60</v>
      </c>
      <c r="M35" s="672" t="s">
        <v>12699</v>
      </c>
      <c r="N35" s="906" t="s">
        <v>1136</v>
      </c>
      <c r="O35" s="679">
        <v>1</v>
      </c>
      <c r="P35" s="676" t="s">
        <v>1033</v>
      </c>
      <c r="Q35" s="676">
        <v>3</v>
      </c>
      <c r="R35" s="676" t="s">
        <v>1038</v>
      </c>
      <c r="S35" s="676">
        <v>5</v>
      </c>
      <c r="T35" s="676" t="s">
        <v>1118</v>
      </c>
      <c r="U35" s="676">
        <v>1</v>
      </c>
      <c r="V35" s="907"/>
      <c r="W35" s="184" t="s">
        <v>1008</v>
      </c>
      <c r="X35" s="184">
        <v>1</v>
      </c>
      <c r="Y35" s="677" t="s">
        <v>40</v>
      </c>
      <c r="Z35" s="677"/>
      <c r="AA35" s="675" t="s">
        <v>40</v>
      </c>
      <c r="AB35" s="675"/>
      <c r="AC35" s="674" t="s">
        <v>40</v>
      </c>
      <c r="AD35" s="674"/>
      <c r="AE35" s="672" t="s">
        <v>40</v>
      </c>
      <c r="AF35" s="695"/>
      <c r="AG35" s="733" t="s">
        <v>40</v>
      </c>
      <c r="AH35" s="734"/>
      <c r="AI35" s="736" t="s">
        <v>40</v>
      </c>
      <c r="AJ35" s="725"/>
      <c r="AK35" s="706" t="s">
        <v>40</v>
      </c>
      <c r="AL35" s="715"/>
      <c r="AM35" s="735" t="s">
        <v>40</v>
      </c>
      <c r="AN35" s="707"/>
      <c r="AO35" s="708" t="s">
        <v>40</v>
      </c>
      <c r="AP35" s="694"/>
      <c r="AQ35" s="709" t="s">
        <v>40</v>
      </c>
      <c r="AR35" s="710"/>
      <c r="AS35" s="711" t="s">
        <v>40</v>
      </c>
      <c r="AT35" s="712"/>
    </row>
    <row r="36" spans="1:46" ht="12.75">
      <c r="A36" s="905" t="s">
        <v>3278</v>
      </c>
      <c r="B36" s="778" t="s">
        <v>13593</v>
      </c>
      <c r="C36" s="680">
        <v>5</v>
      </c>
      <c r="D36" s="18">
        <v>100</v>
      </c>
      <c r="E36" s="54" t="s">
        <v>40</v>
      </c>
      <c r="F36" s="54" t="s">
        <v>40</v>
      </c>
      <c r="G36" s="672" t="s">
        <v>1014</v>
      </c>
      <c r="H36" s="672" t="s">
        <v>4520</v>
      </c>
      <c r="I36" s="672"/>
      <c r="J36" s="672">
        <v>1</v>
      </c>
      <c r="K36" s="672">
        <v>15</v>
      </c>
      <c r="L36" s="923">
        <v>100</v>
      </c>
      <c r="M36" s="672" t="s">
        <v>12699</v>
      </c>
      <c r="N36" s="906" t="s">
        <v>1141</v>
      </c>
      <c r="O36" s="679">
        <v>1</v>
      </c>
      <c r="P36" s="676" t="s">
        <v>1033</v>
      </c>
      <c r="Q36" s="676">
        <v>7</v>
      </c>
      <c r="R36" s="676" t="s">
        <v>1181</v>
      </c>
      <c r="S36" s="676">
        <v>1</v>
      </c>
      <c r="T36" s="676" t="s">
        <v>1038</v>
      </c>
      <c r="U36" s="676">
        <v>8</v>
      </c>
      <c r="V36" s="907"/>
      <c r="W36" s="184" t="s">
        <v>1013</v>
      </c>
      <c r="X36" s="184">
        <v>1</v>
      </c>
      <c r="Y36" s="677" t="s">
        <v>40</v>
      </c>
      <c r="Z36" s="677"/>
      <c r="AA36" s="675" t="s">
        <v>40</v>
      </c>
      <c r="AB36" s="675"/>
      <c r="AC36" s="674" t="s">
        <v>40</v>
      </c>
      <c r="AD36" s="674"/>
      <c r="AE36" s="672" t="s">
        <v>40</v>
      </c>
      <c r="AF36" s="695"/>
      <c r="AG36" s="733" t="s">
        <v>40</v>
      </c>
      <c r="AH36" s="734"/>
      <c r="AI36" s="736" t="s">
        <v>40</v>
      </c>
      <c r="AJ36" s="725"/>
      <c r="AK36" s="706" t="s">
        <v>40</v>
      </c>
      <c r="AL36" s="715"/>
      <c r="AM36" s="735" t="s">
        <v>40</v>
      </c>
      <c r="AN36" s="707"/>
      <c r="AO36" s="708" t="s">
        <v>40</v>
      </c>
      <c r="AP36" s="694"/>
      <c r="AQ36" s="709" t="s">
        <v>40</v>
      </c>
      <c r="AR36" s="710"/>
      <c r="AS36" s="711" t="s">
        <v>40</v>
      </c>
      <c r="AT36" s="712"/>
    </row>
    <row r="37" spans="1:46" ht="12.75">
      <c r="A37" s="905" t="s">
        <v>3278</v>
      </c>
      <c r="B37" s="778" t="s">
        <v>13594</v>
      </c>
      <c r="C37" s="680">
        <v>5</v>
      </c>
      <c r="D37" s="18">
        <v>100</v>
      </c>
      <c r="E37" s="54" t="s">
        <v>40</v>
      </c>
      <c r="F37" s="54" t="s">
        <v>40</v>
      </c>
      <c r="G37" s="672" t="s">
        <v>1019</v>
      </c>
      <c r="H37" s="672" t="s">
        <v>4520</v>
      </c>
      <c r="I37" s="672"/>
      <c r="J37" s="672">
        <v>1</v>
      </c>
      <c r="K37" s="672">
        <v>15</v>
      </c>
      <c r="L37" s="923">
        <v>90</v>
      </c>
      <c r="M37" s="672" t="s">
        <v>12699</v>
      </c>
      <c r="N37" s="906" t="s">
        <v>1146</v>
      </c>
      <c r="O37" s="679">
        <v>1</v>
      </c>
      <c r="P37" s="676" t="s">
        <v>1033</v>
      </c>
      <c r="Q37" s="676">
        <v>6</v>
      </c>
      <c r="R37" s="676" t="s">
        <v>1166</v>
      </c>
      <c r="S37" s="676">
        <v>1</v>
      </c>
      <c r="T37" s="676" t="s">
        <v>1038</v>
      </c>
      <c r="U37" s="676">
        <v>7</v>
      </c>
      <c r="V37" s="907"/>
      <c r="W37" s="184" t="s">
        <v>1018</v>
      </c>
      <c r="X37" s="184">
        <v>1</v>
      </c>
      <c r="Y37" s="677" t="s">
        <v>40</v>
      </c>
      <c r="Z37" s="677"/>
      <c r="AA37" s="675" t="s">
        <v>40</v>
      </c>
      <c r="AB37" s="675"/>
      <c r="AC37" s="674" t="s">
        <v>40</v>
      </c>
      <c r="AD37" s="674"/>
      <c r="AE37" s="672" t="s">
        <v>40</v>
      </c>
      <c r="AF37" s="695"/>
      <c r="AG37" s="733" t="s">
        <v>40</v>
      </c>
      <c r="AH37" s="734"/>
      <c r="AI37" s="736" t="s">
        <v>40</v>
      </c>
      <c r="AJ37" s="725"/>
      <c r="AK37" s="706" t="s">
        <v>40</v>
      </c>
      <c r="AL37" s="715"/>
      <c r="AM37" s="735" t="s">
        <v>40</v>
      </c>
      <c r="AN37" s="707"/>
      <c r="AO37" s="708" t="s">
        <v>40</v>
      </c>
      <c r="AP37" s="694"/>
      <c r="AQ37" s="709" t="s">
        <v>40</v>
      </c>
      <c r="AR37" s="710"/>
      <c r="AS37" s="711" t="s">
        <v>40</v>
      </c>
      <c r="AT37" s="712"/>
    </row>
    <row r="38" spans="1:46" ht="12.75">
      <c r="A38" s="905" t="s">
        <v>3278</v>
      </c>
      <c r="B38" s="778" t="s">
        <v>13595</v>
      </c>
      <c r="C38" s="680">
        <v>5</v>
      </c>
      <c r="D38" s="18">
        <v>100</v>
      </c>
      <c r="E38" s="54" t="s">
        <v>40</v>
      </c>
      <c r="F38" s="54" t="s">
        <v>40</v>
      </c>
      <c r="G38" s="672" t="s">
        <v>1024</v>
      </c>
      <c r="H38" s="672" t="s">
        <v>4520</v>
      </c>
      <c r="I38" s="672"/>
      <c r="J38" s="672">
        <v>1</v>
      </c>
      <c r="K38" s="672">
        <v>15</v>
      </c>
      <c r="L38" s="923">
        <v>85</v>
      </c>
      <c r="M38" s="672" t="s">
        <v>12699</v>
      </c>
      <c r="N38" s="906" t="s">
        <v>1151</v>
      </c>
      <c r="O38" s="679">
        <v>1</v>
      </c>
      <c r="P38" s="676" t="s">
        <v>1033</v>
      </c>
      <c r="Q38" s="676">
        <v>5</v>
      </c>
      <c r="R38" s="676" t="s">
        <v>1161</v>
      </c>
      <c r="S38" s="676">
        <v>1</v>
      </c>
      <c r="T38" s="676" t="s">
        <v>1038</v>
      </c>
      <c r="U38" s="676">
        <v>7</v>
      </c>
      <c r="V38" s="907"/>
      <c r="W38" s="184" t="s">
        <v>1023</v>
      </c>
      <c r="X38" s="184">
        <v>1</v>
      </c>
      <c r="Y38" s="677" t="s">
        <v>40</v>
      </c>
      <c r="Z38" s="677"/>
      <c r="AA38" s="675" t="s">
        <v>40</v>
      </c>
      <c r="AB38" s="675"/>
      <c r="AC38" s="674" t="s">
        <v>40</v>
      </c>
      <c r="AD38" s="674"/>
      <c r="AE38" s="672" t="s">
        <v>40</v>
      </c>
      <c r="AF38" s="695"/>
      <c r="AG38" s="733" t="s">
        <v>40</v>
      </c>
      <c r="AH38" s="734"/>
      <c r="AI38" s="736" t="s">
        <v>40</v>
      </c>
      <c r="AJ38" s="725"/>
      <c r="AK38" s="706" t="s">
        <v>40</v>
      </c>
      <c r="AL38" s="715"/>
      <c r="AM38" s="735" t="s">
        <v>40</v>
      </c>
      <c r="AN38" s="707"/>
      <c r="AO38" s="708" t="s">
        <v>40</v>
      </c>
      <c r="AP38" s="694"/>
      <c r="AQ38" s="709" t="s">
        <v>40</v>
      </c>
      <c r="AR38" s="710"/>
      <c r="AS38" s="711" t="s">
        <v>40</v>
      </c>
      <c r="AT38" s="712"/>
    </row>
    <row r="39" spans="1:46" ht="12.75">
      <c r="A39" s="686"/>
      <c r="B39" s="28"/>
      <c r="C39" s="727"/>
      <c r="D39" s="726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4"/>
      <c r="W39" s="839" t="s">
        <v>40</v>
      </c>
      <c r="X39" s="727"/>
      <c r="Y39" s="839" t="s">
        <v>40</v>
      </c>
      <c r="Z39" s="727"/>
      <c r="AA39" s="839" t="s">
        <v>40</v>
      </c>
      <c r="AB39" s="683"/>
      <c r="AC39" s="839" t="s">
        <v>40</v>
      </c>
      <c r="AD39" s="727"/>
      <c r="AE39" s="839" t="s">
        <v>40</v>
      </c>
      <c r="AF39" s="695"/>
      <c r="AG39" s="733" t="s">
        <v>40</v>
      </c>
      <c r="AH39" s="734"/>
      <c r="AI39" s="736" t="s">
        <v>40</v>
      </c>
      <c r="AJ39" s="725"/>
      <c r="AK39" s="706" t="s">
        <v>40</v>
      </c>
      <c r="AL39" s="715"/>
      <c r="AM39" s="735" t="s">
        <v>40</v>
      </c>
      <c r="AN39" s="707"/>
      <c r="AO39" s="708" t="s">
        <v>40</v>
      </c>
      <c r="AP39" s="694"/>
      <c r="AQ39" s="709" t="s">
        <v>40</v>
      </c>
      <c r="AR39" s="710"/>
      <c r="AS39" s="711" t="s">
        <v>40</v>
      </c>
      <c r="AT39" s="712"/>
    </row>
    <row r="40" spans="1:46" ht="12.75">
      <c r="A40" s="899" t="s">
        <v>3281</v>
      </c>
      <c r="B40" s="878" t="s">
        <v>13596</v>
      </c>
      <c r="C40" s="715">
        <v>1</v>
      </c>
      <c r="D40" s="929">
        <v>3</v>
      </c>
      <c r="E40" s="930" t="e">
        <f t="shared" ref="E40:E51" si="0">F40/J40</f>
        <v>#VALUE!</v>
      </c>
      <c r="F40" s="930" t="str">
        <f>IFERROR(VLOOKUP(W40,Cennik!$A$4:$B53, 2, FALSE()) * X40 + VLOOKUP(Y40,Cennik!$A$4:$B53, 2, FALSE()) * Z40 + VLOOKUP(AA40,Cennik!$A$4:$B53, 2, FALSE()) * AB40 + VLOOKUP(AC40,Cennik!$A$4:$B53, 2, FALSE()) * AD40 + VLOOKUP(AE40,Cennik!$A$4:$B53, 2, FALSE()) * AF40 + VLOOKUP(AG40,Cennik!$A$4:$B53, 2, FALSE()) * AH40 + VLOOKUP(AI40,Cennik!$A$4:$B53, 2, FALSE()) * AJ40 + VLOOKUP(AK40,Cennik!$A$4:$B53, 2, FALSE()) * AL40 + VLOOKUP(AM40,Cennik!$A$4:$B53, 2, FALSE()) * AN40 + VLOOKUP(AO40,Cennik!$A$4:$B53, 2, FALSE()) * AP40 + VLOOKUP(AQ40,Cennik!$A$4:$B53, 2, FALSE()) * AR40 + VLOOKUP(AS40,Cennik!$A$4:$B53, 2, FALSE()) * AT40 + VLOOKUP("Stamina",Cennik!$A$4:$B53,2,FALSE()) * D40,"Brak wartości")</f>
        <v>Brak wartości</v>
      </c>
      <c r="G40" s="672" t="s">
        <v>1187</v>
      </c>
      <c r="H40" s="672" t="s">
        <v>4536</v>
      </c>
      <c r="I40" s="672"/>
      <c r="J40" s="672">
        <v>1</v>
      </c>
      <c r="K40" s="672">
        <v>5</v>
      </c>
      <c r="L40" s="672" t="s">
        <v>1981</v>
      </c>
      <c r="M40" s="672" t="s">
        <v>12699</v>
      </c>
      <c r="N40" s="676" t="s">
        <v>1186</v>
      </c>
      <c r="O40" s="676">
        <v>1</v>
      </c>
      <c r="P40" s="676" t="s">
        <v>40</v>
      </c>
      <c r="Q40" s="676"/>
      <c r="R40" s="676" t="s">
        <v>40</v>
      </c>
      <c r="S40" s="676"/>
      <c r="T40" s="676" t="s">
        <v>40</v>
      </c>
      <c r="U40" s="676"/>
      <c r="V40" s="4"/>
      <c r="W40" s="709" t="s">
        <v>1057</v>
      </c>
      <c r="X40" s="710">
        <v>1</v>
      </c>
      <c r="Y40" s="711" t="s">
        <v>8127</v>
      </c>
      <c r="Z40" s="712">
        <v>1</v>
      </c>
      <c r="AA40" s="728" t="s">
        <v>40</v>
      </c>
      <c r="AB40" s="729"/>
      <c r="AC40" s="730" t="s">
        <v>40</v>
      </c>
      <c r="AD40" s="731"/>
      <c r="AE40" s="695" t="s">
        <v>40</v>
      </c>
      <c r="AF40" s="695"/>
      <c r="AG40" s="733" t="s">
        <v>40</v>
      </c>
      <c r="AH40" s="734"/>
      <c r="AI40" s="736" t="s">
        <v>40</v>
      </c>
      <c r="AJ40" s="725"/>
      <c r="AK40" s="706" t="s">
        <v>40</v>
      </c>
      <c r="AL40" s="715"/>
      <c r="AM40" s="735" t="s">
        <v>40</v>
      </c>
      <c r="AN40" s="707"/>
      <c r="AO40" s="708" t="s">
        <v>40</v>
      </c>
      <c r="AP40" s="694"/>
      <c r="AQ40" s="709" t="s">
        <v>40</v>
      </c>
      <c r="AR40" s="710"/>
      <c r="AS40" s="711" t="s">
        <v>40</v>
      </c>
      <c r="AT40" s="712"/>
    </row>
    <row r="41" spans="1:46" ht="12.75">
      <c r="A41" s="899" t="s">
        <v>3281</v>
      </c>
      <c r="B41" s="878" t="s">
        <v>13597</v>
      </c>
      <c r="C41" s="715">
        <v>1</v>
      </c>
      <c r="D41" s="929">
        <v>3</v>
      </c>
      <c r="E41" s="930" t="e">
        <f t="shared" si="0"/>
        <v>#VALUE!</v>
      </c>
      <c r="F41" s="930" t="str">
        <f>IFERROR(VLOOKUP(W41,Cennik!$A$4:$B53, 2, FALSE()) * X41 + VLOOKUP(Y41,Cennik!$A$4:$B53, 2, FALSE()) * Z41 + VLOOKUP(AA41,Cennik!$A$4:$B53, 2, FALSE()) * AB41 + VLOOKUP(AC41,Cennik!$A$4:$B53, 2, FALSE()) * AD41 + VLOOKUP(AE41,Cennik!$A$4:$B53, 2, FALSE()) * AF41 + VLOOKUP(AG41,Cennik!$A$4:$B53, 2, FALSE()) * AH41 + VLOOKUP(AI41,Cennik!$A$4:$B53, 2, FALSE()) * AJ41 + VLOOKUP(AK41,Cennik!$A$4:$B53, 2, FALSE()) * AL41 + VLOOKUP(AM41,Cennik!$A$4:$B53, 2, FALSE()) * AN41 + VLOOKUP(AO41,Cennik!$A$4:$B53, 2, FALSE()) * AP41 + VLOOKUP(AQ41,Cennik!$A$4:$B53, 2, FALSE()) * AR41 + VLOOKUP(AS41,Cennik!$A$4:$B53, 2, FALSE()) * AT41 + VLOOKUP("Stamina",Cennik!$A$4:$B53,2,FALSE()) * D41,"Brak wartości")</f>
        <v>Brak wartości</v>
      </c>
      <c r="G41" s="672" t="s">
        <v>1192</v>
      </c>
      <c r="H41" s="672" t="s">
        <v>4536</v>
      </c>
      <c r="I41" s="672"/>
      <c r="J41" s="672">
        <v>1</v>
      </c>
      <c r="K41" s="672">
        <v>5</v>
      </c>
      <c r="L41" s="672" t="s">
        <v>1981</v>
      </c>
      <c r="M41" s="672" t="s">
        <v>12699</v>
      </c>
      <c r="N41" s="676" t="s">
        <v>1191</v>
      </c>
      <c r="O41" s="676">
        <v>1</v>
      </c>
      <c r="P41" s="676" t="s">
        <v>40</v>
      </c>
      <c r="Q41" s="676"/>
      <c r="R41" s="676" t="s">
        <v>40</v>
      </c>
      <c r="S41" s="676"/>
      <c r="T41" s="676" t="s">
        <v>40</v>
      </c>
      <c r="U41" s="676"/>
      <c r="V41" s="4"/>
      <c r="W41" s="709" t="s">
        <v>1062</v>
      </c>
      <c r="X41" s="710">
        <v>1</v>
      </c>
      <c r="Y41" s="711" t="s">
        <v>8127</v>
      </c>
      <c r="Z41" s="712">
        <v>1</v>
      </c>
      <c r="AA41" s="728" t="s">
        <v>40</v>
      </c>
      <c r="AB41" s="729"/>
      <c r="AC41" s="730" t="s">
        <v>40</v>
      </c>
      <c r="AD41" s="731"/>
      <c r="AE41" s="695" t="s">
        <v>40</v>
      </c>
      <c r="AF41" s="695"/>
      <c r="AG41" s="733" t="s">
        <v>40</v>
      </c>
      <c r="AH41" s="734"/>
      <c r="AI41" s="736" t="s">
        <v>40</v>
      </c>
      <c r="AJ41" s="725"/>
      <c r="AK41" s="706" t="s">
        <v>40</v>
      </c>
      <c r="AL41" s="715"/>
      <c r="AM41" s="735" t="s">
        <v>40</v>
      </c>
      <c r="AN41" s="707"/>
      <c r="AO41" s="708" t="s">
        <v>40</v>
      </c>
      <c r="AP41" s="694"/>
      <c r="AQ41" s="709" t="s">
        <v>40</v>
      </c>
      <c r="AR41" s="710"/>
      <c r="AS41" s="711" t="s">
        <v>40</v>
      </c>
      <c r="AT41" s="712"/>
    </row>
    <row r="42" spans="1:46" ht="12.75">
      <c r="A42" s="899" t="s">
        <v>3281</v>
      </c>
      <c r="B42" s="931" t="s">
        <v>13598</v>
      </c>
      <c r="C42" s="715">
        <v>2</v>
      </c>
      <c r="D42" s="929">
        <v>6</v>
      </c>
      <c r="E42" s="930" t="e">
        <f t="shared" si="0"/>
        <v>#VALUE!</v>
      </c>
      <c r="F42" s="930" t="str">
        <f>IFERROR(VLOOKUP(W42,Cennik!$A$4:$B53, 2, FALSE()) * X42 + VLOOKUP(Y42,Cennik!$A$4:$B53, 2, FALSE()) * Z42 + VLOOKUP(AA42,Cennik!$A$4:$B53, 2, FALSE()) * AB42 + VLOOKUP(AC42,Cennik!$A$4:$B53, 2, FALSE()) * AD42 + VLOOKUP(AE42,Cennik!$A$4:$B53, 2, FALSE()) * AF42 + VLOOKUP(AG42,Cennik!$A$4:$B53, 2, FALSE()) * AH42 + VLOOKUP(AI42,Cennik!$A$4:$B53, 2, FALSE()) * AJ42 + VLOOKUP(AK42,Cennik!$A$4:$B53, 2, FALSE()) * AL42 + VLOOKUP(AM42,Cennik!$A$4:$B53, 2, FALSE()) * AN42 + VLOOKUP(AO42,Cennik!$A$4:$B53, 2, FALSE()) * AP42 + VLOOKUP(AQ42,Cennik!$A$4:$B53, 2, FALSE()) * AR42 + VLOOKUP(AS42,Cennik!$A$4:$B53, 2, FALSE()) * AT42 + VLOOKUP("Stamina",Cennik!$A$4:$B53,2,FALSE()) * D42,"Brak wartości")</f>
        <v>Brak wartości</v>
      </c>
      <c r="G42" s="672" t="s">
        <v>1197</v>
      </c>
      <c r="H42" s="672" t="s">
        <v>4536</v>
      </c>
      <c r="I42" s="672"/>
      <c r="J42" s="672">
        <v>1</v>
      </c>
      <c r="K42" s="672">
        <v>6</v>
      </c>
      <c r="L42" s="672" t="s">
        <v>1077</v>
      </c>
      <c r="M42" s="672" t="s">
        <v>12699</v>
      </c>
      <c r="N42" s="676" t="s">
        <v>1196</v>
      </c>
      <c r="O42" s="676">
        <v>1</v>
      </c>
      <c r="P42" s="676" t="s">
        <v>40</v>
      </c>
      <c r="Q42" s="676"/>
      <c r="R42" s="676" t="s">
        <v>40</v>
      </c>
      <c r="S42" s="676"/>
      <c r="T42" s="676" t="s">
        <v>40</v>
      </c>
      <c r="U42" s="676"/>
      <c r="V42" s="4"/>
      <c r="W42" s="709" t="s">
        <v>1072</v>
      </c>
      <c r="X42" s="710">
        <v>1</v>
      </c>
      <c r="Y42" s="711" t="s">
        <v>822</v>
      </c>
      <c r="Z42" s="712">
        <v>1</v>
      </c>
      <c r="AA42" s="728" t="s">
        <v>40</v>
      </c>
      <c r="AB42" s="729"/>
      <c r="AC42" s="730" t="s">
        <v>40</v>
      </c>
      <c r="AD42" s="731"/>
      <c r="AE42" s="695" t="s">
        <v>40</v>
      </c>
      <c r="AF42" s="695"/>
      <c r="AG42" s="733" t="s">
        <v>40</v>
      </c>
      <c r="AH42" s="734"/>
      <c r="AI42" s="736" t="s">
        <v>40</v>
      </c>
      <c r="AJ42" s="725"/>
      <c r="AK42" s="706" t="s">
        <v>40</v>
      </c>
      <c r="AL42" s="715"/>
      <c r="AM42" s="735" t="s">
        <v>40</v>
      </c>
      <c r="AN42" s="707"/>
      <c r="AO42" s="708" t="s">
        <v>40</v>
      </c>
      <c r="AP42" s="694"/>
      <c r="AQ42" s="709" t="s">
        <v>40</v>
      </c>
      <c r="AR42" s="710"/>
      <c r="AS42" s="711" t="s">
        <v>40</v>
      </c>
      <c r="AT42" s="712"/>
    </row>
    <row r="43" spans="1:46" ht="12.75">
      <c r="A43" s="899" t="s">
        <v>3281</v>
      </c>
      <c r="B43" s="931" t="s">
        <v>13599</v>
      </c>
      <c r="C43" s="715">
        <v>2</v>
      </c>
      <c r="D43" s="929">
        <v>6</v>
      </c>
      <c r="E43" s="930" t="e">
        <f t="shared" si="0"/>
        <v>#VALUE!</v>
      </c>
      <c r="F43" s="930" t="str">
        <f>IFERROR(VLOOKUP(W43,Cennik!$A$4:$B53, 2, FALSE()) * X43 + VLOOKUP(Y43,Cennik!$A$4:$B53, 2, FALSE()) * Z43 + VLOOKUP(AA43,Cennik!$A$4:$B53, 2, FALSE()) * AB43 + VLOOKUP(AC43,Cennik!$A$4:$B53, 2, FALSE()) * AD43 + VLOOKUP(AE43,Cennik!$A$4:$B53, 2, FALSE()) * AF43 + VLOOKUP(AG43,Cennik!$A$4:$B53, 2, FALSE()) * AH43 + VLOOKUP(AI43,Cennik!$A$4:$B53, 2, FALSE()) * AJ43 + VLOOKUP(AK43,Cennik!$A$4:$B53, 2, FALSE()) * AL43 + VLOOKUP(AM43,Cennik!$A$4:$B53, 2, FALSE()) * AN43 + VLOOKUP(AO43,Cennik!$A$4:$B53, 2, FALSE()) * AP43 + VLOOKUP(AQ43,Cennik!$A$4:$B53, 2, FALSE()) * AR43 + VLOOKUP(AS43,Cennik!$A$4:$B53, 2, FALSE()) * AT43 + VLOOKUP("Stamina",Cennik!$A$4:$B53,2,FALSE()) * D43,"Brak wartości")</f>
        <v>Brak wartości</v>
      </c>
      <c r="G43" s="672" t="s">
        <v>1202</v>
      </c>
      <c r="H43" s="672" t="s">
        <v>4536</v>
      </c>
      <c r="I43" s="672"/>
      <c r="J43" s="672">
        <v>1</v>
      </c>
      <c r="K43" s="672">
        <v>6</v>
      </c>
      <c r="L43" s="672" t="s">
        <v>1077</v>
      </c>
      <c r="M43" s="672" t="s">
        <v>12699</v>
      </c>
      <c r="N43" s="676" t="s">
        <v>1201</v>
      </c>
      <c r="O43" s="676">
        <v>1</v>
      </c>
      <c r="P43" s="676" t="s">
        <v>40</v>
      </c>
      <c r="Q43" s="676"/>
      <c r="R43" s="676" t="s">
        <v>40</v>
      </c>
      <c r="S43" s="676"/>
      <c r="T43" s="676" t="s">
        <v>40</v>
      </c>
      <c r="U43" s="676"/>
      <c r="V43" s="4"/>
      <c r="W43" s="709" t="s">
        <v>1078</v>
      </c>
      <c r="X43" s="710">
        <v>1</v>
      </c>
      <c r="Y43" s="711" t="s">
        <v>822</v>
      </c>
      <c r="Z43" s="712">
        <v>1</v>
      </c>
      <c r="AA43" s="728" t="s">
        <v>40</v>
      </c>
      <c r="AB43" s="729"/>
      <c r="AC43" s="730" t="s">
        <v>40</v>
      </c>
      <c r="AD43" s="731"/>
      <c r="AE43" s="695" t="s">
        <v>40</v>
      </c>
      <c r="AF43" s="695"/>
      <c r="AG43" s="733" t="s">
        <v>40</v>
      </c>
      <c r="AH43" s="734"/>
      <c r="AI43" s="736" t="s">
        <v>40</v>
      </c>
      <c r="AJ43" s="725"/>
      <c r="AK43" s="706" t="s">
        <v>40</v>
      </c>
      <c r="AL43" s="715"/>
      <c r="AM43" s="735" t="s">
        <v>40</v>
      </c>
      <c r="AN43" s="707"/>
      <c r="AO43" s="708" t="s">
        <v>40</v>
      </c>
      <c r="AP43" s="694"/>
      <c r="AQ43" s="709" t="s">
        <v>40</v>
      </c>
      <c r="AR43" s="710"/>
      <c r="AS43" s="711" t="s">
        <v>40</v>
      </c>
      <c r="AT43" s="712"/>
    </row>
    <row r="44" spans="1:46" ht="12.75">
      <c r="A44" s="899" t="s">
        <v>3281</v>
      </c>
      <c r="B44" s="931" t="s">
        <v>13600</v>
      </c>
      <c r="C44" s="715">
        <v>2</v>
      </c>
      <c r="D44" s="929">
        <v>8</v>
      </c>
      <c r="E44" s="930" t="e">
        <f t="shared" si="0"/>
        <v>#VALUE!</v>
      </c>
      <c r="F44" s="930" t="str">
        <f>IFERROR(VLOOKUP(W44,Cennik!$A$4:$B53, 2, FALSE()) * X44 + VLOOKUP(Y44,Cennik!$A$4:$B53, 2, FALSE()) * Z44 + VLOOKUP(AA44,Cennik!$A$4:$B53, 2, FALSE()) * AB44 + VLOOKUP(AC44,Cennik!$A$4:$B53, 2, FALSE()) * AD44 + VLOOKUP(AE44,Cennik!$A$4:$B53, 2, FALSE()) * AF44 + VLOOKUP(AG44,Cennik!$A$4:$B53, 2, FALSE()) * AH44 + VLOOKUP(AI44,Cennik!$A$4:$B53, 2, FALSE()) * AJ44 + VLOOKUP(AK44,Cennik!$A$4:$B53, 2, FALSE()) * AL44 + VLOOKUP(AM44,Cennik!$A$4:$B53, 2, FALSE()) * AN44 + VLOOKUP(AO44,Cennik!$A$4:$B53, 2, FALSE()) * AP44 + VLOOKUP(AQ44,Cennik!$A$4:$B53, 2, FALSE()) * AR44 + VLOOKUP(AS44,Cennik!$A$4:$B53, 2, FALSE()) * AT44 + VLOOKUP("Stamina",Cennik!$A$4:$B53,2,FALSE()) * D44,"Brak wartości")</f>
        <v>Brak wartości</v>
      </c>
      <c r="G44" s="672" t="s">
        <v>1207</v>
      </c>
      <c r="H44" s="672" t="s">
        <v>4536</v>
      </c>
      <c r="I44" s="672"/>
      <c r="J44" s="672">
        <v>1</v>
      </c>
      <c r="K44" s="672">
        <v>6</v>
      </c>
      <c r="L44" s="672" t="s">
        <v>1077</v>
      </c>
      <c r="M44" s="672" t="s">
        <v>12699</v>
      </c>
      <c r="N44" s="676" t="s">
        <v>1206</v>
      </c>
      <c r="O44" s="676">
        <v>1</v>
      </c>
      <c r="P44" s="676" t="s">
        <v>40</v>
      </c>
      <c r="Q44" s="676"/>
      <c r="R44" s="676" t="s">
        <v>40</v>
      </c>
      <c r="S44" s="676"/>
      <c r="T44" s="676" t="s">
        <v>40</v>
      </c>
      <c r="U44" s="676"/>
      <c r="V44" s="4"/>
      <c r="W44" s="709" t="s">
        <v>1083</v>
      </c>
      <c r="X44" s="710">
        <v>1</v>
      </c>
      <c r="Y44" s="711" t="s">
        <v>822</v>
      </c>
      <c r="Z44" s="712">
        <v>1</v>
      </c>
      <c r="AA44" s="728" t="s">
        <v>40</v>
      </c>
      <c r="AB44" s="729"/>
      <c r="AC44" s="730" t="s">
        <v>40</v>
      </c>
      <c r="AD44" s="731"/>
      <c r="AE44" s="695" t="s">
        <v>40</v>
      </c>
      <c r="AF44" s="695"/>
      <c r="AG44" s="733" t="s">
        <v>40</v>
      </c>
      <c r="AH44" s="734"/>
      <c r="AI44" s="736" t="s">
        <v>40</v>
      </c>
      <c r="AJ44" s="725"/>
      <c r="AK44" s="706" t="s">
        <v>40</v>
      </c>
      <c r="AL44" s="715"/>
      <c r="AM44" s="735" t="s">
        <v>40</v>
      </c>
      <c r="AN44" s="707"/>
      <c r="AO44" s="708" t="s">
        <v>40</v>
      </c>
      <c r="AP44" s="694"/>
      <c r="AQ44" s="709" t="s">
        <v>40</v>
      </c>
      <c r="AR44" s="710"/>
      <c r="AS44" s="711" t="s">
        <v>40</v>
      </c>
      <c r="AT44" s="712"/>
    </row>
    <row r="45" spans="1:46" ht="12.75">
      <c r="A45" s="899" t="s">
        <v>3281</v>
      </c>
      <c r="B45" s="779" t="s">
        <v>13601</v>
      </c>
      <c r="C45" s="715">
        <v>3</v>
      </c>
      <c r="D45" s="929">
        <v>12</v>
      </c>
      <c r="E45" s="930" t="e">
        <f t="shared" si="0"/>
        <v>#VALUE!</v>
      </c>
      <c r="F45" s="930" t="str">
        <f>IFERROR(VLOOKUP(W45,Cennik!$A$4:$B53, 2, FALSE()) * X45 + VLOOKUP(Y45,Cennik!$A$4:$B53, 2, FALSE()) * Z45 + VLOOKUP(AA45,Cennik!$A$4:$B53, 2, FALSE()) * AB45 + VLOOKUP(AC45,Cennik!$A$4:$B53, 2, FALSE()) * AD45 + VLOOKUP(AE45,Cennik!$A$4:$B53, 2, FALSE()) * AF45 + VLOOKUP(AG45,Cennik!$A$4:$B53, 2, FALSE()) * AH45 + VLOOKUP(AI45,Cennik!$A$4:$B53, 2, FALSE()) * AJ45 + VLOOKUP(AK45,Cennik!$A$4:$B53, 2, FALSE()) * AL45 + VLOOKUP(AM45,Cennik!$A$4:$B53, 2, FALSE()) * AN45 + VLOOKUP(AO45,Cennik!$A$4:$B53, 2, FALSE()) * AP45 + VLOOKUP(AQ45,Cennik!$A$4:$B53, 2, FALSE()) * AR45 + VLOOKUP(AS45,Cennik!$A$4:$B53, 2, FALSE()) * AT45 + VLOOKUP("Stamina",Cennik!$A$4:$B53,2,FALSE()) * D45,"Brak wartości")</f>
        <v>Brak wartości</v>
      </c>
      <c r="G45" s="672" t="s">
        <v>1212</v>
      </c>
      <c r="H45" s="672" t="s">
        <v>4536</v>
      </c>
      <c r="I45" s="672"/>
      <c r="J45" s="672">
        <v>1</v>
      </c>
      <c r="K45" s="672">
        <v>8</v>
      </c>
      <c r="L45" s="672">
        <v>3</v>
      </c>
      <c r="M45" s="672" t="s">
        <v>12699</v>
      </c>
      <c r="N45" s="676" t="s">
        <v>1211</v>
      </c>
      <c r="O45" s="676">
        <v>1</v>
      </c>
      <c r="P45" s="676" t="s">
        <v>40</v>
      </c>
      <c r="Q45" s="676"/>
      <c r="R45" s="676" t="s">
        <v>40</v>
      </c>
      <c r="S45" s="676"/>
      <c r="T45" s="676" t="s">
        <v>40</v>
      </c>
      <c r="U45" s="676"/>
      <c r="V45" s="4"/>
      <c r="W45" s="709" t="s">
        <v>1098</v>
      </c>
      <c r="X45" s="710">
        <v>1</v>
      </c>
      <c r="Y45" s="711" t="s">
        <v>822</v>
      </c>
      <c r="Z45" s="712">
        <v>2</v>
      </c>
      <c r="AA45" s="728" t="s">
        <v>40</v>
      </c>
      <c r="AB45" s="729"/>
      <c r="AC45" s="730" t="s">
        <v>40</v>
      </c>
      <c r="AD45" s="731"/>
      <c r="AE45" s="695" t="s">
        <v>40</v>
      </c>
      <c r="AF45" s="695"/>
      <c r="AG45" s="733" t="s">
        <v>40</v>
      </c>
      <c r="AH45" s="734"/>
      <c r="AI45" s="736" t="s">
        <v>40</v>
      </c>
      <c r="AJ45" s="725"/>
      <c r="AK45" s="706" t="s">
        <v>40</v>
      </c>
      <c r="AL45" s="715"/>
      <c r="AM45" s="735" t="s">
        <v>40</v>
      </c>
      <c r="AN45" s="707"/>
      <c r="AO45" s="708" t="s">
        <v>40</v>
      </c>
      <c r="AP45" s="694"/>
      <c r="AQ45" s="709" t="s">
        <v>40</v>
      </c>
      <c r="AR45" s="710"/>
      <c r="AS45" s="711" t="s">
        <v>40</v>
      </c>
      <c r="AT45" s="712"/>
    </row>
    <row r="46" spans="1:46" ht="12.75">
      <c r="A46" s="899" t="s">
        <v>3281</v>
      </c>
      <c r="B46" s="779" t="s">
        <v>13602</v>
      </c>
      <c r="C46" s="715">
        <v>3</v>
      </c>
      <c r="D46" s="929">
        <v>12</v>
      </c>
      <c r="E46" s="930" t="e">
        <f t="shared" si="0"/>
        <v>#VALUE!</v>
      </c>
      <c r="F46" s="930" t="str">
        <f>IFERROR(VLOOKUP(W46,Cennik!$A$4:$B53, 2, FALSE()) * X46 + VLOOKUP(Y46,Cennik!$A$4:$B53, 2, FALSE()) * Z46 + VLOOKUP(AA46,Cennik!$A$4:$B53, 2, FALSE()) * AB46 + VLOOKUP(AC46,Cennik!$A$4:$B53, 2, FALSE()) * AD46 + VLOOKUP(AE46,Cennik!$A$4:$B53, 2, FALSE()) * AF46 + VLOOKUP(AG46,Cennik!$A$4:$B53, 2, FALSE()) * AH46 + VLOOKUP(AI46,Cennik!$A$4:$B53, 2, FALSE()) * AJ46 + VLOOKUP(AK46,Cennik!$A$4:$B53, 2, FALSE()) * AL46 + VLOOKUP(AM46,Cennik!$A$4:$B53, 2, FALSE()) * AN46 + VLOOKUP(AO46,Cennik!$A$4:$B53, 2, FALSE()) * AP46 + VLOOKUP(AQ46,Cennik!$A$4:$B53, 2, FALSE()) * AR46 + VLOOKUP(AS46,Cennik!$A$4:$B53, 2, FALSE()) * AT46 + VLOOKUP("Stamina",Cennik!$A$4:$B53,2,FALSE()) * D46,"Brak wartości")</f>
        <v>Brak wartości</v>
      </c>
      <c r="G46" s="672" t="s">
        <v>1217</v>
      </c>
      <c r="H46" s="672" t="s">
        <v>4536</v>
      </c>
      <c r="I46" s="672"/>
      <c r="J46" s="672">
        <v>1</v>
      </c>
      <c r="K46" s="672">
        <v>8</v>
      </c>
      <c r="L46" s="672">
        <v>3</v>
      </c>
      <c r="M46" s="672" t="s">
        <v>12699</v>
      </c>
      <c r="N46" s="676" t="s">
        <v>1216</v>
      </c>
      <c r="O46" s="676">
        <v>1</v>
      </c>
      <c r="P46" s="676" t="s">
        <v>40</v>
      </c>
      <c r="Q46" s="676"/>
      <c r="R46" s="676" t="s">
        <v>40</v>
      </c>
      <c r="S46" s="676"/>
      <c r="T46" s="676" t="s">
        <v>40</v>
      </c>
      <c r="U46" s="676"/>
      <c r="V46" s="907"/>
      <c r="W46" s="709" t="s">
        <v>1103</v>
      </c>
      <c r="X46" s="710">
        <v>1</v>
      </c>
      <c r="Y46" s="711" t="s">
        <v>822</v>
      </c>
      <c r="Z46" s="712">
        <v>2</v>
      </c>
      <c r="AA46" s="728" t="s">
        <v>40</v>
      </c>
      <c r="AB46" s="729"/>
      <c r="AC46" s="730" t="s">
        <v>40</v>
      </c>
      <c r="AD46" s="731"/>
      <c r="AE46" s="695" t="s">
        <v>40</v>
      </c>
      <c r="AF46" s="695"/>
      <c r="AG46" s="733" t="s">
        <v>40</v>
      </c>
      <c r="AH46" s="734"/>
      <c r="AI46" s="736" t="s">
        <v>40</v>
      </c>
      <c r="AJ46" s="725"/>
      <c r="AK46" s="706" t="s">
        <v>40</v>
      </c>
      <c r="AL46" s="715"/>
      <c r="AM46" s="735" t="s">
        <v>40</v>
      </c>
      <c r="AN46" s="707"/>
      <c r="AO46" s="708" t="s">
        <v>40</v>
      </c>
      <c r="AP46" s="694"/>
      <c r="AQ46" s="709" t="s">
        <v>40</v>
      </c>
      <c r="AR46" s="710"/>
      <c r="AS46" s="711" t="s">
        <v>40</v>
      </c>
      <c r="AT46" s="712"/>
    </row>
    <row r="47" spans="1:46" ht="12.75">
      <c r="A47" s="899" t="s">
        <v>3281</v>
      </c>
      <c r="B47" s="932" t="s">
        <v>13603</v>
      </c>
      <c r="C47" s="715">
        <v>4</v>
      </c>
      <c r="D47" s="929">
        <v>20</v>
      </c>
      <c r="E47" s="930" t="e">
        <f t="shared" si="0"/>
        <v>#VALUE!</v>
      </c>
      <c r="F47" s="930" t="str">
        <f>IFERROR(VLOOKUP(W47,Cennik!$A$4:$B53, 2, FALSE()) * X47 + VLOOKUP(Y47,Cennik!$A$4:$B53, 2, FALSE()) * Z47 + VLOOKUP(AA47,Cennik!$A$4:$B53, 2, FALSE()) * AB47 + VLOOKUP(AC47,Cennik!$A$4:$B53, 2, FALSE()) * AD47 + VLOOKUP(AE47,Cennik!$A$4:$B53, 2, FALSE()) * AF47 + VLOOKUP(AG47,Cennik!$A$4:$B53, 2, FALSE()) * AH47 + VLOOKUP(AI47,Cennik!$A$4:$B53, 2, FALSE()) * AJ47 + VLOOKUP(AK47,Cennik!$A$4:$B53, 2, FALSE()) * AL47 + VLOOKUP(AM47,Cennik!$A$4:$B53, 2, FALSE()) * AN47 + VLOOKUP(AO47,Cennik!$A$4:$B53, 2, FALSE()) * AP47 + VLOOKUP(AQ47,Cennik!$A$4:$B53, 2, FALSE()) * AR47 + VLOOKUP(AS47,Cennik!$A$4:$B53, 2, FALSE()) * AT47 + VLOOKUP("Stamina",Cennik!$A$4:$B53,2,FALSE()) * D47,"Brak wartości")</f>
        <v>Brak wartości</v>
      </c>
      <c r="G47" s="672" t="s">
        <v>1222</v>
      </c>
      <c r="H47" s="672" t="s">
        <v>4536</v>
      </c>
      <c r="I47" s="672"/>
      <c r="J47" s="672">
        <v>1</v>
      </c>
      <c r="K47" s="672">
        <v>10</v>
      </c>
      <c r="L47" s="672">
        <v>4</v>
      </c>
      <c r="M47" s="672" t="s">
        <v>12699</v>
      </c>
      <c r="N47" s="676" t="s">
        <v>1221</v>
      </c>
      <c r="O47" s="676">
        <v>1</v>
      </c>
      <c r="P47" s="676" t="s">
        <v>40</v>
      </c>
      <c r="Q47" s="676"/>
      <c r="R47" s="676" t="s">
        <v>40</v>
      </c>
      <c r="S47" s="676"/>
      <c r="T47" s="676" t="s">
        <v>40</v>
      </c>
      <c r="U47" s="676"/>
      <c r="V47" s="907"/>
      <c r="W47" s="709" t="s">
        <v>1131</v>
      </c>
      <c r="X47" s="710">
        <v>1</v>
      </c>
      <c r="Y47" s="711" t="s">
        <v>822</v>
      </c>
      <c r="Z47" s="712">
        <v>3</v>
      </c>
      <c r="AA47" s="728" t="s">
        <v>40</v>
      </c>
      <c r="AB47" s="729"/>
      <c r="AC47" s="730" t="s">
        <v>40</v>
      </c>
      <c r="AD47" s="731"/>
      <c r="AE47" s="695" t="s">
        <v>40</v>
      </c>
      <c r="AF47" s="695"/>
      <c r="AG47" s="733" t="s">
        <v>40</v>
      </c>
      <c r="AH47" s="734"/>
      <c r="AI47" s="736" t="s">
        <v>40</v>
      </c>
      <c r="AJ47" s="725"/>
      <c r="AK47" s="706" t="s">
        <v>40</v>
      </c>
      <c r="AL47" s="715"/>
      <c r="AM47" s="735" t="s">
        <v>40</v>
      </c>
      <c r="AN47" s="707"/>
      <c r="AO47" s="708" t="s">
        <v>40</v>
      </c>
      <c r="AP47" s="694"/>
      <c r="AQ47" s="709" t="s">
        <v>40</v>
      </c>
      <c r="AR47" s="710"/>
      <c r="AS47" s="711" t="s">
        <v>40</v>
      </c>
      <c r="AT47" s="712"/>
    </row>
    <row r="48" spans="1:46" ht="12.75">
      <c r="A48" s="899" t="s">
        <v>3281</v>
      </c>
      <c r="B48" s="932" t="s">
        <v>13604</v>
      </c>
      <c r="C48" s="715">
        <v>4</v>
      </c>
      <c r="D48" s="929">
        <v>20</v>
      </c>
      <c r="E48" s="930" t="e">
        <f t="shared" si="0"/>
        <v>#VALUE!</v>
      </c>
      <c r="F48" s="930" t="str">
        <f>IFERROR(VLOOKUP(W48,Cennik!$A$4:$B53, 2, FALSE()) * X48 + VLOOKUP(Y48,Cennik!$A$4:$B53, 2, FALSE()) * Z48 + VLOOKUP(AA48,Cennik!$A$4:$B53, 2, FALSE()) * AB48 + VLOOKUP(AC48,Cennik!$A$4:$B53, 2, FALSE()) * AD48 + VLOOKUP(AE48,Cennik!$A$4:$B53, 2, FALSE()) * AF48 + VLOOKUP(AG48,Cennik!$A$4:$B53, 2, FALSE()) * AH48 + VLOOKUP(AI48,Cennik!$A$4:$B53, 2, FALSE()) * AJ48 + VLOOKUP(AK48,Cennik!$A$4:$B53, 2, FALSE()) * AL48 + VLOOKUP(AM48,Cennik!$A$4:$B53, 2, FALSE()) * AN48 + VLOOKUP(AO48,Cennik!$A$4:$B53, 2, FALSE()) * AP48 + VLOOKUP(AQ48,Cennik!$A$4:$B53, 2, FALSE()) * AR48 + VLOOKUP(AS48,Cennik!$A$4:$B53, 2, FALSE()) * AT48 + VLOOKUP("Stamina",Cennik!$A$4:$B53,2,FALSE()) * D48,"Brak wartości")</f>
        <v>Brak wartości</v>
      </c>
      <c r="G48" s="672" t="s">
        <v>1227</v>
      </c>
      <c r="H48" s="672" t="s">
        <v>4536</v>
      </c>
      <c r="I48" s="672"/>
      <c r="J48" s="672">
        <v>1</v>
      </c>
      <c r="K48" s="672">
        <v>10</v>
      </c>
      <c r="L48" s="672">
        <v>4</v>
      </c>
      <c r="M48" s="672" t="s">
        <v>12699</v>
      </c>
      <c r="N48" s="676" t="s">
        <v>1226</v>
      </c>
      <c r="O48" s="676">
        <v>1</v>
      </c>
      <c r="P48" s="676" t="s">
        <v>40</v>
      </c>
      <c r="Q48" s="676"/>
      <c r="R48" s="676" t="s">
        <v>40</v>
      </c>
      <c r="S48" s="676"/>
      <c r="T48" s="676" t="s">
        <v>40</v>
      </c>
      <c r="U48" s="676"/>
      <c r="V48" s="907"/>
      <c r="W48" s="709" t="s">
        <v>1136</v>
      </c>
      <c r="X48" s="710">
        <v>1</v>
      </c>
      <c r="Y48" s="711" t="s">
        <v>822</v>
      </c>
      <c r="Z48" s="712">
        <v>3</v>
      </c>
      <c r="AA48" s="728" t="s">
        <v>40</v>
      </c>
      <c r="AB48" s="729"/>
      <c r="AC48" s="730" t="s">
        <v>40</v>
      </c>
      <c r="AD48" s="731"/>
      <c r="AE48" s="695" t="s">
        <v>40</v>
      </c>
      <c r="AF48" s="695"/>
      <c r="AG48" s="733" t="s">
        <v>40</v>
      </c>
      <c r="AH48" s="734"/>
      <c r="AI48" s="736" t="s">
        <v>40</v>
      </c>
      <c r="AJ48" s="725"/>
      <c r="AK48" s="706" t="s">
        <v>40</v>
      </c>
      <c r="AL48" s="715"/>
      <c r="AM48" s="735" t="s">
        <v>40</v>
      </c>
      <c r="AN48" s="707"/>
      <c r="AO48" s="708" t="s">
        <v>40</v>
      </c>
      <c r="AP48" s="694"/>
      <c r="AQ48" s="709" t="s">
        <v>40</v>
      </c>
      <c r="AR48" s="710"/>
      <c r="AS48" s="711" t="s">
        <v>40</v>
      </c>
      <c r="AT48" s="712"/>
    </row>
    <row r="49" spans="1:46" ht="12.75">
      <c r="A49" s="899" t="s">
        <v>3281</v>
      </c>
      <c r="B49" s="933" t="s">
        <v>13605</v>
      </c>
      <c r="C49" s="715">
        <v>5</v>
      </c>
      <c r="D49" s="929">
        <v>45</v>
      </c>
      <c r="E49" s="930" t="e">
        <f t="shared" si="0"/>
        <v>#VALUE!</v>
      </c>
      <c r="F49" s="930" t="str">
        <f>IFERROR(VLOOKUP(W49,Cennik!$A$4:$B53, 2, FALSE()) * X49 + VLOOKUP(Y49,Cennik!$A$4:$B53, 2, FALSE()) * Z49 + VLOOKUP(AA49,Cennik!$A$4:$B53, 2, FALSE()) * AB49 + VLOOKUP(AC49,Cennik!$A$4:$B53, 2, FALSE()) * AD49 + VLOOKUP(AE49,Cennik!$A$4:$B53, 2, FALSE()) * AF49 + VLOOKUP(AG49,Cennik!$A$4:$B53, 2, FALSE()) * AH49 + VLOOKUP(AI49,Cennik!$A$4:$B53, 2, FALSE()) * AJ49 + VLOOKUP(AK49,Cennik!$A$4:$B53, 2, FALSE()) * AL49 + VLOOKUP(AM49,Cennik!$A$4:$B53, 2, FALSE()) * AN49 + VLOOKUP(AO49,Cennik!$A$4:$B53, 2, FALSE()) * AP49 + VLOOKUP(AQ49,Cennik!$A$4:$B53, 2, FALSE()) * AR49 + VLOOKUP(AS49,Cennik!$A$4:$B53, 2, FALSE()) * AT49 + VLOOKUP("Stamina",Cennik!$A$4:$B53,2,FALSE()) * D49,"Brak wartości")</f>
        <v>Brak wartości</v>
      </c>
      <c r="G49" s="672" t="s">
        <v>1232</v>
      </c>
      <c r="H49" s="672" t="s">
        <v>4536</v>
      </c>
      <c r="I49" s="672"/>
      <c r="J49" s="672">
        <v>1</v>
      </c>
      <c r="K49" s="672">
        <v>12</v>
      </c>
      <c r="L49" s="672">
        <v>8</v>
      </c>
      <c r="M49" s="672" t="s">
        <v>12699</v>
      </c>
      <c r="N49" s="676" t="s">
        <v>1231</v>
      </c>
      <c r="O49" s="676">
        <v>1</v>
      </c>
      <c r="P49" s="676" t="s">
        <v>40</v>
      </c>
      <c r="Q49" s="676"/>
      <c r="R49" s="676" t="s">
        <v>40</v>
      </c>
      <c r="S49" s="676"/>
      <c r="T49" s="676" t="s">
        <v>40</v>
      </c>
      <c r="U49" s="676"/>
      <c r="V49" s="907"/>
      <c r="W49" s="709" t="s">
        <v>1141</v>
      </c>
      <c r="X49" s="710">
        <v>1</v>
      </c>
      <c r="Y49" s="711" t="s">
        <v>822</v>
      </c>
      <c r="Z49" s="712">
        <v>4</v>
      </c>
      <c r="AA49" s="728" t="s">
        <v>40</v>
      </c>
      <c r="AB49" s="729"/>
      <c r="AC49" s="730" t="s">
        <v>40</v>
      </c>
      <c r="AD49" s="731"/>
      <c r="AE49" s="695" t="s">
        <v>40</v>
      </c>
      <c r="AF49" s="695"/>
      <c r="AG49" s="733" t="s">
        <v>40</v>
      </c>
      <c r="AH49" s="734"/>
      <c r="AI49" s="736" t="s">
        <v>40</v>
      </c>
      <c r="AJ49" s="725"/>
      <c r="AK49" s="706" t="s">
        <v>40</v>
      </c>
      <c r="AL49" s="715"/>
      <c r="AM49" s="735" t="s">
        <v>40</v>
      </c>
      <c r="AN49" s="707"/>
      <c r="AO49" s="708" t="s">
        <v>40</v>
      </c>
      <c r="AP49" s="694"/>
      <c r="AQ49" s="709" t="s">
        <v>40</v>
      </c>
      <c r="AR49" s="710"/>
      <c r="AS49" s="711" t="s">
        <v>40</v>
      </c>
      <c r="AT49" s="712"/>
    </row>
    <row r="50" spans="1:46" ht="12.75">
      <c r="A50" s="899" t="s">
        <v>3281</v>
      </c>
      <c r="B50" s="933" t="s">
        <v>13606</v>
      </c>
      <c r="C50" s="715">
        <v>5</v>
      </c>
      <c r="D50" s="929">
        <v>45</v>
      </c>
      <c r="E50" s="930" t="e">
        <f t="shared" si="0"/>
        <v>#VALUE!</v>
      </c>
      <c r="F50" s="930" t="str">
        <f>IFERROR(VLOOKUP(W50,Cennik!$A$4:$B53, 2, FALSE()) * X50 + VLOOKUP(Y50,Cennik!$A$4:$B53, 2, FALSE()) * Z50 + VLOOKUP(AA50,Cennik!$A$4:$B53, 2, FALSE()) * AB50 + VLOOKUP(AC50,Cennik!$A$4:$B53, 2, FALSE()) * AD50 + VLOOKUP(AE50,Cennik!$A$4:$B53, 2, FALSE()) * AF50 + VLOOKUP(AG50,Cennik!$A$4:$B53, 2, FALSE()) * AH50 + VLOOKUP(AI50,Cennik!$A$4:$B53, 2, FALSE()) * AJ50 + VLOOKUP(AK50,Cennik!$A$4:$B53, 2, FALSE()) * AL50 + VLOOKUP(AM50,Cennik!$A$4:$B53, 2, FALSE()) * AN50 + VLOOKUP(AO50,Cennik!$A$4:$B53, 2, FALSE()) * AP50 + VLOOKUP(AQ50,Cennik!$A$4:$B53, 2, FALSE()) * AR50 + VLOOKUP(AS50,Cennik!$A$4:$B53, 2, FALSE()) * AT50 + VLOOKUP("Stamina",Cennik!$A$4:$B53,2,FALSE()) * D50,"Brak wartości")</f>
        <v>Brak wartości</v>
      </c>
      <c r="G50" s="672" t="s">
        <v>1237</v>
      </c>
      <c r="H50" s="672" t="s">
        <v>4536</v>
      </c>
      <c r="I50" s="672"/>
      <c r="J50" s="672">
        <v>1</v>
      </c>
      <c r="K50" s="672">
        <v>12</v>
      </c>
      <c r="L50" s="672">
        <v>5</v>
      </c>
      <c r="M50" s="672" t="s">
        <v>12699</v>
      </c>
      <c r="N50" s="676" t="s">
        <v>1236</v>
      </c>
      <c r="O50" s="676">
        <v>1</v>
      </c>
      <c r="P50" s="676" t="s">
        <v>40</v>
      </c>
      <c r="Q50" s="676"/>
      <c r="R50" s="676" t="s">
        <v>40</v>
      </c>
      <c r="S50" s="676"/>
      <c r="T50" s="676" t="s">
        <v>40</v>
      </c>
      <c r="U50" s="676"/>
      <c r="V50" s="907"/>
      <c r="W50" s="709" t="s">
        <v>1146</v>
      </c>
      <c r="X50" s="710">
        <v>1</v>
      </c>
      <c r="Y50" s="711" t="s">
        <v>822</v>
      </c>
      <c r="Z50" s="712">
        <v>4</v>
      </c>
      <c r="AA50" s="728" t="s">
        <v>40</v>
      </c>
      <c r="AB50" s="729"/>
      <c r="AC50" s="730" t="s">
        <v>40</v>
      </c>
      <c r="AD50" s="731"/>
      <c r="AE50" s="695" t="s">
        <v>40</v>
      </c>
      <c r="AF50" s="695"/>
      <c r="AG50" s="733" t="s">
        <v>40</v>
      </c>
      <c r="AH50" s="734"/>
      <c r="AI50" s="736" t="s">
        <v>40</v>
      </c>
      <c r="AJ50" s="725"/>
      <c r="AK50" s="706" t="s">
        <v>40</v>
      </c>
      <c r="AL50" s="715"/>
      <c r="AM50" s="735" t="s">
        <v>40</v>
      </c>
      <c r="AN50" s="707"/>
      <c r="AO50" s="708" t="s">
        <v>40</v>
      </c>
      <c r="AP50" s="694"/>
      <c r="AQ50" s="709" t="s">
        <v>40</v>
      </c>
      <c r="AR50" s="710"/>
      <c r="AS50" s="711" t="s">
        <v>40</v>
      </c>
      <c r="AT50" s="712"/>
    </row>
    <row r="51" spans="1:46" ht="12.75">
      <c r="A51" s="899" t="s">
        <v>3281</v>
      </c>
      <c r="B51" s="933" t="s">
        <v>13607</v>
      </c>
      <c r="C51" s="715">
        <v>5</v>
      </c>
      <c r="D51" s="929">
        <v>45</v>
      </c>
      <c r="E51" s="930" t="e">
        <f t="shared" si="0"/>
        <v>#VALUE!</v>
      </c>
      <c r="F51" s="930" t="str">
        <f>IFERROR(VLOOKUP(W51,Cennik!$A$4:$B53, 2, FALSE()) * X51 + VLOOKUP(Y51,Cennik!$A$4:$B53, 2, FALSE()) * Z51 + VLOOKUP(AA51,Cennik!$A$4:$B53, 2, FALSE()) * AB51 + VLOOKUP(AC51,Cennik!$A$4:$B53, 2, FALSE()) * AD51 + VLOOKUP(AE51,Cennik!$A$4:$B53, 2, FALSE()) * AF51 + VLOOKUP(AG51,Cennik!$A$4:$B53, 2, FALSE()) * AH51 + VLOOKUP(AI51,Cennik!$A$4:$B53, 2, FALSE()) * AJ51 + VLOOKUP(AK51,Cennik!$A$4:$B53, 2, FALSE()) * AL51 + VLOOKUP(AM51,Cennik!$A$4:$B53, 2, FALSE()) * AN51 + VLOOKUP(AO51,Cennik!$A$4:$B53, 2, FALSE()) * AP51 + VLOOKUP(AQ51,Cennik!$A$4:$B53, 2, FALSE()) * AR51 + VLOOKUP(AS51,Cennik!$A$4:$B53, 2, FALSE()) * AT51 + VLOOKUP("Stamina",Cennik!$A$4:$B53,2,FALSE()) * D51,"Brak wartości")</f>
        <v>Brak wartości</v>
      </c>
      <c r="G51" s="672" t="s">
        <v>1242</v>
      </c>
      <c r="H51" s="672" t="s">
        <v>4536</v>
      </c>
      <c r="I51" s="672"/>
      <c r="J51" s="672">
        <v>1</v>
      </c>
      <c r="K51" s="672">
        <v>12</v>
      </c>
      <c r="L51" s="672">
        <v>5</v>
      </c>
      <c r="M51" s="672" t="s">
        <v>12699</v>
      </c>
      <c r="N51" s="676" t="s">
        <v>1241</v>
      </c>
      <c r="O51" s="676">
        <v>1</v>
      </c>
      <c r="P51" s="676" t="s">
        <v>40</v>
      </c>
      <c r="Q51" s="676"/>
      <c r="R51" s="676" t="s">
        <v>40</v>
      </c>
      <c r="S51" s="676"/>
      <c r="T51" s="676" t="s">
        <v>40</v>
      </c>
      <c r="U51" s="676"/>
      <c r="V51" s="907"/>
      <c r="W51" s="709" t="s">
        <v>1151</v>
      </c>
      <c r="X51" s="710">
        <v>1</v>
      </c>
      <c r="Y51" s="711" t="s">
        <v>822</v>
      </c>
      <c r="Z51" s="712">
        <v>4</v>
      </c>
      <c r="AA51" s="728" t="s">
        <v>40</v>
      </c>
      <c r="AB51" s="729"/>
      <c r="AC51" s="730" t="s">
        <v>40</v>
      </c>
      <c r="AD51" s="731"/>
      <c r="AE51" s="695" t="s">
        <v>40</v>
      </c>
      <c r="AF51" s="695"/>
      <c r="AG51" s="733" t="s">
        <v>40</v>
      </c>
      <c r="AH51" s="734"/>
      <c r="AI51" s="736" t="s">
        <v>40</v>
      </c>
      <c r="AJ51" s="725"/>
      <c r="AK51" s="706" t="s">
        <v>40</v>
      </c>
      <c r="AL51" s="715"/>
      <c r="AM51" s="735" t="s">
        <v>40</v>
      </c>
      <c r="AN51" s="707"/>
      <c r="AO51" s="708" t="s">
        <v>40</v>
      </c>
      <c r="AP51" s="694"/>
      <c r="AQ51" s="709" t="s">
        <v>40</v>
      </c>
      <c r="AR51" s="710"/>
      <c r="AS51" s="711" t="s">
        <v>40</v>
      </c>
      <c r="AT51" s="712"/>
    </row>
    <row r="52" spans="1:46" ht="12.75">
      <c r="A52" s="904"/>
      <c r="B52" s="934"/>
      <c r="C52" s="934"/>
      <c r="D52" s="934"/>
      <c r="E52" s="935"/>
      <c r="F52" s="935"/>
      <c r="G52" s="934"/>
      <c r="H52" s="934"/>
      <c r="I52" s="934"/>
      <c r="J52" s="934"/>
      <c r="K52" s="934"/>
      <c r="L52" s="934"/>
      <c r="M52" s="934"/>
      <c r="N52" s="651"/>
      <c r="O52" s="651"/>
      <c r="P52" s="651"/>
      <c r="Q52" s="651"/>
      <c r="R52" s="651"/>
      <c r="S52" s="651"/>
      <c r="T52" s="651"/>
      <c r="U52" s="651"/>
      <c r="V52" s="934"/>
      <c r="W52" s="934"/>
      <c r="X52" s="934"/>
      <c r="Y52" s="934"/>
      <c r="Z52" s="934"/>
      <c r="AA52" s="934"/>
      <c r="AB52" s="934"/>
      <c r="AC52" s="934"/>
      <c r="AD52" s="934"/>
      <c r="AE52" s="934"/>
      <c r="AF52" s="934"/>
      <c r="AG52" s="934"/>
      <c r="AH52" s="934"/>
      <c r="AI52" s="934"/>
      <c r="AJ52" s="934"/>
      <c r="AK52" s="934"/>
      <c r="AL52" s="934"/>
      <c r="AM52" s="934"/>
      <c r="AN52" s="934"/>
      <c r="AO52" s="934"/>
      <c r="AP52" s="934"/>
      <c r="AQ52" s="934"/>
      <c r="AR52" s="934"/>
      <c r="AS52" s="934"/>
      <c r="AT52" s="934"/>
    </row>
    <row r="53" spans="1:46" ht="12.75">
      <c r="A53" s="936"/>
      <c r="B53" s="937"/>
      <c r="M53" s="94"/>
      <c r="N53" s="236"/>
      <c r="O53" s="236"/>
      <c r="P53" s="236"/>
      <c r="Q53" s="236"/>
      <c r="R53" s="236"/>
      <c r="S53" s="236"/>
      <c r="T53" s="236"/>
      <c r="U53" s="236"/>
      <c r="V53" s="94"/>
    </row>
  </sheetData>
  <mergeCells count="29">
    <mergeCell ref="AQ1:AR1"/>
    <mergeCell ref="AS1:AT1"/>
    <mergeCell ref="P1:Q1"/>
    <mergeCell ref="R1:S1"/>
    <mergeCell ref="T1:U1"/>
    <mergeCell ref="W1:X1"/>
    <mergeCell ref="Y1:Z1"/>
    <mergeCell ref="AA1:AB1"/>
    <mergeCell ref="AC1:AD1"/>
    <mergeCell ref="AG1:AH1"/>
    <mergeCell ref="AI1:AJ1"/>
    <mergeCell ref="AK1:AL1"/>
    <mergeCell ref="AM1:AN1"/>
    <mergeCell ref="AO1:AP1"/>
    <mergeCell ref="K1:K2"/>
    <mergeCell ref="L1:L2"/>
    <mergeCell ref="M1:M2"/>
    <mergeCell ref="N1:O1"/>
    <mergeCell ref="AE1:AF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000-000000000000}">
          <x14:formula1>
            <xm:f>Cennik!$A$4:$A53</xm:f>
          </x14:formula1>
          <xm:sqref>N4:N38 AS3:AS51 AQ3:AQ51 AO3:AO51 AM3:AM51 AK3:AK51 AI3:AI51 AG3:AG51 AE3:AE51 AC3:AC51 AA3:AA51 Y39:Y51 W3:W51 T40:T51 R40:R51 P40:P51 N40:N51 T4:T38 R4:R38 P4:P38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C4587"/>
    <outlinePr summaryBelow="0" summaryRight="0"/>
  </sheetPr>
  <dimension ref="A1:BR45"/>
  <sheetViews>
    <sheetView workbookViewId="0">
      <pane xSplit="2" topLeftCell="C1" activePane="topRight" state="frozen"/>
      <selection pane="topRight" activeCell="D1" sqref="D1:D2"/>
    </sheetView>
  </sheetViews>
  <sheetFormatPr defaultColWidth="12.5703125" defaultRowHeight="15.75" customHeight="1"/>
  <cols>
    <col min="1" max="1" width="16" customWidth="1"/>
    <col min="2" max="2" width="35" customWidth="1"/>
    <col min="3" max="3" width="9.28515625" customWidth="1"/>
    <col min="4" max="4" width="209.28515625" customWidth="1"/>
    <col min="5" max="5" width="8.42578125" customWidth="1"/>
    <col min="6" max="6" width="18.42578125" customWidth="1"/>
    <col min="7" max="7" width="12.5703125" customWidth="1"/>
    <col min="8" max="8" width="4.85546875" customWidth="1"/>
    <col min="9" max="9" width="5.42578125" customWidth="1"/>
    <col min="10" max="11" width="7.140625" customWidth="1"/>
    <col min="12" max="13" width="5.42578125" customWidth="1"/>
    <col min="14" max="15" width="6.140625" customWidth="1"/>
    <col min="16" max="16" width="14.7109375" customWidth="1"/>
    <col min="17" max="17" width="13.42578125" customWidth="1"/>
    <col min="18" max="18" width="11.42578125" customWidth="1"/>
    <col min="19" max="19" width="11.7109375" customWidth="1"/>
    <col min="20" max="20" width="13.5703125" customWidth="1"/>
    <col min="21" max="21" width="10.42578125" customWidth="1"/>
    <col min="22" max="22" width="12.7109375" customWidth="1"/>
    <col min="23" max="28" width="8.85546875" customWidth="1"/>
    <col min="29" max="29" width="25.5703125" customWidth="1"/>
    <col min="30" max="30" width="5.5703125" customWidth="1"/>
    <col min="31" max="31" width="25.5703125" customWidth="1"/>
    <col min="32" max="32" width="5.5703125" customWidth="1"/>
    <col min="33" max="33" width="25.5703125" customWidth="1"/>
    <col min="34" max="34" width="5.5703125" customWidth="1"/>
    <col min="35" max="35" width="25.5703125" customWidth="1"/>
    <col min="36" max="36" width="5.5703125" customWidth="1"/>
    <col min="37" max="37" width="25.5703125" customWidth="1"/>
    <col min="38" max="38" width="5.5703125" customWidth="1"/>
    <col min="39" max="39" width="25.5703125" customWidth="1"/>
    <col min="40" max="40" width="5.5703125" customWidth="1"/>
    <col min="41" max="41" width="25.5703125" customWidth="1"/>
    <col min="42" max="42" width="5.5703125" customWidth="1"/>
    <col min="43" max="43" width="25.5703125" customWidth="1"/>
    <col min="44" max="44" width="5.5703125" customWidth="1"/>
    <col min="45" max="45" width="25.5703125" customWidth="1"/>
    <col min="46" max="46" width="5.5703125" customWidth="1"/>
    <col min="47" max="47" width="25.5703125" customWidth="1"/>
    <col min="48" max="48" width="5.5703125" customWidth="1"/>
    <col min="49" max="49" width="25.5703125" customWidth="1"/>
    <col min="50" max="50" width="5.5703125" customWidth="1"/>
    <col min="51" max="51" width="25.5703125" customWidth="1"/>
    <col min="52" max="70" width="5.5703125" customWidth="1"/>
  </cols>
  <sheetData>
    <row r="1" spans="1:70" ht="20.25" customHeight="1">
      <c r="A1" s="1414" t="s">
        <v>12632</v>
      </c>
      <c r="B1" s="1457" t="s">
        <v>0</v>
      </c>
      <c r="C1" s="1459" t="s">
        <v>12519</v>
      </c>
      <c r="D1" s="1461" t="s">
        <v>1</v>
      </c>
      <c r="E1" s="1461" t="s">
        <v>12637</v>
      </c>
      <c r="F1" s="1461" t="s">
        <v>8173</v>
      </c>
      <c r="G1" s="1461" t="s">
        <v>12634</v>
      </c>
      <c r="H1" s="1461" t="s">
        <v>13517</v>
      </c>
      <c r="I1" s="1461" t="s">
        <v>12</v>
      </c>
      <c r="J1" s="1461" t="s">
        <v>12538</v>
      </c>
      <c r="K1" s="1461" t="s">
        <v>13518</v>
      </c>
      <c r="L1" s="1477" t="s">
        <v>13519</v>
      </c>
      <c r="M1" s="1477" t="s">
        <v>13520</v>
      </c>
      <c r="N1" s="1477" t="s">
        <v>13608</v>
      </c>
      <c r="O1" s="1478" t="s">
        <v>13521</v>
      </c>
      <c r="P1" s="1479" t="s">
        <v>13609</v>
      </c>
      <c r="Q1" s="1359"/>
      <c r="R1" s="1359"/>
      <c r="S1" s="1359"/>
      <c r="T1" s="1359"/>
      <c r="U1" s="1359"/>
      <c r="V1" s="1357"/>
      <c r="W1" s="1480" t="s">
        <v>13524</v>
      </c>
      <c r="X1" s="1481"/>
      <c r="Y1" s="1482"/>
      <c r="Z1" s="1483" t="s">
        <v>13525</v>
      </c>
      <c r="AA1" s="1395"/>
      <c r="AB1" s="1395"/>
      <c r="AC1" s="1462" t="s">
        <v>12521</v>
      </c>
      <c r="AD1" s="1387"/>
      <c r="AE1" s="1463" t="s">
        <v>12522</v>
      </c>
      <c r="AF1" s="1387"/>
      <c r="AG1" s="1464" t="s">
        <v>12523</v>
      </c>
      <c r="AH1" s="1387"/>
      <c r="AI1" s="1467" t="s">
        <v>12524</v>
      </c>
      <c r="AJ1" s="1387"/>
      <c r="AK1" s="1468" t="s">
        <v>12525</v>
      </c>
      <c r="AL1" s="1387"/>
      <c r="AM1" s="1469" t="s">
        <v>12526</v>
      </c>
      <c r="AN1" s="1387"/>
      <c r="AO1" s="1470" t="s">
        <v>12527</v>
      </c>
      <c r="AP1" s="1387"/>
      <c r="AQ1" s="1471" t="s">
        <v>12528</v>
      </c>
      <c r="AR1" s="1387"/>
      <c r="AS1" s="1472" t="s">
        <v>12529</v>
      </c>
      <c r="AT1" s="1387"/>
      <c r="AU1" s="1473" t="s">
        <v>12530</v>
      </c>
      <c r="AV1" s="1387"/>
      <c r="AW1" s="1462" t="s">
        <v>12531</v>
      </c>
      <c r="AX1" s="1387"/>
      <c r="AY1" s="1463" t="s">
        <v>12532</v>
      </c>
      <c r="AZ1" s="1387"/>
      <c r="BA1" s="755"/>
      <c r="BB1" s="755"/>
      <c r="BC1" s="755"/>
      <c r="BD1" s="755"/>
      <c r="BE1" s="755"/>
      <c r="BF1" s="755"/>
      <c r="BG1" s="755"/>
      <c r="BH1" s="755"/>
      <c r="BI1" s="755"/>
      <c r="BJ1" s="755"/>
      <c r="BK1" s="755"/>
      <c r="BL1" s="755"/>
      <c r="BM1" s="755"/>
      <c r="BN1" s="755"/>
      <c r="BO1" s="755"/>
      <c r="BP1" s="755"/>
      <c r="BQ1" s="755"/>
      <c r="BR1" s="755"/>
    </row>
    <row r="2" spans="1:70" ht="20.25" customHeight="1">
      <c r="A2" s="1403"/>
      <c r="B2" s="1458"/>
      <c r="C2" s="1460"/>
      <c r="D2" s="1460"/>
      <c r="E2" s="1460"/>
      <c r="F2" s="1460"/>
      <c r="G2" s="1460"/>
      <c r="H2" s="1460"/>
      <c r="I2" s="1460"/>
      <c r="J2" s="1460"/>
      <c r="K2" s="1460"/>
      <c r="L2" s="1460"/>
      <c r="M2" s="1460"/>
      <c r="N2" s="1460"/>
      <c r="O2" s="1476"/>
      <c r="P2" s="698" t="s">
        <v>15</v>
      </c>
      <c r="Q2" s="697" t="s">
        <v>16</v>
      </c>
      <c r="R2" s="865" t="s">
        <v>17</v>
      </c>
      <c r="S2" s="939" t="s">
        <v>18</v>
      </c>
      <c r="T2" s="697" t="s">
        <v>13610</v>
      </c>
      <c r="U2" s="865" t="s">
        <v>13611</v>
      </c>
      <c r="V2" s="939" t="s">
        <v>13612</v>
      </c>
      <c r="W2" s="940" t="s">
        <v>20</v>
      </c>
      <c r="X2" s="757" t="s">
        <v>13613</v>
      </c>
      <c r="Y2" s="941" t="s">
        <v>19</v>
      </c>
      <c r="Z2" s="756" t="s">
        <v>20</v>
      </c>
      <c r="AA2" s="942" t="s">
        <v>13613</v>
      </c>
      <c r="AB2" s="943" t="s">
        <v>19</v>
      </c>
      <c r="AC2" s="944" t="s">
        <v>0</v>
      </c>
      <c r="AD2" s="944" t="s">
        <v>12538</v>
      </c>
      <c r="AE2" s="903" t="s">
        <v>0</v>
      </c>
      <c r="AF2" s="903" t="s">
        <v>12538</v>
      </c>
      <c r="AG2" s="729" t="s">
        <v>0</v>
      </c>
      <c r="AH2" s="729" t="s">
        <v>12538</v>
      </c>
      <c r="AI2" s="945" t="s">
        <v>0</v>
      </c>
      <c r="AJ2" s="945" t="s">
        <v>12538</v>
      </c>
      <c r="AK2" s="946" t="s">
        <v>0</v>
      </c>
      <c r="AL2" s="946" t="s">
        <v>12538</v>
      </c>
      <c r="AM2" s="947" t="s">
        <v>0</v>
      </c>
      <c r="AN2" s="947" t="s">
        <v>12538</v>
      </c>
      <c r="AO2" s="948" t="s">
        <v>0</v>
      </c>
      <c r="AP2" s="948" t="s">
        <v>12538</v>
      </c>
      <c r="AQ2" s="949" t="s">
        <v>0</v>
      </c>
      <c r="AR2" s="949" t="s">
        <v>12538</v>
      </c>
      <c r="AS2" s="950" t="s">
        <v>0</v>
      </c>
      <c r="AT2" s="950" t="s">
        <v>12538</v>
      </c>
      <c r="AU2" s="951" t="s">
        <v>0</v>
      </c>
      <c r="AV2" s="951" t="s">
        <v>12538</v>
      </c>
      <c r="AW2" s="944" t="s">
        <v>0</v>
      </c>
      <c r="AX2" s="944" t="s">
        <v>12538</v>
      </c>
      <c r="AY2" s="903" t="s">
        <v>0</v>
      </c>
      <c r="AZ2" s="903" t="s">
        <v>12538</v>
      </c>
      <c r="BA2" s="755"/>
      <c r="BB2" s="755"/>
      <c r="BC2" s="755"/>
      <c r="BD2" s="755"/>
      <c r="BE2" s="755"/>
      <c r="BF2" s="755"/>
      <c r="BG2" s="755"/>
      <c r="BH2" s="755"/>
      <c r="BI2" s="755"/>
      <c r="BJ2" s="755"/>
      <c r="BK2" s="755"/>
      <c r="BL2" s="755"/>
      <c r="BM2" s="755"/>
      <c r="BN2" s="755"/>
      <c r="BO2" s="755"/>
      <c r="BP2" s="755"/>
      <c r="BQ2" s="755"/>
      <c r="BR2" s="755"/>
    </row>
    <row r="3" spans="1:70" ht="12.75">
      <c r="A3" s="857" t="s">
        <v>3305</v>
      </c>
      <c r="B3" s="952" t="s">
        <v>710</v>
      </c>
      <c r="C3" s="949">
        <v>1</v>
      </c>
      <c r="D3" s="951" t="s">
        <v>711</v>
      </c>
      <c r="E3" s="694" t="s">
        <v>4528</v>
      </c>
      <c r="F3" s="929"/>
      <c r="G3" s="18" t="s">
        <v>12676</v>
      </c>
      <c r="H3" s="694">
        <v>5</v>
      </c>
      <c r="I3" s="694">
        <v>0.2</v>
      </c>
      <c r="J3" s="694">
        <v>2</v>
      </c>
      <c r="K3" s="694">
        <v>6</v>
      </c>
      <c r="L3" s="696" t="e">
        <f t="shared" ref="L3:L15" si="0">O3/J3</f>
        <v>#VALUE!</v>
      </c>
      <c r="M3" s="696" t="str">
        <f>IFERROR(VLOOKUP(AC3,Cennik!$A$4:$B45, 2, FALSE()) * AD3 + VLOOKUP(AE3,Cennik!$A$4:$B45, 2, FALSE()) * AF3 + VLOOKUP(AG3,Cennik!$A$4:$B45, 2, FALSE()) * AH3 + VLOOKUP(AI3,Cennik!$A$4:$B45, 2, FALSE()) * AJ3 + VLOOKUP(AK3,Cennik!$A$4:$B45, 2, FALSE()) * AL3 + VLOOKUP(AM3,Cennik!$A$4:$B45, 2, FALSE()) * AN3 + VLOOKUP(AO3,Cennik!$A$4:$B45, 2, FALSE()) * AP3 + VLOOKUP(AQ3,Cennik!$A$4:$B45, 2, FALSE()) * AR3 + VLOOKUP(AS3,Cennik!$A$4:$B45, 2, FALSE()) * AT3 + VLOOKUP(AU3,Cennik!$A$4:$B45, 2, FALSE()) * AV3 + VLOOKUP(AW3,Cennik!$A$4:$B45, 2, FALSE()) * AX3 + VLOOKUP(AY3,Cennik!$A$4:$B45, 2, FALSE()) * AZ3,"Brak wartości")</f>
        <v>Brak wartości</v>
      </c>
      <c r="N3" s="738" t="str">
        <f t="shared" ref="N3:N15" si="1">IFERROR(O3 * (100 / (J3 * T3)), "Brak")</f>
        <v>Brak</v>
      </c>
      <c r="O3" s="953" t="str">
        <f>IFERROR(VLOOKUP(AC3,Cennik!$A$4:$B45, 2, FALSE()) * AD3 + VLOOKUP(AE3,Cennik!$A$4:$B45, 2, FALSE()) * AF3 + VLOOKUP(AG3,Cennik!$A$4:$B45, 2, FALSE()) * AH3 + VLOOKUP(AI3,Cennik!$A$4:$B45, 2, FALSE()) * AJ3 + VLOOKUP(AK3,Cennik!$A$4:$B45, 2, FALSE()) * AL3 + VLOOKUP(AM3,Cennik!$A$4:$B45, 2, FALSE()) * AN3 + VLOOKUP(AO3,Cennik!$A$4:$B45, 2, FALSE()) * AP3 + VLOOKUP(AQ3,Cennik!$A$4:$B45, 2, FALSE()) * AR3 + VLOOKUP(AS3,Cennik!$A$4:$B45, 2, FALSE()) * AT3 + VLOOKUP(AU3,Cennik!$A$4:$B45, 2, FALSE()) * AV3 + VLOOKUP(AW3,Cennik!$A$4:$B45, 2, FALSE()) * AX3 + VLOOKUP(AY3,Cennik!$A$4:$B45, 2, FALSE()) * AZ3 + VLOOKUP("Stamina",Cennik!$A$4:$B45,2,FALSE()) * K3,"Brak wartości")</f>
        <v>Brak wartości</v>
      </c>
      <c r="P3" s="698" t="s">
        <v>48</v>
      </c>
      <c r="Q3" s="697" t="s">
        <v>48</v>
      </c>
      <c r="R3" s="865" t="s">
        <v>48</v>
      </c>
      <c r="S3" s="939" t="s">
        <v>48</v>
      </c>
      <c r="T3" s="697" t="s">
        <v>48</v>
      </c>
      <c r="U3" s="865" t="s">
        <v>48</v>
      </c>
      <c r="V3" s="939" t="s">
        <v>48</v>
      </c>
      <c r="W3" s="954" t="str">
        <f t="shared" ref="W3:X3" si="2">IFERROR((U3*$J3)/$K3, "Brak wartości")</f>
        <v>Brak wartości</v>
      </c>
      <c r="X3" s="955" t="str">
        <f t="shared" si="2"/>
        <v>Brak wartości</v>
      </c>
      <c r="Y3" s="956" t="str">
        <f t="shared" ref="Y3:Y15" si="3">IFERROR((T3*$J3)/$K3, "Brak wartości")</f>
        <v>Brak wartości</v>
      </c>
      <c r="Z3" s="955" t="str">
        <f t="shared" ref="Z3:AA3" si="4">IFERROR((U3*$J3)/$O3, "Brak wartości")</f>
        <v>Brak wartości</v>
      </c>
      <c r="AA3" s="719" t="str">
        <f t="shared" si="4"/>
        <v>Brak wartości</v>
      </c>
      <c r="AB3" s="719" t="str">
        <f t="shared" ref="AB3:AB15" si="5">IFERROR((T3*$J3)/$O3, "Brak wartości")</f>
        <v>Brak wartości</v>
      </c>
      <c r="AC3" s="709" t="s">
        <v>338</v>
      </c>
      <c r="AD3" s="710">
        <v>1</v>
      </c>
      <c r="AE3" s="711" t="s">
        <v>8127</v>
      </c>
      <c r="AF3" s="957">
        <v>3</v>
      </c>
      <c r="AG3" s="674" t="s">
        <v>40</v>
      </c>
      <c r="AH3" s="674"/>
      <c r="AI3" s="674" t="s">
        <v>40</v>
      </c>
      <c r="AJ3" s="674"/>
      <c r="AK3" s="672" t="s">
        <v>40</v>
      </c>
      <c r="AL3" s="672"/>
      <c r="AM3" s="678" t="s">
        <v>40</v>
      </c>
      <c r="AN3" s="678"/>
      <c r="AO3" s="679" t="s">
        <v>40</v>
      </c>
      <c r="AP3" s="679"/>
      <c r="AQ3" s="680" t="s">
        <v>40</v>
      </c>
      <c r="AR3" s="715"/>
      <c r="AS3" s="735" t="s">
        <v>40</v>
      </c>
      <c r="AT3" s="707"/>
      <c r="AU3" s="708" t="s">
        <v>40</v>
      </c>
      <c r="AV3" s="694"/>
      <c r="AW3" s="709" t="s">
        <v>40</v>
      </c>
      <c r="AX3" s="710"/>
      <c r="AY3" s="711" t="s">
        <v>40</v>
      </c>
      <c r="AZ3" s="712"/>
      <c r="BA3" s="755"/>
      <c r="BB3" s="755"/>
      <c r="BC3" s="755"/>
      <c r="BD3" s="755"/>
      <c r="BE3" s="755"/>
      <c r="BF3" s="755"/>
      <c r="BG3" s="755"/>
      <c r="BH3" s="755"/>
      <c r="BI3" s="755"/>
      <c r="BJ3" s="755"/>
      <c r="BK3" s="755"/>
      <c r="BL3" s="755"/>
      <c r="BM3" s="755"/>
      <c r="BN3" s="755"/>
      <c r="BO3" s="755"/>
      <c r="BP3" s="755"/>
      <c r="BQ3" s="755"/>
      <c r="BR3" s="755"/>
    </row>
    <row r="4" spans="1:70" ht="12.75">
      <c r="A4" s="857" t="s">
        <v>3305</v>
      </c>
      <c r="B4" s="958" t="s">
        <v>715</v>
      </c>
      <c r="C4" s="715">
        <v>1</v>
      </c>
      <c r="D4" s="694" t="s">
        <v>716</v>
      </c>
      <c r="E4" s="694" t="s">
        <v>4528</v>
      </c>
      <c r="F4" s="929"/>
      <c r="G4" s="18" t="s">
        <v>12676</v>
      </c>
      <c r="H4" s="694">
        <v>5</v>
      </c>
      <c r="I4" s="694">
        <v>0.2</v>
      </c>
      <c r="J4" s="694">
        <v>6</v>
      </c>
      <c r="K4" s="694">
        <v>6</v>
      </c>
      <c r="L4" s="696" t="e">
        <f t="shared" si="0"/>
        <v>#VALUE!</v>
      </c>
      <c r="M4" s="696" t="str">
        <f>IFERROR(VLOOKUP(AC4,Cennik!$A$4:$B45, 2, FALSE()) * AD4 + VLOOKUP(AE4,Cennik!$A$4:$B45, 2, FALSE()) * AF4 + VLOOKUP(AG4,Cennik!$A$4:$B45, 2, FALSE()) * AH4 + VLOOKUP(AI4,Cennik!$A$4:$B45, 2, FALSE()) * AJ4 + VLOOKUP(AK4,Cennik!$A$4:$B45, 2, FALSE()) * AL4 + VLOOKUP(AM4,Cennik!$A$4:$B45, 2, FALSE()) * AN4 + VLOOKUP(AO4,Cennik!$A$4:$B45, 2, FALSE()) * AP4 + VLOOKUP(AQ4,Cennik!$A$4:$B45, 2, FALSE()) * AR4 + VLOOKUP(AS4,Cennik!$A$4:$B45, 2, FALSE()) * AT4 + VLOOKUP(AU4,Cennik!$A$4:$B45, 2, FALSE()) * AV4 + VLOOKUP(AW4,Cennik!$A$4:$B45, 2, FALSE()) * AX4 + VLOOKUP(AY4,Cennik!$A$4:$B45, 2, FALSE()) * AZ4,"Brak wartości")</f>
        <v>Brak wartości</v>
      </c>
      <c r="N4" s="738" t="str">
        <f t="shared" si="1"/>
        <v>Brak</v>
      </c>
      <c r="O4" s="953" t="str">
        <f>IFERROR(VLOOKUP(AC4,Cennik!$A$4:$B45, 2, FALSE()) * AD4 + VLOOKUP(AE4,Cennik!$A$4:$B45, 2, FALSE()) * AF4 + VLOOKUP(AG4,Cennik!$A$4:$B45, 2, FALSE()) * AH4 + VLOOKUP(AI4,Cennik!$A$4:$B45, 2, FALSE()) * AJ4 + VLOOKUP(AK4,Cennik!$A$4:$B45, 2, FALSE()) * AL4 + VLOOKUP(AM4,Cennik!$A$4:$B45, 2, FALSE()) * AN4 + VLOOKUP(AO4,Cennik!$A$4:$B45, 2, FALSE()) * AP4 + VLOOKUP(AQ4,Cennik!$A$4:$B45, 2, FALSE()) * AR4 + VLOOKUP(AS4,Cennik!$A$4:$B45, 2, FALSE()) * AT4 + VLOOKUP(AU4,Cennik!$A$4:$B45, 2, FALSE()) * AV4 + VLOOKUP(AW4,Cennik!$A$4:$B45, 2, FALSE()) * AX4 + VLOOKUP(AY4,Cennik!$A$4:$B45, 2, FALSE()) * AZ4 + VLOOKUP("Stamina",Cennik!$A$4:$B45,2,FALSE()) * K4,"Brak wartości")</f>
        <v>Brak wartości</v>
      </c>
      <c r="P4" s="698">
        <v>1</v>
      </c>
      <c r="Q4" s="697">
        <v>5</v>
      </c>
      <c r="R4" s="865">
        <v>1</v>
      </c>
      <c r="S4" s="939">
        <v>0</v>
      </c>
      <c r="T4" s="697">
        <f t="shared" ref="T4:T7" si="6">P4*Q4</f>
        <v>5</v>
      </c>
      <c r="U4" s="865">
        <f t="shared" ref="U4:U15" si="7">P4*R4</f>
        <v>1</v>
      </c>
      <c r="V4" s="939">
        <f t="shared" ref="V4:V15" si="8">P4*S4</f>
        <v>0</v>
      </c>
      <c r="W4" s="954">
        <f t="shared" ref="W4:X4" si="9">IFERROR((U4*$J4)/$K4, "Brak wartości")</f>
        <v>1</v>
      </c>
      <c r="X4" s="955">
        <f t="shared" si="9"/>
        <v>0</v>
      </c>
      <c r="Y4" s="956">
        <f t="shared" si="3"/>
        <v>5</v>
      </c>
      <c r="Z4" s="955" t="str">
        <f t="shared" ref="Z4:AA4" si="10">IFERROR((U4*$J4)/$O4, "Brak wartości")</f>
        <v>Brak wartości</v>
      </c>
      <c r="AA4" s="719" t="str">
        <f t="shared" si="10"/>
        <v>Brak wartości</v>
      </c>
      <c r="AB4" s="719" t="str">
        <f t="shared" si="5"/>
        <v>Brak wartości</v>
      </c>
      <c r="AC4" s="709" t="s">
        <v>450</v>
      </c>
      <c r="AD4" s="710">
        <v>6</v>
      </c>
      <c r="AE4" s="711" t="s">
        <v>8127</v>
      </c>
      <c r="AF4" s="957">
        <v>3</v>
      </c>
      <c r="AG4" s="674" t="s">
        <v>710</v>
      </c>
      <c r="AH4" s="674">
        <v>1</v>
      </c>
      <c r="AI4" s="164" t="s">
        <v>572</v>
      </c>
      <c r="AJ4" s="164">
        <v>4</v>
      </c>
      <c r="AK4" s="164" t="s">
        <v>40</v>
      </c>
      <c r="AL4" s="200"/>
      <c r="AM4" s="165" t="s">
        <v>40</v>
      </c>
      <c r="AN4" s="180"/>
      <c r="AO4" s="679" t="s">
        <v>40</v>
      </c>
      <c r="AP4" s="679"/>
      <c r="AQ4" s="680" t="s">
        <v>40</v>
      </c>
      <c r="AR4" s="715"/>
      <c r="AS4" s="735" t="s">
        <v>40</v>
      </c>
      <c r="AT4" s="707"/>
      <c r="AU4" s="708" t="s">
        <v>40</v>
      </c>
      <c r="AV4" s="694"/>
      <c r="AW4" s="709" t="s">
        <v>40</v>
      </c>
      <c r="AX4" s="710"/>
      <c r="AY4" s="711" t="s">
        <v>40</v>
      </c>
      <c r="AZ4" s="712"/>
      <c r="BA4" s="755"/>
      <c r="BB4" s="755"/>
      <c r="BC4" s="755"/>
      <c r="BD4" s="755"/>
      <c r="BE4" s="755"/>
      <c r="BF4" s="755"/>
      <c r="BG4" s="755"/>
      <c r="BH4" s="755"/>
      <c r="BI4" s="755"/>
      <c r="BJ4" s="755"/>
      <c r="BK4" s="755"/>
      <c r="BL4" s="755"/>
      <c r="BM4" s="755"/>
      <c r="BN4" s="755"/>
      <c r="BO4" s="755"/>
      <c r="BP4" s="755"/>
      <c r="BQ4" s="755"/>
      <c r="BR4" s="755"/>
    </row>
    <row r="5" spans="1:70" ht="12.75">
      <c r="A5" s="857" t="s">
        <v>3305</v>
      </c>
      <c r="B5" s="958" t="s">
        <v>720</v>
      </c>
      <c r="C5" s="715">
        <v>1</v>
      </c>
      <c r="D5" s="694" t="s">
        <v>721</v>
      </c>
      <c r="E5" s="694" t="s">
        <v>4528</v>
      </c>
      <c r="F5" s="694"/>
      <c r="G5" s="18" t="s">
        <v>12676</v>
      </c>
      <c r="H5" s="694">
        <v>5</v>
      </c>
      <c r="I5" s="694">
        <v>0.2</v>
      </c>
      <c r="J5" s="694">
        <v>4</v>
      </c>
      <c r="K5" s="694">
        <v>6</v>
      </c>
      <c r="L5" s="696" t="e">
        <f t="shared" si="0"/>
        <v>#VALUE!</v>
      </c>
      <c r="M5" s="696" t="str">
        <f>IFERROR(VLOOKUP(AC5,Cennik!$A$4:$B45, 2, FALSE()) * AD5 + VLOOKUP(AE5,Cennik!$A$4:$B45, 2, FALSE()) * AF5 + VLOOKUP(AG5,Cennik!$A$4:$B45, 2, FALSE()) * AH5 + VLOOKUP(AI5,Cennik!$A$4:$B45, 2, FALSE()) * AJ5 + VLOOKUP(AK5,Cennik!$A$4:$B45, 2, FALSE()) * AL5 + VLOOKUP(AM5,Cennik!$A$4:$B45, 2, FALSE()) * AN5 + VLOOKUP(AO5,Cennik!$A$4:$B45, 2, FALSE()) * AP5 + VLOOKUP(AQ5,Cennik!$A$4:$B45, 2, FALSE()) * AR5 + VLOOKUP(AS5,Cennik!$A$4:$B45, 2, FALSE()) * AT5 + VLOOKUP(AU5,Cennik!$A$4:$B45, 2, FALSE()) * AV5 + VLOOKUP(AW5,Cennik!$A$4:$B45, 2, FALSE()) * AX5 + VLOOKUP(AY5,Cennik!$A$4:$B45, 2, FALSE()) * AZ5,"Brak wartości")</f>
        <v>Brak wartości</v>
      </c>
      <c r="N5" s="738" t="str">
        <f t="shared" si="1"/>
        <v>Brak</v>
      </c>
      <c r="O5" s="953" t="str">
        <f>IFERROR(VLOOKUP(AC5,Cennik!$A$4:$B45, 2, FALSE()) * AD5 + VLOOKUP(AE5,Cennik!$A$4:$B45, 2, FALSE()) * AF5 + VLOOKUP(AG5,Cennik!$A$4:$B45, 2, FALSE()) * AH5 + VLOOKUP(AI5,Cennik!$A$4:$B45, 2, FALSE()) * AJ5 + VLOOKUP(AK5,Cennik!$A$4:$B45, 2, FALSE()) * AL5 + VLOOKUP(AM5,Cennik!$A$4:$B45, 2, FALSE()) * AN5 + VLOOKUP(AO5,Cennik!$A$4:$B45, 2, FALSE()) * AP5 + VLOOKUP(AQ5,Cennik!$A$4:$B45, 2, FALSE()) * AR5 + VLOOKUP(AS5,Cennik!$A$4:$B45, 2, FALSE()) * AT5 + VLOOKUP(AU5,Cennik!$A$4:$B45, 2, FALSE()) * AV5 + VLOOKUP(AW5,Cennik!$A$4:$B45, 2, FALSE()) * AX5 + VLOOKUP(AY5,Cennik!$A$4:$B45, 2, FALSE()) * AZ5 + VLOOKUP("Stamina",Cennik!$A$4:$B45,2,FALSE()) * K5,"Brak wartości")</f>
        <v>Brak wartości</v>
      </c>
      <c r="P5" s="698">
        <v>3</v>
      </c>
      <c r="Q5" s="697">
        <v>4</v>
      </c>
      <c r="R5" s="865">
        <v>1</v>
      </c>
      <c r="S5" s="939">
        <v>0</v>
      </c>
      <c r="T5" s="697">
        <f t="shared" si="6"/>
        <v>12</v>
      </c>
      <c r="U5" s="865">
        <f t="shared" si="7"/>
        <v>3</v>
      </c>
      <c r="V5" s="939">
        <f t="shared" si="8"/>
        <v>0</v>
      </c>
      <c r="W5" s="954">
        <f t="shared" ref="W5:X5" si="11">IFERROR((U5*$J5)/$K5, "Brak wartości")</f>
        <v>2</v>
      </c>
      <c r="X5" s="955">
        <f t="shared" si="11"/>
        <v>0</v>
      </c>
      <c r="Y5" s="956">
        <f t="shared" si="3"/>
        <v>8</v>
      </c>
      <c r="Z5" s="955" t="str">
        <f t="shared" ref="Z5:AA5" si="12">IFERROR((U5*$J5)/$O5, "Brak wartości")</f>
        <v>Brak wartości</v>
      </c>
      <c r="AA5" s="719" t="str">
        <f t="shared" si="12"/>
        <v>Brak wartości</v>
      </c>
      <c r="AB5" s="719" t="str">
        <f t="shared" si="5"/>
        <v>Brak wartości</v>
      </c>
      <c r="AC5" s="709" t="s">
        <v>450</v>
      </c>
      <c r="AD5" s="710">
        <v>4</v>
      </c>
      <c r="AE5" s="711" t="s">
        <v>8127</v>
      </c>
      <c r="AF5" s="957">
        <v>3</v>
      </c>
      <c r="AG5" s="674" t="s">
        <v>698</v>
      </c>
      <c r="AH5" s="675">
        <v>1</v>
      </c>
      <c r="AI5" s="164" t="s">
        <v>640</v>
      </c>
      <c r="AJ5" s="674">
        <v>4</v>
      </c>
      <c r="AK5" s="164" t="s">
        <v>40</v>
      </c>
      <c r="AL5" s="164"/>
      <c r="AM5" s="165" t="s">
        <v>40</v>
      </c>
      <c r="AN5" s="180"/>
      <c r="AO5" s="679" t="s">
        <v>40</v>
      </c>
      <c r="AP5" s="679"/>
      <c r="AQ5" s="680" t="s">
        <v>40</v>
      </c>
      <c r="AR5" s="715"/>
      <c r="AS5" s="735" t="s">
        <v>40</v>
      </c>
      <c r="AT5" s="707"/>
      <c r="AU5" s="708" t="s">
        <v>40</v>
      </c>
      <c r="AV5" s="694"/>
      <c r="AW5" s="709" t="s">
        <v>40</v>
      </c>
      <c r="AX5" s="710"/>
      <c r="AY5" s="711" t="s">
        <v>40</v>
      </c>
      <c r="AZ5" s="712"/>
      <c r="BA5" s="755"/>
      <c r="BB5" s="755"/>
      <c r="BC5" s="755"/>
      <c r="BD5" s="755"/>
      <c r="BE5" s="755"/>
      <c r="BF5" s="755"/>
      <c r="BG5" s="755"/>
      <c r="BH5" s="755"/>
      <c r="BI5" s="755"/>
      <c r="BJ5" s="755"/>
      <c r="BK5" s="755"/>
      <c r="BL5" s="755"/>
      <c r="BM5" s="755"/>
      <c r="BN5" s="755"/>
      <c r="BO5" s="755"/>
      <c r="BP5" s="755"/>
      <c r="BQ5" s="755"/>
      <c r="BR5" s="755"/>
    </row>
    <row r="6" spans="1:70" ht="12.75">
      <c r="A6" s="857" t="s">
        <v>3305</v>
      </c>
      <c r="B6" s="959" t="s">
        <v>12811</v>
      </c>
      <c r="C6" s="960">
        <v>1</v>
      </c>
      <c r="D6" s="961" t="s">
        <v>721</v>
      </c>
      <c r="E6" s="694" t="s">
        <v>4528</v>
      </c>
      <c r="F6" s="961"/>
      <c r="G6" s="18" t="s">
        <v>12676</v>
      </c>
      <c r="H6" s="961">
        <v>5</v>
      </c>
      <c r="I6" s="961">
        <v>0.2</v>
      </c>
      <c r="J6" s="961">
        <v>4</v>
      </c>
      <c r="K6" s="961">
        <v>6</v>
      </c>
      <c r="L6" s="696" t="e">
        <f t="shared" si="0"/>
        <v>#VALUE!</v>
      </c>
      <c r="M6" s="696" t="str">
        <f>IFERROR(VLOOKUP(AC6,Cennik!$A$4:$B45, 2, FALSE()) * AD6 + VLOOKUP(AE6,Cennik!$A$4:$B45, 2, FALSE()) * AF6 + VLOOKUP(AG6,Cennik!$A$4:$B45, 2, FALSE()) * AH6 + VLOOKUP(AI6,Cennik!$A$4:$B45, 2, FALSE()) * AJ6 + VLOOKUP(AK6,Cennik!$A$4:$B45, 2, FALSE()) * AL6 + VLOOKUP(AM6,Cennik!$A$4:$B45, 2, FALSE()) * AN6 + VLOOKUP(AO6,Cennik!$A$4:$B45, 2, FALSE()) * AP6 + VLOOKUP(AQ6,Cennik!$A$4:$B45, 2, FALSE()) * AR6 + VLOOKUP(AS6,Cennik!$A$4:$B45, 2, FALSE()) * AT6 + VLOOKUP(AU6,Cennik!$A$4:$B45, 2, FALSE()) * AV6 + VLOOKUP(AW6,Cennik!$A$4:$B45, 2, FALSE()) * AX6 + VLOOKUP(AY6,Cennik!$A$4:$B45, 2, FALSE()) * AZ6,"Brak wartości")</f>
        <v>Brak wartości</v>
      </c>
      <c r="N6" s="738" t="str">
        <f t="shared" si="1"/>
        <v>Brak</v>
      </c>
      <c r="O6" s="953" t="str">
        <f>IFERROR(VLOOKUP(AC6,Cennik!$A$4:$B45, 2, FALSE()) * AD6 + VLOOKUP(AE6,Cennik!$A$4:$B45, 2, FALSE()) * AF6 + VLOOKUP(AG6,Cennik!$A$4:$B45, 2, FALSE()) * AH6 + VLOOKUP(AI6,Cennik!$A$4:$B45, 2, FALSE()) * AJ6 + VLOOKUP(AK6,Cennik!$A$4:$B45, 2, FALSE()) * AL6 + VLOOKUP(AM6,Cennik!$A$4:$B45, 2, FALSE()) * AN6 + VLOOKUP(AO6,Cennik!$A$4:$B45, 2, FALSE()) * AP6 + VLOOKUP(AQ6,Cennik!$A$4:$B45, 2, FALSE()) * AR6 + VLOOKUP(AS6,Cennik!$A$4:$B45, 2, FALSE()) * AT6 + VLOOKUP(AU6,Cennik!$A$4:$B45, 2, FALSE()) * AV6 + VLOOKUP(AW6,Cennik!$A$4:$B45, 2, FALSE()) * AX6 + VLOOKUP(AY6,Cennik!$A$4:$B45, 2, FALSE()) * AZ6 + VLOOKUP("Stamina",Cennik!$A$4:$B45,2,FALSE()) * K6,"Brak wartości")</f>
        <v>Brak wartości</v>
      </c>
      <c r="P6" s="698">
        <v>3</v>
      </c>
      <c r="Q6" s="697">
        <v>4</v>
      </c>
      <c r="R6" s="865">
        <v>1</v>
      </c>
      <c r="S6" s="939">
        <v>0</v>
      </c>
      <c r="T6" s="697">
        <f t="shared" si="6"/>
        <v>12</v>
      </c>
      <c r="U6" s="865">
        <f t="shared" si="7"/>
        <v>3</v>
      </c>
      <c r="V6" s="939">
        <f t="shared" si="8"/>
        <v>0</v>
      </c>
      <c r="W6" s="954">
        <f t="shared" ref="W6:X6" si="13">IFERROR((U6*$J6)/$K6, "Brak wartości")</f>
        <v>2</v>
      </c>
      <c r="X6" s="955">
        <f t="shared" si="13"/>
        <v>0</v>
      </c>
      <c r="Y6" s="956">
        <f t="shared" si="3"/>
        <v>8</v>
      </c>
      <c r="Z6" s="955" t="str">
        <f t="shared" ref="Z6:AA6" si="14">IFERROR((U6*$J6)/$O6, "Brak wartości")</f>
        <v>Brak wartości</v>
      </c>
      <c r="AA6" s="719" t="str">
        <f t="shared" si="14"/>
        <v>Brak wartości</v>
      </c>
      <c r="AB6" s="719" t="str">
        <f t="shared" si="5"/>
        <v>Brak wartości</v>
      </c>
      <c r="AC6" s="709" t="s">
        <v>450</v>
      </c>
      <c r="AD6" s="962">
        <v>4</v>
      </c>
      <c r="AE6" s="963" t="s">
        <v>8127</v>
      </c>
      <c r="AF6" s="964">
        <v>3</v>
      </c>
      <c r="AG6" s="674" t="s">
        <v>698</v>
      </c>
      <c r="AH6" s="163">
        <v>2</v>
      </c>
      <c r="AI6" s="164" t="s">
        <v>650</v>
      </c>
      <c r="AJ6" s="674">
        <v>5</v>
      </c>
      <c r="AK6" s="164" t="s">
        <v>40</v>
      </c>
      <c r="AL6" s="164"/>
      <c r="AM6" s="165" t="s">
        <v>40</v>
      </c>
      <c r="AN6" s="180"/>
      <c r="AO6" s="679" t="s">
        <v>40</v>
      </c>
      <c r="AP6" s="182"/>
      <c r="AQ6" s="680" t="s">
        <v>40</v>
      </c>
      <c r="AR6" s="965"/>
      <c r="AS6" s="735" t="s">
        <v>40</v>
      </c>
      <c r="AT6" s="966"/>
      <c r="AU6" s="708" t="s">
        <v>40</v>
      </c>
      <c r="AV6" s="967"/>
      <c r="AW6" s="968" t="s">
        <v>40</v>
      </c>
      <c r="AX6" s="969"/>
      <c r="AY6" s="963" t="s">
        <v>40</v>
      </c>
      <c r="AZ6" s="970"/>
      <c r="BA6" s="795"/>
      <c r="BB6" s="795"/>
      <c r="BC6" s="795"/>
      <c r="BD6" s="795"/>
      <c r="BE6" s="795"/>
      <c r="BF6" s="795"/>
      <c r="BG6" s="795"/>
      <c r="BH6" s="795"/>
      <c r="BI6" s="795"/>
      <c r="BJ6" s="795"/>
      <c r="BK6" s="795"/>
      <c r="BL6" s="795"/>
      <c r="BM6" s="795"/>
      <c r="BN6" s="795"/>
      <c r="BO6" s="795"/>
      <c r="BP6" s="795"/>
      <c r="BQ6" s="795"/>
      <c r="BR6" s="795"/>
    </row>
    <row r="7" spans="1:70" ht="12.75">
      <c r="A7" s="857" t="s">
        <v>3305</v>
      </c>
      <c r="B7" s="971" t="s">
        <v>725</v>
      </c>
      <c r="C7" s="715">
        <v>2</v>
      </c>
      <c r="D7" s="694" t="s">
        <v>726</v>
      </c>
      <c r="E7" s="694" t="s">
        <v>4528</v>
      </c>
      <c r="F7" s="694"/>
      <c r="G7" s="18" t="s">
        <v>12676</v>
      </c>
      <c r="H7" s="694">
        <v>5</v>
      </c>
      <c r="I7" s="694">
        <v>0.2</v>
      </c>
      <c r="J7" s="694">
        <v>4</v>
      </c>
      <c r="K7" s="694">
        <v>10</v>
      </c>
      <c r="L7" s="696" t="e">
        <f t="shared" si="0"/>
        <v>#VALUE!</v>
      </c>
      <c r="M7" s="696" t="str">
        <f>IFERROR(VLOOKUP(AC7,Cennik!$A$4:$B45, 2, FALSE()) * AD7 + VLOOKUP(AE7,Cennik!$A$4:$B45, 2, FALSE()) * AF7 + VLOOKUP(AG7,Cennik!$A$4:$B45, 2, FALSE()) * AH7 + VLOOKUP(AI7,Cennik!$A$4:$B45, 2, FALSE()) * AJ7 + VLOOKUP(AK7,Cennik!$A$4:$B45, 2, FALSE()) * AL7 + VLOOKUP(AM7,Cennik!$A$4:$B45, 2, FALSE()) * AN7 + VLOOKUP(AO7,Cennik!$A$4:$B45, 2, FALSE()) * AP7 + VLOOKUP(AQ7,Cennik!$A$4:$B45, 2, FALSE()) * AR7 + VLOOKUP(AS7,Cennik!$A$4:$B45, 2, FALSE()) * AT7 + VLOOKUP(AU7,Cennik!$A$4:$B45, 2, FALSE()) * AV7 + VLOOKUP(AW7,Cennik!$A$4:$B45, 2, FALSE()) * AX7 + VLOOKUP(AY7,Cennik!$A$4:$B45, 2, FALSE()) * AZ7,"Brak wartości")</f>
        <v>Brak wartości</v>
      </c>
      <c r="N7" s="738" t="str">
        <f t="shared" si="1"/>
        <v>Brak</v>
      </c>
      <c r="O7" s="953" t="str">
        <f>IFERROR(VLOOKUP(AC7,Cennik!$A$4:$B45, 2, FALSE()) * AD7 + VLOOKUP(AE7,Cennik!$A$4:$B45, 2, FALSE()) * AF7 + VLOOKUP(AG7,Cennik!$A$4:$B45, 2, FALSE()) * AH7 + VLOOKUP(AI7,Cennik!$A$4:$B45, 2, FALSE()) * AJ7 + VLOOKUP(AK7,Cennik!$A$4:$B45, 2, FALSE()) * AL7 + VLOOKUP(AM7,Cennik!$A$4:$B45, 2, FALSE()) * AN7 + VLOOKUP(AO7,Cennik!$A$4:$B45, 2, FALSE()) * AP7 + VLOOKUP(AQ7,Cennik!$A$4:$B45, 2, FALSE()) * AR7 + VLOOKUP(AS7,Cennik!$A$4:$B45, 2, FALSE()) * AT7 + VLOOKUP(AU7,Cennik!$A$4:$B45, 2, FALSE()) * AV7 + VLOOKUP(AW7,Cennik!$A$4:$B45, 2, FALSE()) * AX7 + VLOOKUP(AY7,Cennik!$A$4:$B45, 2, FALSE()) * AZ7 + VLOOKUP("Stamina",Cennik!$A$4:$B45,2,FALSE()) * K7,"Brak wartości")</f>
        <v>Brak wartości</v>
      </c>
      <c r="P7" s="698">
        <v>3</v>
      </c>
      <c r="Q7" s="697">
        <v>6</v>
      </c>
      <c r="R7" s="865">
        <v>1</v>
      </c>
      <c r="S7" s="939">
        <v>0</v>
      </c>
      <c r="T7" s="697">
        <f t="shared" si="6"/>
        <v>18</v>
      </c>
      <c r="U7" s="865">
        <f t="shared" si="7"/>
        <v>3</v>
      </c>
      <c r="V7" s="939">
        <f t="shared" si="8"/>
        <v>0</v>
      </c>
      <c r="W7" s="954">
        <f t="shared" ref="W7:X7" si="15">IFERROR((U7*$J7)/$K7, "Brak wartości")</f>
        <v>1.2</v>
      </c>
      <c r="X7" s="955">
        <f t="shared" si="15"/>
        <v>0</v>
      </c>
      <c r="Y7" s="956">
        <f t="shared" si="3"/>
        <v>7.2</v>
      </c>
      <c r="Z7" s="955" t="str">
        <f t="shared" ref="Z7:AA7" si="16">IFERROR((U7*$J7)/$O7, "Brak wartości")</f>
        <v>Brak wartości</v>
      </c>
      <c r="AA7" s="719" t="str">
        <f t="shared" si="16"/>
        <v>Brak wartości</v>
      </c>
      <c r="AB7" s="719" t="str">
        <f t="shared" si="5"/>
        <v>Brak wartości</v>
      </c>
      <c r="AC7" s="709" t="s">
        <v>450</v>
      </c>
      <c r="AD7" s="962">
        <v>4</v>
      </c>
      <c r="AE7" s="963" t="s">
        <v>8127</v>
      </c>
      <c r="AF7" s="964">
        <v>3</v>
      </c>
      <c r="AG7" s="674" t="s">
        <v>698</v>
      </c>
      <c r="AH7" s="163">
        <v>2</v>
      </c>
      <c r="AI7" s="164" t="s">
        <v>645</v>
      </c>
      <c r="AJ7" s="674">
        <v>2</v>
      </c>
      <c r="AK7" s="164" t="s">
        <v>640</v>
      </c>
      <c r="AL7" s="164">
        <v>2</v>
      </c>
      <c r="AM7" s="165" t="s">
        <v>40</v>
      </c>
      <c r="AN7" s="180"/>
      <c r="AO7" s="679" t="s">
        <v>40</v>
      </c>
      <c r="AP7" s="182"/>
      <c r="AQ7" s="680" t="s">
        <v>40</v>
      </c>
      <c r="AR7" s="965"/>
      <c r="AS7" s="735" t="s">
        <v>40</v>
      </c>
      <c r="AT7" s="966"/>
      <c r="AU7" s="708" t="s">
        <v>40</v>
      </c>
      <c r="AV7" s="967"/>
      <c r="AW7" s="968" t="s">
        <v>40</v>
      </c>
      <c r="AX7" s="969"/>
      <c r="AY7" s="963" t="s">
        <v>40</v>
      </c>
      <c r="AZ7" s="970"/>
      <c r="BA7" s="755"/>
      <c r="BB7" s="755"/>
      <c r="BC7" s="755"/>
      <c r="BD7" s="755"/>
      <c r="BE7" s="755"/>
      <c r="BF7" s="755"/>
      <c r="BG7" s="755"/>
      <c r="BH7" s="755"/>
      <c r="BI7" s="755"/>
      <c r="BJ7" s="755"/>
      <c r="BK7" s="755"/>
      <c r="BL7" s="755"/>
      <c r="BM7" s="755"/>
      <c r="BN7" s="755"/>
      <c r="BO7" s="755"/>
      <c r="BP7" s="755"/>
      <c r="BQ7" s="755"/>
      <c r="BR7" s="755"/>
    </row>
    <row r="8" spans="1:70" ht="12.75">
      <c r="A8" s="857" t="s">
        <v>3305</v>
      </c>
      <c r="B8" s="971" t="s">
        <v>730</v>
      </c>
      <c r="C8" s="715">
        <v>2</v>
      </c>
      <c r="D8" s="694" t="s">
        <v>731</v>
      </c>
      <c r="E8" s="694" t="s">
        <v>4528</v>
      </c>
      <c r="F8" s="694"/>
      <c r="G8" s="18" t="s">
        <v>12676</v>
      </c>
      <c r="H8" s="694">
        <v>5</v>
      </c>
      <c r="I8" s="694">
        <v>0.2</v>
      </c>
      <c r="J8" s="694">
        <v>6</v>
      </c>
      <c r="K8" s="694">
        <v>10</v>
      </c>
      <c r="L8" s="696" t="e">
        <f t="shared" si="0"/>
        <v>#VALUE!</v>
      </c>
      <c r="M8" s="696" t="str">
        <f>IFERROR(VLOOKUP(AC8,Cennik!$A$4:$B45, 2, FALSE()) * AD8 + VLOOKUP(AE8,Cennik!$A$4:$B45, 2, FALSE()) * AF8 + VLOOKUP(AG8,Cennik!$A$4:$B45, 2, FALSE()) * AH8 + VLOOKUP(AI8,Cennik!$A$4:$B45, 2, FALSE()) * AJ8 + VLOOKUP(AK8,Cennik!$A$4:$B45, 2, FALSE()) * AL8 + VLOOKUP(AM8,Cennik!$A$4:$B45, 2, FALSE()) * AN8 + VLOOKUP(AO8,Cennik!$A$4:$B45, 2, FALSE()) * AP8 + VLOOKUP(AQ8,Cennik!$A$4:$B45, 2, FALSE()) * AR8 + VLOOKUP(AS8,Cennik!$A$4:$B45, 2, FALSE()) * AT8 + VLOOKUP(AU8,Cennik!$A$4:$B45, 2, FALSE()) * AV8 + VLOOKUP(AW8,Cennik!$A$4:$B45, 2, FALSE()) * AX8 + VLOOKUP(AY8,Cennik!$A$4:$B45, 2, FALSE()) * AZ8,"Brak wartości")</f>
        <v>Brak wartości</v>
      </c>
      <c r="N8" s="738" t="str">
        <f t="shared" si="1"/>
        <v>Brak</v>
      </c>
      <c r="O8" s="953" t="str">
        <f>IFERROR(VLOOKUP(AC8,Cennik!$A$4:$B45, 2, FALSE()) * AD8 + VLOOKUP(AE8,Cennik!$A$4:$B45, 2, FALSE()) * AF8 + VLOOKUP(AG8,Cennik!$A$4:$B45, 2, FALSE()) * AH8 + VLOOKUP(AI8,Cennik!$A$4:$B45, 2, FALSE()) * AJ8 + VLOOKUP(AK8,Cennik!$A$4:$B45, 2, FALSE()) * AL8 + VLOOKUP(AM8,Cennik!$A$4:$B45, 2, FALSE()) * AN8 + VLOOKUP(AO8,Cennik!$A$4:$B45, 2, FALSE()) * AP8 + VLOOKUP(AQ8,Cennik!$A$4:$B45, 2, FALSE()) * AR8 + VLOOKUP(AS8,Cennik!$A$4:$B45, 2, FALSE()) * AT8 + VLOOKUP(AU8,Cennik!$A$4:$B45, 2, FALSE()) * AV8 + VLOOKUP(AW8,Cennik!$A$4:$B45, 2, FALSE()) * AX8 + VLOOKUP(AY8,Cennik!$A$4:$B45, 2, FALSE()) * AZ8 + VLOOKUP("Stamina",Cennik!$A$4:$B45,2,FALSE()) * K8,"Brak wartości")</f>
        <v>Brak wartości</v>
      </c>
      <c r="P8" s="698">
        <v>2</v>
      </c>
      <c r="Q8" s="697">
        <v>6</v>
      </c>
      <c r="R8" s="865">
        <v>1</v>
      </c>
      <c r="S8" s="939">
        <v>0</v>
      </c>
      <c r="T8" s="697">
        <v>12</v>
      </c>
      <c r="U8" s="865">
        <f t="shared" si="7"/>
        <v>2</v>
      </c>
      <c r="V8" s="939">
        <f t="shared" si="8"/>
        <v>0</v>
      </c>
      <c r="W8" s="954">
        <f t="shared" ref="W8:X8" si="17">IFERROR((U8*$J8)/$K8, "Brak wartości")</f>
        <v>1.2</v>
      </c>
      <c r="X8" s="955">
        <f t="shared" si="17"/>
        <v>0</v>
      </c>
      <c r="Y8" s="956">
        <f t="shared" si="3"/>
        <v>7.2</v>
      </c>
      <c r="Z8" s="955" t="str">
        <f t="shared" ref="Z8:AA8" si="18">IFERROR((U8*$J8)/$O8, "Brak wartości")</f>
        <v>Brak wartości</v>
      </c>
      <c r="AA8" s="719" t="str">
        <f t="shared" si="18"/>
        <v>Brak wartości</v>
      </c>
      <c r="AB8" s="719" t="str">
        <f t="shared" si="5"/>
        <v>Brak wartości</v>
      </c>
      <c r="AC8" s="709" t="s">
        <v>450</v>
      </c>
      <c r="AD8" s="710">
        <v>6</v>
      </c>
      <c r="AE8" s="711" t="s">
        <v>8127</v>
      </c>
      <c r="AF8" s="957">
        <v>2</v>
      </c>
      <c r="AG8" s="674" t="s">
        <v>710</v>
      </c>
      <c r="AH8" s="675">
        <v>1</v>
      </c>
      <c r="AI8" s="164" t="s">
        <v>262</v>
      </c>
      <c r="AJ8" s="674">
        <v>2</v>
      </c>
      <c r="AK8" s="164" t="s">
        <v>707</v>
      </c>
      <c r="AL8" s="164">
        <v>2</v>
      </c>
      <c r="AM8" s="165" t="s">
        <v>40</v>
      </c>
      <c r="AN8" s="180"/>
      <c r="AO8" s="679" t="s">
        <v>40</v>
      </c>
      <c r="AP8" s="679"/>
      <c r="AQ8" s="680" t="s">
        <v>40</v>
      </c>
      <c r="AR8" s="715"/>
      <c r="AS8" s="735" t="s">
        <v>40</v>
      </c>
      <c r="AT8" s="707"/>
      <c r="AU8" s="708" t="s">
        <v>40</v>
      </c>
      <c r="AV8" s="694"/>
      <c r="AW8" s="709" t="s">
        <v>40</v>
      </c>
      <c r="AX8" s="710"/>
      <c r="AY8" s="711" t="s">
        <v>40</v>
      </c>
      <c r="AZ8" s="712"/>
      <c r="BA8" s="755"/>
      <c r="BB8" s="755"/>
      <c r="BC8" s="755"/>
      <c r="BD8" s="755"/>
      <c r="BE8" s="755"/>
      <c r="BF8" s="755"/>
      <c r="BG8" s="755"/>
      <c r="BH8" s="755"/>
      <c r="BI8" s="755"/>
      <c r="BJ8" s="755"/>
      <c r="BK8" s="755"/>
      <c r="BL8" s="755"/>
      <c r="BM8" s="755"/>
      <c r="BN8" s="755"/>
      <c r="BO8" s="755"/>
      <c r="BP8" s="755"/>
      <c r="BQ8" s="755"/>
      <c r="BR8" s="755"/>
    </row>
    <row r="9" spans="1:70" ht="12.75">
      <c r="A9" s="857" t="s">
        <v>3305</v>
      </c>
      <c r="B9" s="971" t="s">
        <v>735</v>
      </c>
      <c r="C9" s="715">
        <v>2</v>
      </c>
      <c r="D9" s="694" t="s">
        <v>736</v>
      </c>
      <c r="E9" s="694" t="s">
        <v>4528</v>
      </c>
      <c r="F9" s="694"/>
      <c r="G9" s="18" t="s">
        <v>12676</v>
      </c>
      <c r="H9" s="694">
        <v>5</v>
      </c>
      <c r="I9" s="694">
        <v>0.2</v>
      </c>
      <c r="J9" s="694">
        <v>4</v>
      </c>
      <c r="K9" s="694">
        <v>12</v>
      </c>
      <c r="L9" s="696" t="e">
        <f t="shared" si="0"/>
        <v>#VALUE!</v>
      </c>
      <c r="M9" s="696" t="str">
        <f>IFERROR(VLOOKUP(AC9,Cennik!$A$4:$B45, 2, FALSE()) * AD9 + VLOOKUP(AE9,Cennik!$A$4:$B45, 2, FALSE()) * AF9 + VLOOKUP(AG9,Cennik!$A$4:$B45, 2, FALSE()) * AH9 + VLOOKUP(AI9,Cennik!$A$4:$B45, 2, FALSE()) * AJ9 + VLOOKUP(AK9,Cennik!$A$4:$B45, 2, FALSE()) * AL9 + VLOOKUP(AM9,Cennik!$A$4:$B45, 2, FALSE()) * AN9 + VLOOKUP(AO9,Cennik!$A$4:$B45, 2, FALSE()) * AP9 + VLOOKUP(AQ9,Cennik!$A$4:$B45, 2, FALSE()) * AR9 + VLOOKUP(AS9,Cennik!$A$4:$B45, 2, FALSE()) * AT9 + VLOOKUP(AU9,Cennik!$A$4:$B45, 2, FALSE()) * AV9 + VLOOKUP(AW9,Cennik!$A$4:$B45, 2, FALSE()) * AX9 + VLOOKUP(AY9,Cennik!$A$4:$B45, 2, FALSE()) * AZ9,"Brak wartości")</f>
        <v>Brak wartości</v>
      </c>
      <c r="N9" s="738" t="str">
        <f t="shared" si="1"/>
        <v>Brak</v>
      </c>
      <c r="O9" s="953" t="str">
        <f>IFERROR(VLOOKUP(AC9,Cennik!$A$4:$B45, 2, FALSE()) * AD9 + VLOOKUP(AE9,Cennik!$A$4:$B45, 2, FALSE()) * AF9 + VLOOKUP(AG9,Cennik!$A$4:$B45, 2, FALSE()) * AH9 + VLOOKUP(AI9,Cennik!$A$4:$B45, 2, FALSE()) * AJ9 + VLOOKUP(AK9,Cennik!$A$4:$B45, 2, FALSE()) * AL9 + VLOOKUP(AM9,Cennik!$A$4:$B45, 2, FALSE()) * AN9 + VLOOKUP(AO9,Cennik!$A$4:$B45, 2, FALSE()) * AP9 + VLOOKUP(AQ9,Cennik!$A$4:$B45, 2, FALSE()) * AR9 + VLOOKUP(AS9,Cennik!$A$4:$B45, 2, FALSE()) * AT9 + VLOOKUP(AU9,Cennik!$A$4:$B45, 2, FALSE()) * AV9 + VLOOKUP(AW9,Cennik!$A$4:$B45, 2, FALSE()) * AX9 + VLOOKUP(AY9,Cennik!$A$4:$B45, 2, FALSE()) * AZ9 + VLOOKUP("Stamina",Cennik!$A$4:$B45,2,FALSE()) * K9,"Brak wartości")</f>
        <v>Brak wartości</v>
      </c>
      <c r="P9" s="698">
        <v>4</v>
      </c>
      <c r="Q9" s="697">
        <v>4</v>
      </c>
      <c r="R9" s="865">
        <v>1</v>
      </c>
      <c r="S9" s="939">
        <v>0</v>
      </c>
      <c r="T9" s="697">
        <f t="shared" ref="T9:T15" si="19">P9*Q9</f>
        <v>16</v>
      </c>
      <c r="U9" s="865">
        <f t="shared" si="7"/>
        <v>4</v>
      </c>
      <c r="V9" s="939">
        <f t="shared" si="8"/>
        <v>0</v>
      </c>
      <c r="W9" s="954">
        <f t="shared" ref="W9:X9" si="20">IFERROR((U9*$J9)/$K9, "Brak wartości")</f>
        <v>1.3333333333333333</v>
      </c>
      <c r="X9" s="955">
        <f t="shared" si="20"/>
        <v>0</v>
      </c>
      <c r="Y9" s="956">
        <f t="shared" si="3"/>
        <v>5.333333333333333</v>
      </c>
      <c r="Z9" s="955" t="str">
        <f t="shared" ref="Z9:AA9" si="21">IFERROR((U9*$J9)/$O9, "Brak wartości")</f>
        <v>Brak wartości</v>
      </c>
      <c r="AA9" s="719" t="str">
        <f t="shared" si="21"/>
        <v>Brak wartości</v>
      </c>
      <c r="AB9" s="719" t="str">
        <f t="shared" si="5"/>
        <v>Brak wartości</v>
      </c>
      <c r="AC9" s="709" t="s">
        <v>450</v>
      </c>
      <c r="AD9" s="710">
        <v>4</v>
      </c>
      <c r="AE9" s="711" t="s">
        <v>8127</v>
      </c>
      <c r="AF9" s="957">
        <v>3</v>
      </c>
      <c r="AG9" s="674" t="s">
        <v>698</v>
      </c>
      <c r="AH9" s="675">
        <v>1</v>
      </c>
      <c r="AI9" s="164" t="s">
        <v>645</v>
      </c>
      <c r="AJ9" s="164">
        <v>2</v>
      </c>
      <c r="AK9" s="164" t="s">
        <v>650</v>
      </c>
      <c r="AL9" s="164">
        <v>4</v>
      </c>
      <c r="AM9" s="165" t="s">
        <v>40</v>
      </c>
      <c r="AN9" s="180"/>
      <c r="AO9" s="679" t="s">
        <v>40</v>
      </c>
      <c r="AP9" s="679"/>
      <c r="AQ9" s="680" t="s">
        <v>40</v>
      </c>
      <c r="AR9" s="715"/>
      <c r="AS9" s="735" t="s">
        <v>40</v>
      </c>
      <c r="AT9" s="681"/>
      <c r="AU9" s="708" t="s">
        <v>40</v>
      </c>
      <c r="AV9" s="694"/>
      <c r="AW9" s="709" t="s">
        <v>40</v>
      </c>
      <c r="AX9" s="710"/>
      <c r="AY9" s="711" t="s">
        <v>40</v>
      </c>
      <c r="AZ9" s="712"/>
      <c r="BA9" s="755"/>
      <c r="BB9" s="755"/>
      <c r="BC9" s="755"/>
      <c r="BD9" s="755"/>
      <c r="BE9" s="755"/>
      <c r="BF9" s="755"/>
      <c r="BG9" s="755"/>
      <c r="BH9" s="755"/>
      <c r="BI9" s="755"/>
      <c r="BJ9" s="755"/>
      <c r="BK9" s="755"/>
      <c r="BL9" s="755"/>
      <c r="BM9" s="755"/>
      <c r="BN9" s="755"/>
      <c r="BO9" s="755"/>
      <c r="BP9" s="755"/>
      <c r="BQ9" s="755"/>
      <c r="BR9" s="755"/>
    </row>
    <row r="10" spans="1:70" ht="12.75">
      <c r="A10" s="857" t="s">
        <v>3305</v>
      </c>
      <c r="B10" s="972" t="s">
        <v>740</v>
      </c>
      <c r="C10" s="715">
        <v>3</v>
      </c>
      <c r="D10" s="694" t="s">
        <v>741</v>
      </c>
      <c r="E10" s="694" t="s">
        <v>4528</v>
      </c>
      <c r="F10" s="694"/>
      <c r="G10" s="18" t="s">
        <v>12676</v>
      </c>
      <c r="H10" s="694">
        <v>8</v>
      </c>
      <c r="I10" s="694">
        <v>0.2</v>
      </c>
      <c r="J10" s="694">
        <v>4</v>
      </c>
      <c r="K10" s="694">
        <v>8</v>
      </c>
      <c r="L10" s="696" t="e">
        <f t="shared" si="0"/>
        <v>#VALUE!</v>
      </c>
      <c r="M10" s="696" t="str">
        <f>IFERROR(VLOOKUP(AC10,Cennik!$A$4:$B45, 2, FALSE()) * AD10 + VLOOKUP(AE10,Cennik!$A$4:$B45, 2, FALSE()) * AF10 + VLOOKUP(AG10,Cennik!$A$4:$B45, 2, FALSE()) * AH10 + VLOOKUP(AI10,Cennik!$A$4:$B45, 2, FALSE()) * AJ10 + VLOOKUP(AK10,Cennik!$A$4:$B45, 2, FALSE()) * AL10 + VLOOKUP(AM10,Cennik!$A$4:$B45, 2, FALSE()) * AN10 + VLOOKUP(AO10,Cennik!$A$4:$B45, 2, FALSE()) * AP10 + VLOOKUP(AQ10,Cennik!$A$4:$B45, 2, FALSE()) * AR10 + VLOOKUP(AS10,Cennik!$A$4:$B45, 2, FALSE()) * AT10 + VLOOKUP(AU10,Cennik!$A$4:$B45, 2, FALSE()) * AV10 + VLOOKUP(AW10,Cennik!$A$4:$B45, 2, FALSE()) * AX10 + VLOOKUP(AY10,Cennik!$A$4:$B45, 2, FALSE()) * AZ10,"Brak wartości")</f>
        <v>Brak wartości</v>
      </c>
      <c r="N10" s="738" t="str">
        <f t="shared" si="1"/>
        <v>Brak</v>
      </c>
      <c r="O10" s="953" t="str">
        <f>IFERROR(VLOOKUP(AC10,Cennik!$A$4:$B45, 2, FALSE()) * AD10 + VLOOKUP(AE10,Cennik!$A$4:$B45, 2, FALSE()) * AF10 + VLOOKUP(AG10,Cennik!$A$4:$B45, 2, FALSE()) * AH10 + VLOOKUP(AI10,Cennik!$A$4:$B45, 2, FALSE()) * AJ10 + VLOOKUP(AK10,Cennik!$A$4:$B45, 2, FALSE()) * AL10 + VLOOKUP(AM10,Cennik!$A$4:$B45, 2, FALSE()) * AN10 + VLOOKUP(AO10,Cennik!$A$4:$B45, 2, FALSE()) * AP10 + VLOOKUP(AQ10,Cennik!$A$4:$B45, 2, FALSE()) * AR10 + VLOOKUP(AS10,Cennik!$A$4:$B45, 2, FALSE()) * AT10 + VLOOKUP(AU10,Cennik!$A$4:$B45, 2, FALSE()) * AV10 + VLOOKUP(AW10,Cennik!$A$4:$B45, 2, FALSE()) * AX10 + VLOOKUP(AY10,Cennik!$A$4:$B45, 2, FALSE()) * AZ10 + VLOOKUP("Stamina",Cennik!$A$4:$B45,2,FALSE()) * K10,"Brak wartości")</f>
        <v>Brak wartości</v>
      </c>
      <c r="P10" s="698">
        <v>2</v>
      </c>
      <c r="Q10" s="697">
        <v>12.5</v>
      </c>
      <c r="R10" s="865">
        <v>2.5</v>
      </c>
      <c r="S10" s="939">
        <v>0</v>
      </c>
      <c r="T10" s="697">
        <f t="shared" si="19"/>
        <v>25</v>
      </c>
      <c r="U10" s="865">
        <f t="shared" si="7"/>
        <v>5</v>
      </c>
      <c r="V10" s="939">
        <f t="shared" si="8"/>
        <v>0</v>
      </c>
      <c r="W10" s="954">
        <f t="shared" ref="W10:X10" si="22">IFERROR((U10*$J10)/$K10, "Brak wartości")</f>
        <v>2.5</v>
      </c>
      <c r="X10" s="955">
        <f t="shared" si="22"/>
        <v>0</v>
      </c>
      <c r="Y10" s="956">
        <f t="shared" si="3"/>
        <v>12.5</v>
      </c>
      <c r="Z10" s="955" t="str">
        <f t="shared" ref="Z10:AA10" si="23">IFERROR((U10*$J10)/$O10, "Brak wartości")</f>
        <v>Brak wartości</v>
      </c>
      <c r="AA10" s="719" t="str">
        <f t="shared" si="23"/>
        <v>Brak wartości</v>
      </c>
      <c r="AB10" s="719" t="str">
        <f t="shared" si="5"/>
        <v>Brak wartości</v>
      </c>
      <c r="AC10" s="709" t="s">
        <v>450</v>
      </c>
      <c r="AD10" s="710">
        <v>4</v>
      </c>
      <c r="AE10" s="711" t="s">
        <v>8127</v>
      </c>
      <c r="AF10" s="957">
        <v>3</v>
      </c>
      <c r="AG10" s="674" t="s">
        <v>698</v>
      </c>
      <c r="AH10" s="675">
        <v>1</v>
      </c>
      <c r="AI10" s="164" t="s">
        <v>615</v>
      </c>
      <c r="AJ10" s="674">
        <v>5</v>
      </c>
      <c r="AK10" s="164" t="s">
        <v>620</v>
      </c>
      <c r="AL10" s="164">
        <v>4</v>
      </c>
      <c r="AM10" s="165" t="s">
        <v>40</v>
      </c>
      <c r="AN10" s="165"/>
      <c r="AO10" s="679" t="s">
        <v>40</v>
      </c>
      <c r="AP10" s="679"/>
      <c r="AQ10" s="680" t="s">
        <v>40</v>
      </c>
      <c r="AR10" s="715"/>
      <c r="AS10" s="735" t="s">
        <v>40</v>
      </c>
      <c r="AT10" s="681"/>
      <c r="AU10" s="708" t="s">
        <v>40</v>
      </c>
      <c r="AV10" s="694"/>
      <c r="AW10" s="709" t="s">
        <v>40</v>
      </c>
      <c r="AX10" s="710"/>
      <c r="AY10" s="711" t="s">
        <v>40</v>
      </c>
      <c r="AZ10" s="712"/>
      <c r="BA10" s="755"/>
      <c r="BB10" s="755"/>
      <c r="BC10" s="755"/>
      <c r="BD10" s="755"/>
      <c r="BE10" s="755"/>
      <c r="BF10" s="755"/>
      <c r="BG10" s="755"/>
      <c r="BH10" s="755"/>
      <c r="BI10" s="755"/>
      <c r="BJ10" s="755"/>
      <c r="BK10" s="755"/>
      <c r="BL10" s="755"/>
      <c r="BM10" s="755"/>
      <c r="BN10" s="755"/>
      <c r="BO10" s="755"/>
      <c r="BP10" s="755"/>
      <c r="BQ10" s="755"/>
      <c r="BR10" s="755"/>
    </row>
    <row r="11" spans="1:70" ht="12.75">
      <c r="A11" s="857" t="s">
        <v>3305</v>
      </c>
      <c r="B11" s="972" t="s">
        <v>745</v>
      </c>
      <c r="C11" s="715">
        <v>3</v>
      </c>
      <c r="D11" s="694" t="s">
        <v>746</v>
      </c>
      <c r="E11" s="694" t="s">
        <v>4528</v>
      </c>
      <c r="F11" s="694"/>
      <c r="G11" s="18" t="s">
        <v>12676</v>
      </c>
      <c r="H11" s="694">
        <v>8</v>
      </c>
      <c r="I11" s="694">
        <v>0.2</v>
      </c>
      <c r="J11" s="694">
        <v>5</v>
      </c>
      <c r="K11" s="694">
        <v>12</v>
      </c>
      <c r="L11" s="696" t="e">
        <f t="shared" si="0"/>
        <v>#VALUE!</v>
      </c>
      <c r="M11" s="696" t="str">
        <f>IFERROR(VLOOKUP(AC11,Cennik!$A$4:$B45, 2, FALSE()) * AD11 + VLOOKUP(AE11,Cennik!$A$4:$B45, 2, FALSE()) * AF11 + VLOOKUP(AG11,Cennik!$A$4:$B45, 2, FALSE()) * AH11 + VLOOKUP(AI11,Cennik!$A$4:$B45, 2, FALSE()) * AJ11 + VLOOKUP(AK11,Cennik!$A$4:$B45, 2, FALSE()) * AL11 + VLOOKUP(AM11,Cennik!$A$4:$B45, 2, FALSE()) * AN11 + VLOOKUP(AO11,Cennik!$A$4:$B45, 2, FALSE()) * AP11 + VLOOKUP(AQ11,Cennik!$A$4:$B45, 2, FALSE()) * AR11 + VLOOKUP(AS11,Cennik!$A$4:$B45, 2, FALSE()) * AT11 + VLOOKUP(AU11,Cennik!$A$4:$B45, 2, FALSE()) * AV11 + VLOOKUP(AW11,Cennik!$A$4:$B45, 2, FALSE()) * AX11 + VLOOKUP(AY11,Cennik!$A$4:$B45, 2, FALSE()) * AZ11,"Brak wartości")</f>
        <v>Brak wartości</v>
      </c>
      <c r="N11" s="738" t="str">
        <f t="shared" si="1"/>
        <v>Brak</v>
      </c>
      <c r="O11" s="953" t="str">
        <f>IFERROR(VLOOKUP(AC11,Cennik!$A$4:$B45, 2, FALSE()) * AD11 + VLOOKUP(AE11,Cennik!$A$4:$B45, 2, FALSE()) * AF11 + VLOOKUP(AG11,Cennik!$A$4:$B45, 2, FALSE()) * AH11 + VLOOKUP(AI11,Cennik!$A$4:$B45, 2, FALSE()) * AJ11 + VLOOKUP(AK11,Cennik!$A$4:$B45, 2, FALSE()) * AL11 + VLOOKUP(AM11,Cennik!$A$4:$B45, 2, FALSE()) * AN11 + VLOOKUP(AO11,Cennik!$A$4:$B45, 2, FALSE()) * AP11 + VLOOKUP(AQ11,Cennik!$A$4:$B45, 2, FALSE()) * AR11 + VLOOKUP(AS11,Cennik!$A$4:$B45, 2, FALSE()) * AT11 + VLOOKUP(AU11,Cennik!$A$4:$B45, 2, FALSE()) * AV11 + VLOOKUP(AW11,Cennik!$A$4:$B45, 2, FALSE()) * AX11 + VLOOKUP(AY11,Cennik!$A$4:$B45, 2, FALSE()) * AZ11 + VLOOKUP("Stamina",Cennik!$A$4:$B45,2,FALSE()) * K11,"Brak wartości")</f>
        <v>Brak wartości</v>
      </c>
      <c r="P11" s="698">
        <v>2</v>
      </c>
      <c r="Q11" s="697">
        <v>10</v>
      </c>
      <c r="R11" s="865">
        <v>1</v>
      </c>
      <c r="S11" s="939">
        <v>0</v>
      </c>
      <c r="T11" s="697">
        <f t="shared" si="19"/>
        <v>20</v>
      </c>
      <c r="U11" s="865">
        <f t="shared" si="7"/>
        <v>2</v>
      </c>
      <c r="V11" s="939">
        <f t="shared" si="8"/>
        <v>0</v>
      </c>
      <c r="W11" s="954">
        <f t="shared" ref="W11:X11" si="24">IFERROR((U11*$J11)/$K11, "Brak wartości")</f>
        <v>0.83333333333333337</v>
      </c>
      <c r="X11" s="955">
        <f t="shared" si="24"/>
        <v>0</v>
      </c>
      <c r="Y11" s="956">
        <f t="shared" si="3"/>
        <v>8.3333333333333339</v>
      </c>
      <c r="Z11" s="955" t="str">
        <f t="shared" ref="Z11:AA11" si="25">IFERROR((U11*$J11)/$O11, "Brak wartości")</f>
        <v>Brak wartości</v>
      </c>
      <c r="AA11" s="719" t="str">
        <f t="shared" si="25"/>
        <v>Brak wartości</v>
      </c>
      <c r="AB11" s="719" t="str">
        <f t="shared" si="5"/>
        <v>Brak wartości</v>
      </c>
      <c r="AC11" s="709" t="s">
        <v>450</v>
      </c>
      <c r="AD11" s="710">
        <v>5</v>
      </c>
      <c r="AE11" s="711" t="s">
        <v>8127</v>
      </c>
      <c r="AF11" s="957">
        <v>2</v>
      </c>
      <c r="AG11" s="674" t="s">
        <v>710</v>
      </c>
      <c r="AH11" s="675">
        <v>1</v>
      </c>
      <c r="AI11" s="164" t="s">
        <v>262</v>
      </c>
      <c r="AJ11" s="674">
        <v>3</v>
      </c>
      <c r="AK11" s="164" t="s">
        <v>670</v>
      </c>
      <c r="AL11" s="164">
        <v>2</v>
      </c>
      <c r="AM11" s="165" t="s">
        <v>40</v>
      </c>
      <c r="AN11" s="165"/>
      <c r="AO11" s="679" t="s">
        <v>40</v>
      </c>
      <c r="AP11" s="679"/>
      <c r="AQ11" s="680" t="s">
        <v>40</v>
      </c>
      <c r="AR11" s="715"/>
      <c r="AS11" s="735" t="s">
        <v>40</v>
      </c>
      <c r="AT11" s="681"/>
      <c r="AU11" s="708" t="s">
        <v>40</v>
      </c>
      <c r="AV11" s="694"/>
      <c r="AW11" s="709" t="s">
        <v>40</v>
      </c>
      <c r="AX11" s="710"/>
      <c r="AY11" s="711" t="s">
        <v>40</v>
      </c>
      <c r="AZ11" s="712"/>
      <c r="BA11" s="755"/>
      <c r="BB11" s="755"/>
      <c r="BC11" s="755"/>
      <c r="BD11" s="755"/>
      <c r="BE11" s="755"/>
      <c r="BF11" s="755"/>
      <c r="BG11" s="755"/>
      <c r="BH11" s="755"/>
      <c r="BI11" s="755"/>
      <c r="BJ11" s="755"/>
      <c r="BK11" s="755"/>
      <c r="BL11" s="755"/>
      <c r="BM11" s="755"/>
      <c r="BN11" s="755"/>
      <c r="BO11" s="755"/>
      <c r="BP11" s="755"/>
      <c r="BQ11" s="755"/>
      <c r="BR11" s="755"/>
    </row>
    <row r="12" spans="1:70" ht="12.75">
      <c r="A12" s="857" t="s">
        <v>3305</v>
      </c>
      <c r="B12" s="973" t="s">
        <v>750</v>
      </c>
      <c r="C12" s="715">
        <v>4</v>
      </c>
      <c r="D12" s="694" t="s">
        <v>751</v>
      </c>
      <c r="E12" s="694" t="s">
        <v>4528</v>
      </c>
      <c r="F12" s="694"/>
      <c r="G12" s="18" t="s">
        <v>12676</v>
      </c>
      <c r="H12" s="694">
        <v>10</v>
      </c>
      <c r="I12" s="694">
        <v>0.2</v>
      </c>
      <c r="J12" s="694">
        <v>3</v>
      </c>
      <c r="K12" s="694">
        <v>12</v>
      </c>
      <c r="L12" s="696" t="e">
        <f t="shared" si="0"/>
        <v>#VALUE!</v>
      </c>
      <c r="M12" s="696" t="str">
        <f>IFERROR(VLOOKUP(AC12,Cennik!$A$4:$B45, 2, FALSE()) * AD12 + VLOOKUP(AE12,Cennik!$A$4:$B45, 2, FALSE()) * AF12 + VLOOKUP(AG12,Cennik!$A$4:$B45, 2, FALSE()) * AH12 + VLOOKUP(AI12,Cennik!$A$4:$B45, 2, FALSE()) * AJ12 + VLOOKUP(AK12,Cennik!$A$4:$B45, 2, FALSE()) * AL12 + VLOOKUP(AM12,Cennik!$A$4:$B45, 2, FALSE()) * AN12 + VLOOKUP(AO12,Cennik!$A$4:$B45, 2, FALSE()) * AP12 + VLOOKUP(AQ12,Cennik!$A$4:$B45, 2, FALSE()) * AR12 + VLOOKUP(AS12,Cennik!$A$4:$B45, 2, FALSE()) * AT11 + VLOOKUP(AU12,Cennik!$A$4:$B45, 2, FALSE()) * AV12 + VLOOKUP(AW12,Cennik!$A$4:$B45, 2, FALSE()) * AX12 + VLOOKUP(AY12,Cennik!$A$4:$B45, 2, FALSE()) * AZ12,"Brak wartości")</f>
        <v>Brak wartości</v>
      </c>
      <c r="N12" s="738" t="str">
        <f t="shared" si="1"/>
        <v>Brak</v>
      </c>
      <c r="O12" s="953" t="str">
        <f>IFERROR(VLOOKUP(AC12,Cennik!$A$4:$B45, 2, FALSE()) * AD12 + VLOOKUP(AE12,Cennik!$A$4:$B45, 2, FALSE()) * AF12 + VLOOKUP(AG12,Cennik!$A$4:$B45, 2, FALSE()) * AH12 + VLOOKUP(AI12,Cennik!$A$4:$B45, 2, FALSE()) * AJ12 + VLOOKUP(AK12,Cennik!$A$4:$B45, 2, FALSE()) * AL12 + VLOOKUP(AM12,Cennik!$A$4:$B45, 2, FALSE()) * AN12 + VLOOKUP(AO12,Cennik!$A$4:$B45, 2, FALSE()) * AP12 + VLOOKUP(AQ12,Cennik!$A$4:$B45, 2, FALSE()) * AR12 + VLOOKUP(AS12,Cennik!$A$4:$B45, 2, FALSE()) * AT11 + VLOOKUP(AU12,Cennik!$A$4:$B45, 2, FALSE()) * AV12 + VLOOKUP(AW12,Cennik!$A$4:$B45, 2, FALSE()) * AX12 + VLOOKUP(AY12,Cennik!$A$4:$B45, 2, FALSE()) * AZ12 + VLOOKUP("Stamina",Cennik!$A$4:$B45,2,FALSE()) * K12,"Brak wartości")</f>
        <v>Brak wartości</v>
      </c>
      <c r="P12" s="698">
        <v>5</v>
      </c>
      <c r="Q12" s="697">
        <v>7</v>
      </c>
      <c r="R12" s="865">
        <v>1</v>
      </c>
      <c r="S12" s="939">
        <v>0</v>
      </c>
      <c r="T12" s="697">
        <f t="shared" si="19"/>
        <v>35</v>
      </c>
      <c r="U12" s="865">
        <f t="shared" si="7"/>
        <v>5</v>
      </c>
      <c r="V12" s="939">
        <f t="shared" si="8"/>
        <v>0</v>
      </c>
      <c r="W12" s="954">
        <f t="shared" ref="W12:X12" si="26">IFERROR((U12*$J12)/$K12, "Brak wartości")</f>
        <v>1.25</v>
      </c>
      <c r="X12" s="955">
        <f t="shared" si="26"/>
        <v>0</v>
      </c>
      <c r="Y12" s="956">
        <f t="shared" si="3"/>
        <v>8.75</v>
      </c>
      <c r="Z12" s="955" t="str">
        <f t="shared" ref="Z12:AA12" si="27">IFERROR((U12*$J12)/$O12, "Brak wartości")</f>
        <v>Brak wartości</v>
      </c>
      <c r="AA12" s="719" t="str">
        <f t="shared" si="27"/>
        <v>Brak wartości</v>
      </c>
      <c r="AB12" s="719" t="str">
        <f t="shared" si="5"/>
        <v>Brak wartości</v>
      </c>
      <c r="AC12" s="709" t="s">
        <v>450</v>
      </c>
      <c r="AD12" s="710">
        <v>3</v>
      </c>
      <c r="AE12" s="711" t="s">
        <v>8127</v>
      </c>
      <c r="AF12" s="957">
        <v>2</v>
      </c>
      <c r="AG12" s="674" t="s">
        <v>698</v>
      </c>
      <c r="AH12" s="675">
        <v>1</v>
      </c>
      <c r="AI12" s="164" t="s">
        <v>645</v>
      </c>
      <c r="AJ12" s="164">
        <v>3</v>
      </c>
      <c r="AK12" s="164" t="s">
        <v>8138</v>
      </c>
      <c r="AL12" s="164">
        <v>1</v>
      </c>
      <c r="AM12" s="165" t="s">
        <v>40</v>
      </c>
      <c r="AN12" s="165"/>
      <c r="AO12" s="679" t="s">
        <v>40</v>
      </c>
      <c r="AP12" s="679"/>
      <c r="AQ12" s="680" t="s">
        <v>40</v>
      </c>
      <c r="AR12" s="715"/>
      <c r="AS12" s="735" t="s">
        <v>40</v>
      </c>
      <c r="AT12" s="974"/>
      <c r="AU12" s="708" t="s">
        <v>40</v>
      </c>
      <c r="AV12" s="694"/>
      <c r="AW12" s="709" t="s">
        <v>40</v>
      </c>
      <c r="AX12" s="710"/>
      <c r="AY12" s="711" t="s">
        <v>40</v>
      </c>
      <c r="AZ12" s="712"/>
      <c r="BA12" s="755"/>
      <c r="BB12" s="755"/>
      <c r="BC12" s="755"/>
      <c r="BD12" s="755"/>
      <c r="BE12" s="755"/>
      <c r="BF12" s="755"/>
      <c r="BG12" s="755"/>
      <c r="BH12" s="755"/>
      <c r="BI12" s="755"/>
      <c r="BJ12" s="755"/>
      <c r="BK12" s="755"/>
      <c r="BL12" s="755"/>
      <c r="BM12" s="755"/>
      <c r="BN12" s="755"/>
      <c r="BO12" s="755"/>
      <c r="BP12" s="755"/>
      <c r="BQ12" s="755"/>
      <c r="BR12" s="755"/>
    </row>
    <row r="13" spans="1:70" ht="12.75">
      <c r="A13" s="857" t="s">
        <v>3305</v>
      </c>
      <c r="B13" s="973" t="s">
        <v>755</v>
      </c>
      <c r="C13" s="715">
        <v>4</v>
      </c>
      <c r="D13" s="694" t="s">
        <v>756</v>
      </c>
      <c r="E13" s="694" t="s">
        <v>4528</v>
      </c>
      <c r="F13" s="694"/>
      <c r="G13" s="18" t="s">
        <v>12676</v>
      </c>
      <c r="H13" s="694">
        <v>10</v>
      </c>
      <c r="I13" s="694">
        <v>0.2</v>
      </c>
      <c r="J13" s="694">
        <v>4</v>
      </c>
      <c r="K13" s="694">
        <v>12</v>
      </c>
      <c r="L13" s="696" t="e">
        <f t="shared" si="0"/>
        <v>#VALUE!</v>
      </c>
      <c r="M13" s="696" t="str">
        <f>IFERROR(VLOOKUP(AC13,Cennik!$A$4:$B45, 2, FALSE()) * AD13 + VLOOKUP(AE13,Cennik!$A$4:$B45, 2, FALSE()) * AF13 + VLOOKUP(AG13,Cennik!$A$4:$B45, 2, FALSE()) * AH13 + VLOOKUP(AI13,Cennik!$A$4:$B45, 2, FALSE()) * AJ13 + VLOOKUP(AK13,Cennik!$A$4:$B45, 2, FALSE()) * AL13 + VLOOKUP(AM13,Cennik!$A$4:$B45, 2, FALSE()) * AN13 + VLOOKUP(AO13,Cennik!$A$4:$B45, 2, FALSE()) * AP13 + VLOOKUP(AQ13,Cennik!$A$4:$B45, 2, FALSE()) * AR13 + VLOOKUP(AS13,Cennik!$A$4:$B45, 2, FALSE()) * AT13 + VLOOKUP(AU13,Cennik!$A$4:$B45, 2, FALSE()) * AV13 + VLOOKUP(AW13,Cennik!$A$4:$B45, 2, FALSE()) * AX13 + VLOOKUP(AY13,Cennik!$A$4:$B45, 2, FALSE()) * AZ13,"Brak wartości")</f>
        <v>Brak wartości</v>
      </c>
      <c r="N13" s="738" t="str">
        <f t="shared" si="1"/>
        <v>Brak</v>
      </c>
      <c r="O13" s="953" t="str">
        <f>IFERROR(VLOOKUP(AC13,Cennik!$A$4:$B45, 2, FALSE()) * AD13 + VLOOKUP(AE13,Cennik!$A$4:$B45, 2, FALSE()) * AF13 + VLOOKUP(AG13,Cennik!$A$4:$B45, 2, FALSE()) * AH13 + VLOOKUP(AI13,Cennik!$A$4:$B45, 2, FALSE()) * AJ13 + VLOOKUP(AK13,Cennik!$A$4:$B45, 2, FALSE()) * AL13 + VLOOKUP(AM13,Cennik!$A$4:$B45, 2, FALSE()) * AN13 + VLOOKUP(AO13,Cennik!$A$4:$B45, 2, FALSE()) * AP13 + VLOOKUP(AQ13,Cennik!$A$4:$B45, 2, FALSE()) * AR13 + VLOOKUP(AS13,Cennik!$A$4:$B45, 2, FALSE()) * AT13 + VLOOKUP(AU13,Cennik!$A$4:$B45, 2, FALSE()) * AV13 + VLOOKUP(AW13,Cennik!$A$4:$B45, 2, FALSE()) * AX13 + VLOOKUP(AY13,Cennik!$A$4:$B45, 2, FALSE()) * AZ13 + VLOOKUP("Stamina",Cennik!$A$4:$B45,2,FALSE()) * K13,"Brak wartości")</f>
        <v>Brak wartości</v>
      </c>
      <c r="P13" s="698">
        <v>2</v>
      </c>
      <c r="Q13" s="697">
        <v>12.5</v>
      </c>
      <c r="R13" s="865">
        <v>3</v>
      </c>
      <c r="S13" s="939">
        <v>0</v>
      </c>
      <c r="T13" s="697">
        <f t="shared" si="19"/>
        <v>25</v>
      </c>
      <c r="U13" s="865">
        <f t="shared" si="7"/>
        <v>6</v>
      </c>
      <c r="V13" s="939">
        <f t="shared" si="8"/>
        <v>0</v>
      </c>
      <c r="W13" s="954">
        <f t="shared" ref="W13:X13" si="28">IFERROR((U13*$J13)/$K13, "Brak wartości")</f>
        <v>2</v>
      </c>
      <c r="X13" s="955">
        <f t="shared" si="28"/>
        <v>0</v>
      </c>
      <c r="Y13" s="956">
        <f t="shared" si="3"/>
        <v>8.3333333333333339</v>
      </c>
      <c r="Z13" s="955" t="str">
        <f t="shared" ref="Z13:AA13" si="29">IFERROR((U13*$J13)/$O13, "Brak wartości")</f>
        <v>Brak wartości</v>
      </c>
      <c r="AA13" s="719" t="str">
        <f t="shared" si="29"/>
        <v>Brak wartości</v>
      </c>
      <c r="AB13" s="719" t="str">
        <f t="shared" si="5"/>
        <v>Brak wartości</v>
      </c>
      <c r="AC13" s="709" t="s">
        <v>450</v>
      </c>
      <c r="AD13" s="710">
        <v>4</v>
      </c>
      <c r="AE13" s="711" t="s">
        <v>8127</v>
      </c>
      <c r="AF13" s="957">
        <v>2</v>
      </c>
      <c r="AG13" s="674" t="s">
        <v>698</v>
      </c>
      <c r="AH13" s="675">
        <v>2</v>
      </c>
      <c r="AI13" s="164" t="s">
        <v>615</v>
      </c>
      <c r="AJ13" s="975">
        <v>2</v>
      </c>
      <c r="AK13" s="976" t="s">
        <v>670</v>
      </c>
      <c r="AL13" s="976">
        <v>2</v>
      </c>
      <c r="AM13" s="165" t="s">
        <v>40</v>
      </c>
      <c r="AN13" s="977"/>
      <c r="AO13" s="679" t="s">
        <v>40</v>
      </c>
      <c r="AP13" s="679"/>
      <c r="AQ13" s="680" t="s">
        <v>40</v>
      </c>
      <c r="AR13" s="715"/>
      <c r="AS13" s="735" t="s">
        <v>40</v>
      </c>
      <c r="AT13" s="974"/>
      <c r="AU13" s="708" t="s">
        <v>40</v>
      </c>
      <c r="AV13" s="694"/>
      <c r="AW13" s="709" t="s">
        <v>40</v>
      </c>
      <c r="AX13" s="710"/>
      <c r="AY13" s="711" t="s">
        <v>40</v>
      </c>
      <c r="AZ13" s="712"/>
      <c r="BA13" s="755"/>
      <c r="BB13" s="755"/>
      <c r="BC13" s="755"/>
      <c r="BD13" s="755"/>
      <c r="BE13" s="755"/>
      <c r="BF13" s="755"/>
      <c r="BG13" s="755"/>
      <c r="BH13" s="755"/>
      <c r="BI13" s="755"/>
      <c r="BJ13" s="755"/>
      <c r="BK13" s="755"/>
      <c r="BL13" s="755"/>
      <c r="BM13" s="755"/>
      <c r="BN13" s="755"/>
      <c r="BO13" s="755"/>
      <c r="BP13" s="755"/>
      <c r="BQ13" s="755"/>
      <c r="BR13" s="755"/>
    </row>
    <row r="14" spans="1:70" ht="12.75">
      <c r="A14" s="857" t="s">
        <v>3305</v>
      </c>
      <c r="B14" s="978" t="s">
        <v>760</v>
      </c>
      <c r="C14" s="715">
        <v>5</v>
      </c>
      <c r="D14" s="979" t="s">
        <v>761</v>
      </c>
      <c r="E14" s="694" t="s">
        <v>4528</v>
      </c>
      <c r="F14" s="694"/>
      <c r="G14" s="18" t="s">
        <v>12676</v>
      </c>
      <c r="H14" s="694">
        <v>5</v>
      </c>
      <c r="I14" s="694">
        <v>0.2</v>
      </c>
      <c r="J14" s="694">
        <v>1</v>
      </c>
      <c r="K14" s="694">
        <v>5</v>
      </c>
      <c r="L14" s="696" t="e">
        <f t="shared" si="0"/>
        <v>#VALUE!</v>
      </c>
      <c r="M14" s="696" t="str">
        <f>IFERROR(VLOOKUP(AC14,Cennik!$A$4:$B45, 2, FALSE()) * AD14 + VLOOKUP(AE14,Cennik!$A$4:$B45, 2, FALSE()) * AF14 + VLOOKUP(AG14,Cennik!$A$4:$B45, 2, FALSE()) * AH14 + VLOOKUP(AI14,Cennik!$A$4:$B45, 2, FALSE()) * AJ14 + VLOOKUP(AK14,Cennik!$A$4:$B45, 2, FALSE()) * AL14 + VLOOKUP(AM14,Cennik!$A$4:$B45, 2, FALSE()) * AN14 + VLOOKUP(AO14,Cennik!$A$4:$B45, 2, FALSE()) * AP14 + VLOOKUP(AQ14,Cennik!$A$4:$B45, 2, FALSE()) * AR14 + VLOOKUP(AS14,Cennik!$A$4:$B45, 2, FALSE()) * AT14 + VLOOKUP(AU14,Cennik!$A$4:$B45, 2, FALSE()) * AV14 + VLOOKUP(AW14,Cennik!$A$4:$B45, 2, FALSE()) * AX14 + VLOOKUP(AY14,Cennik!$A$4:$B45, 2, FALSE()) * AZ14,"Brak wartości")</f>
        <v>Brak wartości</v>
      </c>
      <c r="N14" s="738" t="str">
        <f t="shared" si="1"/>
        <v>Brak</v>
      </c>
      <c r="O14" s="953" t="str">
        <f>IFERROR(VLOOKUP(AC14,Cennik!$A$4:$B45, 2, FALSE()) * AD14 + VLOOKUP(AE14,Cennik!$A$4:$B45, 2, FALSE()) * AF14 + VLOOKUP(AG14,Cennik!$A$4:$B45, 2, FALSE()) * AH14 + VLOOKUP(AI14,Cennik!$A$4:$B45, 2, FALSE()) * AJ14 + VLOOKUP(AK14,Cennik!$A$4:$B45, 2, FALSE()) * AL14 + VLOOKUP(AM14,Cennik!$A$4:$B45, 2, FALSE()) * AN14 + VLOOKUP(AO14,Cennik!$A$4:$B45, 2, FALSE()) * AP14 + VLOOKUP(AQ14,Cennik!$A$4:$B45, 2, FALSE()) * AR14 + VLOOKUP(AS14,Cennik!$A$4:$B45, 2, FALSE()) * AT14 + VLOOKUP(AU14,Cennik!$A$4:$B45, 2, FALSE()) * AV14 + VLOOKUP(AW14,Cennik!$A$4:$B45, 2, FALSE()) * AX14 + VLOOKUP(AY14,Cennik!$A$4:$B45, 2, FALSE()) * AZ14 + VLOOKUP("Stamina",Cennik!$A$4:$B45,2,FALSE()) * K14,"Brak wartości")</f>
        <v>Brak wartości</v>
      </c>
      <c r="P14" s="698">
        <v>4</v>
      </c>
      <c r="Q14" s="697">
        <v>10</v>
      </c>
      <c r="R14" s="865">
        <v>3</v>
      </c>
      <c r="S14" s="939">
        <v>2.5</v>
      </c>
      <c r="T14" s="697">
        <f t="shared" si="19"/>
        <v>40</v>
      </c>
      <c r="U14" s="865">
        <f t="shared" si="7"/>
        <v>12</v>
      </c>
      <c r="V14" s="939">
        <f t="shared" si="8"/>
        <v>10</v>
      </c>
      <c r="W14" s="954">
        <f t="shared" ref="W14:X14" si="30">IFERROR((U14*$J14)/$K14, "Brak wartości")</f>
        <v>2.4</v>
      </c>
      <c r="X14" s="955">
        <f t="shared" si="30"/>
        <v>2</v>
      </c>
      <c r="Y14" s="956">
        <f t="shared" si="3"/>
        <v>8</v>
      </c>
      <c r="Z14" s="955" t="str">
        <f t="shared" ref="Z14:AA14" si="31">IFERROR((U14*$J14)/$O14, "Brak wartości")</f>
        <v>Brak wartości</v>
      </c>
      <c r="AA14" s="719" t="str">
        <f t="shared" si="31"/>
        <v>Brak wartości</v>
      </c>
      <c r="AB14" s="719" t="str">
        <f t="shared" si="5"/>
        <v>Brak wartości</v>
      </c>
      <c r="AC14" s="709" t="s">
        <v>755</v>
      </c>
      <c r="AD14" s="710">
        <v>1</v>
      </c>
      <c r="AE14" s="711" t="s">
        <v>620</v>
      </c>
      <c r="AF14" s="957">
        <v>1</v>
      </c>
      <c r="AG14" s="164" t="s">
        <v>40</v>
      </c>
      <c r="AH14" s="164"/>
      <c r="AI14" s="164" t="s">
        <v>40</v>
      </c>
      <c r="AJ14" s="164"/>
      <c r="AK14" s="164" t="s">
        <v>40</v>
      </c>
      <c r="AL14" s="164"/>
      <c r="AM14" s="165" t="s">
        <v>40</v>
      </c>
      <c r="AN14" s="180"/>
      <c r="AO14" s="679" t="s">
        <v>40</v>
      </c>
      <c r="AP14" s="679"/>
      <c r="AQ14" s="680" t="s">
        <v>40</v>
      </c>
      <c r="AR14" s="715"/>
      <c r="AS14" s="735" t="s">
        <v>40</v>
      </c>
      <c r="AT14" s="974"/>
      <c r="AU14" s="708" t="s">
        <v>40</v>
      </c>
      <c r="AV14" s="694"/>
      <c r="AW14" s="709" t="s">
        <v>40</v>
      </c>
      <c r="AX14" s="710"/>
      <c r="AY14" s="711" t="s">
        <v>40</v>
      </c>
      <c r="AZ14" s="712"/>
      <c r="BA14" s="755"/>
      <c r="BB14" s="755"/>
      <c r="BC14" s="755"/>
      <c r="BD14" s="755"/>
      <c r="BE14" s="755"/>
      <c r="BF14" s="755"/>
      <c r="BG14" s="755"/>
      <c r="BH14" s="755"/>
      <c r="BI14" s="755"/>
      <c r="BJ14" s="755"/>
      <c r="BK14" s="755"/>
      <c r="BL14" s="755"/>
      <c r="BM14" s="755"/>
      <c r="BN14" s="755"/>
      <c r="BO14" s="755"/>
      <c r="BP14" s="755"/>
      <c r="BQ14" s="755"/>
      <c r="BR14" s="755"/>
    </row>
    <row r="15" spans="1:70" ht="12.75">
      <c r="A15" s="857" t="s">
        <v>3305</v>
      </c>
      <c r="B15" s="978" t="s">
        <v>765</v>
      </c>
      <c r="C15" s="715">
        <v>5</v>
      </c>
      <c r="D15" s="979" t="s">
        <v>13614</v>
      </c>
      <c r="E15" s="694" t="s">
        <v>4528</v>
      </c>
      <c r="F15" s="694"/>
      <c r="G15" s="18" t="s">
        <v>12676</v>
      </c>
      <c r="H15" s="694">
        <v>5</v>
      </c>
      <c r="I15" s="694">
        <v>0.2</v>
      </c>
      <c r="J15" s="694">
        <v>1</v>
      </c>
      <c r="K15" s="694">
        <v>5</v>
      </c>
      <c r="L15" s="696" t="e">
        <f t="shared" si="0"/>
        <v>#VALUE!</v>
      </c>
      <c r="M15" s="696" t="str">
        <f>IFERROR(VLOOKUP(AC15,Cennik!$A$4:$B45, 2, FALSE()) * AD15 + VLOOKUP(AE15,Cennik!$A$4:$B45, 2, FALSE()) * AF15 + VLOOKUP(AG15,Cennik!$A$4:$B45, 2, FALSE()) * AH15 + VLOOKUP(AI15,Cennik!$A$4:$B45, 2, FALSE()) * AJ15 + VLOOKUP(AK15,Cennik!$A$4:$B45, 2, FALSE()) * AL15 + VLOOKUP(AM15,Cennik!$A$4:$B45, 2, FALSE()) * AN15 + VLOOKUP(AO15,Cennik!$A$4:$B45, 2, FALSE()) * AP15 + VLOOKUP(AQ15,Cennik!$A$4:$B45, 2, FALSE()) * AR15 + VLOOKUP(AS15,Cennik!$A$4:$B45, 2, FALSE()) * AT15 + VLOOKUP(AU15,Cennik!$A$4:$B45, 2, FALSE()) * AV15 + VLOOKUP(AW15,Cennik!$A$4:$B45, 2, FALSE()) * AX15 + VLOOKUP(AY15,Cennik!$A$4:$B45, 2, FALSE()) * AZ15,"Brak wartości")</f>
        <v>Brak wartości</v>
      </c>
      <c r="N15" s="738" t="str">
        <f t="shared" si="1"/>
        <v>Brak</v>
      </c>
      <c r="O15" s="953" t="str">
        <f>IFERROR(VLOOKUP(AC15,Cennik!$A$4:$B45, 2, FALSE()) * AD15 + VLOOKUP(AE15,Cennik!$A$4:$B45, 2, FALSE()) * AF15 + VLOOKUP(AG15,Cennik!$A$4:$B45, 2, FALSE()) * AH15 + VLOOKUP(AI15,Cennik!$A$4:$B45, 2, FALSE()) * AJ15 + VLOOKUP(AK15,Cennik!$A$4:$B45, 2, FALSE()) * AL15 + VLOOKUP(AM15,Cennik!$A$4:$B45, 2, FALSE()) * AN15 + VLOOKUP(AO15,Cennik!$A$4:$B45, 2, FALSE()) * AP15 + VLOOKUP(AQ15,Cennik!$A$4:$B45, 2, FALSE()) * AR15 + VLOOKUP(AS15,Cennik!$A$4:$B45, 2, FALSE()) * AT15 + VLOOKUP(AU15,Cennik!$A$4:$B45, 2, FALSE()) * AV15 + VLOOKUP(AW15,Cennik!$A$4:$B45, 2, FALSE()) * AX15 + VLOOKUP(AY15,Cennik!$A$4:$B45, 2, FALSE()) * AZ15 + VLOOKUP("Stamina",Cennik!$A$4:$B45,2,FALSE()) * K15,"Brak wartości")</f>
        <v>Brak wartości</v>
      </c>
      <c r="P15" s="698">
        <v>2</v>
      </c>
      <c r="Q15" s="697">
        <v>20</v>
      </c>
      <c r="R15" s="865">
        <v>6</v>
      </c>
      <c r="S15" s="939">
        <v>5</v>
      </c>
      <c r="T15" s="697">
        <f t="shared" si="19"/>
        <v>40</v>
      </c>
      <c r="U15" s="865">
        <f t="shared" si="7"/>
        <v>12</v>
      </c>
      <c r="V15" s="939">
        <f t="shared" si="8"/>
        <v>10</v>
      </c>
      <c r="W15" s="954">
        <f t="shared" ref="W15:X15" si="32">IFERROR((U15*$J15)/$K15, "Brak wartości")</f>
        <v>2.4</v>
      </c>
      <c r="X15" s="955">
        <f t="shared" si="32"/>
        <v>2</v>
      </c>
      <c r="Y15" s="956">
        <f t="shared" si="3"/>
        <v>8</v>
      </c>
      <c r="Z15" s="955" t="str">
        <f t="shared" ref="Z15:AA15" si="33">IFERROR((U15*$J15)/$O15, "Brak wartości")</f>
        <v>Brak wartości</v>
      </c>
      <c r="AA15" s="719" t="str">
        <f t="shared" si="33"/>
        <v>Brak wartości</v>
      </c>
      <c r="AB15" s="719" t="str">
        <f t="shared" si="5"/>
        <v>Brak wartości</v>
      </c>
      <c r="AC15" s="709" t="s">
        <v>755</v>
      </c>
      <c r="AD15" s="710">
        <v>1</v>
      </c>
      <c r="AE15" s="711" t="s">
        <v>587</v>
      </c>
      <c r="AF15" s="957">
        <v>3</v>
      </c>
      <c r="AG15" s="164" t="s">
        <v>40</v>
      </c>
      <c r="AH15" s="164"/>
      <c r="AI15" s="164" t="s">
        <v>40</v>
      </c>
      <c r="AJ15" s="164"/>
      <c r="AK15" s="164" t="s">
        <v>40</v>
      </c>
      <c r="AL15" s="980"/>
      <c r="AM15" s="977" t="s">
        <v>40</v>
      </c>
      <c r="AN15" s="910"/>
      <c r="AO15" s="679" t="s">
        <v>40</v>
      </c>
      <c r="AP15" s="679"/>
      <c r="AQ15" s="680" t="s">
        <v>40</v>
      </c>
      <c r="AR15" s="715"/>
      <c r="AS15" s="735" t="s">
        <v>40</v>
      </c>
      <c r="AT15" s="974"/>
      <c r="AU15" s="708" t="s">
        <v>40</v>
      </c>
      <c r="AV15" s="694"/>
      <c r="AW15" s="709" t="s">
        <v>40</v>
      </c>
      <c r="AX15" s="710"/>
      <c r="AY15" s="711" t="s">
        <v>40</v>
      </c>
      <c r="AZ15" s="712"/>
      <c r="BA15" s="755"/>
      <c r="BB15" s="755"/>
      <c r="BC15" s="755"/>
      <c r="BD15" s="755"/>
      <c r="BE15" s="755"/>
      <c r="BF15" s="755"/>
      <c r="BG15" s="755"/>
      <c r="BH15" s="755"/>
      <c r="BI15" s="755"/>
      <c r="BJ15" s="755"/>
      <c r="BK15" s="755"/>
      <c r="BL15" s="755"/>
      <c r="BM15" s="755"/>
      <c r="BN15" s="755"/>
      <c r="BO15" s="755"/>
      <c r="BP15" s="755"/>
      <c r="BQ15" s="755"/>
      <c r="BR15" s="755"/>
    </row>
    <row r="16" spans="1:70" ht="12.75">
      <c r="A16" s="934"/>
      <c r="B16" s="934"/>
      <c r="C16" s="934"/>
      <c r="D16" s="934"/>
      <c r="E16" s="934"/>
      <c r="F16" s="934"/>
      <c r="G16" s="934"/>
      <c r="H16" s="934"/>
      <c r="I16" s="934"/>
      <c r="J16" s="934"/>
      <c r="K16" s="934"/>
      <c r="L16" s="981"/>
      <c r="M16" s="981"/>
      <c r="N16" s="981"/>
      <c r="O16" s="981"/>
      <c r="P16" s="32"/>
      <c r="Q16" s="29"/>
      <c r="R16" s="30"/>
      <c r="S16" s="31"/>
      <c r="T16" s="29"/>
      <c r="U16" s="30"/>
      <c r="V16" s="31"/>
      <c r="W16" s="934"/>
      <c r="X16" s="934"/>
      <c r="Y16" s="982"/>
      <c r="Z16" s="934"/>
      <c r="AA16" s="983"/>
      <c r="AB16" s="982"/>
      <c r="AC16" s="934"/>
      <c r="AD16" s="934"/>
      <c r="AE16" s="934"/>
      <c r="AF16" s="934"/>
      <c r="AG16" s="934"/>
      <c r="AH16" s="934"/>
      <c r="AI16" s="934"/>
      <c r="AJ16" s="934"/>
      <c r="AK16" s="934"/>
      <c r="AL16" s="934"/>
      <c r="AM16" s="934"/>
      <c r="AN16" s="984"/>
      <c r="AO16" s="934"/>
      <c r="AP16" s="934"/>
      <c r="AQ16" s="934"/>
      <c r="AR16" s="934"/>
      <c r="AS16" s="934"/>
      <c r="AT16" s="934"/>
      <c r="AU16" s="934"/>
      <c r="AV16" s="934"/>
      <c r="AW16" s="934"/>
      <c r="AX16" s="934"/>
      <c r="AY16" s="934"/>
      <c r="AZ16" s="934"/>
      <c r="BA16" s="934"/>
      <c r="BB16" s="934"/>
      <c r="BC16" s="934"/>
      <c r="BD16" s="934"/>
      <c r="BE16" s="934"/>
      <c r="BF16" s="934"/>
      <c r="BG16" s="934"/>
      <c r="BH16" s="934"/>
      <c r="BI16" s="934"/>
      <c r="BJ16" s="934"/>
      <c r="BK16" s="934"/>
      <c r="BL16" s="934"/>
      <c r="BM16" s="934"/>
      <c r="BN16" s="934"/>
      <c r="BO16" s="934"/>
      <c r="BP16" s="934"/>
      <c r="BQ16" s="934"/>
      <c r="BR16" s="934"/>
    </row>
    <row r="17" spans="1:70" ht="12.75">
      <c r="A17" s="985" t="s">
        <v>3269</v>
      </c>
      <c r="B17" s="958" t="s">
        <v>768</v>
      </c>
      <c r="C17" s="715">
        <v>1</v>
      </c>
      <c r="D17" s="986" t="s">
        <v>769</v>
      </c>
      <c r="E17" s="694"/>
      <c r="F17" s="694"/>
      <c r="G17" s="18" t="s">
        <v>12676</v>
      </c>
      <c r="H17" s="694">
        <v>10</v>
      </c>
      <c r="I17" s="694">
        <v>0.1</v>
      </c>
      <c r="J17" s="694">
        <v>4</v>
      </c>
      <c r="K17" s="694">
        <v>5</v>
      </c>
      <c r="L17" s="696" t="e">
        <f t="shared" ref="L17:L22" si="34">O17/J17</f>
        <v>#VALUE!</v>
      </c>
      <c r="M17" s="696" t="str">
        <f>IFERROR(VLOOKUP(AC17,Cennik!$A$4:$B45, 2, FALSE()) * AD17 + VLOOKUP(AE17,Cennik!$A$4:$B45, 2, FALSE()) * AF17 + VLOOKUP(AG17,Cennik!$A$4:$B45, 2, FALSE()) * AH17 + VLOOKUP(AI17,Cennik!$A$4:$B45, 2, FALSE()) * AJ17 + VLOOKUP(AK17,Cennik!$A$4:$B45, 2, FALSE()) * AL17 + VLOOKUP(AM17,Cennik!$A$4:$B45, 2, FALSE()) * AN17 + VLOOKUP(AO17,Cennik!$A$4:$B45, 2, FALSE()) * AP17 + VLOOKUP(AQ17,Cennik!$A$4:$B45, 2, FALSE()) * AR17 + VLOOKUP(AS17,Cennik!$A$4:$B45, 2, FALSE()) * AT17 + VLOOKUP(AU17,Cennik!$A$4:$B45, 2, FALSE()) * AV17 + VLOOKUP(AW17,Cennik!$A$4:$B45, 2, FALSE()) * AX17 + VLOOKUP(AY17,Cennik!$A$4:$B45, 2, FALSE()) * AZ17,"Brak wartości")</f>
        <v>Brak wartości</v>
      </c>
      <c r="N17" s="696" t="s">
        <v>13615</v>
      </c>
      <c r="O17" s="953" t="str">
        <f>IFERROR(VLOOKUP(AC17,Cennik!$A$4:$B45, 2, FALSE()) * AD17 + VLOOKUP(AE17,Cennik!$A$4:$B45, 2, FALSE()) * AF17 + VLOOKUP(AG17,Cennik!$A$4:$B45, 2, FALSE()) * AH17 + VLOOKUP(AI17,Cennik!$A$4:$B45, 2, FALSE()) * AJ17 + VLOOKUP(AK17,Cennik!$A$4:$B45, 2, FALSE()) * AL17 + VLOOKUP(AM17,Cennik!$A$4:$B45, 2, FALSE()) * AN17 + VLOOKUP(AO17,Cennik!$A$4:$B45, 2, FALSE()) * AP17 + VLOOKUP(AQ17,Cennik!$A$4:$B45, 2, FALSE()) * AR17 + VLOOKUP(AS17,Cennik!$A$4:$B45, 2, FALSE()) * AT17 + VLOOKUP(AU17,Cennik!$A$4:$B45, 2, FALSE()) * AV17 + VLOOKUP(AW17,Cennik!$A$4:$B45, 2, FALSE()) * AX17 + VLOOKUP(AY17,Cennik!$A$4:$B45, 2, FALSE()) * AZ17 + VLOOKUP("Stamina",Cennik!$A$4:$B45,2,FALSE()) * K17,"Brak wartości")</f>
        <v>Brak wartości</v>
      </c>
      <c r="P17" s="698">
        <v>1</v>
      </c>
      <c r="Q17" s="697">
        <v>0</v>
      </c>
      <c r="R17" s="865">
        <v>0</v>
      </c>
      <c r="S17" s="939">
        <v>15</v>
      </c>
      <c r="T17" s="697">
        <f>P17*Q17</f>
        <v>0</v>
      </c>
      <c r="U17" s="865">
        <f>P17*R17</f>
        <v>0</v>
      </c>
      <c r="V17" s="939">
        <f>P17*S17</f>
        <v>15</v>
      </c>
      <c r="W17" s="954">
        <f t="shared" ref="W17:X17" si="35">IFERROR((U17*$J17)/$K17, "Brak wartości")</f>
        <v>0</v>
      </c>
      <c r="X17" s="955">
        <f t="shared" si="35"/>
        <v>12</v>
      </c>
      <c r="Y17" s="956">
        <f t="shared" ref="Y17:Y22" si="36">IFERROR((T17*$J17)/$K17, "Brak wartości")</f>
        <v>0</v>
      </c>
      <c r="Z17" s="955" t="str">
        <f t="shared" ref="Z17:AA17" si="37">IFERROR((U17*$J17)/$O17, "Brak wartości")</f>
        <v>Brak wartości</v>
      </c>
      <c r="AA17" s="719" t="str">
        <f t="shared" si="37"/>
        <v>Brak wartości</v>
      </c>
      <c r="AB17" s="719" t="str">
        <f t="shared" ref="AB17:AB22" si="38">IFERROR((T17*$J17)/$O17, "Brak wartości")</f>
        <v>Brak wartości</v>
      </c>
      <c r="AC17" s="709" t="s">
        <v>587</v>
      </c>
      <c r="AD17" s="710">
        <v>4</v>
      </c>
      <c r="AE17" s="709" t="s">
        <v>807</v>
      </c>
      <c r="AF17" s="710">
        <v>1</v>
      </c>
      <c r="AG17" s="730" t="s">
        <v>40</v>
      </c>
      <c r="AH17" s="675"/>
      <c r="AI17" s="730" t="s">
        <v>40</v>
      </c>
      <c r="AJ17" s="731"/>
      <c r="AK17" s="695" t="s">
        <v>40</v>
      </c>
      <c r="AL17" s="695"/>
      <c r="AM17" s="733" t="s">
        <v>40</v>
      </c>
      <c r="AN17" s="734"/>
      <c r="AO17" s="736" t="s">
        <v>40</v>
      </c>
      <c r="AP17" s="725"/>
      <c r="AQ17" s="706" t="s">
        <v>40</v>
      </c>
      <c r="AR17" s="715"/>
      <c r="AS17" s="735" t="s">
        <v>40</v>
      </c>
      <c r="AT17" s="707"/>
      <c r="AU17" s="708" t="s">
        <v>40</v>
      </c>
      <c r="AV17" s="694"/>
      <c r="AW17" s="709" t="s">
        <v>40</v>
      </c>
      <c r="AX17" s="710"/>
      <c r="AY17" s="711" t="s">
        <v>40</v>
      </c>
      <c r="AZ17" s="712"/>
      <c r="BA17" s="755"/>
      <c r="BB17" s="755"/>
      <c r="BC17" s="755"/>
      <c r="BD17" s="755"/>
      <c r="BE17" s="755"/>
      <c r="BF17" s="755"/>
      <c r="BG17" s="755"/>
      <c r="BH17" s="755"/>
      <c r="BI17" s="755"/>
      <c r="BJ17" s="755"/>
      <c r="BK17" s="755"/>
      <c r="BL17" s="755"/>
      <c r="BM17" s="755"/>
      <c r="BN17" s="755"/>
      <c r="BO17" s="755"/>
      <c r="BP17" s="755"/>
      <c r="BQ17" s="755"/>
      <c r="BR17" s="755"/>
    </row>
    <row r="18" spans="1:70" ht="12.75">
      <c r="A18" s="985" t="s">
        <v>3269</v>
      </c>
      <c r="B18" s="987" t="s">
        <v>775</v>
      </c>
      <c r="C18" s="988">
        <v>1</v>
      </c>
      <c r="D18" s="737" t="s">
        <v>775</v>
      </c>
      <c r="E18" s="694"/>
      <c r="F18" s="917"/>
      <c r="G18" s="18" t="s">
        <v>12676</v>
      </c>
      <c r="H18" s="737">
        <v>10</v>
      </c>
      <c r="I18" s="694">
        <v>0.1</v>
      </c>
      <c r="J18" s="737">
        <v>1</v>
      </c>
      <c r="K18" s="737">
        <v>5</v>
      </c>
      <c r="L18" s="696" t="e">
        <f t="shared" si="34"/>
        <v>#VALUE!</v>
      </c>
      <c r="M18" s="696" t="str">
        <f>IFERROR(VLOOKUP(AC18,Cennik!$A$4:$B45, 2, FALSE()) * AD18 + VLOOKUP(AE18,Cennik!$A$4:$B45, 2, FALSE()) * AF18 + VLOOKUP(AG18,Cennik!$A$4:$B45, 2, FALSE()) * AH18 + VLOOKUP(AI18,Cennik!$A$4:$B45, 2, FALSE()) * AJ18 + VLOOKUP(AK18,Cennik!$A$4:$B45, 2, FALSE()) * AL18 + VLOOKUP(AM18,Cennik!$A$4:$B45, 2, FALSE()) * AN18 + VLOOKUP(AO18,Cennik!$A$4:$B45, 2, FALSE()) * AP18 + VLOOKUP(AQ18,Cennik!$A$4:$B45, 2, FALSE()) * AR18 + VLOOKUP(AS18,Cennik!$A$4:$B45, 2, FALSE()) * AT18 + VLOOKUP(AU18,Cennik!$A$4:$B45, 2, FALSE()) * AV18 + VLOOKUP(AW18,Cennik!$A$4:$B45, 2, FALSE()) * AX18 + VLOOKUP(AY18,Cennik!$A$4:$B45, 2, FALSE()) * AZ18,"Brak wartości")</f>
        <v>Brak wartości</v>
      </c>
      <c r="N18" s="696" t="s">
        <v>13615</v>
      </c>
      <c r="O18" s="953" t="str">
        <f>IFERROR(VLOOKUP(AC18,Cennik!$A$4:$B45, 2, FALSE()) * AD18 + VLOOKUP(AE18,Cennik!$A$4:$B45, 2, FALSE()) * AF18 + VLOOKUP(AG18,Cennik!$A$4:$B45, 2, FALSE()) * AH18 + VLOOKUP(AI18,Cennik!$A$4:$B45, 2, FALSE()) * AJ18 + VLOOKUP(AK18,Cennik!$A$4:$B45, 2, FALSE()) * AL18 + VLOOKUP(AM18,Cennik!$A$4:$B45, 2, FALSE()) * AN18 + VLOOKUP(AO18,Cennik!$A$4:$B45, 2, FALSE()) * AP18 + VLOOKUP(AQ18,Cennik!$A$4:$B45, 2, FALSE()) * AR18 + VLOOKUP(AS18,Cennik!$A$4:$B45, 2, FALSE()) * AT18 + VLOOKUP(AU18,Cennik!$A$4:$B45, 2, FALSE()) * AV18 + VLOOKUP(AW18,Cennik!$A$4:$B45, 2, FALSE()) * AX18 + VLOOKUP(AY18,Cennik!$A$4:$B45, 2, FALSE()) * AZ18 + VLOOKUP("Stamina",Cennik!$A$4:$B45,2,FALSE()) * K18,"Brak wartości")</f>
        <v>Brak wartości</v>
      </c>
      <c r="P18" s="698" t="s">
        <v>48</v>
      </c>
      <c r="Q18" s="697" t="s">
        <v>48</v>
      </c>
      <c r="R18" s="865" t="s">
        <v>48</v>
      </c>
      <c r="S18" s="939" t="s">
        <v>48</v>
      </c>
      <c r="T18" s="697" t="s">
        <v>48</v>
      </c>
      <c r="U18" s="865" t="s">
        <v>48</v>
      </c>
      <c r="V18" s="939" t="s">
        <v>48</v>
      </c>
      <c r="W18" s="954" t="str">
        <f t="shared" ref="W18:X18" si="39">IFERROR((U18*$J18)/$K18, "Brak wartości")</f>
        <v>Brak wartości</v>
      </c>
      <c r="X18" s="955" t="str">
        <f t="shared" si="39"/>
        <v>Brak wartości</v>
      </c>
      <c r="Y18" s="956" t="str">
        <f t="shared" si="36"/>
        <v>Brak wartości</v>
      </c>
      <c r="Z18" s="955" t="str">
        <f t="shared" ref="Z18:AA18" si="40">IFERROR((U18*$J18)/$O18, "Brak wartości")</f>
        <v>Brak wartości</v>
      </c>
      <c r="AA18" s="719" t="str">
        <f t="shared" si="40"/>
        <v>Brak wartości</v>
      </c>
      <c r="AB18" s="719" t="str">
        <f t="shared" si="38"/>
        <v>Brak wartości</v>
      </c>
      <c r="AC18" s="709" t="s">
        <v>587</v>
      </c>
      <c r="AD18" s="710">
        <v>1</v>
      </c>
      <c r="AE18" s="709" t="s">
        <v>807</v>
      </c>
      <c r="AF18" s="710">
        <v>1</v>
      </c>
      <c r="AG18" s="730" t="s">
        <v>40</v>
      </c>
      <c r="AH18" s="675"/>
      <c r="AI18" s="730" t="s">
        <v>40</v>
      </c>
      <c r="AJ18" s="731"/>
      <c r="AK18" s="695" t="s">
        <v>40</v>
      </c>
      <c r="AL18" s="695"/>
      <c r="AM18" s="733" t="s">
        <v>40</v>
      </c>
      <c r="AN18" s="734"/>
      <c r="AO18" s="736" t="s">
        <v>40</v>
      </c>
      <c r="AP18" s="725"/>
      <c r="AQ18" s="706" t="s">
        <v>40</v>
      </c>
      <c r="AR18" s="715"/>
      <c r="AS18" s="735" t="s">
        <v>40</v>
      </c>
      <c r="AT18" s="707"/>
      <c r="AU18" s="708" t="s">
        <v>40</v>
      </c>
      <c r="AV18" s="694"/>
      <c r="AW18" s="709" t="s">
        <v>40</v>
      </c>
      <c r="AX18" s="710"/>
      <c r="AY18" s="711" t="s">
        <v>40</v>
      </c>
      <c r="AZ18" s="712"/>
      <c r="BA18" s="795"/>
      <c r="BB18" s="795"/>
      <c r="BC18" s="795"/>
      <c r="BD18" s="795"/>
      <c r="BE18" s="795"/>
      <c r="BF18" s="795"/>
      <c r="BG18" s="795"/>
      <c r="BH18" s="795"/>
      <c r="BI18" s="795"/>
      <c r="BJ18" s="795"/>
      <c r="BK18" s="795"/>
      <c r="BL18" s="795"/>
      <c r="BM18" s="795"/>
      <c r="BN18" s="795"/>
      <c r="BO18" s="795"/>
      <c r="BP18" s="795"/>
      <c r="BQ18" s="795"/>
      <c r="BR18" s="795"/>
    </row>
    <row r="19" spans="1:70" ht="12.75">
      <c r="A19" s="985" t="s">
        <v>3269</v>
      </c>
      <c r="B19" s="987" t="s">
        <v>782</v>
      </c>
      <c r="C19" s="988">
        <v>1</v>
      </c>
      <c r="D19" s="737" t="s">
        <v>783</v>
      </c>
      <c r="E19" s="694"/>
      <c r="F19" s="917"/>
      <c r="G19" s="18" t="s">
        <v>12676</v>
      </c>
      <c r="H19" s="737">
        <v>10</v>
      </c>
      <c r="I19" s="694">
        <v>0.1</v>
      </c>
      <c r="J19" s="737">
        <v>1</v>
      </c>
      <c r="K19" s="737">
        <v>5</v>
      </c>
      <c r="L19" s="696" t="e">
        <f t="shared" si="34"/>
        <v>#VALUE!</v>
      </c>
      <c r="M19" s="696" t="str">
        <f>IFERROR(VLOOKUP(AC19,Cennik!$A$4:$B45, 2, FALSE()) * AD19 + VLOOKUP(AE19,Cennik!$A$4:$B45, 2, FALSE()) * AF19 + VLOOKUP(AG19,Cennik!$A$4:$B45, 2, FALSE()) * AH19 + VLOOKUP(AI19,Cennik!$A$4:$B45, 2, FALSE()) * AJ19 + VLOOKUP(AK19,Cennik!$A$4:$B45, 2, FALSE()) * AL19 + VLOOKUP(AM19,Cennik!$A$4:$B45, 2, FALSE()) * AN19 + VLOOKUP(AO19,Cennik!$A$4:$B45, 2, FALSE()) * AP19 + VLOOKUP(AQ19,Cennik!$A$4:$B45, 2, FALSE()) * AR19 + VLOOKUP(AS19,Cennik!$A$4:$B45, 2, FALSE()) * AT19 + VLOOKUP(AU19,Cennik!$A$4:$B45, 2, FALSE()) * AV19 + VLOOKUP(AW19,Cennik!$A$4:$B45, 2, FALSE()) * AX19 + VLOOKUP(AY19,Cennik!$A$4:$B45, 2, FALSE()) * AZ19,"Brak wartości")</f>
        <v>Brak wartości</v>
      </c>
      <c r="N19" s="696" t="s">
        <v>13615</v>
      </c>
      <c r="O19" s="953" t="str">
        <f>IFERROR(VLOOKUP(AC19,Cennik!$A$4:$B45, 2, FALSE()) * AD19 + VLOOKUP(AE19,Cennik!$A$4:$B45, 2, FALSE()) * AF19 + VLOOKUP(AG19,Cennik!$A$4:$B45, 2, FALSE()) * AH19 + VLOOKUP(AI19,Cennik!$A$4:$B45, 2, FALSE()) * AJ19 + VLOOKUP(AK19,Cennik!$A$4:$B45, 2, FALSE()) * AL19 + VLOOKUP(AM19,Cennik!$A$4:$B45, 2, FALSE()) * AN19 + VLOOKUP(AO19,Cennik!$A$4:$B45, 2, FALSE()) * AP19 + VLOOKUP(AQ19,Cennik!$A$4:$B45, 2, FALSE()) * AR19 + VLOOKUP(AS19,Cennik!$A$4:$B45, 2, FALSE()) * AT19 + VLOOKUP(AU19,Cennik!$A$4:$B45, 2, FALSE()) * AV19 + VLOOKUP(AW19,Cennik!$A$4:$B45, 2, FALSE()) * AX19 + VLOOKUP(AY19,Cennik!$A$4:$B45, 2, FALSE()) * AZ19 + VLOOKUP("Stamina",Cennik!$A$4:$B45,2,FALSE()) * K19,"Brak wartości")</f>
        <v>Brak wartości</v>
      </c>
      <c r="P19" s="698" t="s">
        <v>48</v>
      </c>
      <c r="Q19" s="697" t="s">
        <v>48</v>
      </c>
      <c r="R19" s="865" t="s">
        <v>48</v>
      </c>
      <c r="S19" s="939" t="s">
        <v>48</v>
      </c>
      <c r="T19" s="697" t="s">
        <v>48</v>
      </c>
      <c r="U19" s="865" t="s">
        <v>48</v>
      </c>
      <c r="V19" s="939" t="s">
        <v>48</v>
      </c>
      <c r="W19" s="954" t="str">
        <f t="shared" ref="W19:X19" si="41">IFERROR((U19*$J19)/$K19, "Brak wartości")</f>
        <v>Brak wartości</v>
      </c>
      <c r="X19" s="955" t="str">
        <f t="shared" si="41"/>
        <v>Brak wartości</v>
      </c>
      <c r="Y19" s="956" t="str">
        <f t="shared" si="36"/>
        <v>Brak wartości</v>
      </c>
      <c r="Z19" s="955" t="str">
        <f t="shared" ref="Z19:AA19" si="42">IFERROR((U19*$J19)/$O19, "Brak wartości")</f>
        <v>Brak wartości</v>
      </c>
      <c r="AA19" s="719" t="str">
        <f t="shared" si="42"/>
        <v>Brak wartości</v>
      </c>
      <c r="AB19" s="719" t="str">
        <f t="shared" si="38"/>
        <v>Brak wartości</v>
      </c>
      <c r="AC19" s="709" t="s">
        <v>587</v>
      </c>
      <c r="AD19" s="710">
        <v>1</v>
      </c>
      <c r="AE19" s="709" t="s">
        <v>807</v>
      </c>
      <c r="AF19" s="710">
        <v>1</v>
      </c>
      <c r="AG19" s="730" t="s">
        <v>40</v>
      </c>
      <c r="AH19" s="675"/>
      <c r="AI19" s="730" t="s">
        <v>40</v>
      </c>
      <c r="AJ19" s="731"/>
      <c r="AK19" s="695" t="s">
        <v>40</v>
      </c>
      <c r="AL19" s="695"/>
      <c r="AM19" s="733" t="s">
        <v>40</v>
      </c>
      <c r="AN19" s="734"/>
      <c r="AO19" s="736" t="s">
        <v>40</v>
      </c>
      <c r="AP19" s="725"/>
      <c r="AQ19" s="706" t="s">
        <v>40</v>
      </c>
      <c r="AR19" s="715"/>
      <c r="AS19" s="735" t="s">
        <v>40</v>
      </c>
      <c r="AT19" s="707"/>
      <c r="AU19" s="708" t="s">
        <v>40</v>
      </c>
      <c r="AV19" s="694"/>
      <c r="AW19" s="709" t="s">
        <v>40</v>
      </c>
      <c r="AX19" s="710"/>
      <c r="AY19" s="711" t="s">
        <v>40</v>
      </c>
      <c r="AZ19" s="712"/>
      <c r="BA19" s="795"/>
      <c r="BB19" s="795"/>
      <c r="BC19" s="795"/>
      <c r="BD19" s="795"/>
      <c r="BE19" s="795"/>
      <c r="BF19" s="795"/>
      <c r="BG19" s="795"/>
      <c r="BH19" s="795"/>
      <c r="BI19" s="795"/>
      <c r="BJ19" s="795"/>
      <c r="BK19" s="795"/>
      <c r="BL19" s="795"/>
      <c r="BM19" s="795"/>
      <c r="BN19" s="795"/>
      <c r="BO19" s="795"/>
      <c r="BP19" s="795"/>
      <c r="BQ19" s="795"/>
      <c r="BR19" s="795"/>
    </row>
    <row r="20" spans="1:70" ht="12.75">
      <c r="A20" s="985" t="s">
        <v>3269</v>
      </c>
      <c r="B20" s="989" t="s">
        <v>787</v>
      </c>
      <c r="C20" s="988">
        <v>2</v>
      </c>
      <c r="D20" s="990" t="s">
        <v>788</v>
      </c>
      <c r="E20" s="694"/>
      <c r="F20" s="917"/>
      <c r="G20" s="18" t="s">
        <v>12676</v>
      </c>
      <c r="H20" s="737">
        <v>10</v>
      </c>
      <c r="I20" s="694">
        <v>0.1</v>
      </c>
      <c r="J20" s="737">
        <v>4</v>
      </c>
      <c r="K20" s="737">
        <v>10</v>
      </c>
      <c r="L20" s="696" t="e">
        <f t="shared" si="34"/>
        <v>#VALUE!</v>
      </c>
      <c r="M20" s="696" t="str">
        <f>IFERROR(VLOOKUP(AC20,Cennik!$A$4:$B45, 2, FALSE()) * AD20 + VLOOKUP(AE20,Cennik!$A$4:$B45, 2, FALSE()) * AF20 + VLOOKUP(AG20,Cennik!$A$4:$B45, 2, FALSE()) * AH20 + VLOOKUP(AI20,Cennik!$A$4:$B45, 2, FALSE()) * AJ20 + VLOOKUP(AK20,Cennik!$A$4:$B45, 2, FALSE()) * AL20 + VLOOKUP(AM20,Cennik!$A$4:$B45, 2, FALSE()) * AN20 + VLOOKUP(AO20,Cennik!$A$4:$B45, 2, FALSE()) * AP20 + VLOOKUP(AQ20,Cennik!$A$4:$B45, 2, FALSE()) * AR20 + VLOOKUP(AS20,Cennik!$A$4:$B45, 2, FALSE()) * AT20 + VLOOKUP(AU20,Cennik!$A$4:$B45, 2, FALSE()) * AV20 + VLOOKUP(AW20,Cennik!$A$4:$B45, 2, FALSE()) * AX20 + VLOOKUP(AY20,Cennik!$A$4:$B45, 2, FALSE()) * AZ20,"Brak wartości")</f>
        <v>Brak wartości</v>
      </c>
      <c r="N20" s="696" t="s">
        <v>13615</v>
      </c>
      <c r="O20" s="953" t="str">
        <f>IFERROR(VLOOKUP(AC20,Cennik!$A$4:$B45, 2, FALSE()) * AD20 + VLOOKUP(AE20,Cennik!$A$4:$B45, 2, FALSE()) * AF20 + VLOOKUP(AG20,Cennik!$A$4:$B45, 2, FALSE()) * AH20 + VLOOKUP(AI20,Cennik!$A$4:$B45, 2, FALSE()) * AJ20 + VLOOKUP(AK20,Cennik!$A$4:$B45, 2, FALSE()) * AL20 + VLOOKUP(AM20,Cennik!$A$4:$B45, 2, FALSE()) * AN20 + VLOOKUP(AO20,Cennik!$A$4:$B45, 2, FALSE()) * AP20 + VLOOKUP(AQ20,Cennik!$A$4:$B45, 2, FALSE()) * AR20 + VLOOKUP(AS20,Cennik!$A$4:$B45, 2, FALSE()) * AT20 + VLOOKUP(AU20,Cennik!$A$4:$B45, 2, FALSE()) * AV20 + VLOOKUP(AW20,Cennik!$A$4:$B45, 2, FALSE()) * AX20 + VLOOKUP(AY20,Cennik!$A$4:$B45, 2, FALSE()) * AZ20 + VLOOKUP("Stamina",Cennik!$A$4:$B45,2,FALSE()) * K20,"Brak wartości")</f>
        <v>Brak wartości</v>
      </c>
      <c r="P20" s="991">
        <v>1</v>
      </c>
      <c r="Q20" s="697">
        <v>0</v>
      </c>
      <c r="R20" s="865">
        <v>0</v>
      </c>
      <c r="S20" s="992">
        <v>25</v>
      </c>
      <c r="T20" s="697">
        <f t="shared" ref="T20:T22" si="43">P20*Q20</f>
        <v>0</v>
      </c>
      <c r="U20" s="865">
        <f t="shared" ref="U20:U22" si="44">P20*R20</f>
        <v>0</v>
      </c>
      <c r="V20" s="939">
        <f t="shared" ref="V20:V22" si="45">P20*S20</f>
        <v>25</v>
      </c>
      <c r="W20" s="954">
        <f t="shared" ref="W20:X20" si="46">IFERROR((U20*$J20)/$K20, "Brak wartości")</f>
        <v>0</v>
      </c>
      <c r="X20" s="955">
        <f t="shared" si="46"/>
        <v>10</v>
      </c>
      <c r="Y20" s="956">
        <f t="shared" si="36"/>
        <v>0</v>
      </c>
      <c r="Z20" s="955" t="str">
        <f t="shared" ref="Z20:AA20" si="47">IFERROR((U20*$J20)/$O20, "Brak wartości")</f>
        <v>Brak wartości</v>
      </c>
      <c r="AA20" s="719" t="str">
        <f t="shared" si="47"/>
        <v>Brak wartości</v>
      </c>
      <c r="AB20" s="719" t="str">
        <f t="shared" si="38"/>
        <v>Brak wartości</v>
      </c>
      <c r="AC20" s="709" t="s">
        <v>587</v>
      </c>
      <c r="AD20" s="710">
        <v>4</v>
      </c>
      <c r="AE20" s="709" t="s">
        <v>807</v>
      </c>
      <c r="AF20" s="710">
        <v>1</v>
      </c>
      <c r="AG20" s="730" t="s">
        <v>582</v>
      </c>
      <c r="AH20" s="675">
        <v>1</v>
      </c>
      <c r="AI20" s="730" t="s">
        <v>40</v>
      </c>
      <c r="AJ20" s="731"/>
      <c r="AK20" s="695" t="s">
        <v>40</v>
      </c>
      <c r="AL20" s="695"/>
      <c r="AM20" s="733" t="s">
        <v>40</v>
      </c>
      <c r="AN20" s="734"/>
      <c r="AO20" s="736" t="s">
        <v>40</v>
      </c>
      <c r="AP20" s="725"/>
      <c r="AQ20" s="706" t="s">
        <v>40</v>
      </c>
      <c r="AR20" s="715"/>
      <c r="AS20" s="735" t="s">
        <v>40</v>
      </c>
      <c r="AT20" s="707"/>
      <c r="AU20" s="708" t="s">
        <v>40</v>
      </c>
      <c r="AV20" s="694"/>
      <c r="AW20" s="709" t="s">
        <v>40</v>
      </c>
      <c r="AX20" s="710"/>
      <c r="AY20" s="711" t="s">
        <v>40</v>
      </c>
      <c r="AZ20" s="712"/>
      <c r="BA20" s="795"/>
      <c r="BB20" s="795"/>
      <c r="BC20" s="795"/>
      <c r="BD20" s="795"/>
      <c r="BE20" s="795"/>
      <c r="BF20" s="795"/>
      <c r="BG20" s="795"/>
      <c r="BH20" s="795"/>
      <c r="BI20" s="795"/>
      <c r="BJ20" s="795"/>
      <c r="BK20" s="795"/>
      <c r="BL20" s="795"/>
      <c r="BM20" s="795"/>
      <c r="BN20" s="795"/>
      <c r="BO20" s="795"/>
      <c r="BP20" s="795"/>
      <c r="BQ20" s="795"/>
      <c r="BR20" s="795"/>
    </row>
    <row r="21" spans="1:70" ht="12.75">
      <c r="A21" s="985" t="s">
        <v>3269</v>
      </c>
      <c r="B21" s="989" t="s">
        <v>792</v>
      </c>
      <c r="C21" s="988">
        <v>2</v>
      </c>
      <c r="D21" s="990" t="s">
        <v>793</v>
      </c>
      <c r="E21" s="694"/>
      <c r="F21" s="917"/>
      <c r="G21" s="18" t="s">
        <v>12676</v>
      </c>
      <c r="H21" s="737">
        <v>10</v>
      </c>
      <c r="I21" s="694">
        <v>0.1</v>
      </c>
      <c r="J21" s="737">
        <v>4</v>
      </c>
      <c r="K21" s="737">
        <v>10</v>
      </c>
      <c r="L21" s="696" t="e">
        <f t="shared" si="34"/>
        <v>#VALUE!</v>
      </c>
      <c r="M21" s="696" t="str">
        <f>IFERROR(VLOOKUP(AC21,Cennik!$A$4:$B45, 2, FALSE()) * AD21 + VLOOKUP(AE21,Cennik!$A$4:$B45, 2, FALSE()) * AF21 + VLOOKUP(AG21,Cennik!$A$4:$B45, 2, FALSE()) * AH21 + VLOOKUP(AI21,Cennik!$A$4:$B45, 2, FALSE()) * AJ21 + VLOOKUP(AK21,Cennik!$A$4:$B45, 2, FALSE()) * AL21 + VLOOKUP(AM21,Cennik!$A$4:$B45, 2, FALSE()) * AN21 + VLOOKUP(AO21,Cennik!$A$4:$B45, 2, FALSE()) * AP21 + VLOOKUP(AQ21,Cennik!$A$4:$B45, 2, FALSE()) * AR21 + VLOOKUP(AS21,Cennik!$A$4:$B45, 2, FALSE()) * AT21 + VLOOKUP(AU21,Cennik!$A$4:$B45, 2, FALSE()) * AV21 + VLOOKUP(AW21,Cennik!$A$4:$B45, 2, FALSE()) * AX21 + VLOOKUP(AY21,Cennik!$A$4:$B45, 2, FALSE()) * AZ21,"Brak wartości")</f>
        <v>Brak wartości</v>
      </c>
      <c r="N21" s="696" t="s">
        <v>13615</v>
      </c>
      <c r="O21" s="953" t="str">
        <f>IFERROR(VLOOKUP(AC21,Cennik!$A$4:$B45, 2, FALSE()) * AD21 + VLOOKUP(AE21,Cennik!$A$4:$B45, 2, FALSE()) * AF21 + VLOOKUP(AG21,Cennik!$A$4:$B45, 2, FALSE()) * AH21 + VLOOKUP(AI21,Cennik!$A$4:$B45, 2, FALSE()) * AJ21 + VLOOKUP(AK21,Cennik!$A$4:$B45, 2, FALSE()) * AL21 + VLOOKUP(AM21,Cennik!$A$4:$B45, 2, FALSE()) * AN21 + VLOOKUP(AO21,Cennik!$A$4:$B45, 2, FALSE()) * AP21 + VLOOKUP(AQ21,Cennik!$A$4:$B45, 2, FALSE()) * AR21 + VLOOKUP(AS21,Cennik!$A$4:$B45, 2, FALSE()) * AT21 + VLOOKUP(AU21,Cennik!$A$4:$B45, 2, FALSE()) * AV21 + VLOOKUP(AW21,Cennik!$A$4:$B45, 2, FALSE()) * AX21 + VLOOKUP(AY21,Cennik!$A$4:$B45, 2, FALSE()) * AZ21 + VLOOKUP("Stamina",Cennik!$A$4:$B45,2,FALSE()) * K21,"Brak wartości")</f>
        <v>Brak wartości</v>
      </c>
      <c r="P21" s="991">
        <v>1</v>
      </c>
      <c r="Q21" s="697">
        <v>0</v>
      </c>
      <c r="R21" s="865">
        <v>0</v>
      </c>
      <c r="S21" s="992">
        <v>25</v>
      </c>
      <c r="T21" s="697">
        <f t="shared" si="43"/>
        <v>0</v>
      </c>
      <c r="U21" s="865">
        <f t="shared" si="44"/>
        <v>0</v>
      </c>
      <c r="V21" s="939">
        <f t="shared" si="45"/>
        <v>25</v>
      </c>
      <c r="W21" s="954">
        <f t="shared" ref="W21:X21" si="48">IFERROR((U21*$J21)/$K21, "Brak wartości")</f>
        <v>0</v>
      </c>
      <c r="X21" s="955">
        <f t="shared" si="48"/>
        <v>10</v>
      </c>
      <c r="Y21" s="956">
        <f t="shared" si="36"/>
        <v>0</v>
      </c>
      <c r="Z21" s="955" t="str">
        <f t="shared" ref="Z21:AA21" si="49">IFERROR((U21*$J21)/$O21, "Brak wartości")</f>
        <v>Brak wartości</v>
      </c>
      <c r="AA21" s="719" t="str">
        <f t="shared" si="49"/>
        <v>Brak wartości</v>
      </c>
      <c r="AB21" s="719" t="str">
        <f t="shared" si="38"/>
        <v>Brak wartości</v>
      </c>
      <c r="AC21" s="709" t="s">
        <v>587</v>
      </c>
      <c r="AD21" s="710">
        <v>4</v>
      </c>
      <c r="AE21" s="709" t="s">
        <v>807</v>
      </c>
      <c r="AF21" s="710">
        <v>1</v>
      </c>
      <c r="AG21" s="730" t="s">
        <v>650</v>
      </c>
      <c r="AH21" s="675">
        <v>1</v>
      </c>
      <c r="AI21" s="730" t="s">
        <v>40</v>
      </c>
      <c r="AJ21" s="731"/>
      <c r="AK21" s="695" t="s">
        <v>40</v>
      </c>
      <c r="AL21" s="695"/>
      <c r="AM21" s="733" t="s">
        <v>40</v>
      </c>
      <c r="AN21" s="734"/>
      <c r="AO21" s="736" t="s">
        <v>40</v>
      </c>
      <c r="AP21" s="725"/>
      <c r="AQ21" s="706" t="s">
        <v>40</v>
      </c>
      <c r="AR21" s="715"/>
      <c r="AS21" s="735" t="s">
        <v>40</v>
      </c>
      <c r="AT21" s="707"/>
      <c r="AU21" s="708" t="s">
        <v>40</v>
      </c>
      <c r="AV21" s="694"/>
      <c r="AW21" s="709" t="s">
        <v>40</v>
      </c>
      <c r="AX21" s="710"/>
      <c r="AY21" s="711" t="s">
        <v>40</v>
      </c>
      <c r="AZ21" s="712"/>
      <c r="BA21" s="795"/>
      <c r="BB21" s="795"/>
      <c r="BC21" s="795"/>
      <c r="BD21" s="795"/>
      <c r="BE21" s="795"/>
      <c r="BF21" s="795"/>
      <c r="BG21" s="795"/>
      <c r="BH21" s="795"/>
      <c r="BI21" s="795"/>
      <c r="BJ21" s="795"/>
      <c r="BK21" s="795"/>
      <c r="BL21" s="795"/>
      <c r="BM21" s="795"/>
      <c r="BN21" s="795"/>
      <c r="BO21" s="795"/>
      <c r="BP21" s="795"/>
      <c r="BQ21" s="795"/>
      <c r="BR21" s="795"/>
    </row>
    <row r="22" spans="1:70" ht="12.75">
      <c r="A22" s="985" t="s">
        <v>3269</v>
      </c>
      <c r="B22" s="993" t="s">
        <v>797</v>
      </c>
      <c r="C22" s="988">
        <v>3</v>
      </c>
      <c r="D22" s="990" t="s">
        <v>798</v>
      </c>
      <c r="E22" s="694"/>
      <c r="F22" s="917"/>
      <c r="G22" s="5" t="s">
        <v>12676</v>
      </c>
      <c r="H22" s="737">
        <v>10</v>
      </c>
      <c r="I22" s="737">
        <v>0.1</v>
      </c>
      <c r="J22" s="737">
        <v>4</v>
      </c>
      <c r="K22" s="737">
        <v>15</v>
      </c>
      <c r="L22" s="696" t="e">
        <f t="shared" si="34"/>
        <v>#VALUE!</v>
      </c>
      <c r="M22" s="994" t="str">
        <f>IFERROR(VLOOKUP(AC22,Cennik!$A$4:$B45, 2, FALSE()) * AD22 + VLOOKUP(AE22,Cennik!$A$4:$B45, 2, FALSE()) * AF22 + VLOOKUP(AG22,Cennik!$A$4:$B45, 2, FALSE()) * AH22 + VLOOKUP(AI22,Cennik!$A$4:$B45, 2, FALSE()) * AJ22 + VLOOKUP(AK22,Cennik!$A$4:$B45, 2, FALSE()) * AL22 + VLOOKUP(AM22,Cennik!$A$4:$B45, 2, FALSE()) * AN22 + VLOOKUP(AO22,Cennik!$A$4:$B45, 2, FALSE()) * AP22 + VLOOKUP(AQ22,Cennik!$A$4:$B45, 2, FALSE()) * AR22 + VLOOKUP(AS22,Cennik!$A$4:$B45, 2, FALSE()) * AT22 + VLOOKUP(AU22,Cennik!$A$4:$B45, 2, FALSE()) * AV22 + VLOOKUP(AW22,Cennik!$A$4:$B45, 2, FALSE()) * AX22 + VLOOKUP(AY22,Cennik!$A$4:$B45, 2, FALSE()) * AZ22,"Brak wartości")</f>
        <v>Brak wartości</v>
      </c>
      <c r="N22" s="696" t="s">
        <v>13615</v>
      </c>
      <c r="O22" s="995" t="str">
        <f>IFERROR(VLOOKUP(AC22,Cennik!$A$4:$B45, 2, FALSE()) * AD22 + VLOOKUP(AE22,Cennik!$A$4:$B45, 2, FALSE()) * AF22 + VLOOKUP(AG22,Cennik!$A$4:$B45, 2, FALSE()) * AH22 + VLOOKUP(AI22,Cennik!$A$4:$B45, 2, FALSE()) * AJ22 + VLOOKUP(AK22,Cennik!$A$4:$B45, 2, FALSE()) * AL22 + VLOOKUP(AM22,Cennik!$A$4:$B45, 2, FALSE()) * AN22 + VLOOKUP(AO22,Cennik!$A$4:$B45, 2, FALSE()) * AP22 + VLOOKUP(AQ22,Cennik!$A$4:$B45, 2, FALSE()) * AR22 + VLOOKUP(AS22,Cennik!$A$4:$B45, 2, FALSE()) * AT22 + VLOOKUP(AU22,Cennik!$A$4:$B45, 2, FALSE()) * AV22 + VLOOKUP(AW22,Cennik!$A$4:$B45, 2, FALSE()) * AX22 + VLOOKUP(AY22,Cennik!$A$4:$B45, 2, FALSE()) * AZ22 + VLOOKUP("Stamina",Cennik!$A$4:$B45,2,FALSE()) * K22,"Brak wartości")</f>
        <v>Brak wartości</v>
      </c>
      <c r="P22" s="991">
        <v>2</v>
      </c>
      <c r="Q22" s="697">
        <v>0</v>
      </c>
      <c r="R22" s="865">
        <v>0</v>
      </c>
      <c r="S22" s="992">
        <v>25</v>
      </c>
      <c r="T22" s="697">
        <f t="shared" si="43"/>
        <v>0</v>
      </c>
      <c r="U22" s="865">
        <f t="shared" si="44"/>
        <v>0</v>
      </c>
      <c r="V22" s="939">
        <f t="shared" si="45"/>
        <v>50</v>
      </c>
      <c r="W22" s="954">
        <f t="shared" ref="W22:X22" si="50">IFERROR((U22*$J22)/$K22, "Brak wartości")</f>
        <v>0</v>
      </c>
      <c r="X22" s="955">
        <f t="shared" si="50"/>
        <v>13.333333333333334</v>
      </c>
      <c r="Y22" s="956">
        <f t="shared" si="36"/>
        <v>0</v>
      </c>
      <c r="Z22" s="955" t="str">
        <f t="shared" ref="Z22:AA22" si="51">IFERROR((U22*$J22)/$O22, "Brak wartości")</f>
        <v>Brak wartości</v>
      </c>
      <c r="AA22" s="719" t="str">
        <f t="shared" si="51"/>
        <v>Brak wartości</v>
      </c>
      <c r="AB22" s="719" t="str">
        <f t="shared" si="38"/>
        <v>Brak wartości</v>
      </c>
      <c r="AC22" s="918" t="s">
        <v>587</v>
      </c>
      <c r="AD22" s="996">
        <v>1</v>
      </c>
      <c r="AE22" s="918" t="s">
        <v>807</v>
      </c>
      <c r="AF22" s="996">
        <v>1</v>
      </c>
      <c r="AG22" s="976" t="s">
        <v>670</v>
      </c>
      <c r="AH22" s="163">
        <v>1</v>
      </c>
      <c r="AI22" s="976" t="s">
        <v>40</v>
      </c>
      <c r="AJ22" s="997"/>
      <c r="AK22" s="977" t="s">
        <v>40</v>
      </c>
      <c r="AL22" s="910"/>
      <c r="AM22" s="911" t="s">
        <v>40</v>
      </c>
      <c r="AN22" s="912"/>
      <c r="AO22" s="913" t="s">
        <v>40</v>
      </c>
      <c r="AP22" s="703"/>
      <c r="AQ22" s="914" t="s">
        <v>40</v>
      </c>
      <c r="AR22" s="915"/>
      <c r="AS22" s="704" t="s">
        <v>40</v>
      </c>
      <c r="AT22" s="705"/>
      <c r="AU22" s="916" t="s">
        <v>40</v>
      </c>
      <c r="AV22" s="917"/>
      <c r="AW22" s="918" t="s">
        <v>40</v>
      </c>
      <c r="AX22" s="919"/>
      <c r="AY22" s="920" t="s">
        <v>40</v>
      </c>
      <c r="AZ22" s="921"/>
      <c r="BA22" s="795"/>
      <c r="BB22" s="795"/>
      <c r="BC22" s="795"/>
      <c r="BD22" s="795"/>
      <c r="BE22" s="795"/>
      <c r="BF22" s="795"/>
      <c r="BG22" s="795"/>
      <c r="BH22" s="795"/>
      <c r="BI22" s="795"/>
      <c r="BJ22" s="795"/>
      <c r="BK22" s="795"/>
      <c r="BL22" s="795"/>
      <c r="BM22" s="795"/>
      <c r="BN22" s="795"/>
      <c r="BO22" s="795"/>
      <c r="BP22" s="795"/>
      <c r="BQ22" s="795"/>
      <c r="BR22" s="795"/>
    </row>
    <row r="23" spans="1:70" ht="12.75">
      <c r="A23" s="934"/>
      <c r="B23" s="934"/>
      <c r="C23" s="934"/>
      <c r="D23" s="934"/>
      <c r="E23" s="934"/>
      <c r="F23" s="934"/>
      <c r="G23" s="934"/>
      <c r="H23" s="934"/>
      <c r="I23" s="934"/>
      <c r="J23" s="934"/>
      <c r="K23" s="934"/>
      <c r="L23" s="981"/>
      <c r="M23" s="981"/>
      <c r="N23" s="981"/>
      <c r="O23" s="981"/>
      <c r="P23" s="32"/>
      <c r="Q23" s="29"/>
      <c r="R23" s="30"/>
      <c r="S23" s="31"/>
      <c r="T23" s="29"/>
      <c r="U23" s="30"/>
      <c r="V23" s="31"/>
      <c r="W23" s="934"/>
      <c r="X23" s="934"/>
      <c r="Y23" s="982"/>
      <c r="Z23" s="934"/>
      <c r="AA23" s="983"/>
      <c r="AB23" s="982"/>
      <c r="AC23" s="934"/>
      <c r="AD23" s="934"/>
      <c r="AE23" s="934"/>
      <c r="AF23" s="934"/>
      <c r="AG23" s="934"/>
      <c r="AH23" s="934"/>
      <c r="AI23" s="934"/>
      <c r="AJ23" s="934"/>
      <c r="AK23" s="934"/>
      <c r="AL23" s="934"/>
      <c r="AM23" s="934"/>
      <c r="AN23" s="984"/>
      <c r="AO23" s="934"/>
      <c r="AP23" s="934"/>
      <c r="AQ23" s="934"/>
      <c r="AR23" s="934"/>
      <c r="AS23" s="934"/>
      <c r="AT23" s="934"/>
      <c r="AU23" s="934"/>
      <c r="AV23" s="934"/>
      <c r="AW23" s="934"/>
      <c r="AX23" s="934"/>
      <c r="AY23" s="934"/>
      <c r="AZ23" s="934"/>
      <c r="BA23" s="934"/>
      <c r="BB23" s="934"/>
      <c r="BC23" s="934"/>
      <c r="BD23" s="934"/>
      <c r="BE23" s="934"/>
      <c r="BF23" s="934"/>
      <c r="BG23" s="934"/>
      <c r="BH23" s="934"/>
      <c r="BI23" s="934"/>
      <c r="BJ23" s="934"/>
      <c r="BK23" s="934"/>
      <c r="BL23" s="934"/>
      <c r="BM23" s="934"/>
      <c r="BN23" s="934"/>
      <c r="BO23" s="934"/>
      <c r="BP23" s="934"/>
      <c r="BQ23" s="934"/>
      <c r="BR23" s="934"/>
    </row>
    <row r="24" spans="1:70" ht="12.75">
      <c r="A24" s="831" t="s">
        <v>3334</v>
      </c>
      <c r="B24" s="314" t="s">
        <v>807</v>
      </c>
      <c r="C24" s="680">
        <v>0</v>
      </c>
      <c r="D24" s="18" t="s">
        <v>808</v>
      </c>
      <c r="E24" s="18" t="s">
        <v>4528</v>
      </c>
      <c r="F24" s="18"/>
      <c r="G24" s="18" t="s">
        <v>12676</v>
      </c>
      <c r="H24" s="18">
        <v>10</v>
      </c>
      <c r="I24" s="18" t="s">
        <v>13616</v>
      </c>
      <c r="J24" s="18">
        <v>2</v>
      </c>
      <c r="K24" s="18">
        <v>5</v>
      </c>
      <c r="L24" s="696" t="e">
        <f t="shared" ref="L24:L40" si="52">O24/J24</f>
        <v>#VALUE!</v>
      </c>
      <c r="M24" s="738" t="str">
        <f>IFERROR(VLOOKUP(AC24,Cennik!$A$4:$B45, 2, FALSE()) * AD24 + VLOOKUP(AE24,Cennik!$A$4:$B45, 2, FALSE()) * AF24 + VLOOKUP(AG24,Cennik!$A$4:$B45, 2, FALSE()) * AH24 + VLOOKUP(AI24,Cennik!$A$4:$B45, 2, FALSE()) * AJ24 + VLOOKUP(AK24,Cennik!$A$4:$B45, 2, FALSE()) * AL24 + VLOOKUP(AM24,Cennik!$A$4:$B45, 2, FALSE()) * AN24 + VLOOKUP(AO24,Cennik!$A$4:$B45, 2, FALSE()) * AP24 + VLOOKUP(AQ24,Cennik!$A$4:$B45, 2, FALSE()) * AR24 + VLOOKUP(AS24,Cennik!$A$4:$B45, 2, FALSE()) * AT24 + VLOOKUP(AU24,Cennik!$A$4:$B45, 2, FALSE()) * AV24 + VLOOKUP(AW24,Cennik!$A$4:$B45, 2, FALSE()) * AX24 + VLOOKUP(AY24,Cennik!$A$4:$B45, 2, FALSE()) * AZ24,"Brak wartości")</f>
        <v>Brak wartości</v>
      </c>
      <c r="N24" s="696" t="s">
        <v>13615</v>
      </c>
      <c r="O24" s="953" t="str">
        <f>IFERROR(VLOOKUP(AC24,Cennik!$A$4:$B45, 2, FALSE()) * AD24 + VLOOKUP(AE24,Cennik!$A$4:$B45, 2, FALSE()) * AF24 + VLOOKUP(AG24,Cennik!$A$4:$B45, 2, FALSE()) * AH24 + VLOOKUP(AI24,Cennik!$A$4:$B45, 2, FALSE()) * AJ24 + VLOOKUP(AK24,Cennik!$A$4:$B45, 2, FALSE()) * AL24 + VLOOKUP(AM24,Cennik!$A$4:$B45, 2, FALSE()) * AN24 + VLOOKUP(AO24,Cennik!$A$4:$B45, 2, FALSE()) * AP24 + VLOOKUP(AQ24,Cennik!$A$4:$B45, 2, FALSE()) * AR24 + VLOOKUP(AS24,Cennik!$A$4:$B45, 2, FALSE()) * AT24 + VLOOKUP(AU24,Cennik!$A$4:$B45, 2, FALSE()) * AV24 + VLOOKUP(AW24,Cennik!$A$4:$B45, 2, FALSE()) * AX24 + VLOOKUP(AY24,Cennik!$A$4:$B45, 2, FALSE()) * AZ24 + VLOOKUP("Stamina",Cennik!$A$4:$B45,2,FALSE()) * K24,"Brak wartości")</f>
        <v>Brak wartości</v>
      </c>
      <c r="P24" s="698" t="s">
        <v>48</v>
      </c>
      <c r="Q24" s="697" t="s">
        <v>48</v>
      </c>
      <c r="R24" s="865" t="s">
        <v>48</v>
      </c>
      <c r="S24" s="939" t="s">
        <v>48</v>
      </c>
      <c r="T24" s="697" t="s">
        <v>48</v>
      </c>
      <c r="U24" s="865" t="s">
        <v>48</v>
      </c>
      <c r="V24" s="939" t="s">
        <v>48</v>
      </c>
      <c r="W24" s="954" t="str">
        <f t="shared" ref="W24:X24" si="53">IFERROR((U24*$J24)/$K24, "Brak wartości")</f>
        <v>Brak wartości</v>
      </c>
      <c r="X24" s="955" t="str">
        <f t="shared" si="53"/>
        <v>Brak wartości</v>
      </c>
      <c r="Y24" s="956" t="str">
        <f t="shared" ref="Y24:Y40" si="54">IFERROR((T24*$J24)/$K24, "Brak wartości")</f>
        <v>Brak wartości</v>
      </c>
      <c r="Z24" s="955" t="str">
        <f t="shared" ref="Z24:AA24" si="55">IFERROR((U24*$J24)/$O24, "Brak wartości")</f>
        <v>Brak wartości</v>
      </c>
      <c r="AA24" s="719" t="str">
        <f t="shared" si="55"/>
        <v>Brak wartości</v>
      </c>
      <c r="AB24" s="719" t="str">
        <f t="shared" ref="AB24:AB40" si="56">IFERROR((T24*$J24)/$O24, "Brak wartości")</f>
        <v>Brak wartości</v>
      </c>
      <c r="AC24" s="709" t="s">
        <v>655</v>
      </c>
      <c r="AD24" s="710">
        <v>4</v>
      </c>
      <c r="AE24" s="709" t="s">
        <v>8127</v>
      </c>
      <c r="AF24" s="710">
        <v>2</v>
      </c>
      <c r="AG24" s="730" t="s">
        <v>40</v>
      </c>
      <c r="AH24" s="675"/>
      <c r="AI24" s="730" t="s">
        <v>40</v>
      </c>
      <c r="AJ24" s="674"/>
      <c r="AK24" s="695" t="s">
        <v>40</v>
      </c>
      <c r="AL24" s="695"/>
      <c r="AM24" s="733" t="s">
        <v>40</v>
      </c>
      <c r="AN24" s="734"/>
      <c r="AO24" s="736" t="s">
        <v>40</v>
      </c>
      <c r="AP24" s="725"/>
      <c r="AQ24" s="706" t="s">
        <v>40</v>
      </c>
      <c r="AR24" s="715"/>
      <c r="AS24" s="735" t="s">
        <v>40</v>
      </c>
      <c r="AT24" s="707"/>
      <c r="AU24" s="708" t="s">
        <v>40</v>
      </c>
      <c r="AV24" s="694"/>
      <c r="AW24" s="709" t="s">
        <v>40</v>
      </c>
      <c r="AX24" s="710"/>
      <c r="AY24" s="711" t="s">
        <v>40</v>
      </c>
      <c r="AZ24" s="712"/>
      <c r="BA24" s="755"/>
      <c r="BB24" s="755"/>
      <c r="BC24" s="755"/>
      <c r="BD24" s="755"/>
      <c r="BE24" s="755"/>
      <c r="BF24" s="755"/>
      <c r="BG24" s="755"/>
      <c r="BH24" s="755"/>
      <c r="BI24" s="755"/>
      <c r="BJ24" s="755"/>
      <c r="BK24" s="755"/>
      <c r="BL24" s="755"/>
      <c r="BM24" s="755"/>
      <c r="BN24" s="755"/>
      <c r="BO24" s="755"/>
      <c r="BP24" s="755"/>
      <c r="BQ24" s="755"/>
      <c r="BR24" s="755"/>
    </row>
    <row r="25" spans="1:70" ht="15" customHeight="1">
      <c r="A25" s="831" t="s">
        <v>3334</v>
      </c>
      <c r="B25" s="998" t="s">
        <v>812</v>
      </c>
      <c r="C25" s="680">
        <v>1</v>
      </c>
      <c r="D25" s="18" t="s">
        <v>813</v>
      </c>
      <c r="E25" s="18" t="s">
        <v>4528</v>
      </c>
      <c r="F25" s="18"/>
      <c r="G25" s="18" t="s">
        <v>12676</v>
      </c>
      <c r="H25" s="18">
        <v>10</v>
      </c>
      <c r="I25" s="18">
        <v>0.2</v>
      </c>
      <c r="J25" s="18">
        <v>2</v>
      </c>
      <c r="K25" s="18">
        <v>5</v>
      </c>
      <c r="L25" s="696" t="e">
        <f t="shared" si="52"/>
        <v>#VALUE!</v>
      </c>
      <c r="M25" s="738" t="str">
        <f>IFERROR(VLOOKUP(AC25,Cennik!$A$4:$B45, 2, FALSE()) * AD25 + VLOOKUP(AE25,Cennik!$A$4:$B45, 2, FALSE()) * AF25 + VLOOKUP(AG25,Cennik!$A$4:$B45, 2, FALSE()) * AH25 + VLOOKUP(AI25,Cennik!$A$4:$B45, 2, FALSE()) * AJ25 + VLOOKUP(AK25,Cennik!$A$4:$B45, 2, FALSE()) * AL25 + VLOOKUP(AM25,Cennik!$A$4:$B45, 2, FALSE()) * AN25 + VLOOKUP(AO25,Cennik!$A$4:$B45, 2, FALSE()) * AP25 + VLOOKUP(AQ25,Cennik!$A$4:$B45, 2, FALSE()) * AR25 + VLOOKUP(AS25,Cennik!$A$4:$B45, 2, FALSE()) * AT25 + VLOOKUP(AU25,Cennik!$A$4:$B45, 2, FALSE()) * AV25 + VLOOKUP(AW25,Cennik!$A$4:$B45, 2, FALSE()) * AX25 + VLOOKUP(AY25,Cennik!$A$4:$B45, 2, FALSE()) * AZ25,"Brak wartości")</f>
        <v>Brak wartości</v>
      </c>
      <c r="N25" s="696" t="s">
        <v>13615</v>
      </c>
      <c r="O25" s="953" t="str">
        <f>IFERROR(VLOOKUP(AC25,Cennik!$A$4:$B45, 2, FALSE()) * AD25 + VLOOKUP(AE25,Cennik!$A$4:$B45, 2, FALSE()) * AF25 + VLOOKUP(AG25,Cennik!$A$4:$B45, 2, FALSE()) * AH25 + VLOOKUP(AI25,Cennik!$A$4:$B45, 2, FALSE()) * AJ25 + VLOOKUP(AK25,Cennik!$A$4:$B45, 2, FALSE()) * AL25 + VLOOKUP(AM25,Cennik!$A$4:$B45, 2, FALSE()) * AN25 + VLOOKUP(AO25,Cennik!$A$4:$B45, 2, FALSE()) * AP25 + VLOOKUP(AQ25,Cennik!$A$4:$B45, 2, FALSE()) * AR25 + VLOOKUP(AS25,Cennik!$A$4:$B45, 2, FALSE()) * AT25 + VLOOKUP(AU25,Cennik!$A$4:$B45, 2, FALSE()) * AV25 + VLOOKUP(AW25,Cennik!$A$4:$B45, 2, FALSE()) * AX25 + VLOOKUP(AY25,Cennik!$A$4:$B45, 2, FALSE()) * AZ25 + VLOOKUP("Stamina",Cennik!$A$4:$B45,2,FALSE()) * K25,"Brak wartości")</f>
        <v>Brak wartości</v>
      </c>
      <c r="P25" s="698">
        <v>1</v>
      </c>
      <c r="Q25" s="697">
        <v>0</v>
      </c>
      <c r="R25" s="865">
        <v>25</v>
      </c>
      <c r="S25" s="939">
        <v>0</v>
      </c>
      <c r="T25" s="697">
        <f t="shared" ref="T25:T26" si="57">P25*Q25</f>
        <v>0</v>
      </c>
      <c r="U25" s="865">
        <f t="shared" ref="U25:U26" si="58">P25*R25</f>
        <v>25</v>
      </c>
      <c r="V25" s="939">
        <f t="shared" ref="V25:V26" si="59">P25*S25</f>
        <v>0</v>
      </c>
      <c r="W25" s="954">
        <f t="shared" ref="W25:X25" si="60">IFERROR((U25*$J25)/$K25, "Brak wartości")</f>
        <v>10</v>
      </c>
      <c r="X25" s="955">
        <f t="shared" si="60"/>
        <v>0</v>
      </c>
      <c r="Y25" s="956">
        <f t="shared" si="54"/>
        <v>0</v>
      </c>
      <c r="Z25" s="955" t="str">
        <f t="shared" ref="Z25:AA25" si="61">IFERROR((U25*$J25)/$O25, "Brak wartości")</f>
        <v>Brak wartości</v>
      </c>
      <c r="AA25" s="719" t="str">
        <f t="shared" si="61"/>
        <v>Brak wartości</v>
      </c>
      <c r="AB25" s="719" t="str">
        <f t="shared" si="56"/>
        <v>Brak wartości</v>
      </c>
      <c r="AC25" s="709" t="s">
        <v>455</v>
      </c>
      <c r="AD25" s="710">
        <v>2</v>
      </c>
      <c r="AE25" s="709" t="s">
        <v>698</v>
      </c>
      <c r="AF25" s="710">
        <v>1</v>
      </c>
      <c r="AG25" s="730" t="s">
        <v>600</v>
      </c>
      <c r="AH25" s="675">
        <v>3</v>
      </c>
      <c r="AI25" s="730" t="s">
        <v>590</v>
      </c>
      <c r="AJ25" s="731">
        <v>1</v>
      </c>
      <c r="AK25" s="695" t="s">
        <v>8127</v>
      </c>
      <c r="AL25" s="695">
        <v>2</v>
      </c>
      <c r="AM25" s="733" t="s">
        <v>40</v>
      </c>
      <c r="AN25" s="734"/>
      <c r="AO25" s="736" t="s">
        <v>40</v>
      </c>
      <c r="AP25" s="725"/>
      <c r="AQ25" s="706" t="s">
        <v>40</v>
      </c>
      <c r="AR25" s="715"/>
      <c r="AS25" s="735" t="s">
        <v>40</v>
      </c>
      <c r="AT25" s="707"/>
      <c r="AU25" s="708" t="s">
        <v>40</v>
      </c>
      <c r="AV25" s="694"/>
      <c r="AW25" s="709" t="s">
        <v>40</v>
      </c>
      <c r="AX25" s="710"/>
      <c r="AY25" s="711" t="s">
        <v>40</v>
      </c>
      <c r="AZ25" s="712"/>
      <c r="BA25" s="755"/>
      <c r="BB25" s="755"/>
      <c r="BC25" s="755"/>
      <c r="BD25" s="755"/>
      <c r="BE25" s="755"/>
      <c r="BF25" s="755"/>
      <c r="BG25" s="755"/>
      <c r="BH25" s="755"/>
      <c r="BI25" s="755"/>
      <c r="BJ25" s="755"/>
      <c r="BK25" s="755"/>
      <c r="BL25" s="755"/>
      <c r="BM25" s="755"/>
      <c r="BN25" s="755"/>
      <c r="BO25" s="755"/>
      <c r="BP25" s="755"/>
      <c r="BQ25" s="755"/>
      <c r="BR25" s="755"/>
    </row>
    <row r="26" spans="1:70" ht="12.75">
      <c r="A26" s="831" t="s">
        <v>3334</v>
      </c>
      <c r="B26" s="998" t="s">
        <v>817</v>
      </c>
      <c r="C26" s="680">
        <v>1</v>
      </c>
      <c r="D26" s="18" t="s">
        <v>818</v>
      </c>
      <c r="E26" s="18" t="s">
        <v>4528</v>
      </c>
      <c r="F26" s="18"/>
      <c r="G26" s="18" t="s">
        <v>12676</v>
      </c>
      <c r="H26" s="18">
        <v>10</v>
      </c>
      <c r="I26" s="18">
        <v>0.2</v>
      </c>
      <c r="J26" s="18">
        <v>2</v>
      </c>
      <c r="K26" s="18">
        <v>5</v>
      </c>
      <c r="L26" s="696" t="e">
        <f t="shared" si="52"/>
        <v>#VALUE!</v>
      </c>
      <c r="M26" s="738" t="str">
        <f>IFERROR(VLOOKUP(AC26,Cennik!$A$4:$B45, 2, FALSE()) * AD26 + VLOOKUP(AE26,Cennik!$A$4:$B45, 2, FALSE()) * AF26 + VLOOKUP(AG26,Cennik!$A$4:$B45, 2, FALSE()) * AH26 + VLOOKUP(AI26,Cennik!$A$4:$B45, 2, FALSE()) * AJ26 + VLOOKUP(AK26,Cennik!$A$4:$B45, 2, FALSE()) * AL26 + VLOOKUP(AM26,Cennik!$A$4:$B45, 2, FALSE()) * AN26 + VLOOKUP(AO26,Cennik!$A$4:$B45, 2, FALSE()) * AP26 + VLOOKUP(AQ26,Cennik!$A$4:$B45, 2, FALSE()) * AR26 + VLOOKUP(AS26,Cennik!$A$4:$B45, 2, FALSE()) * AT26 + VLOOKUP(AU26,Cennik!$A$4:$B45, 2, FALSE()) * AV26 + VLOOKUP(AW26,Cennik!$A$4:$B45, 2, FALSE()) * AX26 + VLOOKUP(AY26,Cennik!$A$4:$B45, 2, FALSE()) * AZ26,"Brak wartości")</f>
        <v>Brak wartości</v>
      </c>
      <c r="N26" s="696" t="s">
        <v>13615</v>
      </c>
      <c r="O26" s="953" t="str">
        <f>IFERROR(VLOOKUP(AC26,Cennik!$A$4:$B45, 2, FALSE()) * AD26 + VLOOKUP(AE26,Cennik!$A$4:$B45, 2, FALSE()) * AF26 + VLOOKUP(AG26,Cennik!$A$4:$B45, 2, FALSE()) * AH26 + VLOOKUP(AI26,Cennik!$A$4:$B45, 2, FALSE()) * AJ26 + VLOOKUP(AK26,Cennik!$A$4:$B45, 2, FALSE()) * AL26 + VLOOKUP(AM26,Cennik!$A$4:$B45, 2, FALSE()) * AN26 + VLOOKUP(AO26,Cennik!$A$4:$B45, 2, FALSE()) * AP26 + VLOOKUP(AQ26,Cennik!$A$4:$B45, 2, FALSE()) * AR26 + VLOOKUP(AS26,Cennik!$A$4:$B45, 2, FALSE()) * AT26 + VLOOKUP(AU26,Cennik!$A$4:$B45, 2, FALSE()) * AV26 + VLOOKUP(AW26,Cennik!$A$4:$B45, 2, FALSE()) * AX26 + VLOOKUP(AY26,Cennik!$A$4:$B45, 2, FALSE()) * AZ26 + VLOOKUP("Stamina",Cennik!$A$4:$B45,2,FALSE()) * K26,"Brak wartości")</f>
        <v>Brak wartości</v>
      </c>
      <c r="P26" s="698">
        <v>1</v>
      </c>
      <c r="Q26" s="697">
        <v>0</v>
      </c>
      <c r="R26" s="865">
        <v>0</v>
      </c>
      <c r="S26" s="939">
        <v>25</v>
      </c>
      <c r="T26" s="697">
        <f t="shared" si="57"/>
        <v>0</v>
      </c>
      <c r="U26" s="865">
        <f t="shared" si="58"/>
        <v>0</v>
      </c>
      <c r="V26" s="939">
        <f t="shared" si="59"/>
        <v>25</v>
      </c>
      <c r="W26" s="954">
        <f t="shared" ref="W26:X26" si="62">IFERROR((U26*$J26)/$K26, "Brak wartości")</f>
        <v>0</v>
      </c>
      <c r="X26" s="955">
        <f t="shared" si="62"/>
        <v>10</v>
      </c>
      <c r="Y26" s="956">
        <f t="shared" si="54"/>
        <v>0</v>
      </c>
      <c r="Z26" s="955" t="str">
        <f t="shared" ref="Z26:AA26" si="63">IFERROR((U26*$J26)/$O26, "Brak wartości")</f>
        <v>Brak wartości</v>
      </c>
      <c r="AA26" s="719" t="str">
        <f t="shared" si="63"/>
        <v>Brak wartości</v>
      </c>
      <c r="AB26" s="719" t="str">
        <f t="shared" si="56"/>
        <v>Brak wartości</v>
      </c>
      <c r="AC26" s="709" t="s">
        <v>455</v>
      </c>
      <c r="AD26" s="962">
        <v>2</v>
      </c>
      <c r="AE26" s="709" t="s">
        <v>698</v>
      </c>
      <c r="AF26" s="710">
        <v>1</v>
      </c>
      <c r="AG26" s="730" t="s">
        <v>605</v>
      </c>
      <c r="AH26" s="163">
        <v>3</v>
      </c>
      <c r="AI26" s="730" t="s">
        <v>595</v>
      </c>
      <c r="AJ26" s="999">
        <v>1</v>
      </c>
      <c r="AK26" s="695" t="s">
        <v>8127</v>
      </c>
      <c r="AL26" s="695">
        <v>2</v>
      </c>
      <c r="AM26" s="733" t="s">
        <v>40</v>
      </c>
      <c r="AN26" s="734"/>
      <c r="AO26" s="736" t="s">
        <v>40</v>
      </c>
      <c r="AP26" s="725"/>
      <c r="AQ26" s="706" t="s">
        <v>40</v>
      </c>
      <c r="AR26" s="715"/>
      <c r="AS26" s="735" t="s">
        <v>40</v>
      </c>
      <c r="AT26" s="707"/>
      <c r="AU26" s="708" t="s">
        <v>40</v>
      </c>
      <c r="AV26" s="694"/>
      <c r="AW26" s="709" t="s">
        <v>40</v>
      </c>
      <c r="AX26" s="710"/>
      <c r="AY26" s="711" t="s">
        <v>40</v>
      </c>
      <c r="AZ26" s="712"/>
      <c r="BA26" s="755"/>
      <c r="BB26" s="755"/>
      <c r="BC26" s="755"/>
      <c r="BD26" s="755"/>
      <c r="BE26" s="755"/>
      <c r="BF26" s="755"/>
      <c r="BG26" s="755"/>
      <c r="BH26" s="755"/>
      <c r="BI26" s="755"/>
      <c r="BJ26" s="755"/>
      <c r="BK26" s="755"/>
      <c r="BL26" s="755"/>
      <c r="BM26" s="755"/>
      <c r="BN26" s="755"/>
      <c r="BO26" s="755"/>
      <c r="BP26" s="755"/>
      <c r="BQ26" s="755"/>
      <c r="BR26" s="755"/>
    </row>
    <row r="27" spans="1:70" ht="12.75">
      <c r="A27" s="831" t="s">
        <v>3334</v>
      </c>
      <c r="B27" s="796" t="s">
        <v>822</v>
      </c>
      <c r="C27" s="168">
        <v>2</v>
      </c>
      <c r="D27" s="18" t="s">
        <v>823</v>
      </c>
      <c r="E27" s="18" t="s">
        <v>4528</v>
      </c>
      <c r="F27" s="18"/>
      <c r="G27" s="18" t="s">
        <v>12676</v>
      </c>
      <c r="H27" s="18">
        <v>10</v>
      </c>
      <c r="I27" s="18">
        <v>0.2</v>
      </c>
      <c r="J27" s="18">
        <v>10</v>
      </c>
      <c r="K27" s="18">
        <v>5</v>
      </c>
      <c r="L27" s="696" t="e">
        <f t="shared" si="52"/>
        <v>#VALUE!</v>
      </c>
      <c r="M27" s="738" t="str">
        <f>IFERROR(VLOOKUP(AC27,Cennik!$A$4:$B45, 2, FALSE()) * AD27 + VLOOKUP(AE27,Cennik!$A$4:$B45, 2, FALSE()) * AF27 + VLOOKUP(AG27,Cennik!$A$4:$B45, 2, FALSE()) * AH27 + VLOOKUP(AI27,Cennik!$A$4:$B45, 2, FALSE()) * AJ27 + VLOOKUP(AK27,Cennik!$A$4:$B45, 2, FALSE()) * AL27 + VLOOKUP(AM27,Cennik!$A$4:$B45, 2, FALSE()) * AN27 + VLOOKUP(AO27,Cennik!$A$4:$B45, 2, FALSE()) * AP27 + VLOOKUP(AQ27,Cennik!$A$4:$B45, 2, FALSE()) * AR27 + VLOOKUP(AS27,Cennik!$A$4:$B45, 2, FALSE()) * AT27 + VLOOKUP(AU27,Cennik!$A$4:$B45, 2, FALSE()) * AV27 + VLOOKUP(AW27,Cennik!$A$4:$B45, 2, FALSE()) * AX27 + VLOOKUP(AY27,Cennik!$A$4:$B45, 2, FALSE()) * AZ27,"Brak wartości")</f>
        <v>Brak wartości</v>
      </c>
      <c r="N27" s="696" t="s">
        <v>13615</v>
      </c>
      <c r="O27" s="953" t="str">
        <f>IFERROR(VLOOKUP(AC27,Cennik!$A$4:$B45, 2, FALSE()) * AD27 + VLOOKUP(AE27,Cennik!$A$4:$B45, 2, FALSE()) * AF27 + VLOOKUP(AG27,Cennik!$A$4:$B45, 2, FALSE()) * AH27 + VLOOKUP(AI27,Cennik!$A$4:$B45, 2, FALSE()) * AJ27 + VLOOKUP(AK27,Cennik!$A$4:$B45, 2, FALSE()) * AL27 + VLOOKUP(AM27,Cennik!$A$4:$B45, 2, FALSE()) * AN27 + VLOOKUP(AO27,Cennik!$A$4:$B45, 2, FALSE()) * AP27 + VLOOKUP(AQ27,Cennik!$A$4:$B45, 2, FALSE()) * AR27 + VLOOKUP(AS27,Cennik!$A$4:$B45, 2, FALSE()) * AT27 + VLOOKUP(AU27,Cennik!$A$4:$B45, 2, FALSE()) * AV27 + VLOOKUP(AW27,Cennik!$A$4:$B45, 2, FALSE()) * AX27 + VLOOKUP(AY27,Cennik!$A$4:$B45, 2, FALSE()) * AZ27 + VLOOKUP("Stamina",Cennik!$A$4:$B45,2,FALSE()) * K27,"Brak wartości")</f>
        <v>Brak wartości</v>
      </c>
      <c r="P27" s="698" t="s">
        <v>48</v>
      </c>
      <c r="Q27" s="697" t="s">
        <v>48</v>
      </c>
      <c r="R27" s="865" t="s">
        <v>48</v>
      </c>
      <c r="S27" s="939" t="s">
        <v>48</v>
      </c>
      <c r="T27" s="697" t="s">
        <v>48</v>
      </c>
      <c r="U27" s="865" t="s">
        <v>48</v>
      </c>
      <c r="V27" s="939" t="s">
        <v>48</v>
      </c>
      <c r="W27" s="954" t="str">
        <f t="shared" ref="W27:X27" si="64">IFERROR((U27*$J27)/$K27, "Brak wartości")</f>
        <v>Brak wartości</v>
      </c>
      <c r="X27" s="955" t="str">
        <f t="shared" si="64"/>
        <v>Brak wartości</v>
      </c>
      <c r="Y27" s="956" t="str">
        <f t="shared" si="54"/>
        <v>Brak wartości</v>
      </c>
      <c r="Z27" s="955" t="str">
        <f t="shared" ref="Z27:AA27" si="65">IFERROR((U27*$J27)/$O27, "Brak wartości")</f>
        <v>Brak wartości</v>
      </c>
      <c r="AA27" s="719" t="str">
        <f t="shared" si="65"/>
        <v>Brak wartości</v>
      </c>
      <c r="AB27" s="719" t="str">
        <f t="shared" si="56"/>
        <v>Brak wartości</v>
      </c>
      <c r="AC27" s="709" t="s">
        <v>655</v>
      </c>
      <c r="AD27" s="962">
        <v>1</v>
      </c>
      <c r="AE27" s="709" t="s">
        <v>8127</v>
      </c>
      <c r="AF27" s="710">
        <v>3</v>
      </c>
      <c r="AG27" s="730" t="s">
        <v>447</v>
      </c>
      <c r="AH27" s="163">
        <v>1</v>
      </c>
      <c r="AI27" s="730" t="s">
        <v>40</v>
      </c>
      <c r="AJ27" s="999"/>
      <c r="AK27" s="695" t="s">
        <v>40</v>
      </c>
      <c r="AL27" s="695"/>
      <c r="AM27" s="733" t="s">
        <v>40</v>
      </c>
      <c r="AN27" s="734"/>
      <c r="AO27" s="736" t="s">
        <v>40</v>
      </c>
      <c r="AP27" s="725"/>
      <c r="AQ27" s="706" t="s">
        <v>40</v>
      </c>
      <c r="AR27" s="715"/>
      <c r="AS27" s="735" t="s">
        <v>40</v>
      </c>
      <c r="AT27" s="707"/>
      <c r="AU27" s="708" t="s">
        <v>40</v>
      </c>
      <c r="AV27" s="694"/>
      <c r="AW27" s="709" t="s">
        <v>40</v>
      </c>
      <c r="AX27" s="710"/>
      <c r="AY27" s="711" t="s">
        <v>40</v>
      </c>
      <c r="AZ27" s="712"/>
      <c r="BA27" s="800"/>
      <c r="BB27" s="800"/>
      <c r="BC27" s="800"/>
      <c r="BD27" s="800"/>
      <c r="BE27" s="800"/>
      <c r="BF27" s="800"/>
      <c r="BG27" s="800"/>
      <c r="BH27" s="800"/>
      <c r="BI27" s="800"/>
      <c r="BJ27" s="800"/>
      <c r="BK27" s="800"/>
      <c r="BL27" s="800"/>
      <c r="BM27" s="800"/>
      <c r="BN27" s="800"/>
      <c r="BO27" s="800"/>
      <c r="BP27" s="800"/>
      <c r="BQ27" s="800"/>
      <c r="BR27" s="800"/>
    </row>
    <row r="28" spans="1:70" ht="12.75">
      <c r="A28" s="831" t="s">
        <v>3334</v>
      </c>
      <c r="B28" s="796" t="s">
        <v>827</v>
      </c>
      <c r="C28" s="168">
        <v>2</v>
      </c>
      <c r="D28" s="5" t="s">
        <v>813</v>
      </c>
      <c r="E28" s="18" t="s">
        <v>4528</v>
      </c>
      <c r="F28" s="5"/>
      <c r="G28" s="18" t="s">
        <v>12676</v>
      </c>
      <c r="H28" s="18">
        <v>10</v>
      </c>
      <c r="I28" s="18">
        <v>0.2</v>
      </c>
      <c r="J28" s="5">
        <v>2</v>
      </c>
      <c r="K28" s="5">
        <v>10</v>
      </c>
      <c r="L28" s="696" t="e">
        <f t="shared" si="52"/>
        <v>#VALUE!</v>
      </c>
      <c r="M28" s="738" t="str">
        <f>IFERROR(VLOOKUP(AC28,Cennik!$A$4:$B45, 2, FALSE()) * AD28 + VLOOKUP(AE28,Cennik!$A$4:$B45, 2, FALSE()) * AF28 + VLOOKUP(AG28,Cennik!$A$4:$B45, 2, FALSE()) * AH28 + VLOOKUP(AI28,Cennik!$A$4:$B45, 2, FALSE()) * AJ28 + VLOOKUP(AK28,Cennik!$A$4:$B45, 2, FALSE()) * AL28 + VLOOKUP(AM28,Cennik!$A$4:$B45, 2, FALSE()) * AN28 + VLOOKUP(AO28,Cennik!$A$4:$B45, 2, FALSE()) * AP28 + VLOOKUP(AQ28,Cennik!$A$4:$B45, 2, FALSE()) * AR28 + VLOOKUP(AS28,Cennik!$A$4:$B45, 2, FALSE()) * AT28 + VLOOKUP(AU28,Cennik!$A$4:$B45, 2, FALSE()) * AV28 + VLOOKUP(AW28,Cennik!$A$4:$B45, 2, FALSE()) * AX28 + VLOOKUP(AY28,Cennik!$A$4:$B45, 2, FALSE()) * AZ28,"Brak wartości")</f>
        <v>Brak wartości</v>
      </c>
      <c r="N28" s="696" t="s">
        <v>13615</v>
      </c>
      <c r="O28" s="953" t="str">
        <f>IFERROR(VLOOKUP(AC28,Cennik!$A$4:$B45, 2, FALSE()) * AD28 + VLOOKUP(AE28,Cennik!$A$4:$B45, 2, FALSE()) * AF28 + VLOOKUP(AG28,Cennik!$A$4:$B45, 2, FALSE()) * AH28 + VLOOKUP(AI28,Cennik!$A$4:$B45, 2, FALSE()) * AJ28 + VLOOKUP(AK28,Cennik!$A$4:$B45, 2, FALSE()) * AL28 + VLOOKUP(AM28,Cennik!$A$4:$B45, 2, FALSE()) * AN28 + VLOOKUP(AO28,Cennik!$A$4:$B45, 2, FALSE()) * AP28 + VLOOKUP(AQ28,Cennik!$A$4:$B45, 2, FALSE()) * AR28 + VLOOKUP(AS28,Cennik!$A$4:$B45, 2, FALSE()) * AT28 + VLOOKUP(AU28,Cennik!$A$4:$B45, 2, FALSE()) * AV28 + VLOOKUP(AW28,Cennik!$A$4:$B45, 2, FALSE()) * AX28 + VLOOKUP(AY28,Cennik!$A$4:$B45, 2, FALSE()) * AZ28 + VLOOKUP("Stamina",Cennik!$A$4:$B45,2,FALSE()) * K28,"Brak wartości")</f>
        <v>Brak wartości</v>
      </c>
      <c r="P28" s="698">
        <v>1</v>
      </c>
      <c r="Q28" s="1000">
        <v>0</v>
      </c>
      <c r="R28" s="1001">
        <v>50</v>
      </c>
      <c r="S28" s="939">
        <v>0</v>
      </c>
      <c r="T28" s="697">
        <f t="shared" ref="T28:T30" si="66">P28*Q28</f>
        <v>0</v>
      </c>
      <c r="U28" s="865">
        <f t="shared" ref="U28:U30" si="67">P28*R28</f>
        <v>50</v>
      </c>
      <c r="V28" s="939">
        <f t="shared" ref="V28:V30" si="68">P28*S28</f>
        <v>0</v>
      </c>
      <c r="W28" s="954">
        <f t="shared" ref="W28:X28" si="69">IFERROR((U28*$J28)/$K28, "Brak wartości")</f>
        <v>10</v>
      </c>
      <c r="X28" s="955">
        <f t="shared" si="69"/>
        <v>0</v>
      </c>
      <c r="Y28" s="956">
        <f t="shared" si="54"/>
        <v>0</v>
      </c>
      <c r="Z28" s="955" t="str">
        <f t="shared" ref="Z28:AA28" si="70">IFERROR((U28*$J28)/$O28, "Brak wartości")</f>
        <v>Brak wartości</v>
      </c>
      <c r="AA28" s="719" t="str">
        <f t="shared" si="70"/>
        <v>Brak wartości</v>
      </c>
      <c r="AB28" s="719" t="str">
        <f t="shared" si="56"/>
        <v>Brak wartości</v>
      </c>
      <c r="AC28" s="709" t="s">
        <v>455</v>
      </c>
      <c r="AD28" s="710">
        <v>2</v>
      </c>
      <c r="AE28" s="709" t="s">
        <v>698</v>
      </c>
      <c r="AF28" s="710">
        <v>2</v>
      </c>
      <c r="AG28" s="730" t="s">
        <v>610</v>
      </c>
      <c r="AH28" s="675">
        <v>3</v>
      </c>
      <c r="AI28" s="730" t="s">
        <v>590</v>
      </c>
      <c r="AJ28" s="731">
        <v>2</v>
      </c>
      <c r="AK28" s="695" t="s">
        <v>8127</v>
      </c>
      <c r="AL28" s="695">
        <v>2</v>
      </c>
      <c r="AM28" s="733" t="s">
        <v>40</v>
      </c>
      <c r="AN28" s="1002"/>
      <c r="AO28" s="736" t="s">
        <v>40</v>
      </c>
      <c r="AP28" s="1003"/>
      <c r="AQ28" s="706" t="s">
        <v>40</v>
      </c>
      <c r="AR28" s="965"/>
      <c r="AS28" s="735" t="s">
        <v>40</v>
      </c>
      <c r="AT28" s="966"/>
      <c r="AU28" s="708" t="s">
        <v>40</v>
      </c>
      <c r="AV28" s="967"/>
      <c r="AW28" s="968" t="s">
        <v>40</v>
      </c>
      <c r="AX28" s="969"/>
      <c r="AY28" s="963" t="s">
        <v>40</v>
      </c>
      <c r="AZ28" s="970"/>
      <c r="BA28" s="795"/>
      <c r="BB28" s="795"/>
      <c r="BC28" s="795"/>
      <c r="BD28" s="795"/>
      <c r="BE28" s="795"/>
      <c r="BF28" s="795"/>
      <c r="BG28" s="795"/>
      <c r="BH28" s="795"/>
      <c r="BI28" s="795"/>
      <c r="BJ28" s="795"/>
      <c r="BK28" s="795"/>
      <c r="BL28" s="795"/>
      <c r="BM28" s="795"/>
      <c r="BN28" s="795"/>
      <c r="BO28" s="795"/>
      <c r="BP28" s="795"/>
      <c r="BQ28" s="795"/>
      <c r="BR28" s="795"/>
    </row>
    <row r="29" spans="1:70" ht="12.75">
      <c r="A29" s="831" t="s">
        <v>3334</v>
      </c>
      <c r="B29" s="749" t="s">
        <v>831</v>
      </c>
      <c r="C29" s="680">
        <v>2</v>
      </c>
      <c r="D29" s="18" t="s">
        <v>818</v>
      </c>
      <c r="E29" s="18" t="s">
        <v>4528</v>
      </c>
      <c r="F29" s="18"/>
      <c r="G29" s="18" t="s">
        <v>12676</v>
      </c>
      <c r="H29" s="18">
        <v>10</v>
      </c>
      <c r="I29" s="18">
        <v>0.2</v>
      </c>
      <c r="J29" s="18">
        <v>2</v>
      </c>
      <c r="K29" s="18">
        <v>10</v>
      </c>
      <c r="L29" s="696" t="e">
        <f t="shared" si="52"/>
        <v>#VALUE!</v>
      </c>
      <c r="M29" s="738" t="str">
        <f>IFERROR(VLOOKUP(AC29,Cennik!$A$4:$B45, 2, FALSE()) * AD29 + VLOOKUP(AE29,Cennik!$A$4:$B45, 2, FALSE()) * AF29 + VLOOKUP(AG29,Cennik!$A$4:$B45, 2, FALSE()) * AH29 + VLOOKUP(AI29,Cennik!$A$4:$B45, 2, FALSE()) * AJ29 + VLOOKUP(AK29,Cennik!$A$4:$B45, 2, FALSE()) * AL29 + VLOOKUP(AM29,Cennik!$A$4:$B45, 2, FALSE()) * AN29 + VLOOKUP(AO29,Cennik!$A$4:$B45, 2, FALSE()) * AP29 + VLOOKUP(AQ29,Cennik!$A$4:$B45, 2, FALSE()) * AR29 + VLOOKUP(AS29,Cennik!$A$4:$B45, 2, FALSE()) * AT29 + VLOOKUP(AU29,Cennik!$A$4:$B45, 2, FALSE()) * AV29 + VLOOKUP(AW29,Cennik!$A$4:$B45, 2, FALSE()) * AX29 + VLOOKUP(AY29,Cennik!$A$4:$B45, 2, FALSE()) * AZ29,"Brak wartości")</f>
        <v>Brak wartości</v>
      </c>
      <c r="N29" s="696" t="s">
        <v>13615</v>
      </c>
      <c r="O29" s="953" t="str">
        <f>IFERROR(VLOOKUP(AC29,Cennik!$A$4:$B45, 2, FALSE()) * AD29 + VLOOKUP(AE29,Cennik!$A$4:$B45, 2, FALSE()) * AF29 + VLOOKUP(AG29,Cennik!$A$4:$B45, 2, FALSE()) * AH29 + VLOOKUP(AI29,Cennik!$A$4:$B45, 2, FALSE()) * AJ29 + VLOOKUP(AK29,Cennik!$A$4:$B45, 2, FALSE()) * AL29 + VLOOKUP(AM29,Cennik!$A$4:$B45, 2, FALSE()) * AN29 + VLOOKUP(AO29,Cennik!$A$4:$B45, 2, FALSE()) * AP29 + VLOOKUP(AQ29,Cennik!$A$4:$B45, 2, FALSE()) * AR29 + VLOOKUP(AS29,Cennik!$A$4:$B45, 2, FALSE()) * AT29 + VLOOKUP(AU29,Cennik!$A$4:$B45, 2, FALSE()) * AV29 + VLOOKUP(AW29,Cennik!$A$4:$B45, 2, FALSE()) * AX29 + VLOOKUP(AY29,Cennik!$A$4:$B45, 2, FALSE()) * AZ29 + VLOOKUP("Stamina",Cennik!$A$4:$B45,2,FALSE()) * K29,"Brak wartości")</f>
        <v>Brak wartości</v>
      </c>
      <c r="P29" s="698">
        <v>1</v>
      </c>
      <c r="Q29" s="697">
        <v>0</v>
      </c>
      <c r="R29" s="865">
        <v>0</v>
      </c>
      <c r="S29" s="939">
        <v>50</v>
      </c>
      <c r="T29" s="697">
        <f t="shared" si="66"/>
        <v>0</v>
      </c>
      <c r="U29" s="865">
        <f t="shared" si="67"/>
        <v>0</v>
      </c>
      <c r="V29" s="939">
        <f t="shared" si="68"/>
        <v>50</v>
      </c>
      <c r="W29" s="954">
        <f t="shared" ref="W29:X29" si="71">IFERROR((U29*$J29)/$K29, "Brak wartości")</f>
        <v>0</v>
      </c>
      <c r="X29" s="955">
        <f t="shared" si="71"/>
        <v>10</v>
      </c>
      <c r="Y29" s="956">
        <f t="shared" si="54"/>
        <v>0</v>
      </c>
      <c r="Z29" s="955" t="str">
        <f t="shared" ref="Z29:AA29" si="72">IFERROR((U29*$J29)/$O29, "Brak wartości")</f>
        <v>Brak wartości</v>
      </c>
      <c r="AA29" s="719" t="str">
        <f t="shared" si="72"/>
        <v>Brak wartości</v>
      </c>
      <c r="AB29" s="719" t="str">
        <f t="shared" si="56"/>
        <v>Brak wartości</v>
      </c>
      <c r="AC29" s="709" t="s">
        <v>455</v>
      </c>
      <c r="AD29" s="710">
        <v>2</v>
      </c>
      <c r="AE29" s="709" t="s">
        <v>698</v>
      </c>
      <c r="AF29" s="710">
        <v>2</v>
      </c>
      <c r="AG29" s="730" t="s">
        <v>615</v>
      </c>
      <c r="AH29" s="675">
        <v>1</v>
      </c>
      <c r="AI29" s="730" t="s">
        <v>595</v>
      </c>
      <c r="AJ29" s="731">
        <v>2</v>
      </c>
      <c r="AK29" s="695" t="s">
        <v>8127</v>
      </c>
      <c r="AL29" s="695">
        <v>2</v>
      </c>
      <c r="AM29" s="733" t="s">
        <v>40</v>
      </c>
      <c r="AN29" s="734"/>
      <c r="AO29" s="736" t="s">
        <v>40</v>
      </c>
      <c r="AP29" s="725"/>
      <c r="AQ29" s="706" t="s">
        <v>40</v>
      </c>
      <c r="AR29" s="715"/>
      <c r="AS29" s="735" t="s">
        <v>40</v>
      </c>
      <c r="AT29" s="707"/>
      <c r="AU29" s="708" t="s">
        <v>40</v>
      </c>
      <c r="AV29" s="694"/>
      <c r="AW29" s="709" t="s">
        <v>40</v>
      </c>
      <c r="AX29" s="710"/>
      <c r="AY29" s="711" t="s">
        <v>40</v>
      </c>
      <c r="AZ29" s="712"/>
      <c r="BA29" s="755"/>
      <c r="BB29" s="755"/>
      <c r="BC29" s="755"/>
      <c r="BD29" s="755"/>
      <c r="BE29" s="755"/>
      <c r="BF29" s="755"/>
      <c r="BG29" s="755"/>
      <c r="BH29" s="755"/>
      <c r="BI29" s="755"/>
      <c r="BJ29" s="755"/>
      <c r="BK29" s="755"/>
      <c r="BL29" s="755"/>
      <c r="BM29" s="755"/>
      <c r="BN29" s="755"/>
      <c r="BO29" s="755"/>
      <c r="BP29" s="755"/>
      <c r="BQ29" s="755"/>
      <c r="BR29" s="755"/>
    </row>
    <row r="30" spans="1:70" ht="12.75">
      <c r="A30" s="831" t="s">
        <v>3334</v>
      </c>
      <c r="B30" s="749" t="s">
        <v>835</v>
      </c>
      <c r="C30" s="680">
        <v>2</v>
      </c>
      <c r="D30" s="18" t="s">
        <v>836</v>
      </c>
      <c r="E30" s="18" t="s">
        <v>4528</v>
      </c>
      <c r="F30" s="18"/>
      <c r="G30" s="18" t="s">
        <v>12676</v>
      </c>
      <c r="H30" s="18">
        <v>10</v>
      </c>
      <c r="I30" s="18">
        <v>0.2</v>
      </c>
      <c r="J30" s="18">
        <v>2</v>
      </c>
      <c r="K30" s="18">
        <v>10</v>
      </c>
      <c r="L30" s="696" t="e">
        <f t="shared" si="52"/>
        <v>#VALUE!</v>
      </c>
      <c r="M30" s="738" t="str">
        <f>IFERROR(VLOOKUP(AC30,Cennik!$A$4:$B45, 2, FALSE()) * AD30 + VLOOKUP(AE30,Cennik!$A$4:$B45, 2, FALSE()) * AF30 + VLOOKUP(AG30,Cennik!$A$4:$B45, 2, FALSE()) * AH30 + VLOOKUP(AI30,Cennik!$A$4:$B45, 2, FALSE()) * AJ30 + VLOOKUP(AK30,Cennik!$A$4:$B45, 2, FALSE()) * AL30 + VLOOKUP(AM30,Cennik!$A$4:$B45, 2, FALSE()) * AN30 + VLOOKUP(AO30,Cennik!$A$4:$B45, 2, FALSE()) * AP30 + VLOOKUP(AQ30,Cennik!$A$4:$B45, 2, FALSE()) * AR30 + VLOOKUP(AS30,Cennik!$A$4:$B45, 2, FALSE()) * AT30 + VLOOKUP(AU30,Cennik!$A$4:$B45, 2, FALSE()) * AV30 + VLOOKUP(AW30,Cennik!$A$4:$B45, 2, FALSE()) * AX30 + VLOOKUP(AY30,Cennik!$A$4:$B45, 2, FALSE()) * AZ30,"Brak wartości")</f>
        <v>Brak wartości</v>
      </c>
      <c r="N30" s="696" t="s">
        <v>13615</v>
      </c>
      <c r="O30" s="953" t="str">
        <f>IFERROR(VLOOKUP(AC30,Cennik!$A$4:$B45, 2, FALSE()) * AD30 + VLOOKUP(AE30,Cennik!$A$4:$B45, 2, FALSE()) * AF30 + VLOOKUP(AG30,Cennik!$A$4:$B45, 2, FALSE()) * AH30 + VLOOKUP(AI30,Cennik!$A$4:$B45, 2, FALSE()) * AJ30 + VLOOKUP(AK30,Cennik!$A$4:$B45, 2, FALSE()) * AL30 + VLOOKUP(AM30,Cennik!$A$4:$B45, 2, FALSE()) * AN30 + VLOOKUP(AO30,Cennik!$A$4:$B45, 2, FALSE()) * AP30 + VLOOKUP(AQ30,Cennik!$A$4:$B45, 2, FALSE()) * AR30 + VLOOKUP(AS30,Cennik!$A$4:$B45, 2, FALSE()) * AT30 + VLOOKUP(AU30,Cennik!$A$4:$B45, 2, FALSE()) * AV30 + VLOOKUP(AW30,Cennik!$A$4:$B45, 2, FALSE()) * AX30 + VLOOKUP(AY30,Cennik!$A$4:$B45, 2, FALSE()) * AZ30 + VLOOKUP("Stamina",Cennik!$A$4:$B45,2,FALSE()) * K30,"Brak wartości")</f>
        <v>Brak wartości</v>
      </c>
      <c r="P30" s="698">
        <v>1</v>
      </c>
      <c r="Q30" s="697">
        <v>0</v>
      </c>
      <c r="R30" s="865">
        <v>0</v>
      </c>
      <c r="S30" s="939">
        <v>0</v>
      </c>
      <c r="T30" s="697">
        <f t="shared" si="66"/>
        <v>0</v>
      </c>
      <c r="U30" s="865">
        <f t="shared" si="67"/>
        <v>0</v>
      </c>
      <c r="V30" s="939">
        <f t="shared" si="68"/>
        <v>0</v>
      </c>
      <c r="W30" s="954">
        <f t="shared" ref="W30:X30" si="73">IFERROR((U30*$J30)/$K30, "Brak wartości")</f>
        <v>0</v>
      </c>
      <c r="X30" s="955">
        <f t="shared" si="73"/>
        <v>0</v>
      </c>
      <c r="Y30" s="956">
        <f t="shared" si="54"/>
        <v>0</v>
      </c>
      <c r="Z30" s="955" t="str">
        <f t="shared" ref="Z30:AA30" si="74">IFERROR((U30*$J30)/$O30, "Brak wartości")</f>
        <v>Brak wartości</v>
      </c>
      <c r="AA30" s="719" t="str">
        <f t="shared" si="74"/>
        <v>Brak wartości</v>
      </c>
      <c r="AB30" s="719" t="str">
        <f t="shared" si="56"/>
        <v>Brak wartości</v>
      </c>
      <c r="AC30" s="709" t="s">
        <v>455</v>
      </c>
      <c r="AD30" s="710">
        <v>2</v>
      </c>
      <c r="AE30" s="709" t="s">
        <v>698</v>
      </c>
      <c r="AF30" s="710">
        <v>1</v>
      </c>
      <c r="AG30" s="730" t="s">
        <v>610</v>
      </c>
      <c r="AH30" s="675">
        <v>3</v>
      </c>
      <c r="AI30" s="730" t="s">
        <v>1067</v>
      </c>
      <c r="AJ30" s="731">
        <v>1</v>
      </c>
      <c r="AK30" s="695" t="s">
        <v>8127</v>
      </c>
      <c r="AL30" s="695">
        <v>2</v>
      </c>
      <c r="AM30" s="733" t="s">
        <v>40</v>
      </c>
      <c r="AN30" s="734"/>
      <c r="AO30" s="736" t="s">
        <v>40</v>
      </c>
      <c r="AP30" s="725"/>
      <c r="AQ30" s="706" t="s">
        <v>40</v>
      </c>
      <c r="AR30" s="715"/>
      <c r="AS30" s="735" t="s">
        <v>40</v>
      </c>
      <c r="AT30" s="707"/>
      <c r="AU30" s="708" t="s">
        <v>40</v>
      </c>
      <c r="AV30" s="694"/>
      <c r="AW30" s="709" t="s">
        <v>40</v>
      </c>
      <c r="AX30" s="710"/>
      <c r="AY30" s="711" t="s">
        <v>40</v>
      </c>
      <c r="AZ30" s="712"/>
      <c r="BA30" s="755"/>
      <c r="BB30" s="755"/>
      <c r="BC30" s="755"/>
      <c r="BD30" s="755"/>
      <c r="BE30" s="755"/>
      <c r="BF30" s="755"/>
      <c r="BG30" s="755"/>
      <c r="BH30" s="755"/>
      <c r="BI30" s="755"/>
      <c r="BJ30" s="755"/>
      <c r="BK30" s="755"/>
      <c r="BL30" s="755"/>
      <c r="BM30" s="755"/>
      <c r="BN30" s="755"/>
      <c r="BO30" s="755"/>
      <c r="BP30" s="755"/>
      <c r="BQ30" s="755"/>
      <c r="BR30" s="755"/>
    </row>
    <row r="31" spans="1:70" ht="12.75">
      <c r="A31" s="831" t="s">
        <v>3334</v>
      </c>
      <c r="B31" s="792" t="s">
        <v>840</v>
      </c>
      <c r="C31" s="680">
        <v>2</v>
      </c>
      <c r="D31" s="18" t="s">
        <v>841</v>
      </c>
      <c r="E31" s="18" t="s">
        <v>4528</v>
      </c>
      <c r="F31" s="18"/>
      <c r="G31" s="18" t="s">
        <v>12676</v>
      </c>
      <c r="H31" s="18">
        <v>10</v>
      </c>
      <c r="I31" s="18">
        <v>0.2</v>
      </c>
      <c r="J31" s="18">
        <v>3</v>
      </c>
      <c r="K31" s="18">
        <v>20</v>
      </c>
      <c r="L31" s="696" t="e">
        <f t="shared" si="52"/>
        <v>#VALUE!</v>
      </c>
      <c r="M31" s="738" t="str">
        <f>IFERROR(VLOOKUP(AC31,Cennik!$A$4:$B45, 2, FALSE()) * AD31 + VLOOKUP(AE31,Cennik!$A$4:$B45, 2, FALSE()) * AF31 + VLOOKUP(AG31,Cennik!$A$4:$B45, 2, FALSE()) * AH31 + VLOOKUP(AI31,Cennik!$A$4:$B45, 2, FALSE()) * AJ31 + VLOOKUP(AK31,Cennik!$A$4:$B45, 2, FALSE()) * AL31 + VLOOKUP(AM31,Cennik!$A$4:$B45, 2, FALSE()) * AN31 + VLOOKUP(AO31,Cennik!$A$4:$B45, 2, FALSE()) * AP31 + VLOOKUP(AQ31,Cennik!$A$4:$B45, 2, FALSE()) * AR31 + VLOOKUP(AS31,Cennik!$A$4:$B45, 2, FALSE()) * AT31 + VLOOKUP(AU31,Cennik!$A$4:$B45, 2, FALSE()) * AV31 + VLOOKUP(AW31,Cennik!$A$4:$B45, 2, FALSE()) * AX31 + VLOOKUP(AY31,Cennik!$A$4:$B45, 2, FALSE()) * AZ31,"Brak wartości")</f>
        <v>Brak wartości</v>
      </c>
      <c r="N31" s="696" t="s">
        <v>13615</v>
      </c>
      <c r="O31" s="953" t="str">
        <f>IFERROR(VLOOKUP(AC31,Cennik!$A$4:$B45, 2, FALSE()) * AD31 + VLOOKUP(AE31,Cennik!$A$4:$B45, 2, FALSE()) * AF31 + VLOOKUP(AG31,Cennik!$A$4:$B45, 2, FALSE()) * AH31 + VLOOKUP(AI31,Cennik!$A$4:$B45, 2, FALSE()) * AJ31 + VLOOKUP(AK31,Cennik!$A$4:$B45, 2, FALSE()) * AL31 + VLOOKUP(AM31,Cennik!$A$4:$B45, 2, FALSE()) * AN31 + VLOOKUP(AO31,Cennik!$A$4:$B45, 2, FALSE()) * AP31 + VLOOKUP(AQ31,Cennik!$A$4:$B45, 2, FALSE()) * AR31 + VLOOKUP(AS31,Cennik!$A$4:$B45, 2, FALSE()) * AT31 + VLOOKUP(AU31,Cennik!$A$4:$B45, 2, FALSE()) * AV31 + VLOOKUP(AW31,Cennik!$A$4:$B45, 2, FALSE()) * AX31 + VLOOKUP(AY31,Cennik!$A$4:$B45, 2, FALSE()) * AZ31 + VLOOKUP("Stamina",Cennik!$A$4:$B45,2,FALSE()) * K31,"Brak wartości")</f>
        <v>Brak wartości</v>
      </c>
      <c r="P31" s="698" t="s">
        <v>48</v>
      </c>
      <c r="Q31" s="697" t="s">
        <v>48</v>
      </c>
      <c r="R31" s="865" t="s">
        <v>48</v>
      </c>
      <c r="S31" s="939" t="s">
        <v>48</v>
      </c>
      <c r="T31" s="697" t="s">
        <v>48</v>
      </c>
      <c r="U31" s="865" t="s">
        <v>48</v>
      </c>
      <c r="V31" s="939" t="s">
        <v>48</v>
      </c>
      <c r="W31" s="954" t="str">
        <f t="shared" ref="W31:X31" si="75">IFERROR((U31*$J31)/$K31, "Brak wartości")</f>
        <v>Brak wartości</v>
      </c>
      <c r="X31" s="955" t="str">
        <f t="shared" si="75"/>
        <v>Brak wartości</v>
      </c>
      <c r="Y31" s="956" t="str">
        <f t="shared" si="54"/>
        <v>Brak wartości</v>
      </c>
      <c r="Z31" s="955" t="str">
        <f t="shared" ref="Z31:AA31" si="76">IFERROR((U31*$J31)/$O31, "Brak wartości")</f>
        <v>Brak wartości</v>
      </c>
      <c r="AA31" s="719" t="str">
        <f t="shared" si="76"/>
        <v>Brak wartości</v>
      </c>
      <c r="AB31" s="719" t="str">
        <f t="shared" si="56"/>
        <v>Brak wartości</v>
      </c>
      <c r="AC31" s="709" t="s">
        <v>8135</v>
      </c>
      <c r="AD31" s="710">
        <v>1</v>
      </c>
      <c r="AE31" s="709" t="s">
        <v>1067</v>
      </c>
      <c r="AF31" s="710">
        <v>1</v>
      </c>
      <c r="AG31" s="730" t="s">
        <v>640</v>
      </c>
      <c r="AH31" s="675">
        <v>3</v>
      </c>
      <c r="AI31" s="730" t="s">
        <v>40</v>
      </c>
      <c r="AJ31" s="731"/>
      <c r="AK31" s="695" t="s">
        <v>40</v>
      </c>
      <c r="AL31" s="695"/>
      <c r="AM31" s="733" t="s">
        <v>40</v>
      </c>
      <c r="AN31" s="734"/>
      <c r="AO31" s="736" t="s">
        <v>40</v>
      </c>
      <c r="AP31" s="725"/>
      <c r="AQ31" s="706" t="s">
        <v>40</v>
      </c>
      <c r="AR31" s="715"/>
      <c r="AS31" s="735" t="s">
        <v>40</v>
      </c>
      <c r="AT31" s="707"/>
      <c r="AU31" s="708" t="s">
        <v>40</v>
      </c>
      <c r="AV31" s="694"/>
      <c r="AW31" s="709" t="s">
        <v>40</v>
      </c>
      <c r="AX31" s="710"/>
      <c r="AY31" s="711" t="s">
        <v>40</v>
      </c>
      <c r="AZ31" s="712"/>
      <c r="BA31" s="755"/>
      <c r="BB31" s="755"/>
      <c r="BC31" s="755"/>
      <c r="BD31" s="755"/>
      <c r="BE31" s="755"/>
      <c r="BF31" s="755"/>
      <c r="BG31" s="755"/>
      <c r="BH31" s="755"/>
      <c r="BI31" s="755"/>
      <c r="BJ31" s="755"/>
      <c r="BK31" s="755"/>
      <c r="BL31" s="755"/>
      <c r="BM31" s="755"/>
      <c r="BN31" s="755"/>
      <c r="BO31" s="755"/>
      <c r="BP31" s="755"/>
      <c r="BQ31" s="755"/>
      <c r="BR31" s="755"/>
    </row>
    <row r="32" spans="1:70" ht="12.75">
      <c r="A32" s="831" t="s">
        <v>3334</v>
      </c>
      <c r="B32" s="300" t="s">
        <v>845</v>
      </c>
      <c r="C32" s="680">
        <v>5</v>
      </c>
      <c r="D32" s="18" t="s">
        <v>846</v>
      </c>
      <c r="E32" s="18" t="s">
        <v>4528</v>
      </c>
      <c r="F32" s="18"/>
      <c r="G32" s="18" t="s">
        <v>12676</v>
      </c>
      <c r="H32" s="18">
        <v>5</v>
      </c>
      <c r="I32" s="18">
        <v>0.2</v>
      </c>
      <c r="J32" s="18">
        <v>1</v>
      </c>
      <c r="K32" s="18">
        <v>20</v>
      </c>
      <c r="L32" s="696" t="e">
        <f t="shared" si="52"/>
        <v>#VALUE!</v>
      </c>
      <c r="M32" s="738" t="str">
        <f>IFERROR(VLOOKUP(AC32,Cennik!$A$4:$B45, 2, FALSE()) * AD32 + VLOOKUP(AE32,Cennik!$A$4:$B45, 2, FALSE()) * AF32 + VLOOKUP(AG32,Cennik!$A$4:$B45, 2, FALSE()) * AH32 + VLOOKUP(AI32,Cennik!$A$4:$B45, 2, FALSE()) * AJ32 + VLOOKUP(AK32,Cennik!$A$4:$B45, 2, FALSE()) * AL32 + VLOOKUP(AM32,Cennik!$A$4:$B45, 2, FALSE()) * AN32 + VLOOKUP(AO32,Cennik!$A$4:$B45, 2, FALSE()) * AP32 + VLOOKUP(AQ32,Cennik!$A$4:$B45, 2, FALSE()) * AR32 + VLOOKUP(AS32,Cennik!$A$4:$B45, 2, FALSE()) * AT32 + VLOOKUP(AU32,Cennik!$A$4:$B45, 2, FALSE()) * AV32 + VLOOKUP(AW32,Cennik!$A$4:$B45, 2, FALSE()) * AX32 + VLOOKUP(AY32,Cennik!$A$4:$B45, 2, FALSE()) * AZ32,"Brak wartości")</f>
        <v>Brak wartości</v>
      </c>
      <c r="N32" s="696" t="s">
        <v>13615</v>
      </c>
      <c r="O32" s="953" t="str">
        <f>IFERROR(VLOOKUP(AC32,Cennik!$A$4:$B45, 2, FALSE()) * AD32 + VLOOKUP(AE32,Cennik!$A$4:$B45, 2, FALSE()) * AF32 + VLOOKUP(AG32,Cennik!$A$4:$B45, 2, FALSE()) * AH32 + VLOOKUP(AI32,Cennik!$A$4:$B45, 2, FALSE()) * AJ32 + VLOOKUP(AK32,Cennik!$A$4:$B45, 2, FALSE()) * AL32 + VLOOKUP(AM32,Cennik!$A$4:$B45, 2, FALSE()) * AN32 + VLOOKUP(AO32,Cennik!$A$4:$B45, 2, FALSE()) * AP32 + VLOOKUP(AQ32,Cennik!$A$4:$B45, 2, FALSE()) * AR32 + VLOOKUP(AS32,Cennik!$A$4:$B45, 2, FALSE()) * AT32 + VLOOKUP(AU32,Cennik!$A$4:$B45, 2, FALSE()) * AV32 + VLOOKUP(AW32,Cennik!$A$4:$B45, 2, FALSE()) * AX32 + VLOOKUP(AY32,Cennik!$A$4:$B45, 2, FALSE()) * AZ32 + VLOOKUP("Stamina",Cennik!$A$4:$B45,2,FALSE()) * K32,"Brak wartości")</f>
        <v>Brak wartości</v>
      </c>
      <c r="P32" s="698">
        <v>1</v>
      </c>
      <c r="Q32" s="697">
        <v>0</v>
      </c>
      <c r="R32" s="865">
        <v>0</v>
      </c>
      <c r="S32" s="939">
        <v>0</v>
      </c>
      <c r="T32" s="697">
        <f t="shared" ref="T32:T40" si="77">P32*Q32</f>
        <v>0</v>
      </c>
      <c r="U32" s="865">
        <f t="shared" ref="U32:U40" si="78">P32*R32</f>
        <v>0</v>
      </c>
      <c r="V32" s="939">
        <f t="shared" ref="V32:V40" si="79">P32*S32</f>
        <v>0</v>
      </c>
      <c r="W32" s="954">
        <f t="shared" ref="W32:X32" si="80">IFERROR((U32*$J32)/$K32, "Brak wartości")</f>
        <v>0</v>
      </c>
      <c r="X32" s="955">
        <f t="shared" si="80"/>
        <v>0</v>
      </c>
      <c r="Y32" s="956">
        <f t="shared" si="54"/>
        <v>0</v>
      </c>
      <c r="Z32" s="955" t="str">
        <f t="shared" ref="Z32:AA32" si="81">IFERROR((U32*$J32)/$O32, "Brak wartości")</f>
        <v>Brak wartości</v>
      </c>
      <c r="AA32" s="719" t="str">
        <f t="shared" si="81"/>
        <v>Brak wartości</v>
      </c>
      <c r="AB32" s="719" t="str">
        <f t="shared" si="56"/>
        <v>Brak wartości</v>
      </c>
      <c r="AC32" s="709" t="s">
        <v>455</v>
      </c>
      <c r="AD32" s="710">
        <v>1</v>
      </c>
      <c r="AE32" s="709" t="s">
        <v>755</v>
      </c>
      <c r="AF32" s="710">
        <v>1</v>
      </c>
      <c r="AG32" s="730" t="s">
        <v>590</v>
      </c>
      <c r="AH32" s="675">
        <v>2</v>
      </c>
      <c r="AI32" s="730" t="s">
        <v>595</v>
      </c>
      <c r="AJ32" s="731">
        <v>2</v>
      </c>
      <c r="AK32" s="695" t="s">
        <v>8127</v>
      </c>
      <c r="AL32" s="695">
        <v>1</v>
      </c>
      <c r="AM32" s="733" t="s">
        <v>40</v>
      </c>
      <c r="AN32" s="734"/>
      <c r="AO32" s="736" t="s">
        <v>40</v>
      </c>
      <c r="AP32" s="725"/>
      <c r="AQ32" s="706" t="s">
        <v>40</v>
      </c>
      <c r="AR32" s="715"/>
      <c r="AS32" s="735" t="s">
        <v>40</v>
      </c>
      <c r="AT32" s="707"/>
      <c r="AU32" s="708" t="s">
        <v>40</v>
      </c>
      <c r="AV32" s="694"/>
      <c r="AW32" s="709" t="s">
        <v>40</v>
      </c>
      <c r="AX32" s="710"/>
      <c r="AY32" s="711" t="s">
        <v>40</v>
      </c>
      <c r="AZ32" s="712"/>
      <c r="BA32" s="755"/>
      <c r="BB32" s="755"/>
      <c r="BC32" s="755"/>
      <c r="BD32" s="755"/>
      <c r="BE32" s="755"/>
      <c r="BF32" s="755"/>
      <c r="BG32" s="755"/>
      <c r="BH32" s="755"/>
      <c r="BI32" s="755"/>
      <c r="BJ32" s="755"/>
      <c r="BK32" s="755"/>
      <c r="BL32" s="755"/>
      <c r="BM32" s="755"/>
      <c r="BN32" s="755"/>
      <c r="BO32" s="755"/>
      <c r="BP32" s="755"/>
      <c r="BQ32" s="755"/>
      <c r="BR32" s="755"/>
    </row>
    <row r="33" spans="1:70" ht="12.75">
      <c r="A33" s="831" t="s">
        <v>3334</v>
      </c>
      <c r="B33" s="300" t="s">
        <v>850</v>
      </c>
      <c r="C33" s="680">
        <v>3</v>
      </c>
      <c r="D33" s="18" t="s">
        <v>813</v>
      </c>
      <c r="E33" s="18" t="s">
        <v>4528</v>
      </c>
      <c r="F33" s="18"/>
      <c r="G33" s="18" t="s">
        <v>12676</v>
      </c>
      <c r="H33" s="18">
        <v>10</v>
      </c>
      <c r="I33" s="18">
        <v>0.2</v>
      </c>
      <c r="J33" s="18">
        <v>2</v>
      </c>
      <c r="K33" s="18">
        <v>20</v>
      </c>
      <c r="L33" s="696" t="e">
        <f t="shared" si="52"/>
        <v>#VALUE!</v>
      </c>
      <c r="M33" s="738" t="str">
        <f>IFERROR(VLOOKUP(AC33,Cennik!$A$4:$B45, 2, FALSE()) * AD33 + VLOOKUP(AE33,Cennik!$A$4:$B45, 2, FALSE()) * AF33 + VLOOKUP(AG33,Cennik!$A$4:$B45, 2, FALSE()) * AH33 + VLOOKUP(AI33,Cennik!$A$4:$B45, 2, FALSE()) * AJ33 + VLOOKUP(AK33,Cennik!$A$4:$B45, 2, FALSE()) * AL33 + VLOOKUP(AM33,Cennik!$A$4:$B45, 2, FALSE()) * AN33 + VLOOKUP(AO33,Cennik!$A$4:$B45, 2, FALSE()) * AP33 + VLOOKUP(AQ33,Cennik!$A$4:$B45, 2, FALSE()) * AR33 + VLOOKUP(AS33,Cennik!$A$4:$B45, 2, FALSE()) * AT33 + VLOOKUP(AU33,Cennik!$A$4:$B45, 2, FALSE()) * AV33 + VLOOKUP(AW33,Cennik!$A$4:$B45, 2, FALSE()) * AX33 + VLOOKUP(AY33,Cennik!$A$4:$B45, 2, FALSE()) * AZ33,"Brak wartości")</f>
        <v>Brak wartości</v>
      </c>
      <c r="N33" s="696" t="s">
        <v>13615</v>
      </c>
      <c r="O33" s="953" t="str">
        <f>IFERROR(VLOOKUP(AC33,Cennik!$A$4:$B45, 2, FALSE()) * AD33 + VLOOKUP(AE33,Cennik!$A$4:$B45, 2, FALSE()) * AF33 + VLOOKUP(AG33,Cennik!$A$4:$B45, 2, FALSE()) * AH33 + VLOOKUP(AI33,Cennik!$A$4:$B45, 2, FALSE()) * AJ33 + VLOOKUP(AK33,Cennik!$A$4:$B45, 2, FALSE()) * AL33 + VLOOKUP(AM33,Cennik!$A$4:$B45, 2, FALSE()) * AN33 + VLOOKUP(AO33,Cennik!$A$4:$B45, 2, FALSE()) * AP33 + VLOOKUP(AQ33,Cennik!$A$4:$B45, 2, FALSE()) * AR33 + VLOOKUP(AS33,Cennik!$A$4:$B45, 2, FALSE()) * AT33 + VLOOKUP(AU33,Cennik!$A$4:$B45, 2, FALSE()) * AV33 + VLOOKUP(AW33,Cennik!$A$4:$B45, 2, FALSE()) * AX33 + VLOOKUP(AY33,Cennik!$A$4:$B45, 2, FALSE()) * AZ33 + VLOOKUP("Stamina",Cennik!$A$4:$B45,2,FALSE()) * K33,"Brak wartości")</f>
        <v>Brak wartości</v>
      </c>
      <c r="P33" s="698">
        <v>1</v>
      </c>
      <c r="Q33" s="697">
        <v>0</v>
      </c>
      <c r="R33" s="865">
        <v>75</v>
      </c>
      <c r="S33" s="939">
        <v>0</v>
      </c>
      <c r="T33" s="697">
        <f t="shared" si="77"/>
        <v>0</v>
      </c>
      <c r="U33" s="865">
        <f t="shared" si="78"/>
        <v>75</v>
      </c>
      <c r="V33" s="939">
        <f t="shared" si="79"/>
        <v>0</v>
      </c>
      <c r="W33" s="954">
        <f t="shared" ref="W33:X33" si="82">IFERROR((U33*$J33)/$K33, "Brak wartości")</f>
        <v>7.5</v>
      </c>
      <c r="X33" s="955">
        <f t="shared" si="82"/>
        <v>0</v>
      </c>
      <c r="Y33" s="956">
        <f t="shared" si="54"/>
        <v>0</v>
      </c>
      <c r="Z33" s="955" t="str">
        <f t="shared" ref="Z33:AA33" si="83">IFERROR((U33*$J33)/$O33, "Brak wartości")</f>
        <v>Brak wartości</v>
      </c>
      <c r="AA33" s="719" t="str">
        <f t="shared" si="83"/>
        <v>Brak wartości</v>
      </c>
      <c r="AB33" s="719" t="str">
        <f t="shared" si="56"/>
        <v>Brak wartości</v>
      </c>
      <c r="AC33" s="709" t="s">
        <v>455</v>
      </c>
      <c r="AD33" s="710">
        <v>2</v>
      </c>
      <c r="AE33" s="709" t="s">
        <v>698</v>
      </c>
      <c r="AF33" s="710">
        <v>3</v>
      </c>
      <c r="AG33" s="730" t="s">
        <v>630</v>
      </c>
      <c r="AH33" s="675">
        <v>3</v>
      </c>
      <c r="AI33" s="730" t="s">
        <v>590</v>
      </c>
      <c r="AJ33" s="731">
        <v>3</v>
      </c>
      <c r="AK33" s="695" t="s">
        <v>8127</v>
      </c>
      <c r="AL33" s="695">
        <v>2</v>
      </c>
      <c r="AM33" s="733" t="s">
        <v>40</v>
      </c>
      <c r="AN33" s="734"/>
      <c r="AO33" s="736" t="s">
        <v>40</v>
      </c>
      <c r="AP33" s="725"/>
      <c r="AQ33" s="706" t="s">
        <v>40</v>
      </c>
      <c r="AR33" s="715"/>
      <c r="AS33" s="735" t="s">
        <v>40</v>
      </c>
      <c r="AT33" s="707"/>
      <c r="AU33" s="708" t="s">
        <v>40</v>
      </c>
      <c r="AV33" s="694"/>
      <c r="AW33" s="709" t="s">
        <v>40</v>
      </c>
      <c r="AX33" s="710"/>
      <c r="AY33" s="711" t="s">
        <v>40</v>
      </c>
      <c r="AZ33" s="712"/>
      <c r="BA33" s="755"/>
      <c r="BB33" s="755"/>
      <c r="BC33" s="755"/>
      <c r="BD33" s="755"/>
      <c r="BE33" s="755"/>
      <c r="BF33" s="755"/>
      <c r="BG33" s="755"/>
      <c r="BH33" s="755"/>
      <c r="BI33" s="755"/>
      <c r="BJ33" s="755"/>
      <c r="BK33" s="755"/>
      <c r="BL33" s="755"/>
      <c r="BM33" s="755"/>
      <c r="BN33" s="755"/>
      <c r="BO33" s="755"/>
      <c r="BP33" s="755"/>
      <c r="BQ33" s="755"/>
      <c r="BR33" s="755"/>
    </row>
    <row r="34" spans="1:70" ht="12.75">
      <c r="A34" s="831" t="s">
        <v>3334</v>
      </c>
      <c r="B34" s="300" t="s">
        <v>854</v>
      </c>
      <c r="C34" s="680">
        <v>3</v>
      </c>
      <c r="D34" s="18" t="s">
        <v>818</v>
      </c>
      <c r="E34" s="18" t="s">
        <v>4528</v>
      </c>
      <c r="F34" s="18"/>
      <c r="G34" s="18" t="s">
        <v>12676</v>
      </c>
      <c r="H34" s="18">
        <v>10</v>
      </c>
      <c r="I34" s="18">
        <v>0.2</v>
      </c>
      <c r="J34" s="18">
        <v>2</v>
      </c>
      <c r="K34" s="18">
        <v>20</v>
      </c>
      <c r="L34" s="696" t="e">
        <f t="shared" si="52"/>
        <v>#VALUE!</v>
      </c>
      <c r="M34" s="738" t="str">
        <f>IFERROR(VLOOKUP(AC34,Cennik!$A$4:$B45, 2, FALSE()) * AD34 + VLOOKUP(AE34,Cennik!$A$4:$B45, 2, FALSE()) * AF34 + VLOOKUP(AG34,Cennik!$A$4:$B45, 2, FALSE()) * AH34 + VLOOKUP(AI34,Cennik!$A$4:$B45, 2, FALSE()) * AJ34 + VLOOKUP(AK34,Cennik!$A$4:$B45, 2, FALSE()) * AL34 + VLOOKUP(AM34,Cennik!$A$4:$B45, 2, FALSE()) * AN34 + VLOOKUP(AO34,Cennik!$A$4:$B45, 2, FALSE()) * AP34 + VLOOKUP(AQ34,Cennik!$A$4:$B45, 2, FALSE()) * AR34 + VLOOKUP(AS34,Cennik!$A$4:$B45, 2, FALSE()) * AT34 + VLOOKUP(AU34,Cennik!$A$4:$B45, 2, FALSE()) * AV34 + VLOOKUP(AW34,Cennik!$A$4:$B45, 2, FALSE()) * AX34 + VLOOKUP(AY34,Cennik!$A$4:$B45, 2, FALSE()) * AZ34,"Brak wartości")</f>
        <v>Brak wartości</v>
      </c>
      <c r="N34" s="696" t="s">
        <v>13615</v>
      </c>
      <c r="O34" s="953" t="str">
        <f>IFERROR(VLOOKUP(AC34,Cennik!$A$4:$B45, 2, FALSE()) * AD34 + VLOOKUP(AE34,Cennik!$A$4:$B45, 2, FALSE()) * AF34 + VLOOKUP(AG34,Cennik!$A$4:$B45, 2, FALSE()) * AH34 + VLOOKUP(AI34,Cennik!$A$4:$B45, 2, FALSE()) * AJ34 + VLOOKUP(AK34,Cennik!$A$4:$B45, 2, FALSE()) * AL34 + VLOOKUP(AM34,Cennik!$A$4:$B45, 2, FALSE()) * AN34 + VLOOKUP(AO34,Cennik!$A$4:$B45, 2, FALSE()) * AP34 + VLOOKUP(AQ34,Cennik!$A$4:$B45, 2, FALSE()) * AR34 + VLOOKUP(AS34,Cennik!$A$4:$B45, 2, FALSE()) * AT34 + VLOOKUP(AU34,Cennik!$A$4:$B45, 2, FALSE()) * AV34 + VLOOKUP(AW34,Cennik!$A$4:$B45, 2, FALSE()) * AX34 + VLOOKUP(AY34,Cennik!$A$4:$B45, 2, FALSE()) * AZ34 + VLOOKUP("Stamina",Cennik!$A$4:$B45,2,FALSE()) * K34,"Brak wartości")</f>
        <v>Brak wartości</v>
      </c>
      <c r="P34" s="698">
        <v>1</v>
      </c>
      <c r="Q34" s="697">
        <v>0</v>
      </c>
      <c r="R34" s="865">
        <v>0</v>
      </c>
      <c r="S34" s="939">
        <v>75</v>
      </c>
      <c r="T34" s="697">
        <f t="shared" si="77"/>
        <v>0</v>
      </c>
      <c r="U34" s="865">
        <f t="shared" si="78"/>
        <v>0</v>
      </c>
      <c r="V34" s="939">
        <f t="shared" si="79"/>
        <v>75</v>
      </c>
      <c r="W34" s="954">
        <f t="shared" ref="W34:X34" si="84">IFERROR((U34*$J34)/$K34, "Brak wartości")</f>
        <v>0</v>
      </c>
      <c r="X34" s="955">
        <f t="shared" si="84"/>
        <v>7.5</v>
      </c>
      <c r="Y34" s="956">
        <f t="shared" si="54"/>
        <v>0</v>
      </c>
      <c r="Z34" s="955" t="str">
        <f t="shared" ref="Z34:AA34" si="85">IFERROR((U34*$J34)/$O34, "Brak wartości")</f>
        <v>Brak wartości</v>
      </c>
      <c r="AA34" s="719" t="str">
        <f t="shared" si="85"/>
        <v>Brak wartości</v>
      </c>
      <c r="AB34" s="719" t="str">
        <f t="shared" si="56"/>
        <v>Brak wartości</v>
      </c>
      <c r="AC34" s="709" t="s">
        <v>455</v>
      </c>
      <c r="AD34" s="710">
        <v>2</v>
      </c>
      <c r="AE34" s="709" t="s">
        <v>698</v>
      </c>
      <c r="AF34" s="710">
        <v>1</v>
      </c>
      <c r="AG34" s="730" t="s">
        <v>635</v>
      </c>
      <c r="AH34" s="675">
        <v>3</v>
      </c>
      <c r="AI34" s="730" t="s">
        <v>595</v>
      </c>
      <c r="AJ34" s="731">
        <v>3</v>
      </c>
      <c r="AK34" s="695" t="s">
        <v>8127</v>
      </c>
      <c r="AL34" s="695">
        <v>2</v>
      </c>
      <c r="AM34" s="733" t="s">
        <v>40</v>
      </c>
      <c r="AN34" s="734"/>
      <c r="AO34" s="736" t="s">
        <v>40</v>
      </c>
      <c r="AP34" s="725"/>
      <c r="AQ34" s="706" t="s">
        <v>40</v>
      </c>
      <c r="AR34" s="715"/>
      <c r="AS34" s="735" t="s">
        <v>40</v>
      </c>
      <c r="AT34" s="707"/>
      <c r="AU34" s="708" t="s">
        <v>40</v>
      </c>
      <c r="AV34" s="694"/>
      <c r="AW34" s="709" t="s">
        <v>40</v>
      </c>
      <c r="AX34" s="710"/>
      <c r="AY34" s="711" t="s">
        <v>40</v>
      </c>
      <c r="AZ34" s="712"/>
      <c r="BA34" s="755"/>
      <c r="BB34" s="755"/>
      <c r="BC34" s="755"/>
      <c r="BD34" s="755"/>
      <c r="BE34" s="755"/>
      <c r="BF34" s="755"/>
      <c r="BG34" s="755"/>
      <c r="BH34" s="755"/>
      <c r="BI34" s="755"/>
      <c r="BJ34" s="755"/>
      <c r="BK34" s="755"/>
      <c r="BL34" s="755"/>
      <c r="BM34" s="755"/>
      <c r="BN34" s="755"/>
      <c r="BO34" s="755"/>
      <c r="BP34" s="755"/>
      <c r="BQ34" s="755"/>
      <c r="BR34" s="755"/>
    </row>
    <row r="35" spans="1:70" ht="12.75">
      <c r="A35" s="831" t="s">
        <v>3334</v>
      </c>
      <c r="B35" s="1004" t="s">
        <v>858</v>
      </c>
      <c r="C35" s="680">
        <v>4</v>
      </c>
      <c r="D35" s="18" t="s">
        <v>13617</v>
      </c>
      <c r="E35" s="18" t="s">
        <v>4528</v>
      </c>
      <c r="F35" s="18"/>
      <c r="G35" s="18" t="s">
        <v>12676</v>
      </c>
      <c r="H35" s="18">
        <v>10</v>
      </c>
      <c r="I35" s="18">
        <v>0.2</v>
      </c>
      <c r="J35" s="18">
        <v>2</v>
      </c>
      <c r="K35" s="18">
        <v>20</v>
      </c>
      <c r="L35" s="696" t="e">
        <f t="shared" si="52"/>
        <v>#VALUE!</v>
      </c>
      <c r="M35" s="738" t="str">
        <f>IFERROR(VLOOKUP(AC35,Cennik!$A$4:$B45, 2, FALSE()) * AD35 + VLOOKUP(AE35,Cennik!$A$4:$B45, 2, FALSE()) * AF35 + VLOOKUP(AG35,Cennik!$A$4:$B45, 2, FALSE()) * AH35 + VLOOKUP(AI35,Cennik!$A$4:$B45, 2, FALSE()) * AJ35 + VLOOKUP(AK35,Cennik!$A$4:$B45, 2, FALSE()) * AL35 + VLOOKUP(AM35,Cennik!$A$4:$B45, 2, FALSE()) * AN35 + VLOOKUP(AO35,Cennik!$A$4:$B45, 2, FALSE()) * AP35 + VLOOKUP(AQ35,Cennik!$A$4:$B45, 2, FALSE()) * AR35 + VLOOKUP(AS35,Cennik!$A$4:$B45, 2, FALSE()) * AT35 + VLOOKUP(AU35,Cennik!$A$4:$B45, 2, FALSE()) * AV35 + VLOOKUP(AW35,Cennik!$A$4:$B45, 2, FALSE()) * AX35 + VLOOKUP(AY35,Cennik!$A$4:$B45, 2, FALSE()) * AZ35,"Brak wartości")</f>
        <v>Brak wartości</v>
      </c>
      <c r="N35" s="696" t="s">
        <v>13615</v>
      </c>
      <c r="O35" s="953" t="str">
        <f>IFERROR(VLOOKUP(AC35,Cennik!$A$4:$B45, 2, FALSE()) * AD35 + VLOOKUP(AE35,Cennik!$A$4:$B45, 2, FALSE()) * AF35 + VLOOKUP(AG35,Cennik!$A$4:$B45, 2, FALSE()) * AH35 + VLOOKUP(AI35,Cennik!$A$4:$B45, 2, FALSE()) * AJ35 + VLOOKUP(AK35,Cennik!$A$4:$B45, 2, FALSE()) * AL35 + VLOOKUP(AM35,Cennik!$A$4:$B45, 2, FALSE()) * AN35 + VLOOKUP(AO35,Cennik!$A$4:$B45, 2, FALSE()) * AP35 + VLOOKUP(AQ35,Cennik!$A$4:$B45, 2, FALSE()) * AR35 + VLOOKUP(AS35,Cennik!$A$4:$B45, 2, FALSE()) * AT35 + VLOOKUP(AU35,Cennik!$A$4:$B45, 2, FALSE()) * AV35 + VLOOKUP(AW35,Cennik!$A$4:$B45, 2, FALSE()) * AX35 + VLOOKUP(AY35,Cennik!$A$4:$B45, 2, FALSE()) * AZ35 + VLOOKUP("Stamina",Cennik!$A$4:$B45,2,FALSE()) * K35,"Brak wartości")</f>
        <v>Brak wartości</v>
      </c>
      <c r="P35" s="698">
        <v>1</v>
      </c>
      <c r="Q35" s="697">
        <v>0</v>
      </c>
      <c r="R35" s="865">
        <v>0</v>
      </c>
      <c r="S35" s="939">
        <v>0</v>
      </c>
      <c r="T35" s="697">
        <f t="shared" si="77"/>
        <v>0</v>
      </c>
      <c r="U35" s="865">
        <f t="shared" si="78"/>
        <v>0</v>
      </c>
      <c r="V35" s="939">
        <f t="shared" si="79"/>
        <v>0</v>
      </c>
      <c r="W35" s="954">
        <f t="shared" ref="W35:X35" si="86">IFERROR((U35*$J35)/$K35, "Brak wartości")</f>
        <v>0</v>
      </c>
      <c r="X35" s="955">
        <f t="shared" si="86"/>
        <v>0</v>
      </c>
      <c r="Y35" s="956">
        <f t="shared" si="54"/>
        <v>0</v>
      </c>
      <c r="Z35" s="955" t="str">
        <f t="shared" ref="Z35:AA35" si="87">IFERROR((U35*$J35)/$O35, "Brak wartości")</f>
        <v>Brak wartości</v>
      </c>
      <c r="AA35" s="719" t="str">
        <f t="shared" si="87"/>
        <v>Brak wartości</v>
      </c>
      <c r="AB35" s="719" t="str">
        <f t="shared" si="56"/>
        <v>Brak wartości</v>
      </c>
      <c r="AC35" s="709" t="s">
        <v>455</v>
      </c>
      <c r="AD35" s="710">
        <v>2</v>
      </c>
      <c r="AE35" s="709" t="s">
        <v>698</v>
      </c>
      <c r="AF35" s="710">
        <v>1</v>
      </c>
      <c r="AG35" s="730" t="s">
        <v>620</v>
      </c>
      <c r="AH35" s="675">
        <v>3</v>
      </c>
      <c r="AI35" s="730" t="s">
        <v>625</v>
      </c>
      <c r="AJ35" s="731">
        <v>1</v>
      </c>
      <c r="AK35" s="695" t="s">
        <v>8127</v>
      </c>
      <c r="AL35" s="695">
        <v>2</v>
      </c>
      <c r="AM35" s="733" t="s">
        <v>40</v>
      </c>
      <c r="AN35" s="734"/>
      <c r="AO35" s="736" t="s">
        <v>40</v>
      </c>
      <c r="AP35" s="725"/>
      <c r="AQ35" s="706" t="s">
        <v>40</v>
      </c>
      <c r="AR35" s="715"/>
      <c r="AS35" s="735" t="s">
        <v>40</v>
      </c>
      <c r="AT35" s="707"/>
      <c r="AU35" s="708" t="s">
        <v>40</v>
      </c>
      <c r="AV35" s="694"/>
      <c r="AW35" s="709" t="s">
        <v>40</v>
      </c>
      <c r="AX35" s="710"/>
      <c r="AY35" s="711" t="s">
        <v>40</v>
      </c>
      <c r="AZ35" s="712"/>
      <c r="BA35" s="755"/>
      <c r="BB35" s="755"/>
      <c r="BC35" s="755"/>
      <c r="BD35" s="755"/>
      <c r="BE35" s="755"/>
      <c r="BF35" s="755"/>
      <c r="BG35" s="755"/>
      <c r="BH35" s="755"/>
      <c r="BI35" s="755"/>
      <c r="BJ35" s="755"/>
      <c r="BK35" s="755"/>
      <c r="BL35" s="755"/>
      <c r="BM35" s="755"/>
      <c r="BN35" s="755"/>
      <c r="BO35" s="755"/>
      <c r="BP35" s="755"/>
      <c r="BQ35" s="755"/>
      <c r="BR35" s="755"/>
    </row>
    <row r="36" spans="1:70" ht="12.75">
      <c r="A36" s="831" t="s">
        <v>3334</v>
      </c>
      <c r="B36" s="1004" t="s">
        <v>863</v>
      </c>
      <c r="C36" s="680">
        <v>4</v>
      </c>
      <c r="D36" s="18" t="s">
        <v>813</v>
      </c>
      <c r="E36" s="18" t="s">
        <v>4528</v>
      </c>
      <c r="F36" s="18"/>
      <c r="G36" s="18" t="s">
        <v>12676</v>
      </c>
      <c r="H36" s="18">
        <v>5</v>
      </c>
      <c r="I36" s="18">
        <v>0.2</v>
      </c>
      <c r="J36" s="18">
        <v>1</v>
      </c>
      <c r="K36" s="18">
        <v>50</v>
      </c>
      <c r="L36" s="696" t="e">
        <f t="shared" si="52"/>
        <v>#VALUE!</v>
      </c>
      <c r="M36" s="738" t="str">
        <f>IFERROR(VLOOKUP(AC36,Cennik!$A$4:$B45, 2, FALSE()) * AD36 + VLOOKUP(AE36,Cennik!$A$4:$B45, 2, FALSE()) * AF36 + VLOOKUP(AG36,Cennik!$A$4:$B45, 2, FALSE()) * AH36 + VLOOKUP(AI36,Cennik!$A$4:$B45, 2, FALSE()) * AJ36 + VLOOKUP(AK36,Cennik!$A$4:$B45, 2, FALSE()) * AL36 + VLOOKUP(AM36,Cennik!$A$4:$B45, 2, FALSE()) * AN36 + VLOOKUP(AO36,Cennik!$A$4:$B45, 2, FALSE()) * AP36 + VLOOKUP(AQ36,Cennik!$A$4:$B45, 2, FALSE()) * AR36 + VLOOKUP(AS36,Cennik!$A$4:$B45, 2, FALSE()) * AT36 + VLOOKUP(AU36,Cennik!$A$4:$B45, 2, FALSE()) * AV36 + VLOOKUP(AW36,Cennik!$A$4:$B45, 2, FALSE()) * AX36 + VLOOKUP(AY36,Cennik!$A$4:$B45, 2, FALSE()) * AZ36,"Brak wartości")</f>
        <v>Brak wartości</v>
      </c>
      <c r="N36" s="696" t="s">
        <v>13615</v>
      </c>
      <c r="O36" s="953" t="str">
        <f>IFERROR(VLOOKUP(AC36,Cennik!$A$4:$B45, 2, FALSE()) * AD36 + VLOOKUP(AE36,Cennik!$A$4:$B45, 2, FALSE()) * AF36 + VLOOKUP(AG36,Cennik!$A$4:$B45, 2, FALSE()) * AH36 + VLOOKUP(AI36,Cennik!$A$4:$B45, 2, FALSE()) * AJ36 + VLOOKUP(AK36,Cennik!$A$4:$B45, 2, FALSE()) * AL36 + VLOOKUP(AM36,Cennik!$A$4:$B45, 2, FALSE()) * AN36 + VLOOKUP(AO36,Cennik!$A$4:$B45, 2, FALSE()) * AP36 + VLOOKUP(AQ36,Cennik!$A$4:$B45, 2, FALSE()) * AR36 + VLOOKUP(AS36,Cennik!$A$4:$B45, 2, FALSE()) * AT36 + VLOOKUP(AU36,Cennik!$A$4:$B45, 2, FALSE()) * AV36 + VLOOKUP(AW36,Cennik!$A$4:$B45, 2, FALSE()) * AX36 + VLOOKUP(AY36,Cennik!$A$4:$B45, 2, FALSE()) * AZ36 + VLOOKUP("Stamina",Cennik!$A$4:$B45,2,FALSE()) * K36,"Brak wartości")</f>
        <v>Brak wartości</v>
      </c>
      <c r="P36" s="698">
        <v>1</v>
      </c>
      <c r="Q36" s="697">
        <v>0</v>
      </c>
      <c r="R36" s="865">
        <v>100</v>
      </c>
      <c r="S36" s="939">
        <v>0</v>
      </c>
      <c r="T36" s="697">
        <f t="shared" si="77"/>
        <v>0</v>
      </c>
      <c r="U36" s="865">
        <f t="shared" si="78"/>
        <v>100</v>
      </c>
      <c r="V36" s="939">
        <f t="shared" si="79"/>
        <v>0</v>
      </c>
      <c r="W36" s="954">
        <f t="shared" ref="W36:X36" si="88">IFERROR((U36*$J36)/$K36, "Brak wartości")</f>
        <v>2</v>
      </c>
      <c r="X36" s="955">
        <f t="shared" si="88"/>
        <v>0</v>
      </c>
      <c r="Y36" s="956">
        <f t="shared" si="54"/>
        <v>0</v>
      </c>
      <c r="Z36" s="955" t="str">
        <f t="shared" ref="Z36:AA36" si="89">IFERROR((U36*$J36)/$O36, "Brak wartości")</f>
        <v>Brak wartości</v>
      </c>
      <c r="AA36" s="719" t="str">
        <f t="shared" si="89"/>
        <v>Brak wartości</v>
      </c>
      <c r="AB36" s="719" t="str">
        <f t="shared" si="56"/>
        <v>Brak wartości</v>
      </c>
      <c r="AC36" s="709" t="s">
        <v>850</v>
      </c>
      <c r="AD36" s="710">
        <v>1</v>
      </c>
      <c r="AE36" s="709" t="s">
        <v>625</v>
      </c>
      <c r="AF36" s="710">
        <v>2</v>
      </c>
      <c r="AG36" s="730" t="s">
        <v>40</v>
      </c>
      <c r="AH36" s="675">
        <v>3</v>
      </c>
      <c r="AI36" s="730" t="s">
        <v>40</v>
      </c>
      <c r="AJ36" s="731">
        <v>1</v>
      </c>
      <c r="AK36" s="695" t="s">
        <v>40</v>
      </c>
      <c r="AL36" s="695"/>
      <c r="AM36" s="733" t="s">
        <v>40</v>
      </c>
      <c r="AN36" s="734"/>
      <c r="AO36" s="736" t="s">
        <v>40</v>
      </c>
      <c r="AP36" s="725"/>
      <c r="AQ36" s="706" t="s">
        <v>40</v>
      </c>
      <c r="AR36" s="715"/>
      <c r="AS36" s="735" t="s">
        <v>40</v>
      </c>
      <c r="AT36" s="707"/>
      <c r="AU36" s="708" t="s">
        <v>40</v>
      </c>
      <c r="AV36" s="694"/>
      <c r="AW36" s="709" t="s">
        <v>40</v>
      </c>
      <c r="AX36" s="710"/>
      <c r="AY36" s="711" t="s">
        <v>40</v>
      </c>
      <c r="AZ36" s="712"/>
      <c r="BA36" s="755"/>
      <c r="BB36" s="755"/>
      <c r="BC36" s="755"/>
      <c r="BD36" s="755"/>
      <c r="BE36" s="755"/>
      <c r="BF36" s="755"/>
      <c r="BG36" s="755"/>
      <c r="BH36" s="755"/>
      <c r="BI36" s="755"/>
      <c r="BJ36" s="755"/>
      <c r="BK36" s="755"/>
      <c r="BL36" s="755"/>
      <c r="BM36" s="755"/>
      <c r="BN36" s="755"/>
      <c r="BO36" s="755"/>
      <c r="BP36" s="755"/>
      <c r="BQ36" s="755"/>
      <c r="BR36" s="755"/>
    </row>
    <row r="37" spans="1:70" ht="12.75">
      <c r="A37" s="831" t="s">
        <v>3334</v>
      </c>
      <c r="B37" s="1004" t="s">
        <v>865</v>
      </c>
      <c r="C37" s="680">
        <v>4</v>
      </c>
      <c r="D37" s="18" t="s">
        <v>818</v>
      </c>
      <c r="E37" s="18" t="s">
        <v>4528</v>
      </c>
      <c r="F37" s="18"/>
      <c r="G37" s="18" t="s">
        <v>12676</v>
      </c>
      <c r="H37" s="18">
        <v>5</v>
      </c>
      <c r="I37" s="18">
        <v>0.2</v>
      </c>
      <c r="J37" s="18">
        <v>1</v>
      </c>
      <c r="K37" s="18">
        <v>50</v>
      </c>
      <c r="L37" s="696" t="e">
        <f t="shared" si="52"/>
        <v>#VALUE!</v>
      </c>
      <c r="M37" s="738" t="str">
        <f>IFERROR(VLOOKUP(AC37,Cennik!$A$4:$B45, 2, FALSE()) * AD37 + VLOOKUP(AE37,Cennik!$A$4:$B45, 2, FALSE()) * AF37 + VLOOKUP(AG37,Cennik!$A$4:$B45, 2, FALSE()) * AH37 + VLOOKUP(AI37,Cennik!$A$4:$B45, 2, FALSE()) * AJ37 + VLOOKUP(AK37,Cennik!$A$4:$B45, 2, FALSE()) * AL37 + VLOOKUP(AM37,Cennik!$A$4:$B45, 2, FALSE()) * AN37 + VLOOKUP(AO37,Cennik!$A$4:$B45, 2, FALSE()) * AP37 + VLOOKUP(AQ37,Cennik!$A$4:$B45, 2, FALSE()) * AR37 + VLOOKUP(AS37,Cennik!$A$4:$B45, 2, FALSE()) * AT37 + VLOOKUP(AU37,Cennik!$A$4:$B45, 2, FALSE()) * AV37 + VLOOKUP(AW37,Cennik!$A$4:$B45, 2, FALSE()) * AX37 + VLOOKUP(AY37,Cennik!$A$4:$B45, 2, FALSE()) * AZ37,"Brak wartości")</f>
        <v>Brak wartości</v>
      </c>
      <c r="N37" s="696" t="s">
        <v>13615</v>
      </c>
      <c r="O37" s="953" t="str">
        <f>IFERROR(VLOOKUP(AC37,Cennik!$A$4:$B45, 2, FALSE()) * AD37 + VLOOKUP(AE37,Cennik!$A$4:$B45, 2, FALSE()) * AF37 + VLOOKUP(AG37,Cennik!$A$4:$B45, 2, FALSE()) * AH37 + VLOOKUP(AI37,Cennik!$A$4:$B45, 2, FALSE()) * AJ37 + VLOOKUP(AK37,Cennik!$A$4:$B45, 2, FALSE()) * AL37 + VLOOKUP(AM37,Cennik!$A$4:$B45, 2, FALSE()) * AN37 + VLOOKUP(AO37,Cennik!$A$4:$B45, 2, FALSE()) * AP37 + VLOOKUP(AQ37,Cennik!$A$4:$B45, 2, FALSE()) * AR37 + VLOOKUP(AS37,Cennik!$A$4:$B45, 2, FALSE()) * AT37 + VLOOKUP(AU37,Cennik!$A$4:$B45, 2, FALSE()) * AV37 + VLOOKUP(AW37,Cennik!$A$4:$B45, 2, FALSE()) * AX37 + VLOOKUP(AY37,Cennik!$A$4:$B45, 2, FALSE()) * AZ37 + VLOOKUP("Stamina",Cennik!$A$4:$B45,2,FALSE()) * K37,"Brak wartości")</f>
        <v>Brak wartości</v>
      </c>
      <c r="P37" s="698">
        <v>1</v>
      </c>
      <c r="Q37" s="697">
        <v>0</v>
      </c>
      <c r="R37" s="865">
        <v>0</v>
      </c>
      <c r="S37" s="939">
        <v>100</v>
      </c>
      <c r="T37" s="697">
        <f t="shared" si="77"/>
        <v>0</v>
      </c>
      <c r="U37" s="865">
        <f t="shared" si="78"/>
        <v>0</v>
      </c>
      <c r="V37" s="939">
        <f t="shared" si="79"/>
        <v>100</v>
      </c>
      <c r="W37" s="954">
        <f t="shared" ref="W37:X37" si="90">IFERROR((U37*$J37)/$K37, "Brak wartości")</f>
        <v>0</v>
      </c>
      <c r="X37" s="955">
        <f t="shared" si="90"/>
        <v>2</v>
      </c>
      <c r="Y37" s="956">
        <f t="shared" si="54"/>
        <v>0</v>
      </c>
      <c r="Z37" s="955" t="str">
        <f t="shared" ref="Z37:AA37" si="91">IFERROR((U37*$J37)/$O37, "Brak wartości")</f>
        <v>Brak wartości</v>
      </c>
      <c r="AA37" s="719" t="str">
        <f t="shared" si="91"/>
        <v>Brak wartości</v>
      </c>
      <c r="AB37" s="719" t="str">
        <f t="shared" si="56"/>
        <v>Brak wartości</v>
      </c>
      <c r="AC37" s="709" t="s">
        <v>854</v>
      </c>
      <c r="AD37" s="710">
        <v>1</v>
      </c>
      <c r="AE37" s="709" t="s">
        <v>625</v>
      </c>
      <c r="AF37" s="710">
        <v>2</v>
      </c>
      <c r="AG37" s="730" t="s">
        <v>40</v>
      </c>
      <c r="AH37" s="675">
        <v>3</v>
      </c>
      <c r="AI37" s="730" t="s">
        <v>40</v>
      </c>
      <c r="AJ37" s="731">
        <v>1</v>
      </c>
      <c r="AK37" s="695" t="s">
        <v>40</v>
      </c>
      <c r="AL37" s="695"/>
      <c r="AM37" s="733" t="s">
        <v>40</v>
      </c>
      <c r="AN37" s="734"/>
      <c r="AO37" s="736" t="s">
        <v>40</v>
      </c>
      <c r="AP37" s="725"/>
      <c r="AQ37" s="706" t="s">
        <v>40</v>
      </c>
      <c r="AR37" s="715"/>
      <c r="AS37" s="735" t="s">
        <v>40</v>
      </c>
      <c r="AT37" s="707"/>
      <c r="AU37" s="708" t="s">
        <v>40</v>
      </c>
      <c r="AV37" s="694"/>
      <c r="AW37" s="709" t="s">
        <v>40</v>
      </c>
      <c r="AX37" s="710"/>
      <c r="AY37" s="711" t="s">
        <v>40</v>
      </c>
      <c r="AZ37" s="712"/>
      <c r="BA37" s="755"/>
      <c r="BB37" s="755"/>
      <c r="BC37" s="755"/>
      <c r="BD37" s="755"/>
      <c r="BE37" s="755"/>
      <c r="BF37" s="755"/>
      <c r="BG37" s="755"/>
      <c r="BH37" s="755"/>
      <c r="BI37" s="755"/>
      <c r="BJ37" s="755"/>
      <c r="BK37" s="755"/>
      <c r="BL37" s="755"/>
      <c r="BM37" s="755"/>
      <c r="BN37" s="755"/>
      <c r="BO37" s="755"/>
      <c r="BP37" s="755"/>
      <c r="BQ37" s="755"/>
      <c r="BR37" s="755"/>
    </row>
    <row r="38" spans="1:70" ht="12.75">
      <c r="A38" s="831" t="s">
        <v>3334</v>
      </c>
      <c r="B38" s="767" t="s">
        <v>867</v>
      </c>
      <c r="C38" s="680">
        <v>5</v>
      </c>
      <c r="D38" s="43" t="s">
        <v>868</v>
      </c>
      <c r="E38" s="18" t="s">
        <v>4528</v>
      </c>
      <c r="F38" s="18"/>
      <c r="G38" s="18" t="s">
        <v>12676</v>
      </c>
      <c r="H38" s="18">
        <v>5</v>
      </c>
      <c r="I38" s="18">
        <v>0.2</v>
      </c>
      <c r="J38" s="18">
        <v>1</v>
      </c>
      <c r="K38" s="18">
        <v>20</v>
      </c>
      <c r="L38" s="696" t="e">
        <f t="shared" si="52"/>
        <v>#VALUE!</v>
      </c>
      <c r="M38" s="738" t="str">
        <f>IFERROR(VLOOKUP(AC38,Cennik!$A$4:$B45, 2, FALSE()) * AD38 + VLOOKUP(AE38,Cennik!$A$4:$B45, 2, FALSE()) * AF38 + VLOOKUP(AG38,Cennik!$A$4:$B45, 2, FALSE()) * AH38 + VLOOKUP(AI38,Cennik!$A$4:$B45, 2, FALSE()) * AJ38 + VLOOKUP(AK38,Cennik!$A$4:$B45, 2, FALSE()) * AL38 + VLOOKUP(AM38,Cennik!$A$4:$B45, 2, FALSE()) * AN38 + VLOOKUP(AO38,Cennik!$A$4:$B45, 2, FALSE()) * AP38 + VLOOKUP(AQ38,Cennik!$A$4:$B45, 2, FALSE()) * AR38 + VLOOKUP(AS38,Cennik!$A$4:$B45, 2, FALSE()) * AT38 + VLOOKUP(AU38,Cennik!$A$4:$B45, 2, FALSE()) * AV38 + VLOOKUP(AW38,Cennik!$A$4:$B45, 2, FALSE()) * AX38 + VLOOKUP(AY38,Cennik!$A$4:$B45, 2, FALSE()) * AZ38,"Brak wartości")</f>
        <v>Brak wartości</v>
      </c>
      <c r="N38" s="696" t="s">
        <v>13615</v>
      </c>
      <c r="O38" s="953" t="str">
        <f>IFERROR(VLOOKUP(AC38,Cennik!$A$4:$B45, 2, FALSE()) * AD38 + VLOOKUP(AE38,Cennik!$A$4:$B45, 2, FALSE()) * AF38 + VLOOKUP(AG38,Cennik!$A$4:$B45, 2, FALSE()) * AH38 + VLOOKUP(AI38,Cennik!$A$4:$B45, 2, FALSE()) * AJ38 + VLOOKUP(AK38,Cennik!$A$4:$B45, 2, FALSE()) * AL38 + VLOOKUP(AM38,Cennik!$A$4:$B45, 2, FALSE()) * AN38 + VLOOKUP(AO38,Cennik!$A$4:$B45, 2, FALSE()) * AP38 + VLOOKUP(AQ38,Cennik!$A$4:$B45, 2, FALSE()) * AR38 + VLOOKUP(AS38,Cennik!$A$4:$B45, 2, FALSE()) * AT38 + VLOOKUP(AU38,Cennik!$A$4:$B45, 2, FALSE()) * AV38 + VLOOKUP(AW38,Cennik!$A$4:$B45, 2, FALSE()) * AX38 + VLOOKUP(AY38,Cennik!$A$4:$B45, 2, FALSE()) * AZ38 + VLOOKUP("Stamina",Cennik!$A$4:$B45,2,FALSE()) * K38,"Brak wartości")</f>
        <v>Brak wartości</v>
      </c>
      <c r="P38" s="698">
        <v>1</v>
      </c>
      <c r="Q38" s="697">
        <v>0</v>
      </c>
      <c r="R38" s="865">
        <v>0</v>
      </c>
      <c r="S38" s="939">
        <v>0</v>
      </c>
      <c r="T38" s="697">
        <f t="shared" si="77"/>
        <v>0</v>
      </c>
      <c r="U38" s="865">
        <f t="shared" si="78"/>
        <v>0</v>
      </c>
      <c r="V38" s="939">
        <f t="shared" si="79"/>
        <v>0</v>
      </c>
      <c r="W38" s="954">
        <f t="shared" ref="W38:X38" si="92">IFERROR((U38*$J38)/$K38, "Brak wartości")</f>
        <v>0</v>
      </c>
      <c r="X38" s="955">
        <f t="shared" si="92"/>
        <v>0</v>
      </c>
      <c r="Y38" s="956">
        <f t="shared" si="54"/>
        <v>0</v>
      </c>
      <c r="Z38" s="955" t="str">
        <f t="shared" ref="Z38:AA38" si="93">IFERROR((U38*$J38)/$O38, "Brak wartości")</f>
        <v>Brak wartości</v>
      </c>
      <c r="AA38" s="719" t="str">
        <f t="shared" si="93"/>
        <v>Brak wartości</v>
      </c>
      <c r="AB38" s="719" t="str">
        <f t="shared" si="56"/>
        <v>Brak wartości</v>
      </c>
      <c r="AC38" s="709" t="s">
        <v>455</v>
      </c>
      <c r="AD38" s="710">
        <v>1</v>
      </c>
      <c r="AE38" s="709" t="s">
        <v>625</v>
      </c>
      <c r="AF38" s="710">
        <v>1</v>
      </c>
      <c r="AG38" s="730" t="s">
        <v>683</v>
      </c>
      <c r="AH38" s="675">
        <v>1</v>
      </c>
      <c r="AI38" s="730" t="s">
        <v>610</v>
      </c>
      <c r="AJ38" s="731">
        <v>2</v>
      </c>
      <c r="AK38" s="695" t="s">
        <v>8127</v>
      </c>
      <c r="AL38" s="695">
        <v>1</v>
      </c>
      <c r="AM38" s="733" t="s">
        <v>40</v>
      </c>
      <c r="AN38" s="734"/>
      <c r="AO38" s="736" t="s">
        <v>40</v>
      </c>
      <c r="AP38" s="725"/>
      <c r="AQ38" s="706" t="s">
        <v>40</v>
      </c>
      <c r="AR38" s="715"/>
      <c r="AS38" s="735" t="s">
        <v>40</v>
      </c>
      <c r="AT38" s="707"/>
      <c r="AU38" s="708" t="s">
        <v>40</v>
      </c>
      <c r="AV38" s="694"/>
      <c r="AW38" s="709" t="s">
        <v>40</v>
      </c>
      <c r="AX38" s="710"/>
      <c r="AY38" s="711" t="s">
        <v>40</v>
      </c>
      <c r="AZ38" s="712"/>
      <c r="BA38" s="755"/>
      <c r="BB38" s="755"/>
      <c r="BC38" s="755"/>
      <c r="BD38" s="755"/>
      <c r="BE38" s="755"/>
      <c r="BF38" s="755"/>
      <c r="BG38" s="755"/>
      <c r="BH38" s="755"/>
      <c r="BI38" s="755"/>
      <c r="BJ38" s="755"/>
      <c r="BK38" s="755"/>
      <c r="BL38" s="755"/>
      <c r="BM38" s="755"/>
      <c r="BN38" s="755"/>
      <c r="BO38" s="755"/>
      <c r="BP38" s="755"/>
      <c r="BQ38" s="755"/>
      <c r="BR38" s="755"/>
    </row>
    <row r="39" spans="1:70" ht="12.75">
      <c r="A39" s="831" t="s">
        <v>3334</v>
      </c>
      <c r="B39" s="767" t="s">
        <v>872</v>
      </c>
      <c r="C39" s="680">
        <v>5</v>
      </c>
      <c r="D39" s="43" t="s">
        <v>873</v>
      </c>
      <c r="E39" s="18" t="s">
        <v>4528</v>
      </c>
      <c r="F39" s="18"/>
      <c r="G39" s="18" t="s">
        <v>12676</v>
      </c>
      <c r="H39" s="18">
        <v>5</v>
      </c>
      <c r="I39" s="18">
        <v>0.2</v>
      </c>
      <c r="J39" s="18">
        <v>1</v>
      </c>
      <c r="K39" s="18">
        <v>20</v>
      </c>
      <c r="L39" s="696" t="e">
        <f t="shared" si="52"/>
        <v>#VALUE!</v>
      </c>
      <c r="M39" s="738" t="str">
        <f>IFERROR(VLOOKUP(AC39,Cennik!$A$4:$B45, 2, FALSE()) * AD39 + VLOOKUP(AE39,Cennik!$A$4:$B45, 2, FALSE()) * AF39 + VLOOKUP(AG39,Cennik!$A$4:$B45, 2, FALSE()) * AH39 + VLOOKUP(AI39,Cennik!$A$4:$B45, 2, FALSE()) * AJ39 + VLOOKUP(AK39,Cennik!$A$4:$B45, 2, FALSE()) * AL39 + VLOOKUP(AM39,Cennik!$A$4:$B45, 2, FALSE()) * AN39 + VLOOKUP(AO39,Cennik!$A$4:$B45, 2, FALSE()) * AP39 + VLOOKUP(AQ39,Cennik!$A$4:$B45, 2, FALSE()) * AR39 + VLOOKUP(AS39,Cennik!$A$4:$B45, 2, FALSE()) * AT39 + VLOOKUP(AU39,Cennik!$A$4:$B45, 2, FALSE()) * AV39 + VLOOKUP(AW39,Cennik!$A$4:$B45, 2, FALSE()) * AX39 + VLOOKUP(AY39,Cennik!$A$4:$B45, 2, FALSE()) * AZ39,"Brak wartości")</f>
        <v>Brak wartości</v>
      </c>
      <c r="N39" s="696" t="s">
        <v>13615</v>
      </c>
      <c r="O39" s="953" t="str">
        <f>IFERROR(VLOOKUP(AC39,Cennik!$A$4:$B45, 2, FALSE()) * AD39 + VLOOKUP(AE39,Cennik!$A$4:$B45, 2, FALSE()) * AF39 + VLOOKUP(AG39,Cennik!$A$4:$B45, 2, FALSE()) * AH39 + VLOOKUP(AI39,Cennik!$A$4:$B45, 2, FALSE()) * AJ39 + VLOOKUP(AK39,Cennik!$A$4:$B45, 2, FALSE()) * AL39 + VLOOKUP(AM39,Cennik!$A$4:$B45, 2, FALSE()) * AN39 + VLOOKUP(AO39,Cennik!$A$4:$B45, 2, FALSE()) * AP39 + VLOOKUP(AQ39,Cennik!$A$4:$B45, 2, FALSE()) * AR39 + VLOOKUP(AS39,Cennik!$A$4:$B45, 2, FALSE()) * AT39 + VLOOKUP(AU39,Cennik!$A$4:$B45, 2, FALSE()) * AV39 + VLOOKUP(AW39,Cennik!$A$4:$B45, 2, FALSE()) * AX39 + VLOOKUP(AY39,Cennik!$A$4:$B45, 2, FALSE()) * AZ39 + VLOOKUP("Stamina",Cennik!$A$4:$B45,2,FALSE()) * K39,"Brak wartości")</f>
        <v>Brak wartości</v>
      </c>
      <c r="P39" s="698">
        <v>1</v>
      </c>
      <c r="Q39" s="697">
        <v>0</v>
      </c>
      <c r="R39" s="865">
        <v>0</v>
      </c>
      <c r="S39" s="939">
        <v>0</v>
      </c>
      <c r="T39" s="697">
        <f t="shared" si="77"/>
        <v>0</v>
      </c>
      <c r="U39" s="865">
        <f t="shared" si="78"/>
        <v>0</v>
      </c>
      <c r="V39" s="939">
        <f t="shared" si="79"/>
        <v>0</v>
      </c>
      <c r="W39" s="954">
        <f t="shared" ref="W39:X39" si="94">IFERROR((U39*$J39)/$K39, "Brak wartości")</f>
        <v>0</v>
      </c>
      <c r="X39" s="955">
        <f t="shared" si="94"/>
        <v>0</v>
      </c>
      <c r="Y39" s="956">
        <f t="shared" si="54"/>
        <v>0</v>
      </c>
      <c r="Z39" s="955" t="str">
        <f t="shared" ref="Z39:AA39" si="95">IFERROR((U39*$J39)/$O39, "Brak wartości")</f>
        <v>Brak wartości</v>
      </c>
      <c r="AA39" s="719" t="str">
        <f t="shared" si="95"/>
        <v>Brak wartości</v>
      </c>
      <c r="AB39" s="719" t="str">
        <f t="shared" si="56"/>
        <v>Brak wartości</v>
      </c>
      <c r="AC39" s="709" t="s">
        <v>455</v>
      </c>
      <c r="AD39" s="710">
        <v>1</v>
      </c>
      <c r="AE39" s="709" t="s">
        <v>625</v>
      </c>
      <c r="AF39" s="710">
        <v>1</v>
      </c>
      <c r="AG39" s="730" t="s">
        <v>683</v>
      </c>
      <c r="AH39" s="675">
        <v>1</v>
      </c>
      <c r="AI39" s="730" t="s">
        <v>615</v>
      </c>
      <c r="AJ39" s="731">
        <v>2</v>
      </c>
      <c r="AK39" s="695" t="s">
        <v>8127</v>
      </c>
      <c r="AL39" s="695">
        <v>1</v>
      </c>
      <c r="AM39" s="733" t="s">
        <v>40</v>
      </c>
      <c r="AN39" s="734"/>
      <c r="AO39" s="736" t="s">
        <v>40</v>
      </c>
      <c r="AP39" s="725"/>
      <c r="AQ39" s="706" t="s">
        <v>40</v>
      </c>
      <c r="AR39" s="715"/>
      <c r="AS39" s="735" t="s">
        <v>40</v>
      </c>
      <c r="AT39" s="707"/>
      <c r="AU39" s="708" t="s">
        <v>40</v>
      </c>
      <c r="AV39" s="694"/>
      <c r="AW39" s="709" t="s">
        <v>40</v>
      </c>
      <c r="AX39" s="710"/>
      <c r="AY39" s="711" t="s">
        <v>40</v>
      </c>
      <c r="AZ39" s="712"/>
      <c r="BA39" s="755"/>
      <c r="BB39" s="755"/>
      <c r="BC39" s="755"/>
      <c r="BD39" s="755"/>
      <c r="BE39" s="755"/>
      <c r="BF39" s="755"/>
      <c r="BG39" s="755"/>
      <c r="BH39" s="755"/>
      <c r="BI39" s="755"/>
      <c r="BJ39" s="755"/>
      <c r="BK39" s="755"/>
      <c r="BL39" s="755"/>
      <c r="BM39" s="755"/>
      <c r="BN39" s="755"/>
      <c r="BO39" s="755"/>
      <c r="BP39" s="755"/>
      <c r="BQ39" s="755"/>
      <c r="BR39" s="755"/>
    </row>
    <row r="40" spans="1:70" ht="12.75">
      <c r="A40" s="831" t="s">
        <v>3334</v>
      </c>
      <c r="B40" s="767" t="s">
        <v>877</v>
      </c>
      <c r="C40" s="680">
        <v>5</v>
      </c>
      <c r="D40" s="43" t="s">
        <v>878</v>
      </c>
      <c r="E40" s="18" t="s">
        <v>4528</v>
      </c>
      <c r="F40" s="18"/>
      <c r="G40" s="18" t="s">
        <v>12676</v>
      </c>
      <c r="H40" s="18">
        <v>5</v>
      </c>
      <c r="I40" s="18">
        <v>0.2</v>
      </c>
      <c r="J40" s="18">
        <v>1</v>
      </c>
      <c r="K40" s="18">
        <v>20</v>
      </c>
      <c r="L40" s="696" t="e">
        <f t="shared" si="52"/>
        <v>#VALUE!</v>
      </c>
      <c r="M40" s="738" t="str">
        <f>IFERROR(VLOOKUP(AC40,Cennik!$A$4:$B45, 2, FALSE()) * AD40 + VLOOKUP(AE40,Cennik!$A$4:$B45, 2, FALSE()) * AF40 + VLOOKUP(AG40,Cennik!$A$4:$B45, 2, FALSE()) * AH40 + VLOOKUP(AI40,Cennik!$A$4:$B45, 2, FALSE()) * AJ40 + VLOOKUP(AK40,Cennik!$A$4:$B45, 2, FALSE()) * AL40 + VLOOKUP(AM40,Cennik!$A$4:$B45, 2, FALSE()) * AN40 + VLOOKUP(AO40,Cennik!$A$4:$B45, 2, FALSE()) * AP40 + VLOOKUP(AQ40,Cennik!$A$4:$B45, 2, FALSE()) * AR40 + VLOOKUP(AS40,Cennik!$A$4:$B45, 2, FALSE()) * AT40 + VLOOKUP(AU40,Cennik!$A$4:$B45, 2, FALSE()) * AV40 + VLOOKUP(AW40,Cennik!$A$4:$B45, 2, FALSE()) * AX40 + VLOOKUP(AY40,Cennik!$A$4:$B45, 2, FALSE()) * AZ40,"Brak wartości")</f>
        <v>Brak wartości</v>
      </c>
      <c r="N40" s="696" t="s">
        <v>13615</v>
      </c>
      <c r="O40" s="953" t="str">
        <f>IFERROR(VLOOKUP(AC40,Cennik!$A$4:$B45, 2, FALSE()) * AD40 + VLOOKUP(AE40,Cennik!$A$4:$B45, 2, FALSE()) * AF40 + VLOOKUP(AG40,Cennik!$A$4:$B45, 2, FALSE()) * AH40 + VLOOKUP(AI40,Cennik!$A$4:$B45, 2, FALSE()) * AJ40 + VLOOKUP(AK40,Cennik!$A$4:$B45, 2, FALSE()) * AL40 + VLOOKUP(AM40,Cennik!$A$4:$B45, 2, FALSE()) * AN40 + VLOOKUP(AO40,Cennik!$A$4:$B45, 2, FALSE()) * AP40 + VLOOKUP(AQ40,Cennik!$A$4:$B45, 2, FALSE()) * AR40 + VLOOKUP(AS40,Cennik!$A$4:$B45, 2, FALSE()) * AT40 + VLOOKUP(AU40,Cennik!$A$4:$B45, 2, FALSE()) * AV40 + VLOOKUP(AW40,Cennik!$A$4:$B45, 2, FALSE()) * AX40 + VLOOKUP(AY40,Cennik!$A$4:$B45, 2, FALSE()) * AZ40 + VLOOKUP("Stamina",Cennik!$A$4:$B45,2,FALSE()) * K40,"Brak wartości")</f>
        <v>Brak wartości</v>
      </c>
      <c r="P40" s="698">
        <v>1</v>
      </c>
      <c r="Q40" s="697">
        <v>0</v>
      </c>
      <c r="R40" s="865">
        <v>0</v>
      </c>
      <c r="S40" s="939">
        <v>0</v>
      </c>
      <c r="T40" s="697">
        <f t="shared" si="77"/>
        <v>0</v>
      </c>
      <c r="U40" s="865">
        <f t="shared" si="78"/>
        <v>0</v>
      </c>
      <c r="V40" s="939">
        <f t="shared" si="79"/>
        <v>0</v>
      </c>
      <c r="W40" s="954">
        <f t="shared" ref="W40:X40" si="96">IFERROR((U40*$J40)/$K40, "Brak wartości")</f>
        <v>0</v>
      </c>
      <c r="X40" s="955">
        <f t="shared" si="96"/>
        <v>0</v>
      </c>
      <c r="Y40" s="956">
        <f t="shared" si="54"/>
        <v>0</v>
      </c>
      <c r="Z40" s="955" t="str">
        <f t="shared" ref="Z40:AA40" si="97">IFERROR((U40*$J40)/$O40, "Brak wartości")</f>
        <v>Brak wartości</v>
      </c>
      <c r="AA40" s="719" t="str">
        <f t="shared" si="97"/>
        <v>Brak wartości</v>
      </c>
      <c r="AB40" s="719" t="str">
        <f t="shared" si="56"/>
        <v>Brak wartości</v>
      </c>
      <c r="AC40" s="709" t="s">
        <v>455</v>
      </c>
      <c r="AD40" s="710">
        <v>1</v>
      </c>
      <c r="AE40" s="709" t="s">
        <v>1156</v>
      </c>
      <c r="AF40" s="710">
        <v>2</v>
      </c>
      <c r="AG40" s="730" t="s">
        <v>693</v>
      </c>
      <c r="AH40" s="675">
        <v>1</v>
      </c>
      <c r="AI40" s="730" t="s">
        <v>406</v>
      </c>
      <c r="AJ40" s="731">
        <v>1</v>
      </c>
      <c r="AK40" s="695" t="s">
        <v>8127</v>
      </c>
      <c r="AL40" s="695">
        <v>1</v>
      </c>
      <c r="AM40" s="733" t="s">
        <v>40</v>
      </c>
      <c r="AN40" s="734"/>
      <c r="AO40" s="736" t="s">
        <v>40</v>
      </c>
      <c r="AP40" s="725"/>
      <c r="AQ40" s="706" t="s">
        <v>40</v>
      </c>
      <c r="AR40" s="715"/>
      <c r="AS40" s="735" t="s">
        <v>40</v>
      </c>
      <c r="AT40" s="707"/>
      <c r="AU40" s="708" t="s">
        <v>40</v>
      </c>
      <c r="AV40" s="694"/>
      <c r="AW40" s="709" t="s">
        <v>40</v>
      </c>
      <c r="AX40" s="710"/>
      <c r="AY40" s="711" t="s">
        <v>40</v>
      </c>
      <c r="AZ40" s="712"/>
      <c r="BA40" s="755"/>
      <c r="BB40" s="755"/>
      <c r="BC40" s="755"/>
      <c r="BD40" s="755"/>
      <c r="BE40" s="755"/>
      <c r="BF40" s="755"/>
      <c r="BG40" s="755"/>
      <c r="BH40" s="755"/>
      <c r="BI40" s="755"/>
      <c r="BJ40" s="755"/>
      <c r="BK40" s="755"/>
      <c r="BL40" s="755"/>
      <c r="BM40" s="755"/>
      <c r="BN40" s="755"/>
      <c r="BO40" s="755"/>
      <c r="BP40" s="755"/>
      <c r="BQ40" s="755"/>
      <c r="BR40" s="755"/>
    </row>
    <row r="41" spans="1:70" ht="12.75">
      <c r="A41" s="28"/>
      <c r="B41" s="19"/>
      <c r="C41" s="19"/>
      <c r="D41" s="19"/>
      <c r="E41" s="19" t="s">
        <v>4528</v>
      </c>
      <c r="F41" s="19"/>
      <c r="G41" s="19"/>
      <c r="H41" s="19">
        <v>20</v>
      </c>
      <c r="I41" s="19">
        <v>0</v>
      </c>
      <c r="J41" s="19"/>
      <c r="K41" s="19"/>
      <c r="L41" s="1005"/>
      <c r="M41" s="1005"/>
      <c r="N41" s="1006"/>
      <c r="O41" s="1007"/>
      <c r="P41" s="24"/>
      <c r="Q41" s="21"/>
      <c r="R41" s="22"/>
      <c r="S41" s="23"/>
      <c r="T41" s="21"/>
      <c r="U41" s="22"/>
      <c r="V41" s="23"/>
      <c r="W41" s="1008" t="str">
        <f t="shared" ref="W41:X41" si="98">IFERROR((U41*#REF!)/$K41, "Brak wartości")</f>
        <v>Brak wartości</v>
      </c>
      <c r="X41" s="689" t="str">
        <f t="shared" si="98"/>
        <v>Brak wartości</v>
      </c>
      <c r="Y41" s="1009" t="str">
        <f>IFERROR((T41*#REF!)/$K41, "Brak wartości")</f>
        <v>Brak wartości</v>
      </c>
      <c r="Z41" s="689" t="str">
        <f t="shared" ref="Z41:AA41" si="99">IFERROR((U41*#REF!)/$O41, "Brak wartości")</f>
        <v>Brak wartości</v>
      </c>
      <c r="AA41" s="690" t="str">
        <f t="shared" si="99"/>
        <v>Brak wartości</v>
      </c>
      <c r="AB41" s="1010" t="str">
        <f>IFERROR((T41*#REF!)/$O41, "Brak wartości")</f>
        <v>Brak wartości</v>
      </c>
      <c r="AC41" s="839" t="s">
        <v>40</v>
      </c>
      <c r="AD41" s="727"/>
      <c r="AE41" s="839" t="s">
        <v>40</v>
      </c>
      <c r="AF41" s="727"/>
      <c r="AG41" s="839" t="s">
        <v>40</v>
      </c>
      <c r="AH41" s="19"/>
      <c r="AI41" s="839" t="s">
        <v>40</v>
      </c>
      <c r="AJ41" s="727"/>
      <c r="AK41" s="839" t="s">
        <v>40</v>
      </c>
      <c r="AL41" s="839"/>
      <c r="AM41" s="839" t="s">
        <v>40</v>
      </c>
      <c r="AN41" s="727"/>
      <c r="AO41" s="839" t="s">
        <v>40</v>
      </c>
      <c r="AP41" s="727"/>
      <c r="AQ41" s="839" t="s">
        <v>40</v>
      </c>
      <c r="AR41" s="727"/>
      <c r="AS41" s="839" t="s">
        <v>40</v>
      </c>
      <c r="AT41" s="727"/>
      <c r="AU41" s="839" t="s">
        <v>40</v>
      </c>
      <c r="AV41" s="727"/>
      <c r="AW41" s="839" t="s">
        <v>40</v>
      </c>
      <c r="AX41" s="727"/>
      <c r="AY41" s="839" t="s">
        <v>40</v>
      </c>
      <c r="AZ41" s="727"/>
      <c r="BA41" s="686"/>
      <c r="BB41" s="686"/>
      <c r="BC41" s="686"/>
      <c r="BD41" s="686"/>
      <c r="BE41" s="686"/>
      <c r="BF41" s="686"/>
      <c r="BG41" s="686"/>
      <c r="BH41" s="686"/>
      <c r="BI41" s="686"/>
      <c r="BJ41" s="686"/>
      <c r="BK41" s="686"/>
      <c r="BL41" s="686"/>
      <c r="BM41" s="686"/>
      <c r="BN41" s="686"/>
      <c r="BO41" s="686"/>
      <c r="BP41" s="686"/>
      <c r="BQ41" s="686"/>
      <c r="BR41" s="686"/>
    </row>
    <row r="42" spans="1:70" ht="12.75">
      <c r="A42" s="831" t="s">
        <v>3272</v>
      </c>
      <c r="B42" s="46" t="s">
        <v>698</v>
      </c>
      <c r="C42" s="168">
        <v>0</v>
      </c>
      <c r="D42" s="5" t="s">
        <v>699</v>
      </c>
      <c r="E42" s="5" t="s">
        <v>4528</v>
      </c>
      <c r="F42" s="37"/>
      <c r="G42" s="5" t="s">
        <v>12676</v>
      </c>
      <c r="H42" s="5">
        <v>10</v>
      </c>
      <c r="I42" s="5">
        <v>0.2</v>
      </c>
      <c r="J42" s="5">
        <v>2</v>
      </c>
      <c r="K42" s="5">
        <v>3</v>
      </c>
      <c r="L42" s="696" t="e">
        <f t="shared" ref="L42:L44" si="100">O42/J42</f>
        <v>#VALUE!</v>
      </c>
      <c r="M42" s="1011" t="str">
        <f>IFERROR(VLOOKUP(AC42,Cennik!$A$4:$B45, 2, FALSE()) * AD42 + VLOOKUP(AE42,Cennik!$A$4:$B45, 2, FALSE()) * AF42 + VLOOKUP(AG42,Cennik!$A$4:$B45, 2, FALSE()) * AH42 + VLOOKUP(AI42,Cennik!$A$4:$B45, 2, FALSE()) * AJ42 + VLOOKUP(AK42,Cennik!$A$4:$B45, 2, FALSE()) * AL42 + VLOOKUP(AM42,Cennik!$A$4:$B45, 2, FALSE()) * AN42 + VLOOKUP(AO42,Cennik!$A$4:$B45, 2, FALSE()) * AP42 + VLOOKUP(AQ42,Cennik!$A$4:$B45, 2, FALSE()) * AR42 + VLOOKUP(AS42,Cennik!$A$4:$B45, 2, FALSE()) * AT42 + VLOOKUP(AU42,Cennik!$A$4:$B45, 2, FALSE()) * AV42 + VLOOKUP(AW42,Cennik!$A$4:$B45, 2, FALSE()) * AX42 + VLOOKUP(AY42,Cennik!$A$4:$B45, 2, FALSE()) * AZ42,"Brak wartości")</f>
        <v>Brak wartości</v>
      </c>
      <c r="N42" s="696" t="s">
        <v>13615</v>
      </c>
      <c r="O42" s="995" t="str">
        <f>IFERROR(VLOOKUP(AC42,Cennik!$A$4:$B45, 2, FALSE()) * AD42 + VLOOKUP(AE42,Cennik!$A$4:$B45, 2, FALSE()) * AF42 + VLOOKUP(AG42,Cennik!$A$4:$B45, 2, FALSE()) * AH42 + VLOOKUP(AI42,Cennik!$A$4:$B45, 2, FALSE()) * AJ42 + VLOOKUP(AK42,Cennik!$A$4:$B45, 2, FALSE()) * AL42 + VLOOKUP(AM42,Cennik!$A$4:$B45, 2, FALSE()) * AN42 + VLOOKUP(AO42,Cennik!$A$4:$B45, 2, FALSE()) * AP42 + VLOOKUP(AQ42,Cennik!$A$4:$B45, 2, FALSE()) * AR42 + VLOOKUP(AS42,Cennik!$A$4:$B45, 2, FALSE()) * AT42 + VLOOKUP(AU42,Cennik!$A$4:$B45, 2, FALSE()) * AV42 + VLOOKUP(AW42,Cennik!$A$4:$B45, 2, FALSE()) * AX42 + VLOOKUP(AY42,Cennik!$A$4:$B45, 2, FALSE()) * AZ42 + VLOOKUP("Stamina",Cennik!$A$4:$B45,2,FALSE()) * K42,"Brak wartości")</f>
        <v>Brak wartości</v>
      </c>
      <c r="P42" s="698" t="s">
        <v>48</v>
      </c>
      <c r="Q42" s="697" t="s">
        <v>48</v>
      </c>
      <c r="R42" s="865" t="s">
        <v>48</v>
      </c>
      <c r="S42" s="939" t="s">
        <v>48</v>
      </c>
      <c r="T42" s="697" t="s">
        <v>48</v>
      </c>
      <c r="U42" s="865" t="s">
        <v>48</v>
      </c>
      <c r="V42" s="939" t="s">
        <v>48</v>
      </c>
      <c r="W42" s="954" t="str">
        <f t="shared" ref="W42:X42" si="101">IFERROR((U42*$J42)/$K42, "Brak wartości")</f>
        <v>Brak wartości</v>
      </c>
      <c r="X42" s="955" t="str">
        <f t="shared" si="101"/>
        <v>Brak wartości</v>
      </c>
      <c r="Y42" s="956" t="str">
        <f t="shared" ref="Y42:Y44" si="102">IFERROR((T42*$J42)/$K42, "Brak wartości")</f>
        <v>Brak wartości</v>
      </c>
      <c r="Z42" s="955" t="str">
        <f t="shared" ref="Z42:AA42" si="103">IFERROR((U42*$J42)/$O42, "Brak wartości")</f>
        <v>Brak wartości</v>
      </c>
      <c r="AA42" s="719" t="str">
        <f t="shared" si="103"/>
        <v>Brak wartości</v>
      </c>
      <c r="AB42" s="719" t="str">
        <f t="shared" ref="AB42:AB44" si="104">IFERROR((T42*$J42)/$O42, "Brak wartości")</f>
        <v>Brak wartości</v>
      </c>
      <c r="AC42" s="918" t="s">
        <v>8127</v>
      </c>
      <c r="AD42" s="996">
        <v>3</v>
      </c>
      <c r="AE42" s="918" t="s">
        <v>707</v>
      </c>
      <c r="AF42" s="996">
        <v>1</v>
      </c>
      <c r="AG42" s="976" t="s">
        <v>582</v>
      </c>
      <c r="AH42" s="163">
        <v>3</v>
      </c>
      <c r="AI42" s="976" t="s">
        <v>40</v>
      </c>
      <c r="AJ42" s="1012"/>
      <c r="AK42" s="977" t="s">
        <v>40</v>
      </c>
      <c r="AL42" s="910"/>
      <c r="AM42" s="911" t="s">
        <v>40</v>
      </c>
      <c r="AN42" s="912"/>
      <c r="AO42" s="913" t="s">
        <v>40</v>
      </c>
      <c r="AP42" s="703"/>
      <c r="AQ42" s="914" t="s">
        <v>40</v>
      </c>
      <c r="AR42" s="915"/>
      <c r="AS42" s="704" t="s">
        <v>40</v>
      </c>
      <c r="AT42" s="705"/>
      <c r="AU42" s="916" t="s">
        <v>40</v>
      </c>
      <c r="AV42" s="917"/>
      <c r="AW42" s="918" t="s">
        <v>40</v>
      </c>
      <c r="AX42" s="919"/>
      <c r="AY42" s="920" t="s">
        <v>40</v>
      </c>
      <c r="AZ42" s="921"/>
      <c r="BA42" s="795"/>
      <c r="BB42" s="795"/>
      <c r="BC42" s="795"/>
      <c r="BD42" s="795"/>
      <c r="BE42" s="795"/>
      <c r="BF42" s="795"/>
      <c r="BG42" s="795"/>
      <c r="BH42" s="795"/>
      <c r="BI42" s="795"/>
      <c r="BJ42" s="795"/>
      <c r="BK42" s="795"/>
      <c r="BL42" s="795"/>
      <c r="BM42" s="795"/>
      <c r="BN42" s="795"/>
      <c r="BO42" s="795"/>
      <c r="BP42" s="795"/>
      <c r="BQ42" s="795"/>
      <c r="BR42" s="795"/>
    </row>
    <row r="43" spans="1:70" ht="12.75">
      <c r="A43" s="831" t="s">
        <v>3272</v>
      </c>
      <c r="B43" s="46" t="s">
        <v>703</v>
      </c>
      <c r="C43" s="168">
        <v>0</v>
      </c>
      <c r="D43" s="737" t="s">
        <v>704</v>
      </c>
      <c r="E43" s="5" t="s">
        <v>4528</v>
      </c>
      <c r="F43" s="37"/>
      <c r="G43" s="5" t="s">
        <v>12676</v>
      </c>
      <c r="H43" s="5">
        <v>5</v>
      </c>
      <c r="I43" s="5">
        <v>0.2</v>
      </c>
      <c r="J43" s="5">
        <v>2</v>
      </c>
      <c r="K43" s="5">
        <v>3</v>
      </c>
      <c r="L43" s="696" t="e">
        <f t="shared" si="100"/>
        <v>#VALUE!</v>
      </c>
      <c r="M43" s="1011" t="str">
        <f>IFERROR(VLOOKUP(AC43,Cennik!$A$4:$B45, 2, FALSE()) * AD43 + VLOOKUP(AE43,Cennik!$A$4:$B45, 2, FALSE()) * AF43 + VLOOKUP(AG43,Cennik!$A$4:$B45, 2, FALSE()) * AH43 + VLOOKUP(AI43,Cennik!$A$4:$B45, 2, FALSE()) * AJ43 + VLOOKUP(AK43,Cennik!$A$4:$B45, 2, FALSE()) * AL43 + VLOOKUP(AM43,Cennik!$A$4:$B45, 2, FALSE()) * AN43 + VLOOKUP(AO43,Cennik!$A$4:$B45, 2, FALSE()) * AP43 + VLOOKUP(AQ43,Cennik!$A$4:$B45, 2, FALSE()) * AR43 + VLOOKUP(AS43,Cennik!$A$4:$B45, 2, FALSE()) * AT43 + VLOOKUP(AU43,Cennik!$A$4:$B45, 2, FALSE()) * AV43 + VLOOKUP(AW43,Cennik!$A$4:$B45, 2, FALSE()) * AX43 + VLOOKUP(AY43,Cennik!$A$4:$B45, 2, FALSE()) * AZ43,"Brak wartości")</f>
        <v>Brak wartości</v>
      </c>
      <c r="N43" s="696" t="s">
        <v>13615</v>
      </c>
      <c r="O43" s="1011" t="str">
        <f>IFERROR(VLOOKUP(AC43,Cennik!$A$4:$B45, 2, FALSE()) * AD43 + VLOOKUP(AE43,Cennik!$A$4:$B45, 2, FALSE()) * AF43 + VLOOKUP(AG43,Cennik!$A$4:$B45, 2, FALSE()) * AH43 + VLOOKUP(AI43,Cennik!$A$4:$B45, 2, FALSE()) * AJ43 + VLOOKUP(AK43,Cennik!$A$4:$B45, 2, FALSE()) * AL43 + VLOOKUP(AM43,Cennik!$A$4:$B45, 2, FALSE()) * AN43 + VLOOKUP(AO43,Cennik!$A$4:$B45, 2, FALSE()) * AP43 + VLOOKUP(AQ43,Cennik!$A$4:$B45, 2, FALSE()) * AR43 + VLOOKUP(AS43,Cennik!$A$4:$B45, 2, FALSE()) * AT43 + VLOOKUP(AU43,Cennik!$A$4:$B45, 2, FALSE()) * AV43 + VLOOKUP(AW43,Cennik!$A$4:$B45, 2, FALSE()) * AX43 + VLOOKUP(AY43,Cennik!$A$4:$B45, 2, FALSE()) * AZ43 + VLOOKUP("Stamina",Cennik!$A$4:$B45,2,FALSE()) * K43,"Brak wartości")</f>
        <v>Brak wartości</v>
      </c>
      <c r="P43" s="698" t="s">
        <v>48</v>
      </c>
      <c r="Q43" s="697" t="s">
        <v>48</v>
      </c>
      <c r="R43" s="865" t="s">
        <v>48</v>
      </c>
      <c r="S43" s="939" t="s">
        <v>48</v>
      </c>
      <c r="T43" s="697" t="s">
        <v>48</v>
      </c>
      <c r="U43" s="865" t="s">
        <v>48</v>
      </c>
      <c r="V43" s="939" t="s">
        <v>48</v>
      </c>
      <c r="W43" s="954" t="str">
        <f t="shared" ref="W43:X43" si="105">IFERROR((U43*$J43)/$K43, "Brak wartości")</f>
        <v>Brak wartości</v>
      </c>
      <c r="X43" s="955" t="str">
        <f t="shared" si="105"/>
        <v>Brak wartości</v>
      </c>
      <c r="Y43" s="956" t="str">
        <f t="shared" si="102"/>
        <v>Brak wartości</v>
      </c>
      <c r="Z43" s="955" t="str">
        <f t="shared" ref="Z43:AA43" si="106">IFERROR((U43*$J43)/$O43, "Brak wartości")</f>
        <v>Brak wartości</v>
      </c>
      <c r="AA43" s="719" t="str">
        <f t="shared" si="106"/>
        <v>Brak wartości</v>
      </c>
      <c r="AB43" s="719" t="str">
        <f t="shared" si="104"/>
        <v>Brak wartości</v>
      </c>
      <c r="AC43" s="161" t="s">
        <v>577</v>
      </c>
      <c r="AD43" s="161">
        <v>3</v>
      </c>
      <c r="AE43" s="161" t="s">
        <v>40</v>
      </c>
      <c r="AF43" s="197"/>
      <c r="AG43" s="164" t="s">
        <v>40</v>
      </c>
      <c r="AH43" s="199"/>
      <c r="AI43" s="164" t="s">
        <v>40</v>
      </c>
      <c r="AJ43" s="200"/>
      <c r="AK43" s="165" t="s">
        <v>40</v>
      </c>
      <c r="AL43" s="180"/>
      <c r="AM43" s="166" t="s">
        <v>40</v>
      </c>
      <c r="AN43" s="181"/>
      <c r="AO43" s="167" t="s">
        <v>40</v>
      </c>
      <c r="AP43" s="182"/>
      <c r="AQ43" s="168" t="s">
        <v>40</v>
      </c>
      <c r="AR43" s="201"/>
      <c r="AS43" s="169" t="s">
        <v>40</v>
      </c>
      <c r="AT43" s="202"/>
      <c r="AU43" s="5" t="s">
        <v>40</v>
      </c>
      <c r="AV43" s="37"/>
      <c r="AW43" s="161" t="s">
        <v>40</v>
      </c>
      <c r="AX43" s="197"/>
      <c r="AY43" s="162" t="s">
        <v>40</v>
      </c>
      <c r="AZ43" s="198"/>
      <c r="BA43" s="198"/>
      <c r="BB43" s="198"/>
      <c r="BC43" s="198"/>
      <c r="BD43" s="198"/>
      <c r="BE43" s="198"/>
      <c r="BF43" s="198"/>
      <c r="BG43" s="198"/>
      <c r="BH43" s="198"/>
      <c r="BI43" s="198"/>
      <c r="BJ43" s="198"/>
      <c r="BK43" s="198"/>
      <c r="BL43" s="198"/>
      <c r="BM43" s="198"/>
      <c r="BN43" s="198"/>
      <c r="BO43" s="198"/>
      <c r="BP43" s="198"/>
      <c r="BQ43" s="198"/>
      <c r="BR43" s="198"/>
    </row>
    <row r="44" spans="1:70" ht="14.25" customHeight="1">
      <c r="A44" s="831" t="s">
        <v>3272</v>
      </c>
      <c r="B44" s="46" t="s">
        <v>707</v>
      </c>
      <c r="C44" s="168">
        <v>0</v>
      </c>
      <c r="D44" s="5" t="s">
        <v>708</v>
      </c>
      <c r="E44" s="5" t="s">
        <v>4528</v>
      </c>
      <c r="F44" s="37"/>
      <c r="G44" s="5" t="s">
        <v>12676</v>
      </c>
      <c r="H44" s="5">
        <v>5</v>
      </c>
      <c r="I44" s="5">
        <v>0.2</v>
      </c>
      <c r="J44" s="5">
        <v>4</v>
      </c>
      <c r="K44" s="5">
        <v>3</v>
      </c>
      <c r="L44" s="696" t="e">
        <f t="shared" si="100"/>
        <v>#VALUE!</v>
      </c>
      <c r="M44" s="1011" t="str">
        <f>IFERROR(VLOOKUP(AC44,Cennik!$A$4:$B45, 2, FALSE()) * AD44 + VLOOKUP(AE44,Cennik!$A$4:$B45, 2, FALSE()) * AF44 + VLOOKUP(AG44,Cennik!$A$4:$B45, 2, FALSE()) * AH44 + VLOOKUP(AI44,Cennik!$A$4:$B45, 2, FALSE()) * AJ44 + VLOOKUP(AK44,Cennik!$A$4:$B45, 2, FALSE()) * AL44 + VLOOKUP(AM44,Cennik!$A$4:$B45, 2, FALSE()) * AN44 + VLOOKUP(AO44,Cennik!$A$4:$B45, 2, FALSE()) * AP44 + VLOOKUP(AQ44,Cennik!$A$4:$B45, 2, FALSE()) * AR44 + VLOOKUP(AS44,Cennik!$A$4:$B45, 2, FALSE()) * AT44 + VLOOKUP(AU44,Cennik!$A$4:$B45, 2, FALSE()) * AV44 + VLOOKUP(AW44,Cennik!$A$4:$B45, 2, FALSE()) * AX44 + VLOOKUP(AY44,Cennik!$A$4:$B45, 2, FALSE()) * AZ44,"Brak wartości")</f>
        <v>Brak wartości</v>
      </c>
      <c r="N44" s="696" t="s">
        <v>13615</v>
      </c>
      <c r="O44" s="995" t="str">
        <f>IFERROR(VLOOKUP(AC44,Cennik!$A$4:$B45, 2, FALSE()) * AD44 + VLOOKUP(AE44,Cennik!$A$4:$B45, 2, FALSE()) * AF44 + VLOOKUP(AG44,Cennik!$A$4:$B45, 2, FALSE()) * AH44 + VLOOKUP(AI44,Cennik!$A$4:$B45, 2, FALSE()) * AJ44 + VLOOKUP(AK44,Cennik!$A$4:$B45, 2, FALSE()) * AL44 + VLOOKUP(AM44,Cennik!$A$4:$B45, 2, FALSE()) * AN44 + VLOOKUP(AO44,Cennik!$A$4:$B45, 2, FALSE()) * AP44 + VLOOKUP(AQ44,Cennik!$A$4:$B45, 2, FALSE()) * AR44 + VLOOKUP(AS44,Cennik!$A$4:$B45, 2, FALSE()) * AT44 + VLOOKUP(AU44,Cennik!$A$4:$B45, 2, FALSE()) * AV44 + VLOOKUP(AW44,Cennik!$A$4:$B45, 2, FALSE()) * AX44 + VLOOKUP(AY44,Cennik!$A$4:$B45, 2, FALSE()) * AZ44 + VLOOKUP("Stamina",Cennik!$A$4:$B45,2,FALSE()) * K44,"Brak wartości")</f>
        <v>Brak wartości</v>
      </c>
      <c r="P44" s="698" t="s">
        <v>48</v>
      </c>
      <c r="Q44" s="697" t="s">
        <v>48</v>
      </c>
      <c r="R44" s="865" t="s">
        <v>48</v>
      </c>
      <c r="S44" s="939" t="s">
        <v>48</v>
      </c>
      <c r="T44" s="697" t="s">
        <v>48</v>
      </c>
      <c r="U44" s="865" t="s">
        <v>48</v>
      </c>
      <c r="V44" s="939" t="s">
        <v>48</v>
      </c>
      <c r="W44" s="954" t="str">
        <f t="shared" ref="W44:X44" si="107">IFERROR((U44*$J44)/$K44, "Brak wartości")</f>
        <v>Brak wartości</v>
      </c>
      <c r="X44" s="955" t="str">
        <f t="shared" si="107"/>
        <v>Brak wartości</v>
      </c>
      <c r="Y44" s="956" t="str">
        <f t="shared" si="102"/>
        <v>Brak wartości</v>
      </c>
      <c r="Z44" s="955" t="str">
        <f t="shared" ref="Z44:AA44" si="108">IFERROR((U44*$J44)/$O44, "Brak wartości")</f>
        <v>Brak wartości</v>
      </c>
      <c r="AA44" s="719" t="str">
        <f t="shared" si="108"/>
        <v>Brak wartości</v>
      </c>
      <c r="AB44" s="719" t="str">
        <f t="shared" si="104"/>
        <v>Brak wartości</v>
      </c>
      <c r="AC44" s="918" t="s">
        <v>650</v>
      </c>
      <c r="AD44" s="996">
        <v>5</v>
      </c>
      <c r="AE44" s="918" t="s">
        <v>40</v>
      </c>
      <c r="AF44" s="919"/>
      <c r="AG44" s="976" t="s">
        <v>40</v>
      </c>
      <c r="AH44" s="199"/>
      <c r="AI44" s="976" t="s">
        <v>40</v>
      </c>
      <c r="AJ44" s="1012"/>
      <c r="AK44" s="977" t="s">
        <v>40</v>
      </c>
      <c r="AL44" s="910"/>
      <c r="AM44" s="911" t="s">
        <v>40</v>
      </c>
      <c r="AN44" s="912"/>
      <c r="AO44" s="913" t="s">
        <v>40</v>
      </c>
      <c r="AP44" s="703"/>
      <c r="AQ44" s="914" t="s">
        <v>40</v>
      </c>
      <c r="AR44" s="915"/>
      <c r="AS44" s="704" t="s">
        <v>40</v>
      </c>
      <c r="AT44" s="705"/>
      <c r="AU44" s="916" t="s">
        <v>40</v>
      </c>
      <c r="AV44" s="917"/>
      <c r="AW44" s="918" t="s">
        <v>40</v>
      </c>
      <c r="AX44" s="919"/>
      <c r="AY44" s="920" t="s">
        <v>40</v>
      </c>
      <c r="AZ44" s="921"/>
      <c r="BA44" s="795"/>
      <c r="BB44" s="795"/>
      <c r="BC44" s="795"/>
      <c r="BD44" s="795"/>
      <c r="BE44" s="795"/>
      <c r="BF44" s="795"/>
      <c r="BG44" s="795"/>
      <c r="BH44" s="795"/>
      <c r="BI44" s="795"/>
      <c r="BJ44" s="795"/>
      <c r="BK44" s="795"/>
      <c r="BL44" s="795"/>
      <c r="BM44" s="795"/>
      <c r="BN44" s="795"/>
      <c r="BO44" s="795"/>
      <c r="BP44" s="795"/>
      <c r="BQ44" s="795"/>
      <c r="BR44" s="795"/>
    </row>
    <row r="45" spans="1:70" ht="12.75">
      <c r="A45" s="28"/>
      <c r="B45" s="19"/>
      <c r="C45" s="19"/>
      <c r="D45" s="19"/>
      <c r="E45" s="19" t="s">
        <v>4528</v>
      </c>
      <c r="F45" s="19"/>
      <c r="G45" s="19"/>
      <c r="H45" s="19">
        <v>20</v>
      </c>
      <c r="I45" s="19">
        <v>0</v>
      </c>
      <c r="J45" s="19"/>
      <c r="K45" s="19"/>
      <c r="L45" s="1005"/>
      <c r="M45" s="1005"/>
      <c r="N45" s="1006"/>
      <c r="O45" s="1007"/>
      <c r="P45" s="24"/>
      <c r="Q45" s="21"/>
      <c r="R45" s="22"/>
      <c r="S45" s="23"/>
      <c r="T45" s="21"/>
      <c r="U45" s="22"/>
      <c r="V45" s="23"/>
      <c r="W45" s="1008" t="str">
        <f t="shared" ref="W45:X45" si="109">IFERROR((U45*#REF!)/$K45, "Brak wartości")</f>
        <v>Brak wartości</v>
      </c>
      <c r="X45" s="689" t="str">
        <f t="shared" si="109"/>
        <v>Brak wartości</v>
      </c>
      <c r="Y45" s="1009" t="str">
        <f>IFERROR((T45*#REF!)/$K45, "Brak wartości")</f>
        <v>Brak wartości</v>
      </c>
      <c r="Z45" s="689" t="str">
        <f t="shared" ref="Z45:AA45" si="110">IFERROR((U45*#REF!)/$O45, "Brak wartości")</f>
        <v>Brak wartości</v>
      </c>
      <c r="AA45" s="690" t="str">
        <f t="shared" si="110"/>
        <v>Brak wartości</v>
      </c>
      <c r="AB45" s="1010" t="str">
        <f>IFERROR((T45*#REF!)/$O45, "Brak wartości")</f>
        <v>Brak wartości</v>
      </c>
      <c r="AC45" s="839" t="s">
        <v>40</v>
      </c>
      <c r="AD45" s="727"/>
      <c r="AE45" s="839" t="s">
        <v>40</v>
      </c>
      <c r="AF45" s="727"/>
      <c r="AG45" s="839" t="s">
        <v>40</v>
      </c>
      <c r="AH45" s="19"/>
      <c r="AI45" s="839" t="s">
        <v>40</v>
      </c>
      <c r="AJ45" s="727"/>
      <c r="AK45" s="839" t="s">
        <v>40</v>
      </c>
      <c r="AL45" s="839"/>
      <c r="AM45" s="839" t="s">
        <v>40</v>
      </c>
      <c r="AN45" s="727"/>
      <c r="AO45" s="839" t="s">
        <v>40</v>
      </c>
      <c r="AP45" s="727"/>
      <c r="AQ45" s="839" t="s">
        <v>40</v>
      </c>
      <c r="AR45" s="727"/>
      <c r="AS45" s="839" t="s">
        <v>40</v>
      </c>
      <c r="AT45" s="727"/>
      <c r="AU45" s="839" t="s">
        <v>40</v>
      </c>
      <c r="AV45" s="727"/>
      <c r="AW45" s="839" t="s">
        <v>40</v>
      </c>
      <c r="AX45" s="727"/>
      <c r="AY45" s="839" t="s">
        <v>40</v>
      </c>
      <c r="AZ45" s="727"/>
      <c r="BA45" s="686"/>
      <c r="BB45" s="686"/>
      <c r="BC45" s="686"/>
      <c r="BD45" s="686"/>
      <c r="BE45" s="686"/>
      <c r="BF45" s="686"/>
      <c r="BG45" s="686"/>
      <c r="BH45" s="686"/>
      <c r="BI45" s="686"/>
      <c r="BJ45" s="686"/>
      <c r="BK45" s="686"/>
      <c r="BL45" s="686"/>
      <c r="BM45" s="686"/>
      <c r="BN45" s="686"/>
      <c r="BO45" s="686"/>
      <c r="BP45" s="686"/>
      <c r="BQ45" s="686"/>
      <c r="BR45" s="686"/>
    </row>
  </sheetData>
  <mergeCells count="30">
    <mergeCell ref="AG1:AH1"/>
    <mergeCell ref="AW1:AX1"/>
    <mergeCell ref="AY1:AZ1"/>
    <mergeCell ref="AI1:AJ1"/>
    <mergeCell ref="AK1:AL1"/>
    <mergeCell ref="AM1:AN1"/>
    <mergeCell ref="AO1:AP1"/>
    <mergeCell ref="AQ1:AR1"/>
    <mergeCell ref="AS1:AT1"/>
    <mergeCell ref="AU1:AV1"/>
    <mergeCell ref="P1:V1"/>
    <mergeCell ref="W1:Y1"/>
    <mergeCell ref="Z1:AB1"/>
    <mergeCell ref="AC1:AD1"/>
    <mergeCell ref="AE1:AF1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conditionalFormatting sqref="W3:W45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X3:X45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Y3:Y45">
    <cfRule type="colorScale" priority="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Z3:Z45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A3:AA45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B3:AB45">
    <cfRule type="colorScale" priority="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100-000000000000}">
          <x14:formula1>
            <xm:f>Cennik!$A$4:$A45</xm:f>
          </x14:formula1>
          <xm:sqref>AC3:AC15 AY24:AY45 AW24:AW45 AU24:AU45 AS24:AS45 AQ24:AQ45 AO24:AO45 AM24:AM45 AK24:AK45 AI24:AI45 AG24:AG45 AE24:AE45 AC24:AC45 AY17:AY22 AW17:AW22 AU17:AU22 AS17:AS22 AQ17:AQ22 AO17:AO22 AM17:AM22 AK17:AK22 AI17:AI22 AG17:AG22 AE17:AE22 AC17:AC22 AY3:AY15 AW3:AW15 AU3:AU15 AS3:AS15 AQ3:AQ15 AO3:AO15 AM3:AM15 AK3:AK15 AI3:AI15 AG3:AG15 AE3:AE15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0000"/>
    <outlinePr summaryBelow="0" summaryRight="0"/>
  </sheetPr>
  <dimension ref="A1:A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/>
  <cols>
    <col min="1" max="1" width="22.7109375" customWidth="1"/>
    <col min="2" max="2" width="27.5703125" customWidth="1"/>
    <col min="3" max="3" width="5" customWidth="1"/>
    <col min="4" max="5" width="7.42578125" customWidth="1"/>
    <col min="6" max="6" width="9.140625" customWidth="1"/>
    <col min="7" max="7" width="67.140625" customWidth="1"/>
    <col min="8" max="8" width="16.5703125" customWidth="1"/>
    <col min="9" max="9" width="23.7109375" customWidth="1"/>
    <col min="10" max="11" width="10.42578125" customWidth="1"/>
    <col min="12" max="12" width="9.7109375" customWidth="1"/>
    <col min="13" max="13" width="18" customWidth="1"/>
    <col min="14" max="14" width="28.5703125" customWidth="1"/>
    <col min="15" max="15" width="6.85546875" customWidth="1"/>
    <col min="16" max="16" width="22.85546875" customWidth="1"/>
    <col min="17" max="17" width="6.85546875" customWidth="1"/>
    <col min="18" max="18" width="22.85546875" customWidth="1"/>
    <col min="19" max="19" width="6.85546875" customWidth="1"/>
    <col min="20" max="20" width="6.5703125" customWidth="1"/>
    <col min="21" max="21" width="30.5703125" customWidth="1"/>
    <col min="22" max="22" width="5.5703125" customWidth="1"/>
    <col min="23" max="23" width="25.5703125" customWidth="1"/>
    <col min="24" max="24" width="5.5703125" customWidth="1"/>
    <col min="25" max="25" width="25.5703125" customWidth="1"/>
    <col min="26" max="26" width="5.5703125" customWidth="1"/>
    <col min="27" max="27" width="25.5703125" customWidth="1"/>
    <col min="28" max="28" width="5.5703125" customWidth="1"/>
    <col min="29" max="29" width="25.5703125" customWidth="1"/>
    <col min="30" max="30" width="5.5703125" customWidth="1"/>
    <col min="31" max="31" width="25.5703125" customWidth="1"/>
    <col min="32" max="32" width="5.5703125" customWidth="1"/>
    <col min="33" max="33" width="25.5703125" customWidth="1"/>
    <col min="34" max="34" width="5.5703125" customWidth="1"/>
    <col min="35" max="35" width="25.5703125" customWidth="1"/>
    <col min="36" max="36" width="5.5703125" customWidth="1"/>
    <col min="37" max="37" width="25.5703125" customWidth="1"/>
    <col min="38" max="38" width="5.5703125" customWidth="1"/>
    <col min="39" max="39" width="25.5703125" customWidth="1"/>
    <col min="40" max="40" width="5.5703125" customWidth="1"/>
    <col min="41" max="41" width="25.5703125" customWidth="1"/>
    <col min="42" max="42" width="5.5703125" customWidth="1"/>
    <col min="43" max="43" width="25.5703125" customWidth="1"/>
    <col min="44" max="44" width="5.5703125" customWidth="1"/>
  </cols>
  <sheetData>
    <row r="1" spans="1:44" ht="12.75">
      <c r="A1" s="1474" t="s">
        <v>12632</v>
      </c>
      <c r="B1" s="1457" t="s">
        <v>0</v>
      </c>
      <c r="C1" s="1459" t="s">
        <v>12519</v>
      </c>
      <c r="D1" s="1475" t="s">
        <v>13518</v>
      </c>
      <c r="E1" s="1433" t="s">
        <v>13519</v>
      </c>
      <c r="F1" s="1433" t="s">
        <v>13537</v>
      </c>
      <c r="G1" s="1484" t="s">
        <v>1</v>
      </c>
      <c r="H1" s="1419" t="s">
        <v>12637</v>
      </c>
      <c r="I1" s="1419" t="s">
        <v>8173</v>
      </c>
      <c r="J1" s="1419" t="s">
        <v>13517</v>
      </c>
      <c r="K1" s="1419" t="s">
        <v>12</v>
      </c>
      <c r="L1" s="1419" t="s">
        <v>12538</v>
      </c>
      <c r="M1" s="1485" t="s">
        <v>12634</v>
      </c>
      <c r="N1" s="1424" t="s">
        <v>13526</v>
      </c>
      <c r="O1" s="1425"/>
      <c r="P1" s="1424" t="s">
        <v>13557</v>
      </c>
      <c r="Q1" s="1425"/>
      <c r="R1" s="1424" t="s">
        <v>13558</v>
      </c>
      <c r="S1" s="1425"/>
      <c r="T1" s="1013"/>
      <c r="U1" s="1462" t="s">
        <v>12521</v>
      </c>
      <c r="V1" s="1387"/>
      <c r="W1" s="1463" t="s">
        <v>12522</v>
      </c>
      <c r="X1" s="1387"/>
      <c r="Y1" s="1464" t="s">
        <v>12523</v>
      </c>
      <c r="Z1" s="1387"/>
      <c r="AA1" s="1467" t="s">
        <v>12524</v>
      </c>
      <c r="AB1" s="1387"/>
      <c r="AC1" s="1468" t="s">
        <v>12525</v>
      </c>
      <c r="AD1" s="1387"/>
      <c r="AE1" s="1469" t="s">
        <v>12526</v>
      </c>
      <c r="AF1" s="1387"/>
      <c r="AG1" s="1470" t="s">
        <v>12527</v>
      </c>
      <c r="AH1" s="1387"/>
      <c r="AI1" s="1471" t="s">
        <v>12528</v>
      </c>
      <c r="AJ1" s="1387"/>
      <c r="AK1" s="1472" t="s">
        <v>12529</v>
      </c>
      <c r="AL1" s="1387"/>
      <c r="AM1" s="1473" t="s">
        <v>12530</v>
      </c>
      <c r="AN1" s="1387"/>
      <c r="AO1" s="1462" t="s">
        <v>12531</v>
      </c>
      <c r="AP1" s="1387"/>
      <c r="AQ1" s="1463" t="s">
        <v>12532</v>
      </c>
      <c r="AR1" s="1387"/>
    </row>
    <row r="2" spans="1:44" ht="24" customHeight="1">
      <c r="A2" s="1355"/>
      <c r="B2" s="1458"/>
      <c r="C2" s="1460"/>
      <c r="D2" s="1476"/>
      <c r="E2" s="1440"/>
      <c r="F2" s="1440"/>
      <c r="G2" s="1396"/>
      <c r="H2" s="1377"/>
      <c r="I2" s="1377"/>
      <c r="J2" s="1377"/>
      <c r="K2" s="1377"/>
      <c r="L2" s="1377"/>
      <c r="M2" s="1394"/>
      <c r="N2" s="676" t="s">
        <v>0</v>
      </c>
      <c r="O2" s="676" t="s">
        <v>12538</v>
      </c>
      <c r="P2" s="676" t="s">
        <v>0</v>
      </c>
      <c r="Q2" s="676" t="s">
        <v>12538</v>
      </c>
      <c r="R2" s="676" t="s">
        <v>0</v>
      </c>
      <c r="S2" s="676" t="s">
        <v>12538</v>
      </c>
      <c r="T2" s="1014"/>
      <c r="U2" s="887" t="s">
        <v>0</v>
      </c>
      <c r="V2" s="887" t="s">
        <v>12538</v>
      </c>
      <c r="W2" s="888" t="s">
        <v>0</v>
      </c>
      <c r="X2" s="888" t="s">
        <v>12538</v>
      </c>
      <c r="Y2" s="889" t="s">
        <v>0</v>
      </c>
      <c r="Z2" s="889" t="s">
        <v>12538</v>
      </c>
      <c r="AA2" s="890" t="s">
        <v>0</v>
      </c>
      <c r="AB2" s="890" t="s">
        <v>12538</v>
      </c>
      <c r="AC2" s="891" t="s">
        <v>0</v>
      </c>
      <c r="AD2" s="891" t="s">
        <v>12538</v>
      </c>
      <c r="AE2" s="892" t="s">
        <v>0</v>
      </c>
      <c r="AF2" s="892" t="s">
        <v>12538</v>
      </c>
      <c r="AG2" s="893" t="s">
        <v>0</v>
      </c>
      <c r="AH2" s="893" t="s">
        <v>12538</v>
      </c>
      <c r="AI2" s="894" t="s">
        <v>0</v>
      </c>
      <c r="AJ2" s="894" t="s">
        <v>12538</v>
      </c>
      <c r="AK2" s="895" t="s">
        <v>0</v>
      </c>
      <c r="AL2" s="895" t="s">
        <v>12538</v>
      </c>
      <c r="AM2" s="896" t="s">
        <v>0</v>
      </c>
      <c r="AN2" s="896" t="s">
        <v>12538</v>
      </c>
      <c r="AO2" s="887" t="s">
        <v>0</v>
      </c>
      <c r="AP2" s="887" t="s">
        <v>12538</v>
      </c>
      <c r="AQ2" s="888" t="s">
        <v>0</v>
      </c>
      <c r="AR2" s="888" t="s">
        <v>12538</v>
      </c>
    </row>
    <row r="3" spans="1:44" ht="12.75">
      <c r="A3" s="686"/>
      <c r="B3" s="727"/>
      <c r="C3" s="727"/>
      <c r="D3" s="726"/>
      <c r="E3" s="19"/>
      <c r="F3" s="19"/>
      <c r="G3" s="1015"/>
      <c r="H3" s="19"/>
      <c r="I3" s="19"/>
      <c r="J3" s="727"/>
      <c r="K3" s="727"/>
      <c r="L3" s="727"/>
      <c r="M3" s="726"/>
      <c r="N3" s="726"/>
      <c r="O3" s="726"/>
      <c r="P3" s="726"/>
      <c r="Q3" s="726"/>
      <c r="R3" s="726"/>
      <c r="S3" s="726"/>
      <c r="T3" s="727"/>
      <c r="U3" s="727"/>
      <c r="V3" s="727"/>
      <c r="W3" s="727"/>
      <c r="X3" s="727"/>
      <c r="Y3" s="897"/>
      <c r="Z3" s="898"/>
      <c r="AA3" s="898"/>
      <c r="AB3" s="897"/>
      <c r="AC3" s="839"/>
      <c r="AD3" s="839"/>
      <c r="AE3" s="1465"/>
      <c r="AF3" s="1395"/>
      <c r="AG3" s="1395"/>
      <c r="AH3" s="1395"/>
      <c r="AI3" s="1395"/>
      <c r="AJ3" s="1395"/>
      <c r="AK3" s="1395"/>
      <c r="AL3" s="1395"/>
      <c r="AM3" s="1395"/>
      <c r="AN3" s="1395"/>
      <c r="AO3" s="1395"/>
      <c r="AP3" s="1395"/>
      <c r="AQ3" s="1395"/>
      <c r="AR3" s="1466"/>
    </row>
    <row r="4" spans="1:44" ht="12.75">
      <c r="A4" s="1016" t="s">
        <v>3234</v>
      </c>
      <c r="B4" s="1017" t="s">
        <v>13618</v>
      </c>
      <c r="C4" s="715">
        <v>1</v>
      </c>
      <c r="D4" s="929">
        <v>5</v>
      </c>
      <c r="E4" s="879" t="e">
        <f t="shared" ref="E4:E9" si="0">F4/L4</f>
        <v>#VALUE!</v>
      </c>
      <c r="F4" s="879" t="str">
        <f>IFERROR(VLOOKUP(U4,Cennik!$A$4:$B52, 2, FALSE()) * V4 + VLOOKUP(W4,Cennik!$A$4:$B52, 2, FALSE()) * X4 + VLOOKUP(Y4,Cennik!$A$4:$B52, 2, FALSE()) * Z4 + VLOOKUP(AA4,Cennik!$A$4:$B52, 2, FALSE()) * AB4 + VLOOKUP(AC4,Cennik!$A$4:$B52, 2, FALSE()) * AD4 + VLOOKUP(AE4,Cennik!$A$4:$B52, 2, FALSE()) * AF4 + VLOOKUP(AG4,Cennik!$A$4:$B52, 2, FALSE()) * AH4 + VLOOKUP(AI4,Cennik!$A$4:$B52, 2, FALSE()) * AJ4 + VLOOKUP(AK4,Cennik!$A$4:$B52, 2, FALSE()) * AL4 + VLOOKUP(AM4,Cennik!$A$4:$B52, 2, FALSE()) * AN4 + VLOOKUP(AO4,Cennik!$A$4:$B52, 2, FALSE()) * AP4 + VLOOKUP(AQ4,Cennik!$A$4:$B52, 2, FALSE()) * AR4 + VLOOKUP("Stamina",Cennik!$A$4:$B52,2,FALSE()) * D4,"Brak wartości")</f>
        <v>Brak wartości</v>
      </c>
      <c r="G4" s="1018" t="s">
        <v>13619</v>
      </c>
      <c r="H4" s="672" t="s">
        <v>4523</v>
      </c>
      <c r="I4" s="672"/>
      <c r="J4" s="672">
        <v>5</v>
      </c>
      <c r="K4" s="672">
        <v>1</v>
      </c>
      <c r="L4" s="672">
        <v>3</v>
      </c>
      <c r="M4" s="1019" t="s">
        <v>12672</v>
      </c>
      <c r="N4" s="676" t="s">
        <v>381</v>
      </c>
      <c r="O4" s="676">
        <v>3</v>
      </c>
      <c r="P4" s="676" t="s">
        <v>40</v>
      </c>
      <c r="Q4" s="676"/>
      <c r="R4" s="676" t="s">
        <v>40</v>
      </c>
      <c r="S4" s="676"/>
      <c r="T4" s="1015"/>
      <c r="U4" s="184" t="s">
        <v>366</v>
      </c>
      <c r="V4" s="184">
        <v>1</v>
      </c>
      <c r="W4" s="711" t="s">
        <v>40</v>
      </c>
      <c r="X4" s="712"/>
      <c r="Y4" s="728" t="s">
        <v>40</v>
      </c>
      <c r="Z4" s="729"/>
      <c r="AA4" s="730" t="s">
        <v>40</v>
      </c>
      <c r="AB4" s="731"/>
      <c r="AC4" s="695" t="s">
        <v>40</v>
      </c>
      <c r="AD4" s="695"/>
      <c r="AE4" s="733" t="s">
        <v>40</v>
      </c>
      <c r="AF4" s="734"/>
      <c r="AG4" s="736" t="s">
        <v>40</v>
      </c>
      <c r="AH4" s="725"/>
      <c r="AI4" s="706" t="s">
        <v>40</v>
      </c>
      <c r="AJ4" s="715"/>
      <c r="AK4" s="735" t="s">
        <v>40</v>
      </c>
      <c r="AL4" s="707"/>
      <c r="AM4" s="708" t="s">
        <v>40</v>
      </c>
      <c r="AN4" s="694"/>
      <c r="AO4" s="709" t="s">
        <v>40</v>
      </c>
      <c r="AP4" s="710"/>
      <c r="AQ4" s="711" t="s">
        <v>40</v>
      </c>
      <c r="AR4" s="712"/>
    </row>
    <row r="5" spans="1:44" ht="12.75">
      <c r="A5" s="1016" t="s">
        <v>3234</v>
      </c>
      <c r="B5" s="1017" t="s">
        <v>13620</v>
      </c>
      <c r="C5" s="715">
        <v>1</v>
      </c>
      <c r="D5" s="929">
        <v>5</v>
      </c>
      <c r="E5" s="879" t="e">
        <f t="shared" si="0"/>
        <v>#VALUE!</v>
      </c>
      <c r="F5" s="879" t="str">
        <f>IFERROR(VLOOKUP(U5,Cennik!$A$4:$B52, 2, FALSE()) * V5 + VLOOKUP(W5,Cennik!$A$4:$B52, 2, FALSE()) * X5 + VLOOKUP(Y5,Cennik!$A$4:$B52, 2, FALSE()) * Z5 + VLOOKUP(AA5,Cennik!$A$4:$B52, 2, FALSE()) * AB5 + VLOOKUP(AC5,Cennik!$A$4:$B52, 2, FALSE()) * AD5 + VLOOKUP(AE5,Cennik!$A$4:$B52, 2, FALSE()) * AF5 + VLOOKUP(AG5,Cennik!$A$4:$B52, 2, FALSE()) * AH5 + VLOOKUP(AI5,Cennik!$A$4:$B52, 2, FALSE()) * AJ5 + VLOOKUP(AK5,Cennik!$A$4:$B52, 2, FALSE()) * AL5 + VLOOKUP(AM5,Cennik!$A$4:$B52, 2, FALSE()) * AN5 + VLOOKUP(AO5,Cennik!$A$4:$B52, 2, FALSE()) * AP5 + VLOOKUP(AQ5,Cennik!$A$4:$B52, 2, FALSE()) * AR5 + VLOOKUP("Stamina",Cennik!$A$4:$B52,2,FALSE()) * D5,"Brak wartości")</f>
        <v>Brak wartości</v>
      </c>
      <c r="G5" s="1018" t="s">
        <v>13619</v>
      </c>
      <c r="H5" s="672" t="s">
        <v>4523</v>
      </c>
      <c r="I5" s="672"/>
      <c r="J5" s="672">
        <v>5</v>
      </c>
      <c r="K5" s="672">
        <v>1</v>
      </c>
      <c r="L5" s="672">
        <v>3</v>
      </c>
      <c r="M5" s="1019" t="s">
        <v>12672</v>
      </c>
      <c r="N5" s="676" t="s">
        <v>401</v>
      </c>
      <c r="O5" s="676">
        <v>3</v>
      </c>
      <c r="P5" s="676" t="s">
        <v>40</v>
      </c>
      <c r="Q5" s="676"/>
      <c r="R5" s="676" t="s">
        <v>40</v>
      </c>
      <c r="S5" s="676"/>
      <c r="T5" s="1015"/>
      <c r="U5" s="184" t="s">
        <v>371</v>
      </c>
      <c r="V5" s="184">
        <v>1</v>
      </c>
      <c r="W5" s="711" t="s">
        <v>40</v>
      </c>
      <c r="X5" s="712"/>
      <c r="Y5" s="728" t="s">
        <v>40</v>
      </c>
      <c r="Z5" s="729"/>
      <c r="AA5" s="730" t="s">
        <v>40</v>
      </c>
      <c r="AB5" s="731"/>
      <c r="AC5" s="695" t="s">
        <v>40</v>
      </c>
      <c r="AD5" s="695"/>
      <c r="AE5" s="733" t="s">
        <v>40</v>
      </c>
      <c r="AF5" s="734"/>
      <c r="AG5" s="736" t="s">
        <v>40</v>
      </c>
      <c r="AH5" s="725"/>
      <c r="AI5" s="706" t="s">
        <v>40</v>
      </c>
      <c r="AJ5" s="715"/>
      <c r="AK5" s="735" t="s">
        <v>40</v>
      </c>
      <c r="AL5" s="707"/>
      <c r="AM5" s="708" t="s">
        <v>40</v>
      </c>
      <c r="AN5" s="694"/>
      <c r="AO5" s="709" t="s">
        <v>40</v>
      </c>
      <c r="AP5" s="710"/>
      <c r="AQ5" s="711" t="s">
        <v>40</v>
      </c>
      <c r="AR5" s="712"/>
    </row>
    <row r="6" spans="1:44" ht="12.75">
      <c r="A6" s="1016" t="s">
        <v>3234</v>
      </c>
      <c r="B6" s="1017" t="s">
        <v>13621</v>
      </c>
      <c r="C6" s="715">
        <v>1</v>
      </c>
      <c r="D6" s="929">
        <v>5</v>
      </c>
      <c r="E6" s="879" t="e">
        <f t="shared" si="0"/>
        <v>#VALUE!</v>
      </c>
      <c r="F6" s="879" t="str">
        <f>IFERROR(VLOOKUP(U6,Cennik!$A$4:$B52, 2, FALSE()) * V6 + VLOOKUP(W6,Cennik!$A$4:$B52, 2, FALSE()) * X6 + VLOOKUP(Y6,Cennik!$A$4:$B52, 2, FALSE()) * Z6 + VLOOKUP(AA6,Cennik!$A$4:$B52, 2, FALSE()) * AB6 + VLOOKUP(AC6,Cennik!$A$4:$B52, 2, FALSE()) * AD6 + VLOOKUP(AE6,Cennik!$A$4:$B52, 2, FALSE()) * AF6 + VLOOKUP(AG6,Cennik!$A$4:$B52, 2, FALSE()) * AH6 + VLOOKUP(AI6,Cennik!$A$4:$B52, 2, FALSE()) * AJ6 + VLOOKUP(AK6,Cennik!$A$4:$B52, 2, FALSE()) * AL6 + VLOOKUP(AM6,Cennik!$A$4:$B52, 2, FALSE()) * AN6 + VLOOKUP(AO6,Cennik!$A$4:$B52, 2, FALSE()) * AP6 + VLOOKUP(AQ6,Cennik!$A$4:$B52, 2, FALSE()) * AR6 + VLOOKUP("Stamina",Cennik!$A$4:$B52,2,FALSE()) * D6,"Brak wartości")</f>
        <v>Brak wartości</v>
      </c>
      <c r="G6" s="1018" t="s">
        <v>13619</v>
      </c>
      <c r="H6" s="672" t="s">
        <v>4523</v>
      </c>
      <c r="I6" s="672"/>
      <c r="J6" s="672">
        <v>5</v>
      </c>
      <c r="K6" s="672">
        <v>1</v>
      </c>
      <c r="L6" s="672">
        <v>3</v>
      </c>
      <c r="M6" s="1019" t="s">
        <v>12672</v>
      </c>
      <c r="N6" s="676" t="s">
        <v>411</v>
      </c>
      <c r="O6" s="676">
        <v>3</v>
      </c>
      <c r="P6" s="676" t="s">
        <v>40</v>
      </c>
      <c r="Q6" s="676"/>
      <c r="R6" s="676" t="s">
        <v>40</v>
      </c>
      <c r="S6" s="676"/>
      <c r="T6" s="1015"/>
      <c r="U6" s="184" t="s">
        <v>376</v>
      </c>
      <c r="V6" s="184">
        <v>1</v>
      </c>
      <c r="W6" s="711" t="s">
        <v>40</v>
      </c>
      <c r="X6" s="712"/>
      <c r="Y6" s="728" t="s">
        <v>40</v>
      </c>
      <c r="Z6" s="729"/>
      <c r="AA6" s="730" t="s">
        <v>40</v>
      </c>
      <c r="AB6" s="731"/>
      <c r="AC6" s="695" t="s">
        <v>40</v>
      </c>
      <c r="AD6" s="695"/>
      <c r="AE6" s="733" t="s">
        <v>40</v>
      </c>
      <c r="AF6" s="734"/>
      <c r="AG6" s="736" t="s">
        <v>40</v>
      </c>
      <c r="AH6" s="725"/>
      <c r="AI6" s="706" t="s">
        <v>40</v>
      </c>
      <c r="AJ6" s="715"/>
      <c r="AK6" s="735" t="s">
        <v>40</v>
      </c>
      <c r="AL6" s="707"/>
      <c r="AM6" s="708" t="s">
        <v>40</v>
      </c>
      <c r="AN6" s="694"/>
      <c r="AO6" s="709" t="s">
        <v>40</v>
      </c>
      <c r="AP6" s="710"/>
      <c r="AQ6" s="711" t="s">
        <v>40</v>
      </c>
      <c r="AR6" s="712"/>
    </row>
    <row r="7" spans="1:44" ht="12.75">
      <c r="A7" s="1016" t="s">
        <v>3234</v>
      </c>
      <c r="B7" s="1020" t="s">
        <v>13622</v>
      </c>
      <c r="C7" s="715">
        <v>1</v>
      </c>
      <c r="D7" s="929">
        <v>5</v>
      </c>
      <c r="E7" s="879" t="e">
        <f t="shared" si="0"/>
        <v>#VALUE!</v>
      </c>
      <c r="F7" s="879" t="str">
        <f>IFERROR(VLOOKUP(U7,Cennik!$A$4:$B52, 2, FALSE()) * V7 + VLOOKUP(W7,Cennik!$A$4:$B52, 2, FALSE()) * X7 + VLOOKUP(Y7,Cennik!$A$4:$B52, 2, FALSE()) * Z7 + VLOOKUP(AA7,Cennik!$A$4:$B52, 2, FALSE()) * AB7 + VLOOKUP(AC7,Cennik!$A$4:$B52, 2, FALSE()) * AD7 + VLOOKUP(AE7,Cennik!$A$4:$B52, 2, FALSE()) * AF7 + VLOOKUP(AG7,Cennik!$A$4:$B52, 2, FALSE()) * AH7 + VLOOKUP(AI7,Cennik!$A$4:$B52, 2, FALSE()) * AJ7 + VLOOKUP(AK7,Cennik!$A$4:$B52, 2, FALSE()) * AL7 + VLOOKUP(AM7,Cennik!$A$4:$B52, 2, FALSE()) * AN7 + VLOOKUP(AO7,Cennik!$A$4:$B52, 2, FALSE()) * AP7 + VLOOKUP(AQ7,Cennik!$A$4:$B52, 2, FALSE()) * AR7 + VLOOKUP("Stamina",Cennik!$A$4:$B52,2,FALSE()) * D7,"Brak wartości")</f>
        <v>Brak wartości</v>
      </c>
      <c r="G7" s="1018" t="s">
        <v>13623</v>
      </c>
      <c r="H7" s="672" t="s">
        <v>4523</v>
      </c>
      <c r="I7" s="672"/>
      <c r="J7" s="672">
        <v>5</v>
      </c>
      <c r="K7" s="672" t="s">
        <v>1981</v>
      </c>
      <c r="L7" s="672">
        <v>2</v>
      </c>
      <c r="M7" s="1019" t="s">
        <v>12672</v>
      </c>
      <c r="N7" s="676" t="s">
        <v>434</v>
      </c>
      <c r="O7" s="676">
        <v>2</v>
      </c>
      <c r="P7" s="676" t="s">
        <v>40</v>
      </c>
      <c r="Q7" s="676"/>
      <c r="R7" s="676" t="s">
        <v>40</v>
      </c>
      <c r="S7" s="676"/>
      <c r="T7" s="726"/>
      <c r="U7" s="709" t="s">
        <v>391</v>
      </c>
      <c r="V7" s="710">
        <v>3</v>
      </c>
      <c r="W7" s="711" t="s">
        <v>40</v>
      </c>
      <c r="X7" s="712"/>
      <c r="Y7" s="728" t="s">
        <v>40</v>
      </c>
      <c r="Z7" s="729"/>
      <c r="AA7" s="730" t="s">
        <v>40</v>
      </c>
      <c r="AB7" s="731"/>
      <c r="AC7" s="695" t="s">
        <v>40</v>
      </c>
      <c r="AD7" s="695"/>
      <c r="AE7" s="733" t="s">
        <v>40</v>
      </c>
      <c r="AF7" s="734"/>
      <c r="AG7" s="736" t="s">
        <v>40</v>
      </c>
      <c r="AH7" s="725"/>
      <c r="AI7" s="706" t="s">
        <v>40</v>
      </c>
      <c r="AJ7" s="715"/>
      <c r="AK7" s="735" t="s">
        <v>40</v>
      </c>
      <c r="AL7" s="707"/>
      <c r="AM7" s="708" t="s">
        <v>40</v>
      </c>
      <c r="AN7" s="694"/>
      <c r="AO7" s="709" t="s">
        <v>40</v>
      </c>
      <c r="AP7" s="710"/>
      <c r="AQ7" s="711" t="s">
        <v>40</v>
      </c>
      <c r="AR7" s="712"/>
    </row>
    <row r="8" spans="1:44" ht="12.75">
      <c r="A8" s="1016" t="s">
        <v>3234</v>
      </c>
      <c r="B8" s="1020" t="s">
        <v>13624</v>
      </c>
      <c r="C8" s="715">
        <v>1</v>
      </c>
      <c r="D8" s="929">
        <v>5</v>
      </c>
      <c r="E8" s="879" t="e">
        <f t="shared" si="0"/>
        <v>#VALUE!</v>
      </c>
      <c r="F8" s="879" t="str">
        <f>IFERROR(VLOOKUP(U8,Cennik!$A$4:$B52, 2, FALSE()) * V8 + VLOOKUP(W8,Cennik!$A$4:$B52, 2, FALSE()) * X8 + VLOOKUP(Y8,Cennik!$A$4:$B52, 2, FALSE()) * Z8 + VLOOKUP(AA8,Cennik!$A$4:$B52, 2, FALSE()) * AB8 + VLOOKUP(AC8,Cennik!$A$4:$B52, 2, FALSE()) * AD8 + VLOOKUP(AE8,Cennik!$A$4:$B52, 2, FALSE()) * AF8 + VLOOKUP(AG8,Cennik!$A$4:$B52, 2, FALSE()) * AH8 + VLOOKUP(AI8,Cennik!$A$4:$B52, 2, FALSE()) * AJ8 + VLOOKUP(AK8,Cennik!$A$4:$B52, 2, FALSE()) * AL8 + VLOOKUP(AM8,Cennik!$A$4:$B52, 2, FALSE()) * AN8 + VLOOKUP(AO8,Cennik!$A$4:$B52, 2, FALSE()) * AP8 + VLOOKUP(AQ8,Cennik!$A$4:$B52, 2, FALSE()) * AR8 + VLOOKUP("Stamina",Cennik!$A$4:$B52,2,FALSE()) * D8,"Brak wartości")</f>
        <v>Brak wartości</v>
      </c>
      <c r="G8" s="1018" t="s">
        <v>13625</v>
      </c>
      <c r="H8" s="672" t="s">
        <v>4523</v>
      </c>
      <c r="I8" s="672"/>
      <c r="J8" s="672">
        <v>5</v>
      </c>
      <c r="K8" s="672" t="s">
        <v>1981</v>
      </c>
      <c r="L8" s="672">
        <v>5</v>
      </c>
      <c r="M8" s="1019" t="s">
        <v>12672</v>
      </c>
      <c r="N8" s="676" t="s">
        <v>437</v>
      </c>
      <c r="O8" s="676">
        <v>5</v>
      </c>
      <c r="P8" s="676" t="s">
        <v>40</v>
      </c>
      <c r="Q8" s="676"/>
      <c r="R8" s="676" t="s">
        <v>40</v>
      </c>
      <c r="S8" s="676"/>
      <c r="T8" s="726"/>
      <c r="U8" s="709" t="s">
        <v>8169</v>
      </c>
      <c r="V8" s="710">
        <v>1</v>
      </c>
      <c r="W8" s="711" t="s">
        <v>40</v>
      </c>
      <c r="X8" s="712"/>
      <c r="Y8" s="728" t="s">
        <v>40</v>
      </c>
      <c r="Z8" s="729"/>
      <c r="AA8" s="730" t="s">
        <v>40</v>
      </c>
      <c r="AB8" s="731"/>
      <c r="AC8" s="695" t="s">
        <v>40</v>
      </c>
      <c r="AD8" s="695"/>
      <c r="AE8" s="733" t="s">
        <v>40</v>
      </c>
      <c r="AF8" s="734"/>
      <c r="AG8" s="736" t="s">
        <v>40</v>
      </c>
      <c r="AH8" s="725"/>
      <c r="AI8" s="706" t="s">
        <v>40</v>
      </c>
      <c r="AJ8" s="715"/>
      <c r="AK8" s="735" t="s">
        <v>40</v>
      </c>
      <c r="AL8" s="707"/>
      <c r="AM8" s="708" t="s">
        <v>40</v>
      </c>
      <c r="AN8" s="694"/>
      <c r="AO8" s="709" t="s">
        <v>40</v>
      </c>
      <c r="AP8" s="710"/>
      <c r="AQ8" s="711" t="s">
        <v>40</v>
      </c>
      <c r="AR8" s="712"/>
    </row>
    <row r="9" spans="1:44" ht="12.75">
      <c r="A9" s="1016" t="s">
        <v>3234</v>
      </c>
      <c r="B9" s="1020" t="s">
        <v>442</v>
      </c>
      <c r="C9" s="715">
        <v>1</v>
      </c>
      <c r="D9" s="929">
        <v>5</v>
      </c>
      <c r="E9" s="879" t="e">
        <f t="shared" si="0"/>
        <v>#VALUE!</v>
      </c>
      <c r="F9" s="879" t="str">
        <f>IFERROR(VLOOKUP(U9,Cennik!$A$4:$B52, 2, FALSE()) * V9 + VLOOKUP(W9,Cennik!$A$4:$B52, 2, FALSE()) * X9 + VLOOKUP(Y9,Cennik!$A$4:$B52, 2, FALSE()) * Z9 + VLOOKUP(AA9,Cennik!$A$4:$B52, 2, FALSE()) * AB9 + VLOOKUP(AC9,Cennik!$A$4:$B52, 2, FALSE()) * AD9 + VLOOKUP(AE9,Cennik!$A$4:$B52, 2, FALSE()) * AF9 + VLOOKUP(AG9,Cennik!$A$4:$B52, 2, FALSE()) * AH9 + VLOOKUP(AI9,Cennik!$A$4:$B52, 2, FALSE()) * AJ9 + VLOOKUP(AK9,Cennik!$A$4:$B52, 2, FALSE()) * AL9 + VLOOKUP(AM9,Cennik!$A$4:$B52, 2, FALSE()) * AN9 + VLOOKUP(AO9,Cennik!$A$4:$B52, 2, FALSE()) * AP9 + VLOOKUP(AQ9,Cennik!$A$4:$B52, 2, FALSE()) * AR9 + VLOOKUP("Stamina",Cennik!$A$4:$B52,2,FALSE()) * D9,"Brak wartości")</f>
        <v>Brak wartości</v>
      </c>
      <c r="G9" s="1018" t="s">
        <v>443</v>
      </c>
      <c r="H9" s="672" t="s">
        <v>4523</v>
      </c>
      <c r="I9" s="672"/>
      <c r="J9" s="672">
        <v>5</v>
      </c>
      <c r="K9" s="672" t="s">
        <v>1981</v>
      </c>
      <c r="L9" s="672">
        <v>2</v>
      </c>
      <c r="M9" s="1019" t="s">
        <v>12672</v>
      </c>
      <c r="N9" s="676" t="s">
        <v>442</v>
      </c>
      <c r="O9" s="676">
        <v>2</v>
      </c>
      <c r="P9" s="676" t="s">
        <v>40</v>
      </c>
      <c r="Q9" s="676"/>
      <c r="R9" s="676" t="s">
        <v>40</v>
      </c>
      <c r="S9" s="676"/>
      <c r="T9" s="726"/>
      <c r="U9" s="709" t="s">
        <v>381</v>
      </c>
      <c r="V9" s="710">
        <v>4</v>
      </c>
      <c r="W9" s="711" t="s">
        <v>40</v>
      </c>
      <c r="X9" s="712"/>
      <c r="Y9" s="728" t="s">
        <v>40</v>
      </c>
      <c r="Z9" s="729"/>
      <c r="AA9" s="730" t="s">
        <v>40</v>
      </c>
      <c r="AB9" s="731"/>
      <c r="AC9" s="695" t="s">
        <v>40</v>
      </c>
      <c r="AD9" s="695"/>
      <c r="AE9" s="733" t="s">
        <v>40</v>
      </c>
      <c r="AF9" s="734"/>
      <c r="AG9" s="736" t="s">
        <v>40</v>
      </c>
      <c r="AH9" s="725"/>
      <c r="AI9" s="706" t="s">
        <v>40</v>
      </c>
      <c r="AJ9" s="715"/>
      <c r="AK9" s="735" t="s">
        <v>40</v>
      </c>
      <c r="AL9" s="707"/>
      <c r="AM9" s="708" t="s">
        <v>40</v>
      </c>
      <c r="AN9" s="694"/>
      <c r="AO9" s="709" t="s">
        <v>40</v>
      </c>
      <c r="AP9" s="710"/>
      <c r="AQ9" s="711" t="s">
        <v>40</v>
      </c>
      <c r="AR9" s="712"/>
    </row>
    <row r="10" spans="1:44" ht="12.75">
      <c r="A10" s="686"/>
      <c r="B10" s="727"/>
      <c r="C10" s="727"/>
      <c r="D10" s="726"/>
      <c r="E10" s="790"/>
      <c r="F10" s="790"/>
      <c r="G10" s="1015"/>
      <c r="H10" s="19"/>
      <c r="I10" s="19"/>
      <c r="J10" s="726"/>
      <c r="K10" s="726"/>
      <c r="L10" s="726"/>
      <c r="M10" s="726"/>
      <c r="N10" s="726"/>
      <c r="O10" s="726"/>
      <c r="P10" s="726"/>
      <c r="Q10" s="726"/>
      <c r="R10" s="726"/>
      <c r="S10" s="726"/>
      <c r="T10" s="726"/>
      <c r="U10" s="726"/>
      <c r="V10" s="727"/>
      <c r="W10" s="726"/>
      <c r="X10" s="727"/>
      <c r="Y10" s="1021"/>
      <c r="Z10" s="1022"/>
      <c r="AA10" s="1023"/>
      <c r="AB10" s="897"/>
      <c r="AC10" s="839"/>
      <c r="AD10" s="839"/>
      <c r="AE10" s="726"/>
      <c r="AF10" s="727"/>
      <c r="AG10" s="726"/>
      <c r="AH10" s="727"/>
      <c r="AI10" s="726"/>
      <c r="AJ10" s="727"/>
      <c r="AK10" s="726"/>
      <c r="AL10" s="727"/>
      <c r="AM10" s="726"/>
      <c r="AN10" s="727"/>
      <c r="AO10" s="726"/>
      <c r="AP10" s="727"/>
      <c r="AQ10" s="726"/>
      <c r="AR10" s="727"/>
    </row>
    <row r="11" spans="1:44" ht="12.75">
      <c r="A11" s="899" t="s">
        <v>3337</v>
      </c>
      <c r="B11" s="1020" t="s">
        <v>13626</v>
      </c>
      <c r="C11" s="715">
        <v>1</v>
      </c>
      <c r="D11" s="929">
        <v>20</v>
      </c>
      <c r="E11" s="879" t="e">
        <f t="shared" ref="E11:E13" si="1">F11/L11</f>
        <v>#VALUE!</v>
      </c>
      <c r="F11" s="879" t="str">
        <f>IFERROR(VLOOKUP(U11,Cennik!$A$4:$B52, 2, FALSE()) * V11 + VLOOKUP(W11,Cennik!$A$4:$B52, 2, FALSE()) * X11 + VLOOKUP(Y11,Cennik!$A$4:$B52, 2, FALSE()) * Z11 + VLOOKUP(AA11,Cennik!$A$4:$B52, 2, FALSE()) * AB11 + VLOOKUP(AC11,Cennik!$A$4:$B52, 2, FALSE()) * AD11 + VLOOKUP(AE11,Cennik!$A$4:$B52, 2, FALSE()) * AF11 + VLOOKUP(AG11,Cennik!$A$4:$B52, 2, FALSE()) * AH11 + VLOOKUP(AI11,Cennik!$A$4:$B52, 2, FALSE()) * AJ11 + VLOOKUP(AK11,Cennik!$A$4:$B52, 2, FALSE()) * AL11 + VLOOKUP(AM11,Cennik!$A$4:$B52, 2, FALSE()) * AN11 + VLOOKUP(AO11,Cennik!$A$4:$B52, 2, FALSE()) * AP11 + VLOOKUP(AQ11,Cennik!$A$4:$B52, 2, FALSE()) * AR11 + VLOOKUP("Stamina",Cennik!$A$4:$B52,2,FALSE()) * D11,"Brak wartości")</f>
        <v>Brak wartości</v>
      </c>
      <c r="G11" s="1018" t="s">
        <v>382</v>
      </c>
      <c r="H11" s="672"/>
      <c r="I11" s="672"/>
      <c r="J11" s="672">
        <v>15</v>
      </c>
      <c r="K11" s="672" t="s">
        <v>1077</v>
      </c>
      <c r="L11" s="672">
        <v>3</v>
      </c>
      <c r="M11" s="1019" t="s">
        <v>12678</v>
      </c>
      <c r="N11" s="676" t="s">
        <v>381</v>
      </c>
      <c r="O11" s="676">
        <v>3</v>
      </c>
      <c r="P11" s="676" t="s">
        <v>40</v>
      </c>
      <c r="Q11" s="676"/>
      <c r="R11" s="676" t="s">
        <v>40</v>
      </c>
      <c r="S11" s="676"/>
      <c r="T11" s="726"/>
      <c r="U11" s="709" t="s">
        <v>479</v>
      </c>
      <c r="V11" s="710">
        <v>2</v>
      </c>
      <c r="W11" s="711" t="s">
        <v>40</v>
      </c>
      <c r="X11" s="712"/>
      <c r="Y11" s="728" t="s">
        <v>40</v>
      </c>
      <c r="Z11" s="729"/>
      <c r="AA11" s="730" t="s">
        <v>40</v>
      </c>
      <c r="AB11" s="731"/>
      <c r="AC11" s="695" t="s">
        <v>40</v>
      </c>
      <c r="AD11" s="695"/>
      <c r="AE11" s="733" t="s">
        <v>40</v>
      </c>
      <c r="AF11" s="734"/>
      <c r="AG11" s="736" t="s">
        <v>40</v>
      </c>
      <c r="AH11" s="725"/>
      <c r="AI11" s="706" t="s">
        <v>40</v>
      </c>
      <c r="AJ11" s="715"/>
      <c r="AK11" s="735" t="s">
        <v>40</v>
      </c>
      <c r="AL11" s="707"/>
      <c r="AM11" s="708" t="s">
        <v>40</v>
      </c>
      <c r="AN11" s="694"/>
      <c r="AO11" s="709" t="s">
        <v>40</v>
      </c>
      <c r="AP11" s="710"/>
      <c r="AQ11" s="711" t="s">
        <v>40</v>
      </c>
      <c r="AR11" s="712"/>
    </row>
    <row r="12" spans="1:44" ht="12.75">
      <c r="A12" s="899" t="s">
        <v>3337</v>
      </c>
      <c r="B12" s="1024" t="s">
        <v>13627</v>
      </c>
      <c r="C12" s="715">
        <v>3</v>
      </c>
      <c r="D12" s="929">
        <v>15</v>
      </c>
      <c r="E12" s="879" t="e">
        <f t="shared" si="1"/>
        <v>#VALUE!</v>
      </c>
      <c r="F12" s="879" t="str">
        <f>IFERROR(VLOOKUP(U12,Cennik!$A$4:$B52, 2, FALSE()) * V12 + VLOOKUP(W12,Cennik!$A$4:$B52, 2, FALSE()) * X12 + VLOOKUP(Y12,Cennik!$A$4:$B52, 2, FALSE()) * Z12 + VLOOKUP(AA12,Cennik!$A$4:$B52, 2, FALSE()) * AB12 + VLOOKUP(AC12,Cennik!$A$4:$B52, 2, FALSE()) * AD12 + VLOOKUP(AE12,Cennik!$A$4:$B52, 2, FALSE()) * AF12 + VLOOKUP(AG12,Cennik!$A$4:$B52, 2, FALSE()) * AH12 + VLOOKUP(AI12,Cennik!$A$4:$B52, 2, FALSE()) * AJ12 + VLOOKUP(AK12,Cennik!$A$4:$B52, 2, FALSE()) * AL12 + VLOOKUP(AM12,Cennik!$A$4:$B52, 2, FALSE()) * AN12 + VLOOKUP(AO12,Cennik!$A$4:$B52, 2, FALSE()) * AP12 + VLOOKUP(AQ12,Cennik!$A$4:$B52, 2, FALSE()) * AR12 + VLOOKUP("Stamina",Cennik!$A$4:$B52,2,FALSE()) * D12,"Brak wartości")</f>
        <v>Brak wartości</v>
      </c>
      <c r="G12" s="1018" t="s">
        <v>382</v>
      </c>
      <c r="H12" s="672"/>
      <c r="I12" s="672"/>
      <c r="J12" s="672">
        <v>15</v>
      </c>
      <c r="K12" s="672" t="s">
        <v>1077</v>
      </c>
      <c r="L12" s="672">
        <v>3</v>
      </c>
      <c r="M12" s="1019" t="s">
        <v>12678</v>
      </c>
      <c r="N12" s="676" t="s">
        <v>381</v>
      </c>
      <c r="O12" s="676">
        <v>3</v>
      </c>
      <c r="P12" s="676" t="s">
        <v>40</v>
      </c>
      <c r="Q12" s="676"/>
      <c r="R12" s="676" t="s">
        <v>40</v>
      </c>
      <c r="S12" s="676"/>
      <c r="T12" s="726"/>
      <c r="U12" s="709" t="s">
        <v>479</v>
      </c>
      <c r="V12" s="710">
        <v>2</v>
      </c>
      <c r="W12" s="711" t="s">
        <v>40</v>
      </c>
      <c r="X12" s="712"/>
      <c r="Y12" s="728" t="s">
        <v>40</v>
      </c>
      <c r="Z12" s="729"/>
      <c r="AA12" s="730" t="s">
        <v>40</v>
      </c>
      <c r="AB12" s="731"/>
      <c r="AC12" s="695" t="s">
        <v>40</v>
      </c>
      <c r="AD12" s="695"/>
      <c r="AE12" s="733" t="s">
        <v>40</v>
      </c>
      <c r="AF12" s="734"/>
      <c r="AG12" s="736" t="s">
        <v>40</v>
      </c>
      <c r="AH12" s="725"/>
      <c r="AI12" s="706" t="s">
        <v>40</v>
      </c>
      <c r="AJ12" s="715"/>
      <c r="AK12" s="735" t="s">
        <v>40</v>
      </c>
      <c r="AL12" s="707"/>
      <c r="AM12" s="708" t="s">
        <v>40</v>
      </c>
      <c r="AN12" s="694"/>
      <c r="AO12" s="709" t="s">
        <v>40</v>
      </c>
      <c r="AP12" s="710"/>
      <c r="AQ12" s="711" t="s">
        <v>40</v>
      </c>
      <c r="AR12" s="712"/>
    </row>
    <row r="13" spans="1:44" ht="12.75">
      <c r="A13" s="899" t="s">
        <v>3337</v>
      </c>
      <c r="B13" s="1025" t="s">
        <v>13628</v>
      </c>
      <c r="C13" s="715">
        <v>5</v>
      </c>
      <c r="D13" s="929">
        <v>10</v>
      </c>
      <c r="E13" s="879" t="e">
        <f t="shared" si="1"/>
        <v>#VALUE!</v>
      </c>
      <c r="F13" s="879" t="str">
        <f>IFERROR(VLOOKUP(U13,Cennik!$A$4:$B52, 2, FALSE()) * V13 + VLOOKUP(W13,Cennik!$A$4:$B52, 2, FALSE()) * X13 + VLOOKUP(Y13,Cennik!$A$4:$B52, 2, FALSE()) * Z13 + VLOOKUP(AA13,Cennik!$A$4:$B52, 2, FALSE()) * AB13 + VLOOKUP(AC13,Cennik!$A$4:$B52, 2, FALSE()) * AD13 + VLOOKUP(AE13,Cennik!$A$4:$B52, 2, FALSE()) * AF13 + VLOOKUP(AG13,Cennik!$A$4:$B52, 2, FALSE()) * AH13 + VLOOKUP(AI13,Cennik!$A$4:$B52, 2, FALSE()) * AJ13 + VLOOKUP(AK13,Cennik!$A$4:$B52, 2, FALSE()) * AL13 + VLOOKUP(AM13,Cennik!$A$4:$B52, 2, FALSE()) * AN13 + VLOOKUP(AO13,Cennik!$A$4:$B52, 2, FALSE()) * AP13 + VLOOKUP(AQ13,Cennik!$A$4:$B52, 2, FALSE()) * AR13 + VLOOKUP("Stamina",Cennik!$A$4:$B52,2,FALSE()) * D13,"Brak wartości")</f>
        <v>Brak wartości</v>
      </c>
      <c r="G13" s="1018" t="s">
        <v>382</v>
      </c>
      <c r="H13" s="672"/>
      <c r="I13" s="672"/>
      <c r="J13" s="672">
        <v>15</v>
      </c>
      <c r="K13" s="672" t="s">
        <v>1077</v>
      </c>
      <c r="L13" s="672">
        <v>3</v>
      </c>
      <c r="M13" s="1019" t="s">
        <v>12678</v>
      </c>
      <c r="N13" s="676" t="s">
        <v>381</v>
      </c>
      <c r="O13" s="676">
        <v>3</v>
      </c>
      <c r="P13" s="676" t="s">
        <v>40</v>
      </c>
      <c r="Q13" s="676"/>
      <c r="R13" s="676" t="s">
        <v>40</v>
      </c>
      <c r="S13" s="676"/>
      <c r="T13" s="726"/>
      <c r="U13" s="709" t="s">
        <v>479</v>
      </c>
      <c r="V13" s="710">
        <v>2</v>
      </c>
      <c r="W13" s="711" t="s">
        <v>40</v>
      </c>
      <c r="X13" s="712"/>
      <c r="Y13" s="728" t="s">
        <v>40</v>
      </c>
      <c r="Z13" s="729"/>
      <c r="AA13" s="730" t="s">
        <v>40</v>
      </c>
      <c r="AB13" s="731"/>
      <c r="AC13" s="695" t="s">
        <v>40</v>
      </c>
      <c r="AD13" s="695"/>
      <c r="AE13" s="733" t="s">
        <v>40</v>
      </c>
      <c r="AF13" s="734"/>
      <c r="AG13" s="736" t="s">
        <v>40</v>
      </c>
      <c r="AH13" s="725"/>
      <c r="AI13" s="706" t="s">
        <v>40</v>
      </c>
      <c r="AJ13" s="715"/>
      <c r="AK13" s="735" t="s">
        <v>40</v>
      </c>
      <c r="AL13" s="707"/>
      <c r="AM13" s="708" t="s">
        <v>40</v>
      </c>
      <c r="AN13" s="694"/>
      <c r="AO13" s="709" t="s">
        <v>40</v>
      </c>
      <c r="AP13" s="710"/>
      <c r="AQ13" s="711" t="s">
        <v>40</v>
      </c>
      <c r="AR13" s="712"/>
    </row>
    <row r="14" spans="1:44" ht="12.75">
      <c r="A14" s="686"/>
      <c r="B14" s="727"/>
      <c r="C14" s="727"/>
      <c r="D14" s="726"/>
      <c r="E14" s="19"/>
      <c r="F14" s="19"/>
      <c r="G14" s="1015"/>
      <c r="H14" s="19"/>
      <c r="I14" s="727"/>
      <c r="J14" s="727"/>
      <c r="K14" s="727"/>
      <c r="L14" s="727"/>
      <c r="M14" s="726"/>
      <c r="N14" s="726"/>
      <c r="O14" s="726"/>
      <c r="P14" s="726"/>
      <c r="Q14" s="726"/>
      <c r="R14" s="726"/>
      <c r="S14" s="726"/>
      <c r="T14" s="726"/>
      <c r="U14" s="727"/>
      <c r="V14" s="727"/>
      <c r="W14" s="727"/>
      <c r="X14" s="897"/>
      <c r="Y14" s="898"/>
      <c r="Z14" s="898"/>
      <c r="AA14" s="897"/>
      <c r="AB14" s="839"/>
      <c r="AC14" s="839"/>
      <c r="AD14" s="1465"/>
      <c r="AE14" s="1395"/>
      <c r="AF14" s="1395"/>
      <c r="AG14" s="1395"/>
      <c r="AH14" s="1395"/>
      <c r="AI14" s="1395"/>
      <c r="AJ14" s="1395"/>
      <c r="AK14" s="1395"/>
      <c r="AL14" s="1395"/>
      <c r="AM14" s="1395"/>
      <c r="AN14" s="1395"/>
      <c r="AO14" s="1395"/>
      <c r="AP14" s="1395"/>
      <c r="AQ14" s="1395"/>
      <c r="AR14" s="1466"/>
    </row>
    <row r="15" spans="1:44" ht="12.75">
      <c r="A15" s="899" t="s">
        <v>3337</v>
      </c>
      <c r="B15" s="1026" t="s">
        <v>460</v>
      </c>
      <c r="C15" s="715">
        <v>1</v>
      </c>
      <c r="D15" s="929">
        <v>10</v>
      </c>
      <c r="E15" s="879" t="e">
        <f t="shared" ref="E15:E21" si="2">F15/L15</f>
        <v>#VALUE!</v>
      </c>
      <c r="F15" s="879" t="str">
        <f>IFERROR(VLOOKUP(U15,Cennik!$A$4:$B52, 2, FALSE()) * V15 + VLOOKUP(W15,Cennik!$A$4:$B52, 2, FALSE()) * X15 + VLOOKUP(Y15,Cennik!$A$4:$B52, 2, FALSE()) * Z15 + VLOOKUP(AA15,Cennik!$A$4:$B52, 2, FALSE()) * AB15 + VLOOKUP(AC15,Cennik!$A$4:$B52, 2, FALSE()) * AD15 + VLOOKUP(AE15,Cennik!$A$4:$B52, 2, FALSE()) * AF15 + VLOOKUP(AG15,Cennik!$A$4:$B52, 2, FALSE()) * AH15 + VLOOKUP(AI15,Cennik!$A$4:$B52, 2, FALSE()) * AJ15 + VLOOKUP(AK15,Cennik!$A$4:$B52, 2, FALSE()) * AL15 + VLOOKUP(AM15,Cennik!$A$4:$B52, 2, FALSE()) * AN15 + VLOOKUP(AO15,Cennik!$A$4:$B52, 2, FALSE()) * AP15 + VLOOKUP(AQ15,Cennik!$A$4:$B52, 2, FALSE()) * AR15 + VLOOKUP("Stamina",Cennik!$A$4:$B52,2,FALSE()) * D15,"Brak wartości")</f>
        <v>Brak wartości</v>
      </c>
      <c r="G15" s="1018" t="s">
        <v>460</v>
      </c>
      <c r="H15" s="672" t="s">
        <v>4506</v>
      </c>
      <c r="I15" s="672"/>
      <c r="J15" s="672">
        <v>5</v>
      </c>
      <c r="K15" s="672" t="s">
        <v>13629</v>
      </c>
      <c r="L15" s="672">
        <v>1</v>
      </c>
      <c r="M15" s="669" t="s">
        <v>12678</v>
      </c>
      <c r="N15" s="676" t="s">
        <v>40</v>
      </c>
      <c r="O15" s="676"/>
      <c r="P15" s="676" t="s">
        <v>40</v>
      </c>
      <c r="Q15" s="676"/>
      <c r="R15" s="676" t="s">
        <v>40</v>
      </c>
      <c r="S15" s="676"/>
      <c r="T15" s="726"/>
      <c r="U15" s="709" t="s">
        <v>411</v>
      </c>
      <c r="V15" s="710">
        <v>7</v>
      </c>
      <c r="W15" s="711" t="s">
        <v>381</v>
      </c>
      <c r="X15" s="712">
        <v>3</v>
      </c>
      <c r="Y15" s="728" t="s">
        <v>479</v>
      </c>
      <c r="Z15" s="675">
        <v>1</v>
      </c>
      <c r="AA15" s="730" t="s">
        <v>40</v>
      </c>
      <c r="AB15" s="731"/>
      <c r="AC15" s="695" t="s">
        <v>40</v>
      </c>
      <c r="AD15" s="695"/>
      <c r="AE15" s="733" t="s">
        <v>40</v>
      </c>
      <c r="AF15" s="734"/>
      <c r="AG15" s="736" t="s">
        <v>40</v>
      </c>
      <c r="AH15" s="725"/>
      <c r="AI15" s="706" t="s">
        <v>40</v>
      </c>
      <c r="AJ15" s="715"/>
      <c r="AK15" s="735" t="s">
        <v>40</v>
      </c>
      <c r="AL15" s="707"/>
      <c r="AM15" s="708" t="s">
        <v>40</v>
      </c>
      <c r="AN15" s="694"/>
      <c r="AO15" s="709" t="s">
        <v>40</v>
      </c>
      <c r="AP15" s="710"/>
      <c r="AQ15" s="711" t="s">
        <v>40</v>
      </c>
      <c r="AR15" s="712"/>
    </row>
    <row r="16" spans="1:44" ht="12.75">
      <c r="A16" s="899" t="s">
        <v>3337</v>
      </c>
      <c r="B16" s="1026" t="s">
        <v>447</v>
      </c>
      <c r="C16" s="715">
        <v>1</v>
      </c>
      <c r="D16" s="929">
        <v>10</v>
      </c>
      <c r="E16" s="879" t="e">
        <f t="shared" si="2"/>
        <v>#VALUE!</v>
      </c>
      <c r="F16" s="879" t="str">
        <f>IFERROR(VLOOKUP(U16,Cennik!$A$4:$B52, 2, FALSE()) * V16 + VLOOKUP(W16,Cennik!$A$4:$B52, 2, FALSE()) * X16 + VLOOKUP(Y16,Cennik!$A$4:$B52, 2, FALSE()) * Z16 + VLOOKUP(AA16,Cennik!$A$4:$B52, 2, FALSE()) * AB16 + VLOOKUP(AC16,Cennik!$A$4:$B52, 2, FALSE()) * AD16 + VLOOKUP(AE16,Cennik!$A$4:$B52, 2, FALSE()) * AF16 + VLOOKUP(AG16,Cennik!$A$4:$B52, 2, FALSE()) * AH16 + VLOOKUP(AI16,Cennik!$A$4:$B52, 2, FALSE()) * AJ16 + VLOOKUP(AK16,Cennik!$A$4:$B52, 2, FALSE()) * AL16 + VLOOKUP(AM16,Cennik!$A$4:$B52, 2, FALSE()) * AN16 + VLOOKUP(AO16,Cennik!$A$4:$B52, 2, FALSE()) * AP16 + VLOOKUP(AQ16,Cennik!$A$4:$B52, 2, FALSE()) * AR16 + VLOOKUP("Stamina",Cennik!$A$4:$B52,2,FALSE()) * D16,"Brak wartości")</f>
        <v>Brak wartości</v>
      </c>
      <c r="G16" s="1018" t="s">
        <v>448</v>
      </c>
      <c r="H16" s="672" t="s">
        <v>4506</v>
      </c>
      <c r="I16" s="672"/>
      <c r="J16" s="672">
        <v>5</v>
      </c>
      <c r="K16" s="672" t="s">
        <v>13616</v>
      </c>
      <c r="L16" s="672">
        <v>4</v>
      </c>
      <c r="M16" s="669" t="s">
        <v>12678</v>
      </c>
      <c r="N16" s="676" t="s">
        <v>40</v>
      </c>
      <c r="O16" s="676"/>
      <c r="P16" s="676" t="s">
        <v>40</v>
      </c>
      <c r="Q16" s="676"/>
      <c r="R16" s="676" t="s">
        <v>40</v>
      </c>
      <c r="S16" s="676"/>
      <c r="T16" s="726"/>
      <c r="U16" s="709" t="s">
        <v>1038</v>
      </c>
      <c r="V16" s="710">
        <v>16</v>
      </c>
      <c r="W16" s="920" t="s">
        <v>479</v>
      </c>
      <c r="X16" s="712">
        <v>1</v>
      </c>
      <c r="Y16" s="728" t="s">
        <v>40</v>
      </c>
      <c r="Z16" s="675"/>
      <c r="AA16" s="730" t="s">
        <v>40</v>
      </c>
      <c r="AB16" s="731"/>
      <c r="AC16" s="695" t="s">
        <v>40</v>
      </c>
      <c r="AD16" s="695"/>
      <c r="AE16" s="733" t="s">
        <v>40</v>
      </c>
      <c r="AF16" s="734"/>
      <c r="AG16" s="736" t="s">
        <v>40</v>
      </c>
      <c r="AH16" s="725"/>
      <c r="AI16" s="706" t="s">
        <v>40</v>
      </c>
      <c r="AJ16" s="715"/>
      <c r="AK16" s="735" t="s">
        <v>40</v>
      </c>
      <c r="AL16" s="707"/>
      <c r="AM16" s="708" t="s">
        <v>40</v>
      </c>
      <c r="AN16" s="694"/>
      <c r="AO16" s="709" t="s">
        <v>40</v>
      </c>
      <c r="AP16" s="710"/>
      <c r="AQ16" s="711" t="s">
        <v>40</v>
      </c>
      <c r="AR16" s="712"/>
    </row>
    <row r="17" spans="1:44" ht="12.75">
      <c r="A17" s="899" t="s">
        <v>3337</v>
      </c>
      <c r="B17" s="1026" t="s">
        <v>450</v>
      </c>
      <c r="C17" s="715">
        <v>1</v>
      </c>
      <c r="D17" s="929">
        <v>10</v>
      </c>
      <c r="E17" s="879" t="e">
        <f t="shared" si="2"/>
        <v>#VALUE!</v>
      </c>
      <c r="F17" s="879" t="str">
        <f>IFERROR(VLOOKUP(U17,Cennik!$A$4:$B52, 2, FALSE()) * V17 + VLOOKUP(W17,Cennik!$A$4:$B52, 2, FALSE()) * X17 + VLOOKUP(Y17,Cennik!$A$4:$B52, 2, FALSE()) * Z17 + VLOOKUP(AA17,Cennik!$A$4:$B52, 2, FALSE()) * AB17 + VLOOKUP(AC17,Cennik!$A$4:$B52, 2, FALSE()) * AD17 + VLOOKUP(AE17,Cennik!$A$4:$B52, 2, FALSE()) * AF17 + VLOOKUP(AG17,Cennik!$A$4:$B52, 2, FALSE()) * AH17 + VLOOKUP(AI17,Cennik!$A$4:$B52, 2, FALSE()) * AJ17 + VLOOKUP(AK17,Cennik!$A$4:$B52, 2, FALSE()) * AL17 + VLOOKUP(AM17,Cennik!$A$4:$B52, 2, FALSE()) * AN17 + VLOOKUP(AO17,Cennik!$A$4:$B52, 2, FALSE()) * AP17 + VLOOKUP(AQ17,Cennik!$A$4:$B52, 2, FALSE()) * AR17 + VLOOKUP("Stamina",Cennik!$A$4:$B52,2,FALSE()) * D17,"Brak wartości")</f>
        <v>Brak wartości</v>
      </c>
      <c r="G17" s="1018" t="s">
        <v>451</v>
      </c>
      <c r="H17" s="672" t="s">
        <v>4506</v>
      </c>
      <c r="I17" s="672"/>
      <c r="J17" s="672">
        <v>5</v>
      </c>
      <c r="K17" s="672" t="s">
        <v>13616</v>
      </c>
      <c r="L17" s="672">
        <v>10</v>
      </c>
      <c r="M17" s="669" t="s">
        <v>12678</v>
      </c>
      <c r="N17" s="676" t="s">
        <v>40</v>
      </c>
      <c r="O17" s="676"/>
      <c r="P17" s="676" t="s">
        <v>40</v>
      </c>
      <c r="Q17" s="676"/>
      <c r="R17" s="676" t="s">
        <v>40</v>
      </c>
      <c r="S17" s="676"/>
      <c r="T17" s="726"/>
      <c r="U17" s="709" t="s">
        <v>396</v>
      </c>
      <c r="V17" s="710">
        <v>5</v>
      </c>
      <c r="W17" s="920" t="s">
        <v>479</v>
      </c>
      <c r="X17" s="712">
        <v>1</v>
      </c>
      <c r="Y17" s="728" t="s">
        <v>40</v>
      </c>
      <c r="Z17" s="675"/>
      <c r="AA17" s="730" t="s">
        <v>40</v>
      </c>
      <c r="AB17" s="731"/>
      <c r="AC17" s="695" t="s">
        <v>40</v>
      </c>
      <c r="AD17" s="695"/>
      <c r="AE17" s="733" t="s">
        <v>40</v>
      </c>
      <c r="AF17" s="734"/>
      <c r="AG17" s="736" t="s">
        <v>40</v>
      </c>
      <c r="AH17" s="725"/>
      <c r="AI17" s="706" t="s">
        <v>40</v>
      </c>
      <c r="AJ17" s="715"/>
      <c r="AK17" s="735" t="s">
        <v>40</v>
      </c>
      <c r="AL17" s="707"/>
      <c r="AM17" s="708" t="s">
        <v>40</v>
      </c>
      <c r="AN17" s="694"/>
      <c r="AO17" s="709" t="s">
        <v>40</v>
      </c>
      <c r="AP17" s="710"/>
      <c r="AQ17" s="711" t="s">
        <v>40</v>
      </c>
      <c r="AR17" s="712"/>
    </row>
    <row r="18" spans="1:44" ht="12.75">
      <c r="A18" s="899" t="s">
        <v>3337</v>
      </c>
      <c r="B18" s="1026" t="s">
        <v>455</v>
      </c>
      <c r="C18" s="715">
        <v>1</v>
      </c>
      <c r="D18" s="929">
        <v>10</v>
      </c>
      <c r="E18" s="879" t="e">
        <f t="shared" si="2"/>
        <v>#VALUE!</v>
      </c>
      <c r="F18" s="879" t="str">
        <f>IFERROR(VLOOKUP(U18,Cennik!$A$4:$B52, 2, FALSE()) * V18 + VLOOKUP(W18,Cennik!$A$4:$B52, 2, FALSE()) * X18 + VLOOKUP(Y18,Cennik!$A$4:$B52, 2, FALSE()) * Z18 + VLOOKUP(AA18,Cennik!$A$4:$B52, 2, FALSE()) * AB18 + VLOOKUP(AC18,Cennik!$A$4:$B52, 2, FALSE()) * AD18 + VLOOKUP(AE18,Cennik!$A$4:$B52, 2, FALSE()) * AF18 + VLOOKUP(AG18,Cennik!$A$4:$B52, 2, FALSE()) * AH18 + VLOOKUP(AI18,Cennik!$A$4:$B52, 2, FALSE()) * AJ18 + VLOOKUP(AK18,Cennik!$A$4:$B52, 2, FALSE()) * AL18 + VLOOKUP(AM18,Cennik!$A$4:$B52, 2, FALSE()) * AN18 + VLOOKUP(AO18,Cennik!$A$4:$B52, 2, FALSE()) * AP18 + VLOOKUP(AQ18,Cennik!$A$4:$B52, 2, FALSE()) * AR18 + VLOOKUP("Stamina",Cennik!$A$4:$B52,2,FALSE()) * D18,"Brak wartości")</f>
        <v>Brak wartości</v>
      </c>
      <c r="G18" s="1018" t="s">
        <v>456</v>
      </c>
      <c r="H18" s="672" t="s">
        <v>4506</v>
      </c>
      <c r="I18" s="672"/>
      <c r="J18" s="672">
        <v>5</v>
      </c>
      <c r="K18" s="672" t="s">
        <v>1825</v>
      </c>
      <c r="L18" s="672">
        <v>3</v>
      </c>
      <c r="M18" s="669" t="s">
        <v>12678</v>
      </c>
      <c r="N18" s="676" t="s">
        <v>40</v>
      </c>
      <c r="O18" s="676"/>
      <c r="P18" s="676" t="s">
        <v>40</v>
      </c>
      <c r="Q18" s="676"/>
      <c r="R18" s="676" t="s">
        <v>40</v>
      </c>
      <c r="S18" s="676"/>
      <c r="T18" s="726"/>
      <c r="U18" s="709" t="s">
        <v>396</v>
      </c>
      <c r="V18" s="710">
        <v>4</v>
      </c>
      <c r="W18" s="920" t="s">
        <v>479</v>
      </c>
      <c r="X18" s="712">
        <v>1</v>
      </c>
      <c r="Y18" s="728" t="s">
        <v>40</v>
      </c>
      <c r="Z18" s="675"/>
      <c r="AA18" s="730" t="s">
        <v>40</v>
      </c>
      <c r="AB18" s="731"/>
      <c r="AC18" s="695" t="s">
        <v>40</v>
      </c>
      <c r="AD18" s="695"/>
      <c r="AE18" s="733" t="s">
        <v>40</v>
      </c>
      <c r="AF18" s="734"/>
      <c r="AG18" s="736" t="s">
        <v>40</v>
      </c>
      <c r="AH18" s="725"/>
      <c r="AI18" s="706" t="s">
        <v>40</v>
      </c>
      <c r="AJ18" s="715"/>
      <c r="AK18" s="735" t="s">
        <v>40</v>
      </c>
      <c r="AL18" s="707"/>
      <c r="AM18" s="708" t="s">
        <v>40</v>
      </c>
      <c r="AN18" s="694"/>
      <c r="AO18" s="709" t="s">
        <v>40</v>
      </c>
      <c r="AP18" s="710"/>
      <c r="AQ18" s="711" t="s">
        <v>40</v>
      </c>
      <c r="AR18" s="712"/>
    </row>
    <row r="19" spans="1:44" ht="12.75">
      <c r="A19" s="899" t="s">
        <v>3337</v>
      </c>
      <c r="B19" s="1024" t="s">
        <v>464</v>
      </c>
      <c r="C19" s="715">
        <v>3</v>
      </c>
      <c r="D19" s="929">
        <v>20</v>
      </c>
      <c r="E19" s="879" t="e">
        <f t="shared" si="2"/>
        <v>#VALUE!</v>
      </c>
      <c r="F19" s="879" t="str">
        <f>IFERROR(VLOOKUP(U19,Cennik!$A$4:$B52, 2, FALSE()) * V19 + VLOOKUP(W19,Cennik!$A$4:$B52, 2, FALSE()) * X19 + VLOOKUP(Y19,Cennik!$A$4:$B52, 2, FALSE()) * Z19 + VLOOKUP(AA19,Cennik!$A$4:$B52, 2, FALSE()) * AB19 + VLOOKUP(AC19,Cennik!$A$4:$B52, 2, FALSE()) * AD19 + VLOOKUP(AE19,Cennik!$A$4:$B52, 2, FALSE()) * AF19 + VLOOKUP(AG19,Cennik!$A$4:$B52, 2, FALSE()) * AH19 + VLOOKUP(AI19,Cennik!$A$4:$B52, 2, FALSE()) * AJ19 + VLOOKUP(AK19,Cennik!$A$4:$B52, 2, FALSE()) * AL19 + VLOOKUP(AM19,Cennik!$A$4:$B52, 2, FALSE()) * AN19 + VLOOKUP(AO19,Cennik!$A$4:$B52, 2, FALSE()) * AP19 + VLOOKUP(AQ19,Cennik!$A$4:$B52, 2, FALSE()) * AR19 + VLOOKUP("Stamina",Cennik!$A$4:$B52,2,FALSE()) * D19,"Brak wartości")</f>
        <v>Brak wartości</v>
      </c>
      <c r="G19" s="1018" t="s">
        <v>465</v>
      </c>
      <c r="H19" s="672" t="s">
        <v>4506</v>
      </c>
      <c r="I19" s="672"/>
      <c r="J19" s="672">
        <v>7</v>
      </c>
      <c r="K19" s="672" t="s">
        <v>13629</v>
      </c>
      <c r="L19" s="672">
        <v>1</v>
      </c>
      <c r="M19" s="669" t="s">
        <v>12678</v>
      </c>
      <c r="N19" s="676" t="s">
        <v>40</v>
      </c>
      <c r="O19" s="676"/>
      <c r="P19" s="676" t="s">
        <v>40</v>
      </c>
      <c r="Q19" s="676"/>
      <c r="R19" s="676" t="s">
        <v>40</v>
      </c>
      <c r="S19" s="676"/>
      <c r="T19" s="726"/>
      <c r="U19" s="709" t="s">
        <v>411</v>
      </c>
      <c r="V19" s="710">
        <v>10</v>
      </c>
      <c r="W19" s="711" t="s">
        <v>442</v>
      </c>
      <c r="X19" s="712">
        <v>4</v>
      </c>
      <c r="Y19" s="728" t="s">
        <v>381</v>
      </c>
      <c r="Z19" s="675">
        <v>4</v>
      </c>
      <c r="AA19" s="730" t="s">
        <v>479</v>
      </c>
      <c r="AB19" s="731">
        <v>1</v>
      </c>
      <c r="AC19" s="695" t="s">
        <v>40</v>
      </c>
      <c r="AD19" s="695"/>
      <c r="AE19" s="733" t="s">
        <v>40</v>
      </c>
      <c r="AF19" s="734"/>
      <c r="AG19" s="736" t="s">
        <v>40</v>
      </c>
      <c r="AH19" s="725"/>
      <c r="AI19" s="706" t="s">
        <v>40</v>
      </c>
      <c r="AJ19" s="715"/>
      <c r="AK19" s="735" t="s">
        <v>40</v>
      </c>
      <c r="AL19" s="707"/>
      <c r="AM19" s="708" t="s">
        <v>40</v>
      </c>
      <c r="AN19" s="694"/>
      <c r="AO19" s="709" t="s">
        <v>40</v>
      </c>
      <c r="AP19" s="710"/>
      <c r="AQ19" s="711" t="s">
        <v>40</v>
      </c>
      <c r="AR19" s="712"/>
    </row>
    <row r="20" spans="1:44" ht="12.75">
      <c r="A20" s="899" t="s">
        <v>3337</v>
      </c>
      <c r="B20" s="1027" t="s">
        <v>469</v>
      </c>
      <c r="C20" s="715">
        <v>4</v>
      </c>
      <c r="D20" s="929">
        <v>25</v>
      </c>
      <c r="E20" s="879" t="e">
        <f t="shared" si="2"/>
        <v>#VALUE!</v>
      </c>
      <c r="F20" s="879" t="str">
        <f>IFERROR(VLOOKUP(U20,Cennik!$A$4:$B52, 2, FALSE()) * V20 + VLOOKUP(W20,Cennik!$A$4:$B52, 2, FALSE()) * X20 + VLOOKUP(Y20,Cennik!$A$4:$B52, 2, FALSE()) * Z20 + VLOOKUP(AA20,Cennik!$A$4:$B52, 2, FALSE()) * AB20 + VLOOKUP(AC20,Cennik!$A$4:$B52, 2, FALSE()) * AD20 + VLOOKUP(AE20,Cennik!$A$4:$B52, 2, FALSE()) * AF20 + VLOOKUP(AG20,Cennik!$A$4:$B52, 2, FALSE()) * AH20 + VLOOKUP(AI20,Cennik!$A$4:$B52, 2, FALSE()) * AJ20 + VLOOKUP(AK20,Cennik!$A$4:$B52, 2, FALSE()) * AL20 + VLOOKUP(AM20,Cennik!$A$4:$B52, 2, FALSE()) * AN20 + VLOOKUP(AO20,Cennik!$A$4:$B52, 2, FALSE()) * AP20 + VLOOKUP(AQ20,Cennik!$A$4:$B52, 2, FALSE()) * AR20 + VLOOKUP("Stamina",Cennik!$A$4:$B52,2,FALSE()) * D20,"Brak wartości")</f>
        <v>Brak wartości</v>
      </c>
      <c r="G20" s="1018" t="s">
        <v>13630</v>
      </c>
      <c r="H20" s="672" t="s">
        <v>4506</v>
      </c>
      <c r="I20" s="672"/>
      <c r="J20" s="672">
        <v>7</v>
      </c>
      <c r="K20" s="672" t="s">
        <v>13629</v>
      </c>
      <c r="L20" s="672">
        <v>1</v>
      </c>
      <c r="M20" s="669" t="s">
        <v>12678</v>
      </c>
      <c r="N20" s="676" t="s">
        <v>40</v>
      </c>
      <c r="O20" s="676"/>
      <c r="P20" s="676" t="s">
        <v>40</v>
      </c>
      <c r="Q20" s="676"/>
      <c r="R20" s="676" t="s">
        <v>40</v>
      </c>
      <c r="S20" s="676"/>
      <c r="T20" s="726"/>
      <c r="U20" s="709" t="s">
        <v>429</v>
      </c>
      <c r="V20" s="710">
        <v>10</v>
      </c>
      <c r="W20" s="711" t="s">
        <v>442</v>
      </c>
      <c r="X20" s="712">
        <v>4</v>
      </c>
      <c r="Y20" s="728" t="s">
        <v>381</v>
      </c>
      <c r="Z20" s="675">
        <v>5</v>
      </c>
      <c r="AA20" s="730" t="s">
        <v>479</v>
      </c>
      <c r="AB20" s="731">
        <v>1</v>
      </c>
      <c r="AC20" s="695" t="s">
        <v>40</v>
      </c>
      <c r="AD20" s="695"/>
      <c r="AE20" s="733" t="s">
        <v>40</v>
      </c>
      <c r="AF20" s="734"/>
      <c r="AG20" s="736" t="s">
        <v>40</v>
      </c>
      <c r="AH20" s="725"/>
      <c r="AI20" s="706" t="s">
        <v>40</v>
      </c>
      <c r="AJ20" s="715"/>
      <c r="AK20" s="735" t="s">
        <v>40</v>
      </c>
      <c r="AL20" s="707"/>
      <c r="AM20" s="708" t="s">
        <v>40</v>
      </c>
      <c r="AN20" s="694"/>
      <c r="AO20" s="709" t="s">
        <v>40</v>
      </c>
      <c r="AP20" s="710"/>
      <c r="AQ20" s="711" t="s">
        <v>40</v>
      </c>
      <c r="AR20" s="712"/>
    </row>
    <row r="21" spans="1:44" ht="12.75">
      <c r="A21" s="899" t="s">
        <v>3337</v>
      </c>
      <c r="B21" s="1025" t="s">
        <v>474</v>
      </c>
      <c r="C21" s="715">
        <v>5</v>
      </c>
      <c r="D21" s="929">
        <v>25</v>
      </c>
      <c r="E21" s="879" t="e">
        <f t="shared" si="2"/>
        <v>#VALUE!</v>
      </c>
      <c r="F21" s="879" t="str">
        <f>IFERROR(VLOOKUP(U21,Cennik!$A$4:$B52, 2, FALSE()) * V21 + VLOOKUP(W21,Cennik!$A$4:$B52, 2, FALSE()) * X21 + VLOOKUP(Y21,Cennik!$A$4:$B52, 2, FALSE()) * Z21 + VLOOKUP(AA21,Cennik!$A$4:$B52, 2, FALSE()) * AB21 + VLOOKUP(AC21,Cennik!$A$4:$B52, 2, FALSE()) * AD21 + VLOOKUP(AE21,Cennik!$A$4:$B52, 2, FALSE()) * AF21 + VLOOKUP(AG21,Cennik!$A$4:$B52, 2, FALSE()) * AH21 + VLOOKUP(AI21,Cennik!$A$4:$B52, 2, FALSE()) * AJ21 + VLOOKUP(AK21,Cennik!$A$4:$B52, 2, FALSE()) * AL21 + VLOOKUP(AM21,Cennik!$A$4:$B52, 2, FALSE()) * AN21 + VLOOKUP(AO21,Cennik!$A$4:$B52, 2, FALSE()) * AP21 + VLOOKUP(AQ21,Cennik!$A$4:$B52, 2, FALSE()) * AR21 + VLOOKUP("Stamina",Cennik!$A$4:$B52,2,FALSE()) * D21,"Brak wartości")</f>
        <v>Brak wartości</v>
      </c>
      <c r="G21" s="1018" t="s">
        <v>475</v>
      </c>
      <c r="H21" s="672" t="s">
        <v>4506</v>
      </c>
      <c r="I21" s="672"/>
      <c r="J21" s="672">
        <v>10</v>
      </c>
      <c r="K21" s="672" t="s">
        <v>13629</v>
      </c>
      <c r="L21" s="672">
        <v>1</v>
      </c>
      <c r="M21" s="669" t="s">
        <v>12678</v>
      </c>
      <c r="N21" s="676" t="s">
        <v>40</v>
      </c>
      <c r="O21" s="676"/>
      <c r="P21" s="676" t="s">
        <v>40</v>
      </c>
      <c r="Q21" s="676"/>
      <c r="R21" s="676" t="s">
        <v>40</v>
      </c>
      <c r="S21" s="676"/>
      <c r="T21" s="726"/>
      <c r="U21" s="709" t="s">
        <v>429</v>
      </c>
      <c r="V21" s="710">
        <v>7</v>
      </c>
      <c r="W21" s="711" t="s">
        <v>8169</v>
      </c>
      <c r="X21" s="712">
        <v>3</v>
      </c>
      <c r="Y21" s="728" t="s">
        <v>442</v>
      </c>
      <c r="Z21" s="675">
        <v>4</v>
      </c>
      <c r="AA21" s="730" t="s">
        <v>381</v>
      </c>
      <c r="AB21" s="731">
        <v>6</v>
      </c>
      <c r="AC21" s="695" t="s">
        <v>479</v>
      </c>
      <c r="AD21" s="695">
        <v>1</v>
      </c>
      <c r="AE21" s="733" t="s">
        <v>40</v>
      </c>
      <c r="AF21" s="734"/>
      <c r="AG21" s="736" t="s">
        <v>40</v>
      </c>
      <c r="AH21" s="725"/>
      <c r="AI21" s="706" t="s">
        <v>40</v>
      </c>
      <c r="AJ21" s="715"/>
      <c r="AK21" s="735" t="s">
        <v>40</v>
      </c>
      <c r="AL21" s="707"/>
      <c r="AM21" s="708" t="s">
        <v>40</v>
      </c>
      <c r="AN21" s="694"/>
      <c r="AO21" s="709" t="s">
        <v>40</v>
      </c>
      <c r="AP21" s="710"/>
      <c r="AQ21" s="711" t="s">
        <v>40</v>
      </c>
      <c r="AR21" s="712"/>
    </row>
    <row r="22" spans="1:44" ht="12.75">
      <c r="A22" s="686"/>
      <c r="B22" s="727"/>
      <c r="C22" s="727"/>
      <c r="D22" s="726"/>
      <c r="E22" s="19"/>
      <c r="F22" s="19"/>
      <c r="G22" s="1015"/>
      <c r="H22" s="19"/>
      <c r="I22" s="19"/>
      <c r="J22" s="19"/>
      <c r="K22" s="19"/>
      <c r="L22" s="19"/>
      <c r="M22" s="20"/>
      <c r="N22" s="20"/>
      <c r="O22" s="20"/>
      <c r="P22" s="20"/>
      <c r="Q22" s="20"/>
      <c r="R22" s="20"/>
      <c r="S22" s="20"/>
      <c r="T22" s="20"/>
      <c r="U22" s="839" t="s">
        <v>40</v>
      </c>
      <c r="V22" s="727"/>
      <c r="W22" s="839" t="s">
        <v>40</v>
      </c>
      <c r="X22" s="727"/>
      <c r="Y22" s="839" t="s">
        <v>40</v>
      </c>
      <c r="Z22" s="683"/>
      <c r="AA22" s="839" t="s">
        <v>40</v>
      </c>
      <c r="AB22" s="727"/>
      <c r="AC22" s="839" t="s">
        <v>40</v>
      </c>
      <c r="AD22" s="839"/>
      <c r="AE22" s="839" t="s">
        <v>40</v>
      </c>
      <c r="AF22" s="727"/>
      <c r="AG22" s="839" t="s">
        <v>40</v>
      </c>
      <c r="AH22" s="727"/>
      <c r="AI22" s="839" t="s">
        <v>40</v>
      </c>
      <c r="AJ22" s="727"/>
      <c r="AK22" s="839" t="s">
        <v>40</v>
      </c>
      <c r="AL22" s="727"/>
      <c r="AM22" s="839" t="s">
        <v>40</v>
      </c>
      <c r="AN22" s="727"/>
      <c r="AO22" s="839" t="s">
        <v>40</v>
      </c>
      <c r="AP22" s="727"/>
      <c r="AQ22" s="839" t="s">
        <v>40</v>
      </c>
      <c r="AR22" s="727"/>
    </row>
    <row r="23" spans="1:44" ht="12.75">
      <c r="A23" s="1028"/>
      <c r="B23" s="823"/>
      <c r="C23" s="823"/>
      <c r="D23" s="823"/>
      <c r="E23" s="824"/>
      <c r="F23" s="824"/>
      <c r="G23" s="823"/>
      <c r="H23" s="823"/>
      <c r="I23" s="1029"/>
      <c r="J23" s="823"/>
      <c r="K23" s="823"/>
      <c r="L23" s="823"/>
      <c r="M23" s="691"/>
      <c r="N23" s="691"/>
      <c r="O23" s="691"/>
      <c r="P23" s="691"/>
      <c r="Q23" s="691"/>
      <c r="R23" s="691"/>
      <c r="S23" s="691"/>
      <c r="T23" s="691"/>
      <c r="U23" s="823"/>
      <c r="V23" s="823"/>
      <c r="W23" s="823"/>
      <c r="X23" s="823"/>
      <c r="Y23" s="823"/>
      <c r="Z23" s="823"/>
      <c r="AA23" s="823"/>
      <c r="AB23" s="823"/>
      <c r="AC23" s="823"/>
      <c r="AD23" s="823"/>
      <c r="AE23" s="823"/>
      <c r="AF23" s="823"/>
      <c r="AG23" s="823"/>
      <c r="AH23" s="823"/>
      <c r="AI23" s="823"/>
      <c r="AJ23" s="823"/>
      <c r="AK23" s="823"/>
      <c r="AL23" s="823"/>
      <c r="AM23" s="823"/>
      <c r="AN23" s="823"/>
      <c r="AO23" s="823"/>
      <c r="AP23" s="823"/>
      <c r="AQ23" s="823"/>
      <c r="AR23" s="823"/>
    </row>
    <row r="24" spans="1:44" ht="12.75">
      <c r="A24" s="857" t="s">
        <v>3253</v>
      </c>
      <c r="B24" s="745" t="s">
        <v>13631</v>
      </c>
      <c r="C24" s="680">
        <v>0</v>
      </c>
      <c r="D24" s="18">
        <v>5</v>
      </c>
      <c r="E24" s="879" t="e">
        <f t="shared" ref="E24:E25" si="3">F24/L24</f>
        <v>#VALUE!</v>
      </c>
      <c r="F24" s="879" t="str">
        <f>IFERROR(VLOOKUP(U24,Cennik!$A$4:$B52, 2, FALSE()) * V24 + VLOOKUP(W24,Cennik!$A$4:$B52, 2, FALSE()) * X24 + VLOOKUP(Y24,Cennik!$A$4:$B52, 2, FALSE()) * Z24 + VLOOKUP(AA24,Cennik!$A$4:$B52, 2, FALSE()) * AB24 + VLOOKUP(AC24,Cennik!$A$4:$B52, 2, FALSE()) * AD24 + VLOOKUP(AE24,Cennik!$A$4:$B52, 2, FALSE()) * AF24 + VLOOKUP(AG24,Cennik!$A$4:$B52, 2, FALSE()) * AH24 + VLOOKUP(AI24,Cennik!$A$4:$B52, 2, FALSE()) * AJ24 + VLOOKUP(AK24,Cennik!$A$4:$B52, 2, FALSE()) * AL24 + VLOOKUP(AM24,Cennik!$A$4:$B52, 2, FALSE()) * AN24 + VLOOKUP(AO24,Cennik!$A$4:$B52, 2, FALSE()) * AP24 + VLOOKUP(AQ24,Cennik!$A$4:$B52, 2, FALSE()) * AR24 + VLOOKUP("Stamina",Cennik!$A$4:$B52,2,FALSE()) * D24,"Brak wartości")</f>
        <v>Brak wartości</v>
      </c>
      <c r="G24" s="1030" t="s">
        <v>480</v>
      </c>
      <c r="H24" s="1031" t="s">
        <v>4378</v>
      </c>
      <c r="I24" s="672"/>
      <c r="J24" s="672">
        <v>5</v>
      </c>
      <c r="K24" s="672">
        <v>0.5</v>
      </c>
      <c r="L24" s="672">
        <v>3</v>
      </c>
      <c r="M24" s="669" t="s">
        <v>12682</v>
      </c>
      <c r="N24" s="676" t="s">
        <v>479</v>
      </c>
      <c r="O24" s="676">
        <v>1</v>
      </c>
      <c r="P24" s="676" t="s">
        <v>40</v>
      </c>
      <c r="Q24" s="676"/>
      <c r="R24" s="676" t="s">
        <v>40</v>
      </c>
      <c r="S24" s="676"/>
      <c r="T24" s="1015"/>
      <c r="U24" s="184" t="s">
        <v>523</v>
      </c>
      <c r="V24" s="184">
        <v>4</v>
      </c>
      <c r="W24" s="677" t="s">
        <v>40</v>
      </c>
      <c r="X24" s="677"/>
      <c r="Y24" s="675" t="s">
        <v>40</v>
      </c>
      <c r="Z24" s="675"/>
      <c r="AA24" s="674" t="s">
        <v>40</v>
      </c>
      <c r="AB24" s="674"/>
      <c r="AC24" s="672" t="s">
        <v>40</v>
      </c>
      <c r="AD24" s="847"/>
      <c r="AE24" s="848" t="s">
        <v>40</v>
      </c>
      <c r="AF24" s="848"/>
      <c r="AG24" s="849" t="s">
        <v>40</v>
      </c>
      <c r="AH24" s="849"/>
      <c r="AI24" s="850" t="s">
        <v>40</v>
      </c>
      <c r="AJ24" s="850"/>
      <c r="AK24" s="851" t="s">
        <v>40</v>
      </c>
      <c r="AL24" s="851"/>
      <c r="AM24" s="82" t="s">
        <v>40</v>
      </c>
      <c r="AN24" s="82"/>
      <c r="AO24" s="843" t="s">
        <v>40</v>
      </c>
      <c r="AP24" s="843"/>
      <c r="AQ24" s="844" t="s">
        <v>40</v>
      </c>
      <c r="AR24" s="1032"/>
    </row>
    <row r="25" spans="1:44" ht="12.75">
      <c r="A25" s="857" t="s">
        <v>3253</v>
      </c>
      <c r="B25" s="745" t="s">
        <v>3793</v>
      </c>
      <c r="C25" s="679">
        <v>0</v>
      </c>
      <c r="D25" s="18">
        <v>25</v>
      </c>
      <c r="E25" s="879" t="e">
        <f t="shared" si="3"/>
        <v>#VALUE!</v>
      </c>
      <c r="F25" s="54" t="str">
        <f>IFERROR(VLOOKUP(U25,Cennik!$A$4:$B52, 2, FALSE()) * V25 + VLOOKUP(W25,Cennik!$A$4:$B52, 2, FALSE()) * X25 + VLOOKUP(Y25,Cennik!$A$4:$B52, 2, FALSE()) * Z25 + VLOOKUP(AA25,Cennik!$A$4:$B52, 2, FALSE()) * AB25 + VLOOKUP(AC25,Cennik!$A$4:$B52, 2, FALSE()) * AD25 + VLOOKUP(AE25,Cennik!$A$4:$B52, 2, FALSE()) * AF25 + VLOOKUP(AG25,Cennik!$A$4:$B52, 2, FALSE()) * AH25 + VLOOKUP(AI25,Cennik!$A$4:$B52, 2, FALSE()) * AJ25 + VLOOKUP(AK25,Cennik!$A$4:$B52, 2, FALSE()) * AL25 + VLOOKUP(AM25,Cennik!$A$4:$B52, 2, FALSE()) * AN25 + VLOOKUP(AO25,Cennik!$A$4:$B52, 2, FALSE()) * AP25 + VLOOKUP(AQ25,Cennik!$A$4:$B52, 2, FALSE()) * AR25 + VLOOKUP("Stamina",Cennik!$A$4:$B52,2,FALSE()) * D25,"Brak wartości")</f>
        <v>Brak wartości</v>
      </c>
      <c r="G25" s="672" t="s">
        <v>13632</v>
      </c>
      <c r="H25" s="1031" t="s">
        <v>4378</v>
      </c>
      <c r="I25" s="1031"/>
      <c r="J25" s="1033">
        <v>5</v>
      </c>
      <c r="K25" s="1033">
        <v>0.5</v>
      </c>
      <c r="L25" s="1033">
        <v>1</v>
      </c>
      <c r="M25" s="669" t="s">
        <v>12682</v>
      </c>
      <c r="N25" s="676" t="s">
        <v>40</v>
      </c>
      <c r="O25" s="676"/>
      <c r="P25" s="676" t="s">
        <v>40</v>
      </c>
      <c r="Q25" s="676"/>
      <c r="R25" s="676" t="s">
        <v>40</v>
      </c>
      <c r="S25" s="676"/>
      <c r="T25" s="1015"/>
      <c r="U25" s="184" t="s">
        <v>523</v>
      </c>
      <c r="V25" s="184">
        <v>4</v>
      </c>
      <c r="W25" s="677" t="s">
        <v>40</v>
      </c>
      <c r="X25" s="677"/>
      <c r="Y25" s="675" t="s">
        <v>40</v>
      </c>
      <c r="Z25" s="675"/>
      <c r="AA25" s="674" t="s">
        <v>40</v>
      </c>
      <c r="AB25" s="674"/>
      <c r="AC25" s="672" t="s">
        <v>40</v>
      </c>
      <c r="AD25" s="847"/>
      <c r="AE25" s="848" t="s">
        <v>40</v>
      </c>
      <c r="AF25" s="848"/>
      <c r="AG25" s="849" t="s">
        <v>40</v>
      </c>
      <c r="AH25" s="849"/>
      <c r="AI25" s="850" t="s">
        <v>40</v>
      </c>
      <c r="AJ25" s="850"/>
      <c r="AK25" s="851" t="s">
        <v>40</v>
      </c>
      <c r="AL25" s="851"/>
      <c r="AM25" s="82" t="s">
        <v>40</v>
      </c>
      <c r="AN25" s="82"/>
      <c r="AO25" s="843" t="s">
        <v>40</v>
      </c>
      <c r="AP25" s="843"/>
      <c r="AQ25" s="844" t="s">
        <v>40</v>
      </c>
      <c r="AR25" s="1032"/>
    </row>
    <row r="26" spans="1:44" ht="12.75">
      <c r="A26" s="857" t="s">
        <v>3253</v>
      </c>
      <c r="B26" s="1034" t="s">
        <v>13633</v>
      </c>
      <c r="C26" s="849">
        <v>0</v>
      </c>
      <c r="D26" s="82">
        <v>10</v>
      </c>
      <c r="E26" s="879">
        <v>0</v>
      </c>
      <c r="F26" s="879" t="str">
        <f>IFERROR(VLOOKUP(U26,Cennik!$A$4:$B52, 2, FALSE()) * V26 + VLOOKUP(W26,Cennik!$A$4:$B52, 2, FALSE()) * X26 + VLOOKUP(Y26,Cennik!$A$4:$B52, 2, FALSE()) * Z26 + VLOOKUP(AA26,Cennik!$A$4:$B52, 2, FALSE()) * AB26 + VLOOKUP(AC26,Cennik!$A$4:$B52, 2, FALSE()) * AD26 + VLOOKUP(AE26,Cennik!$A$4:$B52, 2, FALSE()) * AF26 + VLOOKUP(AG26,Cennik!$A$4:$B52, 2, FALSE()) * AH26 + VLOOKUP(AI26,Cennik!$A$4:$B52, 2, FALSE()) * AJ26 + VLOOKUP(AK26,Cennik!$A$4:$B52, 2, FALSE()) * AL26 + VLOOKUP(AM26,Cennik!$A$4:$B52, 2, FALSE()) * AN26 + VLOOKUP(AO26,Cennik!$A$4:$B52, 2, FALSE()) * AP26 + VLOOKUP(AQ26,Cennik!$A$4:$B52, 2, FALSE()) * AR26 + VLOOKUP("Stamina",Cennik!$A$4:$B52,2,FALSE()) * D26,"Brak wartości")</f>
        <v>Brak wartości</v>
      </c>
      <c r="G26" s="847" t="s">
        <v>13634</v>
      </c>
      <c r="H26" s="1031" t="s">
        <v>4378</v>
      </c>
      <c r="I26" s="672" t="s">
        <v>13635</v>
      </c>
      <c r="J26" s="672">
        <v>5</v>
      </c>
      <c r="K26" s="672">
        <v>10</v>
      </c>
      <c r="L26" s="672">
        <v>0</v>
      </c>
      <c r="M26" s="669" t="s">
        <v>12682</v>
      </c>
      <c r="N26" s="676" t="s">
        <v>528</v>
      </c>
      <c r="O26" s="676">
        <v>3</v>
      </c>
      <c r="P26" s="676" t="s">
        <v>523</v>
      </c>
      <c r="Q26" s="676">
        <v>4</v>
      </c>
      <c r="R26" s="676" t="s">
        <v>40</v>
      </c>
      <c r="S26" s="676"/>
      <c r="T26" s="839"/>
      <c r="U26" s="843" t="s">
        <v>484</v>
      </c>
      <c r="V26" s="843">
        <v>1</v>
      </c>
      <c r="W26" s="844" t="s">
        <v>40</v>
      </c>
      <c r="X26" s="844"/>
      <c r="Y26" s="845" t="s">
        <v>40</v>
      </c>
      <c r="Z26" s="845"/>
      <c r="AA26" s="846" t="s">
        <v>40</v>
      </c>
      <c r="AB26" s="846"/>
      <c r="AC26" s="847" t="s">
        <v>40</v>
      </c>
      <c r="AD26" s="847"/>
      <c r="AE26" s="848" t="s">
        <v>40</v>
      </c>
      <c r="AF26" s="848"/>
      <c r="AG26" s="849" t="s">
        <v>40</v>
      </c>
      <c r="AH26" s="849"/>
      <c r="AI26" s="850" t="s">
        <v>40</v>
      </c>
      <c r="AJ26" s="850"/>
      <c r="AK26" s="851" t="s">
        <v>40</v>
      </c>
      <c r="AL26" s="851"/>
      <c r="AM26" s="82" t="s">
        <v>40</v>
      </c>
      <c r="AN26" s="82"/>
      <c r="AO26" s="843" t="s">
        <v>40</v>
      </c>
      <c r="AP26" s="843"/>
      <c r="AQ26" s="844" t="s">
        <v>40</v>
      </c>
      <c r="AR26" s="844"/>
    </row>
    <row r="27" spans="1:44" ht="12.75">
      <c r="A27" s="857" t="s">
        <v>3253</v>
      </c>
      <c r="B27" s="1035" t="s">
        <v>13636</v>
      </c>
      <c r="C27" s="680">
        <v>1</v>
      </c>
      <c r="D27" s="18">
        <v>5</v>
      </c>
      <c r="E27" s="879" t="e">
        <f t="shared" ref="E27:E28" si="4">F27/L27</f>
        <v>#VALUE!</v>
      </c>
      <c r="F27" s="879" t="str">
        <f>IFERROR(VLOOKUP(U27,Cennik!$A$4:$B52, 2, FALSE()) * V27 + VLOOKUP(W27,Cennik!$A$4:$B52, 2, FALSE()) * X27 + VLOOKUP(Y27,Cennik!$A$4:$B52, 2, FALSE()) * Z27 + VLOOKUP(AA27,Cennik!$A$4:$B52, 2, FALSE()) * AB27 + VLOOKUP(AC27,Cennik!$A$4:$B52, 2, FALSE()) * AD27 + VLOOKUP(AE27,Cennik!$A$4:$B52, 2, FALSE()) * AF27 + VLOOKUP(AG27,Cennik!$A$4:$B52, 2, FALSE()) * AH27 + VLOOKUP(AI27,Cennik!$A$4:$B52, 2, FALSE()) * AJ27 + VLOOKUP(AK27,Cennik!$A$4:$B52, 2, FALSE()) * AL27 + VLOOKUP(AM27,Cennik!$A$4:$B52, 2, FALSE()) * AN27 + VLOOKUP(AO27,Cennik!$A$4:$B52, 2, FALSE()) * AP27 + VLOOKUP(AQ27,Cennik!$A$4:$B52, 2, FALSE()) * AR27 + VLOOKUP("Stamina",Cennik!$A$4:$B52,2,FALSE()) * D27,"Brak wartości")</f>
        <v>Brak wartości</v>
      </c>
      <c r="G27" s="1030" t="s">
        <v>480</v>
      </c>
      <c r="H27" s="1031" t="s">
        <v>4378</v>
      </c>
      <c r="I27" s="672"/>
      <c r="J27" s="672">
        <v>5</v>
      </c>
      <c r="K27" s="672">
        <v>0.5</v>
      </c>
      <c r="L27" s="672">
        <v>4</v>
      </c>
      <c r="M27" s="669" t="s">
        <v>12682</v>
      </c>
      <c r="N27" s="676" t="s">
        <v>479</v>
      </c>
      <c r="O27" s="676">
        <v>1</v>
      </c>
      <c r="P27" s="676" t="s">
        <v>40</v>
      </c>
      <c r="Q27" s="676"/>
      <c r="R27" s="676" t="s">
        <v>40</v>
      </c>
      <c r="S27" s="676"/>
      <c r="T27" s="1015"/>
      <c r="U27" s="184" t="s">
        <v>528</v>
      </c>
      <c r="V27" s="184">
        <v>1</v>
      </c>
      <c r="W27" s="677" t="s">
        <v>40</v>
      </c>
      <c r="X27" s="677"/>
      <c r="Y27" s="675" t="s">
        <v>40</v>
      </c>
      <c r="Z27" s="675"/>
      <c r="AA27" s="674" t="s">
        <v>40</v>
      </c>
      <c r="AB27" s="674"/>
      <c r="AC27" s="672" t="s">
        <v>40</v>
      </c>
      <c r="AD27" s="847"/>
      <c r="AE27" s="848" t="s">
        <v>40</v>
      </c>
      <c r="AF27" s="848"/>
      <c r="AG27" s="849" t="s">
        <v>40</v>
      </c>
      <c r="AH27" s="849"/>
      <c r="AI27" s="850" t="s">
        <v>40</v>
      </c>
      <c r="AJ27" s="850"/>
      <c r="AK27" s="851" t="s">
        <v>40</v>
      </c>
      <c r="AL27" s="851"/>
      <c r="AM27" s="82" t="s">
        <v>40</v>
      </c>
      <c r="AN27" s="82"/>
      <c r="AO27" s="843" t="s">
        <v>40</v>
      </c>
      <c r="AP27" s="843"/>
      <c r="AQ27" s="844" t="s">
        <v>40</v>
      </c>
      <c r="AR27" s="1032"/>
    </row>
    <row r="28" spans="1:44" ht="12.75">
      <c r="A28" s="857" t="s">
        <v>3253</v>
      </c>
      <c r="B28" s="1036" t="s">
        <v>13637</v>
      </c>
      <c r="C28" s="680">
        <v>2</v>
      </c>
      <c r="D28" s="18">
        <v>5</v>
      </c>
      <c r="E28" s="879" t="e">
        <f t="shared" si="4"/>
        <v>#VALUE!</v>
      </c>
      <c r="F28" s="879" t="str">
        <f>IFERROR(VLOOKUP(U28,Cennik!$A$4:$B52, 2, FALSE()) * V28 + VLOOKUP(W28,Cennik!$A$4:$B52, 2, FALSE()) * X28 + VLOOKUP(Y28,Cennik!$A$4:$B52, 2, FALSE()) * Z28 + VLOOKUP(AA28,Cennik!$A$4:$B52, 2, FALSE()) * AB28 + VLOOKUP(AC28,Cennik!$A$4:$B52, 2, FALSE()) * AD28 + VLOOKUP(AE28,Cennik!$A$4:$B52, 2, FALSE()) * AF28 + VLOOKUP(AG28,Cennik!$A$4:$B52, 2, FALSE()) * AH28 + VLOOKUP(AI28,Cennik!$A$4:$B52, 2, FALSE()) * AJ28 + VLOOKUP(AK28,Cennik!$A$4:$B52, 2, FALSE()) * AL28 + VLOOKUP(AM28,Cennik!$A$4:$B52, 2, FALSE()) * AN28 + VLOOKUP(AO28,Cennik!$A$4:$B52, 2, FALSE()) * AP28 + VLOOKUP(AQ28,Cennik!$A$4:$B52, 2, FALSE()) * AR28 + VLOOKUP("Stamina",Cennik!$A$4:$B52,2,FALSE()) * D28,"Brak wartości")</f>
        <v>Brak wartości</v>
      </c>
      <c r="G28" s="1030" t="s">
        <v>480</v>
      </c>
      <c r="H28" s="1031" t="s">
        <v>4378</v>
      </c>
      <c r="I28" s="672"/>
      <c r="J28" s="672">
        <v>5</v>
      </c>
      <c r="K28" s="672">
        <v>0.5</v>
      </c>
      <c r="L28" s="672">
        <v>5</v>
      </c>
      <c r="M28" s="669" t="s">
        <v>12682</v>
      </c>
      <c r="N28" s="676" t="s">
        <v>479</v>
      </c>
      <c r="O28" s="676">
        <v>2</v>
      </c>
      <c r="P28" s="676" t="s">
        <v>40</v>
      </c>
      <c r="Q28" s="676"/>
      <c r="R28" s="676" t="s">
        <v>40</v>
      </c>
      <c r="S28" s="676"/>
      <c r="T28" s="1015"/>
      <c r="U28" s="184" t="s">
        <v>533</v>
      </c>
      <c r="V28" s="184">
        <v>1</v>
      </c>
      <c r="W28" s="677" t="s">
        <v>40</v>
      </c>
      <c r="X28" s="677"/>
      <c r="Y28" s="675" t="s">
        <v>40</v>
      </c>
      <c r="Z28" s="675"/>
      <c r="AA28" s="674" t="s">
        <v>40</v>
      </c>
      <c r="AB28" s="674"/>
      <c r="AC28" s="672" t="s">
        <v>40</v>
      </c>
      <c r="AD28" s="847"/>
      <c r="AE28" s="848" t="s">
        <v>40</v>
      </c>
      <c r="AF28" s="848"/>
      <c r="AG28" s="849" t="s">
        <v>40</v>
      </c>
      <c r="AH28" s="849"/>
      <c r="AI28" s="850" t="s">
        <v>40</v>
      </c>
      <c r="AJ28" s="850"/>
      <c r="AK28" s="851" t="s">
        <v>40</v>
      </c>
      <c r="AL28" s="851"/>
      <c r="AM28" s="82" t="s">
        <v>40</v>
      </c>
      <c r="AN28" s="82"/>
      <c r="AO28" s="843" t="s">
        <v>40</v>
      </c>
      <c r="AP28" s="843"/>
      <c r="AQ28" s="844" t="s">
        <v>40</v>
      </c>
      <c r="AR28" s="1032"/>
    </row>
    <row r="29" spans="1:44" ht="12.75">
      <c r="A29" s="857" t="s">
        <v>3253</v>
      </c>
      <c r="B29" s="792" t="s">
        <v>13638</v>
      </c>
      <c r="C29" s="679">
        <v>2</v>
      </c>
      <c r="D29" s="18">
        <v>15</v>
      </c>
      <c r="E29" s="879">
        <v>0</v>
      </c>
      <c r="F29" s="879" t="str">
        <f>IFERROR(VLOOKUP(U29,Cennik!$A$4:$B52, 2, FALSE()) * V29 + VLOOKUP(W29,Cennik!$A$4:$B52, 2, FALSE()) * X29 + VLOOKUP(Y29,Cennik!$A$4:$B52, 2, FALSE()) * Z29 + VLOOKUP(AA29,Cennik!$A$4:$B52, 2, FALSE()) * AB29 + VLOOKUP(AC29,Cennik!$A$4:$B52, 2, FALSE()) * AD29 + VLOOKUP(AE29,Cennik!$A$4:$B52, 2, FALSE()) * AF29 + VLOOKUP(AG29,Cennik!$A$4:$B52, 2, FALSE()) * AH29 + VLOOKUP(AI29,Cennik!$A$4:$B52, 2, FALSE()) * AJ29 + VLOOKUP(AK29,Cennik!$A$4:$B52, 2, FALSE()) * AL29 + VLOOKUP(AM29,Cennik!$A$4:$B52, 2, FALSE()) * AN29 + VLOOKUP(AO29,Cennik!$A$4:$B52, 2, FALSE()) * AP29 + VLOOKUP(AQ29,Cennik!$A$4:$B52, 2, FALSE()) * AR29 + VLOOKUP("Stamina",Cennik!$A$4:$B52,2,FALSE()) * D29,"Brak wartości")</f>
        <v>Brak wartości</v>
      </c>
      <c r="G29" s="672" t="s">
        <v>13639</v>
      </c>
      <c r="H29" s="1031" t="s">
        <v>4378</v>
      </c>
      <c r="I29" s="672" t="s">
        <v>13640</v>
      </c>
      <c r="J29" s="672">
        <v>5</v>
      </c>
      <c r="K29" s="672">
        <v>10</v>
      </c>
      <c r="L29" s="672">
        <v>0</v>
      </c>
      <c r="M29" s="669" t="s">
        <v>12682</v>
      </c>
      <c r="N29" s="676" t="s">
        <v>533</v>
      </c>
      <c r="O29" s="676">
        <v>3</v>
      </c>
      <c r="P29" s="676" t="s">
        <v>523</v>
      </c>
      <c r="Q29" s="676">
        <v>5</v>
      </c>
      <c r="R29" s="676" t="s">
        <v>40</v>
      </c>
      <c r="S29" s="676"/>
      <c r="T29" s="1015"/>
      <c r="U29" s="184" t="s">
        <v>490</v>
      </c>
      <c r="V29" s="184">
        <v>1</v>
      </c>
      <c r="W29" s="677" t="s">
        <v>40</v>
      </c>
      <c r="X29" s="677"/>
      <c r="Y29" s="675" t="s">
        <v>40</v>
      </c>
      <c r="Z29" s="675"/>
      <c r="AA29" s="674" t="s">
        <v>40</v>
      </c>
      <c r="AB29" s="674"/>
      <c r="AC29" s="672" t="s">
        <v>40</v>
      </c>
      <c r="AD29" s="672"/>
      <c r="AE29" s="678" t="s">
        <v>40</v>
      </c>
      <c r="AF29" s="678"/>
      <c r="AG29" s="679" t="s">
        <v>40</v>
      </c>
      <c r="AH29" s="679"/>
      <c r="AI29" s="680" t="s">
        <v>40</v>
      </c>
      <c r="AJ29" s="680"/>
      <c r="AK29" s="681" t="s">
        <v>40</v>
      </c>
      <c r="AL29" s="681"/>
      <c r="AM29" s="18" t="s">
        <v>40</v>
      </c>
      <c r="AN29" s="18"/>
      <c r="AO29" s="184" t="s">
        <v>40</v>
      </c>
      <c r="AP29" s="184"/>
      <c r="AQ29" s="677" t="s">
        <v>40</v>
      </c>
      <c r="AR29" s="677"/>
    </row>
    <row r="30" spans="1:44" ht="12.75">
      <c r="A30" s="857" t="s">
        <v>3253</v>
      </c>
      <c r="B30" s="794" t="s">
        <v>13641</v>
      </c>
      <c r="C30" s="680">
        <v>3</v>
      </c>
      <c r="D30" s="18">
        <v>5</v>
      </c>
      <c r="E30" s="879" t="e">
        <f>F30/L30</f>
        <v>#VALUE!</v>
      </c>
      <c r="F30" s="879" t="str">
        <f>IFERROR(VLOOKUP(U30,Cennik!$A$4:$B52, 2, FALSE()) * V30 + VLOOKUP(W30,Cennik!$A$4:$B52, 2, FALSE()) * X30 + VLOOKUP(Y30,Cennik!$A$4:$B52, 2, FALSE()) * Z30 + VLOOKUP(AA30,Cennik!$A$4:$B52, 2, FALSE()) * AB30 + VLOOKUP(AC30,Cennik!$A$4:$B52, 2, FALSE()) * AD30 + VLOOKUP(AE30,Cennik!$A$4:$B52, 2, FALSE()) * AF30 + VLOOKUP(AG30,Cennik!$A$4:$B52, 2, FALSE()) * AH30 + VLOOKUP(AI30,Cennik!$A$4:$B52, 2, FALSE()) * AJ30 + VLOOKUP(AK30,Cennik!$A$4:$B52, 2, FALSE()) * AL30 + VLOOKUP(AM30,Cennik!$A$4:$B52, 2, FALSE()) * AN30 + VLOOKUP(AO30,Cennik!$A$4:$B52, 2, FALSE()) * AP30 + VLOOKUP(AQ30,Cennik!$A$4:$B52, 2, FALSE()) * AR30 + VLOOKUP("Stamina",Cennik!$A$4:$B52,2,FALSE()) * D30,"Brak wartości")</f>
        <v>Brak wartości</v>
      </c>
      <c r="G30" s="1030" t="s">
        <v>480</v>
      </c>
      <c r="H30" s="1031" t="s">
        <v>4378</v>
      </c>
      <c r="I30" s="672"/>
      <c r="J30" s="672">
        <v>5</v>
      </c>
      <c r="K30" s="672">
        <v>0.5</v>
      </c>
      <c r="L30" s="672">
        <v>6</v>
      </c>
      <c r="M30" s="669" t="s">
        <v>12682</v>
      </c>
      <c r="N30" s="676" t="s">
        <v>479</v>
      </c>
      <c r="O30" s="676">
        <v>3</v>
      </c>
      <c r="P30" s="676" t="s">
        <v>40</v>
      </c>
      <c r="Q30" s="676"/>
      <c r="R30" s="676" t="s">
        <v>40</v>
      </c>
      <c r="S30" s="676"/>
      <c r="T30" s="1015"/>
      <c r="U30" s="184" t="s">
        <v>538</v>
      </c>
      <c r="V30" s="184">
        <v>1</v>
      </c>
      <c r="W30" s="677" t="s">
        <v>40</v>
      </c>
      <c r="X30" s="677"/>
      <c r="Y30" s="675" t="s">
        <v>40</v>
      </c>
      <c r="Z30" s="675"/>
      <c r="AA30" s="674" t="s">
        <v>40</v>
      </c>
      <c r="AB30" s="674"/>
      <c r="AC30" s="672" t="s">
        <v>40</v>
      </c>
      <c r="AD30" s="847"/>
      <c r="AE30" s="848" t="s">
        <v>40</v>
      </c>
      <c r="AF30" s="848"/>
      <c r="AG30" s="849" t="s">
        <v>40</v>
      </c>
      <c r="AH30" s="849"/>
      <c r="AI30" s="850" t="s">
        <v>40</v>
      </c>
      <c r="AJ30" s="850"/>
      <c r="AK30" s="851" t="s">
        <v>40</v>
      </c>
      <c r="AL30" s="851"/>
      <c r="AM30" s="82" t="s">
        <v>40</v>
      </c>
      <c r="AN30" s="82"/>
      <c r="AO30" s="843" t="s">
        <v>40</v>
      </c>
      <c r="AP30" s="843"/>
      <c r="AQ30" s="844" t="s">
        <v>40</v>
      </c>
      <c r="AR30" s="1032"/>
    </row>
    <row r="31" spans="1:44" ht="12.75">
      <c r="A31" s="857" t="s">
        <v>3253</v>
      </c>
      <c r="B31" s="794" t="s">
        <v>13642</v>
      </c>
      <c r="C31" s="679">
        <v>3</v>
      </c>
      <c r="D31" s="18">
        <v>20</v>
      </c>
      <c r="E31" s="879">
        <v>0</v>
      </c>
      <c r="F31" s="879" t="str">
        <f>IFERROR(VLOOKUP(U31,Cennik!$A$4:$B52, 2, FALSE()) * V31 + VLOOKUP(W31,Cennik!$A$4:$B52, 2, FALSE()) * X31 + VLOOKUP(Y31,Cennik!$A$4:$B52, 2, FALSE()) * Z31 + VLOOKUP(AA31,Cennik!$A$4:$B52, 2, FALSE()) * AB31 + VLOOKUP(AC31,Cennik!$A$4:$B52, 2, FALSE()) * AD31 + VLOOKUP(AE31,Cennik!$A$4:$B52, 2, FALSE()) * AF31 + VLOOKUP(AG31,Cennik!$A$4:$B52, 2, FALSE()) * AH31 + VLOOKUP(AI31,Cennik!$A$4:$B52, 2, FALSE()) * AJ31 + VLOOKUP(AK31,Cennik!$A$4:$B52, 2, FALSE()) * AL31 + VLOOKUP(AM31,Cennik!$A$4:$B52, 2, FALSE()) * AN31 + VLOOKUP(AO31,Cennik!$A$4:$B52, 2, FALSE()) * AP31 + VLOOKUP(AQ31,Cennik!$A$4:$B52, 2, FALSE()) * AR31 + VLOOKUP("Stamina",Cennik!$A$4:$B52,2,FALSE()) * D31,"Brak wartości")</f>
        <v>Brak wartości</v>
      </c>
      <c r="G31" s="672" t="s">
        <v>13643</v>
      </c>
      <c r="H31" s="1031" t="s">
        <v>4378</v>
      </c>
      <c r="I31" s="672" t="s">
        <v>13644</v>
      </c>
      <c r="J31" s="672">
        <v>7</v>
      </c>
      <c r="K31" s="672">
        <v>10</v>
      </c>
      <c r="L31" s="672">
        <v>0</v>
      </c>
      <c r="M31" s="669" t="s">
        <v>12682</v>
      </c>
      <c r="N31" s="676" t="s">
        <v>538</v>
      </c>
      <c r="O31" s="676">
        <v>3</v>
      </c>
      <c r="P31" s="676" t="s">
        <v>523</v>
      </c>
      <c r="Q31" s="676">
        <v>6</v>
      </c>
      <c r="R31" s="676" t="s">
        <v>40</v>
      </c>
      <c r="S31" s="676"/>
      <c r="T31" s="1015"/>
      <c r="U31" s="184" t="s">
        <v>495</v>
      </c>
      <c r="V31" s="184">
        <v>1</v>
      </c>
      <c r="W31" s="677" t="s">
        <v>40</v>
      </c>
      <c r="X31" s="677"/>
      <c r="Y31" s="675" t="s">
        <v>40</v>
      </c>
      <c r="Z31" s="675"/>
      <c r="AA31" s="674" t="s">
        <v>40</v>
      </c>
      <c r="AB31" s="674"/>
      <c r="AC31" s="672" t="s">
        <v>40</v>
      </c>
      <c r="AD31" s="672"/>
      <c r="AE31" s="678" t="s">
        <v>40</v>
      </c>
      <c r="AF31" s="678"/>
      <c r="AG31" s="679" t="s">
        <v>40</v>
      </c>
      <c r="AH31" s="679"/>
      <c r="AI31" s="680" t="s">
        <v>40</v>
      </c>
      <c r="AJ31" s="680"/>
      <c r="AK31" s="681" t="s">
        <v>40</v>
      </c>
      <c r="AL31" s="681"/>
      <c r="AM31" s="18" t="s">
        <v>40</v>
      </c>
      <c r="AN31" s="18"/>
      <c r="AO31" s="184" t="s">
        <v>40</v>
      </c>
      <c r="AP31" s="184"/>
      <c r="AQ31" s="677" t="s">
        <v>40</v>
      </c>
      <c r="AR31" s="677"/>
    </row>
    <row r="32" spans="1:44" ht="12.75">
      <c r="A32" s="823"/>
      <c r="B32" s="19"/>
      <c r="C32" s="19"/>
      <c r="D32" s="19"/>
      <c r="E32" s="790"/>
      <c r="F32" s="790"/>
      <c r="G32" s="19"/>
      <c r="H32" s="19"/>
      <c r="I32" s="19"/>
      <c r="J32" s="19"/>
      <c r="K32" s="19"/>
      <c r="L32" s="19"/>
      <c r="M32" s="20"/>
      <c r="N32" s="686"/>
      <c r="O32" s="1037"/>
      <c r="P32" s="686"/>
      <c r="Q32" s="1037"/>
      <c r="R32" s="686"/>
      <c r="S32" s="1037"/>
      <c r="T32" s="1015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  <row r="33" spans="1:44" ht="12.7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20"/>
      <c r="N33" s="691"/>
      <c r="O33" s="1038"/>
      <c r="P33" s="691"/>
      <c r="Q33" s="1038"/>
      <c r="R33" s="691"/>
      <c r="S33" s="1037"/>
      <c r="T33" s="1015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</row>
    <row r="34" spans="1:44" ht="12.75">
      <c r="A34" s="831" t="s">
        <v>3308</v>
      </c>
      <c r="B34" s="61" t="s">
        <v>2054</v>
      </c>
      <c r="C34" s="680">
        <v>1</v>
      </c>
      <c r="D34" s="18">
        <v>10</v>
      </c>
      <c r="E34" s="879" t="e">
        <f t="shared" ref="E34:E37" si="5">F34/L34</f>
        <v>#VALUE!</v>
      </c>
      <c r="F34" s="879" t="str">
        <f>IFERROR(VLOOKUP(U34,Cennik!$A$4:$B52, 2, FALSE()) * V34 + VLOOKUP(W34,Cennik!$A$4:$B52, 2, FALSE()) * X34 + VLOOKUP(Y34,Cennik!$A$4:$B52, 2, FALSE()) * Z34 + VLOOKUP(AA34,Cennik!$A$4:$B52, 2, FALSE()) * AB34 + VLOOKUP(AC34,Cennik!$A$4:$B52, 2, FALSE()) * AD34 + VLOOKUP(AE34,Cennik!$A$4:$B52, 2, FALSE()) * AF34 + VLOOKUP(AG34,Cennik!$A$4:$B52, 2, FALSE()) * AH34 + VLOOKUP(AI34,Cennik!$A$4:$B52, 2, FALSE()) * AJ34 + VLOOKUP(AK34,Cennik!$A$4:$B52, 2, FALSE()) * AL34 + VLOOKUP(AM34,Cennik!$A$4:$B52, 2, FALSE()) * AN34 + VLOOKUP(AO34,Cennik!$A$4:$B52, 2, FALSE()) * AP34 + VLOOKUP(AQ34,Cennik!$A$4:$B52, 2, FALSE()) * AR34 + VLOOKUP("Stamina",Cennik!$A$4:$B52,2,FALSE()) * D34,"Brak wartości")</f>
        <v>Brak wartości</v>
      </c>
      <c r="G34" s="165" t="s">
        <v>2055</v>
      </c>
      <c r="H34" s="165" t="s">
        <v>4515</v>
      </c>
      <c r="I34" s="165"/>
      <c r="J34" s="165">
        <v>5</v>
      </c>
      <c r="K34" s="165">
        <v>0.3</v>
      </c>
      <c r="L34" s="165">
        <v>10</v>
      </c>
      <c r="M34" s="669" t="s">
        <v>12682</v>
      </c>
      <c r="N34" s="670" t="s">
        <v>40</v>
      </c>
      <c r="O34" s="1039"/>
      <c r="P34" s="906" t="s">
        <v>40</v>
      </c>
      <c r="Q34" s="1039"/>
      <c r="R34" s="1040" t="s">
        <v>40</v>
      </c>
      <c r="S34" s="676"/>
      <c r="T34" s="1015"/>
      <c r="U34" s="161" t="s">
        <v>500</v>
      </c>
      <c r="V34" s="161">
        <v>1</v>
      </c>
      <c r="W34" s="162" t="s">
        <v>381</v>
      </c>
      <c r="X34" s="162">
        <v>1</v>
      </c>
      <c r="Y34" s="163" t="s">
        <v>5881</v>
      </c>
      <c r="Z34" s="163">
        <v>1</v>
      </c>
      <c r="AA34" s="674" t="s">
        <v>40</v>
      </c>
      <c r="AB34" s="674"/>
      <c r="AC34" s="672" t="s">
        <v>40</v>
      </c>
      <c r="AD34" s="672"/>
      <c r="AE34" s="678" t="s">
        <v>40</v>
      </c>
      <c r="AF34" s="678"/>
      <c r="AG34" s="679" t="s">
        <v>40</v>
      </c>
      <c r="AH34" s="679"/>
      <c r="AI34" s="680" t="s">
        <v>40</v>
      </c>
      <c r="AJ34" s="680"/>
      <c r="AK34" s="681" t="s">
        <v>40</v>
      </c>
      <c r="AL34" s="681"/>
      <c r="AM34" s="18" t="s">
        <v>40</v>
      </c>
      <c r="AN34" s="18"/>
      <c r="AO34" s="184" t="s">
        <v>40</v>
      </c>
      <c r="AP34" s="184"/>
      <c r="AQ34" s="677" t="s">
        <v>40</v>
      </c>
      <c r="AR34" s="677"/>
    </row>
    <row r="35" spans="1:44" ht="12.75">
      <c r="A35" s="831" t="s">
        <v>3308</v>
      </c>
      <c r="B35" s="61" t="s">
        <v>504</v>
      </c>
      <c r="C35" s="168">
        <v>0</v>
      </c>
      <c r="D35" s="5">
        <v>5</v>
      </c>
      <c r="E35" s="1041" t="e">
        <f t="shared" si="5"/>
        <v>#VALUE!</v>
      </c>
      <c r="F35" s="1041" t="str">
        <f>IFERROR(VLOOKUP(U35,Cennik!$A$4:$B52, 2, FALSE()) * V35 + VLOOKUP(W35,Cennik!$A$4:$B52, 2, FALSE()) * X35 + VLOOKUP(Y35,Cennik!$A$4:$B52, 2, FALSE()) * Z35 + VLOOKUP(AA35,Cennik!$A$4:$B52, 2, FALSE()) * AB35 + VLOOKUP(AC35,Cennik!$A$4:$B52, 2, FALSE()) * AD35 + VLOOKUP(AE35,Cennik!$A$4:$B52, 2, FALSE()) * AF35 + VLOOKUP(AG35,Cennik!$A$4:$B52, 2, FALSE()) * AH35 + VLOOKUP(AI35,Cennik!$A$4:$B52, 2, FALSE()) * AJ35 + VLOOKUP(AK35,Cennik!$A$4:$B52, 2, FALSE()) * AL35 + VLOOKUP(AM35,Cennik!$A$4:$B52, 2, FALSE()) * AN35 + VLOOKUP(AO35,Cennik!$A$4:$B52, 2, FALSE()) * AP35 + VLOOKUP(AQ35,Cennik!$A$4:$B52, 2, FALSE()) * AR35 + VLOOKUP("Stamina",Cennik!$A$4:$B52,2,FALSE()) * D35,"Brak wartości")</f>
        <v>Brak wartości</v>
      </c>
      <c r="G35" s="165" t="s">
        <v>500</v>
      </c>
      <c r="H35" s="165" t="s">
        <v>4502</v>
      </c>
      <c r="I35" s="180"/>
      <c r="J35" s="165">
        <v>5</v>
      </c>
      <c r="K35" s="165">
        <v>0.5</v>
      </c>
      <c r="L35" s="165">
        <v>10</v>
      </c>
      <c r="M35" s="1019" t="s">
        <v>12682</v>
      </c>
      <c r="N35" s="670" t="s">
        <v>40</v>
      </c>
      <c r="O35" s="1039"/>
      <c r="P35" s="909" t="s">
        <v>40</v>
      </c>
      <c r="Q35" s="1039"/>
      <c r="R35" s="1042" t="s">
        <v>40</v>
      </c>
      <c r="S35" s="834"/>
      <c r="T35" s="4"/>
      <c r="U35" s="161" t="s">
        <v>557</v>
      </c>
      <c r="V35" s="161">
        <v>1</v>
      </c>
      <c r="W35" s="162" t="s">
        <v>40</v>
      </c>
      <c r="X35" s="198"/>
      <c r="Y35" s="163" t="s">
        <v>40</v>
      </c>
      <c r="Z35" s="199"/>
      <c r="AA35" s="164" t="s">
        <v>40</v>
      </c>
      <c r="AB35" s="200"/>
      <c r="AC35" s="165" t="s">
        <v>40</v>
      </c>
      <c r="AD35" s="180"/>
      <c r="AE35" s="166" t="s">
        <v>40</v>
      </c>
      <c r="AF35" s="181"/>
      <c r="AG35" s="167" t="s">
        <v>40</v>
      </c>
      <c r="AH35" s="182"/>
      <c r="AI35" s="168" t="s">
        <v>40</v>
      </c>
      <c r="AJ35" s="201"/>
      <c r="AK35" s="169" t="s">
        <v>40</v>
      </c>
      <c r="AL35" s="202"/>
      <c r="AM35" s="5" t="s">
        <v>40</v>
      </c>
      <c r="AN35" s="37"/>
      <c r="AO35" s="161" t="s">
        <v>40</v>
      </c>
      <c r="AP35" s="197"/>
      <c r="AQ35" s="162" t="s">
        <v>40</v>
      </c>
      <c r="AR35" s="198"/>
    </row>
    <row r="36" spans="1:44" ht="12.75">
      <c r="A36" s="831" t="s">
        <v>3308</v>
      </c>
      <c r="B36" s="72" t="s">
        <v>2059</v>
      </c>
      <c r="C36" s="680">
        <v>1</v>
      </c>
      <c r="D36" s="18">
        <v>10</v>
      </c>
      <c r="E36" s="879" t="e">
        <f t="shared" si="5"/>
        <v>#VALUE!</v>
      </c>
      <c r="F36" s="879" t="str">
        <f>IFERROR(VLOOKUP(U36,Cennik!$A$4:$B52, 2, FALSE()) * V36 + VLOOKUP(W36,Cennik!$A$4:$B52, 2, FALSE()) * X36 + VLOOKUP(Y36,Cennik!$A$4:$B52, 2, FALSE()) * Z36 + VLOOKUP(AA36,Cennik!$A$4:$B52, 2, FALSE()) * AB36 + VLOOKUP(AC36,Cennik!$A$4:$B52, 2, FALSE()) * AD36 + VLOOKUP(AE36,Cennik!$A$4:$B52, 2, FALSE()) * AF36 + VLOOKUP(AG36,Cennik!$A$4:$B52, 2, FALSE()) * AH36 + VLOOKUP(AI36,Cennik!$A$4:$B52, 2, FALSE()) * AJ36 + VLOOKUP(AK36,Cennik!$A$4:$B52, 2, FALSE()) * AL36 + VLOOKUP(AM36,Cennik!$A$4:$B52, 2, FALSE()) * AN36 + VLOOKUP(AO36,Cennik!$A$4:$B52, 2, FALSE()) * AP36 + VLOOKUP(AQ36,Cennik!$A$4:$B52, 2, FALSE()) * AR36 + VLOOKUP("Stamina",Cennik!$A$4:$B52,2,FALSE()) * D36,"Brak wartości")</f>
        <v>Brak wartości</v>
      </c>
      <c r="G36" s="165" t="s">
        <v>2060</v>
      </c>
      <c r="H36" s="165" t="s">
        <v>4515</v>
      </c>
      <c r="I36" s="165"/>
      <c r="J36" s="165">
        <v>5</v>
      </c>
      <c r="K36" s="165">
        <v>0.4</v>
      </c>
      <c r="L36" s="165">
        <v>1</v>
      </c>
      <c r="M36" s="669" t="s">
        <v>12682</v>
      </c>
      <c r="N36" s="670" t="s">
        <v>40</v>
      </c>
      <c r="O36" s="1039"/>
      <c r="P36" s="906" t="s">
        <v>40</v>
      </c>
      <c r="Q36" s="1039"/>
      <c r="R36" s="1040" t="s">
        <v>40</v>
      </c>
      <c r="S36" s="676"/>
      <c r="T36" s="1015"/>
      <c r="U36" s="161" t="s">
        <v>523</v>
      </c>
      <c r="V36" s="161">
        <v>5</v>
      </c>
      <c r="W36" s="162" t="s">
        <v>557</v>
      </c>
      <c r="X36" s="162">
        <v>1</v>
      </c>
      <c r="Y36" s="163" t="s">
        <v>500</v>
      </c>
      <c r="Z36" s="163">
        <v>2</v>
      </c>
      <c r="AA36" s="674" t="s">
        <v>40</v>
      </c>
      <c r="AB36" s="674"/>
      <c r="AC36" s="672" t="s">
        <v>40</v>
      </c>
      <c r="AD36" s="672"/>
      <c r="AE36" s="678" t="s">
        <v>40</v>
      </c>
      <c r="AF36" s="678"/>
      <c r="AG36" s="679" t="s">
        <v>40</v>
      </c>
      <c r="AH36" s="679"/>
      <c r="AI36" s="680" t="s">
        <v>40</v>
      </c>
      <c r="AJ36" s="680"/>
      <c r="AK36" s="681" t="s">
        <v>40</v>
      </c>
      <c r="AL36" s="681"/>
      <c r="AM36" s="18" t="s">
        <v>40</v>
      </c>
      <c r="AN36" s="18"/>
      <c r="AO36" s="184" t="s">
        <v>40</v>
      </c>
      <c r="AP36" s="184"/>
      <c r="AQ36" s="677" t="s">
        <v>40</v>
      </c>
      <c r="AR36" s="677"/>
    </row>
    <row r="37" spans="1:44" ht="12.75">
      <c r="A37" s="831" t="s">
        <v>3308</v>
      </c>
      <c r="B37" s="72" t="s">
        <v>2064</v>
      </c>
      <c r="C37" s="680">
        <v>1</v>
      </c>
      <c r="D37" s="18">
        <v>10</v>
      </c>
      <c r="E37" s="879" t="e">
        <f t="shared" si="5"/>
        <v>#VALUE!</v>
      </c>
      <c r="F37" s="879" t="str">
        <f>IFERROR(VLOOKUP(U37,Cennik!$A$4:$B52, 2, FALSE()) * V37 + VLOOKUP(W37,Cennik!$A$4:$B52, 2, FALSE()) * X37 + VLOOKUP(Y37,Cennik!$A$4:$B52, 2, FALSE()) * Z37 + VLOOKUP(AA37,Cennik!$A$4:$B52, 2, FALSE()) * AB37 + VLOOKUP(AC37,Cennik!$A$4:$B52, 2, FALSE()) * AD37 + VLOOKUP(AE37,Cennik!$A$4:$B52, 2, FALSE()) * AF37 + VLOOKUP(AG37,Cennik!$A$4:$B52, 2, FALSE()) * AH37 + VLOOKUP(AI37,Cennik!$A$4:$B52, 2, FALSE()) * AJ37 + VLOOKUP(AK37,Cennik!$A$4:$B52, 2, FALSE()) * AL37 + VLOOKUP(AM37,Cennik!$A$4:$B52, 2, FALSE()) * AN37 + VLOOKUP(AO37,Cennik!$A$4:$B52, 2, FALSE()) * AP37 + VLOOKUP(AQ37,Cennik!$A$4:$B52, 2, FALSE()) * AR37 + VLOOKUP("Stamina",Cennik!$A$4:$B52,2,FALSE()) * D37,"Brak wartości")</f>
        <v>Brak wartości</v>
      </c>
      <c r="G37" s="165" t="s">
        <v>2065</v>
      </c>
      <c r="H37" s="165" t="s">
        <v>4515</v>
      </c>
      <c r="I37" s="165"/>
      <c r="J37" s="165">
        <v>5</v>
      </c>
      <c r="K37" s="165">
        <v>0.2</v>
      </c>
      <c r="L37" s="165">
        <v>1</v>
      </c>
      <c r="M37" s="669" t="s">
        <v>12682</v>
      </c>
      <c r="N37" s="670" t="s">
        <v>40</v>
      </c>
      <c r="O37" s="1039"/>
      <c r="P37" s="906" t="s">
        <v>40</v>
      </c>
      <c r="Q37" s="1039"/>
      <c r="R37" s="1040" t="s">
        <v>40</v>
      </c>
      <c r="S37" s="676"/>
      <c r="T37" s="1015"/>
      <c r="U37" s="161" t="s">
        <v>523</v>
      </c>
      <c r="V37" s="161">
        <v>5</v>
      </c>
      <c r="W37" s="162" t="s">
        <v>557</v>
      </c>
      <c r="X37" s="162">
        <v>1</v>
      </c>
      <c r="Y37" s="163" t="s">
        <v>40</v>
      </c>
      <c r="Z37" s="163"/>
      <c r="AA37" s="674" t="s">
        <v>40</v>
      </c>
      <c r="AB37" s="674"/>
      <c r="AC37" s="672" t="s">
        <v>40</v>
      </c>
      <c r="AD37" s="672"/>
      <c r="AE37" s="678" t="s">
        <v>40</v>
      </c>
      <c r="AF37" s="678"/>
      <c r="AG37" s="679" t="s">
        <v>40</v>
      </c>
      <c r="AH37" s="679"/>
      <c r="AI37" s="680" t="s">
        <v>40</v>
      </c>
      <c r="AJ37" s="680"/>
      <c r="AK37" s="681" t="s">
        <v>40</v>
      </c>
      <c r="AL37" s="681"/>
      <c r="AM37" s="18" t="s">
        <v>40</v>
      </c>
      <c r="AN37" s="18"/>
      <c r="AO37" s="184" t="s">
        <v>40</v>
      </c>
      <c r="AP37" s="184"/>
      <c r="AQ37" s="677" t="s">
        <v>40</v>
      </c>
      <c r="AR37" s="677"/>
    </row>
    <row r="38" spans="1:44" ht="12.75">
      <c r="A38" s="831" t="s">
        <v>3308</v>
      </c>
      <c r="B38" s="762" t="s">
        <v>13645</v>
      </c>
      <c r="C38" s="680">
        <v>1</v>
      </c>
      <c r="D38" s="18">
        <v>10</v>
      </c>
      <c r="E38" s="879">
        <v>0</v>
      </c>
      <c r="F38" s="879" t="str">
        <f>IFERROR(VLOOKUP(U38,Cennik!$A$4:$B52, 2, FALSE()) * V38 + VLOOKUP(W38,Cennik!$A$4:$B52, 2, FALSE()) * X38 + VLOOKUP(Y38,Cennik!$A$4:$B52, 2, FALSE()) * Z38 + VLOOKUP(AA38,Cennik!$A$4:$B52, 2, FALSE()) * AB38 + VLOOKUP(AC38,Cennik!$A$4:$B52, 2, FALSE()) * AD38 + VLOOKUP(AE38,Cennik!$A$4:$B52, 2, FALSE()) * AF38 + VLOOKUP(AG38,Cennik!$A$4:$B52, 2, FALSE()) * AH38 + VLOOKUP(AI38,Cennik!$A$4:$B52, 2, FALSE()) * AJ38 + VLOOKUP(AK38,Cennik!$A$4:$B52, 2, FALSE()) * AL38 + VLOOKUP(AM38,Cennik!$A$4:$B52, 2, FALSE()) * AN38 + VLOOKUP(AO38,Cennik!$A$4:$B52, 2, FALSE()) * AP38 + VLOOKUP(AQ38,Cennik!$A$4:$B52, 2, FALSE()) * AR38 + VLOOKUP("Stamina",Cennik!$A$4:$B52,2,FALSE()) * D38,"Brak wartości")</f>
        <v>Brak wartości</v>
      </c>
      <c r="G38" s="1030" t="s">
        <v>13646</v>
      </c>
      <c r="H38" s="1031" t="s">
        <v>4502</v>
      </c>
      <c r="I38" s="672" t="s">
        <v>13635</v>
      </c>
      <c r="J38" s="672">
        <v>10</v>
      </c>
      <c r="K38" s="672">
        <v>10</v>
      </c>
      <c r="L38" s="672">
        <v>0</v>
      </c>
      <c r="M38" s="669" t="s">
        <v>12682</v>
      </c>
      <c r="N38" s="670" t="s">
        <v>542</v>
      </c>
      <c r="O38" s="1043">
        <v>1</v>
      </c>
      <c r="P38" s="906" t="s">
        <v>40</v>
      </c>
      <c r="Q38" s="1043"/>
      <c r="R38" s="1044" t="s">
        <v>40</v>
      </c>
      <c r="S38" s="676"/>
      <c r="T38" s="1015"/>
      <c r="U38" s="184" t="s">
        <v>528</v>
      </c>
      <c r="V38" s="184">
        <v>1</v>
      </c>
      <c r="W38" s="677" t="s">
        <v>40</v>
      </c>
      <c r="X38" s="677"/>
      <c r="Y38" s="675" t="s">
        <v>40</v>
      </c>
      <c r="Z38" s="675"/>
      <c r="AA38" s="674" t="s">
        <v>40</v>
      </c>
      <c r="AB38" s="674"/>
      <c r="AC38" s="672" t="s">
        <v>40</v>
      </c>
      <c r="AD38" s="672"/>
      <c r="AE38" s="678" t="s">
        <v>40</v>
      </c>
      <c r="AF38" s="678"/>
      <c r="AG38" s="679" t="s">
        <v>40</v>
      </c>
      <c r="AH38" s="679"/>
      <c r="AI38" s="680" t="s">
        <v>40</v>
      </c>
      <c r="AJ38" s="680"/>
      <c r="AK38" s="681" t="s">
        <v>40</v>
      </c>
      <c r="AL38" s="681"/>
      <c r="AM38" s="18" t="s">
        <v>40</v>
      </c>
      <c r="AN38" s="18"/>
      <c r="AO38" s="184" t="s">
        <v>40</v>
      </c>
      <c r="AP38" s="184"/>
      <c r="AQ38" s="677" t="s">
        <v>40</v>
      </c>
      <c r="AR38" s="677"/>
    </row>
    <row r="39" spans="1:44" ht="12.75">
      <c r="A39" s="831" t="s">
        <v>3308</v>
      </c>
      <c r="B39" s="1045" t="s">
        <v>500</v>
      </c>
      <c r="C39" s="680">
        <v>1</v>
      </c>
      <c r="D39" s="18">
        <v>5</v>
      </c>
      <c r="E39" s="879" t="e">
        <f t="shared" ref="E39:E40" si="6">F39/L39</f>
        <v>#VALUE!</v>
      </c>
      <c r="F39" s="879" t="str">
        <f>IFERROR(VLOOKUP(U39,Cennik!$A$4:$B52, 2, FALSE()) * V39 + VLOOKUP(W39,Cennik!$A$4:$B52, 2, FALSE()) * X39 + VLOOKUP(Y39,Cennik!$A$4:$B52, 2, FALSE()) * Z39 + VLOOKUP(AA39,Cennik!$A$4:$B52, 2, FALSE()) * AB39 + VLOOKUP(AC39,Cennik!$A$4:$B52, 2, FALSE()) * AD39 + VLOOKUP(AE39,Cennik!$A$4:$B52, 2, FALSE()) * AF39 + VLOOKUP(AG39,Cennik!$A$4:$B52, 2, FALSE()) * AH39 + VLOOKUP(AI39,Cennik!$A$4:$B52, 2, FALSE()) * AJ39 + VLOOKUP(AK39,Cennik!$A$4:$B52, 2, FALSE()) * AL39 + VLOOKUP(AM39,Cennik!$A$4:$B52, 2, FALSE()) * AN39 + VLOOKUP(AO39,Cennik!$A$4:$B52, 2, FALSE()) * AP39 + VLOOKUP(AQ39,Cennik!$A$4:$B52, 2, FALSE()) * AR39 + VLOOKUP("Stamina",Cennik!$A$4:$B52,2,FALSE()) * D39,"Brak wartości")</f>
        <v>Brak wartości</v>
      </c>
      <c r="G39" s="1031" t="s">
        <v>500</v>
      </c>
      <c r="H39" s="1046" t="s">
        <v>4502</v>
      </c>
      <c r="I39" s="672"/>
      <c r="J39" s="672">
        <v>5</v>
      </c>
      <c r="K39" s="672">
        <v>0.5</v>
      </c>
      <c r="L39" s="672">
        <v>1</v>
      </c>
      <c r="M39" s="669" t="s">
        <v>12682</v>
      </c>
      <c r="N39" s="670" t="s">
        <v>40</v>
      </c>
      <c r="O39" s="1047"/>
      <c r="P39" s="906" t="s">
        <v>40</v>
      </c>
      <c r="Q39" s="1047"/>
      <c r="R39" s="1040" t="s">
        <v>40</v>
      </c>
      <c r="S39" s="676"/>
      <c r="T39" s="1015"/>
      <c r="U39" s="184" t="s">
        <v>523</v>
      </c>
      <c r="V39" s="184">
        <v>2</v>
      </c>
      <c r="W39" s="677" t="s">
        <v>40</v>
      </c>
      <c r="X39" s="677"/>
      <c r="Y39" s="675" t="s">
        <v>40</v>
      </c>
      <c r="Z39" s="675"/>
      <c r="AA39" s="674" t="s">
        <v>40</v>
      </c>
      <c r="AB39" s="674"/>
      <c r="AC39" s="672" t="s">
        <v>40</v>
      </c>
      <c r="AD39" s="672"/>
      <c r="AE39" s="678" t="s">
        <v>40</v>
      </c>
      <c r="AF39" s="678"/>
      <c r="AG39" s="679" t="s">
        <v>40</v>
      </c>
      <c r="AH39" s="679"/>
      <c r="AI39" s="680" t="s">
        <v>40</v>
      </c>
      <c r="AJ39" s="680"/>
      <c r="AK39" s="681" t="s">
        <v>40</v>
      </c>
      <c r="AL39" s="681"/>
      <c r="AM39" s="18" t="s">
        <v>40</v>
      </c>
      <c r="AN39" s="18"/>
      <c r="AO39" s="184" t="s">
        <v>40</v>
      </c>
      <c r="AP39" s="184"/>
      <c r="AQ39" s="677" t="s">
        <v>40</v>
      </c>
      <c r="AR39" s="677"/>
    </row>
    <row r="40" spans="1:44" ht="12.75">
      <c r="A40" s="831" t="s">
        <v>3308</v>
      </c>
      <c r="B40" s="771" t="s">
        <v>509</v>
      </c>
      <c r="C40" s="680">
        <v>2</v>
      </c>
      <c r="D40" s="18">
        <v>10</v>
      </c>
      <c r="E40" s="1041" t="e">
        <f t="shared" si="6"/>
        <v>#VALUE!</v>
      </c>
      <c r="F40" s="1041" t="str">
        <f>IFERROR(VLOOKUP(U40,Cennik!$A$4:$B52, 2, FALSE()) * V40 + VLOOKUP(W40,Cennik!$A$4:$B52, 2, FALSE()) * X40 + VLOOKUP(Y40,Cennik!$A$4:$B52, 2, FALSE()) * Z40 + VLOOKUP(AA40,Cennik!$A$4:$B52, 2, FALSE()) * AB40 + VLOOKUP(AC40,Cennik!$A$4:$B52, 2, FALSE()) * AD40 + VLOOKUP(AE40,Cennik!$A$4:$B52, 2, FALSE()) * AF40 + VLOOKUP(AG40,Cennik!$A$4:$B52, 2, FALSE()) * AH40 + VLOOKUP(AI40,Cennik!$A$4:$B52, 2, FALSE()) * AJ40 + VLOOKUP(AK40,Cennik!$A$4:$B52, 2, FALSE()) * AL40 + VLOOKUP(AM40,Cennik!$A$4:$B52, 2, FALSE()) * AN40 + VLOOKUP(AO40,Cennik!$A$4:$B52, 2, FALSE()) * AP40 + VLOOKUP(AQ40,Cennik!$A$4:$B52, 2, FALSE()) * AR40 + VLOOKUP("Stamina",Cennik!$A$4:$B52,2,FALSE()) * D40,"Brak wartości")</f>
        <v>Brak wartości</v>
      </c>
      <c r="G40" s="165" t="s">
        <v>13647</v>
      </c>
      <c r="H40" s="165" t="s">
        <v>4502</v>
      </c>
      <c r="I40" s="180"/>
      <c r="J40" s="165">
        <v>10</v>
      </c>
      <c r="K40" s="165">
        <v>0.5</v>
      </c>
      <c r="L40" s="165">
        <v>2</v>
      </c>
      <c r="M40" s="669" t="s">
        <v>12682</v>
      </c>
      <c r="N40" s="1048" t="s">
        <v>40</v>
      </c>
      <c r="O40" s="1039"/>
      <c r="P40" s="909" t="s">
        <v>40</v>
      </c>
      <c r="Q40" s="1039"/>
      <c r="R40" s="1042" t="s">
        <v>40</v>
      </c>
      <c r="S40" s="834"/>
      <c r="T40" s="4"/>
      <c r="U40" s="161" t="s">
        <v>533</v>
      </c>
      <c r="V40" s="161">
        <v>4</v>
      </c>
      <c r="W40" s="162" t="s">
        <v>8133</v>
      </c>
      <c r="X40" s="162">
        <v>1</v>
      </c>
      <c r="Y40" s="163" t="s">
        <v>4585</v>
      </c>
      <c r="Z40" s="163">
        <v>2</v>
      </c>
      <c r="AA40" s="164" t="s">
        <v>40</v>
      </c>
      <c r="AB40" s="200"/>
      <c r="AC40" s="165" t="s">
        <v>40</v>
      </c>
      <c r="AD40" s="180"/>
      <c r="AE40" s="166" t="s">
        <v>40</v>
      </c>
      <c r="AF40" s="181"/>
      <c r="AG40" s="167" t="s">
        <v>40</v>
      </c>
      <c r="AH40" s="182"/>
      <c r="AI40" s="168" t="s">
        <v>40</v>
      </c>
      <c r="AJ40" s="201"/>
      <c r="AK40" s="169" t="s">
        <v>40</v>
      </c>
      <c r="AL40" s="202"/>
      <c r="AM40" s="5" t="s">
        <v>40</v>
      </c>
      <c r="AN40" s="37"/>
      <c r="AO40" s="161" t="s">
        <v>40</v>
      </c>
      <c r="AP40" s="197"/>
      <c r="AQ40" s="162" t="s">
        <v>40</v>
      </c>
      <c r="AR40" s="198"/>
    </row>
    <row r="41" spans="1:44" ht="12.75">
      <c r="A41" s="831" t="s">
        <v>3308</v>
      </c>
      <c r="B41" s="1049" t="s">
        <v>13648</v>
      </c>
      <c r="C41" s="680">
        <v>2</v>
      </c>
      <c r="D41" s="18">
        <v>15</v>
      </c>
      <c r="E41" s="879">
        <v>0</v>
      </c>
      <c r="F41" s="879" t="str">
        <f>IFERROR(VLOOKUP(U41,Cennik!$A$4:$B52, 2, FALSE()) * V41 + VLOOKUP(W41,Cennik!$A$4:$B52, 2, FALSE()) * X41 + VLOOKUP(Y41,Cennik!$A$4:$B52, 2, FALSE()) * Z41 + VLOOKUP(AA41,Cennik!$A$4:$B52, 2, FALSE()) * AB41 + VLOOKUP(AC41,Cennik!$A$4:$B52, 2, FALSE()) * AD41 + VLOOKUP(AE41,Cennik!$A$4:$B52, 2, FALSE()) * AF41 + VLOOKUP(AG41,Cennik!$A$4:$B52, 2, FALSE()) * AH41 + VLOOKUP(AI41,Cennik!$A$4:$B52, 2, FALSE()) * AJ41 + VLOOKUP(AK41,Cennik!$A$4:$B52, 2, FALSE()) * AL41 + VLOOKUP(AM41,Cennik!$A$4:$B52, 2, FALSE()) * AN41 + VLOOKUP(AO41,Cennik!$A$4:$B52, 2, FALSE()) * AP41 + VLOOKUP(AQ41,Cennik!$A$4:$B52, 2, FALSE()) * AR41 + VLOOKUP("Stamina",Cennik!$A$4:$B52,2,FALSE()) * D41,"Brak wartości")</f>
        <v>Brak wartości</v>
      </c>
      <c r="G41" s="1046" t="s">
        <v>13649</v>
      </c>
      <c r="H41" s="1031" t="s">
        <v>4502</v>
      </c>
      <c r="I41" s="672" t="s">
        <v>13640</v>
      </c>
      <c r="J41" s="672">
        <v>15</v>
      </c>
      <c r="K41" s="672">
        <v>10</v>
      </c>
      <c r="L41" s="672">
        <v>0</v>
      </c>
      <c r="M41" s="669" t="s">
        <v>12682</v>
      </c>
      <c r="N41" s="670" t="s">
        <v>547</v>
      </c>
      <c r="O41" s="1047">
        <v>1</v>
      </c>
      <c r="P41" s="906" t="s">
        <v>40</v>
      </c>
      <c r="Q41" s="1047"/>
      <c r="R41" s="1044" t="s">
        <v>40</v>
      </c>
      <c r="S41" s="676"/>
      <c r="T41" s="1015"/>
      <c r="U41" s="184" t="s">
        <v>533</v>
      </c>
      <c r="V41" s="184">
        <v>1</v>
      </c>
      <c r="W41" s="677" t="s">
        <v>40</v>
      </c>
      <c r="X41" s="677"/>
      <c r="Y41" s="675" t="s">
        <v>40</v>
      </c>
      <c r="Z41" s="675"/>
      <c r="AA41" s="674" t="s">
        <v>40</v>
      </c>
      <c r="AB41" s="674"/>
      <c r="AC41" s="672" t="s">
        <v>40</v>
      </c>
      <c r="AD41" s="672"/>
      <c r="AE41" s="678" t="s">
        <v>40</v>
      </c>
      <c r="AF41" s="678"/>
      <c r="AG41" s="679" t="s">
        <v>40</v>
      </c>
      <c r="AH41" s="679"/>
      <c r="AI41" s="680" t="s">
        <v>40</v>
      </c>
      <c r="AJ41" s="680"/>
      <c r="AK41" s="681" t="s">
        <v>40</v>
      </c>
      <c r="AL41" s="681"/>
      <c r="AM41" s="18" t="s">
        <v>40</v>
      </c>
      <c r="AN41" s="18"/>
      <c r="AO41" s="184" t="s">
        <v>40</v>
      </c>
      <c r="AP41" s="184"/>
      <c r="AQ41" s="677" t="s">
        <v>40</v>
      </c>
      <c r="AR41" s="677"/>
    </row>
    <row r="42" spans="1:44" ht="12.75">
      <c r="A42" s="831" t="s">
        <v>3308</v>
      </c>
      <c r="B42" s="1049" t="s">
        <v>513</v>
      </c>
      <c r="C42" s="680">
        <v>2</v>
      </c>
      <c r="D42" s="18">
        <v>10</v>
      </c>
      <c r="E42" s="879" t="e">
        <f>F42/L42</f>
        <v>#VALUE!</v>
      </c>
      <c r="F42" s="879" t="str">
        <f>IFERROR(VLOOKUP(U42,Cennik!$A$4:$B52, 2, FALSE()) * V42 + VLOOKUP(W42,Cennik!$A$4:$B52, 2, FALSE()) * X42 + VLOOKUP(Y42,Cennik!$A$4:$B52, 2, FALSE()) * Z42 + VLOOKUP(AA42,Cennik!$A$4:$B52, 2, FALSE()) * AB42 + VLOOKUP(AC42,Cennik!$A$4:$B52, 2, FALSE()) * AD42 + VLOOKUP(AE42,Cennik!$A$4:$B52, 2, FALSE()) * AF42 + VLOOKUP(AG42,Cennik!$A$4:$B52, 2, FALSE()) * AH42 + VLOOKUP(AI42,Cennik!$A$4:$B52, 2, FALSE()) * AJ42 + VLOOKUP(AK42,Cennik!$A$4:$B52, 2, FALSE()) * AL42 + VLOOKUP(AM42,Cennik!$A$4:$B52, 2, FALSE()) * AN42 + VLOOKUP(AO42,Cennik!$A$4:$B52, 2, FALSE()) * AP42 + VLOOKUP(AQ42,Cennik!$A$4:$B52, 2, FALSE()) * AR42 + VLOOKUP("Stamina",Cennik!$A$4:$B52,2,FALSE()) * D42,"Brak wartości")</f>
        <v>Brak wartości</v>
      </c>
      <c r="G42" s="672" t="s">
        <v>13650</v>
      </c>
      <c r="H42" s="672" t="s">
        <v>4502</v>
      </c>
      <c r="I42" s="672"/>
      <c r="J42" s="672">
        <v>10</v>
      </c>
      <c r="K42" s="672">
        <v>2</v>
      </c>
      <c r="L42" s="672">
        <v>2</v>
      </c>
      <c r="M42" s="669" t="s">
        <v>12682</v>
      </c>
      <c r="N42" s="671" t="s">
        <v>40</v>
      </c>
      <c r="O42" s="1047"/>
      <c r="P42" s="906" t="s">
        <v>40</v>
      </c>
      <c r="Q42" s="1047"/>
      <c r="R42" s="1044" t="s">
        <v>40</v>
      </c>
      <c r="S42" s="679"/>
      <c r="T42" s="1015"/>
      <c r="U42" s="184" t="s">
        <v>562</v>
      </c>
      <c r="V42" s="184">
        <v>1</v>
      </c>
      <c r="W42" s="677" t="s">
        <v>4580</v>
      </c>
      <c r="X42" s="677">
        <v>1</v>
      </c>
      <c r="Y42" s="675" t="s">
        <v>1043</v>
      </c>
      <c r="Z42" s="675">
        <v>1</v>
      </c>
      <c r="AA42" s="674" t="s">
        <v>40</v>
      </c>
      <c r="AB42" s="674"/>
      <c r="AC42" s="672" t="s">
        <v>40</v>
      </c>
      <c r="AD42" s="672"/>
      <c r="AE42" s="678" t="s">
        <v>40</v>
      </c>
      <c r="AF42" s="678"/>
      <c r="AG42" s="679" t="s">
        <v>40</v>
      </c>
      <c r="AH42" s="679"/>
      <c r="AI42" s="680" t="s">
        <v>40</v>
      </c>
      <c r="AJ42" s="680"/>
      <c r="AK42" s="681" t="s">
        <v>40</v>
      </c>
      <c r="AL42" s="681"/>
      <c r="AM42" s="18" t="s">
        <v>40</v>
      </c>
      <c r="AN42" s="18"/>
      <c r="AO42" s="184" t="s">
        <v>40</v>
      </c>
      <c r="AP42" s="184"/>
      <c r="AQ42" s="677" t="s">
        <v>40</v>
      </c>
      <c r="AR42" s="677"/>
    </row>
    <row r="43" spans="1:44" ht="12.75">
      <c r="A43" s="831" t="s">
        <v>3308</v>
      </c>
      <c r="B43" s="1050" t="s">
        <v>13651</v>
      </c>
      <c r="C43" s="680">
        <v>3</v>
      </c>
      <c r="D43" s="18">
        <v>20</v>
      </c>
      <c r="E43" s="54">
        <v>0</v>
      </c>
      <c r="F43" s="54" t="str">
        <f>IFERROR(VLOOKUP(U43,Cennik!$A$4:$B52, 2, FALSE()) * V43 + VLOOKUP(W43,Cennik!$A$4:$B52, 2, FALSE()) * X43 + VLOOKUP(Y43,Cennik!$A$4:$B52, 2, FALSE()) * Z43 + VLOOKUP(AA43,Cennik!$A$4:$B52, 2, FALSE()) * AB43 + VLOOKUP(AC43,Cennik!$A$4:$B52, 2, FALSE()) * AD43 + VLOOKUP(AE43,Cennik!$A$4:$B52, 2, FALSE()) * AF43 + VLOOKUP(AG43,Cennik!$A$4:$B52, 2, FALSE()) * AH43 + VLOOKUP(AI43,Cennik!$A$4:$B52, 2, FALSE()) * AJ43 + VLOOKUP(AK43,Cennik!$A$4:$B52, 2, FALSE()) * AL43 + VLOOKUP(AM43,Cennik!$A$4:$B52, 2, FALSE()) * AN43 + VLOOKUP(AO43,Cennik!$A$4:$B52, 2, FALSE()) * AP43 + VLOOKUP(AQ43,Cennik!$A$4:$B52, 2, FALSE()) * AR43 + VLOOKUP("Stamina",Cennik!$A$4:$B52,2,FALSE()) * D43,"Brak wartości")</f>
        <v>Brak wartości</v>
      </c>
      <c r="G43" s="672" t="s">
        <v>13652</v>
      </c>
      <c r="H43" s="1046" t="s">
        <v>4502</v>
      </c>
      <c r="I43" s="672" t="s">
        <v>13644</v>
      </c>
      <c r="J43" s="672">
        <v>10</v>
      </c>
      <c r="K43" s="672">
        <v>10</v>
      </c>
      <c r="L43" s="672">
        <v>0</v>
      </c>
      <c r="M43" s="669" t="s">
        <v>12682</v>
      </c>
      <c r="N43" s="671" t="s">
        <v>552</v>
      </c>
      <c r="O43" s="1047">
        <v>1</v>
      </c>
      <c r="P43" s="906" t="s">
        <v>40</v>
      </c>
      <c r="Q43" s="1047"/>
      <c r="R43" s="1044" t="s">
        <v>40</v>
      </c>
      <c r="S43" s="676"/>
      <c r="T43" s="19"/>
      <c r="U43" s="184" t="s">
        <v>538</v>
      </c>
      <c r="V43" s="184">
        <v>1</v>
      </c>
      <c r="W43" s="677" t="s">
        <v>40</v>
      </c>
      <c r="X43" s="677"/>
      <c r="Y43" s="675" t="s">
        <v>40</v>
      </c>
      <c r="Z43" s="675"/>
      <c r="AA43" s="674" t="s">
        <v>40</v>
      </c>
      <c r="AB43" s="674"/>
      <c r="AC43" s="672" t="s">
        <v>40</v>
      </c>
      <c r="AD43" s="672"/>
      <c r="AE43" s="678" t="s">
        <v>40</v>
      </c>
      <c r="AF43" s="678"/>
      <c r="AG43" s="679" t="s">
        <v>40</v>
      </c>
      <c r="AH43" s="679"/>
      <c r="AI43" s="680" t="s">
        <v>40</v>
      </c>
      <c r="AJ43" s="680"/>
      <c r="AK43" s="681" t="s">
        <v>40</v>
      </c>
      <c r="AL43" s="681"/>
      <c r="AM43" s="18" t="s">
        <v>40</v>
      </c>
      <c r="AN43" s="18"/>
      <c r="AO43" s="184" t="s">
        <v>40</v>
      </c>
      <c r="AP43" s="184"/>
      <c r="AQ43" s="677" t="s">
        <v>40</v>
      </c>
      <c r="AR43" s="677"/>
    </row>
    <row r="44" spans="1:44" ht="12.75">
      <c r="A44" s="831" t="s">
        <v>3308</v>
      </c>
      <c r="B44" s="1050" t="s">
        <v>518</v>
      </c>
      <c r="C44" s="680">
        <v>3</v>
      </c>
      <c r="D44" s="18">
        <v>10</v>
      </c>
      <c r="E44" s="879" t="e">
        <f>F44/L44</f>
        <v>#VALUE!</v>
      </c>
      <c r="F44" s="879" t="str">
        <f>IFERROR(VLOOKUP(U44,Cennik!$A$4:$B52, 2, FALSE()) * V44 + VLOOKUP(W44,Cennik!$A$4:$B52, 2, FALSE()) * X44 + VLOOKUP(Y44,Cennik!$A$4:$B52, 2, FALSE()) * Z44 + VLOOKUP(AA44,Cennik!$A$4:$B52, 2, FALSE()) * AB44 + VLOOKUP(AC44,Cennik!$A$4:$B52, 2, FALSE()) * AD44 + VLOOKUP(AE44,Cennik!$A$4:$B52, 2, FALSE()) * AF44 + VLOOKUP(AG44,Cennik!$A$4:$B52, 2, FALSE()) * AH44 + VLOOKUP(AI44,Cennik!$A$4:$B52, 2, FALSE()) * AJ44 + VLOOKUP(AK44,Cennik!$A$4:$B52, 2, FALSE()) * AL44 + VLOOKUP(AM44,Cennik!$A$4:$B52, 2, FALSE()) * AN44 + VLOOKUP(AO44,Cennik!$A$4:$B52, 2, FALSE()) * AP44 + VLOOKUP(AQ44,Cennik!$A$4:$B52, 2, FALSE()) * AR44 + VLOOKUP("Stamina",Cennik!$A$4:$B52,2,FALSE()) * D44,"Brak wartości")</f>
        <v>Brak wartości</v>
      </c>
      <c r="G44" s="672" t="s">
        <v>13653</v>
      </c>
      <c r="H44" s="672" t="s">
        <v>4502</v>
      </c>
      <c r="I44" s="672"/>
      <c r="J44" s="672">
        <v>10</v>
      </c>
      <c r="K44" s="672">
        <v>2</v>
      </c>
      <c r="L44" s="672">
        <v>2</v>
      </c>
      <c r="M44" s="669" t="s">
        <v>12682</v>
      </c>
      <c r="N44" s="671" t="s">
        <v>40</v>
      </c>
      <c r="O44" s="1051"/>
      <c r="P44" s="906" t="s">
        <v>40</v>
      </c>
      <c r="Q44" s="1051"/>
      <c r="R44" s="1044" t="s">
        <v>40</v>
      </c>
      <c r="S44" s="679"/>
      <c r="T44" s="1015"/>
      <c r="U44" s="184" t="s">
        <v>567</v>
      </c>
      <c r="V44" s="184">
        <v>2</v>
      </c>
      <c r="W44" s="677" t="s">
        <v>4580</v>
      </c>
      <c r="X44" s="677">
        <v>1</v>
      </c>
      <c r="Y44" s="675" t="s">
        <v>8133</v>
      </c>
      <c r="Z44" s="675">
        <v>1</v>
      </c>
      <c r="AA44" s="674" t="s">
        <v>40</v>
      </c>
      <c r="AB44" s="674"/>
      <c r="AC44" s="672" t="s">
        <v>40</v>
      </c>
      <c r="AD44" s="672"/>
      <c r="AE44" s="678" t="s">
        <v>40</v>
      </c>
      <c r="AF44" s="678"/>
      <c r="AG44" s="679" t="s">
        <v>40</v>
      </c>
      <c r="AH44" s="679"/>
      <c r="AI44" s="680" t="s">
        <v>40</v>
      </c>
      <c r="AJ44" s="680"/>
      <c r="AK44" s="681" t="s">
        <v>40</v>
      </c>
      <c r="AL44" s="681"/>
      <c r="AM44" s="18" t="s">
        <v>40</v>
      </c>
      <c r="AN44" s="18"/>
      <c r="AO44" s="184" t="s">
        <v>40</v>
      </c>
      <c r="AP44" s="184"/>
      <c r="AQ44" s="677" t="s">
        <v>40</v>
      </c>
      <c r="AR44" s="677"/>
    </row>
    <row r="45" spans="1:44" ht="12.75">
      <c r="A45" s="791"/>
      <c r="B45" s="19"/>
      <c r="C45" s="19"/>
      <c r="D45" s="26"/>
      <c r="E45" s="1052"/>
      <c r="F45" s="1052"/>
      <c r="G45" s="26"/>
      <c r="H45" s="26"/>
      <c r="I45" s="26"/>
      <c r="J45" s="26"/>
      <c r="K45" s="26"/>
      <c r="L45" s="26"/>
      <c r="M45" s="2"/>
      <c r="N45" s="2"/>
      <c r="O45" s="1053"/>
      <c r="P45" s="2"/>
      <c r="Q45" s="1053"/>
      <c r="R45" s="2"/>
      <c r="S45" s="2"/>
      <c r="T45" s="726"/>
      <c r="U45" s="7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</row>
    <row r="46" spans="1:44" ht="12.75">
      <c r="A46" s="831" t="s">
        <v>2259</v>
      </c>
      <c r="B46" s="1054" t="s">
        <v>13654</v>
      </c>
      <c r="C46" s="680">
        <v>0</v>
      </c>
      <c r="D46" s="18">
        <v>5</v>
      </c>
      <c r="E46" s="879" t="e">
        <f t="shared" ref="E46:E51" si="7">F46/L46</f>
        <v>#VALUE!</v>
      </c>
      <c r="F46" s="879" t="str">
        <f>IFERROR(VLOOKUP(U46,Cennik!$A$4:$B52, 2, FALSE()) * V46 + VLOOKUP(W46,Cennik!$A$4:$B52, 2, FALSE()) * X46 + VLOOKUP(Y46,Cennik!$A$4:$B52, 2, FALSE()) * Z46 + VLOOKUP(AA46,Cennik!$A$4:$B52, 2, FALSE()) * AB46 + VLOOKUP(AC46,Cennik!$A$4:$B52, 2, FALSE()) * AD46 + VLOOKUP(AE46,Cennik!$A$4:$B52, 2, FALSE()) * AF46 + VLOOKUP(AG46,Cennik!$A$4:$B52, 2, FALSE()) * AH46 + VLOOKUP(AI46,Cennik!$A$4:$B52, 2, FALSE()) * AJ46 + VLOOKUP(AK46,Cennik!$A$4:$B52, 2, FALSE()) * AL46 + VLOOKUP(AM46,Cennik!$A$4:$B52, 2, FALSE()) * AN46 + VLOOKUP(AO46,Cennik!$A$4:$B52, 2, FALSE()) * AP46 + VLOOKUP(AQ46,Cennik!$A$4:$B52, 2, FALSE()) * AR46 + VLOOKUP("Stamina",Cennik!$A$4:$B52,2,FALSE()) * D46,"Brak wartości")</f>
        <v>Brak wartości</v>
      </c>
      <c r="G46" s="672" t="s">
        <v>558</v>
      </c>
      <c r="H46" s="847"/>
      <c r="I46" s="672"/>
      <c r="J46" s="672">
        <v>5</v>
      </c>
      <c r="K46" s="672">
        <v>1.5</v>
      </c>
      <c r="L46" s="847">
        <v>1</v>
      </c>
      <c r="M46" s="669" t="s">
        <v>40</v>
      </c>
      <c r="N46" s="676" t="s">
        <v>557</v>
      </c>
      <c r="O46" s="676">
        <v>1</v>
      </c>
      <c r="P46" s="676" t="s">
        <v>40</v>
      </c>
      <c r="Q46" s="676"/>
      <c r="R46" s="676" t="s">
        <v>40</v>
      </c>
      <c r="S46" s="676"/>
      <c r="T46" s="1015"/>
      <c r="U46" s="184" t="s">
        <v>542</v>
      </c>
      <c r="V46" s="184">
        <v>1</v>
      </c>
      <c r="W46" s="677" t="s">
        <v>40</v>
      </c>
      <c r="X46" s="677"/>
      <c r="Y46" s="675" t="s">
        <v>40</v>
      </c>
      <c r="Z46" s="675"/>
      <c r="AA46" s="674" t="s">
        <v>40</v>
      </c>
      <c r="AB46" s="674"/>
      <c r="AC46" s="672" t="s">
        <v>40</v>
      </c>
      <c r="AD46" s="672"/>
      <c r="AE46" s="678" t="s">
        <v>40</v>
      </c>
      <c r="AF46" s="678"/>
      <c r="AG46" s="679" t="s">
        <v>40</v>
      </c>
      <c r="AH46" s="679"/>
      <c r="AI46" s="680" t="s">
        <v>40</v>
      </c>
      <c r="AJ46" s="680"/>
      <c r="AK46" s="681" t="s">
        <v>40</v>
      </c>
      <c r="AL46" s="681"/>
      <c r="AM46" s="18" t="s">
        <v>40</v>
      </c>
      <c r="AN46" s="18"/>
      <c r="AO46" s="184" t="s">
        <v>40</v>
      </c>
      <c r="AP46" s="184"/>
      <c r="AQ46" s="677" t="s">
        <v>40</v>
      </c>
      <c r="AR46" s="677"/>
    </row>
    <row r="47" spans="1:44" ht="12.75">
      <c r="A47" s="831" t="s">
        <v>2259</v>
      </c>
      <c r="B47" s="1054" t="s">
        <v>13655</v>
      </c>
      <c r="C47" s="680">
        <v>0</v>
      </c>
      <c r="D47" s="18">
        <v>5</v>
      </c>
      <c r="E47" s="879" t="e">
        <f t="shared" si="7"/>
        <v>#VALUE!</v>
      </c>
      <c r="F47" s="879" t="str">
        <f>IFERROR(VLOOKUP(U47,Cennik!$A$4:$B52, 2, FALSE()) * V47 + VLOOKUP(W47,Cennik!$A$4:$B52, 2, FALSE()) * X47 + VLOOKUP(Y47,Cennik!$A$4:$B52, 2, FALSE()) * Z47 + VLOOKUP(AA47,Cennik!$A$4:$B52, 2, FALSE()) * AB47 + VLOOKUP(AC47,Cennik!$A$4:$B52, 2, FALSE()) * AD47 + VLOOKUP(AE47,Cennik!$A$4:$B52, 2, FALSE()) * AF47 + VLOOKUP(AG47,Cennik!$A$4:$B52, 2, FALSE()) * AH47 + VLOOKUP(AI47,Cennik!$A$4:$B52, 2, FALSE()) * AJ47 + VLOOKUP(AK47,Cennik!$A$4:$B52, 2, FALSE()) * AL47 + VLOOKUP(AM47,Cennik!$A$4:$B52, 2, FALSE()) * AN47 + VLOOKUP(AO47,Cennik!$A$4:$B52, 2, FALSE()) * AP47 + VLOOKUP(AQ47,Cennik!$A$4:$B52, 2, FALSE()) * AR47 + VLOOKUP("Stamina",Cennik!$A$4:$B52,2,FALSE()) * D47,"Brak wartości")</f>
        <v>Brak wartości</v>
      </c>
      <c r="G47" s="672" t="s">
        <v>563</v>
      </c>
      <c r="H47" s="847"/>
      <c r="I47" s="672"/>
      <c r="J47" s="672">
        <v>5</v>
      </c>
      <c r="K47" s="672">
        <v>1.5</v>
      </c>
      <c r="L47" s="847">
        <v>1</v>
      </c>
      <c r="M47" s="669" t="s">
        <v>40</v>
      </c>
      <c r="N47" s="676" t="s">
        <v>562</v>
      </c>
      <c r="O47" s="676">
        <v>1</v>
      </c>
      <c r="P47" s="676" t="s">
        <v>40</v>
      </c>
      <c r="Q47" s="676"/>
      <c r="R47" s="676" t="s">
        <v>40</v>
      </c>
      <c r="S47" s="676"/>
      <c r="T47" s="1015"/>
      <c r="U47" s="184" t="s">
        <v>547</v>
      </c>
      <c r="V47" s="184">
        <v>1</v>
      </c>
      <c r="W47" s="677" t="s">
        <v>40</v>
      </c>
      <c r="X47" s="677"/>
      <c r="Y47" s="675" t="s">
        <v>40</v>
      </c>
      <c r="Z47" s="675"/>
      <c r="AA47" s="674" t="s">
        <v>40</v>
      </c>
      <c r="AB47" s="674"/>
      <c r="AC47" s="672" t="s">
        <v>40</v>
      </c>
      <c r="AD47" s="672"/>
      <c r="AE47" s="678" t="s">
        <v>40</v>
      </c>
      <c r="AF47" s="678"/>
      <c r="AG47" s="679" t="s">
        <v>40</v>
      </c>
      <c r="AH47" s="679"/>
      <c r="AI47" s="680" t="s">
        <v>40</v>
      </c>
      <c r="AJ47" s="680"/>
      <c r="AK47" s="681" t="s">
        <v>40</v>
      </c>
      <c r="AL47" s="681"/>
      <c r="AM47" s="18" t="s">
        <v>40</v>
      </c>
      <c r="AN47" s="18"/>
      <c r="AO47" s="184" t="s">
        <v>40</v>
      </c>
      <c r="AP47" s="184"/>
      <c r="AQ47" s="677" t="s">
        <v>40</v>
      </c>
      <c r="AR47" s="677"/>
    </row>
    <row r="48" spans="1:44" ht="12.75">
      <c r="A48" s="831" t="s">
        <v>2259</v>
      </c>
      <c r="B48" s="1054" t="s">
        <v>13656</v>
      </c>
      <c r="C48" s="680">
        <v>0</v>
      </c>
      <c r="D48" s="18">
        <v>5</v>
      </c>
      <c r="E48" s="879" t="e">
        <f t="shared" si="7"/>
        <v>#VALUE!</v>
      </c>
      <c r="F48" s="879" t="str">
        <f>IFERROR(VLOOKUP(U48,Cennik!$A$4:$B52, 2, FALSE()) * V48 + VLOOKUP(W48,Cennik!$A$4:$B52, 2, FALSE()) * X48 + VLOOKUP(Y48,Cennik!$A$4:$B52, 2, FALSE()) * Z48 + VLOOKUP(AA48,Cennik!$A$4:$B52, 2, FALSE()) * AB48 + VLOOKUP(AC48,Cennik!$A$4:$B52, 2, FALSE()) * AD48 + VLOOKUP(AE48,Cennik!$A$4:$B52, 2, FALSE()) * AF48 + VLOOKUP(AG48,Cennik!$A$4:$B52, 2, FALSE()) * AH48 + VLOOKUP(AI48,Cennik!$A$4:$B52, 2, FALSE()) * AJ48 + VLOOKUP(AK48,Cennik!$A$4:$B52, 2, FALSE()) * AL48 + VLOOKUP(AM48,Cennik!$A$4:$B52, 2, FALSE()) * AN48 + VLOOKUP(AO48,Cennik!$A$4:$B52, 2, FALSE()) * AP48 + VLOOKUP(AQ48,Cennik!$A$4:$B52, 2, FALSE()) * AR48 + VLOOKUP("Stamina",Cennik!$A$4:$B52,2,FALSE()) * D48,"Brak wartości")</f>
        <v>Brak wartości</v>
      </c>
      <c r="G48" s="672" t="s">
        <v>568</v>
      </c>
      <c r="H48" s="847"/>
      <c r="I48" s="672"/>
      <c r="J48" s="672">
        <v>5</v>
      </c>
      <c r="K48" s="672">
        <v>1.5</v>
      </c>
      <c r="L48" s="847">
        <v>1</v>
      </c>
      <c r="M48" s="669" t="s">
        <v>40</v>
      </c>
      <c r="N48" s="676" t="s">
        <v>567</v>
      </c>
      <c r="O48" s="676">
        <v>1</v>
      </c>
      <c r="P48" s="676" t="s">
        <v>40</v>
      </c>
      <c r="Q48" s="676"/>
      <c r="R48" s="676" t="s">
        <v>40</v>
      </c>
      <c r="S48" s="676"/>
      <c r="T48" s="1015"/>
      <c r="U48" s="184" t="s">
        <v>552</v>
      </c>
      <c r="V48" s="184">
        <v>1</v>
      </c>
      <c r="W48" s="677" t="s">
        <v>40</v>
      </c>
      <c r="X48" s="677"/>
      <c r="Y48" s="675" t="s">
        <v>40</v>
      </c>
      <c r="Z48" s="675"/>
      <c r="AA48" s="674" t="s">
        <v>40</v>
      </c>
      <c r="AB48" s="674"/>
      <c r="AC48" s="672" t="s">
        <v>40</v>
      </c>
      <c r="AD48" s="672"/>
      <c r="AE48" s="678" t="s">
        <v>40</v>
      </c>
      <c r="AF48" s="678"/>
      <c r="AG48" s="679" t="s">
        <v>40</v>
      </c>
      <c r="AH48" s="679"/>
      <c r="AI48" s="680" t="s">
        <v>40</v>
      </c>
      <c r="AJ48" s="680"/>
      <c r="AK48" s="681" t="s">
        <v>40</v>
      </c>
      <c r="AL48" s="681"/>
      <c r="AM48" s="18" t="s">
        <v>40</v>
      </c>
      <c r="AN48" s="18"/>
      <c r="AO48" s="184" t="s">
        <v>40</v>
      </c>
      <c r="AP48" s="184"/>
      <c r="AQ48" s="677" t="s">
        <v>40</v>
      </c>
      <c r="AR48" s="677"/>
    </row>
    <row r="49" spans="1:44" ht="12.75">
      <c r="A49" s="831" t="s">
        <v>2259</v>
      </c>
      <c r="B49" s="1054" t="s">
        <v>13657</v>
      </c>
      <c r="C49" s="680">
        <v>0</v>
      </c>
      <c r="D49" s="18">
        <v>20</v>
      </c>
      <c r="E49" s="879" t="e">
        <f t="shared" si="7"/>
        <v>#VALUE!</v>
      </c>
      <c r="F49" s="879" t="str">
        <f>IFERROR(VLOOKUP(U49,Cennik!$A$4:$B52, 2, FALSE()) * V49 + VLOOKUP(W49,Cennik!$A$4:$B52, 2, FALSE()) * X49 + VLOOKUP(Y49,Cennik!$A$4:$B52, 2, FALSE()) * Z49 + VLOOKUP(AA49,Cennik!$A$4:$B52, 2, FALSE()) * AB49 + VLOOKUP(AC49,Cennik!$A$4:$B52, 2, FALSE()) * AD49 + VLOOKUP(AE49,Cennik!$A$4:$B52, 2, FALSE()) * AF49 + VLOOKUP(AG49,Cennik!$A$4:$B52, 2, FALSE()) * AH49 + VLOOKUP(AI49,Cennik!$A$4:$B52, 2, FALSE()) * AJ49 + VLOOKUP(AK49,Cennik!$A$4:$B52, 2, FALSE()) * AL49 + VLOOKUP(AM49,Cennik!$A$4:$B52, 2, FALSE()) * AN49 + VLOOKUP(AO49,Cennik!$A$4:$B52, 2, FALSE()) * AP49 + VLOOKUP(AQ49,Cennik!$A$4:$B52, 2, FALSE()) * AR49 + VLOOKUP("Stamina",Cennik!$A$4:$B52,2,FALSE()) * D49,"Brak wartości")</f>
        <v>Brak wartości</v>
      </c>
      <c r="G49" s="672" t="s">
        <v>558</v>
      </c>
      <c r="H49" s="847"/>
      <c r="I49" s="672"/>
      <c r="J49" s="672">
        <v>10</v>
      </c>
      <c r="K49" s="672">
        <v>1.5</v>
      </c>
      <c r="L49" s="847">
        <v>4</v>
      </c>
      <c r="M49" s="669" t="s">
        <v>40</v>
      </c>
      <c r="N49" s="676" t="s">
        <v>557</v>
      </c>
      <c r="O49" s="676">
        <v>4</v>
      </c>
      <c r="P49" s="676" t="s">
        <v>40</v>
      </c>
      <c r="Q49" s="676"/>
      <c r="R49" s="676" t="s">
        <v>40</v>
      </c>
      <c r="S49" s="676"/>
      <c r="T49" s="1015"/>
      <c r="U49" s="184" t="s">
        <v>542</v>
      </c>
      <c r="V49" s="184">
        <v>4</v>
      </c>
      <c r="W49" s="677" t="s">
        <v>40</v>
      </c>
      <c r="X49" s="677"/>
      <c r="Y49" s="675" t="s">
        <v>40</v>
      </c>
      <c r="Z49" s="675"/>
      <c r="AA49" s="674" t="s">
        <v>40</v>
      </c>
      <c r="AB49" s="674"/>
      <c r="AC49" s="672" t="s">
        <v>40</v>
      </c>
      <c r="AD49" s="672"/>
      <c r="AE49" s="678" t="s">
        <v>40</v>
      </c>
      <c r="AF49" s="678"/>
      <c r="AG49" s="679" t="s">
        <v>40</v>
      </c>
      <c r="AH49" s="679"/>
      <c r="AI49" s="680" t="s">
        <v>40</v>
      </c>
      <c r="AJ49" s="680"/>
      <c r="AK49" s="681" t="s">
        <v>40</v>
      </c>
      <c r="AL49" s="681"/>
      <c r="AM49" s="18" t="s">
        <v>40</v>
      </c>
      <c r="AN49" s="18"/>
      <c r="AO49" s="184" t="s">
        <v>40</v>
      </c>
      <c r="AP49" s="184"/>
      <c r="AQ49" s="677" t="s">
        <v>40</v>
      </c>
      <c r="AR49" s="677"/>
    </row>
    <row r="50" spans="1:44" ht="12.75">
      <c r="A50" s="831" t="s">
        <v>2259</v>
      </c>
      <c r="B50" s="1054" t="s">
        <v>13658</v>
      </c>
      <c r="C50" s="680">
        <v>0</v>
      </c>
      <c r="D50" s="18">
        <v>20</v>
      </c>
      <c r="E50" s="879" t="e">
        <f t="shared" si="7"/>
        <v>#VALUE!</v>
      </c>
      <c r="F50" s="879" t="str">
        <f>IFERROR(VLOOKUP(U50,Cennik!$A$4:$B52, 2, FALSE()) * V50 + VLOOKUP(W50,Cennik!$A$4:$B52, 2, FALSE()) * X50 + VLOOKUP(Y50,Cennik!$A$4:$B52, 2, FALSE()) * Z50 + VLOOKUP(AA50,Cennik!$A$4:$B52, 2, FALSE()) * AB50 + VLOOKUP(AC50,Cennik!$A$4:$B52, 2, FALSE()) * AD50 + VLOOKUP(AE50,Cennik!$A$4:$B52, 2, FALSE()) * AF50 + VLOOKUP(AG50,Cennik!$A$4:$B52, 2, FALSE()) * AH50 + VLOOKUP(AI50,Cennik!$A$4:$B52, 2, FALSE()) * AJ50 + VLOOKUP(AK50,Cennik!$A$4:$B52, 2, FALSE()) * AL50 + VLOOKUP(AM50,Cennik!$A$4:$B52, 2, FALSE()) * AN50 + VLOOKUP(AO50,Cennik!$A$4:$B52, 2, FALSE()) * AP50 + VLOOKUP(AQ50,Cennik!$A$4:$B52, 2, FALSE()) * AR50 + VLOOKUP("Stamina",Cennik!$A$4:$B52,2,FALSE()) * D50,"Brak wartości")</f>
        <v>Brak wartości</v>
      </c>
      <c r="G50" s="672" t="s">
        <v>563</v>
      </c>
      <c r="H50" s="847"/>
      <c r="I50" s="672"/>
      <c r="J50" s="672">
        <v>10</v>
      </c>
      <c r="K50" s="672">
        <v>1.5</v>
      </c>
      <c r="L50" s="847">
        <v>4</v>
      </c>
      <c r="M50" s="669" t="s">
        <v>40</v>
      </c>
      <c r="N50" s="676" t="s">
        <v>562</v>
      </c>
      <c r="O50" s="676">
        <v>4</v>
      </c>
      <c r="P50" s="676" t="s">
        <v>40</v>
      </c>
      <c r="Q50" s="676"/>
      <c r="R50" s="676" t="s">
        <v>40</v>
      </c>
      <c r="S50" s="676"/>
      <c r="T50" s="1015"/>
      <c r="U50" s="184" t="s">
        <v>547</v>
      </c>
      <c r="V50" s="184">
        <v>4</v>
      </c>
      <c r="W50" s="677" t="s">
        <v>40</v>
      </c>
      <c r="X50" s="677"/>
      <c r="Y50" s="675" t="s">
        <v>40</v>
      </c>
      <c r="Z50" s="675"/>
      <c r="AA50" s="674" t="s">
        <v>40</v>
      </c>
      <c r="AB50" s="674"/>
      <c r="AC50" s="672" t="s">
        <v>40</v>
      </c>
      <c r="AD50" s="672"/>
      <c r="AE50" s="678" t="s">
        <v>40</v>
      </c>
      <c r="AF50" s="678"/>
      <c r="AG50" s="679" t="s">
        <v>40</v>
      </c>
      <c r="AH50" s="679"/>
      <c r="AI50" s="680" t="s">
        <v>40</v>
      </c>
      <c r="AJ50" s="680"/>
      <c r="AK50" s="681" t="s">
        <v>40</v>
      </c>
      <c r="AL50" s="681"/>
      <c r="AM50" s="18" t="s">
        <v>40</v>
      </c>
      <c r="AN50" s="18"/>
      <c r="AO50" s="184" t="s">
        <v>40</v>
      </c>
      <c r="AP50" s="184"/>
      <c r="AQ50" s="677" t="s">
        <v>40</v>
      </c>
      <c r="AR50" s="677"/>
    </row>
    <row r="51" spans="1:44" ht="12.75">
      <c r="A51" s="831" t="s">
        <v>2259</v>
      </c>
      <c r="B51" s="1054" t="s">
        <v>13659</v>
      </c>
      <c r="C51" s="680">
        <v>0</v>
      </c>
      <c r="D51" s="18">
        <v>20</v>
      </c>
      <c r="E51" s="879" t="e">
        <f t="shared" si="7"/>
        <v>#VALUE!</v>
      </c>
      <c r="F51" s="879" t="str">
        <f>IFERROR(VLOOKUP(U51,Cennik!$A$4:$B52, 2, FALSE()) * V51 + VLOOKUP(W51,Cennik!$A$4:$B52, 2, FALSE()) * X51 + VLOOKUP(Y51,Cennik!$A$4:$B52, 2, FALSE()) * Z51 + VLOOKUP(AA51,Cennik!$A$4:$B52, 2, FALSE()) * AB51 + VLOOKUP(AC51,Cennik!$A$4:$B52, 2, FALSE()) * AD51 + VLOOKUP(AE51,Cennik!$A$4:$B52, 2, FALSE()) * AF51 + VLOOKUP(AG51,Cennik!$A$4:$B52, 2, FALSE()) * AH51 + VLOOKUP(AI51,Cennik!$A$4:$B52, 2, FALSE()) * AJ51 + VLOOKUP(AK51,Cennik!$A$4:$B52, 2, FALSE()) * AL51 + VLOOKUP(AM51,Cennik!$A$4:$B52, 2, FALSE()) * AN51 + VLOOKUP(AO51,Cennik!$A$4:$B52, 2, FALSE()) * AP51 + VLOOKUP(AQ51,Cennik!$A$4:$B52, 2, FALSE()) * AR51 + VLOOKUP("Stamina",Cennik!$A$4:$B52,2,FALSE()) * D51,"Brak wartości")</f>
        <v>Brak wartości</v>
      </c>
      <c r="G51" s="672" t="s">
        <v>568</v>
      </c>
      <c r="H51" s="847"/>
      <c r="I51" s="672"/>
      <c r="J51" s="672">
        <v>10</v>
      </c>
      <c r="K51" s="672">
        <v>1.5</v>
      </c>
      <c r="L51" s="847">
        <v>4</v>
      </c>
      <c r="M51" s="669" t="s">
        <v>40</v>
      </c>
      <c r="N51" s="676" t="s">
        <v>567</v>
      </c>
      <c r="O51" s="676">
        <v>4</v>
      </c>
      <c r="P51" s="676" t="s">
        <v>40</v>
      </c>
      <c r="Q51" s="676"/>
      <c r="R51" s="676" t="s">
        <v>40</v>
      </c>
      <c r="S51" s="676"/>
      <c r="T51" s="1015"/>
      <c r="U51" s="184" t="s">
        <v>552</v>
      </c>
      <c r="V51" s="184">
        <v>4</v>
      </c>
      <c r="W51" s="677" t="s">
        <v>40</v>
      </c>
      <c r="X51" s="677"/>
      <c r="Y51" s="675" t="s">
        <v>40</v>
      </c>
      <c r="Z51" s="675"/>
      <c r="AA51" s="674" t="s">
        <v>40</v>
      </c>
      <c r="AB51" s="674"/>
      <c r="AC51" s="672" t="s">
        <v>40</v>
      </c>
      <c r="AD51" s="672"/>
      <c r="AE51" s="678" t="s">
        <v>40</v>
      </c>
      <c r="AF51" s="678"/>
      <c r="AG51" s="679" t="s">
        <v>40</v>
      </c>
      <c r="AH51" s="679"/>
      <c r="AI51" s="680" t="s">
        <v>40</v>
      </c>
      <c r="AJ51" s="680"/>
      <c r="AK51" s="681" t="s">
        <v>40</v>
      </c>
      <c r="AL51" s="681"/>
      <c r="AM51" s="18" t="s">
        <v>40</v>
      </c>
      <c r="AN51" s="18"/>
      <c r="AO51" s="184" t="s">
        <v>40</v>
      </c>
      <c r="AP51" s="184"/>
      <c r="AQ51" s="677" t="s">
        <v>40</v>
      </c>
      <c r="AR51" s="677"/>
    </row>
    <row r="52" spans="1:44" ht="12.75">
      <c r="A52" s="19"/>
      <c r="B52" s="19"/>
      <c r="C52" s="19"/>
      <c r="D52" s="26"/>
      <c r="E52" s="26"/>
      <c r="F52" s="26"/>
      <c r="G52" s="26"/>
      <c r="H52" s="26"/>
      <c r="I52" s="26"/>
      <c r="J52" s="26"/>
      <c r="K52" s="26"/>
      <c r="L52" s="26"/>
      <c r="M52" s="2"/>
      <c r="N52" s="2"/>
      <c r="O52" s="2"/>
      <c r="P52" s="2"/>
      <c r="Q52" s="2"/>
      <c r="R52" s="2"/>
      <c r="S52" s="2"/>
      <c r="T52" s="726"/>
      <c r="U52" s="7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</row>
  </sheetData>
  <mergeCells count="30">
    <mergeCell ref="AC1:AD1"/>
    <mergeCell ref="AE3:AR3"/>
    <mergeCell ref="AD14:AR14"/>
    <mergeCell ref="AE1:AF1"/>
    <mergeCell ref="AG1:AH1"/>
    <mergeCell ref="AI1:AJ1"/>
    <mergeCell ref="AK1:AL1"/>
    <mergeCell ref="AM1:AN1"/>
    <mergeCell ref="AO1:AP1"/>
    <mergeCell ref="AQ1:AR1"/>
    <mergeCell ref="R1:S1"/>
    <mergeCell ref="U1:V1"/>
    <mergeCell ref="W1:X1"/>
    <mergeCell ref="Y1:Z1"/>
    <mergeCell ref="AA1:AB1"/>
    <mergeCell ref="K1:K2"/>
    <mergeCell ref="L1:L2"/>
    <mergeCell ref="M1:M2"/>
    <mergeCell ref="N1:O1"/>
    <mergeCell ref="P1:Q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legacy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200-000000000000}">
          <x14:formula1>
            <xm:f>Cennik!$A$4:$A52</xm:f>
          </x14:formula1>
          <xm:sqref>N4:N9 AQ46:AQ51 AO46:AO51 AM46:AM51 AK46:AK51 AI46:AI51 AG46:AG51 AE46:AE51 AC46:AC51 AA46:AA51 Y46:Y51 W46:W51 U46:U51 R46:R51 P46:P51 N46:N51 AQ34:AQ44 AO34:AO44 AM34:AM44 AK34:AK44 AI34:AI44 AG34:AG44 AE34:AE44 AC34:AC44 AA34:AA44 Y34:Y44 W34:W44 U34:U44 R34:R44 P34:P44 N34:N44 AQ15:AQ31 AO15:AO31 AM15:AM31 AK15:AK31 AI15:AI31 AG15:AG31 AE15:AE31 AC15:AC31 AA15:AA31 Y15:Y31 W15:W31 U15:U31 R24:R31 P24:P31 N24:N31 R15:R21 P15:P21 N15:N21 AQ11:AQ13 AO11:AO13 AM11:AM13 AK11:AK13 AI11:AI13 AG11:AG13 AE11:AE13 AC11:AC13 AA11:AA13 Y11:Y13 W11:W13 U11:U13 R11:R13 P11:P13 N11:N13 AQ4:AQ9 AO4:AO9 AM4:AM9 AK4:AK9 AI4:AI9 AG4:AG9 AE4:AE9 AC4:AC9 AA4:AA9 Y4:Y9 W4:W9 U4:U9 R4:R9 P4:P9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D666"/>
    <outlinePr summaryBelow="0" summaryRight="0"/>
  </sheetPr>
  <dimension ref="A1:AL137"/>
  <sheetViews>
    <sheetView topLeftCell="A97" workbookViewId="0">
      <selection sqref="A1:A2"/>
    </sheetView>
  </sheetViews>
  <sheetFormatPr defaultColWidth="12.5703125" defaultRowHeight="15.75" customHeight="1"/>
  <cols>
    <col min="1" max="1" width="22.7109375" customWidth="1"/>
    <col min="2" max="2" width="30.7109375" customWidth="1"/>
    <col min="3" max="3" width="10.42578125" customWidth="1"/>
    <col min="4" max="5" width="15.5703125" customWidth="1"/>
    <col min="6" max="6" width="219.140625" customWidth="1"/>
    <col min="7" max="7" width="23" customWidth="1"/>
    <col min="8" max="8" width="11.5703125" customWidth="1"/>
    <col min="9" max="9" width="5" customWidth="1"/>
    <col min="10" max="13" width="7.42578125" customWidth="1"/>
    <col min="14" max="14" width="14.85546875" customWidth="1"/>
    <col min="15" max="15" width="25.5703125" customWidth="1"/>
    <col min="16" max="16" width="5.5703125" customWidth="1"/>
    <col min="17" max="17" width="25.5703125" customWidth="1"/>
    <col min="18" max="18" width="5.5703125" customWidth="1"/>
    <col min="19" max="19" width="25.5703125" customWidth="1"/>
    <col min="20" max="20" width="6.42578125" customWidth="1"/>
    <col min="21" max="21" width="25.5703125" customWidth="1"/>
    <col min="22" max="22" width="5.5703125" customWidth="1"/>
    <col min="23" max="23" width="25.5703125" customWidth="1"/>
    <col min="24" max="24" width="5.5703125" customWidth="1"/>
    <col min="25" max="25" width="25.5703125" customWidth="1"/>
    <col min="26" max="26" width="5.5703125" customWidth="1"/>
    <col min="27" max="27" width="25.5703125" customWidth="1"/>
    <col min="28" max="28" width="5.5703125" customWidth="1"/>
    <col min="29" max="29" width="25.5703125" customWidth="1"/>
    <col min="30" max="30" width="5.5703125" customWidth="1"/>
    <col min="31" max="31" width="25.5703125" customWidth="1"/>
    <col min="32" max="32" width="5.5703125" customWidth="1"/>
    <col min="33" max="33" width="25.5703125" customWidth="1"/>
    <col min="34" max="34" width="5.5703125" customWidth="1"/>
    <col min="35" max="35" width="25.5703125" customWidth="1"/>
    <col min="36" max="36" width="5.5703125" customWidth="1"/>
    <col min="37" max="37" width="25.5703125" customWidth="1"/>
    <col min="38" max="38" width="5.5703125" customWidth="1"/>
  </cols>
  <sheetData>
    <row r="1" spans="1:38" ht="12.75">
      <c r="A1" s="1405" t="s">
        <v>12632</v>
      </c>
      <c r="B1" s="1405" t="s">
        <v>0</v>
      </c>
      <c r="C1" s="1405" t="s">
        <v>12519</v>
      </c>
      <c r="D1" s="1486" t="s">
        <v>13519</v>
      </c>
      <c r="E1" s="1486" t="s">
        <v>13537</v>
      </c>
      <c r="F1" s="1405" t="s">
        <v>1</v>
      </c>
      <c r="G1" s="1487" t="s">
        <v>12637</v>
      </c>
      <c r="H1" s="1487" t="s">
        <v>8173</v>
      </c>
      <c r="I1" s="1488" t="s">
        <v>12538</v>
      </c>
      <c r="J1" s="1489" t="s">
        <v>13517</v>
      </c>
      <c r="K1" s="1490" t="s">
        <v>13518</v>
      </c>
      <c r="L1" s="1489" t="s">
        <v>13660</v>
      </c>
      <c r="M1" s="1489" t="s">
        <v>12</v>
      </c>
      <c r="N1" s="1491" t="s">
        <v>12634</v>
      </c>
      <c r="O1" s="1495" t="s">
        <v>12521</v>
      </c>
      <c r="P1" s="1357"/>
      <c r="Q1" s="1496" t="s">
        <v>12522</v>
      </c>
      <c r="R1" s="1357"/>
      <c r="S1" s="1497" t="s">
        <v>12523</v>
      </c>
      <c r="T1" s="1357"/>
      <c r="U1" s="1498" t="s">
        <v>12524</v>
      </c>
      <c r="V1" s="1357"/>
      <c r="W1" s="1499" t="s">
        <v>12525</v>
      </c>
      <c r="X1" s="1357"/>
      <c r="Y1" s="1500" t="s">
        <v>12526</v>
      </c>
      <c r="Z1" s="1357"/>
      <c r="AA1" s="1501" t="s">
        <v>12527</v>
      </c>
      <c r="AB1" s="1357"/>
      <c r="AC1" s="1492" t="s">
        <v>12528</v>
      </c>
      <c r="AD1" s="1357"/>
      <c r="AE1" s="1493" t="s">
        <v>12529</v>
      </c>
      <c r="AF1" s="1357"/>
      <c r="AG1" s="1494" t="s">
        <v>12530</v>
      </c>
      <c r="AH1" s="1357"/>
      <c r="AI1" s="1495" t="s">
        <v>12531</v>
      </c>
      <c r="AJ1" s="1357"/>
      <c r="AK1" s="1496" t="s">
        <v>12532</v>
      </c>
      <c r="AL1" s="1357"/>
    </row>
    <row r="2" spans="1:38" ht="24" customHeight="1">
      <c r="A2" s="1377"/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7"/>
      <c r="M2" s="1377"/>
      <c r="N2" s="1377"/>
      <c r="O2" s="1055" t="s">
        <v>0</v>
      </c>
      <c r="P2" s="1055" t="s">
        <v>12538</v>
      </c>
      <c r="Q2" s="1056" t="s">
        <v>0</v>
      </c>
      <c r="R2" s="1056" t="s">
        <v>12538</v>
      </c>
      <c r="S2" s="1057" t="s">
        <v>0</v>
      </c>
      <c r="T2" s="1057" t="s">
        <v>12538</v>
      </c>
      <c r="U2" s="1058" t="s">
        <v>0</v>
      </c>
      <c r="V2" s="1058" t="s">
        <v>12538</v>
      </c>
      <c r="W2" s="1059" t="s">
        <v>0</v>
      </c>
      <c r="X2" s="1059" t="s">
        <v>12538</v>
      </c>
      <c r="Y2" s="1060" t="s">
        <v>0</v>
      </c>
      <c r="Z2" s="1060" t="s">
        <v>12538</v>
      </c>
      <c r="AA2" s="1061" t="s">
        <v>0</v>
      </c>
      <c r="AB2" s="1061" t="s">
        <v>12538</v>
      </c>
      <c r="AC2" s="1062" t="s">
        <v>0</v>
      </c>
      <c r="AD2" s="1062" t="s">
        <v>12538</v>
      </c>
      <c r="AE2" s="1063" t="s">
        <v>0</v>
      </c>
      <c r="AF2" s="1063" t="s">
        <v>12538</v>
      </c>
      <c r="AG2" s="44" t="s">
        <v>0</v>
      </c>
      <c r="AH2" s="44" t="s">
        <v>12538</v>
      </c>
      <c r="AI2" s="1055" t="s">
        <v>0</v>
      </c>
      <c r="AJ2" s="1055" t="s">
        <v>12538</v>
      </c>
      <c r="AK2" s="1056" t="s">
        <v>0</v>
      </c>
      <c r="AL2" s="1056" t="s">
        <v>12538</v>
      </c>
    </row>
    <row r="3" spans="1:38" ht="12.75">
      <c r="A3" s="359" t="s">
        <v>3222</v>
      </c>
      <c r="B3" s="1064" t="s">
        <v>7491</v>
      </c>
      <c r="C3" s="681">
        <v>1</v>
      </c>
      <c r="D3" s="1065" t="str">
        <f>IFERROR(VLOOKUP(O3,Cennik!$A$4:$B137, 2, FALSE()) * P3 + VLOOKUP(Q3,Cennik!$A$4:$B137, 2, FALSE()) * R3 + VLOOKUP(S3,Cennik!$A$4:$B137, 2, FALSE()) * T3 + VLOOKUP(U3,Cennik!$A$4:$B137, 2, FALSE()) * V3 + VLOOKUP(W3,Cennik!$A$4:$B137, 2, FALSE()) * X3 + VLOOKUP(Y3,Cennik!$A$4:$B137, 2, FALSE()) * Z3 + VLOOKUP(AA3,Cennik!$A$4:$B137, 2, FALSE()) * AB3 + VLOOKUP(AC3,Cennik!$A$4:$B137, 2, FALSE()) * AD3 + VLOOKUP(AE3,Cennik!$A$4:$B137, 2, FALSE()) * AF3 + VLOOKUP(AG3,Cennik!$A$4:$B137, 2, FALSE()) * AH3 + VLOOKUP(AI3,Cennik!$A$4:$B137, 2, FALSE()) * AJ3 + VLOOKUP(AK3,Cennik!$A$4:$B137, 2, FALSE()) * AL3,"Brak wartości")</f>
        <v>Brak wartości</v>
      </c>
      <c r="E3" s="1066" t="str">
        <f>IFERROR(VLOOKUP(O3,Cennik!$A$4:$B137, 2, FALSE()) * P3 + VLOOKUP(Q3,Cennik!$A$4:$B137, 2, FALSE()) * R3 + VLOOKUP(S3,Cennik!$A$4:$B137, 2, FALSE()) * T3 + VLOOKUP(U3,Cennik!$A$4:$B137, 2, FALSE()) * V3 + VLOOKUP(W3,Cennik!$A$4:$B137, 2, FALSE()) * X3 + VLOOKUP(Y3,Cennik!$A$4:$B137, 2, FALSE()) * Z3 + VLOOKUP(AA3,Cennik!$A$4:$B137, 2, FALSE()) * AB3 + VLOOKUP(AC3,Cennik!$A$4:$B137, 2, FALSE()) * AD3 + VLOOKUP(AE3,Cennik!$A$4:$B137, 2, FALSE()) * AF3 + VLOOKUP(AG3,Cennik!$A$4:$B137, 2, FALSE()) * AH3 + VLOOKUP(AI3,Cennik!$A$4:$B137, 2, FALSE()) * AJ3 + VLOOKUP(AK3,Cennik!$A$4:$B137, 2, FALSE()) * AL3 + VLOOKUP("Stamina",Cennik!$A$4:$B137,2,FALSE()) * K3,"Brak wartości")</f>
        <v>Brak wartości</v>
      </c>
      <c r="F3" s="681" t="s">
        <v>7492</v>
      </c>
      <c r="G3" s="680" t="s">
        <v>4546</v>
      </c>
      <c r="H3" s="680"/>
      <c r="I3" s="680">
        <v>1</v>
      </c>
      <c r="J3" s="18">
        <v>5</v>
      </c>
      <c r="K3" s="5">
        <v>100</v>
      </c>
      <c r="L3" s="5">
        <v>1</v>
      </c>
      <c r="M3" s="5">
        <v>1</v>
      </c>
      <c r="N3" s="1067" t="s">
        <v>12708</v>
      </c>
      <c r="O3" s="184" t="s">
        <v>7660</v>
      </c>
      <c r="P3" s="184">
        <v>1</v>
      </c>
      <c r="Q3" s="677" t="s">
        <v>11884</v>
      </c>
      <c r="R3" s="677">
        <v>1</v>
      </c>
      <c r="S3" s="675" t="s">
        <v>600</v>
      </c>
      <c r="T3" s="675">
        <v>3</v>
      </c>
      <c r="U3" s="674" t="s">
        <v>40</v>
      </c>
      <c r="V3" s="674"/>
      <c r="W3" s="672" t="s">
        <v>40</v>
      </c>
      <c r="X3" s="672"/>
      <c r="Y3" s="678" t="s">
        <v>40</v>
      </c>
      <c r="Z3" s="678"/>
      <c r="AA3" s="679" t="s">
        <v>40</v>
      </c>
      <c r="AB3" s="679"/>
      <c r="AC3" s="680" t="s">
        <v>40</v>
      </c>
      <c r="AD3" s="680"/>
      <c r="AE3" s="681" t="s">
        <v>40</v>
      </c>
      <c r="AF3" s="681"/>
      <c r="AG3" s="18" t="s">
        <v>40</v>
      </c>
      <c r="AH3" s="18"/>
      <c r="AI3" s="184" t="s">
        <v>40</v>
      </c>
      <c r="AJ3" s="184"/>
      <c r="AK3" s="677" t="s">
        <v>40</v>
      </c>
      <c r="AL3" s="677"/>
    </row>
    <row r="4" spans="1:38" ht="12.75">
      <c r="A4" s="359" t="s">
        <v>3222</v>
      </c>
      <c r="B4" s="1064" t="s">
        <v>7501</v>
      </c>
      <c r="C4" s="681">
        <v>1</v>
      </c>
      <c r="D4" s="1065" t="str">
        <f>IFERROR(VLOOKUP(O4,Cennik!$A$4:$B137, 2, FALSE()) * P4 + VLOOKUP(Q4,Cennik!$A$4:$B137, 2, FALSE()) * R4 + VLOOKUP(S4,Cennik!$A$4:$B137, 2, FALSE()) * T4 + VLOOKUP(U4,Cennik!$A$4:$B137, 2, FALSE()) * V4 + VLOOKUP(W4,Cennik!$A$4:$B137, 2, FALSE()) * X4 + VLOOKUP(Y4,Cennik!$A$4:$B137, 2, FALSE()) * Z4 + VLOOKUP(AA4,Cennik!$A$4:$B137, 2, FALSE()) * AB4 + VLOOKUP(AC4,Cennik!$A$4:$B137, 2, FALSE()) * AD4 + VLOOKUP(AE4,Cennik!$A$4:$B137, 2, FALSE()) * AF4 + VLOOKUP(AG4,Cennik!$A$4:$B137, 2, FALSE()) * AH4 + VLOOKUP(AI4,Cennik!$A$4:$B137, 2, FALSE()) * AJ4 + VLOOKUP(AK4,Cennik!$A$4:$B137, 2, FALSE()) * AL4,"Brak wartości")</f>
        <v>Brak wartości</v>
      </c>
      <c r="E4" s="1066" t="str">
        <f>IFERROR(VLOOKUP(O4,Cennik!$A$4:$B137, 2, FALSE()) * P4 + VLOOKUP(Q4,Cennik!$A$4:$B137, 2, FALSE()) * R4 + VLOOKUP(S4,Cennik!$A$4:$B137, 2, FALSE()) * T4 + VLOOKUP(U4,Cennik!$A$4:$B137, 2, FALSE()) * V4 + VLOOKUP(W4,Cennik!$A$4:$B137, 2, FALSE()) * X4 + VLOOKUP(Y4,Cennik!$A$4:$B137, 2, FALSE()) * Z4 + VLOOKUP(AA4,Cennik!$A$4:$B137, 2, FALSE()) * AB4 + VLOOKUP(AC4,Cennik!$A$4:$B137, 2, FALSE()) * AD4 + VLOOKUP(AE4,Cennik!$A$4:$B137, 2, FALSE()) * AF4 + VLOOKUP(AG4,Cennik!$A$4:$B137, 2, FALSE()) * AH4 + VLOOKUP(AI4,Cennik!$A$4:$B137, 2, FALSE()) * AJ4 + VLOOKUP(AK4,Cennik!$A$4:$B137, 2, FALSE()) * AL4 + VLOOKUP("Stamina",Cennik!$A$4:$B137,2,FALSE()) * K4,"Brak wartości")</f>
        <v>Brak wartości</v>
      </c>
      <c r="F4" s="681" t="s">
        <v>7502</v>
      </c>
      <c r="G4" s="680" t="s">
        <v>4546</v>
      </c>
      <c r="H4" s="680"/>
      <c r="I4" s="680">
        <v>1</v>
      </c>
      <c r="J4" s="18">
        <v>5</v>
      </c>
      <c r="K4" s="5">
        <v>100</v>
      </c>
      <c r="L4" s="5">
        <v>1</v>
      </c>
      <c r="M4" s="5">
        <v>1</v>
      </c>
      <c r="N4" s="1067" t="s">
        <v>12708</v>
      </c>
      <c r="O4" s="184" t="s">
        <v>7660</v>
      </c>
      <c r="P4" s="184">
        <v>1</v>
      </c>
      <c r="Q4" s="677" t="s">
        <v>11884</v>
      </c>
      <c r="R4" s="677">
        <v>1</v>
      </c>
      <c r="S4" s="675" t="s">
        <v>411</v>
      </c>
      <c r="T4" s="675">
        <v>3</v>
      </c>
      <c r="U4" s="674" t="s">
        <v>40</v>
      </c>
      <c r="V4" s="674"/>
      <c r="W4" s="672" t="s">
        <v>40</v>
      </c>
      <c r="X4" s="672"/>
      <c r="Y4" s="678" t="s">
        <v>40</v>
      </c>
      <c r="Z4" s="678"/>
      <c r="AA4" s="679" t="s">
        <v>40</v>
      </c>
      <c r="AB4" s="679"/>
      <c r="AC4" s="680" t="s">
        <v>40</v>
      </c>
      <c r="AD4" s="680"/>
      <c r="AE4" s="681" t="s">
        <v>40</v>
      </c>
      <c r="AF4" s="681"/>
      <c r="AG4" s="18" t="s">
        <v>40</v>
      </c>
      <c r="AH4" s="18"/>
      <c r="AI4" s="184" t="s">
        <v>40</v>
      </c>
      <c r="AJ4" s="184"/>
      <c r="AK4" s="677" t="s">
        <v>40</v>
      </c>
      <c r="AL4" s="677"/>
    </row>
    <row r="5" spans="1:38" ht="12.75">
      <c r="A5" s="359" t="s">
        <v>3222</v>
      </c>
      <c r="B5" s="1064" t="s">
        <v>7505</v>
      </c>
      <c r="C5" s="681">
        <v>1</v>
      </c>
      <c r="D5" s="1065" t="str">
        <f>IFERROR(VLOOKUP(O5,Cennik!$A$4:$B137, 2, FALSE()) * P5 + VLOOKUP(Q5,Cennik!$A$4:$B137, 2, FALSE()) * R5 + VLOOKUP(S5,Cennik!$A$4:$B137, 2, FALSE()) * T5 + VLOOKUP(U5,Cennik!$A$4:$B137, 2, FALSE()) * V5 + VLOOKUP(W5,Cennik!$A$4:$B137, 2, FALSE()) * X5 + VLOOKUP(Y5,Cennik!$A$4:$B137, 2, FALSE()) * Z5 + VLOOKUP(AA5,Cennik!$A$4:$B137, 2, FALSE()) * AB5 + VLOOKUP(AC5,Cennik!$A$4:$B137, 2, FALSE()) * AD5 + VLOOKUP(AE5,Cennik!$A$4:$B137, 2, FALSE()) * AF5 + VLOOKUP(AG5,Cennik!$A$4:$B137, 2, FALSE()) * AH5 + VLOOKUP(AI5,Cennik!$A$4:$B137, 2, FALSE()) * AJ5 + VLOOKUP(AK5,Cennik!$A$4:$B137, 2, FALSE()) * AL5,"Brak wartości")</f>
        <v>Brak wartości</v>
      </c>
      <c r="E5" s="1066" t="str">
        <f>IFERROR(VLOOKUP(O5,Cennik!$A$4:$B137, 2, FALSE()) * P5 + VLOOKUP(Q5,Cennik!$A$4:$B137, 2, FALSE()) * R5 + VLOOKUP(S5,Cennik!$A$4:$B137, 2, FALSE()) * T5 + VLOOKUP(U5,Cennik!$A$4:$B137, 2, FALSE()) * V5 + VLOOKUP(W5,Cennik!$A$4:$B137, 2, FALSE()) * X5 + VLOOKUP(Y5,Cennik!$A$4:$B137, 2, FALSE()) * Z5 + VLOOKUP(AA5,Cennik!$A$4:$B137, 2, FALSE()) * AB5 + VLOOKUP(AC5,Cennik!$A$4:$B137, 2, FALSE()) * AD5 + VLOOKUP(AE5,Cennik!$A$4:$B137, 2, FALSE()) * AF5 + VLOOKUP(AG5,Cennik!$A$4:$B137, 2, FALSE()) * AH5 + VLOOKUP(AI5,Cennik!$A$4:$B137, 2, FALSE()) * AJ5 + VLOOKUP(AK5,Cennik!$A$4:$B137, 2, FALSE()) * AL5 + VLOOKUP("Stamina",Cennik!$A$4:$B137,2,FALSE()) * K5,"Brak wartości")</f>
        <v>Brak wartości</v>
      </c>
      <c r="F5" s="681" t="s">
        <v>7506</v>
      </c>
      <c r="G5" s="680" t="s">
        <v>4546</v>
      </c>
      <c r="H5" s="680"/>
      <c r="I5" s="680">
        <v>1</v>
      </c>
      <c r="J5" s="18">
        <v>5</v>
      </c>
      <c r="K5" s="5">
        <v>100</v>
      </c>
      <c r="L5" s="5">
        <v>1</v>
      </c>
      <c r="M5" s="5">
        <v>1</v>
      </c>
      <c r="N5" s="1067" t="s">
        <v>12708</v>
      </c>
      <c r="O5" s="184" t="s">
        <v>7660</v>
      </c>
      <c r="P5" s="184">
        <v>1</v>
      </c>
      <c r="Q5" s="677" t="s">
        <v>425</v>
      </c>
      <c r="R5" s="677">
        <v>1</v>
      </c>
      <c r="S5" s="675" t="s">
        <v>406</v>
      </c>
      <c r="T5" s="675">
        <v>2</v>
      </c>
      <c r="U5" s="674" t="s">
        <v>605</v>
      </c>
      <c r="V5" s="674">
        <v>1</v>
      </c>
      <c r="W5" s="672" t="s">
        <v>40</v>
      </c>
      <c r="X5" s="672"/>
      <c r="Y5" s="678" t="s">
        <v>40</v>
      </c>
      <c r="Z5" s="678"/>
      <c r="AA5" s="679" t="s">
        <v>40</v>
      </c>
      <c r="AB5" s="679"/>
      <c r="AC5" s="680" t="s">
        <v>40</v>
      </c>
      <c r="AD5" s="680"/>
      <c r="AE5" s="681" t="s">
        <v>40</v>
      </c>
      <c r="AF5" s="681"/>
      <c r="AG5" s="18" t="s">
        <v>40</v>
      </c>
      <c r="AH5" s="18"/>
      <c r="AI5" s="184" t="s">
        <v>40</v>
      </c>
      <c r="AJ5" s="184"/>
      <c r="AK5" s="677" t="s">
        <v>40</v>
      </c>
      <c r="AL5" s="677"/>
    </row>
    <row r="6" spans="1:38" ht="12.75">
      <c r="A6" s="359" t="s">
        <v>3222</v>
      </c>
      <c r="B6" s="1064" t="s">
        <v>7510</v>
      </c>
      <c r="C6" s="681">
        <v>1</v>
      </c>
      <c r="D6" s="1065" t="str">
        <f>IFERROR(VLOOKUP(O6,Cennik!$A$4:$B137, 2, FALSE()) * P6 + VLOOKUP(Q6,Cennik!$A$4:$B137, 2, FALSE()) * R6 + VLOOKUP(S6,Cennik!$A$4:$B137, 2, FALSE()) * T6 + VLOOKUP(U6,Cennik!$A$4:$B137, 2, FALSE()) * V6 + VLOOKUP(W6,Cennik!$A$4:$B137, 2, FALSE()) * X6 + VLOOKUP(Y6,Cennik!$A$4:$B137, 2, FALSE()) * Z6 + VLOOKUP(AA6,Cennik!$A$4:$B137, 2, FALSE()) * AB6 + VLOOKUP(AC6,Cennik!$A$4:$B137, 2, FALSE()) * AD6 + VLOOKUP(AE6,Cennik!$A$4:$B137, 2, FALSE()) * AF6 + VLOOKUP(AG6,Cennik!$A$4:$B137, 2, FALSE()) * AH6 + VLOOKUP(AI6,Cennik!$A$4:$B137, 2, FALSE()) * AJ6 + VLOOKUP(AK6,Cennik!$A$4:$B137, 2, FALSE()) * AL6,"Brak wartości")</f>
        <v>Brak wartości</v>
      </c>
      <c r="E6" s="1066" t="str">
        <f>IFERROR(VLOOKUP(O6,Cennik!$A$4:$B137, 2, FALSE()) * P6 + VLOOKUP(Q6,Cennik!$A$4:$B137, 2, FALSE()) * R6 + VLOOKUP(S6,Cennik!$A$4:$B137, 2, FALSE()) * T6 + VLOOKUP(U6,Cennik!$A$4:$B137, 2, FALSE()) * V6 + VLOOKUP(W6,Cennik!$A$4:$B137, 2, FALSE()) * X6 + VLOOKUP(Y6,Cennik!$A$4:$B137, 2, FALSE()) * Z6 + VLOOKUP(AA6,Cennik!$A$4:$B137, 2, FALSE()) * AB6 + VLOOKUP(AC6,Cennik!$A$4:$B137, 2, FALSE()) * AD6 + VLOOKUP(AE6,Cennik!$A$4:$B137, 2, FALSE()) * AF6 + VLOOKUP(AG6,Cennik!$A$4:$B137, 2, FALSE()) * AH6 + VLOOKUP(AI6,Cennik!$A$4:$B137, 2, FALSE()) * AJ6 + VLOOKUP(AK6,Cennik!$A$4:$B137, 2, FALSE()) * AL6 + VLOOKUP("Stamina",Cennik!$A$4:$B137,2,FALSE()) * K6,"Brak wartości")</f>
        <v>Brak wartości</v>
      </c>
      <c r="F6" s="681" t="s">
        <v>13661</v>
      </c>
      <c r="G6" s="680" t="s">
        <v>4546</v>
      </c>
      <c r="H6" s="680"/>
      <c r="I6" s="680">
        <v>1</v>
      </c>
      <c r="J6" s="18">
        <v>5</v>
      </c>
      <c r="K6" s="5">
        <v>100</v>
      </c>
      <c r="L6" s="5">
        <v>1</v>
      </c>
      <c r="M6" s="5">
        <v>1</v>
      </c>
      <c r="N6" s="1067" t="s">
        <v>12708</v>
      </c>
      <c r="O6" s="184" t="s">
        <v>7660</v>
      </c>
      <c r="P6" s="184">
        <v>1</v>
      </c>
      <c r="Q6" s="677" t="s">
        <v>11884</v>
      </c>
      <c r="R6" s="677">
        <v>1</v>
      </c>
      <c r="S6" s="675" t="s">
        <v>8127</v>
      </c>
      <c r="T6" s="675">
        <v>5</v>
      </c>
      <c r="U6" s="674" t="s">
        <v>595</v>
      </c>
      <c r="V6" s="674">
        <v>2</v>
      </c>
      <c r="W6" s="672" t="s">
        <v>40</v>
      </c>
      <c r="X6" s="672"/>
      <c r="Y6" s="678" t="s">
        <v>40</v>
      </c>
      <c r="Z6" s="678"/>
      <c r="AA6" s="679" t="s">
        <v>40</v>
      </c>
      <c r="AB6" s="679"/>
      <c r="AC6" s="680" t="s">
        <v>40</v>
      </c>
      <c r="AD6" s="680"/>
      <c r="AE6" s="681" t="s">
        <v>40</v>
      </c>
      <c r="AF6" s="681"/>
      <c r="AG6" s="18" t="s">
        <v>40</v>
      </c>
      <c r="AH6" s="18"/>
      <c r="AI6" s="184" t="s">
        <v>40</v>
      </c>
      <c r="AJ6" s="184"/>
      <c r="AK6" s="677" t="s">
        <v>40</v>
      </c>
      <c r="AL6" s="677"/>
    </row>
    <row r="7" spans="1:38" ht="12.75">
      <c r="A7" s="359" t="s">
        <v>3222</v>
      </c>
      <c r="B7" s="1064" t="s">
        <v>7514</v>
      </c>
      <c r="C7" s="681">
        <v>1</v>
      </c>
      <c r="D7" s="1065" t="str">
        <f>IFERROR(VLOOKUP(O7,Cennik!$A$4:$B137, 2, FALSE()) * P7 + VLOOKUP(Q7,Cennik!$A$4:$B137, 2, FALSE()) * R7 + VLOOKUP(S7,Cennik!$A$4:$B137, 2, FALSE()) * T7 + VLOOKUP(U7,Cennik!$A$4:$B137, 2, FALSE()) * V7 + VLOOKUP(W7,Cennik!$A$4:$B137, 2, FALSE()) * X7 + VLOOKUP(Y7,Cennik!$A$4:$B137, 2, FALSE()) * Z7 + VLOOKUP(AA7,Cennik!$A$4:$B137, 2, FALSE()) * AB7 + VLOOKUP(AC7,Cennik!$A$4:$B137, 2, FALSE()) * AD7 + VLOOKUP(AE7,Cennik!$A$4:$B137, 2, FALSE()) * AF7 + VLOOKUP(AG7,Cennik!$A$4:$B137, 2, FALSE()) * AH7 + VLOOKUP(AI7,Cennik!$A$4:$B137, 2, FALSE()) * AJ7 + VLOOKUP(AK7,Cennik!$A$4:$B137, 2, FALSE()) * AL7,"Brak wartości")</f>
        <v>Brak wartości</v>
      </c>
      <c r="E7" s="1066" t="str">
        <f>IFERROR(VLOOKUP(O7,Cennik!$A$4:$B137, 2, FALSE()) * P7 + VLOOKUP(Q7,Cennik!$A$4:$B137, 2, FALSE()) * R7 + VLOOKUP(S7,Cennik!$A$4:$B137, 2, FALSE()) * T7 + VLOOKUP(U7,Cennik!$A$4:$B137, 2, FALSE()) * V7 + VLOOKUP(W7,Cennik!$A$4:$B137, 2, FALSE()) * X7 + VLOOKUP(Y7,Cennik!$A$4:$B137, 2, FALSE()) * Z7 + VLOOKUP(AA7,Cennik!$A$4:$B137, 2, FALSE()) * AB7 + VLOOKUP(AC7,Cennik!$A$4:$B137, 2, FALSE()) * AD7 + VLOOKUP(AE7,Cennik!$A$4:$B137, 2, FALSE()) * AF7 + VLOOKUP(AG7,Cennik!$A$4:$B137, 2, FALSE()) * AH7 + VLOOKUP(AI7,Cennik!$A$4:$B137, 2, FALSE()) * AJ7 + VLOOKUP(AK7,Cennik!$A$4:$B137, 2, FALSE()) * AL7 + VLOOKUP("Stamina",Cennik!$A$4:$B137,2,FALSE()) * K7,"Brak wartości")</f>
        <v>Brak wartości</v>
      </c>
      <c r="F7" s="681" t="s">
        <v>7515</v>
      </c>
      <c r="G7" s="680" t="s">
        <v>4546</v>
      </c>
      <c r="H7" s="680"/>
      <c r="I7" s="680">
        <v>1</v>
      </c>
      <c r="J7" s="18">
        <v>5</v>
      </c>
      <c r="K7" s="5">
        <v>100</v>
      </c>
      <c r="L7" s="5">
        <v>1</v>
      </c>
      <c r="M7" s="5">
        <v>1</v>
      </c>
      <c r="N7" s="1067" t="s">
        <v>12708</v>
      </c>
      <c r="O7" s="184" t="s">
        <v>7660</v>
      </c>
      <c r="P7" s="184">
        <v>1</v>
      </c>
      <c r="Q7" s="677" t="s">
        <v>416</v>
      </c>
      <c r="R7" s="677">
        <v>1</v>
      </c>
      <c r="S7" s="675" t="s">
        <v>406</v>
      </c>
      <c r="T7" s="675">
        <v>1</v>
      </c>
      <c r="U7" s="674" t="s">
        <v>605</v>
      </c>
      <c r="V7" s="674">
        <v>2</v>
      </c>
      <c r="W7" s="672" t="s">
        <v>40</v>
      </c>
      <c r="X7" s="672"/>
      <c r="Y7" s="678" t="s">
        <v>40</v>
      </c>
      <c r="Z7" s="678"/>
      <c r="AA7" s="679" t="s">
        <v>40</v>
      </c>
      <c r="AB7" s="679"/>
      <c r="AC7" s="680" t="s">
        <v>40</v>
      </c>
      <c r="AD7" s="680"/>
      <c r="AE7" s="681" t="s">
        <v>40</v>
      </c>
      <c r="AF7" s="681"/>
      <c r="AG7" s="18" t="s">
        <v>40</v>
      </c>
      <c r="AH7" s="18"/>
      <c r="AI7" s="184" t="s">
        <v>40</v>
      </c>
      <c r="AJ7" s="184"/>
      <c r="AK7" s="677" t="s">
        <v>40</v>
      </c>
      <c r="AL7" s="677"/>
    </row>
    <row r="8" spans="1:38" ht="12.75">
      <c r="A8" s="359" t="s">
        <v>3222</v>
      </c>
      <c r="B8" s="342" t="s">
        <v>7518</v>
      </c>
      <c r="C8" s="681">
        <v>2</v>
      </c>
      <c r="D8" s="1065" t="str">
        <f>IFERROR(VLOOKUP(O8,Cennik!$A$4:$B137, 2, FALSE()) * P8 + VLOOKUP(Q8,Cennik!$A$4:$B137, 2, FALSE()) * R8 + VLOOKUP(S8,Cennik!$A$4:$B137, 2, FALSE()) * T8 + VLOOKUP(U8,Cennik!$A$4:$B137, 2, FALSE()) * V8 + VLOOKUP(W8,Cennik!$A$4:$B137, 2, FALSE()) * X8 + VLOOKUP(Y8,Cennik!$A$4:$B137, 2, FALSE()) * Z8 + VLOOKUP(AA8,Cennik!$A$4:$B137, 2, FALSE()) * AB8 + VLOOKUP(AC8,Cennik!$A$4:$B137, 2, FALSE()) * AD8 + VLOOKUP(AE8,Cennik!$A$4:$B137, 2, FALSE()) * AF8 + VLOOKUP(AG8,Cennik!$A$4:$B137, 2, FALSE()) * AH8 + VLOOKUP(AI8,Cennik!$A$4:$B137, 2, FALSE()) * AJ8 + VLOOKUP(AK8,Cennik!$A$4:$B137, 2, FALSE()) * AL8,"Brak wartości")</f>
        <v>Brak wartości</v>
      </c>
      <c r="E8" s="1066" t="str">
        <f>IFERROR(VLOOKUP(O8,Cennik!$A$4:$B137, 2, FALSE()) * P8 + VLOOKUP(Q8,Cennik!$A$4:$B137, 2, FALSE()) * R8 + VLOOKUP(S8,Cennik!$A$4:$B137, 2, FALSE()) * T8 + VLOOKUP(U8,Cennik!$A$4:$B137, 2, FALSE()) * V8 + VLOOKUP(W8,Cennik!$A$4:$B137, 2, FALSE()) * X8 + VLOOKUP(Y8,Cennik!$A$4:$B137, 2, FALSE()) * Z8 + VLOOKUP(AA8,Cennik!$A$4:$B137, 2, FALSE()) * AB8 + VLOOKUP(AC8,Cennik!$A$4:$B137, 2, FALSE()) * AD8 + VLOOKUP(AE8,Cennik!$A$4:$B137, 2, FALSE()) * AF8 + VLOOKUP(AG8,Cennik!$A$4:$B137, 2, FALSE()) * AH8 + VLOOKUP(AI8,Cennik!$A$4:$B137, 2, FALSE()) * AJ8 + VLOOKUP(AK8,Cennik!$A$4:$B137, 2, FALSE()) * AL8 + VLOOKUP("Stamina",Cennik!$A$4:$B137,2,FALSE()) * K8,"Brak wartości")</f>
        <v>Brak wartości</v>
      </c>
      <c r="F8" s="681" t="s">
        <v>7519</v>
      </c>
      <c r="G8" s="680" t="s">
        <v>4546</v>
      </c>
      <c r="H8" s="680"/>
      <c r="I8" s="680">
        <v>1</v>
      </c>
      <c r="J8" s="18">
        <v>5</v>
      </c>
      <c r="K8" s="5">
        <v>100</v>
      </c>
      <c r="L8" s="5">
        <v>2</v>
      </c>
      <c r="M8" s="5">
        <v>1</v>
      </c>
      <c r="N8" s="1067" t="s">
        <v>12708</v>
      </c>
      <c r="O8" s="184" t="s">
        <v>7660</v>
      </c>
      <c r="P8" s="184">
        <v>1</v>
      </c>
      <c r="Q8" s="677" t="s">
        <v>416</v>
      </c>
      <c r="R8" s="677">
        <v>2</v>
      </c>
      <c r="S8" s="675" t="s">
        <v>1038</v>
      </c>
      <c r="T8" s="675">
        <v>8</v>
      </c>
      <c r="U8" s="674" t="s">
        <v>40</v>
      </c>
      <c r="V8" s="674"/>
      <c r="W8" s="672" t="s">
        <v>40</v>
      </c>
      <c r="X8" s="672"/>
      <c r="Y8" s="678" t="s">
        <v>40</v>
      </c>
      <c r="Z8" s="678"/>
      <c r="AA8" s="679" t="s">
        <v>40</v>
      </c>
      <c r="AB8" s="679"/>
      <c r="AC8" s="680" t="s">
        <v>40</v>
      </c>
      <c r="AD8" s="680"/>
      <c r="AE8" s="681" t="s">
        <v>40</v>
      </c>
      <c r="AF8" s="681"/>
      <c r="AG8" s="18" t="s">
        <v>40</v>
      </c>
      <c r="AH8" s="18"/>
      <c r="AI8" s="184" t="s">
        <v>40</v>
      </c>
      <c r="AJ8" s="184"/>
      <c r="AK8" s="677" t="s">
        <v>40</v>
      </c>
      <c r="AL8" s="677"/>
    </row>
    <row r="9" spans="1:38" ht="12.75">
      <c r="A9" s="359" t="s">
        <v>3222</v>
      </c>
      <c r="B9" s="342" t="s">
        <v>7522</v>
      </c>
      <c r="C9" s="681">
        <v>2</v>
      </c>
      <c r="D9" s="1065" t="str">
        <f>IFERROR(VLOOKUP(O9,Cennik!$A$4:$B137, 2, FALSE()) * P9 + VLOOKUP(Q9,Cennik!$A$4:$B137, 2, FALSE()) * R9 + VLOOKUP(S9,Cennik!$A$4:$B137, 2, FALSE()) * T9 + VLOOKUP(U9,Cennik!$A$4:$B137, 2, FALSE()) * V9 + VLOOKUP(W9,Cennik!$A$4:$B137, 2, FALSE()) * X9 + VLOOKUP(Y9,Cennik!$A$4:$B137, 2, FALSE()) * Z9 + VLOOKUP(AA9,Cennik!$A$4:$B137, 2, FALSE()) * AB9 + VLOOKUP(AC9,Cennik!$A$4:$B137, 2, FALSE()) * AD9 + VLOOKUP(AE9,Cennik!$A$4:$B137, 2, FALSE()) * AF9 + VLOOKUP(AG9,Cennik!$A$4:$B137, 2, FALSE()) * AH9 + VLOOKUP(AI9,Cennik!$A$4:$B137, 2, FALSE()) * AJ9 + VLOOKUP(AK9,Cennik!$A$4:$B137, 2, FALSE()) * AL9,"Brak wartości")</f>
        <v>Brak wartości</v>
      </c>
      <c r="E9" s="1066" t="str">
        <f>IFERROR(VLOOKUP(O9,Cennik!$A$4:$B137, 2, FALSE()) * P9 + VLOOKUP(Q9,Cennik!$A$4:$B137, 2, FALSE()) * R9 + VLOOKUP(S9,Cennik!$A$4:$B137, 2, FALSE()) * T9 + VLOOKUP(U9,Cennik!$A$4:$B137, 2, FALSE()) * V9 + VLOOKUP(W9,Cennik!$A$4:$B137, 2, FALSE()) * X9 + VLOOKUP(Y9,Cennik!$A$4:$B137, 2, FALSE()) * Z9 + VLOOKUP(AA9,Cennik!$A$4:$B137, 2, FALSE()) * AB9 + VLOOKUP(AC9,Cennik!$A$4:$B137, 2, FALSE()) * AD9 + VLOOKUP(AE9,Cennik!$A$4:$B137, 2, FALSE()) * AF9 + VLOOKUP(AG9,Cennik!$A$4:$B137, 2, FALSE()) * AH9 + VLOOKUP(AI9,Cennik!$A$4:$B137, 2, FALSE()) * AJ9 + VLOOKUP(AK9,Cennik!$A$4:$B137, 2, FALSE()) * AL9 + VLOOKUP("Stamina",Cennik!$A$4:$B137,2,FALSE()) * K9,"Brak wartości")</f>
        <v>Brak wartości</v>
      </c>
      <c r="F9" s="681" t="s">
        <v>7523</v>
      </c>
      <c r="G9" s="680" t="s">
        <v>4546</v>
      </c>
      <c r="H9" s="680"/>
      <c r="I9" s="680">
        <v>1</v>
      </c>
      <c r="J9" s="18">
        <v>5</v>
      </c>
      <c r="K9" s="5">
        <v>100</v>
      </c>
      <c r="L9" s="5">
        <v>2</v>
      </c>
      <c r="M9" s="5">
        <v>1</v>
      </c>
      <c r="N9" s="1067" t="s">
        <v>12708</v>
      </c>
      <c r="O9" s="184" t="s">
        <v>7660</v>
      </c>
      <c r="P9" s="184">
        <v>1</v>
      </c>
      <c r="Q9" s="677" t="s">
        <v>425</v>
      </c>
      <c r="R9" s="677">
        <v>2</v>
      </c>
      <c r="S9" s="675" t="s">
        <v>406</v>
      </c>
      <c r="T9" s="675">
        <v>3</v>
      </c>
      <c r="U9" s="674" t="s">
        <v>615</v>
      </c>
      <c r="V9" s="674">
        <v>2</v>
      </c>
      <c r="W9" s="672" t="s">
        <v>381</v>
      </c>
      <c r="X9" s="672">
        <v>1</v>
      </c>
      <c r="Y9" s="678" t="s">
        <v>40</v>
      </c>
      <c r="Z9" s="678"/>
      <c r="AA9" s="679" t="s">
        <v>40</v>
      </c>
      <c r="AB9" s="679"/>
      <c r="AC9" s="680" t="s">
        <v>40</v>
      </c>
      <c r="AD9" s="680"/>
      <c r="AE9" s="681" t="s">
        <v>40</v>
      </c>
      <c r="AF9" s="681"/>
      <c r="AG9" s="18" t="s">
        <v>40</v>
      </c>
      <c r="AH9" s="18"/>
      <c r="AI9" s="184" t="s">
        <v>40</v>
      </c>
      <c r="AJ9" s="184"/>
      <c r="AK9" s="677" t="s">
        <v>40</v>
      </c>
      <c r="AL9" s="677"/>
    </row>
    <row r="10" spans="1:38" ht="12.75">
      <c r="A10" s="359" t="s">
        <v>3222</v>
      </c>
      <c r="B10" s="342" t="s">
        <v>7526</v>
      </c>
      <c r="C10" s="681">
        <v>2</v>
      </c>
      <c r="D10" s="1065" t="str">
        <f>IFERROR(VLOOKUP(O10,Cennik!$A$4:$B137, 2, FALSE()) * P10 + VLOOKUP(Q10,Cennik!$A$4:$B137, 2, FALSE()) * R10 + VLOOKUP(S10,Cennik!$A$4:$B137, 2, FALSE()) * T10 + VLOOKUP(U10,Cennik!$A$4:$B137, 2, FALSE()) * V10 + VLOOKUP(W10,Cennik!$A$4:$B137, 2, FALSE()) * X10 + VLOOKUP(Y10,Cennik!$A$4:$B137, 2, FALSE()) * Z10 + VLOOKUP(AA10,Cennik!$A$4:$B137, 2, FALSE()) * AB10 + VLOOKUP(AC10,Cennik!$A$4:$B137, 2, FALSE()) * AD10 + VLOOKUP(AE10,Cennik!$A$4:$B137, 2, FALSE()) * AF10 + VLOOKUP(AG10,Cennik!$A$4:$B137, 2, FALSE()) * AH10 + VLOOKUP(AI10,Cennik!$A$4:$B137, 2, FALSE()) * AJ10 + VLOOKUP(AK10,Cennik!$A$4:$B137, 2, FALSE()) * AL10,"Brak wartości")</f>
        <v>Brak wartości</v>
      </c>
      <c r="E10" s="1066" t="str">
        <f>IFERROR(VLOOKUP(O10,Cennik!$A$4:$B137, 2, FALSE()) * P10 + VLOOKUP(Q10,Cennik!$A$4:$B137, 2, FALSE()) * R10 + VLOOKUP(S10,Cennik!$A$4:$B137, 2, FALSE()) * T10 + VLOOKUP(U10,Cennik!$A$4:$B137, 2, FALSE()) * V10 + VLOOKUP(W10,Cennik!$A$4:$B137, 2, FALSE()) * X10 + VLOOKUP(Y10,Cennik!$A$4:$B137, 2, FALSE()) * Z10 + VLOOKUP(AA10,Cennik!$A$4:$B137, 2, FALSE()) * AB10 + VLOOKUP(AC10,Cennik!$A$4:$B137, 2, FALSE()) * AD10 + VLOOKUP(AE10,Cennik!$A$4:$B137, 2, FALSE()) * AF10 + VLOOKUP(AG10,Cennik!$A$4:$B137, 2, FALSE()) * AH10 + VLOOKUP(AI10,Cennik!$A$4:$B137, 2, FALSE()) * AJ10 + VLOOKUP(AK10,Cennik!$A$4:$B137, 2, FALSE()) * AL10 + VLOOKUP("Stamina",Cennik!$A$4:$B137,2,FALSE()) * K10,"Brak wartości")</f>
        <v>Brak wartości</v>
      </c>
      <c r="F10" s="681" t="s">
        <v>7527</v>
      </c>
      <c r="G10" s="680" t="s">
        <v>4546</v>
      </c>
      <c r="H10" s="680"/>
      <c r="I10" s="680">
        <v>1</v>
      </c>
      <c r="J10" s="18">
        <v>5</v>
      </c>
      <c r="K10" s="5">
        <v>100</v>
      </c>
      <c r="L10" s="5">
        <v>2</v>
      </c>
      <c r="M10" s="5">
        <v>1</v>
      </c>
      <c r="N10" s="1067" t="s">
        <v>12708</v>
      </c>
      <c r="O10" s="184" t="s">
        <v>7660</v>
      </c>
      <c r="P10" s="184">
        <v>1</v>
      </c>
      <c r="Q10" s="677" t="s">
        <v>11884</v>
      </c>
      <c r="R10" s="677">
        <v>2</v>
      </c>
      <c r="S10" s="675" t="s">
        <v>8127</v>
      </c>
      <c r="T10" s="675">
        <v>10</v>
      </c>
      <c r="U10" s="674" t="s">
        <v>595</v>
      </c>
      <c r="V10" s="674">
        <v>2</v>
      </c>
      <c r="W10" s="672" t="s">
        <v>386</v>
      </c>
      <c r="X10" s="672">
        <v>1</v>
      </c>
      <c r="Y10" s="678" t="s">
        <v>40</v>
      </c>
      <c r="Z10" s="678"/>
      <c r="AA10" s="679" t="s">
        <v>40</v>
      </c>
      <c r="AB10" s="679"/>
      <c r="AC10" s="680" t="s">
        <v>40</v>
      </c>
      <c r="AD10" s="680"/>
      <c r="AE10" s="681" t="s">
        <v>40</v>
      </c>
      <c r="AF10" s="681"/>
      <c r="AG10" s="18" t="s">
        <v>40</v>
      </c>
      <c r="AH10" s="18"/>
      <c r="AI10" s="184" t="s">
        <v>40</v>
      </c>
      <c r="AJ10" s="184"/>
      <c r="AK10" s="677" t="s">
        <v>40</v>
      </c>
      <c r="AL10" s="677"/>
    </row>
    <row r="11" spans="1:38" ht="12.75">
      <c r="A11" s="359" t="s">
        <v>3222</v>
      </c>
      <c r="B11" s="342" t="s">
        <v>7530</v>
      </c>
      <c r="C11" s="681">
        <v>2</v>
      </c>
      <c r="D11" s="1065" t="str">
        <f>IFERROR(VLOOKUP(O11,Cennik!$A$4:$B137, 2, FALSE()) * P11 + VLOOKUP(Q11,Cennik!$A$4:$B137, 2, FALSE()) * R11 + VLOOKUP(S11,Cennik!$A$4:$B137, 2, FALSE()) * T11 + VLOOKUP(U11,Cennik!$A$4:$B137, 2, FALSE()) * V11 + VLOOKUP(W11,Cennik!$A$4:$B137, 2, FALSE()) * X11 + VLOOKUP(Y11,Cennik!$A$4:$B137, 2, FALSE()) * Z11 + VLOOKUP(AA11,Cennik!$A$4:$B137, 2, FALSE()) * AB11 + VLOOKUP(AC11,Cennik!$A$4:$B137, 2, FALSE()) * AD11 + VLOOKUP(AE11,Cennik!$A$4:$B137, 2, FALSE()) * AF11 + VLOOKUP(AG11,Cennik!$A$4:$B137, 2, FALSE()) * AH11 + VLOOKUP(AI11,Cennik!$A$4:$B137, 2, FALSE()) * AJ11 + VLOOKUP(AK11,Cennik!$A$4:$B137, 2, FALSE()) * AL11,"Brak wartości")</f>
        <v>Brak wartości</v>
      </c>
      <c r="E11" s="1066" t="str">
        <f>IFERROR(VLOOKUP(O11,Cennik!$A$4:$B137, 2, FALSE()) * P11 + VLOOKUP(Q11,Cennik!$A$4:$B137, 2, FALSE()) * R11 + VLOOKUP(S11,Cennik!$A$4:$B137, 2, FALSE()) * T11 + VLOOKUP(U11,Cennik!$A$4:$B137, 2, FALSE()) * V11 + VLOOKUP(W11,Cennik!$A$4:$B137, 2, FALSE()) * X11 + VLOOKUP(Y11,Cennik!$A$4:$B137, 2, FALSE()) * Z11 + VLOOKUP(AA11,Cennik!$A$4:$B137, 2, FALSE()) * AB11 + VLOOKUP(AC11,Cennik!$A$4:$B137, 2, FALSE()) * AD11 + VLOOKUP(AE11,Cennik!$A$4:$B137, 2, FALSE()) * AF11 + VLOOKUP(AG11,Cennik!$A$4:$B137, 2, FALSE()) * AH11 + VLOOKUP(AI11,Cennik!$A$4:$B137, 2, FALSE()) * AJ11 + VLOOKUP(AK11,Cennik!$A$4:$B137, 2, FALSE()) * AL11 + VLOOKUP("Stamina",Cennik!$A$4:$B137,2,FALSE()) * K11,"Brak wartości")</f>
        <v>Brak wartości</v>
      </c>
      <c r="F11" s="681" t="s">
        <v>13662</v>
      </c>
      <c r="G11" s="680" t="s">
        <v>4546</v>
      </c>
      <c r="H11" s="680"/>
      <c r="I11" s="680">
        <v>1</v>
      </c>
      <c r="J11" s="18">
        <v>5</v>
      </c>
      <c r="K11" s="5">
        <v>100</v>
      </c>
      <c r="L11" s="5">
        <v>2</v>
      </c>
      <c r="M11" s="5">
        <v>1</v>
      </c>
      <c r="N11" s="1067" t="s">
        <v>12708</v>
      </c>
      <c r="O11" s="184" t="s">
        <v>7660</v>
      </c>
      <c r="P11" s="184">
        <v>1</v>
      </c>
      <c r="Q11" s="677" t="s">
        <v>11884</v>
      </c>
      <c r="R11" s="677">
        <v>2</v>
      </c>
      <c r="S11" s="675" t="s">
        <v>386</v>
      </c>
      <c r="T11" s="675">
        <v>1</v>
      </c>
      <c r="U11" s="674" t="s">
        <v>595</v>
      </c>
      <c r="V11" s="674">
        <v>2</v>
      </c>
      <c r="W11" s="672" t="s">
        <v>40</v>
      </c>
      <c r="X11" s="672"/>
      <c r="Y11" s="678" t="s">
        <v>40</v>
      </c>
      <c r="Z11" s="678"/>
      <c r="AA11" s="679" t="s">
        <v>40</v>
      </c>
      <c r="AB11" s="679"/>
      <c r="AC11" s="680" t="s">
        <v>40</v>
      </c>
      <c r="AD11" s="680"/>
      <c r="AE11" s="681" t="s">
        <v>40</v>
      </c>
      <c r="AF11" s="681"/>
      <c r="AG11" s="18" t="s">
        <v>40</v>
      </c>
      <c r="AH11" s="18"/>
      <c r="AI11" s="184" t="s">
        <v>40</v>
      </c>
      <c r="AJ11" s="184"/>
      <c r="AK11" s="677" t="s">
        <v>40</v>
      </c>
      <c r="AL11" s="677"/>
    </row>
    <row r="12" spans="1:38" ht="12.75">
      <c r="A12" s="359" t="s">
        <v>3222</v>
      </c>
      <c r="B12" s="342" t="s">
        <v>7534</v>
      </c>
      <c r="C12" s="681">
        <v>2</v>
      </c>
      <c r="D12" s="1065" t="str">
        <f>IFERROR(VLOOKUP(O12,Cennik!$A$4:$B137, 2, FALSE()) * P12 + VLOOKUP(Q12,Cennik!$A$4:$B137, 2, FALSE()) * R12 + VLOOKUP(S12,Cennik!$A$4:$B137, 2, FALSE()) * T12 + VLOOKUP(U12,Cennik!$A$4:$B137, 2, FALSE()) * V12 + VLOOKUP(W12,Cennik!$A$4:$B137, 2, FALSE()) * X12 + VLOOKUP(Y12,Cennik!$A$4:$B137, 2, FALSE()) * Z12 + VLOOKUP(AA12,Cennik!$A$4:$B137, 2, FALSE()) * AB12 + VLOOKUP(AC12,Cennik!$A$4:$B137, 2, FALSE()) * AD12 + VLOOKUP(AE12,Cennik!$A$4:$B137, 2, FALSE()) * AF12 + VLOOKUP(AG12,Cennik!$A$4:$B137, 2, FALSE()) * AH12 + VLOOKUP(AI12,Cennik!$A$4:$B137, 2, FALSE()) * AJ12 + VLOOKUP(AK12,Cennik!$A$4:$B137, 2, FALSE()) * AL12,"Brak wartości")</f>
        <v>Brak wartości</v>
      </c>
      <c r="E12" s="1066" t="str">
        <f>IFERROR(VLOOKUP(O12,Cennik!$A$4:$B137, 2, FALSE()) * P12 + VLOOKUP(Q12,Cennik!$A$4:$B137, 2, FALSE()) * R12 + VLOOKUP(S12,Cennik!$A$4:$B137, 2, FALSE()) * T12 + VLOOKUP(U12,Cennik!$A$4:$B137, 2, FALSE()) * V12 + VLOOKUP(W12,Cennik!$A$4:$B137, 2, FALSE()) * X12 + VLOOKUP(Y12,Cennik!$A$4:$B137, 2, FALSE()) * Z12 + VLOOKUP(AA12,Cennik!$A$4:$B137, 2, FALSE()) * AB12 + VLOOKUP(AC12,Cennik!$A$4:$B137, 2, FALSE()) * AD12 + VLOOKUP(AE12,Cennik!$A$4:$B137, 2, FALSE()) * AF12 + VLOOKUP(AG12,Cennik!$A$4:$B137, 2, FALSE()) * AH12 + VLOOKUP(AI12,Cennik!$A$4:$B137, 2, FALSE()) * AJ12 + VLOOKUP(AK12,Cennik!$A$4:$B137, 2, FALSE()) * AL12 + VLOOKUP("Stamina",Cennik!$A$4:$B137,2,FALSE()) * K12,"Brak wartości")</f>
        <v>Brak wartości</v>
      </c>
      <c r="F12" s="681" t="s">
        <v>13663</v>
      </c>
      <c r="G12" s="680" t="s">
        <v>4546</v>
      </c>
      <c r="H12" s="680"/>
      <c r="I12" s="680">
        <v>1</v>
      </c>
      <c r="J12" s="18">
        <v>5</v>
      </c>
      <c r="K12" s="5">
        <v>100</v>
      </c>
      <c r="L12" s="5">
        <v>2</v>
      </c>
      <c r="M12" s="5">
        <v>1</v>
      </c>
      <c r="N12" s="1067" t="s">
        <v>12708</v>
      </c>
      <c r="O12" s="184" t="s">
        <v>7660</v>
      </c>
      <c r="P12" s="184">
        <v>1</v>
      </c>
      <c r="Q12" s="677" t="s">
        <v>11884</v>
      </c>
      <c r="R12" s="677">
        <v>2</v>
      </c>
      <c r="S12" s="675" t="s">
        <v>386</v>
      </c>
      <c r="T12" s="675">
        <v>2</v>
      </c>
      <c r="U12" s="674" t="s">
        <v>595</v>
      </c>
      <c r="V12" s="674">
        <v>4</v>
      </c>
      <c r="W12" s="672" t="s">
        <v>40</v>
      </c>
      <c r="X12" s="672"/>
      <c r="Y12" s="678" t="s">
        <v>40</v>
      </c>
      <c r="Z12" s="678"/>
      <c r="AA12" s="679" t="s">
        <v>40</v>
      </c>
      <c r="AB12" s="679"/>
      <c r="AC12" s="680" t="s">
        <v>40</v>
      </c>
      <c r="AD12" s="680"/>
      <c r="AE12" s="681" t="s">
        <v>40</v>
      </c>
      <c r="AF12" s="681"/>
      <c r="AG12" s="18" t="s">
        <v>40</v>
      </c>
      <c r="AH12" s="18"/>
      <c r="AI12" s="184" t="s">
        <v>40</v>
      </c>
      <c r="AJ12" s="184"/>
      <c r="AK12" s="677" t="s">
        <v>40</v>
      </c>
      <c r="AL12" s="677"/>
    </row>
    <row r="13" spans="1:38" ht="12.75">
      <c r="A13" s="359" t="s">
        <v>3222</v>
      </c>
      <c r="B13" s="342" t="s">
        <v>7538</v>
      </c>
      <c r="C13" s="681">
        <v>2</v>
      </c>
      <c r="D13" s="1065" t="str">
        <f>IFERROR(VLOOKUP(O13,Cennik!$A$4:$B137, 2, FALSE()) * P13 + VLOOKUP(Q13,Cennik!$A$4:$B137, 2, FALSE()) * R13 + VLOOKUP(S13,Cennik!$A$4:$B137, 2, FALSE()) * T13 + VLOOKUP(U13,Cennik!$A$4:$B137, 2, FALSE()) * V13 + VLOOKUP(W13,Cennik!$A$4:$B137, 2, FALSE()) * X13 + VLOOKUP(Y13,Cennik!$A$4:$B137, 2, FALSE()) * Z13 + VLOOKUP(AA13,Cennik!$A$4:$B137, 2, FALSE()) * AB13 + VLOOKUP(AC13,Cennik!$A$4:$B137, 2, FALSE()) * AD13 + VLOOKUP(AE13,Cennik!$A$4:$B137, 2, FALSE()) * AF13 + VLOOKUP(AG13,Cennik!$A$4:$B137, 2, FALSE()) * AH13 + VLOOKUP(AI13,Cennik!$A$4:$B137, 2, FALSE()) * AJ13 + VLOOKUP(AK13,Cennik!$A$4:$B137, 2, FALSE()) * AL13,"Brak wartości")</f>
        <v>Brak wartości</v>
      </c>
      <c r="E13" s="1066" t="str">
        <f>IFERROR(VLOOKUP(O13,Cennik!$A$4:$B137, 2, FALSE()) * P13 + VLOOKUP(Q13,Cennik!$A$4:$B137, 2, FALSE()) * R13 + VLOOKUP(S13,Cennik!$A$4:$B137, 2, FALSE()) * T13 + VLOOKUP(U13,Cennik!$A$4:$B137, 2, FALSE()) * V13 + VLOOKUP(W13,Cennik!$A$4:$B137, 2, FALSE()) * X13 + VLOOKUP(Y13,Cennik!$A$4:$B137, 2, FALSE()) * Z13 + VLOOKUP(AA13,Cennik!$A$4:$B137, 2, FALSE()) * AB13 + VLOOKUP(AC13,Cennik!$A$4:$B137, 2, FALSE()) * AD13 + VLOOKUP(AE13,Cennik!$A$4:$B137, 2, FALSE()) * AF13 + VLOOKUP(AG13,Cennik!$A$4:$B137, 2, FALSE()) * AH13 + VLOOKUP(AI13,Cennik!$A$4:$B137, 2, FALSE()) * AJ13 + VLOOKUP(AK13,Cennik!$A$4:$B137, 2, FALSE()) * AL13 + VLOOKUP("Stamina",Cennik!$A$4:$B137,2,FALSE()) * K13,"Brak wartości")</f>
        <v>Brak wartości</v>
      </c>
      <c r="F13" s="681" t="s">
        <v>13664</v>
      </c>
      <c r="G13" s="680" t="s">
        <v>4546</v>
      </c>
      <c r="H13" s="680"/>
      <c r="I13" s="680">
        <v>1</v>
      </c>
      <c r="J13" s="18">
        <v>5</v>
      </c>
      <c r="K13" s="5">
        <v>100</v>
      </c>
      <c r="L13" s="5">
        <v>2</v>
      </c>
      <c r="M13" s="5">
        <v>1</v>
      </c>
      <c r="N13" s="1067" t="s">
        <v>12708</v>
      </c>
      <c r="O13" s="184" t="s">
        <v>7660</v>
      </c>
      <c r="P13" s="184">
        <v>1</v>
      </c>
      <c r="Q13" s="677" t="s">
        <v>416</v>
      </c>
      <c r="R13" s="677">
        <v>2</v>
      </c>
      <c r="S13" s="675" t="s">
        <v>587</v>
      </c>
      <c r="T13" s="675">
        <v>5</v>
      </c>
      <c r="U13" s="674" t="s">
        <v>582</v>
      </c>
      <c r="V13" s="674">
        <v>5</v>
      </c>
      <c r="W13" s="672" t="s">
        <v>40</v>
      </c>
      <c r="X13" s="672"/>
      <c r="Y13" s="678" t="s">
        <v>40</v>
      </c>
      <c r="Z13" s="678"/>
      <c r="AA13" s="679" t="s">
        <v>40</v>
      </c>
      <c r="AB13" s="679"/>
      <c r="AC13" s="680" t="s">
        <v>40</v>
      </c>
      <c r="AD13" s="680"/>
      <c r="AE13" s="681" t="s">
        <v>40</v>
      </c>
      <c r="AF13" s="681"/>
      <c r="AG13" s="18" t="s">
        <v>40</v>
      </c>
      <c r="AH13" s="18"/>
      <c r="AI13" s="184" t="s">
        <v>40</v>
      </c>
      <c r="AJ13" s="184"/>
      <c r="AK13" s="677" t="s">
        <v>40</v>
      </c>
      <c r="AL13" s="677"/>
    </row>
    <row r="14" spans="1:38" ht="12.75">
      <c r="A14" s="359" t="s">
        <v>3222</v>
      </c>
      <c r="B14" s="342" t="s">
        <v>7542</v>
      </c>
      <c r="C14" s="681">
        <v>2</v>
      </c>
      <c r="D14" s="1065" t="str">
        <f>IFERROR(VLOOKUP(O14,Cennik!$A$4:$B137, 2, FALSE()) * P14 + VLOOKUP(Q14,Cennik!$A$4:$B137, 2, FALSE()) * R14 + VLOOKUP(S14,Cennik!$A$4:$B137, 2, FALSE()) * T14 + VLOOKUP(U14,Cennik!$A$4:$B137, 2, FALSE()) * V14 + VLOOKUP(W14,Cennik!$A$4:$B137, 2, FALSE()) * X14 + VLOOKUP(Y14,Cennik!$A$4:$B137, 2, FALSE()) * Z14 + VLOOKUP(AA14,Cennik!$A$4:$B137, 2, FALSE()) * AB14 + VLOOKUP(AC14,Cennik!$A$4:$B137, 2, FALSE()) * AD14 + VLOOKUP(AE14,Cennik!$A$4:$B137, 2, FALSE()) * AF14 + VLOOKUP(AG14,Cennik!$A$4:$B137, 2, FALSE()) * AH14 + VLOOKUP(AI14,Cennik!$A$4:$B137, 2, FALSE()) * AJ14 + VLOOKUP(AK14,Cennik!$A$4:$B137, 2, FALSE()) * AL14,"Brak wartości")</f>
        <v>Brak wartości</v>
      </c>
      <c r="E14" s="1066" t="str">
        <f>IFERROR(VLOOKUP(O14,Cennik!$A$4:$B137, 2, FALSE()) * P14 + VLOOKUP(Q14,Cennik!$A$4:$B137, 2, FALSE()) * R14 + VLOOKUP(S14,Cennik!$A$4:$B137, 2, FALSE()) * T14 + VLOOKUP(U14,Cennik!$A$4:$B137, 2, FALSE()) * V14 + VLOOKUP(W14,Cennik!$A$4:$B137, 2, FALSE()) * X14 + VLOOKUP(Y14,Cennik!$A$4:$B137, 2, FALSE()) * Z14 + VLOOKUP(AA14,Cennik!$A$4:$B137, 2, FALSE()) * AB14 + VLOOKUP(AC14,Cennik!$A$4:$B137, 2, FALSE()) * AD14 + VLOOKUP(AE14,Cennik!$A$4:$B137, 2, FALSE()) * AF14 + VLOOKUP(AG14,Cennik!$A$4:$B137, 2, FALSE()) * AH14 + VLOOKUP(AI14,Cennik!$A$4:$B137, 2, FALSE()) * AJ14 + VLOOKUP(AK14,Cennik!$A$4:$B137, 2, FALSE()) * AL14 + VLOOKUP("Stamina",Cennik!$A$4:$B137,2,FALSE()) * K14,"Brak wartości")</f>
        <v>Brak wartości</v>
      </c>
      <c r="F14" s="681" t="s">
        <v>13665</v>
      </c>
      <c r="G14" s="680" t="s">
        <v>4546</v>
      </c>
      <c r="H14" s="680"/>
      <c r="I14" s="680">
        <v>1</v>
      </c>
      <c r="J14" s="18">
        <v>5</v>
      </c>
      <c r="K14" s="5">
        <v>100</v>
      </c>
      <c r="L14" s="5">
        <v>2</v>
      </c>
      <c r="M14" s="5">
        <v>1</v>
      </c>
      <c r="N14" s="1067" t="s">
        <v>12708</v>
      </c>
      <c r="O14" s="184" t="s">
        <v>7660</v>
      </c>
      <c r="P14" s="184">
        <v>1</v>
      </c>
      <c r="Q14" s="677" t="s">
        <v>416</v>
      </c>
      <c r="R14" s="677">
        <v>2</v>
      </c>
      <c r="S14" s="675" t="s">
        <v>1038</v>
      </c>
      <c r="T14" s="675">
        <v>8</v>
      </c>
      <c r="U14" s="674" t="s">
        <v>396</v>
      </c>
      <c r="V14" s="674">
        <v>3</v>
      </c>
      <c r="W14" s="672" t="s">
        <v>40</v>
      </c>
      <c r="X14" s="672"/>
      <c r="Y14" s="678" t="s">
        <v>40</v>
      </c>
      <c r="Z14" s="678"/>
      <c r="AA14" s="679" t="s">
        <v>40</v>
      </c>
      <c r="AB14" s="679"/>
      <c r="AC14" s="680" t="s">
        <v>40</v>
      </c>
      <c r="AD14" s="680"/>
      <c r="AE14" s="681" t="s">
        <v>40</v>
      </c>
      <c r="AF14" s="681"/>
      <c r="AG14" s="18" t="s">
        <v>40</v>
      </c>
      <c r="AH14" s="18"/>
      <c r="AI14" s="184" t="s">
        <v>40</v>
      </c>
      <c r="AJ14" s="184"/>
      <c r="AK14" s="677" t="s">
        <v>40</v>
      </c>
      <c r="AL14" s="677"/>
    </row>
    <row r="15" spans="1:38" ht="12.75">
      <c r="A15" s="359" t="s">
        <v>3222</v>
      </c>
      <c r="B15" s="342" t="s">
        <v>7546</v>
      </c>
      <c r="C15" s="681">
        <v>2</v>
      </c>
      <c r="D15" s="1065" t="str">
        <f>IFERROR(VLOOKUP(O15,Cennik!$A$4:$B137, 2, FALSE()) * P15 + VLOOKUP(Q15,Cennik!$A$4:$B137, 2, FALSE()) * R15 + VLOOKUP(S15,Cennik!$A$4:$B137, 2, FALSE()) * T15 + VLOOKUP(U15,Cennik!$A$4:$B137, 2, FALSE()) * V15 + VLOOKUP(W15,Cennik!$A$4:$B137, 2, FALSE()) * X15 + VLOOKUP(Y15,Cennik!$A$4:$B137, 2, FALSE()) * Z15 + VLOOKUP(AA15,Cennik!$A$4:$B137, 2, FALSE()) * AB15 + VLOOKUP(AC15,Cennik!$A$4:$B137, 2, FALSE()) * AD15 + VLOOKUP(AE15,Cennik!$A$4:$B137, 2, FALSE()) * AF15 + VLOOKUP(AG15,Cennik!$A$4:$B137, 2, FALSE()) * AH15 + VLOOKUP(AI15,Cennik!$A$4:$B137, 2, FALSE()) * AJ15 + VLOOKUP(AK15,Cennik!$A$4:$B137, 2, FALSE()) * AL15,"Brak wartości")</f>
        <v>Brak wartości</v>
      </c>
      <c r="E15" s="1066" t="str">
        <f>IFERROR(VLOOKUP(O15,Cennik!$A$4:$B137, 2, FALSE()) * P15 + VLOOKUP(Q15,Cennik!$A$4:$B137, 2, FALSE()) * R15 + VLOOKUP(S15,Cennik!$A$4:$B137, 2, FALSE()) * T15 + VLOOKUP(U15,Cennik!$A$4:$B137, 2, FALSE()) * V15 + VLOOKUP(W15,Cennik!$A$4:$B137, 2, FALSE()) * X15 + VLOOKUP(Y15,Cennik!$A$4:$B137, 2, FALSE()) * Z15 + VLOOKUP(AA15,Cennik!$A$4:$B137, 2, FALSE()) * AB15 + VLOOKUP(AC15,Cennik!$A$4:$B137, 2, FALSE()) * AD15 + VLOOKUP(AE15,Cennik!$A$4:$B137, 2, FALSE()) * AF15 + VLOOKUP(AG15,Cennik!$A$4:$B137, 2, FALSE()) * AH15 + VLOOKUP(AI15,Cennik!$A$4:$B137, 2, FALSE()) * AJ15 + VLOOKUP(AK15,Cennik!$A$4:$B137, 2, FALSE()) * AL15 + VLOOKUP("Stamina",Cennik!$A$4:$B137,2,FALSE()) * K15,"Brak wartości")</f>
        <v>Brak wartości</v>
      </c>
      <c r="F15" s="681" t="s">
        <v>13666</v>
      </c>
      <c r="G15" s="680" t="s">
        <v>4546</v>
      </c>
      <c r="H15" s="680"/>
      <c r="I15" s="680">
        <v>1</v>
      </c>
      <c r="J15" s="18">
        <v>5</v>
      </c>
      <c r="K15" s="5">
        <v>100</v>
      </c>
      <c r="L15" s="5">
        <v>2</v>
      </c>
      <c r="M15" s="5">
        <v>1</v>
      </c>
      <c r="N15" s="1067" t="s">
        <v>12708</v>
      </c>
      <c r="O15" s="184" t="s">
        <v>7660</v>
      </c>
      <c r="P15" s="184">
        <v>1</v>
      </c>
      <c r="Q15" s="677" t="s">
        <v>11884</v>
      </c>
      <c r="R15" s="677">
        <v>2</v>
      </c>
      <c r="S15" s="675" t="s">
        <v>8127</v>
      </c>
      <c r="T15" s="675">
        <v>10</v>
      </c>
      <c r="U15" s="674" t="s">
        <v>595</v>
      </c>
      <c r="V15" s="674">
        <v>2</v>
      </c>
      <c r="W15" s="672" t="s">
        <v>396</v>
      </c>
      <c r="X15" s="672">
        <v>1</v>
      </c>
      <c r="Y15" s="678" t="s">
        <v>40</v>
      </c>
      <c r="Z15" s="678"/>
      <c r="AA15" s="679" t="s">
        <v>40</v>
      </c>
      <c r="AB15" s="679"/>
      <c r="AC15" s="680" t="s">
        <v>40</v>
      </c>
      <c r="AD15" s="680"/>
      <c r="AE15" s="681" t="s">
        <v>40</v>
      </c>
      <c r="AF15" s="681"/>
      <c r="AG15" s="18" t="s">
        <v>40</v>
      </c>
      <c r="AH15" s="18"/>
      <c r="AI15" s="184" t="s">
        <v>40</v>
      </c>
      <c r="AJ15" s="184"/>
      <c r="AK15" s="677" t="s">
        <v>40</v>
      </c>
      <c r="AL15" s="677"/>
    </row>
    <row r="16" spans="1:38" ht="12.75">
      <c r="A16" s="359" t="s">
        <v>3222</v>
      </c>
      <c r="B16" s="342" t="s">
        <v>7550</v>
      </c>
      <c r="C16" s="681">
        <v>2</v>
      </c>
      <c r="D16" s="1065" t="str">
        <f>IFERROR(VLOOKUP(O16,Cennik!$A$4:$B137, 2, FALSE()) * P16 + VLOOKUP(Q16,Cennik!$A$4:$B137, 2, FALSE()) * R16 + VLOOKUP(S16,Cennik!$A$4:$B137, 2, FALSE()) * T16 + VLOOKUP(U16,Cennik!$A$4:$B137, 2, FALSE()) * V16 + VLOOKUP(W16,Cennik!$A$4:$B137, 2, FALSE()) * X16 + VLOOKUP(Y16,Cennik!$A$4:$B137, 2, FALSE()) * Z16 + VLOOKUP(AA16,Cennik!$A$4:$B137, 2, FALSE()) * AB16 + VLOOKUP(AC16,Cennik!$A$4:$B137, 2, FALSE()) * AD16 + VLOOKUP(AE16,Cennik!$A$4:$B137, 2, FALSE()) * AF16 + VLOOKUP(AG16,Cennik!$A$4:$B137, 2, FALSE()) * AH16 + VLOOKUP(AI16,Cennik!$A$4:$B137, 2, FALSE()) * AJ16 + VLOOKUP(AK16,Cennik!$A$4:$B137, 2, FALSE()) * AL16,"Brak wartości")</f>
        <v>Brak wartości</v>
      </c>
      <c r="E16" s="1066" t="str">
        <f>IFERROR(VLOOKUP(O16,Cennik!$A$4:$B137, 2, FALSE()) * P16 + VLOOKUP(Q16,Cennik!$A$4:$B137, 2, FALSE()) * R16 + VLOOKUP(S16,Cennik!$A$4:$B137, 2, FALSE()) * T16 + VLOOKUP(U16,Cennik!$A$4:$B137, 2, FALSE()) * V16 + VLOOKUP(W16,Cennik!$A$4:$B137, 2, FALSE()) * X16 + VLOOKUP(Y16,Cennik!$A$4:$B137, 2, FALSE()) * Z16 + VLOOKUP(AA16,Cennik!$A$4:$B137, 2, FALSE()) * AB16 + VLOOKUP(AC16,Cennik!$A$4:$B137, 2, FALSE()) * AD16 + VLOOKUP(AE16,Cennik!$A$4:$B137, 2, FALSE()) * AF16 + VLOOKUP(AG16,Cennik!$A$4:$B137, 2, FALSE()) * AH16 + VLOOKUP(AI16,Cennik!$A$4:$B137, 2, FALSE()) * AJ16 + VLOOKUP(AK16,Cennik!$A$4:$B137, 2, FALSE()) * AL16 + VLOOKUP("Stamina",Cennik!$A$4:$B137,2,FALSE()) * K16,"Brak wartości")</f>
        <v>Brak wartości</v>
      </c>
      <c r="F16" s="681" t="s">
        <v>13667</v>
      </c>
      <c r="G16" s="680" t="s">
        <v>4546</v>
      </c>
      <c r="H16" s="680"/>
      <c r="I16" s="680">
        <v>1</v>
      </c>
      <c r="J16" s="18">
        <v>5</v>
      </c>
      <c r="K16" s="5">
        <v>100</v>
      </c>
      <c r="L16" s="5">
        <v>2</v>
      </c>
      <c r="M16" s="5">
        <v>1</v>
      </c>
      <c r="N16" s="1067" t="s">
        <v>12708</v>
      </c>
      <c r="O16" s="184" t="s">
        <v>7660</v>
      </c>
      <c r="P16" s="184">
        <v>1</v>
      </c>
      <c r="Q16" s="677" t="s">
        <v>416</v>
      </c>
      <c r="R16" s="677">
        <v>2</v>
      </c>
      <c r="S16" s="675" t="s">
        <v>1038</v>
      </c>
      <c r="T16" s="675">
        <v>8</v>
      </c>
      <c r="U16" s="674" t="s">
        <v>1196</v>
      </c>
      <c r="V16" s="674">
        <v>1</v>
      </c>
      <c r="W16" s="672" t="s">
        <v>40</v>
      </c>
      <c r="X16" s="672"/>
      <c r="Y16" s="678" t="s">
        <v>40</v>
      </c>
      <c r="Z16" s="678"/>
      <c r="AA16" s="679" t="s">
        <v>40</v>
      </c>
      <c r="AB16" s="679"/>
      <c r="AC16" s="680" t="s">
        <v>40</v>
      </c>
      <c r="AD16" s="680"/>
      <c r="AE16" s="681" t="s">
        <v>40</v>
      </c>
      <c r="AF16" s="681"/>
      <c r="AG16" s="18" t="s">
        <v>40</v>
      </c>
      <c r="AH16" s="18"/>
      <c r="AI16" s="184" t="s">
        <v>40</v>
      </c>
      <c r="AJ16" s="184"/>
      <c r="AK16" s="677" t="s">
        <v>40</v>
      </c>
      <c r="AL16" s="677"/>
    </row>
    <row r="17" spans="1:38" ht="12.75">
      <c r="A17" s="359" t="s">
        <v>3222</v>
      </c>
      <c r="B17" s="793" t="s">
        <v>7554</v>
      </c>
      <c r="C17" s="681">
        <v>3</v>
      </c>
      <c r="D17" s="1065" t="str">
        <f>IFERROR(VLOOKUP(O17,Cennik!$A$4:$B137, 2, FALSE()) * P17 + VLOOKUP(Q17,Cennik!$A$4:$B137, 2, FALSE()) * R17 + VLOOKUP(S17,Cennik!$A$4:$B137, 2, FALSE()) * T17 + VLOOKUP(U17,Cennik!$A$4:$B137, 2, FALSE()) * V17 + VLOOKUP(W17,Cennik!$A$4:$B137, 2, FALSE()) * X17 + VLOOKUP(Y17,Cennik!$A$4:$B137, 2, FALSE()) * Z17 + VLOOKUP(AA17,Cennik!$A$4:$B137, 2, FALSE()) * AB17 + VLOOKUP(AC17,Cennik!$A$4:$B137, 2, FALSE()) * AD17 + VLOOKUP(AE17,Cennik!$A$4:$B137, 2, FALSE()) * AF17 + VLOOKUP(AG17,Cennik!$A$4:$B137, 2, FALSE()) * AH17 + VLOOKUP(AI17,Cennik!$A$4:$B137, 2, FALSE()) * AJ17 + VLOOKUP(AK17,Cennik!$A$4:$B137, 2, FALSE()) * AL17,"Brak wartości")</f>
        <v>Brak wartości</v>
      </c>
      <c r="E17" s="1066" t="str">
        <f>IFERROR(VLOOKUP(O17,Cennik!$A$4:$B137, 2, FALSE()) * P17 + VLOOKUP(Q17,Cennik!$A$4:$B137, 2, FALSE()) * R17 + VLOOKUP(S17,Cennik!$A$4:$B137, 2, FALSE()) * T17 + VLOOKUP(U17,Cennik!$A$4:$B137, 2, FALSE()) * V17 + VLOOKUP(W17,Cennik!$A$4:$B137, 2, FALSE()) * X17 + VLOOKUP(Y17,Cennik!$A$4:$B137, 2, FALSE()) * Z17 + VLOOKUP(AA17,Cennik!$A$4:$B137, 2, FALSE()) * AB17 + VLOOKUP(AC17,Cennik!$A$4:$B137, 2, FALSE()) * AD17 + VLOOKUP(AE17,Cennik!$A$4:$B137, 2, FALSE()) * AF17 + VLOOKUP(AG17,Cennik!$A$4:$B137, 2, FALSE()) * AH17 + VLOOKUP(AI17,Cennik!$A$4:$B137, 2, FALSE()) * AJ17 + VLOOKUP(AK17,Cennik!$A$4:$B137, 2, FALSE()) * AL17 + VLOOKUP("Stamina",Cennik!$A$4:$B137,2,FALSE()) * K17,"Brak wartości")</f>
        <v>Brak wartości</v>
      </c>
      <c r="F17" s="681" t="s">
        <v>13668</v>
      </c>
      <c r="G17" s="680" t="s">
        <v>4546</v>
      </c>
      <c r="H17" s="680"/>
      <c r="I17" s="680">
        <v>1</v>
      </c>
      <c r="J17" s="18">
        <v>5</v>
      </c>
      <c r="K17" s="5">
        <v>100</v>
      </c>
      <c r="L17" s="5">
        <v>3</v>
      </c>
      <c r="M17" s="5">
        <v>1</v>
      </c>
      <c r="N17" s="1067" t="s">
        <v>12708</v>
      </c>
      <c r="O17" s="184" t="s">
        <v>7665</v>
      </c>
      <c r="P17" s="184">
        <v>1</v>
      </c>
      <c r="Q17" s="677" t="s">
        <v>11884</v>
      </c>
      <c r="R17" s="677">
        <v>3</v>
      </c>
      <c r="S17" s="675" t="s">
        <v>1088</v>
      </c>
      <c r="T17" s="675">
        <v>5</v>
      </c>
      <c r="U17" s="674" t="s">
        <v>8127</v>
      </c>
      <c r="V17" s="674">
        <v>20</v>
      </c>
      <c r="W17" s="672" t="s">
        <v>854</v>
      </c>
      <c r="X17" s="672">
        <v>1</v>
      </c>
      <c r="Y17" s="678" t="s">
        <v>40</v>
      </c>
      <c r="Z17" s="678"/>
      <c r="AA17" s="679" t="s">
        <v>40</v>
      </c>
      <c r="AB17" s="679"/>
      <c r="AC17" s="680" t="s">
        <v>40</v>
      </c>
      <c r="AD17" s="680"/>
      <c r="AE17" s="681" t="s">
        <v>40</v>
      </c>
      <c r="AF17" s="681"/>
      <c r="AG17" s="18" t="s">
        <v>40</v>
      </c>
      <c r="AH17" s="18"/>
      <c r="AI17" s="184" t="s">
        <v>40</v>
      </c>
      <c r="AJ17" s="184"/>
      <c r="AK17" s="677" t="s">
        <v>40</v>
      </c>
      <c r="AL17" s="677"/>
    </row>
    <row r="18" spans="1:38" ht="12.75">
      <c r="A18" s="359" t="s">
        <v>3222</v>
      </c>
      <c r="B18" s="793" t="s">
        <v>7558</v>
      </c>
      <c r="C18" s="681">
        <v>3</v>
      </c>
      <c r="D18" s="1065" t="str">
        <f>IFERROR(VLOOKUP(O18,Cennik!$A$4:$B137, 2, FALSE()) * P18 + VLOOKUP(Q18,Cennik!$A$4:$B137, 2, FALSE()) * R18 + VLOOKUP(S18,Cennik!$A$4:$B137, 2, FALSE()) * T18 + VLOOKUP(U18,Cennik!$A$4:$B137, 2, FALSE()) * V18 + VLOOKUP(W18,Cennik!$A$4:$B137, 2, FALSE()) * X18 + VLOOKUP(Y18,Cennik!$A$4:$B137, 2, FALSE()) * Z18 + VLOOKUP(AA18,Cennik!$A$4:$B137, 2, FALSE()) * AB18 + VLOOKUP(AC18,Cennik!$A$4:$B137, 2, FALSE()) * AD18 + VLOOKUP(AE18,Cennik!$A$4:$B137, 2, FALSE()) * AF18 + VLOOKUP(AG18,Cennik!$A$4:$B137, 2, FALSE()) * AH18 + VLOOKUP(AI18,Cennik!$A$4:$B137, 2, FALSE()) * AJ18 + VLOOKUP(AK18,Cennik!$A$4:$B137, 2, FALSE()) * AL18,"Brak wartości")</f>
        <v>Brak wartości</v>
      </c>
      <c r="E18" s="1066" t="str">
        <f>IFERROR(VLOOKUP(O18,Cennik!$A$4:$B137, 2, FALSE()) * P18 + VLOOKUP(Q18,Cennik!$A$4:$B137, 2, FALSE()) * R18 + VLOOKUP(S18,Cennik!$A$4:$B137, 2, FALSE()) * T18 + VLOOKUP(U18,Cennik!$A$4:$B137, 2, FALSE()) * V18 + VLOOKUP(W18,Cennik!$A$4:$B137, 2, FALSE()) * X18 + VLOOKUP(Y18,Cennik!$A$4:$B137, 2, FALSE()) * Z18 + VLOOKUP(AA18,Cennik!$A$4:$B137, 2, FALSE()) * AB18 + VLOOKUP(AC18,Cennik!$A$4:$B137, 2, FALSE()) * AD18 + VLOOKUP(AE18,Cennik!$A$4:$B137, 2, FALSE()) * AF18 + VLOOKUP(AG18,Cennik!$A$4:$B137, 2, FALSE()) * AH18 + VLOOKUP(AI18,Cennik!$A$4:$B137, 2, FALSE()) * AJ18 + VLOOKUP(AK18,Cennik!$A$4:$B137, 2, FALSE()) * AL18 + VLOOKUP("Stamina",Cennik!$A$4:$B137,2,FALSE()) * K18,"Brak wartości")</f>
        <v>Brak wartości</v>
      </c>
      <c r="F18" s="681" t="s">
        <v>13669</v>
      </c>
      <c r="G18" s="680" t="s">
        <v>4546</v>
      </c>
      <c r="H18" s="680"/>
      <c r="I18" s="680">
        <v>1</v>
      </c>
      <c r="J18" s="18">
        <v>5</v>
      </c>
      <c r="K18" s="5">
        <v>100</v>
      </c>
      <c r="L18" s="5">
        <v>3</v>
      </c>
      <c r="M18" s="5">
        <v>1</v>
      </c>
      <c r="N18" s="1067" t="s">
        <v>12708</v>
      </c>
      <c r="O18" s="184" t="s">
        <v>7665</v>
      </c>
      <c r="P18" s="184">
        <v>1</v>
      </c>
      <c r="Q18" s="677" t="s">
        <v>425</v>
      </c>
      <c r="R18" s="677">
        <v>3</v>
      </c>
      <c r="S18" s="675" t="s">
        <v>1093</v>
      </c>
      <c r="T18" s="675">
        <v>5</v>
      </c>
      <c r="U18" s="674" t="s">
        <v>406</v>
      </c>
      <c r="V18" s="674">
        <v>8</v>
      </c>
      <c r="W18" s="672" t="s">
        <v>381</v>
      </c>
      <c r="X18" s="672">
        <v>8</v>
      </c>
      <c r="Y18" s="678" t="s">
        <v>40</v>
      </c>
      <c r="Z18" s="678"/>
      <c r="AA18" s="679" t="s">
        <v>40</v>
      </c>
      <c r="AB18" s="679"/>
      <c r="AC18" s="680" t="s">
        <v>40</v>
      </c>
      <c r="AD18" s="680"/>
      <c r="AE18" s="681" t="s">
        <v>40</v>
      </c>
      <c r="AF18" s="681"/>
      <c r="AG18" s="18" t="s">
        <v>40</v>
      </c>
      <c r="AH18" s="18"/>
      <c r="AI18" s="184" t="s">
        <v>40</v>
      </c>
      <c r="AJ18" s="184"/>
      <c r="AK18" s="677" t="s">
        <v>40</v>
      </c>
      <c r="AL18" s="677"/>
    </row>
    <row r="19" spans="1:38" ht="12.75">
      <c r="A19" s="359" t="s">
        <v>3222</v>
      </c>
      <c r="B19" s="793" t="s">
        <v>7562</v>
      </c>
      <c r="C19" s="681">
        <v>3</v>
      </c>
      <c r="D19" s="1065" t="str">
        <f>IFERROR(VLOOKUP(O19,Cennik!$A$4:$B137, 2, FALSE()) * P19 + VLOOKUP(Q19,Cennik!$A$4:$B137, 2, FALSE()) * R19 + VLOOKUP(S19,Cennik!$A$4:$B137, 2, FALSE()) * T19 + VLOOKUP(U19,Cennik!$A$4:$B137, 2, FALSE()) * V19 + VLOOKUP(W19,Cennik!$A$4:$B137, 2, FALSE()) * X19 + VLOOKUP(Y19,Cennik!$A$4:$B137, 2, FALSE()) * Z19 + VLOOKUP(AA19,Cennik!$A$4:$B137, 2, FALSE()) * AB19 + VLOOKUP(AC19,Cennik!$A$4:$B137, 2, FALSE()) * AD19 + VLOOKUP(AE19,Cennik!$A$4:$B137, 2, FALSE()) * AF19 + VLOOKUP(AG19,Cennik!$A$4:$B137, 2, FALSE()) * AH19 + VLOOKUP(AI19,Cennik!$A$4:$B137, 2, FALSE()) * AJ19 + VLOOKUP(AK19,Cennik!$A$4:$B137, 2, FALSE()) * AL19,"Brak wartości")</f>
        <v>Brak wartości</v>
      </c>
      <c r="E19" s="1066" t="str">
        <f>IFERROR(VLOOKUP(O19,Cennik!$A$4:$B137, 2, FALSE()) * P19 + VLOOKUP(Q19,Cennik!$A$4:$B137, 2, FALSE()) * R19 + VLOOKUP(S19,Cennik!$A$4:$B137, 2, FALSE()) * T19 + VLOOKUP(U19,Cennik!$A$4:$B137, 2, FALSE()) * V19 + VLOOKUP(W19,Cennik!$A$4:$B137, 2, FALSE()) * X19 + VLOOKUP(Y19,Cennik!$A$4:$B137, 2, FALSE()) * Z19 + VLOOKUP(AA19,Cennik!$A$4:$B137, 2, FALSE()) * AB19 + VLOOKUP(AC19,Cennik!$A$4:$B137, 2, FALSE()) * AD19 + VLOOKUP(AE19,Cennik!$A$4:$B137, 2, FALSE()) * AF19 + VLOOKUP(AG19,Cennik!$A$4:$B137, 2, FALSE()) * AH19 + VLOOKUP(AI19,Cennik!$A$4:$B137, 2, FALSE()) * AJ19 + VLOOKUP(AK19,Cennik!$A$4:$B137, 2, FALSE()) * AL19 + VLOOKUP("Stamina",Cennik!$A$4:$B137,2,FALSE()) * K19,"Brak wartości")</f>
        <v>Brak wartości</v>
      </c>
      <c r="F19" s="681" t="s">
        <v>13670</v>
      </c>
      <c r="G19" s="680" t="s">
        <v>4546</v>
      </c>
      <c r="H19" s="680"/>
      <c r="I19" s="680">
        <v>1</v>
      </c>
      <c r="J19" s="18">
        <v>5</v>
      </c>
      <c r="K19" s="5">
        <v>100</v>
      </c>
      <c r="L19" s="5">
        <v>3</v>
      </c>
      <c r="M19" s="5">
        <v>1</v>
      </c>
      <c r="N19" s="1067" t="s">
        <v>12708</v>
      </c>
      <c r="O19" s="184" t="s">
        <v>7665</v>
      </c>
      <c r="P19" s="184">
        <v>1</v>
      </c>
      <c r="Q19" s="677" t="s">
        <v>11884</v>
      </c>
      <c r="R19" s="677">
        <v>3</v>
      </c>
      <c r="S19" s="675" t="s">
        <v>1088</v>
      </c>
      <c r="T19" s="675">
        <v>5</v>
      </c>
      <c r="U19" s="674" t="s">
        <v>630</v>
      </c>
      <c r="V19" s="674">
        <v>8</v>
      </c>
      <c r="W19" s="672" t="s">
        <v>40</v>
      </c>
      <c r="X19" s="672"/>
      <c r="Y19" s="678" t="s">
        <v>40</v>
      </c>
      <c r="Z19" s="678"/>
      <c r="AA19" s="679" t="s">
        <v>40</v>
      </c>
      <c r="AB19" s="679"/>
      <c r="AC19" s="680" t="s">
        <v>40</v>
      </c>
      <c r="AD19" s="680"/>
      <c r="AE19" s="681" t="s">
        <v>40</v>
      </c>
      <c r="AF19" s="681"/>
      <c r="AG19" s="18" t="s">
        <v>40</v>
      </c>
      <c r="AH19" s="18"/>
      <c r="AI19" s="184" t="s">
        <v>40</v>
      </c>
      <c r="AJ19" s="184"/>
      <c r="AK19" s="677" t="s">
        <v>40</v>
      </c>
      <c r="AL19" s="677"/>
    </row>
    <row r="20" spans="1:38" ht="18" customHeight="1">
      <c r="A20" s="359" t="s">
        <v>3222</v>
      </c>
      <c r="B20" s="793" t="s">
        <v>7566</v>
      </c>
      <c r="C20" s="681">
        <v>3</v>
      </c>
      <c r="D20" s="1065" t="str">
        <f>IFERROR(VLOOKUP(O20,Cennik!$A$4:$B137, 2, FALSE()) * P20 + VLOOKUP(Q20,Cennik!$A$4:$B137, 2, FALSE()) * R20 + VLOOKUP(S20,Cennik!$A$4:$B137, 2, FALSE()) * T20 + VLOOKUP(U20,Cennik!$A$4:$B137, 2, FALSE()) * V20 + VLOOKUP(W20,Cennik!$A$4:$B137, 2, FALSE()) * X20 + VLOOKUP(Y20,Cennik!$A$4:$B137, 2, FALSE()) * Z20 + VLOOKUP(AA20,Cennik!$A$4:$B137, 2, FALSE()) * AB20 + VLOOKUP(AC20,Cennik!$A$4:$B137, 2, FALSE()) * AD20 + VLOOKUP(AE20,Cennik!$A$4:$B137, 2, FALSE()) * AF20 + VLOOKUP(AG20,Cennik!$A$4:$B137, 2, FALSE()) * AH20 + VLOOKUP(AI20,Cennik!$A$4:$B137, 2, FALSE()) * AJ20 + VLOOKUP(AK20,Cennik!$A$4:$B137, 2, FALSE()) * AL20,"Brak wartości")</f>
        <v>Brak wartości</v>
      </c>
      <c r="E20" s="1066" t="str">
        <f>IFERROR(VLOOKUP(O20,Cennik!$A$4:$B137, 2, FALSE()) * P20 + VLOOKUP(Q20,Cennik!$A$4:$B137, 2, FALSE()) * R20 + VLOOKUP(S20,Cennik!$A$4:$B137, 2, FALSE()) * T20 + VLOOKUP(U20,Cennik!$A$4:$B137, 2, FALSE()) * V20 + VLOOKUP(W20,Cennik!$A$4:$B137, 2, FALSE()) * X20 + VLOOKUP(Y20,Cennik!$A$4:$B137, 2, FALSE()) * Z20 + VLOOKUP(AA20,Cennik!$A$4:$B137, 2, FALSE()) * AB20 + VLOOKUP(AC20,Cennik!$A$4:$B137, 2, FALSE()) * AD20 + VLOOKUP(AE20,Cennik!$A$4:$B137, 2, FALSE()) * AF20 + VLOOKUP(AG20,Cennik!$A$4:$B137, 2, FALSE()) * AH20 + VLOOKUP(AI20,Cennik!$A$4:$B137, 2, FALSE()) * AJ20 + VLOOKUP(AK20,Cennik!$A$4:$B137, 2, FALSE()) * AL20 + VLOOKUP("Stamina",Cennik!$A$4:$B137,2,FALSE()) * K20,"Brak wartości")</f>
        <v>Brak wartości</v>
      </c>
      <c r="F20" s="681" t="s">
        <v>13671</v>
      </c>
      <c r="G20" s="680" t="s">
        <v>4546</v>
      </c>
      <c r="H20" s="680"/>
      <c r="I20" s="680">
        <v>1</v>
      </c>
      <c r="J20" s="18">
        <v>5</v>
      </c>
      <c r="K20" s="5">
        <v>100</v>
      </c>
      <c r="L20" s="5">
        <v>3</v>
      </c>
      <c r="M20" s="5">
        <v>1</v>
      </c>
      <c r="N20" s="1067" t="s">
        <v>12708</v>
      </c>
      <c r="O20" s="184" t="s">
        <v>7665</v>
      </c>
      <c r="P20" s="184">
        <v>1</v>
      </c>
      <c r="Q20" s="677" t="s">
        <v>425</v>
      </c>
      <c r="R20" s="677">
        <v>3</v>
      </c>
      <c r="S20" s="675" t="s">
        <v>1093</v>
      </c>
      <c r="T20" s="675">
        <v>5</v>
      </c>
      <c r="U20" s="674" t="s">
        <v>406</v>
      </c>
      <c r="V20" s="674">
        <v>10</v>
      </c>
      <c r="W20" s="672" t="s">
        <v>635</v>
      </c>
      <c r="X20" s="672">
        <v>5</v>
      </c>
      <c r="Y20" s="678" t="s">
        <v>40</v>
      </c>
      <c r="Z20" s="678"/>
      <c r="AA20" s="679" t="s">
        <v>40</v>
      </c>
      <c r="AB20" s="679"/>
      <c r="AC20" s="680" t="s">
        <v>40</v>
      </c>
      <c r="AD20" s="680"/>
      <c r="AE20" s="681" t="s">
        <v>40</v>
      </c>
      <c r="AF20" s="681"/>
      <c r="AG20" s="18" t="s">
        <v>40</v>
      </c>
      <c r="AH20" s="18"/>
      <c r="AI20" s="184" t="s">
        <v>40</v>
      </c>
      <c r="AJ20" s="184"/>
      <c r="AK20" s="677" t="s">
        <v>40</v>
      </c>
      <c r="AL20" s="677"/>
    </row>
    <row r="21" spans="1:38" ht="12.75">
      <c r="A21" s="359" t="s">
        <v>3222</v>
      </c>
      <c r="B21" s="793" t="s">
        <v>7570</v>
      </c>
      <c r="C21" s="681">
        <v>3</v>
      </c>
      <c r="D21" s="1065" t="str">
        <f>IFERROR(VLOOKUP(O21,Cennik!$A$4:$B137, 2, FALSE()) * P21 + VLOOKUP(Q21,Cennik!$A$4:$B137, 2, FALSE()) * R21 + VLOOKUP(S21,Cennik!$A$4:$B137, 2, FALSE()) * T21 + VLOOKUP(U21,Cennik!$A$4:$B137, 2, FALSE()) * V21 + VLOOKUP(W21,Cennik!$A$4:$B137, 2, FALSE()) * X21 + VLOOKUP(Y21,Cennik!$A$4:$B137, 2, FALSE()) * Z21 + VLOOKUP(AA21,Cennik!$A$4:$B137, 2, FALSE()) * AB21 + VLOOKUP(AC21,Cennik!$A$4:$B137, 2, FALSE()) * AD21 + VLOOKUP(AE21,Cennik!$A$4:$B137, 2, FALSE()) * AF21 + VLOOKUP(AG21,Cennik!$A$4:$B137, 2, FALSE()) * AH21 + VLOOKUP(AI21,Cennik!$A$4:$B137, 2, FALSE()) * AJ21 + VLOOKUP(AK21,Cennik!$A$4:$B137, 2, FALSE()) * AL21,"Brak wartości")</f>
        <v>Brak wartości</v>
      </c>
      <c r="E21" s="1066" t="str">
        <f>IFERROR(VLOOKUP(O21,Cennik!$A$4:$B137, 2, FALSE()) * P21 + VLOOKUP(Q21,Cennik!$A$4:$B137, 2, FALSE()) * R21 + VLOOKUP(S21,Cennik!$A$4:$B137, 2, FALSE()) * T21 + VLOOKUP(U21,Cennik!$A$4:$B137, 2, FALSE()) * V21 + VLOOKUP(W21,Cennik!$A$4:$B137, 2, FALSE()) * X21 + VLOOKUP(Y21,Cennik!$A$4:$B137, 2, FALSE()) * Z21 + VLOOKUP(AA21,Cennik!$A$4:$B137, 2, FALSE()) * AB21 + VLOOKUP(AC21,Cennik!$A$4:$B137, 2, FALSE()) * AD21 + VLOOKUP(AE21,Cennik!$A$4:$B137, 2, FALSE()) * AF21 + VLOOKUP(AG21,Cennik!$A$4:$B137, 2, FALSE()) * AH21 + VLOOKUP(AI21,Cennik!$A$4:$B137, 2, FALSE()) * AJ21 + VLOOKUP(AK21,Cennik!$A$4:$B137, 2, FALSE()) * AL21 + VLOOKUP("Stamina",Cennik!$A$4:$B137,2,FALSE()) * K21,"Brak wartości")</f>
        <v>Brak wartości</v>
      </c>
      <c r="F21" s="681" t="s">
        <v>13672</v>
      </c>
      <c r="G21" s="680" t="s">
        <v>4546</v>
      </c>
      <c r="H21" s="680"/>
      <c r="I21" s="680">
        <v>1</v>
      </c>
      <c r="J21" s="18">
        <v>5</v>
      </c>
      <c r="K21" s="5">
        <v>100</v>
      </c>
      <c r="L21" s="5">
        <v>3</v>
      </c>
      <c r="M21" s="5">
        <v>1</v>
      </c>
      <c r="N21" s="1067" t="s">
        <v>12708</v>
      </c>
      <c r="O21" s="184" t="s">
        <v>7665</v>
      </c>
      <c r="P21" s="184">
        <v>1</v>
      </c>
      <c r="Q21" s="677" t="s">
        <v>416</v>
      </c>
      <c r="R21" s="677">
        <v>3</v>
      </c>
      <c r="S21" s="675" t="s">
        <v>8137</v>
      </c>
      <c r="T21" s="675">
        <v>5</v>
      </c>
      <c r="U21" s="674" t="s">
        <v>8127</v>
      </c>
      <c r="V21" s="674">
        <v>20</v>
      </c>
      <c r="W21" s="672" t="s">
        <v>396</v>
      </c>
      <c r="X21" s="672">
        <v>10</v>
      </c>
      <c r="Y21" s="678" t="s">
        <v>40</v>
      </c>
      <c r="Z21" s="678"/>
      <c r="AA21" s="679" t="s">
        <v>40</v>
      </c>
      <c r="AB21" s="679"/>
      <c r="AC21" s="680" t="s">
        <v>40</v>
      </c>
      <c r="AD21" s="680"/>
      <c r="AE21" s="681" t="s">
        <v>40</v>
      </c>
      <c r="AF21" s="681"/>
      <c r="AG21" s="18" t="s">
        <v>40</v>
      </c>
      <c r="AH21" s="18"/>
      <c r="AI21" s="184" t="s">
        <v>40</v>
      </c>
      <c r="AJ21" s="184"/>
      <c r="AK21" s="677" t="s">
        <v>40</v>
      </c>
      <c r="AL21" s="677"/>
    </row>
    <row r="22" spans="1:38" ht="12.75">
      <c r="A22" s="359" t="s">
        <v>3222</v>
      </c>
      <c r="B22" s="793" t="s">
        <v>7574</v>
      </c>
      <c r="C22" s="681">
        <v>3</v>
      </c>
      <c r="D22" s="1065" t="str">
        <f>IFERROR(VLOOKUP(O22,Cennik!$A$4:$B137, 2, FALSE()) * P22 + VLOOKUP(Q22,Cennik!$A$4:$B137, 2, FALSE()) * R22 + VLOOKUP(S22,Cennik!$A$4:$B137, 2, FALSE()) * T22 + VLOOKUP(U22,Cennik!$A$4:$B137, 2, FALSE()) * V22 + VLOOKUP(W22,Cennik!$A$4:$B137, 2, FALSE()) * X22 + VLOOKUP(Y22,Cennik!$A$4:$B137, 2, FALSE()) * Z22 + VLOOKUP(AA22,Cennik!$A$4:$B137, 2, FALSE()) * AB22 + VLOOKUP(AC22,Cennik!$A$4:$B137, 2, FALSE()) * AD22 + VLOOKUP(AE22,Cennik!$A$4:$B137, 2, FALSE()) * AF22 + VLOOKUP(AG22,Cennik!$A$4:$B137, 2, FALSE()) * AH22 + VLOOKUP(AI22,Cennik!$A$4:$B137, 2, FALSE()) * AJ22 + VLOOKUP(AK22,Cennik!$A$4:$B137, 2, FALSE()) * AL22,"Brak wartości")</f>
        <v>Brak wartości</v>
      </c>
      <c r="E22" s="1066" t="str">
        <f>IFERROR(VLOOKUP(O22,Cennik!$A$4:$B137, 2, FALSE()) * P22 + VLOOKUP(Q22,Cennik!$A$4:$B137, 2, FALSE()) * R22 + VLOOKUP(S22,Cennik!$A$4:$B137, 2, FALSE()) * T22 + VLOOKUP(U22,Cennik!$A$4:$B137, 2, FALSE()) * V22 + VLOOKUP(W22,Cennik!$A$4:$B137, 2, FALSE()) * X22 + VLOOKUP(Y22,Cennik!$A$4:$B137, 2, FALSE()) * Z22 + VLOOKUP(AA22,Cennik!$A$4:$B137, 2, FALSE()) * AB22 + VLOOKUP(AC22,Cennik!$A$4:$B137, 2, FALSE()) * AD22 + VLOOKUP(AE22,Cennik!$A$4:$B137, 2, FALSE()) * AF22 + VLOOKUP(AG22,Cennik!$A$4:$B137, 2, FALSE()) * AH22 + VLOOKUP(AI22,Cennik!$A$4:$B137, 2, FALSE()) * AJ22 + VLOOKUP(AK22,Cennik!$A$4:$B137, 2, FALSE()) * AL22 + VLOOKUP("Stamina",Cennik!$A$4:$B137,2,FALSE()) * K22,"Brak wartości")</f>
        <v>Brak wartości</v>
      </c>
      <c r="F22" s="681" t="s">
        <v>13673</v>
      </c>
      <c r="G22" s="680" t="s">
        <v>4546</v>
      </c>
      <c r="H22" s="680"/>
      <c r="I22" s="680">
        <v>1</v>
      </c>
      <c r="J22" s="18">
        <v>5</v>
      </c>
      <c r="K22" s="5">
        <v>100</v>
      </c>
      <c r="L22" s="5">
        <v>3</v>
      </c>
      <c r="M22" s="5">
        <v>1</v>
      </c>
      <c r="N22" s="1067" t="s">
        <v>12708</v>
      </c>
      <c r="O22" s="184" t="s">
        <v>7665</v>
      </c>
      <c r="P22" s="184">
        <v>1</v>
      </c>
      <c r="Q22" s="677" t="s">
        <v>416</v>
      </c>
      <c r="R22" s="677">
        <v>3</v>
      </c>
      <c r="S22" s="675" t="s">
        <v>8137</v>
      </c>
      <c r="T22" s="675">
        <v>5</v>
      </c>
      <c r="U22" s="674" t="s">
        <v>635</v>
      </c>
      <c r="V22" s="674">
        <v>5</v>
      </c>
      <c r="W22" s="672" t="s">
        <v>630</v>
      </c>
      <c r="X22" s="672">
        <v>5</v>
      </c>
      <c r="Y22" s="678" t="s">
        <v>40</v>
      </c>
      <c r="Z22" s="678"/>
      <c r="AA22" s="679" t="s">
        <v>40</v>
      </c>
      <c r="AB22" s="679"/>
      <c r="AC22" s="680" t="s">
        <v>40</v>
      </c>
      <c r="AD22" s="680"/>
      <c r="AE22" s="681" t="s">
        <v>40</v>
      </c>
      <c r="AF22" s="681"/>
      <c r="AG22" s="18" t="s">
        <v>40</v>
      </c>
      <c r="AH22" s="18"/>
      <c r="AI22" s="184" t="s">
        <v>40</v>
      </c>
      <c r="AJ22" s="184"/>
      <c r="AK22" s="677" t="s">
        <v>40</v>
      </c>
      <c r="AL22" s="677"/>
    </row>
    <row r="23" spans="1:38" ht="12.75">
      <c r="A23" s="359" t="s">
        <v>3222</v>
      </c>
      <c r="B23" s="793" t="s">
        <v>7578</v>
      </c>
      <c r="C23" s="681">
        <v>3</v>
      </c>
      <c r="D23" s="1065" t="str">
        <f>IFERROR(VLOOKUP(O23,Cennik!$A$4:$B137, 2, FALSE()) * P23 + VLOOKUP(Q23,Cennik!$A$4:$B137, 2, FALSE()) * R23 + VLOOKUP(S23,Cennik!$A$4:$B137, 2, FALSE()) * T23 + VLOOKUP(U23,Cennik!$A$4:$B137, 2, FALSE()) * V23 + VLOOKUP(W23,Cennik!$A$4:$B137, 2, FALSE()) * X23 + VLOOKUP(Y23,Cennik!$A$4:$B137, 2, FALSE()) * Z23 + VLOOKUP(AA23,Cennik!$A$4:$B137, 2, FALSE()) * AB23 + VLOOKUP(AC23,Cennik!$A$4:$B137, 2, FALSE()) * AD23 + VLOOKUP(AE23,Cennik!$A$4:$B137, 2, FALSE()) * AF23 + VLOOKUP(AG23,Cennik!$A$4:$B137, 2, FALSE()) * AH23 + VLOOKUP(AI23,Cennik!$A$4:$B137, 2, FALSE()) * AJ23 + VLOOKUP(AK23,Cennik!$A$4:$B137, 2, FALSE()) * AL23,"Brak wartości")</f>
        <v>Brak wartości</v>
      </c>
      <c r="E23" s="1066" t="str">
        <f>IFERROR(VLOOKUP(O23,Cennik!$A$4:$B137, 2, FALSE()) * P23 + VLOOKUP(Q23,Cennik!$A$4:$B137, 2, FALSE()) * R23 + VLOOKUP(S23,Cennik!$A$4:$B137, 2, FALSE()) * T23 + VLOOKUP(U23,Cennik!$A$4:$B137, 2, FALSE()) * V23 + VLOOKUP(W23,Cennik!$A$4:$B137, 2, FALSE()) * X23 + VLOOKUP(Y23,Cennik!$A$4:$B137, 2, FALSE()) * Z23 + VLOOKUP(AA23,Cennik!$A$4:$B137, 2, FALSE()) * AB23 + VLOOKUP(AC23,Cennik!$A$4:$B137, 2, FALSE()) * AD23 + VLOOKUP(AE23,Cennik!$A$4:$B137, 2, FALSE()) * AF23 + VLOOKUP(AG23,Cennik!$A$4:$B137, 2, FALSE()) * AH23 + VLOOKUP(AI23,Cennik!$A$4:$B137, 2, FALSE()) * AJ23 + VLOOKUP(AK23,Cennik!$A$4:$B137, 2, FALSE()) * AL23 + VLOOKUP("Stamina",Cennik!$A$4:$B137,2,FALSE()) * K23,"Brak wartości")</f>
        <v>Brak wartości</v>
      </c>
      <c r="F23" s="681" t="s">
        <v>13674</v>
      </c>
      <c r="G23" s="680" t="s">
        <v>4546</v>
      </c>
      <c r="H23" s="680"/>
      <c r="I23" s="680">
        <v>1</v>
      </c>
      <c r="J23" s="18">
        <v>5</v>
      </c>
      <c r="K23" s="5">
        <v>100</v>
      </c>
      <c r="L23" s="5">
        <v>3</v>
      </c>
      <c r="M23" s="5">
        <v>1</v>
      </c>
      <c r="N23" s="1067" t="s">
        <v>12708</v>
      </c>
      <c r="O23" s="184" t="s">
        <v>7665</v>
      </c>
      <c r="P23" s="184">
        <v>1</v>
      </c>
      <c r="Q23" s="677" t="s">
        <v>416</v>
      </c>
      <c r="R23" s="677">
        <v>3</v>
      </c>
      <c r="S23" s="675" t="s">
        <v>8137</v>
      </c>
      <c r="T23" s="675">
        <v>5</v>
      </c>
      <c r="U23" s="674" t="s">
        <v>386</v>
      </c>
      <c r="V23" s="674">
        <v>15</v>
      </c>
      <c r="W23" s="672" t="s">
        <v>40</v>
      </c>
      <c r="X23" s="672"/>
      <c r="Y23" s="678" t="s">
        <v>40</v>
      </c>
      <c r="Z23" s="678"/>
      <c r="AA23" s="679" t="s">
        <v>40</v>
      </c>
      <c r="AB23" s="679"/>
      <c r="AC23" s="680" t="s">
        <v>40</v>
      </c>
      <c r="AD23" s="680"/>
      <c r="AE23" s="681" t="s">
        <v>40</v>
      </c>
      <c r="AF23" s="681"/>
      <c r="AG23" s="18" t="s">
        <v>40</v>
      </c>
      <c r="AH23" s="18"/>
      <c r="AI23" s="184" t="s">
        <v>40</v>
      </c>
      <c r="AJ23" s="184"/>
      <c r="AK23" s="677" t="s">
        <v>40</v>
      </c>
      <c r="AL23" s="677"/>
    </row>
    <row r="24" spans="1:38" ht="12.75">
      <c r="A24" s="359" t="s">
        <v>3222</v>
      </c>
      <c r="B24" s="793" t="s">
        <v>7582</v>
      </c>
      <c r="C24" s="681">
        <v>3</v>
      </c>
      <c r="D24" s="1065" t="str">
        <f>IFERROR(VLOOKUP(O24,Cennik!$A$4:$B137, 2, FALSE()) * P24 + VLOOKUP(Q24,Cennik!$A$4:$B137, 2, FALSE()) * R24 + VLOOKUP(S24,Cennik!$A$4:$B137, 2, FALSE()) * T24 + VLOOKUP(U24,Cennik!$A$4:$B137, 2, FALSE()) * V24 + VLOOKUP(W24,Cennik!$A$4:$B137, 2, FALSE()) * X24 + VLOOKUP(Y24,Cennik!$A$4:$B137, 2, FALSE()) * Z24 + VLOOKUP(AA24,Cennik!$A$4:$B137, 2, FALSE()) * AB24 + VLOOKUP(AC24,Cennik!$A$4:$B137, 2, FALSE()) * AD24 + VLOOKUP(AE24,Cennik!$A$4:$B137, 2, FALSE()) * AF24 + VLOOKUP(AG24,Cennik!$A$4:$B137, 2, FALSE()) * AH24 + VLOOKUP(AI24,Cennik!$A$4:$B137, 2, FALSE()) * AJ24 + VLOOKUP(AK24,Cennik!$A$4:$B137, 2, FALSE()) * AL24,"Brak wartości")</f>
        <v>Brak wartości</v>
      </c>
      <c r="E24" s="1066" t="str">
        <f>IFERROR(VLOOKUP(O24,Cennik!$A$4:$B137, 2, FALSE()) * P24 + VLOOKUP(Q24,Cennik!$A$4:$B137, 2, FALSE()) * R24 + VLOOKUP(S24,Cennik!$A$4:$B137, 2, FALSE()) * T24 + VLOOKUP(U24,Cennik!$A$4:$B137, 2, FALSE()) * V24 + VLOOKUP(W24,Cennik!$A$4:$B137, 2, FALSE()) * X24 + VLOOKUP(Y24,Cennik!$A$4:$B137, 2, FALSE()) * Z24 + VLOOKUP(AA24,Cennik!$A$4:$B137, 2, FALSE()) * AB24 + VLOOKUP(AC24,Cennik!$A$4:$B137, 2, FALSE()) * AD24 + VLOOKUP(AE24,Cennik!$A$4:$B137, 2, FALSE()) * AF24 + VLOOKUP(AG24,Cennik!$A$4:$B137, 2, FALSE()) * AH24 + VLOOKUP(AI24,Cennik!$A$4:$B137, 2, FALSE()) * AJ24 + VLOOKUP(AK24,Cennik!$A$4:$B137, 2, FALSE()) * AL24 + VLOOKUP("Stamina",Cennik!$A$4:$B137,2,FALSE()) * K24,"Brak wartości")</f>
        <v>Brak wartości</v>
      </c>
      <c r="F24" s="681" t="s">
        <v>13675</v>
      </c>
      <c r="G24" s="680" t="s">
        <v>4546</v>
      </c>
      <c r="H24" s="680"/>
      <c r="I24" s="680">
        <v>1</v>
      </c>
      <c r="J24" s="18">
        <v>5</v>
      </c>
      <c r="K24" s="5">
        <v>100</v>
      </c>
      <c r="L24" s="5">
        <v>3</v>
      </c>
      <c r="M24" s="5">
        <v>1</v>
      </c>
      <c r="N24" s="1067" t="s">
        <v>12708</v>
      </c>
      <c r="O24" s="184" t="s">
        <v>7665</v>
      </c>
      <c r="P24" s="184">
        <v>1</v>
      </c>
      <c r="Q24" s="677" t="s">
        <v>416</v>
      </c>
      <c r="R24" s="677">
        <v>3</v>
      </c>
      <c r="S24" s="675" t="s">
        <v>8137</v>
      </c>
      <c r="T24" s="675">
        <v>5</v>
      </c>
      <c r="U24" s="674" t="s">
        <v>587</v>
      </c>
      <c r="V24" s="674">
        <v>12</v>
      </c>
      <c r="W24" s="672" t="s">
        <v>396</v>
      </c>
      <c r="X24" s="672">
        <v>4</v>
      </c>
      <c r="Y24" s="678" t="s">
        <v>40</v>
      </c>
      <c r="Z24" s="678"/>
      <c r="AA24" s="679" t="s">
        <v>40</v>
      </c>
      <c r="AB24" s="679"/>
      <c r="AC24" s="680" t="s">
        <v>40</v>
      </c>
      <c r="AD24" s="680"/>
      <c r="AE24" s="681" t="s">
        <v>40</v>
      </c>
      <c r="AF24" s="681"/>
      <c r="AG24" s="18" t="s">
        <v>40</v>
      </c>
      <c r="AH24" s="18"/>
      <c r="AI24" s="184" t="s">
        <v>40</v>
      </c>
      <c r="AJ24" s="184"/>
      <c r="AK24" s="677" t="s">
        <v>40</v>
      </c>
      <c r="AL24" s="677"/>
    </row>
    <row r="25" spans="1:38" ht="12.75">
      <c r="A25" s="359" t="s">
        <v>3222</v>
      </c>
      <c r="B25" s="793" t="s">
        <v>7586</v>
      </c>
      <c r="C25" s="681">
        <v>3</v>
      </c>
      <c r="D25" s="1065" t="str">
        <f>IFERROR(VLOOKUP(O25,Cennik!$A$4:$B137, 2, FALSE()) * P25 + VLOOKUP(Q25,Cennik!$A$4:$B137, 2, FALSE()) * R25 + VLOOKUP(S25,Cennik!$A$4:$B137, 2, FALSE()) * T25 + VLOOKUP(U25,Cennik!$A$4:$B137, 2, FALSE()) * V25 + VLOOKUP(W25,Cennik!$A$4:$B137, 2, FALSE()) * X25 + VLOOKUP(Y25,Cennik!$A$4:$B137, 2, FALSE()) * Z25 + VLOOKUP(AA25,Cennik!$A$4:$B137, 2, FALSE()) * AB25 + VLOOKUP(AC25,Cennik!$A$4:$B137, 2, FALSE()) * AD25 + VLOOKUP(AE25,Cennik!$A$4:$B137, 2, FALSE()) * AF25 + VLOOKUP(AG25,Cennik!$A$4:$B137, 2, FALSE()) * AH25 + VLOOKUP(AI25,Cennik!$A$4:$B137, 2, FALSE()) * AJ25 + VLOOKUP(AK25,Cennik!$A$4:$B137, 2, FALSE()) * AL25,"Brak wartości")</f>
        <v>Brak wartości</v>
      </c>
      <c r="E25" s="1066" t="str">
        <f>IFERROR(VLOOKUP(O25,Cennik!$A$4:$B137, 2, FALSE()) * P25 + VLOOKUP(Q25,Cennik!$A$4:$B137, 2, FALSE()) * R25 + VLOOKUP(S25,Cennik!$A$4:$B137, 2, FALSE()) * T25 + VLOOKUP(U25,Cennik!$A$4:$B137, 2, FALSE()) * V25 + VLOOKUP(W25,Cennik!$A$4:$B137, 2, FALSE()) * X25 + VLOOKUP(Y25,Cennik!$A$4:$B137, 2, FALSE()) * Z25 + VLOOKUP(AA25,Cennik!$A$4:$B137, 2, FALSE()) * AB25 + VLOOKUP(AC25,Cennik!$A$4:$B137, 2, FALSE()) * AD25 + VLOOKUP(AE25,Cennik!$A$4:$B137, 2, FALSE()) * AF25 + VLOOKUP(AG25,Cennik!$A$4:$B137, 2, FALSE()) * AH25 + VLOOKUP(AI25,Cennik!$A$4:$B137, 2, FALSE()) * AJ25 + VLOOKUP(AK25,Cennik!$A$4:$B137, 2, FALSE()) * AL25 + VLOOKUP("Stamina",Cennik!$A$4:$B137,2,FALSE()) * K25,"Brak wartości")</f>
        <v>Brak wartości</v>
      </c>
      <c r="F25" s="681" t="s">
        <v>13676</v>
      </c>
      <c r="G25" s="680" t="s">
        <v>4546</v>
      </c>
      <c r="H25" s="680"/>
      <c r="I25" s="680">
        <v>1</v>
      </c>
      <c r="J25" s="18">
        <v>5</v>
      </c>
      <c r="K25" s="5">
        <v>100</v>
      </c>
      <c r="L25" s="5">
        <v>3</v>
      </c>
      <c r="M25" s="5">
        <v>1</v>
      </c>
      <c r="N25" s="1067" t="s">
        <v>12708</v>
      </c>
      <c r="O25" s="184" t="s">
        <v>7665</v>
      </c>
      <c r="P25" s="184">
        <v>1</v>
      </c>
      <c r="Q25" s="677" t="s">
        <v>11884</v>
      </c>
      <c r="R25" s="677">
        <v>3</v>
      </c>
      <c r="S25" s="675" t="s">
        <v>1088</v>
      </c>
      <c r="T25" s="675">
        <v>5</v>
      </c>
      <c r="U25" s="674" t="s">
        <v>595</v>
      </c>
      <c r="V25" s="674">
        <v>12</v>
      </c>
      <c r="W25" s="672" t="s">
        <v>40</v>
      </c>
      <c r="X25" s="672"/>
      <c r="Y25" s="678" t="s">
        <v>40</v>
      </c>
      <c r="Z25" s="678"/>
      <c r="AA25" s="679" t="s">
        <v>40</v>
      </c>
      <c r="AB25" s="679"/>
      <c r="AC25" s="680" t="s">
        <v>40</v>
      </c>
      <c r="AD25" s="680"/>
      <c r="AE25" s="681" t="s">
        <v>40</v>
      </c>
      <c r="AF25" s="681"/>
      <c r="AG25" s="18" t="s">
        <v>40</v>
      </c>
      <c r="AH25" s="18"/>
      <c r="AI25" s="184" t="s">
        <v>40</v>
      </c>
      <c r="AJ25" s="184"/>
      <c r="AK25" s="677" t="s">
        <v>40</v>
      </c>
      <c r="AL25" s="677"/>
    </row>
    <row r="26" spans="1:38" ht="12.75">
      <c r="A26" s="359" t="s">
        <v>3222</v>
      </c>
      <c r="B26" s="793" t="s">
        <v>7590</v>
      </c>
      <c r="C26" s="681">
        <v>3</v>
      </c>
      <c r="D26" s="1065" t="str">
        <f>IFERROR(VLOOKUP(O26,Cennik!$A$4:$B137, 2, FALSE()) * P26 + VLOOKUP(Q26,Cennik!$A$4:$B137, 2, FALSE()) * R26 + VLOOKUP(S26,Cennik!$A$4:$B137, 2, FALSE()) * T26 + VLOOKUP(U26,Cennik!$A$4:$B137, 2, FALSE()) * V26 + VLOOKUP(W26,Cennik!$A$4:$B137, 2, FALSE()) * X26 + VLOOKUP(Y26,Cennik!$A$4:$B137, 2, FALSE()) * Z26 + VLOOKUP(AA26,Cennik!$A$4:$B137, 2, FALSE()) * AB26 + VLOOKUP(AC26,Cennik!$A$4:$B137, 2, FALSE()) * AD26 + VLOOKUP(AE26,Cennik!$A$4:$B137, 2, FALSE()) * AF26 + VLOOKUP(AG26,Cennik!$A$4:$B137, 2, FALSE()) * AH26 + VLOOKUP(AI26,Cennik!$A$4:$B137, 2, FALSE()) * AJ26 + VLOOKUP(AK26,Cennik!$A$4:$B137, 2, FALSE()) * AL26,"Brak wartości")</f>
        <v>Brak wartości</v>
      </c>
      <c r="E26" s="1066" t="str">
        <f>IFERROR(VLOOKUP(O26,Cennik!$A$4:$B137, 2, FALSE()) * P26 + VLOOKUP(Q26,Cennik!$A$4:$B137, 2, FALSE()) * R26 + VLOOKUP(S26,Cennik!$A$4:$B137, 2, FALSE()) * T26 + VLOOKUP(U26,Cennik!$A$4:$B137, 2, FALSE()) * V26 + VLOOKUP(W26,Cennik!$A$4:$B137, 2, FALSE()) * X26 + VLOOKUP(Y26,Cennik!$A$4:$B137, 2, FALSE()) * Z26 + VLOOKUP(AA26,Cennik!$A$4:$B137, 2, FALSE()) * AB26 + VLOOKUP(AC26,Cennik!$A$4:$B137, 2, FALSE()) * AD26 + VLOOKUP(AE26,Cennik!$A$4:$B137, 2, FALSE()) * AF26 + VLOOKUP(AG26,Cennik!$A$4:$B137, 2, FALSE()) * AH26 + VLOOKUP(AI26,Cennik!$A$4:$B137, 2, FALSE()) * AJ26 + VLOOKUP(AK26,Cennik!$A$4:$B137, 2, FALSE()) * AL26 + VLOOKUP("Stamina",Cennik!$A$4:$B137,2,FALSE()) * K26,"Brak wartości")</f>
        <v>Brak wartości</v>
      </c>
      <c r="F26" s="681" t="s">
        <v>13677</v>
      </c>
      <c r="G26" s="680" t="s">
        <v>4546</v>
      </c>
      <c r="H26" s="680"/>
      <c r="I26" s="680">
        <v>1</v>
      </c>
      <c r="J26" s="18">
        <v>5</v>
      </c>
      <c r="K26" s="5">
        <v>100</v>
      </c>
      <c r="L26" s="5">
        <v>3</v>
      </c>
      <c r="M26" s="5">
        <v>1</v>
      </c>
      <c r="N26" s="1067" t="s">
        <v>12708</v>
      </c>
      <c r="O26" s="184" t="s">
        <v>7665</v>
      </c>
      <c r="P26" s="184">
        <v>1</v>
      </c>
      <c r="Q26" s="677" t="s">
        <v>416</v>
      </c>
      <c r="R26" s="677">
        <v>3</v>
      </c>
      <c r="S26" s="675" t="s">
        <v>8137</v>
      </c>
      <c r="T26" s="675">
        <v>5</v>
      </c>
      <c r="U26" s="674" t="s">
        <v>1038</v>
      </c>
      <c r="V26" s="674">
        <v>12</v>
      </c>
      <c r="W26" s="672" t="s">
        <v>40</v>
      </c>
      <c r="X26" s="672"/>
      <c r="Y26" s="678" t="s">
        <v>40</v>
      </c>
      <c r="Z26" s="678"/>
      <c r="AA26" s="679" t="s">
        <v>40</v>
      </c>
      <c r="AB26" s="679"/>
      <c r="AC26" s="680" t="s">
        <v>40</v>
      </c>
      <c r="AD26" s="680"/>
      <c r="AE26" s="681" t="s">
        <v>40</v>
      </c>
      <c r="AF26" s="681"/>
      <c r="AG26" s="18" t="s">
        <v>40</v>
      </c>
      <c r="AH26" s="18"/>
      <c r="AI26" s="184" t="s">
        <v>40</v>
      </c>
      <c r="AJ26" s="184"/>
      <c r="AK26" s="677" t="s">
        <v>40</v>
      </c>
      <c r="AL26" s="677"/>
    </row>
    <row r="27" spans="1:38" ht="12.75">
      <c r="A27" s="359" t="s">
        <v>3222</v>
      </c>
      <c r="B27" s="1068" t="s">
        <v>7594</v>
      </c>
      <c r="C27" s="681">
        <v>4</v>
      </c>
      <c r="D27" s="1065" t="str">
        <f>IFERROR(VLOOKUP(O27,Cennik!$A$4:$B137, 2, FALSE()) * P27 + VLOOKUP(Q27,Cennik!$A$4:$B137, 2, FALSE()) * R27 + VLOOKUP(S27,Cennik!$A$4:$B137, 2, FALSE()) * T27 + VLOOKUP(U27,Cennik!$A$4:$B137, 2, FALSE()) * V27 + VLOOKUP(W27,Cennik!$A$4:$B137, 2, FALSE()) * X27 + VLOOKUP(Y27,Cennik!$A$4:$B137, 2, FALSE()) * Z27 + VLOOKUP(AA27,Cennik!$A$4:$B137, 2, FALSE()) * AB27 + VLOOKUP(AC27,Cennik!$A$4:$B137, 2, FALSE()) * AD27 + VLOOKUP(AE27,Cennik!$A$4:$B137, 2, FALSE()) * AF27 + VLOOKUP(AG27,Cennik!$A$4:$B137, 2, FALSE()) * AH27 + VLOOKUP(AI27,Cennik!$A$4:$B137, 2, FALSE()) * AJ27 + VLOOKUP(AK27,Cennik!$A$4:$B137, 2, FALSE()) * AL27,"Brak wartości")</f>
        <v>Brak wartości</v>
      </c>
      <c r="E27" s="1066" t="str">
        <f>IFERROR(VLOOKUP(O27,Cennik!$A$4:$B137, 2, FALSE()) * P27 + VLOOKUP(Q27,Cennik!$A$4:$B137, 2, FALSE()) * R27 + VLOOKUP(S27,Cennik!$A$4:$B137, 2, FALSE()) * T27 + VLOOKUP(U27,Cennik!$A$4:$B137, 2, FALSE()) * V27 + VLOOKUP(W27,Cennik!$A$4:$B137, 2, FALSE()) * X27 + VLOOKUP(Y27,Cennik!$A$4:$B137, 2, FALSE()) * Z27 + VLOOKUP(AA27,Cennik!$A$4:$B137, 2, FALSE()) * AB27 + VLOOKUP(AC27,Cennik!$A$4:$B137, 2, FALSE()) * AD27 + VLOOKUP(AE27,Cennik!$A$4:$B137, 2, FALSE()) * AF27 + VLOOKUP(AG27,Cennik!$A$4:$B137, 2, FALSE()) * AH27 + VLOOKUP(AI27,Cennik!$A$4:$B137, 2, FALSE()) * AJ27 + VLOOKUP(AK27,Cennik!$A$4:$B137, 2, FALSE()) * AL27 + VLOOKUP("Stamina",Cennik!$A$4:$B137,2,FALSE()) * K27,"Brak wartości")</f>
        <v>Brak wartości</v>
      </c>
      <c r="F27" s="681" t="s">
        <v>13678</v>
      </c>
      <c r="G27" s="680" t="s">
        <v>4546</v>
      </c>
      <c r="H27" s="680"/>
      <c r="I27" s="680">
        <v>1</v>
      </c>
      <c r="J27" s="18">
        <v>5</v>
      </c>
      <c r="K27" s="5">
        <v>100</v>
      </c>
      <c r="L27" s="5">
        <v>4</v>
      </c>
      <c r="M27" s="5">
        <v>1</v>
      </c>
      <c r="N27" s="1067" t="s">
        <v>12708</v>
      </c>
      <c r="O27" s="184" t="s">
        <v>7665</v>
      </c>
      <c r="P27" s="184">
        <v>1</v>
      </c>
      <c r="Q27" s="677" t="s">
        <v>11884</v>
      </c>
      <c r="R27" s="677">
        <v>5</v>
      </c>
      <c r="S27" s="675" t="s">
        <v>1088</v>
      </c>
      <c r="T27" s="675">
        <v>10</v>
      </c>
      <c r="U27" s="674" t="s">
        <v>854</v>
      </c>
      <c r="V27" s="674">
        <v>3</v>
      </c>
      <c r="W27" s="672" t="s">
        <v>625</v>
      </c>
      <c r="X27" s="672">
        <v>4</v>
      </c>
      <c r="Y27" s="678" t="s">
        <v>40</v>
      </c>
      <c r="Z27" s="678"/>
      <c r="AA27" s="679" t="s">
        <v>40</v>
      </c>
      <c r="AB27" s="679"/>
      <c r="AC27" s="680" t="s">
        <v>40</v>
      </c>
      <c r="AD27" s="680"/>
      <c r="AE27" s="681" t="s">
        <v>40</v>
      </c>
      <c r="AF27" s="681"/>
      <c r="AG27" s="18" t="s">
        <v>40</v>
      </c>
      <c r="AH27" s="18"/>
      <c r="AI27" s="184" t="s">
        <v>40</v>
      </c>
      <c r="AJ27" s="184"/>
      <c r="AK27" s="677" t="s">
        <v>40</v>
      </c>
      <c r="AL27" s="677"/>
    </row>
    <row r="28" spans="1:38" ht="12.75">
      <c r="A28" s="359" t="s">
        <v>3222</v>
      </c>
      <c r="B28" s="1068" t="s">
        <v>7598</v>
      </c>
      <c r="C28" s="681">
        <v>4</v>
      </c>
      <c r="D28" s="1065" t="str">
        <f>IFERROR(VLOOKUP(O28,Cennik!$A$4:$B137, 2, FALSE()) * P28 + VLOOKUP(Q28,Cennik!$A$4:$B137, 2, FALSE()) * R28 + VLOOKUP(S28,Cennik!$A$4:$B137, 2, FALSE()) * T28 + VLOOKUP(U28,Cennik!$A$4:$B137, 2, FALSE()) * V28 + VLOOKUP(W28,Cennik!$A$4:$B137, 2, FALSE()) * X28 + VLOOKUP(Y28,Cennik!$A$4:$B137, 2, FALSE()) * Z28 + VLOOKUP(AA28,Cennik!$A$4:$B137, 2, FALSE()) * AB28 + VLOOKUP(AC28,Cennik!$A$4:$B137, 2, FALSE()) * AD28 + VLOOKUP(AE28,Cennik!$A$4:$B137, 2, FALSE()) * AF28 + VLOOKUP(AG28,Cennik!$A$4:$B137, 2, FALSE()) * AH28 + VLOOKUP(AI28,Cennik!$A$4:$B137, 2, FALSE()) * AJ28 + VLOOKUP(AK28,Cennik!$A$4:$B137, 2, FALSE()) * AL28,"Brak wartości")</f>
        <v>Brak wartości</v>
      </c>
      <c r="E28" s="1066" t="str">
        <f>IFERROR(VLOOKUP(O28,Cennik!$A$4:$B137, 2, FALSE()) * P28 + VLOOKUP(Q28,Cennik!$A$4:$B137, 2, FALSE()) * R28 + VLOOKUP(S28,Cennik!$A$4:$B137, 2, FALSE()) * T28 + VLOOKUP(U28,Cennik!$A$4:$B137, 2, FALSE()) * V28 + VLOOKUP(W28,Cennik!$A$4:$B137, 2, FALSE()) * X28 + VLOOKUP(Y28,Cennik!$A$4:$B137, 2, FALSE()) * Z28 + VLOOKUP(AA28,Cennik!$A$4:$B137, 2, FALSE()) * AB28 + VLOOKUP(AC28,Cennik!$A$4:$B137, 2, FALSE()) * AD28 + VLOOKUP(AE28,Cennik!$A$4:$B137, 2, FALSE()) * AF28 + VLOOKUP(AG28,Cennik!$A$4:$B137, 2, FALSE()) * AH28 + VLOOKUP(AI28,Cennik!$A$4:$B137, 2, FALSE()) * AJ28 + VLOOKUP(AK28,Cennik!$A$4:$B137, 2, FALSE()) * AL28 + VLOOKUP("Stamina",Cennik!$A$4:$B137,2,FALSE()) * K28,"Brak wartości")</f>
        <v>Brak wartości</v>
      </c>
      <c r="F28" s="681" t="s">
        <v>13679</v>
      </c>
      <c r="G28" s="680" t="s">
        <v>4546</v>
      </c>
      <c r="H28" s="680"/>
      <c r="I28" s="680">
        <v>1</v>
      </c>
      <c r="J28" s="18">
        <v>5</v>
      </c>
      <c r="K28" s="5">
        <v>100</v>
      </c>
      <c r="L28" s="5">
        <v>4</v>
      </c>
      <c r="M28" s="5">
        <v>1</v>
      </c>
      <c r="N28" s="1067" t="s">
        <v>12708</v>
      </c>
      <c r="O28" s="184" t="s">
        <v>7665</v>
      </c>
      <c r="P28" s="184">
        <v>1</v>
      </c>
      <c r="Q28" s="677" t="s">
        <v>416</v>
      </c>
      <c r="R28" s="677">
        <v>5</v>
      </c>
      <c r="S28" s="675" t="s">
        <v>8137</v>
      </c>
      <c r="T28" s="675">
        <v>10</v>
      </c>
      <c r="U28" s="674" t="s">
        <v>396</v>
      </c>
      <c r="V28" s="674">
        <v>8</v>
      </c>
      <c r="W28" s="672" t="s">
        <v>625</v>
      </c>
      <c r="X28" s="672">
        <v>4</v>
      </c>
      <c r="Y28" s="678" t="s">
        <v>40</v>
      </c>
      <c r="Z28" s="678"/>
      <c r="AA28" s="679" t="s">
        <v>40</v>
      </c>
      <c r="AB28" s="679"/>
      <c r="AC28" s="680" t="s">
        <v>40</v>
      </c>
      <c r="AD28" s="680"/>
      <c r="AE28" s="681" t="s">
        <v>40</v>
      </c>
      <c r="AF28" s="681"/>
      <c r="AG28" s="18" t="s">
        <v>40</v>
      </c>
      <c r="AH28" s="18"/>
      <c r="AI28" s="184" t="s">
        <v>40</v>
      </c>
      <c r="AJ28" s="184"/>
      <c r="AK28" s="677" t="s">
        <v>40</v>
      </c>
      <c r="AL28" s="677"/>
    </row>
    <row r="29" spans="1:38" ht="12.75">
      <c r="A29" s="359" t="s">
        <v>3222</v>
      </c>
      <c r="B29" s="1068" t="s">
        <v>7602</v>
      </c>
      <c r="C29" s="681">
        <v>4</v>
      </c>
      <c r="D29" s="1065" t="str">
        <f>IFERROR(VLOOKUP(O29,Cennik!$A$4:$B137, 2, FALSE()) * P29 + VLOOKUP(Q29,Cennik!$A$4:$B137, 2, FALSE()) * R29 + VLOOKUP(S29,Cennik!$A$4:$B137, 2, FALSE()) * T29 + VLOOKUP(U29,Cennik!$A$4:$B137, 2, FALSE()) * V29 + VLOOKUP(W29,Cennik!$A$4:$B137, 2, FALSE()) * X29 + VLOOKUP(Y29,Cennik!$A$4:$B137, 2, FALSE()) * Z29 + VLOOKUP(AA29,Cennik!$A$4:$B137, 2, FALSE()) * AB29 + VLOOKUP(AC29,Cennik!$A$4:$B137, 2, FALSE()) * AD29 + VLOOKUP(AE29,Cennik!$A$4:$B137, 2, FALSE()) * AF29 + VLOOKUP(AG29,Cennik!$A$4:$B137, 2, FALSE()) * AH29 + VLOOKUP(AI29,Cennik!$A$4:$B137, 2, FALSE()) * AJ29 + VLOOKUP(AK29,Cennik!$A$4:$B137, 2, FALSE()) * AL29,"Brak wartości")</f>
        <v>Brak wartości</v>
      </c>
      <c r="E29" s="1066" t="str">
        <f>IFERROR(VLOOKUP(O29,Cennik!$A$4:$B137, 2, FALSE()) * P29 + VLOOKUP(Q29,Cennik!$A$4:$B137, 2, FALSE()) * R29 + VLOOKUP(S29,Cennik!$A$4:$B137, 2, FALSE()) * T29 + VLOOKUP(U29,Cennik!$A$4:$B137, 2, FALSE()) * V29 + VLOOKUP(W29,Cennik!$A$4:$B137, 2, FALSE()) * X29 + VLOOKUP(Y29,Cennik!$A$4:$B137, 2, FALSE()) * Z29 + VLOOKUP(AA29,Cennik!$A$4:$B137, 2, FALSE()) * AB29 + VLOOKUP(AC29,Cennik!$A$4:$B137, 2, FALSE()) * AD29 + VLOOKUP(AE29,Cennik!$A$4:$B137, 2, FALSE()) * AF29 + VLOOKUP(AG29,Cennik!$A$4:$B137, 2, FALSE()) * AH29 + VLOOKUP(AI29,Cennik!$A$4:$B137, 2, FALSE()) * AJ29 + VLOOKUP(AK29,Cennik!$A$4:$B137, 2, FALSE()) * AL29 + VLOOKUP("Stamina",Cennik!$A$4:$B137,2,FALSE()) * K29,"Brak wartości")</f>
        <v>Brak wartości</v>
      </c>
      <c r="F29" s="681" t="s">
        <v>13680</v>
      </c>
      <c r="G29" s="680" t="s">
        <v>4546</v>
      </c>
      <c r="H29" s="680"/>
      <c r="I29" s="680">
        <v>1</v>
      </c>
      <c r="J29" s="18">
        <v>5</v>
      </c>
      <c r="K29" s="5">
        <v>100</v>
      </c>
      <c r="L29" s="5">
        <v>4</v>
      </c>
      <c r="M29" s="5">
        <v>1</v>
      </c>
      <c r="N29" s="1067" t="s">
        <v>12708</v>
      </c>
      <c r="O29" s="184" t="s">
        <v>7665</v>
      </c>
      <c r="P29" s="184">
        <v>1</v>
      </c>
      <c r="Q29" s="677" t="s">
        <v>416</v>
      </c>
      <c r="R29" s="677">
        <v>5</v>
      </c>
      <c r="S29" s="675" t="s">
        <v>8137</v>
      </c>
      <c r="T29" s="675">
        <v>10</v>
      </c>
      <c r="U29" s="674" t="s">
        <v>396</v>
      </c>
      <c r="V29" s="674">
        <v>8</v>
      </c>
      <c r="W29" s="672" t="s">
        <v>625</v>
      </c>
      <c r="X29" s="672">
        <v>4</v>
      </c>
      <c r="Y29" s="678" t="s">
        <v>40</v>
      </c>
      <c r="Z29" s="678"/>
      <c r="AA29" s="679" t="s">
        <v>40</v>
      </c>
      <c r="AB29" s="679"/>
      <c r="AC29" s="680" t="s">
        <v>40</v>
      </c>
      <c r="AD29" s="680"/>
      <c r="AE29" s="681" t="s">
        <v>40</v>
      </c>
      <c r="AF29" s="681"/>
      <c r="AG29" s="18" t="s">
        <v>40</v>
      </c>
      <c r="AH29" s="18"/>
      <c r="AI29" s="184" t="s">
        <v>40</v>
      </c>
      <c r="AJ29" s="184"/>
      <c r="AK29" s="677" t="s">
        <v>40</v>
      </c>
      <c r="AL29" s="677"/>
    </row>
    <row r="30" spans="1:38" ht="12.75">
      <c r="A30" s="359" t="s">
        <v>3222</v>
      </c>
      <c r="B30" s="1068" t="s">
        <v>7606</v>
      </c>
      <c r="C30" s="681">
        <v>4</v>
      </c>
      <c r="D30" s="1065" t="str">
        <f>IFERROR(VLOOKUP(O30,Cennik!$A$4:$B137, 2, FALSE()) * P30 + VLOOKUP(Q30,Cennik!$A$4:$B137, 2, FALSE()) * R30 + VLOOKUP(S30,Cennik!$A$4:$B137, 2, FALSE()) * T30 + VLOOKUP(U30,Cennik!$A$4:$B137, 2, FALSE()) * V30 + VLOOKUP(W30,Cennik!$A$4:$B137, 2, FALSE()) * X30 + VLOOKUP(Y30,Cennik!$A$4:$B137, 2, FALSE()) * Z30 + VLOOKUP(AA30,Cennik!$A$4:$B137, 2, FALSE()) * AB30 + VLOOKUP(AC30,Cennik!$A$4:$B137, 2, FALSE()) * AD30 + VLOOKUP(AE30,Cennik!$A$4:$B137, 2, FALSE()) * AF30 + VLOOKUP(AG30,Cennik!$A$4:$B137, 2, FALSE()) * AH30 + VLOOKUP(AI30,Cennik!$A$4:$B137, 2, FALSE()) * AJ30 + VLOOKUP(AK30,Cennik!$A$4:$B137, 2, FALSE()) * AL30,"Brak wartości")</f>
        <v>Brak wartości</v>
      </c>
      <c r="E30" s="1066" t="str">
        <f>IFERROR(VLOOKUP(O30,Cennik!$A$4:$B137, 2, FALSE()) * P30 + VLOOKUP(Q30,Cennik!$A$4:$B137, 2, FALSE()) * R30 + VLOOKUP(S30,Cennik!$A$4:$B137, 2, FALSE()) * T30 + VLOOKUP(U30,Cennik!$A$4:$B137, 2, FALSE()) * V30 + VLOOKUP(W30,Cennik!$A$4:$B137, 2, FALSE()) * X30 + VLOOKUP(Y30,Cennik!$A$4:$B137, 2, FALSE()) * Z30 + VLOOKUP(AA30,Cennik!$A$4:$B137, 2, FALSE()) * AB30 + VLOOKUP(AC30,Cennik!$A$4:$B137, 2, FALSE()) * AD30 + VLOOKUP(AE30,Cennik!$A$4:$B137, 2, FALSE()) * AF30 + VLOOKUP(AG30,Cennik!$A$4:$B137, 2, FALSE()) * AH30 + VLOOKUP(AI30,Cennik!$A$4:$B137, 2, FALSE()) * AJ30 + VLOOKUP(AK30,Cennik!$A$4:$B137, 2, FALSE()) * AL30 + VLOOKUP("Stamina",Cennik!$A$4:$B137,2,FALSE()) * K30,"Brak wartości")</f>
        <v>Brak wartości</v>
      </c>
      <c r="F30" s="681" t="s">
        <v>13681</v>
      </c>
      <c r="G30" s="680" t="s">
        <v>4546</v>
      </c>
      <c r="H30" s="680"/>
      <c r="I30" s="680">
        <v>1</v>
      </c>
      <c r="J30" s="18">
        <v>5</v>
      </c>
      <c r="K30" s="5">
        <v>100</v>
      </c>
      <c r="L30" s="5">
        <v>4</v>
      </c>
      <c r="M30" s="5">
        <v>1</v>
      </c>
      <c r="N30" s="1067" t="s">
        <v>12708</v>
      </c>
      <c r="O30" s="184" t="s">
        <v>7665</v>
      </c>
      <c r="P30" s="184">
        <v>1</v>
      </c>
      <c r="Q30" s="677" t="s">
        <v>416</v>
      </c>
      <c r="R30" s="677">
        <v>5</v>
      </c>
      <c r="S30" s="675" t="s">
        <v>8137</v>
      </c>
      <c r="T30" s="675">
        <v>10</v>
      </c>
      <c r="U30" s="674" t="s">
        <v>396</v>
      </c>
      <c r="V30" s="674">
        <v>8</v>
      </c>
      <c r="W30" s="672" t="s">
        <v>625</v>
      </c>
      <c r="X30" s="672">
        <v>4</v>
      </c>
      <c r="Y30" s="678" t="s">
        <v>40</v>
      </c>
      <c r="Z30" s="678"/>
      <c r="AA30" s="679" t="s">
        <v>40</v>
      </c>
      <c r="AB30" s="679"/>
      <c r="AC30" s="680" t="s">
        <v>40</v>
      </c>
      <c r="AD30" s="680"/>
      <c r="AE30" s="681" t="s">
        <v>40</v>
      </c>
      <c r="AF30" s="681"/>
      <c r="AG30" s="18" t="s">
        <v>40</v>
      </c>
      <c r="AH30" s="18"/>
      <c r="AI30" s="184" t="s">
        <v>40</v>
      </c>
      <c r="AJ30" s="184"/>
      <c r="AK30" s="677" t="s">
        <v>40</v>
      </c>
      <c r="AL30" s="677"/>
    </row>
    <row r="31" spans="1:38" ht="12.75">
      <c r="A31" s="359" t="s">
        <v>3222</v>
      </c>
      <c r="B31" s="1068" t="s">
        <v>7610</v>
      </c>
      <c r="C31" s="681">
        <v>4</v>
      </c>
      <c r="D31" s="1065" t="str">
        <f>IFERROR(VLOOKUP(O31,Cennik!$A$4:$B137, 2, FALSE()) * P31 + VLOOKUP(Q31,Cennik!$A$4:$B137, 2, FALSE()) * R31 + VLOOKUP(S31,Cennik!$A$4:$B137, 2, FALSE()) * T31 + VLOOKUP(U31,Cennik!$A$4:$B137, 2, FALSE()) * V31 + VLOOKUP(W31,Cennik!$A$4:$B137, 2, FALSE()) * X31 + VLOOKUP(Y31,Cennik!$A$4:$B137, 2, FALSE()) * Z31 + VLOOKUP(AA31,Cennik!$A$4:$B137, 2, FALSE()) * AB31 + VLOOKUP(AC31,Cennik!$A$4:$B137, 2, FALSE()) * AD31 + VLOOKUP(AE31,Cennik!$A$4:$B137, 2, FALSE()) * AF31 + VLOOKUP(AG31,Cennik!$A$4:$B137, 2, FALSE()) * AH31 + VLOOKUP(AI31,Cennik!$A$4:$B137, 2, FALSE()) * AJ31 + VLOOKUP(AK31,Cennik!$A$4:$B137, 2, FALSE()) * AL31,"Brak wartości")</f>
        <v>Brak wartości</v>
      </c>
      <c r="E31" s="1066" t="str">
        <f>IFERROR(VLOOKUP(O31,Cennik!$A$4:$B137, 2, FALSE()) * P31 + VLOOKUP(Q31,Cennik!$A$4:$B137, 2, FALSE()) * R31 + VLOOKUP(S31,Cennik!$A$4:$B137, 2, FALSE()) * T31 + VLOOKUP(U31,Cennik!$A$4:$B137, 2, FALSE()) * V31 + VLOOKUP(W31,Cennik!$A$4:$B137, 2, FALSE()) * X31 + VLOOKUP(Y31,Cennik!$A$4:$B137, 2, FALSE()) * Z31 + VLOOKUP(AA31,Cennik!$A$4:$B137, 2, FALSE()) * AB31 + VLOOKUP(AC31,Cennik!$A$4:$B137, 2, FALSE()) * AD31 + VLOOKUP(AE31,Cennik!$A$4:$B137, 2, FALSE()) * AF31 + VLOOKUP(AG31,Cennik!$A$4:$B137, 2, FALSE()) * AH31 + VLOOKUP(AI31,Cennik!$A$4:$B137, 2, FALSE()) * AJ31 + VLOOKUP(AK31,Cennik!$A$4:$B137, 2, FALSE()) * AL31 + VLOOKUP("Stamina",Cennik!$A$4:$B137,2,FALSE()) * K31,"Brak wartości")</f>
        <v>Brak wartości</v>
      </c>
      <c r="F31" s="681" t="s">
        <v>13682</v>
      </c>
      <c r="G31" s="680" t="s">
        <v>4546</v>
      </c>
      <c r="H31" s="680"/>
      <c r="I31" s="680">
        <v>1</v>
      </c>
      <c r="J31" s="18">
        <v>5</v>
      </c>
      <c r="K31" s="5">
        <v>100</v>
      </c>
      <c r="L31" s="5">
        <v>4</v>
      </c>
      <c r="M31" s="5">
        <v>1</v>
      </c>
      <c r="N31" s="1067" t="s">
        <v>12708</v>
      </c>
      <c r="O31" s="184" t="s">
        <v>7665</v>
      </c>
      <c r="P31" s="184">
        <v>1</v>
      </c>
      <c r="Q31" s="677" t="s">
        <v>11884</v>
      </c>
      <c r="R31" s="677">
        <v>5</v>
      </c>
      <c r="S31" s="675" t="s">
        <v>1088</v>
      </c>
      <c r="T31" s="675">
        <v>10</v>
      </c>
      <c r="U31" s="674" t="s">
        <v>854</v>
      </c>
      <c r="V31" s="674">
        <v>2</v>
      </c>
      <c r="W31" s="672" t="s">
        <v>625</v>
      </c>
      <c r="X31" s="672">
        <v>4</v>
      </c>
      <c r="Y31" s="678" t="s">
        <v>40</v>
      </c>
      <c r="Z31" s="678"/>
      <c r="AA31" s="679" t="s">
        <v>40</v>
      </c>
      <c r="AB31" s="679"/>
      <c r="AC31" s="680" t="s">
        <v>40</v>
      </c>
      <c r="AD31" s="680"/>
      <c r="AE31" s="681" t="s">
        <v>40</v>
      </c>
      <c r="AF31" s="681"/>
      <c r="AG31" s="18" t="s">
        <v>40</v>
      </c>
      <c r="AH31" s="18"/>
      <c r="AI31" s="184" t="s">
        <v>40</v>
      </c>
      <c r="AJ31" s="184"/>
      <c r="AK31" s="677" t="s">
        <v>40</v>
      </c>
      <c r="AL31" s="677"/>
    </row>
    <row r="32" spans="1:38" ht="12.75">
      <c r="A32" s="359" t="s">
        <v>3222</v>
      </c>
      <c r="B32" s="1068" t="s">
        <v>7614</v>
      </c>
      <c r="C32" s="681">
        <v>4</v>
      </c>
      <c r="D32" s="1065" t="str">
        <f>IFERROR(VLOOKUP(O32,Cennik!$A$4:$B137, 2, FALSE()) * P32 + VLOOKUP(Q32,Cennik!$A$4:$B137, 2, FALSE()) * R32 + VLOOKUP(S32,Cennik!$A$4:$B137, 2, FALSE()) * T32 + VLOOKUP(U32,Cennik!$A$4:$B137, 2, FALSE()) * V32 + VLOOKUP(W32,Cennik!$A$4:$B137, 2, FALSE()) * X32 + VLOOKUP(Y32,Cennik!$A$4:$B137, 2, FALSE()) * Z32 + VLOOKUP(AA32,Cennik!$A$4:$B137, 2, FALSE()) * AB32 + VLOOKUP(AC32,Cennik!$A$4:$B137, 2, FALSE()) * AD32 + VLOOKUP(AE32,Cennik!$A$4:$B137, 2, FALSE()) * AF32 + VLOOKUP(AG32,Cennik!$A$4:$B137, 2, FALSE()) * AH32 + VLOOKUP(AI32,Cennik!$A$4:$B137, 2, FALSE()) * AJ32 + VLOOKUP(AK32,Cennik!$A$4:$B137, 2, FALSE()) * AL32,"Brak wartości")</f>
        <v>Brak wartości</v>
      </c>
      <c r="E32" s="1066" t="str">
        <f>IFERROR(VLOOKUP(O32,Cennik!$A$4:$B137, 2, FALSE()) * P32 + VLOOKUP(Q32,Cennik!$A$4:$B137, 2, FALSE()) * R32 + VLOOKUP(S32,Cennik!$A$4:$B137, 2, FALSE()) * T32 + VLOOKUP(U32,Cennik!$A$4:$B137, 2, FALSE()) * V32 + VLOOKUP(W32,Cennik!$A$4:$B137, 2, FALSE()) * X32 + VLOOKUP(Y32,Cennik!$A$4:$B137, 2, FALSE()) * Z32 + VLOOKUP(AA32,Cennik!$A$4:$B137, 2, FALSE()) * AB32 + VLOOKUP(AC32,Cennik!$A$4:$B137, 2, FALSE()) * AD32 + VLOOKUP(AE32,Cennik!$A$4:$B137, 2, FALSE()) * AF32 + VLOOKUP(AG32,Cennik!$A$4:$B137, 2, FALSE()) * AH32 + VLOOKUP(AI32,Cennik!$A$4:$B137, 2, FALSE()) * AJ32 + VLOOKUP(AK32,Cennik!$A$4:$B137, 2, FALSE()) * AL32 + VLOOKUP("Stamina",Cennik!$A$4:$B137,2,FALSE()) * K32,"Brak wartości")</f>
        <v>Brak wartości</v>
      </c>
      <c r="F32" s="681" t="s">
        <v>13683</v>
      </c>
      <c r="G32" s="680" t="s">
        <v>4546</v>
      </c>
      <c r="H32" s="680"/>
      <c r="I32" s="680">
        <v>1</v>
      </c>
      <c r="J32" s="18">
        <v>5</v>
      </c>
      <c r="K32" s="5">
        <v>100</v>
      </c>
      <c r="L32" s="5">
        <v>4</v>
      </c>
      <c r="M32" s="5">
        <v>1</v>
      </c>
      <c r="N32" s="1067" t="s">
        <v>12708</v>
      </c>
      <c r="O32" s="184" t="s">
        <v>7665</v>
      </c>
      <c r="P32" s="184">
        <v>1</v>
      </c>
      <c r="Q32" s="677" t="s">
        <v>11884</v>
      </c>
      <c r="R32" s="677">
        <v>5</v>
      </c>
      <c r="S32" s="675" t="s">
        <v>1088</v>
      </c>
      <c r="T32" s="675">
        <v>10</v>
      </c>
      <c r="U32" s="674" t="s">
        <v>854</v>
      </c>
      <c r="V32" s="674">
        <v>2</v>
      </c>
      <c r="W32" s="672" t="s">
        <v>625</v>
      </c>
      <c r="X32" s="672">
        <v>4</v>
      </c>
      <c r="Y32" s="678" t="s">
        <v>40</v>
      </c>
      <c r="Z32" s="678"/>
      <c r="AA32" s="679" t="s">
        <v>40</v>
      </c>
      <c r="AB32" s="679"/>
      <c r="AC32" s="680" t="s">
        <v>40</v>
      </c>
      <c r="AD32" s="680"/>
      <c r="AE32" s="681" t="s">
        <v>40</v>
      </c>
      <c r="AF32" s="681"/>
      <c r="AG32" s="18" t="s">
        <v>40</v>
      </c>
      <c r="AH32" s="18"/>
      <c r="AI32" s="184" t="s">
        <v>40</v>
      </c>
      <c r="AJ32" s="184"/>
      <c r="AK32" s="677" t="s">
        <v>40</v>
      </c>
      <c r="AL32" s="677"/>
    </row>
    <row r="33" spans="1:38" ht="12.75">
      <c r="A33" s="359" t="s">
        <v>3222</v>
      </c>
      <c r="B33" s="1068" t="s">
        <v>7618</v>
      </c>
      <c r="C33" s="681">
        <v>4</v>
      </c>
      <c r="D33" s="1065" t="str">
        <f>IFERROR(VLOOKUP(O33,Cennik!$A$4:$B137, 2, FALSE()) * P33 + VLOOKUP(Q33,Cennik!$A$4:$B137, 2, FALSE()) * R33 + VLOOKUP(S33,Cennik!$A$4:$B137, 2, FALSE()) * T33 + VLOOKUP(U33,Cennik!$A$4:$B137, 2, FALSE()) * V33 + VLOOKUP(W33,Cennik!$A$4:$B137, 2, FALSE()) * X33 + VLOOKUP(Y33,Cennik!$A$4:$B137, 2, FALSE()) * Z33 + VLOOKUP(AA33,Cennik!$A$4:$B137, 2, FALSE()) * AB33 + VLOOKUP(AC33,Cennik!$A$4:$B137, 2, FALSE()) * AD33 + VLOOKUP(AE33,Cennik!$A$4:$B137, 2, FALSE()) * AF33 + VLOOKUP(AG33,Cennik!$A$4:$B137, 2, FALSE()) * AH33 + VLOOKUP(AI33,Cennik!$A$4:$B137, 2, FALSE()) * AJ33 + VLOOKUP(AK33,Cennik!$A$4:$B137, 2, FALSE()) * AL33,"Brak wartości")</f>
        <v>Brak wartości</v>
      </c>
      <c r="E33" s="1066" t="str">
        <f>IFERROR(VLOOKUP(O33,Cennik!$A$4:$B137, 2, FALSE()) * P33 + VLOOKUP(Q33,Cennik!$A$4:$B137, 2, FALSE()) * R33 + VLOOKUP(S33,Cennik!$A$4:$B137, 2, FALSE()) * T33 + VLOOKUP(U33,Cennik!$A$4:$B137, 2, FALSE()) * V33 + VLOOKUP(W33,Cennik!$A$4:$B137, 2, FALSE()) * X33 + VLOOKUP(Y33,Cennik!$A$4:$B137, 2, FALSE()) * Z33 + VLOOKUP(AA33,Cennik!$A$4:$B137, 2, FALSE()) * AB33 + VLOOKUP(AC33,Cennik!$A$4:$B137, 2, FALSE()) * AD33 + VLOOKUP(AE33,Cennik!$A$4:$B137, 2, FALSE()) * AF33 + VLOOKUP(AG33,Cennik!$A$4:$B137, 2, FALSE()) * AH33 + VLOOKUP(AI33,Cennik!$A$4:$B137, 2, FALSE()) * AJ33 + VLOOKUP(AK33,Cennik!$A$4:$B137, 2, FALSE()) * AL33 + VLOOKUP("Stamina",Cennik!$A$4:$B137,2,FALSE()) * K33,"Brak wartości")</f>
        <v>Brak wartości</v>
      </c>
      <c r="F33" s="681" t="s">
        <v>13684</v>
      </c>
      <c r="G33" s="680" t="s">
        <v>4546</v>
      </c>
      <c r="H33" s="680"/>
      <c r="I33" s="680">
        <v>1</v>
      </c>
      <c r="J33" s="18">
        <v>5</v>
      </c>
      <c r="K33" s="5">
        <v>100</v>
      </c>
      <c r="L33" s="5">
        <v>4</v>
      </c>
      <c r="M33" s="5">
        <v>1</v>
      </c>
      <c r="N33" s="1067" t="s">
        <v>12708</v>
      </c>
      <c r="O33" s="184" t="s">
        <v>7665</v>
      </c>
      <c r="P33" s="184">
        <v>1</v>
      </c>
      <c r="Q33" s="677" t="s">
        <v>11884</v>
      </c>
      <c r="R33" s="677">
        <v>5</v>
      </c>
      <c r="S33" s="675" t="s">
        <v>1088</v>
      </c>
      <c r="T33" s="675">
        <v>10</v>
      </c>
      <c r="U33" s="674" t="s">
        <v>854</v>
      </c>
      <c r="V33" s="674">
        <v>2</v>
      </c>
      <c r="W33" s="672" t="s">
        <v>625</v>
      </c>
      <c r="X33" s="672">
        <v>4</v>
      </c>
      <c r="Y33" s="678" t="s">
        <v>40</v>
      </c>
      <c r="Z33" s="678"/>
      <c r="AA33" s="679" t="s">
        <v>40</v>
      </c>
      <c r="AB33" s="679"/>
      <c r="AC33" s="680" t="s">
        <v>40</v>
      </c>
      <c r="AD33" s="680"/>
      <c r="AE33" s="681" t="s">
        <v>40</v>
      </c>
      <c r="AF33" s="681"/>
      <c r="AG33" s="18" t="s">
        <v>40</v>
      </c>
      <c r="AH33" s="18"/>
      <c r="AI33" s="184" t="s">
        <v>40</v>
      </c>
      <c r="AJ33" s="184"/>
      <c r="AK33" s="677" t="s">
        <v>40</v>
      </c>
      <c r="AL33" s="677"/>
    </row>
    <row r="34" spans="1:38" ht="12.75">
      <c r="A34" s="359" t="s">
        <v>3222</v>
      </c>
      <c r="B34" s="1068" t="s">
        <v>7622</v>
      </c>
      <c r="C34" s="681">
        <v>4</v>
      </c>
      <c r="D34" s="1065" t="str">
        <f>IFERROR(VLOOKUP(O34,Cennik!$A$4:$B137, 2, FALSE()) * P34 + VLOOKUP(Q34,Cennik!$A$4:$B137, 2, FALSE()) * R34 + VLOOKUP(S34,Cennik!$A$4:$B137, 2, FALSE()) * T34 + VLOOKUP(U34,Cennik!$A$4:$B137, 2, FALSE()) * V34 + VLOOKUP(W34,Cennik!$A$4:$B137, 2, FALSE()) * X34 + VLOOKUP(Y34,Cennik!$A$4:$B137, 2, FALSE()) * Z34 + VLOOKUP(AA34,Cennik!$A$4:$B137, 2, FALSE()) * AB34 + VLOOKUP(AC34,Cennik!$A$4:$B137, 2, FALSE()) * AD34 + VLOOKUP(AE34,Cennik!$A$4:$B137, 2, FALSE()) * AF34 + VLOOKUP(AG34,Cennik!$A$4:$B137, 2, FALSE()) * AH34 + VLOOKUP(AI34,Cennik!$A$4:$B137, 2, FALSE()) * AJ34 + VLOOKUP(AK34,Cennik!$A$4:$B137, 2, FALSE()) * AL34,"Brak wartości")</f>
        <v>Brak wartości</v>
      </c>
      <c r="E34" s="1066" t="str">
        <f>IFERROR(VLOOKUP(O34,Cennik!$A$4:$B137, 2, FALSE()) * P34 + VLOOKUP(Q34,Cennik!$A$4:$B137, 2, FALSE()) * R34 + VLOOKUP(S34,Cennik!$A$4:$B137, 2, FALSE()) * T34 + VLOOKUP(U34,Cennik!$A$4:$B137, 2, FALSE()) * V34 + VLOOKUP(W34,Cennik!$A$4:$B137, 2, FALSE()) * X34 + VLOOKUP(Y34,Cennik!$A$4:$B137, 2, FALSE()) * Z34 + VLOOKUP(AA34,Cennik!$A$4:$B137, 2, FALSE()) * AB34 + VLOOKUP(AC34,Cennik!$A$4:$B137, 2, FALSE()) * AD34 + VLOOKUP(AE34,Cennik!$A$4:$B137, 2, FALSE()) * AF34 + VLOOKUP(AG34,Cennik!$A$4:$B137, 2, FALSE()) * AH34 + VLOOKUP(AI34,Cennik!$A$4:$B137, 2, FALSE()) * AJ34 + VLOOKUP(AK34,Cennik!$A$4:$B137, 2, FALSE()) * AL34 + VLOOKUP("Stamina",Cennik!$A$4:$B137,2,FALSE()) * K34,"Brak wartości")</f>
        <v>Brak wartości</v>
      </c>
      <c r="F34" s="681" t="s">
        <v>13685</v>
      </c>
      <c r="G34" s="680" t="s">
        <v>4546</v>
      </c>
      <c r="H34" s="680"/>
      <c r="I34" s="680">
        <v>1</v>
      </c>
      <c r="J34" s="18">
        <v>5</v>
      </c>
      <c r="K34" s="5">
        <v>100</v>
      </c>
      <c r="L34" s="5">
        <v>4</v>
      </c>
      <c r="M34" s="5">
        <v>1</v>
      </c>
      <c r="N34" s="1067" t="s">
        <v>12708</v>
      </c>
      <c r="O34" s="184" t="s">
        <v>7665</v>
      </c>
      <c r="P34" s="184">
        <v>1</v>
      </c>
      <c r="Q34" s="677" t="s">
        <v>425</v>
      </c>
      <c r="R34" s="677">
        <v>5</v>
      </c>
      <c r="S34" s="675" t="s">
        <v>1093</v>
      </c>
      <c r="T34" s="675">
        <v>10</v>
      </c>
      <c r="U34" s="674" t="s">
        <v>850</v>
      </c>
      <c r="V34" s="674">
        <v>2</v>
      </c>
      <c r="W34" s="672" t="s">
        <v>625</v>
      </c>
      <c r="X34" s="672">
        <v>4</v>
      </c>
      <c r="Y34" s="678" t="s">
        <v>40</v>
      </c>
      <c r="Z34" s="678"/>
      <c r="AA34" s="679" t="s">
        <v>40</v>
      </c>
      <c r="AB34" s="679"/>
      <c r="AC34" s="680" t="s">
        <v>40</v>
      </c>
      <c r="AD34" s="680"/>
      <c r="AE34" s="681" t="s">
        <v>40</v>
      </c>
      <c r="AF34" s="681"/>
      <c r="AG34" s="18" t="s">
        <v>40</v>
      </c>
      <c r="AH34" s="18"/>
      <c r="AI34" s="184" t="s">
        <v>40</v>
      </c>
      <c r="AJ34" s="184"/>
      <c r="AK34" s="677" t="s">
        <v>40</v>
      </c>
      <c r="AL34" s="677"/>
    </row>
    <row r="35" spans="1:38" ht="12.75">
      <c r="A35" s="359" t="s">
        <v>3222</v>
      </c>
      <c r="B35" s="62" t="s">
        <v>7625</v>
      </c>
      <c r="C35" s="681">
        <v>5</v>
      </c>
      <c r="D35" s="1065" t="str">
        <f>IFERROR(VLOOKUP(O35,Cennik!$A$4:$B137, 2, FALSE()) * P35 + VLOOKUP(Q35,Cennik!$A$4:$B137, 2, FALSE()) * R35 + VLOOKUP(S35,Cennik!$A$4:$B137, 2, FALSE()) * T35 + VLOOKUP(U35,Cennik!$A$4:$B137, 2, FALSE()) * V35 + VLOOKUP(W35,Cennik!$A$4:$B137, 2, FALSE()) * X35 + VLOOKUP(Y35,Cennik!$A$4:$B137, 2, FALSE()) * Z35 + VLOOKUP(AA35,Cennik!$A$4:$B137, 2, FALSE()) * AB35 + VLOOKUP(AC35,Cennik!$A$4:$B137, 2, FALSE()) * AD35 + VLOOKUP(AE35,Cennik!$A$4:$B137, 2, FALSE()) * AF35 + VLOOKUP(AG35,Cennik!$A$4:$B137, 2, FALSE()) * AH35 + VLOOKUP(AI35,Cennik!$A$4:$B137, 2, FALSE()) * AJ35 + VLOOKUP(AK35,Cennik!$A$4:$B137, 2, FALSE()) * AL35,"Brak wartości")</f>
        <v>Brak wartości</v>
      </c>
      <c r="E35" s="1066" t="str">
        <f>IFERROR(VLOOKUP(O35,Cennik!$A$4:$B137, 2, FALSE()) * P35 + VLOOKUP(Q35,Cennik!$A$4:$B137, 2, FALSE()) * R35 + VLOOKUP(S35,Cennik!$A$4:$B137, 2, FALSE()) * T35 + VLOOKUP(U35,Cennik!$A$4:$B137, 2, FALSE()) * V35 + VLOOKUP(W35,Cennik!$A$4:$B137, 2, FALSE()) * X35 + VLOOKUP(Y35,Cennik!$A$4:$B137, 2, FALSE()) * Z35 + VLOOKUP(AA35,Cennik!$A$4:$B137, 2, FALSE()) * AB35 + VLOOKUP(AC35,Cennik!$A$4:$B137, 2, FALSE()) * AD35 + VLOOKUP(AE35,Cennik!$A$4:$B137, 2, FALSE()) * AF35 + VLOOKUP(AG35,Cennik!$A$4:$B137, 2, FALSE()) * AH35 + VLOOKUP(AI35,Cennik!$A$4:$B137, 2, FALSE()) * AJ35 + VLOOKUP(AK35,Cennik!$A$4:$B137, 2, FALSE()) * AL35 + VLOOKUP("Stamina",Cennik!$A$4:$B137,2,FALSE()) * K35,"Brak wartości")</f>
        <v>Brak wartości</v>
      </c>
      <c r="F35" s="681" t="s">
        <v>13686</v>
      </c>
      <c r="G35" s="680" t="s">
        <v>4546</v>
      </c>
      <c r="H35" s="680"/>
      <c r="I35" s="680">
        <v>1</v>
      </c>
      <c r="J35" s="18">
        <v>5</v>
      </c>
      <c r="K35" s="5">
        <v>100</v>
      </c>
      <c r="L35" s="5">
        <v>5</v>
      </c>
      <c r="M35" s="5">
        <v>1</v>
      </c>
      <c r="N35" s="1067" t="s">
        <v>12708</v>
      </c>
      <c r="O35" s="184" t="s">
        <v>7668</v>
      </c>
      <c r="P35" s="184">
        <v>1</v>
      </c>
      <c r="Q35" s="677" t="s">
        <v>11884</v>
      </c>
      <c r="R35" s="677">
        <v>10</v>
      </c>
      <c r="S35" s="675" t="s">
        <v>1173</v>
      </c>
      <c r="T35" s="675">
        <v>1</v>
      </c>
      <c r="U35" s="674" t="s">
        <v>865</v>
      </c>
      <c r="V35" s="674">
        <v>3</v>
      </c>
      <c r="W35" s="672" t="s">
        <v>625</v>
      </c>
      <c r="X35" s="672">
        <v>6</v>
      </c>
      <c r="Y35" s="678" t="s">
        <v>630</v>
      </c>
      <c r="Z35" s="678">
        <v>8</v>
      </c>
      <c r="AA35" s="679" t="s">
        <v>40</v>
      </c>
      <c r="AB35" s="679"/>
      <c r="AC35" s="680" t="s">
        <v>40</v>
      </c>
      <c r="AD35" s="680"/>
      <c r="AE35" s="681" t="s">
        <v>40</v>
      </c>
      <c r="AF35" s="681"/>
      <c r="AG35" s="18" t="s">
        <v>40</v>
      </c>
      <c r="AH35" s="18"/>
      <c r="AI35" s="184" t="s">
        <v>40</v>
      </c>
      <c r="AJ35" s="184"/>
      <c r="AK35" s="677" t="s">
        <v>40</v>
      </c>
      <c r="AL35" s="677"/>
    </row>
    <row r="36" spans="1:38" ht="12.75">
      <c r="A36" s="359" t="s">
        <v>3222</v>
      </c>
      <c r="B36" s="62" t="s">
        <v>7629</v>
      </c>
      <c r="C36" s="681">
        <v>5</v>
      </c>
      <c r="D36" s="1065" t="str">
        <f>IFERROR(VLOOKUP(O36,Cennik!$A$4:$B137, 2, FALSE()) * P36 + VLOOKUP(Q36,Cennik!$A$4:$B137, 2, FALSE()) * R36 + VLOOKUP(S36,Cennik!$A$4:$B137, 2, FALSE()) * T36 + VLOOKUP(U36,Cennik!$A$4:$B137, 2, FALSE()) * V36 + VLOOKUP(W36,Cennik!$A$4:$B137, 2, FALSE()) * X36 + VLOOKUP(Y36,Cennik!$A$4:$B137, 2, FALSE()) * Z36 + VLOOKUP(AA36,Cennik!$A$4:$B137, 2, FALSE()) * AB36 + VLOOKUP(AC36,Cennik!$A$4:$B137, 2, FALSE()) * AD36 + VLOOKUP(AE36,Cennik!$A$4:$B137, 2, FALSE()) * AF36 + VLOOKUP(AG36,Cennik!$A$4:$B137, 2, FALSE()) * AH36 + VLOOKUP(AI36,Cennik!$A$4:$B137, 2, FALSE()) * AJ36 + VLOOKUP(AK36,Cennik!$A$4:$B137, 2, FALSE()) * AL36,"Brak wartości")</f>
        <v>Brak wartości</v>
      </c>
      <c r="E36" s="1066" t="str">
        <f>IFERROR(VLOOKUP(O36,Cennik!$A$4:$B137, 2, FALSE()) * P36 + VLOOKUP(Q36,Cennik!$A$4:$B137, 2, FALSE()) * R36 + VLOOKUP(S36,Cennik!$A$4:$B137, 2, FALSE()) * T36 + VLOOKUP(U36,Cennik!$A$4:$B137, 2, FALSE()) * V36 + VLOOKUP(W36,Cennik!$A$4:$B137, 2, FALSE()) * X36 + VLOOKUP(Y36,Cennik!$A$4:$B137, 2, FALSE()) * Z36 + VLOOKUP(AA36,Cennik!$A$4:$B137, 2, FALSE()) * AB36 + VLOOKUP(AC36,Cennik!$A$4:$B137, 2, FALSE()) * AD36 + VLOOKUP(AE36,Cennik!$A$4:$B137, 2, FALSE()) * AF36 + VLOOKUP(AG36,Cennik!$A$4:$B137, 2, FALSE()) * AH36 + VLOOKUP(AI36,Cennik!$A$4:$B137, 2, FALSE()) * AJ36 + VLOOKUP(AK36,Cennik!$A$4:$B137, 2, FALSE()) * AL36 + VLOOKUP("Stamina",Cennik!$A$4:$B137,2,FALSE()) * K36,"Brak wartości")</f>
        <v>Brak wartości</v>
      </c>
      <c r="F36" s="681" t="s">
        <v>13687</v>
      </c>
      <c r="G36" s="680" t="s">
        <v>4546</v>
      </c>
      <c r="H36" s="680"/>
      <c r="I36" s="680">
        <v>1</v>
      </c>
      <c r="J36" s="18">
        <v>5</v>
      </c>
      <c r="K36" s="5">
        <v>100</v>
      </c>
      <c r="L36" s="5">
        <v>5</v>
      </c>
      <c r="M36" s="5">
        <v>1</v>
      </c>
      <c r="N36" s="1067" t="s">
        <v>12708</v>
      </c>
      <c r="O36" s="184" t="s">
        <v>7668</v>
      </c>
      <c r="P36" s="184">
        <v>1</v>
      </c>
      <c r="Q36" s="677" t="s">
        <v>11884</v>
      </c>
      <c r="R36" s="677">
        <v>10</v>
      </c>
      <c r="S36" s="675" t="s">
        <v>1173</v>
      </c>
      <c r="T36" s="675">
        <v>1</v>
      </c>
      <c r="U36" s="674" t="s">
        <v>865</v>
      </c>
      <c r="V36" s="674">
        <v>3</v>
      </c>
      <c r="W36" s="672" t="s">
        <v>625</v>
      </c>
      <c r="X36" s="672">
        <v>6</v>
      </c>
      <c r="Y36" s="678" t="s">
        <v>396</v>
      </c>
      <c r="Z36" s="678">
        <v>12</v>
      </c>
      <c r="AA36" s="679" t="s">
        <v>40</v>
      </c>
      <c r="AB36" s="679"/>
      <c r="AC36" s="680" t="s">
        <v>40</v>
      </c>
      <c r="AD36" s="680"/>
      <c r="AE36" s="681" t="s">
        <v>40</v>
      </c>
      <c r="AF36" s="681"/>
      <c r="AG36" s="18" t="s">
        <v>40</v>
      </c>
      <c r="AH36" s="18"/>
      <c r="AI36" s="184" t="s">
        <v>40</v>
      </c>
      <c r="AJ36" s="184"/>
      <c r="AK36" s="677" t="s">
        <v>40</v>
      </c>
      <c r="AL36" s="677"/>
    </row>
    <row r="37" spans="1:38" ht="12.75">
      <c r="A37" s="359" t="s">
        <v>3222</v>
      </c>
      <c r="B37" s="62" t="s">
        <v>7633</v>
      </c>
      <c r="C37" s="681">
        <v>5</v>
      </c>
      <c r="D37" s="1065" t="str">
        <f>IFERROR(VLOOKUP(O37,Cennik!$A$4:$B137, 2, FALSE()) * P37 + VLOOKUP(Q37,Cennik!$A$4:$B137, 2, FALSE()) * R37 + VLOOKUP(S37,Cennik!$A$4:$B137, 2, FALSE()) * T37 + VLOOKUP(U37,Cennik!$A$4:$B137, 2, FALSE()) * V37 + VLOOKUP(W37,Cennik!$A$4:$B137, 2, FALSE()) * X37 + VLOOKUP(Y37,Cennik!$A$4:$B137, 2, FALSE()) * Z37 + VLOOKUP(AA37,Cennik!$A$4:$B137, 2, FALSE()) * AB37 + VLOOKUP(AC37,Cennik!$A$4:$B137, 2, FALSE()) * AD37 + VLOOKUP(AE37,Cennik!$A$4:$B137, 2, FALSE()) * AF37 + VLOOKUP(AG37,Cennik!$A$4:$B137, 2, FALSE()) * AH37 + VLOOKUP(AI37,Cennik!$A$4:$B137, 2, FALSE()) * AJ37 + VLOOKUP(AK37,Cennik!$A$4:$B137, 2, FALSE()) * AL37,"Brak wartości")</f>
        <v>Brak wartości</v>
      </c>
      <c r="E37" s="1066" t="str">
        <f>IFERROR(VLOOKUP(O37,Cennik!$A$4:$B137, 2, FALSE()) * P37 + VLOOKUP(Q37,Cennik!$A$4:$B137, 2, FALSE()) * R37 + VLOOKUP(S37,Cennik!$A$4:$B137, 2, FALSE()) * T37 + VLOOKUP(U37,Cennik!$A$4:$B137, 2, FALSE()) * V37 + VLOOKUP(W37,Cennik!$A$4:$B137, 2, FALSE()) * X37 + VLOOKUP(Y37,Cennik!$A$4:$B137, 2, FALSE()) * Z37 + VLOOKUP(AA37,Cennik!$A$4:$B137, 2, FALSE()) * AB37 + VLOOKUP(AC37,Cennik!$A$4:$B137, 2, FALSE()) * AD37 + VLOOKUP(AE37,Cennik!$A$4:$B137, 2, FALSE()) * AF37 + VLOOKUP(AG37,Cennik!$A$4:$B137, 2, FALSE()) * AH37 + VLOOKUP(AI37,Cennik!$A$4:$B137, 2, FALSE()) * AJ37 + VLOOKUP(AK37,Cennik!$A$4:$B137, 2, FALSE()) * AL37 + VLOOKUP("Stamina",Cennik!$A$4:$B137,2,FALSE()) * K37,"Brak wartości")</f>
        <v>Brak wartości</v>
      </c>
      <c r="F37" s="681" t="s">
        <v>13688</v>
      </c>
      <c r="G37" s="680" t="s">
        <v>4546</v>
      </c>
      <c r="H37" s="680"/>
      <c r="I37" s="680">
        <v>1</v>
      </c>
      <c r="J37" s="18">
        <v>5</v>
      </c>
      <c r="K37" s="5">
        <v>100</v>
      </c>
      <c r="L37" s="5">
        <v>5</v>
      </c>
      <c r="M37" s="5">
        <v>1</v>
      </c>
      <c r="N37" s="1067" t="s">
        <v>12708</v>
      </c>
      <c r="O37" s="184" t="s">
        <v>7668</v>
      </c>
      <c r="P37" s="184">
        <v>1</v>
      </c>
      <c r="Q37" s="677" t="s">
        <v>11884</v>
      </c>
      <c r="R37" s="677">
        <v>10</v>
      </c>
      <c r="S37" s="675" t="s">
        <v>1173</v>
      </c>
      <c r="T37" s="675">
        <v>1</v>
      </c>
      <c r="U37" s="674" t="s">
        <v>865</v>
      </c>
      <c r="V37" s="674">
        <v>3</v>
      </c>
      <c r="W37" s="672" t="s">
        <v>625</v>
      </c>
      <c r="X37" s="672">
        <v>6</v>
      </c>
      <c r="Y37" s="678" t="s">
        <v>1088</v>
      </c>
      <c r="Z37" s="678">
        <v>8</v>
      </c>
      <c r="AA37" s="679" t="s">
        <v>40</v>
      </c>
      <c r="AB37" s="679"/>
      <c r="AC37" s="680" t="s">
        <v>40</v>
      </c>
      <c r="AD37" s="680"/>
      <c r="AE37" s="681" t="s">
        <v>40</v>
      </c>
      <c r="AF37" s="681"/>
      <c r="AG37" s="18" t="s">
        <v>40</v>
      </c>
      <c r="AH37" s="18"/>
      <c r="AI37" s="184" t="s">
        <v>40</v>
      </c>
      <c r="AJ37" s="184"/>
      <c r="AK37" s="677" t="s">
        <v>40</v>
      </c>
      <c r="AL37" s="677"/>
    </row>
    <row r="38" spans="1:38" ht="12.75">
      <c r="A38" s="359" t="s">
        <v>3222</v>
      </c>
      <c r="B38" s="62" t="s">
        <v>7637</v>
      </c>
      <c r="C38" s="681">
        <v>5</v>
      </c>
      <c r="D38" s="1065" t="str">
        <f>IFERROR(VLOOKUP(O38,Cennik!$A$4:$B137, 2, FALSE()) * P38 + VLOOKUP(Q38,Cennik!$A$4:$B137, 2, FALSE()) * R38 + VLOOKUP(S38,Cennik!$A$4:$B137, 2, FALSE()) * T38 + VLOOKUP(U38,Cennik!$A$4:$B137, 2, FALSE()) * V38 + VLOOKUP(W38,Cennik!$A$4:$B137, 2, FALSE()) * X38 + VLOOKUP(Y38,Cennik!$A$4:$B137, 2, FALSE()) * Z38 + VLOOKUP(AA38,Cennik!$A$4:$B137, 2, FALSE()) * AB38 + VLOOKUP(AC38,Cennik!$A$4:$B137, 2, FALSE()) * AD38 + VLOOKUP(AE38,Cennik!$A$4:$B137, 2, FALSE()) * AF38 + VLOOKUP(AG38,Cennik!$A$4:$B137, 2, FALSE()) * AH38 + VLOOKUP(AI38,Cennik!$A$4:$B137, 2, FALSE()) * AJ38 + VLOOKUP(AK38,Cennik!$A$4:$B137, 2, FALSE()) * AL38,"Brak wartości")</f>
        <v>Brak wartości</v>
      </c>
      <c r="E38" s="1066" t="str">
        <f>IFERROR(VLOOKUP(O38,Cennik!$A$4:$B137, 2, FALSE()) * P38 + VLOOKUP(Q38,Cennik!$A$4:$B137, 2, FALSE()) * R38 + VLOOKUP(S38,Cennik!$A$4:$B137, 2, FALSE()) * T38 + VLOOKUP(U38,Cennik!$A$4:$B137, 2, FALSE()) * V38 + VLOOKUP(W38,Cennik!$A$4:$B137, 2, FALSE()) * X38 + VLOOKUP(Y38,Cennik!$A$4:$B137, 2, FALSE()) * Z38 + VLOOKUP(AA38,Cennik!$A$4:$B137, 2, FALSE()) * AB38 + VLOOKUP(AC38,Cennik!$A$4:$B137, 2, FALSE()) * AD38 + VLOOKUP(AE38,Cennik!$A$4:$B137, 2, FALSE()) * AF38 + VLOOKUP(AG38,Cennik!$A$4:$B137, 2, FALSE()) * AH38 + VLOOKUP(AI38,Cennik!$A$4:$B137, 2, FALSE()) * AJ38 + VLOOKUP(AK38,Cennik!$A$4:$B137, 2, FALSE()) * AL38 + VLOOKUP("Stamina",Cennik!$A$4:$B137,2,FALSE()) * K38,"Brak wartości")</f>
        <v>Brak wartości</v>
      </c>
      <c r="F38" s="681" t="s">
        <v>13689</v>
      </c>
      <c r="G38" s="680" t="s">
        <v>4546</v>
      </c>
      <c r="H38" s="680"/>
      <c r="I38" s="680">
        <v>1</v>
      </c>
      <c r="J38" s="18">
        <v>5</v>
      </c>
      <c r="K38" s="5">
        <v>100</v>
      </c>
      <c r="L38" s="5">
        <v>5</v>
      </c>
      <c r="M38" s="5">
        <v>1</v>
      </c>
      <c r="N38" s="1067" t="s">
        <v>12708</v>
      </c>
      <c r="O38" s="184" t="s">
        <v>7668</v>
      </c>
      <c r="P38" s="184">
        <v>1</v>
      </c>
      <c r="Q38" s="677" t="s">
        <v>416</v>
      </c>
      <c r="R38" s="677">
        <v>10</v>
      </c>
      <c r="S38" s="675" t="s">
        <v>1177</v>
      </c>
      <c r="T38" s="675">
        <v>1</v>
      </c>
      <c r="U38" s="674" t="s">
        <v>865</v>
      </c>
      <c r="V38" s="674">
        <v>3</v>
      </c>
      <c r="W38" s="672" t="s">
        <v>625</v>
      </c>
      <c r="X38" s="672">
        <v>6</v>
      </c>
      <c r="Y38" s="678" t="s">
        <v>1038</v>
      </c>
      <c r="Z38" s="678">
        <v>12</v>
      </c>
      <c r="AA38" s="679" t="s">
        <v>40</v>
      </c>
      <c r="AB38" s="679"/>
      <c r="AC38" s="680" t="s">
        <v>40</v>
      </c>
      <c r="AD38" s="680"/>
      <c r="AE38" s="681" t="s">
        <v>40</v>
      </c>
      <c r="AF38" s="681"/>
      <c r="AG38" s="18" t="s">
        <v>40</v>
      </c>
      <c r="AH38" s="18"/>
      <c r="AI38" s="184" t="s">
        <v>40</v>
      </c>
      <c r="AJ38" s="184"/>
      <c r="AK38" s="677" t="s">
        <v>40</v>
      </c>
      <c r="AL38" s="677"/>
    </row>
    <row r="39" spans="1:38" ht="12.75">
      <c r="A39" s="359" t="s">
        <v>3222</v>
      </c>
      <c r="B39" s="62" t="s">
        <v>7641</v>
      </c>
      <c r="C39" s="681">
        <v>5</v>
      </c>
      <c r="D39" s="1065" t="str">
        <f>IFERROR(VLOOKUP(O39,Cennik!$A$4:$B137, 2, FALSE()) * P39 + VLOOKUP(Q39,Cennik!$A$4:$B137, 2, FALSE()) * R39 + VLOOKUP(S39,Cennik!$A$4:$B137, 2, FALSE()) * T39 + VLOOKUP(U39,Cennik!$A$4:$B137, 2, FALSE()) * V39 + VLOOKUP(W39,Cennik!$A$4:$B137, 2, FALSE()) * X39 + VLOOKUP(Y39,Cennik!$A$4:$B137, 2, FALSE()) * Z39 + VLOOKUP(AA39,Cennik!$A$4:$B137, 2, FALSE()) * AB39 + VLOOKUP(AC39,Cennik!$A$4:$B137, 2, FALSE()) * AD39 + VLOOKUP(AE39,Cennik!$A$4:$B137, 2, FALSE()) * AF39 + VLOOKUP(AG39,Cennik!$A$4:$B137, 2, FALSE()) * AH39 + VLOOKUP(AI39,Cennik!$A$4:$B137, 2, FALSE()) * AJ39 + VLOOKUP(AK39,Cennik!$A$4:$B137, 2, FALSE()) * AL39,"Brak wartości")</f>
        <v>Brak wartości</v>
      </c>
      <c r="E39" s="1066" t="str">
        <f>IFERROR(VLOOKUP(O39,Cennik!$A$4:$B137, 2, FALSE()) * P39 + VLOOKUP(Q39,Cennik!$A$4:$B137, 2, FALSE()) * R39 + VLOOKUP(S39,Cennik!$A$4:$B137, 2, FALSE()) * T39 + VLOOKUP(U39,Cennik!$A$4:$B137, 2, FALSE()) * V39 + VLOOKUP(W39,Cennik!$A$4:$B137, 2, FALSE()) * X39 + VLOOKUP(Y39,Cennik!$A$4:$B137, 2, FALSE()) * Z39 + VLOOKUP(AA39,Cennik!$A$4:$B137, 2, FALSE()) * AB39 + VLOOKUP(AC39,Cennik!$A$4:$B137, 2, FALSE()) * AD39 + VLOOKUP(AE39,Cennik!$A$4:$B137, 2, FALSE()) * AF39 + VLOOKUP(AG39,Cennik!$A$4:$B137, 2, FALSE()) * AH39 + VLOOKUP(AI39,Cennik!$A$4:$B137, 2, FALSE()) * AJ39 + VLOOKUP(AK39,Cennik!$A$4:$B137, 2, FALSE()) * AL39 + VLOOKUP("Stamina",Cennik!$A$4:$B137,2,FALSE()) * K39,"Brak wartości")</f>
        <v>Brak wartości</v>
      </c>
      <c r="F39" s="681" t="s">
        <v>13690</v>
      </c>
      <c r="G39" s="680" t="s">
        <v>4546</v>
      </c>
      <c r="H39" s="680"/>
      <c r="I39" s="680">
        <v>1</v>
      </c>
      <c r="J39" s="18">
        <v>5</v>
      </c>
      <c r="K39" s="5">
        <v>100</v>
      </c>
      <c r="L39" s="5">
        <v>5</v>
      </c>
      <c r="M39" s="5">
        <v>1</v>
      </c>
      <c r="N39" s="1067" t="s">
        <v>12708</v>
      </c>
      <c r="O39" s="184" t="s">
        <v>7668</v>
      </c>
      <c r="P39" s="184">
        <v>1</v>
      </c>
      <c r="Q39" s="677" t="s">
        <v>425</v>
      </c>
      <c r="R39" s="677">
        <v>10</v>
      </c>
      <c r="S39" s="675" t="s">
        <v>1169</v>
      </c>
      <c r="T39" s="675">
        <v>1</v>
      </c>
      <c r="U39" s="674" t="s">
        <v>863</v>
      </c>
      <c r="V39" s="674">
        <v>3</v>
      </c>
      <c r="W39" s="672" t="s">
        <v>625</v>
      </c>
      <c r="X39" s="672">
        <v>6</v>
      </c>
      <c r="Y39" s="678" t="s">
        <v>630</v>
      </c>
      <c r="Z39" s="678">
        <v>8</v>
      </c>
      <c r="AA39" s="679" t="s">
        <v>40</v>
      </c>
      <c r="AB39" s="679"/>
      <c r="AC39" s="680" t="s">
        <v>40</v>
      </c>
      <c r="AD39" s="680"/>
      <c r="AE39" s="681" t="s">
        <v>40</v>
      </c>
      <c r="AF39" s="681"/>
      <c r="AG39" s="18" t="s">
        <v>40</v>
      </c>
      <c r="AH39" s="18"/>
      <c r="AI39" s="184" t="s">
        <v>40</v>
      </c>
      <c r="AJ39" s="184"/>
      <c r="AK39" s="677" t="s">
        <v>40</v>
      </c>
      <c r="AL39" s="677"/>
    </row>
    <row r="40" spans="1:38" ht="12.75">
      <c r="A40" s="359" t="s">
        <v>3222</v>
      </c>
      <c r="B40" s="62" t="s">
        <v>7644</v>
      </c>
      <c r="C40" s="681">
        <v>5</v>
      </c>
      <c r="D40" s="1065" t="str">
        <f>IFERROR(VLOOKUP(O40,Cennik!$A$4:$B137, 2, FALSE()) * P40 + VLOOKUP(Q40,Cennik!$A$4:$B137, 2, FALSE()) * R40 + VLOOKUP(S40,Cennik!$A$4:$B137, 2, FALSE()) * T40 + VLOOKUP(U40,Cennik!$A$4:$B137, 2, FALSE()) * V40 + VLOOKUP(W40,Cennik!$A$4:$B137, 2, FALSE()) * X40 + VLOOKUP(Y40,Cennik!$A$4:$B137, 2, FALSE()) * Z40 + VLOOKUP(AA40,Cennik!$A$4:$B137, 2, FALSE()) * AB40 + VLOOKUP(AC40,Cennik!$A$4:$B137, 2, FALSE()) * AD40 + VLOOKUP(AE40,Cennik!$A$4:$B137, 2, FALSE()) * AF40 + VLOOKUP(AG40,Cennik!$A$4:$B137, 2, FALSE()) * AH40 + VLOOKUP(AI40,Cennik!$A$4:$B137, 2, FALSE()) * AJ40 + VLOOKUP(AK40,Cennik!$A$4:$B137, 2, FALSE()) * AL40,"Brak wartości")</f>
        <v>Brak wartości</v>
      </c>
      <c r="E40" s="1066" t="str">
        <f>IFERROR(VLOOKUP(O40,Cennik!$A$4:$B137, 2, FALSE()) * P40 + VLOOKUP(Q40,Cennik!$A$4:$B137, 2, FALSE()) * R40 + VLOOKUP(S40,Cennik!$A$4:$B137, 2, FALSE()) * T40 + VLOOKUP(U40,Cennik!$A$4:$B137, 2, FALSE()) * V40 + VLOOKUP(W40,Cennik!$A$4:$B137, 2, FALSE()) * X40 + VLOOKUP(Y40,Cennik!$A$4:$B137, 2, FALSE()) * Z40 + VLOOKUP(AA40,Cennik!$A$4:$B137, 2, FALSE()) * AB40 + VLOOKUP(AC40,Cennik!$A$4:$B137, 2, FALSE()) * AD40 + VLOOKUP(AE40,Cennik!$A$4:$B137, 2, FALSE()) * AF40 + VLOOKUP(AG40,Cennik!$A$4:$B137, 2, FALSE()) * AH40 + VLOOKUP(AI40,Cennik!$A$4:$B137, 2, FALSE()) * AJ40 + VLOOKUP(AK40,Cennik!$A$4:$B137, 2, FALSE()) * AL40 + VLOOKUP("Stamina",Cennik!$A$4:$B137,2,FALSE()) * K40,"Brak wartości")</f>
        <v>Brak wartości</v>
      </c>
      <c r="F40" s="681" t="s">
        <v>13691</v>
      </c>
      <c r="G40" s="680" t="s">
        <v>4546</v>
      </c>
      <c r="H40" s="680"/>
      <c r="I40" s="680">
        <v>1</v>
      </c>
      <c r="J40" s="18">
        <v>5</v>
      </c>
      <c r="K40" s="5">
        <v>100</v>
      </c>
      <c r="L40" s="5">
        <v>5</v>
      </c>
      <c r="M40" s="5">
        <v>1</v>
      </c>
      <c r="N40" s="1067" t="s">
        <v>12708</v>
      </c>
      <c r="O40" s="184" t="s">
        <v>7668</v>
      </c>
      <c r="P40" s="184">
        <v>1</v>
      </c>
      <c r="Q40" s="677" t="s">
        <v>416</v>
      </c>
      <c r="R40" s="677">
        <v>10</v>
      </c>
      <c r="S40" s="675" t="s">
        <v>1177</v>
      </c>
      <c r="T40" s="675">
        <v>1</v>
      </c>
      <c r="U40" s="674" t="s">
        <v>865</v>
      </c>
      <c r="V40" s="674">
        <v>3</v>
      </c>
      <c r="W40" s="672" t="s">
        <v>625</v>
      </c>
      <c r="X40" s="672">
        <v>6</v>
      </c>
      <c r="Y40" s="678" t="s">
        <v>635</v>
      </c>
      <c r="Z40" s="678">
        <v>8</v>
      </c>
      <c r="AA40" s="679" t="s">
        <v>40</v>
      </c>
      <c r="AB40" s="679"/>
      <c r="AC40" s="680" t="s">
        <v>40</v>
      </c>
      <c r="AD40" s="680"/>
      <c r="AE40" s="681" t="s">
        <v>40</v>
      </c>
      <c r="AF40" s="681"/>
      <c r="AG40" s="18" t="s">
        <v>40</v>
      </c>
      <c r="AH40" s="18"/>
      <c r="AI40" s="184" t="s">
        <v>40</v>
      </c>
      <c r="AJ40" s="184"/>
      <c r="AK40" s="677" t="s">
        <v>40</v>
      </c>
      <c r="AL40" s="677"/>
    </row>
    <row r="41" spans="1:38" ht="12.75">
      <c r="A41" s="359" t="s">
        <v>3222</v>
      </c>
      <c r="B41" s="1069" t="s">
        <v>7648</v>
      </c>
      <c r="C41" s="681">
        <v>6</v>
      </c>
      <c r="D41" s="1065" t="str">
        <f>IFERROR(VLOOKUP(O41,Cennik!$A$4:$B137, 2, FALSE()) * P41 + VLOOKUP(Q41,Cennik!$A$4:$B137, 2, FALSE()) * R41 + VLOOKUP(S41,Cennik!$A$4:$B137, 2, FALSE()) * T41 + VLOOKUP(U41,Cennik!$A$4:$B137, 2, FALSE()) * V41 + VLOOKUP(W41,Cennik!$A$4:$B137, 2, FALSE()) * X41 + VLOOKUP(Y41,Cennik!$A$4:$B137, 2, FALSE()) * Z41 + VLOOKUP(AA41,Cennik!$A$4:$B137, 2, FALSE()) * AB41 + VLOOKUP(AC41,Cennik!$A$4:$B137, 2, FALSE()) * AD41 + VLOOKUP(AE41,Cennik!$A$4:$B137, 2, FALSE()) * AF41 + VLOOKUP(AG41,Cennik!$A$4:$B137, 2, FALSE()) * AH41 + VLOOKUP(AI41,Cennik!$A$4:$B137, 2, FALSE()) * AJ41 + VLOOKUP(AK41,Cennik!$A$4:$B137, 2, FALSE()) * AL41,"Brak wartości")</f>
        <v>Brak wartości</v>
      </c>
      <c r="E41" s="1066" t="str">
        <f>IFERROR(VLOOKUP(O41,Cennik!$A$4:$B137, 2, FALSE()) * P41 + VLOOKUP(Q41,Cennik!$A$4:$B137, 2, FALSE()) * R41 + VLOOKUP(S41,Cennik!$A$4:$B137, 2, FALSE()) * T41 + VLOOKUP(U41,Cennik!$A$4:$B137, 2, FALSE()) * V41 + VLOOKUP(W41,Cennik!$A$4:$B137, 2, FALSE()) * X41 + VLOOKUP(Y41,Cennik!$A$4:$B137, 2, FALSE()) * Z41 + VLOOKUP(AA41,Cennik!$A$4:$B137, 2, FALSE()) * AB41 + VLOOKUP(AC41,Cennik!$A$4:$B137, 2, FALSE()) * AD41 + VLOOKUP(AE41,Cennik!$A$4:$B137, 2, FALSE()) * AF41 + VLOOKUP(AG41,Cennik!$A$4:$B137, 2, FALSE()) * AH41 + VLOOKUP(AI41,Cennik!$A$4:$B137, 2, FALSE()) * AJ41 + VLOOKUP(AK41,Cennik!$A$4:$B137, 2, FALSE()) * AL41 + VLOOKUP("Stamina",Cennik!$A$4:$B137,2,FALSE()) * K41,"Brak wartości")</f>
        <v>Brak wartości</v>
      </c>
      <c r="F41" s="681" t="s">
        <v>13692</v>
      </c>
      <c r="G41" s="680" t="s">
        <v>4546</v>
      </c>
      <c r="H41" s="680"/>
      <c r="I41" s="680">
        <v>1</v>
      </c>
      <c r="J41" s="18">
        <v>5</v>
      </c>
      <c r="K41" s="5">
        <v>100</v>
      </c>
      <c r="L41" s="5">
        <v>6</v>
      </c>
      <c r="M41" s="5">
        <v>1</v>
      </c>
      <c r="N41" s="1067" t="s">
        <v>12708</v>
      </c>
      <c r="O41" s="184" t="s">
        <v>7668</v>
      </c>
      <c r="P41" s="184">
        <v>1</v>
      </c>
      <c r="Q41" s="677" t="s">
        <v>416</v>
      </c>
      <c r="R41" s="677">
        <v>12</v>
      </c>
      <c r="S41" s="675" t="s">
        <v>1177</v>
      </c>
      <c r="T41" s="675">
        <v>3</v>
      </c>
      <c r="U41" s="674" t="s">
        <v>865</v>
      </c>
      <c r="V41" s="674">
        <v>5</v>
      </c>
      <c r="W41" s="672" t="s">
        <v>625</v>
      </c>
      <c r="X41" s="672">
        <v>6</v>
      </c>
      <c r="Y41" s="678" t="s">
        <v>1038</v>
      </c>
      <c r="Z41" s="678">
        <v>16</v>
      </c>
      <c r="AA41" s="679" t="s">
        <v>40</v>
      </c>
      <c r="AB41" s="679"/>
      <c r="AC41" s="680" t="s">
        <v>40</v>
      </c>
      <c r="AD41" s="680"/>
      <c r="AE41" s="681" t="s">
        <v>40</v>
      </c>
      <c r="AF41" s="681"/>
      <c r="AG41" s="18" t="s">
        <v>40</v>
      </c>
      <c r="AH41" s="18"/>
      <c r="AI41" s="184" t="s">
        <v>40</v>
      </c>
      <c r="AJ41" s="184"/>
      <c r="AK41" s="677" t="s">
        <v>40</v>
      </c>
      <c r="AL41" s="677"/>
    </row>
    <row r="42" spans="1:38" ht="12.75">
      <c r="A42" s="359" t="s">
        <v>3222</v>
      </c>
      <c r="B42" s="1069" t="s">
        <v>7652</v>
      </c>
      <c r="C42" s="681">
        <v>6</v>
      </c>
      <c r="D42" s="1065" t="str">
        <f>IFERROR(VLOOKUP(O42,Cennik!$A$4:$B137, 2, FALSE()) * P42 + VLOOKUP(Q42,Cennik!$A$4:$B137, 2, FALSE()) * R42 + VLOOKUP(S42,Cennik!$A$4:$B137, 2, FALSE()) * T42 + VLOOKUP(U42,Cennik!$A$4:$B137, 2, FALSE()) * V42 + VLOOKUP(W42,Cennik!$A$4:$B137, 2, FALSE()) * X42 + VLOOKUP(Y42,Cennik!$A$4:$B137, 2, FALSE()) * Z42 + VLOOKUP(AA42,Cennik!$A$4:$B137, 2, FALSE()) * AB42 + VLOOKUP(AC42,Cennik!$A$4:$B137, 2, FALSE()) * AD42 + VLOOKUP(AE42,Cennik!$A$4:$B137, 2, FALSE()) * AF42 + VLOOKUP(AG42,Cennik!$A$4:$B137, 2, FALSE()) * AH42 + VLOOKUP(AI42,Cennik!$A$4:$B137, 2, FALSE()) * AJ42 + VLOOKUP(AK42,Cennik!$A$4:$B137, 2, FALSE()) * AL42,"Brak wartości")</f>
        <v>Brak wartości</v>
      </c>
      <c r="E42" s="1066" t="str">
        <f>IFERROR(VLOOKUP(O42,Cennik!$A$4:$B137, 2, FALSE()) * P42 + VLOOKUP(Q42,Cennik!$A$4:$B137, 2, FALSE()) * R42 + VLOOKUP(S42,Cennik!$A$4:$B137, 2, FALSE()) * T42 + VLOOKUP(U42,Cennik!$A$4:$B137, 2, FALSE()) * V42 + VLOOKUP(W42,Cennik!$A$4:$B137, 2, FALSE()) * X42 + VLOOKUP(Y42,Cennik!$A$4:$B137, 2, FALSE()) * Z42 + VLOOKUP(AA42,Cennik!$A$4:$B137, 2, FALSE()) * AB42 + VLOOKUP(AC42,Cennik!$A$4:$B137, 2, FALSE()) * AD42 + VLOOKUP(AE42,Cennik!$A$4:$B137, 2, FALSE()) * AF42 + VLOOKUP(AG42,Cennik!$A$4:$B137, 2, FALSE()) * AH42 + VLOOKUP(AI42,Cennik!$A$4:$B137, 2, FALSE()) * AJ42 + VLOOKUP(AK42,Cennik!$A$4:$B137, 2, FALSE()) * AL42 + VLOOKUP("Stamina",Cennik!$A$4:$B137,2,FALSE()) * K42,"Brak wartości")</f>
        <v>Brak wartości</v>
      </c>
      <c r="F42" s="681" t="s">
        <v>13693</v>
      </c>
      <c r="G42" s="680" t="s">
        <v>4546</v>
      </c>
      <c r="H42" s="680"/>
      <c r="I42" s="680">
        <v>1</v>
      </c>
      <c r="J42" s="18">
        <v>5</v>
      </c>
      <c r="K42" s="5">
        <v>100</v>
      </c>
      <c r="L42" s="5">
        <v>6</v>
      </c>
      <c r="M42" s="5">
        <v>1</v>
      </c>
      <c r="N42" s="1067" t="s">
        <v>12708</v>
      </c>
      <c r="O42" s="184" t="s">
        <v>7668</v>
      </c>
      <c r="P42" s="184">
        <v>1</v>
      </c>
      <c r="Q42" s="677" t="s">
        <v>425</v>
      </c>
      <c r="R42" s="677">
        <v>12</v>
      </c>
      <c r="S42" s="675" t="s">
        <v>1169</v>
      </c>
      <c r="T42" s="675">
        <v>3</v>
      </c>
      <c r="U42" s="674" t="s">
        <v>863</v>
      </c>
      <c r="V42" s="674">
        <v>5</v>
      </c>
      <c r="W42" s="672" t="s">
        <v>625</v>
      </c>
      <c r="X42" s="672">
        <v>6</v>
      </c>
      <c r="Y42" s="678" t="s">
        <v>406</v>
      </c>
      <c r="Z42" s="678">
        <v>12</v>
      </c>
      <c r="AA42" s="679" t="s">
        <v>40</v>
      </c>
      <c r="AB42" s="679"/>
      <c r="AC42" s="680" t="s">
        <v>40</v>
      </c>
      <c r="AD42" s="680"/>
      <c r="AE42" s="681" t="s">
        <v>40</v>
      </c>
      <c r="AF42" s="681"/>
      <c r="AG42" s="18" t="s">
        <v>40</v>
      </c>
      <c r="AH42" s="18"/>
      <c r="AI42" s="184" t="s">
        <v>40</v>
      </c>
      <c r="AJ42" s="184"/>
      <c r="AK42" s="677" t="s">
        <v>40</v>
      </c>
      <c r="AL42" s="677"/>
    </row>
    <row r="43" spans="1:38" ht="12.75">
      <c r="A43" s="359" t="s">
        <v>3222</v>
      </c>
      <c r="B43" s="1069" t="s">
        <v>7656</v>
      </c>
      <c r="C43" s="681">
        <v>6</v>
      </c>
      <c r="D43" s="1065" t="str">
        <f>IFERROR(VLOOKUP(O43,Cennik!$A$4:$B137, 2, FALSE()) * P43 + VLOOKUP(Q43,Cennik!$A$4:$B137, 2, FALSE()) * R43 + VLOOKUP(S43,Cennik!$A$4:$B137, 2, FALSE()) * T43 + VLOOKUP(U43,Cennik!$A$4:$B137, 2, FALSE()) * V43 + VLOOKUP(W43,Cennik!$A$4:$B137, 2, FALSE()) * X43 + VLOOKUP(Y43,Cennik!$A$4:$B137, 2, FALSE()) * Z43 + VLOOKUP(AA43,Cennik!$A$4:$B137, 2, FALSE()) * AB43 + VLOOKUP(AC43,Cennik!$A$4:$B137, 2, FALSE()) * AD43 + VLOOKUP(AE43,Cennik!$A$4:$B137, 2, FALSE()) * AF43 + VLOOKUP(AG43,Cennik!$A$4:$B137, 2, FALSE()) * AH43 + VLOOKUP(AI43,Cennik!$A$4:$B137, 2, FALSE()) * AJ43 + VLOOKUP(AK43,Cennik!$A$4:$B137, 2, FALSE()) * AL43,"Brak wartości")</f>
        <v>Brak wartości</v>
      </c>
      <c r="E43" s="1066" t="str">
        <f>IFERROR(VLOOKUP(O43,Cennik!$A$4:$B137, 2, FALSE()) * P43 + VLOOKUP(Q43,Cennik!$A$4:$B137, 2, FALSE()) * R43 + VLOOKUP(S43,Cennik!$A$4:$B137, 2, FALSE()) * T43 + VLOOKUP(U43,Cennik!$A$4:$B137, 2, FALSE()) * V43 + VLOOKUP(W43,Cennik!$A$4:$B137, 2, FALSE()) * X43 + VLOOKUP(Y43,Cennik!$A$4:$B137, 2, FALSE()) * Z43 + VLOOKUP(AA43,Cennik!$A$4:$B137, 2, FALSE()) * AB43 + VLOOKUP(AC43,Cennik!$A$4:$B137, 2, FALSE()) * AD43 + VLOOKUP(AE43,Cennik!$A$4:$B137, 2, FALSE()) * AF43 + VLOOKUP(AG43,Cennik!$A$4:$B137, 2, FALSE()) * AH43 + VLOOKUP(AI43,Cennik!$A$4:$B137, 2, FALSE()) * AJ43 + VLOOKUP(AK43,Cennik!$A$4:$B137, 2, FALSE()) * AL43 + VLOOKUP("Stamina",Cennik!$A$4:$B137,2,FALSE()) * K43,"Brak wartości")</f>
        <v>Brak wartości</v>
      </c>
      <c r="F43" s="681" t="s">
        <v>13694</v>
      </c>
      <c r="G43" s="680" t="s">
        <v>4546</v>
      </c>
      <c r="H43" s="680"/>
      <c r="I43" s="680">
        <v>1</v>
      </c>
      <c r="J43" s="18">
        <v>5</v>
      </c>
      <c r="K43" s="5">
        <v>100</v>
      </c>
      <c r="L43" s="5">
        <v>6</v>
      </c>
      <c r="M43" s="5">
        <v>1</v>
      </c>
      <c r="N43" s="1067" t="s">
        <v>12708</v>
      </c>
      <c r="O43" s="184" t="s">
        <v>7668</v>
      </c>
      <c r="P43" s="184">
        <v>1</v>
      </c>
      <c r="Q43" s="677" t="s">
        <v>416</v>
      </c>
      <c r="R43" s="677">
        <v>12</v>
      </c>
      <c r="S43" s="675" t="s">
        <v>1177</v>
      </c>
      <c r="T43" s="675">
        <v>3</v>
      </c>
      <c r="U43" s="674" t="s">
        <v>865</v>
      </c>
      <c r="V43" s="674">
        <v>5</v>
      </c>
      <c r="W43" s="672" t="s">
        <v>625</v>
      </c>
      <c r="X43" s="672">
        <v>6</v>
      </c>
      <c r="Y43" s="678" t="s">
        <v>635</v>
      </c>
      <c r="Z43" s="678">
        <v>8</v>
      </c>
      <c r="AA43" s="679" t="s">
        <v>40</v>
      </c>
      <c r="AB43" s="679"/>
      <c r="AC43" s="680" t="s">
        <v>40</v>
      </c>
      <c r="AD43" s="680"/>
      <c r="AE43" s="681" t="s">
        <v>40</v>
      </c>
      <c r="AF43" s="681"/>
      <c r="AG43" s="18" t="s">
        <v>40</v>
      </c>
      <c r="AH43" s="18"/>
      <c r="AI43" s="184" t="s">
        <v>40</v>
      </c>
      <c r="AJ43" s="184"/>
      <c r="AK43" s="677" t="s">
        <v>40</v>
      </c>
      <c r="AL43" s="677"/>
    </row>
    <row r="44" spans="1:38" ht="12.75">
      <c r="A44" s="19"/>
      <c r="B44" s="19"/>
      <c r="C44" s="19"/>
      <c r="D44" s="26"/>
      <c r="E44" s="26"/>
      <c r="F44" s="19"/>
      <c r="G44" s="19"/>
      <c r="H44" s="19"/>
      <c r="I44" s="26"/>
      <c r="J44" s="19"/>
      <c r="K44" s="26"/>
      <c r="L44" s="26"/>
      <c r="M44" s="26"/>
      <c r="N44" s="26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1:38" ht="12.75">
      <c r="A45" s="1070" t="s">
        <v>3218</v>
      </c>
      <c r="B45" s="342" t="s">
        <v>7660</v>
      </c>
      <c r="C45" s="681">
        <v>1</v>
      </c>
      <c r="D45" s="1071">
        <f>IFERROR(VLOOKUP(O45,Cennik!$A$4:$B137, 2, FALSE()) * P45 + VLOOKUP(Q45,Cennik!$A$4:$B137, 2, FALSE()) * R45 + VLOOKUP(S45,Cennik!$A$4:$B137, 2, FALSE()) * T45 + VLOOKUP(U45,Cennik!$A$4:$B137, 2, FALSE()) * V45 + VLOOKUP(W45,Cennik!$A$4:$B137, 2, FALSE()) * X45 + VLOOKUP(Y45,Cennik!$A$4:$B137, 2, FALSE()) * Z45 + VLOOKUP(AA45,Cennik!$A$4:$B137, 2, FALSE()) * AB45 + VLOOKUP(AC45,Cennik!$A$4:$B137, 2, FALSE()) * AD45 + VLOOKUP(AE45,Cennik!$A$4:$B137, 2, FALSE()) * AF45 + VLOOKUP(AG45,Cennik!$A$4:$B137, 2, FALSE()) * AH45 + VLOOKUP(AI45,Cennik!$A$4:$B137, 2, FALSE()) * AJ45 + VLOOKUP(AK45,Cennik!$A$4:$B137, 2, FALSE()) * AL45,"Brak wartości")</f>
        <v>40</v>
      </c>
      <c r="E45" s="1066">
        <f>IFERROR(VLOOKUP(O45,Cennik!$A$4:$B137, 2, FALSE()) * P45 + VLOOKUP(Q45,Cennik!$A$4:$B137, 2, FALSE()) * R45 + VLOOKUP(S45,Cennik!$A$4:$B137, 2, FALSE()) * T45 + VLOOKUP(U45,Cennik!$A$4:$B137, 2, FALSE()) * V45 + VLOOKUP(W45,Cennik!$A$4:$B137, 2, FALSE()) * X45 + VLOOKUP(Y45,Cennik!$A$4:$B137, 2, FALSE()) * Z45 + VLOOKUP(AA45,Cennik!$A$4:$B137, 2, FALSE()) * AB45 + VLOOKUP(AC45,Cennik!$A$4:$B137, 2, FALSE()) * AD45 + VLOOKUP(AE45,Cennik!$A$4:$B137, 2, FALSE()) * AF45 + VLOOKUP(AG45,Cennik!$A$4:$B137, 2, FALSE()) * AH45 + VLOOKUP(AI45,Cennik!$A$4:$B137, 2, FALSE()) * AJ45 + VLOOKUP(AK45,Cennik!$A$4:$B137, 2, FALSE()) * AL45 + VLOOKUP("Stamina",Cennik!$A$4:$B137,2,FALSE()) * K45,"Brak wartości")</f>
        <v>48.75</v>
      </c>
      <c r="F45" s="681" t="s">
        <v>7661</v>
      </c>
      <c r="G45" s="680" t="s">
        <v>4546</v>
      </c>
      <c r="H45" s="680"/>
      <c r="I45" s="680">
        <v>1</v>
      </c>
      <c r="J45" s="18">
        <v>5</v>
      </c>
      <c r="K45" s="5">
        <v>25</v>
      </c>
      <c r="L45" s="5">
        <v>1</v>
      </c>
      <c r="M45" s="5">
        <v>1</v>
      </c>
      <c r="N45" s="1067" t="s">
        <v>12708</v>
      </c>
      <c r="O45" s="184" t="s">
        <v>437</v>
      </c>
      <c r="P45" s="184">
        <v>2</v>
      </c>
      <c r="Q45" s="677" t="s">
        <v>40</v>
      </c>
      <c r="R45" s="677"/>
      <c r="S45" s="675" t="s">
        <v>40</v>
      </c>
      <c r="T45" s="675"/>
      <c r="U45" s="674" t="s">
        <v>40</v>
      </c>
      <c r="V45" s="674"/>
      <c r="W45" s="672" t="s">
        <v>40</v>
      </c>
      <c r="X45" s="672"/>
      <c r="Y45" s="678" t="s">
        <v>40</v>
      </c>
      <c r="Z45" s="678"/>
      <c r="AA45" s="679" t="s">
        <v>40</v>
      </c>
      <c r="AB45" s="679"/>
      <c r="AC45" s="680" t="s">
        <v>40</v>
      </c>
      <c r="AD45" s="680"/>
      <c r="AE45" s="681" t="s">
        <v>40</v>
      </c>
      <c r="AF45" s="681"/>
      <c r="AG45" s="18" t="s">
        <v>40</v>
      </c>
      <c r="AH45" s="18"/>
      <c r="AI45" s="184" t="s">
        <v>40</v>
      </c>
      <c r="AJ45" s="184"/>
      <c r="AK45" s="677" t="s">
        <v>40</v>
      </c>
      <c r="AL45" s="677"/>
    </row>
    <row r="46" spans="1:38" ht="12.75">
      <c r="A46" s="1070" t="s">
        <v>3218</v>
      </c>
      <c r="B46" s="792" t="s">
        <v>7665</v>
      </c>
      <c r="C46" s="681">
        <v>3</v>
      </c>
      <c r="D46" s="1071" t="str">
        <f>IFERROR(VLOOKUP(O46,Cennik!$A$4:$B137, 2, FALSE()) * P46 + VLOOKUP(Q46,Cennik!$A$4:$B137, 2, FALSE()) * R46 + VLOOKUP(S46,Cennik!$A$4:$B137, 2, FALSE()) * T46 + VLOOKUP(U46,Cennik!$A$4:$B137, 2, FALSE()) * V46 + VLOOKUP(W46,Cennik!$A$4:$B137, 2, FALSE()) * X46 + VLOOKUP(Y46,Cennik!$A$4:$B137, 2, FALSE()) * Z46 + VLOOKUP(AA46,Cennik!$A$4:$B137, 2, FALSE()) * AB46 + VLOOKUP(AC46,Cennik!$A$4:$B137, 2, FALSE()) * AD46 + VLOOKUP(AE46,Cennik!$A$4:$B137, 2, FALSE()) * AF46 + VLOOKUP(AG46,Cennik!$A$4:$B137, 2, FALSE()) * AH46 + VLOOKUP(AI46,Cennik!$A$4:$B137, 2, FALSE()) * AJ46 + VLOOKUP(AK46,Cennik!$A$4:$B137, 2, FALSE()) * AL46,"Brak wartości")</f>
        <v>Brak wartości</v>
      </c>
      <c r="E46" s="1066" t="str">
        <f>IFERROR(VLOOKUP(O46,Cennik!$A$4:$B137, 2, FALSE()) * P46 + VLOOKUP(Q46,Cennik!$A$4:$B137, 2, FALSE()) * R46 + VLOOKUP(S46,Cennik!$A$4:$B137, 2, FALSE()) * T46 + VLOOKUP(U46,Cennik!$A$4:$B137, 2, FALSE()) * V46 + VLOOKUP(W46,Cennik!$A$4:$B137, 2, FALSE()) * X46 + VLOOKUP(Y46,Cennik!$A$4:$B137, 2, FALSE()) * Z46 + VLOOKUP(AA46,Cennik!$A$4:$B137, 2, FALSE()) * AB46 + VLOOKUP(AC46,Cennik!$A$4:$B137, 2, FALSE()) * AD46 + VLOOKUP(AE46,Cennik!$A$4:$B137, 2, FALSE()) * AF46 + VLOOKUP(AG46,Cennik!$A$4:$B137, 2, FALSE()) * AH46 + VLOOKUP(AI46,Cennik!$A$4:$B137, 2, FALSE()) * AJ46 + VLOOKUP(AK46,Cennik!$A$4:$B137, 2, FALSE()) * AL46 + VLOOKUP("Stamina",Cennik!$A$4:$B137,2,FALSE()) * K46,"Brak wartości")</f>
        <v>Brak wartości</v>
      </c>
      <c r="F46" s="681" t="s">
        <v>7666</v>
      </c>
      <c r="G46" s="680" t="s">
        <v>4546</v>
      </c>
      <c r="H46" s="680"/>
      <c r="I46" s="680">
        <v>1</v>
      </c>
      <c r="J46" s="18">
        <v>5</v>
      </c>
      <c r="K46" s="5">
        <v>25</v>
      </c>
      <c r="L46" s="5">
        <v>3</v>
      </c>
      <c r="M46" s="5">
        <v>1</v>
      </c>
      <c r="N46" s="1067" t="s">
        <v>12708</v>
      </c>
      <c r="O46" s="184" t="s">
        <v>8169</v>
      </c>
      <c r="P46" s="184">
        <v>2</v>
      </c>
      <c r="Q46" s="677" t="s">
        <v>437</v>
      </c>
      <c r="R46" s="677">
        <v>3</v>
      </c>
      <c r="S46" s="675" t="s">
        <v>40</v>
      </c>
      <c r="T46" s="675"/>
      <c r="U46" s="674" t="s">
        <v>40</v>
      </c>
      <c r="V46" s="674"/>
      <c r="W46" s="672" t="s">
        <v>40</v>
      </c>
      <c r="X46" s="672"/>
      <c r="Y46" s="678" t="s">
        <v>40</v>
      </c>
      <c r="Z46" s="678"/>
      <c r="AA46" s="679" t="s">
        <v>40</v>
      </c>
      <c r="AB46" s="679"/>
      <c r="AC46" s="680" t="s">
        <v>40</v>
      </c>
      <c r="AD46" s="680"/>
      <c r="AE46" s="681" t="s">
        <v>40</v>
      </c>
      <c r="AF46" s="681"/>
      <c r="AG46" s="18" t="s">
        <v>40</v>
      </c>
      <c r="AH46" s="18"/>
      <c r="AI46" s="184" t="s">
        <v>40</v>
      </c>
      <c r="AJ46" s="184"/>
      <c r="AK46" s="677" t="s">
        <v>40</v>
      </c>
      <c r="AL46" s="677"/>
    </row>
    <row r="47" spans="1:38" ht="12.75">
      <c r="A47" s="1070" t="s">
        <v>3218</v>
      </c>
      <c r="B47" s="62" t="s">
        <v>7668</v>
      </c>
      <c r="C47" s="681">
        <v>5</v>
      </c>
      <c r="D47" s="1071" t="str">
        <f>IFERROR(VLOOKUP(O47,Cennik!$A$4:$B137, 2, FALSE()) * P47 + VLOOKUP(Q47,Cennik!$A$4:$B137, 2, FALSE()) * R47 + VLOOKUP(S47,Cennik!$A$4:$B137, 2, FALSE()) * T47 + VLOOKUP(U47,Cennik!$A$4:$B137, 2, FALSE()) * V47 + VLOOKUP(W47,Cennik!$A$4:$B137, 2, FALSE()) * X47 + VLOOKUP(Y47,Cennik!$A$4:$B137, 2, FALSE()) * Z47 + VLOOKUP(AA47,Cennik!$A$4:$B137, 2, FALSE()) * AB47 + VLOOKUP(AC47,Cennik!$A$4:$B137, 2, FALSE()) * AD47 + VLOOKUP(AE47,Cennik!$A$4:$B137, 2, FALSE()) * AF47 + VLOOKUP(AG47,Cennik!$A$4:$B137, 2, FALSE()) * AH47 + VLOOKUP(AI47,Cennik!$A$4:$B137, 2, FALSE()) * AJ47 + VLOOKUP(AK47,Cennik!$A$4:$B137, 2, FALSE()) * AL47,"Brak wartości")</f>
        <v>Brak wartości</v>
      </c>
      <c r="E47" s="1066" t="str">
        <f>IFERROR(VLOOKUP(O47,Cennik!$A$4:$B137, 2, FALSE()) * P47 + VLOOKUP(Q47,Cennik!$A$4:$B137, 2, FALSE()) * R47 + VLOOKUP(S47,Cennik!$A$4:$B137, 2, FALSE()) * T47 + VLOOKUP(U47,Cennik!$A$4:$B137, 2, FALSE()) * V47 + VLOOKUP(W47,Cennik!$A$4:$B137, 2, FALSE()) * X47 + VLOOKUP(Y47,Cennik!$A$4:$B137, 2, FALSE()) * Z47 + VLOOKUP(AA47,Cennik!$A$4:$B137, 2, FALSE()) * AB47 + VLOOKUP(AC47,Cennik!$A$4:$B137, 2, FALSE()) * AD47 + VLOOKUP(AE47,Cennik!$A$4:$B137, 2, FALSE()) * AF47 + VLOOKUP(AG47,Cennik!$A$4:$B137, 2, FALSE()) * AH47 + VLOOKUP(AI47,Cennik!$A$4:$B137, 2, FALSE()) * AJ47 + VLOOKUP(AK47,Cennik!$A$4:$B137, 2, FALSE()) * AL47 + VLOOKUP("Stamina",Cennik!$A$4:$B137,2,FALSE()) * K47,"Brak wartości")</f>
        <v>Brak wartości</v>
      </c>
      <c r="F47" s="681" t="s">
        <v>7666</v>
      </c>
      <c r="G47" s="680" t="s">
        <v>4546</v>
      </c>
      <c r="H47" s="680"/>
      <c r="I47" s="680">
        <v>1</v>
      </c>
      <c r="J47" s="18">
        <v>5</v>
      </c>
      <c r="K47" s="5">
        <v>25</v>
      </c>
      <c r="L47" s="5">
        <v>5</v>
      </c>
      <c r="M47" s="5">
        <v>1</v>
      </c>
      <c r="N47" s="1067" t="s">
        <v>12708</v>
      </c>
      <c r="O47" s="184" t="s">
        <v>8169</v>
      </c>
      <c r="P47" s="184">
        <v>7</v>
      </c>
      <c r="Q47" s="677" t="s">
        <v>40</v>
      </c>
      <c r="R47" s="677"/>
      <c r="S47" s="675" t="s">
        <v>40</v>
      </c>
      <c r="T47" s="675"/>
      <c r="U47" s="674" t="s">
        <v>40</v>
      </c>
      <c r="V47" s="674"/>
      <c r="W47" s="672" t="s">
        <v>40</v>
      </c>
      <c r="X47" s="672"/>
      <c r="Y47" s="678" t="s">
        <v>40</v>
      </c>
      <c r="Z47" s="678"/>
      <c r="AA47" s="679" t="s">
        <v>40</v>
      </c>
      <c r="AB47" s="679"/>
      <c r="AC47" s="680" t="s">
        <v>40</v>
      </c>
      <c r="AD47" s="680"/>
      <c r="AE47" s="681" t="s">
        <v>40</v>
      </c>
      <c r="AF47" s="681"/>
      <c r="AG47" s="18" t="s">
        <v>40</v>
      </c>
      <c r="AH47" s="18"/>
      <c r="AI47" s="184" t="s">
        <v>40</v>
      </c>
      <c r="AJ47" s="184"/>
      <c r="AK47" s="677" t="s">
        <v>40</v>
      </c>
      <c r="AL47" s="677"/>
    </row>
    <row r="48" spans="1:38" ht="12.75">
      <c r="A48" s="19"/>
      <c r="B48" s="19"/>
      <c r="C48" s="19"/>
      <c r="D48" s="26"/>
      <c r="E48" s="26"/>
      <c r="F48" s="19"/>
      <c r="G48" s="19"/>
      <c r="H48" s="19"/>
      <c r="I48" s="26"/>
      <c r="J48" s="19"/>
      <c r="K48" s="26"/>
      <c r="L48" s="26"/>
      <c r="M48" s="26"/>
      <c r="N48" s="26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1:38" ht="12.75">
      <c r="A49" s="1072" t="s">
        <v>3287</v>
      </c>
      <c r="B49" s="1073" t="s">
        <v>7670</v>
      </c>
      <c r="C49" s="681">
        <v>1</v>
      </c>
      <c r="D49" s="1071" t="str">
        <f>IFERROR(VLOOKUP(O49,Cennik!$A$4:$B137, 2, FALSE()) * P49 + VLOOKUP(Q49,Cennik!$A$4:$B137, 2, FALSE()) * R49 + VLOOKUP(S49,Cennik!$A$4:$B137, 2, FALSE()) * T49 + VLOOKUP(U49,Cennik!$A$4:$B137, 2, FALSE()) * V49 + VLOOKUP(W49,Cennik!$A$4:$B137, 2, FALSE()) * X49 + VLOOKUP(Y49,Cennik!$A$4:$B137, 2, FALSE()) * Z49 + VLOOKUP(AA49,Cennik!$A$4:$B137, 2, FALSE()) * AB49 + VLOOKUP(AC49,Cennik!$A$4:$B137, 2, FALSE()) * AD49 + VLOOKUP(AE49,Cennik!$A$4:$B137, 2, FALSE()) * AF49 + VLOOKUP(AG49,Cennik!$A$4:$B137, 2, FALSE()) * AH49 + VLOOKUP(AI49,Cennik!$A$4:$B137, 2, FALSE()) * AJ49 + VLOOKUP(AK49,Cennik!$A$4:$B137, 2, FALSE()) * AL49,"Brak wartości")</f>
        <v>Brak wartości</v>
      </c>
      <c r="E49" s="1066" t="str">
        <f>IFERROR(VLOOKUP(O49,Cennik!$A$4:$B137, 2, FALSE()) * P49 + VLOOKUP(Q49,Cennik!$A$4:$B137, 2, FALSE()) * R49 + VLOOKUP(S49,Cennik!$A$4:$B137, 2, FALSE()) * T49 + VLOOKUP(U49,Cennik!$A$4:$B137, 2, FALSE()) * V49 + VLOOKUP(W49,Cennik!$A$4:$B137, 2, FALSE()) * X49 + VLOOKUP(Y49,Cennik!$A$4:$B137, 2, FALSE()) * Z49 + VLOOKUP(AA49,Cennik!$A$4:$B137, 2, FALSE()) * AB49 + VLOOKUP(AC49,Cennik!$A$4:$B137, 2, FALSE()) * AD49 + VLOOKUP(AE49,Cennik!$A$4:$B137, 2, FALSE()) * AF49 + VLOOKUP(AG49,Cennik!$A$4:$B137, 2, FALSE()) * AH49 + VLOOKUP(AI49,Cennik!$A$4:$B137, 2, FALSE()) * AJ49 + VLOOKUP(AK49,Cennik!$A$4:$B137, 2, FALSE()) * AL49 + VLOOKUP("Stamina",Cennik!$A$4:$B137,2,FALSE()) * K49,"Brak wartości")</f>
        <v>Brak wartości</v>
      </c>
      <c r="F49" s="169" t="s">
        <v>7670</v>
      </c>
      <c r="G49" s="201"/>
      <c r="H49" s="168"/>
      <c r="I49" s="680">
        <v>1</v>
      </c>
      <c r="J49" s="5">
        <v>5</v>
      </c>
      <c r="K49" s="5">
        <v>5</v>
      </c>
      <c r="L49" s="5">
        <v>1</v>
      </c>
      <c r="M49" s="5">
        <v>0.2</v>
      </c>
      <c r="N49" s="1067" t="s">
        <v>12708</v>
      </c>
      <c r="O49" s="161" t="s">
        <v>8137</v>
      </c>
      <c r="P49" s="161">
        <v>1</v>
      </c>
      <c r="Q49" s="162" t="s">
        <v>40</v>
      </c>
      <c r="R49" s="162"/>
      <c r="S49" s="163" t="s">
        <v>40</v>
      </c>
      <c r="T49" s="163"/>
      <c r="U49" s="164" t="s">
        <v>40</v>
      </c>
      <c r="V49" s="164"/>
      <c r="W49" s="165" t="s">
        <v>40</v>
      </c>
      <c r="X49" s="180"/>
      <c r="Y49" s="166" t="s">
        <v>40</v>
      </c>
      <c r="Z49" s="181"/>
      <c r="AA49" s="167" t="s">
        <v>40</v>
      </c>
      <c r="AB49" s="182"/>
      <c r="AC49" s="168" t="s">
        <v>40</v>
      </c>
      <c r="AD49" s="201"/>
      <c r="AE49" s="169" t="s">
        <v>40</v>
      </c>
      <c r="AF49" s="202"/>
      <c r="AG49" s="5" t="s">
        <v>40</v>
      </c>
      <c r="AH49" s="37"/>
      <c r="AI49" s="161" t="s">
        <v>40</v>
      </c>
      <c r="AJ49" s="197"/>
      <c r="AK49" s="162" t="s">
        <v>40</v>
      </c>
      <c r="AL49" s="198"/>
    </row>
    <row r="50" spans="1:38" ht="12.75">
      <c r="A50" s="1072" t="s">
        <v>3287</v>
      </c>
      <c r="B50" s="1073" t="s">
        <v>7674</v>
      </c>
      <c r="C50" s="681">
        <v>1</v>
      </c>
      <c r="D50" s="1071" t="str">
        <f>IFERROR(VLOOKUP(O50,Cennik!$A$4:$B137, 2, FALSE()) * P50 + VLOOKUP(Q50,Cennik!$A$4:$B137, 2, FALSE()) * R50 + VLOOKUP(S50,Cennik!$A$4:$B137, 2, FALSE()) * T50 + VLOOKUP(U50,Cennik!$A$4:$B137, 2, FALSE()) * V50 + VLOOKUP(W50,Cennik!$A$4:$B137, 2, FALSE()) * X50 + VLOOKUP(Y50,Cennik!$A$4:$B137, 2, FALSE()) * Z50 + VLOOKUP(AA50,Cennik!$A$4:$B137, 2, FALSE()) * AB50 + VLOOKUP(AC50,Cennik!$A$4:$B137, 2, FALSE()) * AD50 + VLOOKUP(AE50,Cennik!$A$4:$B137, 2, FALSE()) * AF50 + VLOOKUP(AG50,Cennik!$A$4:$B137, 2, FALSE()) * AH50 + VLOOKUP(AI50,Cennik!$A$4:$B137, 2, FALSE()) * AJ50 + VLOOKUP(AK50,Cennik!$A$4:$B137, 2, FALSE()) * AL50,"Brak wartości")</f>
        <v>Brak wartości</v>
      </c>
      <c r="E50" s="1066" t="str">
        <f>IFERROR(VLOOKUP(O50,Cennik!$A$4:$B137, 2, FALSE()) * P50 + VLOOKUP(Q50,Cennik!$A$4:$B137, 2, FALSE()) * R50 + VLOOKUP(S50,Cennik!$A$4:$B137, 2, FALSE()) * T50 + VLOOKUP(U50,Cennik!$A$4:$B137, 2, FALSE()) * V50 + VLOOKUP(W50,Cennik!$A$4:$B137, 2, FALSE()) * X50 + VLOOKUP(Y50,Cennik!$A$4:$B137, 2, FALSE()) * Z50 + VLOOKUP(AA50,Cennik!$A$4:$B137, 2, FALSE()) * AB50 + VLOOKUP(AC50,Cennik!$A$4:$B137, 2, FALSE()) * AD50 + VLOOKUP(AE50,Cennik!$A$4:$B137, 2, FALSE()) * AF50 + VLOOKUP(AG50,Cennik!$A$4:$B137, 2, FALSE()) * AH50 + VLOOKUP(AI50,Cennik!$A$4:$B137, 2, FALSE()) * AJ50 + VLOOKUP(AK50,Cennik!$A$4:$B137, 2, FALSE()) * AL50 + VLOOKUP("Stamina",Cennik!$A$4:$B137,2,FALSE()) * K50,"Brak wartości")</f>
        <v>Brak wartości</v>
      </c>
      <c r="F50" s="169" t="s">
        <v>13695</v>
      </c>
      <c r="G50" s="168" t="s">
        <v>7670</v>
      </c>
      <c r="H50" s="168"/>
      <c r="I50" s="680">
        <v>1</v>
      </c>
      <c r="J50" s="5">
        <v>5</v>
      </c>
      <c r="K50" s="5">
        <v>5</v>
      </c>
      <c r="L50" s="5">
        <v>1</v>
      </c>
      <c r="M50" s="5">
        <v>0.2</v>
      </c>
      <c r="N50" s="1067" t="s">
        <v>12708</v>
      </c>
      <c r="O50" s="161" t="s">
        <v>807</v>
      </c>
      <c r="P50" s="161">
        <v>1</v>
      </c>
      <c r="Q50" s="162" t="s">
        <v>364</v>
      </c>
      <c r="R50" s="162">
        <v>5</v>
      </c>
      <c r="S50" s="163" t="s">
        <v>817</v>
      </c>
      <c r="T50" s="163">
        <v>1</v>
      </c>
      <c r="U50" s="164" t="s">
        <v>40</v>
      </c>
      <c r="V50" s="164"/>
      <c r="W50" s="165" t="s">
        <v>40</v>
      </c>
      <c r="X50" s="180"/>
      <c r="Y50" s="166" t="s">
        <v>40</v>
      </c>
      <c r="Z50" s="181"/>
      <c r="AA50" s="167" t="s">
        <v>40</v>
      </c>
      <c r="AB50" s="182"/>
      <c r="AC50" s="168" t="s">
        <v>40</v>
      </c>
      <c r="AD50" s="201"/>
      <c r="AE50" s="169" t="s">
        <v>40</v>
      </c>
      <c r="AF50" s="202"/>
      <c r="AG50" s="5" t="s">
        <v>40</v>
      </c>
      <c r="AH50" s="37"/>
      <c r="AI50" s="161" t="s">
        <v>40</v>
      </c>
      <c r="AJ50" s="197"/>
      <c r="AK50" s="162" t="s">
        <v>40</v>
      </c>
      <c r="AL50" s="198"/>
    </row>
    <row r="51" spans="1:38" ht="12.75">
      <c r="A51" s="1072" t="s">
        <v>3287</v>
      </c>
      <c r="B51" s="1073" t="s">
        <v>7678</v>
      </c>
      <c r="C51" s="681">
        <v>1</v>
      </c>
      <c r="D51" s="1071" t="str">
        <f>IFERROR(VLOOKUP(O51,Cennik!$A$4:$B137, 2, FALSE()) * P51 + VLOOKUP(Q51,Cennik!$A$4:$B137, 2, FALSE()) * R51 + VLOOKUP(S51,Cennik!$A$4:$B137, 2, FALSE()) * T51 + VLOOKUP(U51,Cennik!$A$4:$B137, 2, FALSE()) * V51 + VLOOKUP(W51,Cennik!$A$4:$B137, 2, FALSE()) * X51 + VLOOKUP(Y51,Cennik!$A$4:$B137, 2, FALSE()) * Z51 + VLOOKUP(AA51,Cennik!$A$4:$B137, 2, FALSE()) * AB51 + VLOOKUP(AC51,Cennik!$A$4:$B137, 2, FALSE()) * AD51 + VLOOKUP(AE51,Cennik!$A$4:$B137, 2, FALSE()) * AF51 + VLOOKUP(AG51,Cennik!$A$4:$B137, 2, FALSE()) * AH51 + VLOOKUP(AI51,Cennik!$A$4:$B137, 2, FALSE()) * AJ51 + VLOOKUP(AK51,Cennik!$A$4:$B137, 2, FALSE()) * AL51,"Brak wartości")</f>
        <v>Brak wartości</v>
      </c>
      <c r="E51" s="1066" t="str">
        <f>IFERROR(VLOOKUP(O51,Cennik!$A$4:$B137, 2, FALSE()) * P51 + VLOOKUP(Q51,Cennik!$A$4:$B137, 2, FALSE()) * R51 + VLOOKUP(S51,Cennik!$A$4:$B137, 2, FALSE()) * T51 + VLOOKUP(U51,Cennik!$A$4:$B137, 2, FALSE()) * V51 + VLOOKUP(W51,Cennik!$A$4:$B137, 2, FALSE()) * X51 + VLOOKUP(Y51,Cennik!$A$4:$B137, 2, FALSE()) * Z51 + VLOOKUP(AA51,Cennik!$A$4:$B137, 2, FALSE()) * AB51 + VLOOKUP(AC51,Cennik!$A$4:$B137, 2, FALSE()) * AD51 + VLOOKUP(AE51,Cennik!$A$4:$B137, 2, FALSE()) * AF51 + VLOOKUP(AG51,Cennik!$A$4:$B137, 2, FALSE()) * AH51 + VLOOKUP(AI51,Cennik!$A$4:$B137, 2, FALSE()) * AJ51 + VLOOKUP(AK51,Cennik!$A$4:$B137, 2, FALSE()) * AL51 + VLOOKUP("Stamina",Cennik!$A$4:$B137,2,FALSE()) * K51,"Brak wartości")</f>
        <v>Brak wartości</v>
      </c>
      <c r="F51" s="169" t="s">
        <v>13696</v>
      </c>
      <c r="G51" s="168" t="s">
        <v>7670</v>
      </c>
      <c r="H51" s="168"/>
      <c r="I51" s="680">
        <v>1</v>
      </c>
      <c r="J51" s="5">
        <v>5</v>
      </c>
      <c r="K51" s="5">
        <v>5</v>
      </c>
      <c r="L51" s="5">
        <v>1</v>
      </c>
      <c r="M51" s="5">
        <v>0.2</v>
      </c>
      <c r="N51" s="1067" t="s">
        <v>12708</v>
      </c>
      <c r="O51" s="161" t="s">
        <v>807</v>
      </c>
      <c r="P51" s="161">
        <v>1</v>
      </c>
      <c r="Q51" s="162" t="s">
        <v>364</v>
      </c>
      <c r="R51" s="162">
        <v>5</v>
      </c>
      <c r="S51" s="163" t="s">
        <v>817</v>
      </c>
      <c r="T51" s="163">
        <v>1</v>
      </c>
      <c r="U51" s="164" t="s">
        <v>40</v>
      </c>
      <c r="V51" s="164"/>
      <c r="W51" s="165" t="s">
        <v>40</v>
      </c>
      <c r="X51" s="180"/>
      <c r="Y51" s="166" t="s">
        <v>40</v>
      </c>
      <c r="Z51" s="181"/>
      <c r="AA51" s="167" t="s">
        <v>40</v>
      </c>
      <c r="AB51" s="182"/>
      <c r="AC51" s="168" t="s">
        <v>40</v>
      </c>
      <c r="AD51" s="201"/>
      <c r="AE51" s="169" t="s">
        <v>40</v>
      </c>
      <c r="AF51" s="202"/>
      <c r="AG51" s="5" t="s">
        <v>40</v>
      </c>
      <c r="AH51" s="37"/>
      <c r="AI51" s="161" t="s">
        <v>40</v>
      </c>
      <c r="AJ51" s="197"/>
      <c r="AK51" s="162" t="s">
        <v>40</v>
      </c>
      <c r="AL51" s="198"/>
    </row>
    <row r="52" spans="1:38" ht="12.75">
      <c r="A52" s="1072" t="s">
        <v>3287</v>
      </c>
      <c r="B52" s="1073" t="s">
        <v>7681</v>
      </c>
      <c r="C52" s="681">
        <v>1</v>
      </c>
      <c r="D52" s="1071" t="str">
        <f>IFERROR(VLOOKUP(O52,Cennik!$A$4:$B137, 2, FALSE()) * P52 + VLOOKUP(Q52,Cennik!$A$4:$B137, 2, FALSE()) * R52 + VLOOKUP(S52,Cennik!$A$4:$B137, 2, FALSE()) * T52 + VLOOKUP(U52,Cennik!$A$4:$B137, 2, FALSE()) * V52 + VLOOKUP(W52,Cennik!$A$4:$B137, 2, FALSE()) * X52 + VLOOKUP(Y52,Cennik!$A$4:$B137, 2, FALSE()) * Z52 + VLOOKUP(AA52,Cennik!$A$4:$B137, 2, FALSE()) * AB52 + VLOOKUP(AC52,Cennik!$A$4:$B137, 2, FALSE()) * AD52 + VLOOKUP(AE52,Cennik!$A$4:$B137, 2, FALSE()) * AF52 + VLOOKUP(AG52,Cennik!$A$4:$B137, 2, FALSE()) * AH52 + VLOOKUP(AI52,Cennik!$A$4:$B137, 2, FALSE()) * AJ52 + VLOOKUP(AK52,Cennik!$A$4:$B137, 2, FALSE()) * AL52,"Brak wartości")</f>
        <v>Brak wartości</v>
      </c>
      <c r="E52" s="1066" t="str">
        <f>IFERROR(VLOOKUP(O52,Cennik!$A$4:$B137, 2, FALSE()) * P52 + VLOOKUP(Q52,Cennik!$A$4:$B137, 2, FALSE()) * R52 + VLOOKUP(S52,Cennik!$A$4:$B137, 2, FALSE()) * T52 + VLOOKUP(U52,Cennik!$A$4:$B137, 2, FALSE()) * V52 + VLOOKUP(W52,Cennik!$A$4:$B137, 2, FALSE()) * X52 + VLOOKUP(Y52,Cennik!$A$4:$B137, 2, FALSE()) * Z52 + VLOOKUP(AA52,Cennik!$A$4:$B137, 2, FALSE()) * AB52 + VLOOKUP(AC52,Cennik!$A$4:$B137, 2, FALSE()) * AD52 + VLOOKUP(AE52,Cennik!$A$4:$B137, 2, FALSE()) * AF52 + VLOOKUP(AG52,Cennik!$A$4:$B137, 2, FALSE()) * AH52 + VLOOKUP(AI52,Cennik!$A$4:$B137, 2, FALSE()) * AJ52 + VLOOKUP(AK52,Cennik!$A$4:$B137, 2, FALSE()) * AL52 + VLOOKUP("Stamina",Cennik!$A$4:$B137,2,FALSE()) * K52,"Brak wartości")</f>
        <v>Brak wartości</v>
      </c>
      <c r="F52" s="169" t="s">
        <v>13697</v>
      </c>
      <c r="G52" s="168" t="s">
        <v>7670</v>
      </c>
      <c r="H52" s="168"/>
      <c r="I52" s="680">
        <v>1</v>
      </c>
      <c r="J52" s="5">
        <v>5</v>
      </c>
      <c r="K52" s="5">
        <v>5</v>
      </c>
      <c r="L52" s="5">
        <v>1</v>
      </c>
      <c r="M52" s="5">
        <v>0.2</v>
      </c>
      <c r="N52" s="1067" t="s">
        <v>12708</v>
      </c>
      <c r="O52" s="161" t="s">
        <v>807</v>
      </c>
      <c r="P52" s="161">
        <v>1</v>
      </c>
      <c r="Q52" s="162" t="s">
        <v>40</v>
      </c>
      <c r="R52" s="162"/>
      <c r="S52" s="163" t="s">
        <v>40</v>
      </c>
      <c r="T52" s="163"/>
      <c r="U52" s="164" t="s">
        <v>40</v>
      </c>
      <c r="V52" s="164"/>
      <c r="W52" s="165" t="s">
        <v>40</v>
      </c>
      <c r="X52" s="180"/>
      <c r="Y52" s="166" t="s">
        <v>40</v>
      </c>
      <c r="Z52" s="181"/>
      <c r="AA52" s="167" t="s">
        <v>40</v>
      </c>
      <c r="AB52" s="182"/>
      <c r="AC52" s="168" t="s">
        <v>40</v>
      </c>
      <c r="AD52" s="201"/>
      <c r="AE52" s="169" t="s">
        <v>40</v>
      </c>
      <c r="AF52" s="202"/>
      <c r="AG52" s="5" t="s">
        <v>40</v>
      </c>
      <c r="AH52" s="37"/>
      <c r="AI52" s="161" t="s">
        <v>40</v>
      </c>
      <c r="AJ52" s="197"/>
      <c r="AK52" s="162" t="s">
        <v>40</v>
      </c>
      <c r="AL52" s="198"/>
    </row>
    <row r="53" spans="1:38" ht="12.75">
      <c r="A53" s="1072" t="s">
        <v>3287</v>
      </c>
      <c r="B53" s="1073" t="s">
        <v>7685</v>
      </c>
      <c r="C53" s="681">
        <v>1</v>
      </c>
      <c r="D53" s="1071" t="str">
        <f>IFERROR(VLOOKUP(O53,Cennik!$A$4:$B137, 2, FALSE()) * P53 + VLOOKUP(Q53,Cennik!$A$4:$B137, 2, FALSE()) * R53 + VLOOKUP(S53,Cennik!$A$4:$B137, 2, FALSE()) * T53 + VLOOKUP(U53,Cennik!$A$4:$B137, 2, FALSE()) * V53 + VLOOKUP(W53,Cennik!$A$4:$B137, 2, FALSE()) * X53 + VLOOKUP(Y53,Cennik!$A$4:$B137, 2, FALSE()) * Z53 + VLOOKUP(AA53,Cennik!$A$4:$B137, 2, FALSE()) * AB53 + VLOOKUP(AC53,Cennik!$A$4:$B137, 2, FALSE()) * AD53 + VLOOKUP(AE53,Cennik!$A$4:$B137, 2, FALSE()) * AF53 + VLOOKUP(AG53,Cennik!$A$4:$B137, 2, FALSE()) * AH53 + VLOOKUP(AI53,Cennik!$A$4:$B137, 2, FALSE()) * AJ53 + VLOOKUP(AK53,Cennik!$A$4:$B137, 2, FALSE()) * AL53,"Brak wartości")</f>
        <v>Brak wartości</v>
      </c>
      <c r="E53" s="1066" t="str">
        <f>IFERROR(VLOOKUP(O53,Cennik!$A$4:$B137, 2, FALSE()) * P53 + VLOOKUP(Q53,Cennik!$A$4:$B137, 2, FALSE()) * R53 + VLOOKUP(S53,Cennik!$A$4:$B137, 2, FALSE()) * T53 + VLOOKUP(U53,Cennik!$A$4:$B137, 2, FALSE()) * V53 + VLOOKUP(W53,Cennik!$A$4:$B137, 2, FALSE()) * X53 + VLOOKUP(Y53,Cennik!$A$4:$B137, 2, FALSE()) * Z53 + VLOOKUP(AA53,Cennik!$A$4:$B137, 2, FALSE()) * AB53 + VLOOKUP(AC53,Cennik!$A$4:$B137, 2, FALSE()) * AD53 + VLOOKUP(AE53,Cennik!$A$4:$B137, 2, FALSE()) * AF53 + VLOOKUP(AG53,Cennik!$A$4:$B137, 2, FALSE()) * AH53 + VLOOKUP(AI53,Cennik!$A$4:$B137, 2, FALSE()) * AJ53 + VLOOKUP(AK53,Cennik!$A$4:$B137, 2, FALSE()) * AL53 + VLOOKUP("Stamina",Cennik!$A$4:$B137,2,FALSE()) * K53,"Brak wartości")</f>
        <v>Brak wartości</v>
      </c>
      <c r="F53" s="169" t="s">
        <v>13698</v>
      </c>
      <c r="G53" s="168" t="s">
        <v>7670</v>
      </c>
      <c r="H53" s="168"/>
      <c r="I53" s="680">
        <v>1</v>
      </c>
      <c r="J53" s="5">
        <v>5</v>
      </c>
      <c r="K53" s="5">
        <v>5</v>
      </c>
      <c r="L53" s="5">
        <v>1</v>
      </c>
      <c r="M53" s="5">
        <v>0.2</v>
      </c>
      <c r="N53" s="1067" t="s">
        <v>12708</v>
      </c>
      <c r="O53" s="161" t="s">
        <v>807</v>
      </c>
      <c r="P53" s="161">
        <v>1</v>
      </c>
      <c r="Q53" s="162" t="s">
        <v>364</v>
      </c>
      <c r="R53" s="162">
        <v>5</v>
      </c>
      <c r="S53" s="163" t="s">
        <v>817</v>
      </c>
      <c r="T53" s="163">
        <v>1</v>
      </c>
      <c r="U53" s="164" t="s">
        <v>40</v>
      </c>
      <c r="V53" s="164"/>
      <c r="W53" s="165" t="s">
        <v>40</v>
      </c>
      <c r="X53" s="180"/>
      <c r="Y53" s="166" t="s">
        <v>40</v>
      </c>
      <c r="Z53" s="181"/>
      <c r="AA53" s="167" t="s">
        <v>40</v>
      </c>
      <c r="AB53" s="182"/>
      <c r="AC53" s="168" t="s">
        <v>40</v>
      </c>
      <c r="AD53" s="201"/>
      <c r="AE53" s="169" t="s">
        <v>40</v>
      </c>
      <c r="AF53" s="202"/>
      <c r="AG53" s="5" t="s">
        <v>40</v>
      </c>
      <c r="AH53" s="37"/>
      <c r="AI53" s="161" t="s">
        <v>40</v>
      </c>
      <c r="AJ53" s="197"/>
      <c r="AK53" s="162" t="s">
        <v>40</v>
      </c>
      <c r="AL53" s="198"/>
    </row>
    <row r="54" spans="1:38" ht="12.75">
      <c r="A54" s="1072" t="s">
        <v>3287</v>
      </c>
      <c r="B54" s="1073" t="s">
        <v>7688</v>
      </c>
      <c r="C54" s="681">
        <v>1</v>
      </c>
      <c r="D54" s="1071" t="str">
        <f>IFERROR(VLOOKUP(O54,Cennik!$A$4:$B137, 2, FALSE()) * P54 + VLOOKUP(Q54,Cennik!$A$4:$B137, 2, FALSE()) * R54 + VLOOKUP(S54,Cennik!$A$4:$B137, 2, FALSE()) * T54 + VLOOKUP(U54,Cennik!$A$4:$B137, 2, FALSE()) * V54 + VLOOKUP(W54,Cennik!$A$4:$B137, 2, FALSE()) * X54 + VLOOKUP(Y54,Cennik!$A$4:$B137, 2, FALSE()) * Z54 + VLOOKUP(AA54,Cennik!$A$4:$B137, 2, FALSE()) * AB54 + VLOOKUP(AC54,Cennik!$A$4:$B137, 2, FALSE()) * AD54 + VLOOKUP(AE54,Cennik!$A$4:$B137, 2, FALSE()) * AF54 + VLOOKUP(AG54,Cennik!$A$4:$B137, 2, FALSE()) * AH54 + VLOOKUP(AI54,Cennik!$A$4:$B137, 2, FALSE()) * AJ54 + VLOOKUP(AK54,Cennik!$A$4:$B137, 2, FALSE()) * AL54,"Brak wartości")</f>
        <v>Brak wartości</v>
      </c>
      <c r="E54" s="1066" t="str">
        <f>IFERROR(VLOOKUP(O54,Cennik!$A$4:$B137, 2, FALSE()) * P54 + VLOOKUP(Q54,Cennik!$A$4:$B137, 2, FALSE()) * R54 + VLOOKUP(S54,Cennik!$A$4:$B137, 2, FALSE()) * T54 + VLOOKUP(U54,Cennik!$A$4:$B137, 2, FALSE()) * V54 + VLOOKUP(W54,Cennik!$A$4:$B137, 2, FALSE()) * X54 + VLOOKUP(Y54,Cennik!$A$4:$B137, 2, FALSE()) * Z54 + VLOOKUP(AA54,Cennik!$A$4:$B137, 2, FALSE()) * AB54 + VLOOKUP(AC54,Cennik!$A$4:$B137, 2, FALSE()) * AD54 + VLOOKUP(AE54,Cennik!$A$4:$B137, 2, FALSE()) * AF54 + VLOOKUP(AG54,Cennik!$A$4:$B137, 2, FALSE()) * AH54 + VLOOKUP(AI54,Cennik!$A$4:$B137, 2, FALSE()) * AJ54 + VLOOKUP(AK54,Cennik!$A$4:$B137, 2, FALSE()) * AL54 + VLOOKUP("Stamina",Cennik!$A$4:$B137,2,FALSE()) * K54,"Brak wartości")</f>
        <v>Brak wartości</v>
      </c>
      <c r="F54" s="169" t="s">
        <v>13699</v>
      </c>
      <c r="G54" s="168" t="s">
        <v>7670</v>
      </c>
      <c r="H54" s="168"/>
      <c r="I54" s="680">
        <v>1</v>
      </c>
      <c r="J54" s="5">
        <v>5</v>
      </c>
      <c r="K54" s="5">
        <v>5</v>
      </c>
      <c r="L54" s="5">
        <v>1</v>
      </c>
      <c r="M54" s="5">
        <v>0.2</v>
      </c>
      <c r="N54" s="1067" t="s">
        <v>12708</v>
      </c>
      <c r="O54" s="161" t="s">
        <v>807</v>
      </c>
      <c r="P54" s="161">
        <v>1</v>
      </c>
      <c r="Q54" s="162" t="s">
        <v>817</v>
      </c>
      <c r="R54" s="162">
        <v>1</v>
      </c>
      <c r="S54" s="163" t="s">
        <v>40</v>
      </c>
      <c r="T54" s="163"/>
      <c r="U54" s="164" t="s">
        <v>40</v>
      </c>
      <c r="V54" s="164"/>
      <c r="W54" s="165" t="s">
        <v>40</v>
      </c>
      <c r="X54" s="180"/>
      <c r="Y54" s="166" t="s">
        <v>40</v>
      </c>
      <c r="Z54" s="181"/>
      <c r="AA54" s="167" t="s">
        <v>40</v>
      </c>
      <c r="AB54" s="182"/>
      <c r="AC54" s="168" t="s">
        <v>40</v>
      </c>
      <c r="AD54" s="201"/>
      <c r="AE54" s="169" t="s">
        <v>40</v>
      </c>
      <c r="AF54" s="202"/>
      <c r="AG54" s="5" t="s">
        <v>40</v>
      </c>
      <c r="AH54" s="37"/>
      <c r="AI54" s="161" t="s">
        <v>40</v>
      </c>
      <c r="AJ54" s="197"/>
      <c r="AK54" s="162" t="s">
        <v>40</v>
      </c>
      <c r="AL54" s="198"/>
    </row>
    <row r="55" spans="1:38" ht="12.75">
      <c r="A55" s="1072" t="s">
        <v>3287</v>
      </c>
      <c r="B55" s="347" t="s">
        <v>7691</v>
      </c>
      <c r="C55" s="681">
        <v>2</v>
      </c>
      <c r="D55" s="1071" t="str">
        <f>IFERROR(VLOOKUP(O55,Cennik!$A$4:$B137, 2, FALSE()) * P55 + VLOOKUP(Q55,Cennik!$A$4:$B137, 2, FALSE()) * R55 + VLOOKUP(S55,Cennik!$A$4:$B137, 2, FALSE()) * T55 + VLOOKUP(U55,Cennik!$A$4:$B137, 2, FALSE()) * V55 + VLOOKUP(W55,Cennik!$A$4:$B137, 2, FALSE()) * X55 + VLOOKUP(Y55,Cennik!$A$4:$B137, 2, FALSE()) * Z55 + VLOOKUP(AA55,Cennik!$A$4:$B137, 2, FALSE()) * AB55 + VLOOKUP(AC55,Cennik!$A$4:$B137, 2, FALSE()) * AD55 + VLOOKUP(AE55,Cennik!$A$4:$B137, 2, FALSE()) * AF55 + VLOOKUP(AG55,Cennik!$A$4:$B137, 2, FALSE()) * AH55 + VLOOKUP(AI55,Cennik!$A$4:$B137, 2, FALSE()) * AJ55 + VLOOKUP(AK55,Cennik!$A$4:$B137, 2, FALSE()) * AL55,"Brak wartości")</f>
        <v>Brak wartości</v>
      </c>
      <c r="E55" s="1066" t="str">
        <f>IFERROR(VLOOKUP(O55,Cennik!$A$4:$B137, 2, FALSE()) * P55 + VLOOKUP(Q55,Cennik!$A$4:$B137, 2, FALSE()) * R55 + VLOOKUP(S55,Cennik!$A$4:$B137, 2, FALSE()) * T55 + VLOOKUP(U55,Cennik!$A$4:$B137, 2, FALSE()) * V55 + VLOOKUP(W55,Cennik!$A$4:$B137, 2, FALSE()) * X55 + VLOOKUP(Y55,Cennik!$A$4:$B137, 2, FALSE()) * Z55 + VLOOKUP(AA55,Cennik!$A$4:$B137, 2, FALSE()) * AB55 + VLOOKUP(AC55,Cennik!$A$4:$B137, 2, FALSE()) * AD55 + VLOOKUP(AE55,Cennik!$A$4:$B137, 2, FALSE()) * AF55 + VLOOKUP(AG55,Cennik!$A$4:$B137, 2, FALSE()) * AH55 + VLOOKUP(AI55,Cennik!$A$4:$B137, 2, FALSE()) * AJ55 + VLOOKUP(AK55,Cennik!$A$4:$B137, 2, FALSE()) * AL55 + VLOOKUP("Stamina",Cennik!$A$4:$B137,2,FALSE()) * K55,"Brak wartości")</f>
        <v>Brak wartości</v>
      </c>
      <c r="F55" s="681" t="s">
        <v>13700</v>
      </c>
      <c r="G55" s="168" t="s">
        <v>7670</v>
      </c>
      <c r="H55" s="680"/>
      <c r="I55" s="680">
        <v>1</v>
      </c>
      <c r="J55" s="18">
        <v>5</v>
      </c>
      <c r="K55" s="5">
        <v>5</v>
      </c>
      <c r="L55" s="5">
        <v>2</v>
      </c>
      <c r="M55" s="5">
        <v>0.2</v>
      </c>
      <c r="N55" s="1067" t="s">
        <v>12708</v>
      </c>
      <c r="O55" s="184" t="s">
        <v>807</v>
      </c>
      <c r="P55" s="184">
        <v>1</v>
      </c>
      <c r="Q55" s="162" t="s">
        <v>364</v>
      </c>
      <c r="R55" s="162">
        <v>10</v>
      </c>
      <c r="S55" s="163" t="s">
        <v>817</v>
      </c>
      <c r="T55" s="163">
        <v>1</v>
      </c>
      <c r="U55" s="164" t="s">
        <v>40</v>
      </c>
      <c r="V55" s="164"/>
      <c r="W55" s="165" t="s">
        <v>40</v>
      </c>
      <c r="X55" s="672"/>
      <c r="Y55" s="678" t="s">
        <v>40</v>
      </c>
      <c r="Z55" s="678"/>
      <c r="AA55" s="679" t="s">
        <v>40</v>
      </c>
      <c r="AB55" s="679"/>
      <c r="AC55" s="680" t="s">
        <v>40</v>
      </c>
      <c r="AD55" s="680"/>
      <c r="AE55" s="681" t="s">
        <v>40</v>
      </c>
      <c r="AF55" s="681"/>
      <c r="AG55" s="18" t="s">
        <v>40</v>
      </c>
      <c r="AH55" s="18"/>
      <c r="AI55" s="184" t="s">
        <v>40</v>
      </c>
      <c r="AJ55" s="184"/>
      <c r="AK55" s="677" t="s">
        <v>40</v>
      </c>
      <c r="AL55" s="677"/>
    </row>
    <row r="56" spans="1:38" ht="12.75">
      <c r="A56" s="1072" t="s">
        <v>3287</v>
      </c>
      <c r="B56" s="347" t="s">
        <v>7694</v>
      </c>
      <c r="C56" s="681">
        <v>2</v>
      </c>
      <c r="D56" s="1071" t="str">
        <f>IFERROR(VLOOKUP(O56,Cennik!$A$4:$B137, 2, FALSE()) * P56 + VLOOKUP(Q56,Cennik!$A$4:$B137, 2, FALSE()) * R56 + VLOOKUP(S56,Cennik!$A$4:$B137, 2, FALSE()) * T56 + VLOOKUP(U56,Cennik!$A$4:$B137, 2, FALSE()) * V56 + VLOOKUP(W56,Cennik!$A$4:$B137, 2, FALSE()) * X56 + VLOOKUP(Y56,Cennik!$A$4:$B137, 2, FALSE()) * Z56 + VLOOKUP(AA56,Cennik!$A$4:$B137, 2, FALSE()) * AB56 + VLOOKUP(AC56,Cennik!$A$4:$B137, 2, FALSE()) * AD56 + VLOOKUP(AE56,Cennik!$A$4:$B137, 2, FALSE()) * AF56 + VLOOKUP(AG56,Cennik!$A$4:$B137, 2, FALSE()) * AH56 + VLOOKUP(AI56,Cennik!$A$4:$B137, 2, FALSE()) * AJ56 + VLOOKUP(AK56,Cennik!$A$4:$B137, 2, FALSE()) * AL56,"Brak wartości")</f>
        <v>Brak wartości</v>
      </c>
      <c r="E56" s="1066" t="str">
        <f>IFERROR(VLOOKUP(O56,Cennik!$A$4:$B137, 2, FALSE()) * P56 + VLOOKUP(Q56,Cennik!$A$4:$B137, 2, FALSE()) * R56 + VLOOKUP(S56,Cennik!$A$4:$B137, 2, FALSE()) * T56 + VLOOKUP(U56,Cennik!$A$4:$B137, 2, FALSE()) * V56 + VLOOKUP(W56,Cennik!$A$4:$B137, 2, FALSE()) * X56 + VLOOKUP(Y56,Cennik!$A$4:$B137, 2, FALSE()) * Z56 + VLOOKUP(AA56,Cennik!$A$4:$B137, 2, FALSE()) * AB56 + VLOOKUP(AC56,Cennik!$A$4:$B137, 2, FALSE()) * AD56 + VLOOKUP(AE56,Cennik!$A$4:$B137, 2, FALSE()) * AF56 + VLOOKUP(AG56,Cennik!$A$4:$B137, 2, FALSE()) * AH56 + VLOOKUP(AI56,Cennik!$A$4:$B137, 2, FALSE()) * AJ56 + VLOOKUP(AK56,Cennik!$A$4:$B137, 2, FALSE()) * AL56 + VLOOKUP("Stamina",Cennik!$A$4:$B137,2,FALSE()) * K56,"Brak wartości")</f>
        <v>Brak wartości</v>
      </c>
      <c r="F56" s="681" t="s">
        <v>13701</v>
      </c>
      <c r="G56" s="168" t="s">
        <v>7670</v>
      </c>
      <c r="H56" s="680"/>
      <c r="I56" s="680">
        <v>1</v>
      </c>
      <c r="J56" s="18">
        <v>5</v>
      </c>
      <c r="K56" s="5">
        <v>5</v>
      </c>
      <c r="L56" s="5">
        <v>2</v>
      </c>
      <c r="M56" s="5">
        <v>0.2</v>
      </c>
      <c r="N56" s="1067" t="s">
        <v>12708</v>
      </c>
      <c r="O56" s="184" t="s">
        <v>807</v>
      </c>
      <c r="P56" s="184">
        <v>1</v>
      </c>
      <c r="Q56" s="162" t="s">
        <v>364</v>
      </c>
      <c r="R56" s="162">
        <v>10</v>
      </c>
      <c r="S56" s="163" t="s">
        <v>817</v>
      </c>
      <c r="T56" s="163">
        <v>1</v>
      </c>
      <c r="U56" s="164" t="s">
        <v>40</v>
      </c>
      <c r="V56" s="164"/>
      <c r="W56" s="165" t="s">
        <v>40</v>
      </c>
      <c r="X56" s="672"/>
      <c r="Y56" s="678" t="s">
        <v>40</v>
      </c>
      <c r="Z56" s="678"/>
      <c r="AA56" s="679" t="s">
        <v>40</v>
      </c>
      <c r="AB56" s="679"/>
      <c r="AC56" s="680" t="s">
        <v>40</v>
      </c>
      <c r="AD56" s="680"/>
      <c r="AE56" s="681" t="s">
        <v>40</v>
      </c>
      <c r="AF56" s="681"/>
      <c r="AG56" s="18" t="s">
        <v>40</v>
      </c>
      <c r="AH56" s="18"/>
      <c r="AI56" s="184" t="s">
        <v>40</v>
      </c>
      <c r="AJ56" s="184"/>
      <c r="AK56" s="677" t="s">
        <v>40</v>
      </c>
      <c r="AL56" s="677"/>
    </row>
    <row r="57" spans="1:38" ht="12.75">
      <c r="A57" s="1072" t="s">
        <v>3287</v>
      </c>
      <c r="B57" s="347" t="s">
        <v>7697</v>
      </c>
      <c r="C57" s="681">
        <v>2</v>
      </c>
      <c r="D57" s="1071" t="str">
        <f>IFERROR(VLOOKUP(O57,Cennik!$A$4:$B137, 2, FALSE()) * P57 + VLOOKUP(Q57,Cennik!$A$4:$B137, 2, FALSE()) * R57 + VLOOKUP(S57,Cennik!$A$4:$B137, 2, FALSE()) * T57 + VLOOKUP(U57,Cennik!$A$4:$B137, 2, FALSE()) * V57 + VLOOKUP(W57,Cennik!$A$4:$B137, 2, FALSE()) * X57 + VLOOKUP(Y57,Cennik!$A$4:$B137, 2, FALSE()) * Z57 + VLOOKUP(AA57,Cennik!$A$4:$B137, 2, FALSE()) * AB57 + VLOOKUP(AC57,Cennik!$A$4:$B137, 2, FALSE()) * AD57 + VLOOKUP(AE57,Cennik!$A$4:$B137, 2, FALSE()) * AF57 + VLOOKUP(AG57,Cennik!$A$4:$B137, 2, FALSE()) * AH57 + VLOOKUP(AI57,Cennik!$A$4:$B137, 2, FALSE()) * AJ57 + VLOOKUP(AK57,Cennik!$A$4:$B137, 2, FALSE()) * AL57,"Brak wartości")</f>
        <v>Brak wartości</v>
      </c>
      <c r="E57" s="1066" t="str">
        <f>IFERROR(VLOOKUP(O57,Cennik!$A$4:$B137, 2, FALSE()) * P57 + VLOOKUP(Q57,Cennik!$A$4:$B137, 2, FALSE()) * R57 + VLOOKUP(S57,Cennik!$A$4:$B137, 2, FALSE()) * T57 + VLOOKUP(U57,Cennik!$A$4:$B137, 2, FALSE()) * V57 + VLOOKUP(W57,Cennik!$A$4:$B137, 2, FALSE()) * X57 + VLOOKUP(Y57,Cennik!$A$4:$B137, 2, FALSE()) * Z57 + VLOOKUP(AA57,Cennik!$A$4:$B137, 2, FALSE()) * AB57 + VLOOKUP(AC57,Cennik!$A$4:$B137, 2, FALSE()) * AD57 + VLOOKUP(AE57,Cennik!$A$4:$B137, 2, FALSE()) * AF57 + VLOOKUP(AG57,Cennik!$A$4:$B137, 2, FALSE()) * AH57 + VLOOKUP(AI57,Cennik!$A$4:$B137, 2, FALSE()) * AJ57 + VLOOKUP(AK57,Cennik!$A$4:$B137, 2, FALSE()) * AL57 + VLOOKUP("Stamina",Cennik!$A$4:$B137,2,FALSE()) * K57,"Brak wartości")</f>
        <v>Brak wartości</v>
      </c>
      <c r="F57" s="681" t="s">
        <v>13702</v>
      </c>
      <c r="G57" s="168" t="s">
        <v>7670</v>
      </c>
      <c r="H57" s="680"/>
      <c r="I57" s="680">
        <v>1</v>
      </c>
      <c r="J57" s="18">
        <v>5</v>
      </c>
      <c r="K57" s="5">
        <v>5</v>
      </c>
      <c r="L57" s="5">
        <v>2</v>
      </c>
      <c r="M57" s="5">
        <v>0.2</v>
      </c>
      <c r="N57" s="1067" t="s">
        <v>12708</v>
      </c>
      <c r="O57" s="184" t="s">
        <v>807</v>
      </c>
      <c r="P57" s="184">
        <v>1</v>
      </c>
      <c r="Q57" s="162" t="s">
        <v>364</v>
      </c>
      <c r="R57" s="162">
        <v>15</v>
      </c>
      <c r="S57" s="163" t="s">
        <v>817</v>
      </c>
      <c r="T57" s="163">
        <v>1</v>
      </c>
      <c r="U57" s="164" t="s">
        <v>40</v>
      </c>
      <c r="V57" s="164"/>
      <c r="W57" s="165" t="s">
        <v>40</v>
      </c>
      <c r="X57" s="672"/>
      <c r="Y57" s="678" t="s">
        <v>40</v>
      </c>
      <c r="Z57" s="678"/>
      <c r="AA57" s="679" t="s">
        <v>40</v>
      </c>
      <c r="AB57" s="679"/>
      <c r="AC57" s="680" t="s">
        <v>40</v>
      </c>
      <c r="AD57" s="680"/>
      <c r="AE57" s="681" t="s">
        <v>40</v>
      </c>
      <c r="AF57" s="681"/>
      <c r="AG57" s="18" t="s">
        <v>40</v>
      </c>
      <c r="AH57" s="18"/>
      <c r="AI57" s="184" t="s">
        <v>40</v>
      </c>
      <c r="AJ57" s="184"/>
      <c r="AK57" s="677" t="s">
        <v>40</v>
      </c>
      <c r="AL57" s="677"/>
    </row>
    <row r="58" spans="1:38" ht="12.75">
      <c r="A58" s="1072" t="s">
        <v>3287</v>
      </c>
      <c r="B58" s="347" t="s">
        <v>7700</v>
      </c>
      <c r="C58" s="681">
        <v>2</v>
      </c>
      <c r="D58" s="1071" t="str">
        <f>IFERROR(VLOOKUP(O58,Cennik!$A$4:$B137, 2, FALSE()) * P58 + VLOOKUP(Q58,Cennik!$A$4:$B137, 2, FALSE()) * R58 + VLOOKUP(S58,Cennik!$A$4:$B137, 2, FALSE()) * T58 + VLOOKUP(U58,Cennik!$A$4:$B137, 2, FALSE()) * V58 + VLOOKUP(W58,Cennik!$A$4:$B137, 2, FALSE()) * X58 + VLOOKUP(Y58,Cennik!$A$4:$B137, 2, FALSE()) * Z58 + VLOOKUP(AA58,Cennik!$A$4:$B137, 2, FALSE()) * AB58 + VLOOKUP(AC58,Cennik!$A$4:$B137, 2, FALSE()) * AD58 + VLOOKUP(AE58,Cennik!$A$4:$B137, 2, FALSE()) * AF58 + VLOOKUP(AG58,Cennik!$A$4:$B137, 2, FALSE()) * AH58 + VLOOKUP(AI58,Cennik!$A$4:$B137, 2, FALSE()) * AJ58 + VLOOKUP(AK58,Cennik!$A$4:$B137, 2, FALSE()) * AL58,"Brak wartości")</f>
        <v>Brak wartości</v>
      </c>
      <c r="E58" s="1066" t="str">
        <f>IFERROR(VLOOKUP(O58,Cennik!$A$4:$B137, 2, FALSE()) * P58 + VLOOKUP(Q58,Cennik!$A$4:$B137, 2, FALSE()) * R58 + VLOOKUP(S58,Cennik!$A$4:$B137, 2, FALSE()) * T58 + VLOOKUP(U58,Cennik!$A$4:$B137, 2, FALSE()) * V58 + VLOOKUP(W58,Cennik!$A$4:$B137, 2, FALSE()) * X58 + VLOOKUP(Y58,Cennik!$A$4:$B137, 2, FALSE()) * Z58 + VLOOKUP(AA58,Cennik!$A$4:$B137, 2, FALSE()) * AB58 + VLOOKUP(AC58,Cennik!$A$4:$B137, 2, FALSE()) * AD58 + VLOOKUP(AE58,Cennik!$A$4:$B137, 2, FALSE()) * AF58 + VLOOKUP(AG58,Cennik!$A$4:$B137, 2, FALSE()) * AH58 + VLOOKUP(AI58,Cennik!$A$4:$B137, 2, FALSE()) * AJ58 + VLOOKUP(AK58,Cennik!$A$4:$B137, 2, FALSE()) * AL58 + VLOOKUP("Stamina",Cennik!$A$4:$B137,2,FALSE()) * K58,"Brak wartości")</f>
        <v>Brak wartości</v>
      </c>
      <c r="F58" s="681" t="s">
        <v>13703</v>
      </c>
      <c r="G58" s="168" t="s">
        <v>7670</v>
      </c>
      <c r="H58" s="680"/>
      <c r="I58" s="680">
        <v>1</v>
      </c>
      <c r="J58" s="18">
        <v>5</v>
      </c>
      <c r="K58" s="5">
        <v>5</v>
      </c>
      <c r="L58" s="5">
        <v>2</v>
      </c>
      <c r="M58" s="5">
        <v>0.2</v>
      </c>
      <c r="N58" s="1067" t="s">
        <v>12708</v>
      </c>
      <c r="O58" s="184" t="s">
        <v>807</v>
      </c>
      <c r="P58" s="184">
        <v>1</v>
      </c>
      <c r="Q58" s="162" t="s">
        <v>364</v>
      </c>
      <c r="R58" s="162">
        <v>15</v>
      </c>
      <c r="S58" s="163" t="s">
        <v>817</v>
      </c>
      <c r="T58" s="163">
        <v>1</v>
      </c>
      <c r="U58" s="164" t="s">
        <v>40</v>
      </c>
      <c r="V58" s="164"/>
      <c r="W58" s="165" t="s">
        <v>40</v>
      </c>
      <c r="X58" s="672"/>
      <c r="Y58" s="678" t="s">
        <v>40</v>
      </c>
      <c r="Z58" s="678"/>
      <c r="AA58" s="679" t="s">
        <v>40</v>
      </c>
      <c r="AB58" s="679"/>
      <c r="AC58" s="680" t="s">
        <v>40</v>
      </c>
      <c r="AD58" s="680"/>
      <c r="AE58" s="681" t="s">
        <v>40</v>
      </c>
      <c r="AF58" s="681"/>
      <c r="AG58" s="18" t="s">
        <v>40</v>
      </c>
      <c r="AH58" s="18"/>
      <c r="AI58" s="184" t="s">
        <v>40</v>
      </c>
      <c r="AJ58" s="184"/>
      <c r="AK58" s="677" t="s">
        <v>40</v>
      </c>
      <c r="AL58" s="677"/>
    </row>
    <row r="59" spans="1:38" ht="12.75">
      <c r="A59" s="1072" t="s">
        <v>3287</v>
      </c>
      <c r="B59" s="347" t="s">
        <v>7703</v>
      </c>
      <c r="C59" s="681">
        <v>2</v>
      </c>
      <c r="D59" s="1071" t="str">
        <f>IFERROR(VLOOKUP(O59,Cennik!$A$4:$B137, 2, FALSE()) * P59 + VLOOKUP(Q59,Cennik!$A$4:$B137, 2, FALSE()) * R59 + VLOOKUP(S59,Cennik!$A$4:$B137, 2, FALSE()) * T59 + VLOOKUP(U59,Cennik!$A$4:$B137, 2, FALSE()) * V59 + VLOOKUP(W59,Cennik!$A$4:$B137, 2, FALSE()) * X59 + VLOOKUP(Y59,Cennik!$A$4:$B137, 2, FALSE()) * Z59 + VLOOKUP(AA59,Cennik!$A$4:$B137, 2, FALSE()) * AB59 + VLOOKUP(AC59,Cennik!$A$4:$B137, 2, FALSE()) * AD59 + VLOOKUP(AE59,Cennik!$A$4:$B137, 2, FALSE()) * AF59 + VLOOKUP(AG59,Cennik!$A$4:$B137, 2, FALSE()) * AH59 + VLOOKUP(AI59,Cennik!$A$4:$B137, 2, FALSE()) * AJ59 + VLOOKUP(AK59,Cennik!$A$4:$B137, 2, FALSE()) * AL59,"Brak wartości")</f>
        <v>Brak wartości</v>
      </c>
      <c r="E59" s="1066" t="str">
        <f>IFERROR(VLOOKUP(O59,Cennik!$A$4:$B137, 2, FALSE()) * P59 + VLOOKUP(Q59,Cennik!$A$4:$B137, 2, FALSE()) * R59 + VLOOKUP(S59,Cennik!$A$4:$B137, 2, FALSE()) * T59 + VLOOKUP(U59,Cennik!$A$4:$B137, 2, FALSE()) * V59 + VLOOKUP(W59,Cennik!$A$4:$B137, 2, FALSE()) * X59 + VLOOKUP(Y59,Cennik!$A$4:$B137, 2, FALSE()) * Z59 + VLOOKUP(AA59,Cennik!$A$4:$B137, 2, FALSE()) * AB59 + VLOOKUP(AC59,Cennik!$A$4:$B137, 2, FALSE()) * AD59 + VLOOKUP(AE59,Cennik!$A$4:$B137, 2, FALSE()) * AF59 + VLOOKUP(AG59,Cennik!$A$4:$B137, 2, FALSE()) * AH59 + VLOOKUP(AI59,Cennik!$A$4:$B137, 2, FALSE()) * AJ59 + VLOOKUP(AK59,Cennik!$A$4:$B137, 2, FALSE()) * AL59 + VLOOKUP("Stamina",Cennik!$A$4:$B137,2,FALSE()) * K59,"Brak wartości")</f>
        <v>Brak wartości</v>
      </c>
      <c r="F59" s="681" t="s">
        <v>13704</v>
      </c>
      <c r="G59" s="168" t="s">
        <v>7670</v>
      </c>
      <c r="H59" s="680"/>
      <c r="I59" s="680">
        <v>1</v>
      </c>
      <c r="J59" s="18">
        <v>5</v>
      </c>
      <c r="K59" s="5">
        <v>5</v>
      </c>
      <c r="L59" s="5">
        <v>2</v>
      </c>
      <c r="M59" s="5">
        <v>0.2</v>
      </c>
      <c r="N59" s="1067" t="s">
        <v>12708</v>
      </c>
      <c r="O59" s="184" t="s">
        <v>807</v>
      </c>
      <c r="P59" s="184">
        <v>1</v>
      </c>
      <c r="Q59" s="162" t="s">
        <v>364</v>
      </c>
      <c r="R59" s="162">
        <v>15</v>
      </c>
      <c r="S59" s="163" t="s">
        <v>817</v>
      </c>
      <c r="T59" s="163">
        <v>1</v>
      </c>
      <c r="U59" s="164" t="s">
        <v>40</v>
      </c>
      <c r="V59" s="164"/>
      <c r="W59" s="165" t="s">
        <v>40</v>
      </c>
      <c r="X59" s="672"/>
      <c r="Y59" s="678" t="s">
        <v>40</v>
      </c>
      <c r="Z59" s="678"/>
      <c r="AA59" s="679" t="s">
        <v>40</v>
      </c>
      <c r="AB59" s="679"/>
      <c r="AC59" s="680" t="s">
        <v>40</v>
      </c>
      <c r="AD59" s="680"/>
      <c r="AE59" s="681" t="s">
        <v>40</v>
      </c>
      <c r="AF59" s="681"/>
      <c r="AG59" s="18" t="s">
        <v>40</v>
      </c>
      <c r="AH59" s="18"/>
      <c r="AI59" s="184" t="s">
        <v>40</v>
      </c>
      <c r="AJ59" s="184"/>
      <c r="AK59" s="677" t="s">
        <v>40</v>
      </c>
      <c r="AL59" s="677"/>
    </row>
    <row r="60" spans="1:38" ht="12.75">
      <c r="A60" s="1072" t="s">
        <v>3287</v>
      </c>
      <c r="B60" s="347" t="s">
        <v>7706</v>
      </c>
      <c r="C60" s="681">
        <v>2</v>
      </c>
      <c r="D60" s="1071" t="str">
        <f>IFERROR(VLOOKUP(O60,Cennik!$A$4:$B137, 2, FALSE()) * P60 + VLOOKUP(Q60,Cennik!$A$4:$B137, 2, FALSE()) * R60 + VLOOKUP(S60,Cennik!$A$4:$B137, 2, FALSE()) * T60 + VLOOKUP(U60,Cennik!$A$4:$B137, 2, FALSE()) * V60 + VLOOKUP(W60,Cennik!$A$4:$B137, 2, FALSE()) * X60 + VLOOKUP(Y60,Cennik!$A$4:$B137, 2, FALSE()) * Z60 + VLOOKUP(AA60,Cennik!$A$4:$B137, 2, FALSE()) * AB60 + VLOOKUP(AC60,Cennik!$A$4:$B137, 2, FALSE()) * AD60 + VLOOKUP(AE60,Cennik!$A$4:$B137, 2, FALSE()) * AF60 + VLOOKUP(AG60,Cennik!$A$4:$B137, 2, FALSE()) * AH60 + VLOOKUP(AI60,Cennik!$A$4:$B137, 2, FALSE()) * AJ60 + VLOOKUP(AK60,Cennik!$A$4:$B137, 2, FALSE()) * AL60,"Brak wartości")</f>
        <v>Brak wartości</v>
      </c>
      <c r="E60" s="1066" t="str">
        <f>IFERROR(VLOOKUP(O60,Cennik!$A$4:$B137, 2, FALSE()) * P60 + VLOOKUP(Q60,Cennik!$A$4:$B137, 2, FALSE()) * R60 + VLOOKUP(S60,Cennik!$A$4:$B137, 2, FALSE()) * T60 + VLOOKUP(U60,Cennik!$A$4:$B137, 2, FALSE()) * V60 + VLOOKUP(W60,Cennik!$A$4:$B137, 2, FALSE()) * X60 + VLOOKUP(Y60,Cennik!$A$4:$B137, 2, FALSE()) * Z60 + VLOOKUP(AA60,Cennik!$A$4:$B137, 2, FALSE()) * AB60 + VLOOKUP(AC60,Cennik!$A$4:$B137, 2, FALSE()) * AD60 + VLOOKUP(AE60,Cennik!$A$4:$B137, 2, FALSE()) * AF60 + VLOOKUP(AG60,Cennik!$A$4:$B137, 2, FALSE()) * AH60 + VLOOKUP(AI60,Cennik!$A$4:$B137, 2, FALSE()) * AJ60 + VLOOKUP(AK60,Cennik!$A$4:$B137, 2, FALSE()) * AL60 + VLOOKUP("Stamina",Cennik!$A$4:$B137,2,FALSE()) * K60,"Brak wartości")</f>
        <v>Brak wartości</v>
      </c>
      <c r="F60" s="681" t="s">
        <v>13705</v>
      </c>
      <c r="G60" s="168" t="s">
        <v>7670</v>
      </c>
      <c r="H60" s="680"/>
      <c r="I60" s="680">
        <v>1</v>
      </c>
      <c r="J60" s="18">
        <v>5</v>
      </c>
      <c r="K60" s="5">
        <v>5</v>
      </c>
      <c r="L60" s="5">
        <v>2</v>
      </c>
      <c r="M60" s="5">
        <v>0.2</v>
      </c>
      <c r="N60" s="1067" t="s">
        <v>12708</v>
      </c>
      <c r="O60" s="184" t="s">
        <v>807</v>
      </c>
      <c r="P60" s="184">
        <v>1</v>
      </c>
      <c r="Q60" s="162" t="s">
        <v>364</v>
      </c>
      <c r="R60" s="162">
        <v>15</v>
      </c>
      <c r="S60" s="163" t="s">
        <v>817</v>
      </c>
      <c r="T60" s="163">
        <v>1</v>
      </c>
      <c r="U60" s="164" t="s">
        <v>40</v>
      </c>
      <c r="V60" s="164"/>
      <c r="W60" s="165" t="s">
        <v>40</v>
      </c>
      <c r="X60" s="672"/>
      <c r="Y60" s="678" t="s">
        <v>40</v>
      </c>
      <c r="Z60" s="678"/>
      <c r="AA60" s="679" t="s">
        <v>40</v>
      </c>
      <c r="AB60" s="679"/>
      <c r="AC60" s="680" t="s">
        <v>40</v>
      </c>
      <c r="AD60" s="680"/>
      <c r="AE60" s="681" t="s">
        <v>40</v>
      </c>
      <c r="AF60" s="681"/>
      <c r="AG60" s="18" t="s">
        <v>40</v>
      </c>
      <c r="AH60" s="18"/>
      <c r="AI60" s="184" t="s">
        <v>40</v>
      </c>
      <c r="AJ60" s="184"/>
      <c r="AK60" s="677" t="s">
        <v>40</v>
      </c>
      <c r="AL60" s="677"/>
    </row>
    <row r="61" spans="1:38" ht="12.75">
      <c r="A61" s="1072" t="s">
        <v>3287</v>
      </c>
      <c r="B61" s="347" t="s">
        <v>7709</v>
      </c>
      <c r="C61" s="681">
        <v>2</v>
      </c>
      <c r="D61" s="1071" t="str">
        <f>IFERROR(VLOOKUP(O61,Cennik!$A$4:$B137, 2, FALSE()) * P61 + VLOOKUP(Q61,Cennik!$A$4:$B137, 2, FALSE()) * R61 + VLOOKUP(S61,Cennik!$A$4:$B137, 2, FALSE()) * T61 + VLOOKUP(U61,Cennik!$A$4:$B137, 2, FALSE()) * V61 + VLOOKUP(W61,Cennik!$A$4:$B137, 2, FALSE()) * X61 + VLOOKUP(Y61,Cennik!$A$4:$B137, 2, FALSE()) * Z61 + VLOOKUP(AA61,Cennik!$A$4:$B137, 2, FALSE()) * AB61 + VLOOKUP(AC61,Cennik!$A$4:$B137, 2, FALSE()) * AD61 + VLOOKUP(AE61,Cennik!$A$4:$B137, 2, FALSE()) * AF61 + VLOOKUP(AG61,Cennik!$A$4:$B137, 2, FALSE()) * AH61 + VLOOKUP(AI61,Cennik!$A$4:$B137, 2, FALSE()) * AJ61 + VLOOKUP(AK61,Cennik!$A$4:$B137, 2, FALSE()) * AL61,"Brak wartości")</f>
        <v>Brak wartości</v>
      </c>
      <c r="E61" s="1066" t="str">
        <f>IFERROR(VLOOKUP(O61,Cennik!$A$4:$B137, 2, FALSE()) * P61 + VLOOKUP(Q61,Cennik!$A$4:$B137, 2, FALSE()) * R61 + VLOOKUP(S61,Cennik!$A$4:$B137, 2, FALSE()) * T61 + VLOOKUP(U61,Cennik!$A$4:$B137, 2, FALSE()) * V61 + VLOOKUP(W61,Cennik!$A$4:$B137, 2, FALSE()) * X61 + VLOOKUP(Y61,Cennik!$A$4:$B137, 2, FALSE()) * Z61 + VLOOKUP(AA61,Cennik!$A$4:$B137, 2, FALSE()) * AB61 + VLOOKUP(AC61,Cennik!$A$4:$B137, 2, FALSE()) * AD61 + VLOOKUP(AE61,Cennik!$A$4:$B137, 2, FALSE()) * AF61 + VLOOKUP(AG61,Cennik!$A$4:$B137, 2, FALSE()) * AH61 + VLOOKUP(AI61,Cennik!$A$4:$B137, 2, FALSE()) * AJ61 + VLOOKUP(AK61,Cennik!$A$4:$B137, 2, FALSE()) * AL61 + VLOOKUP("Stamina",Cennik!$A$4:$B137,2,FALSE()) * K61,"Brak wartości")</f>
        <v>Brak wartości</v>
      </c>
      <c r="F61" s="681" t="s">
        <v>13706</v>
      </c>
      <c r="G61" s="168" t="s">
        <v>7670</v>
      </c>
      <c r="H61" s="680"/>
      <c r="I61" s="680">
        <v>1</v>
      </c>
      <c r="J61" s="18">
        <v>5</v>
      </c>
      <c r="K61" s="5">
        <v>5</v>
      </c>
      <c r="L61" s="5">
        <v>2</v>
      </c>
      <c r="M61" s="5">
        <v>0.2</v>
      </c>
      <c r="N61" s="1067" t="s">
        <v>12708</v>
      </c>
      <c r="O61" s="184" t="s">
        <v>807</v>
      </c>
      <c r="P61" s="184">
        <v>1</v>
      </c>
      <c r="Q61" s="162" t="s">
        <v>364</v>
      </c>
      <c r="R61" s="162">
        <v>15</v>
      </c>
      <c r="S61" s="163" t="s">
        <v>817</v>
      </c>
      <c r="T61" s="163">
        <v>1</v>
      </c>
      <c r="U61" s="164" t="s">
        <v>40</v>
      </c>
      <c r="V61" s="164"/>
      <c r="W61" s="165" t="s">
        <v>40</v>
      </c>
      <c r="X61" s="672"/>
      <c r="Y61" s="678" t="s">
        <v>40</v>
      </c>
      <c r="Z61" s="678"/>
      <c r="AA61" s="679" t="s">
        <v>40</v>
      </c>
      <c r="AB61" s="679"/>
      <c r="AC61" s="680" t="s">
        <v>40</v>
      </c>
      <c r="AD61" s="680"/>
      <c r="AE61" s="681" t="s">
        <v>40</v>
      </c>
      <c r="AF61" s="681"/>
      <c r="AG61" s="18" t="s">
        <v>40</v>
      </c>
      <c r="AH61" s="18"/>
      <c r="AI61" s="184" t="s">
        <v>40</v>
      </c>
      <c r="AJ61" s="184"/>
      <c r="AK61" s="677" t="s">
        <v>40</v>
      </c>
      <c r="AL61" s="677"/>
    </row>
    <row r="62" spans="1:38" ht="12.75">
      <c r="A62" s="1072" t="s">
        <v>3287</v>
      </c>
      <c r="B62" s="345" t="s">
        <v>7712</v>
      </c>
      <c r="C62" s="681">
        <v>2</v>
      </c>
      <c r="D62" s="1071" t="str">
        <f>IFERROR(VLOOKUP(O62,Cennik!$A$4:$B137, 2, FALSE()) * P62 + VLOOKUP(Q62,Cennik!$A$4:$B137, 2, FALSE()) * R62 + VLOOKUP(S62,Cennik!$A$4:$B137, 2, FALSE()) * T62 + VLOOKUP(U62,Cennik!$A$4:$B137, 2, FALSE()) * V62 + VLOOKUP(W62,Cennik!$A$4:$B137, 2, FALSE()) * X62 + VLOOKUP(Y62,Cennik!$A$4:$B137, 2, FALSE()) * Z62 + VLOOKUP(AA62,Cennik!$A$4:$B137, 2, FALSE()) * AB62 + VLOOKUP(AC62,Cennik!$A$4:$B137, 2, FALSE()) * AD62 + VLOOKUP(AE62,Cennik!$A$4:$B137, 2, FALSE()) * AF62 + VLOOKUP(AG62,Cennik!$A$4:$B137, 2, FALSE()) * AH62 + VLOOKUP(AI62,Cennik!$A$4:$B137, 2, FALSE()) * AJ62 + VLOOKUP(AK62,Cennik!$A$4:$B137, 2, FALSE()) * AL62,"Brak wartości")</f>
        <v>Brak wartości</v>
      </c>
      <c r="E62" s="1066" t="str">
        <f>IFERROR(VLOOKUP(O62,Cennik!$A$4:$B137, 2, FALSE()) * P62 + VLOOKUP(Q62,Cennik!$A$4:$B137, 2, FALSE()) * R62 + VLOOKUP(S62,Cennik!$A$4:$B137, 2, FALSE()) * T62 + VLOOKUP(U62,Cennik!$A$4:$B137, 2, FALSE()) * V62 + VLOOKUP(W62,Cennik!$A$4:$B137, 2, FALSE()) * X62 + VLOOKUP(Y62,Cennik!$A$4:$B137, 2, FALSE()) * Z62 + VLOOKUP(AA62,Cennik!$A$4:$B137, 2, FALSE()) * AB62 + VLOOKUP(AC62,Cennik!$A$4:$B137, 2, FALSE()) * AD62 + VLOOKUP(AE62,Cennik!$A$4:$B137, 2, FALSE()) * AF62 + VLOOKUP(AG62,Cennik!$A$4:$B137, 2, FALSE()) * AH62 + VLOOKUP(AI62,Cennik!$A$4:$B137, 2, FALSE()) * AJ62 + VLOOKUP(AK62,Cennik!$A$4:$B137, 2, FALSE()) * AL62 + VLOOKUP("Stamina",Cennik!$A$4:$B137,2,FALSE()) * K62,"Brak wartości")</f>
        <v>Brak wartości</v>
      </c>
      <c r="F62" s="169" t="s">
        <v>13707</v>
      </c>
      <c r="G62" s="168" t="s">
        <v>7670</v>
      </c>
      <c r="H62" s="168"/>
      <c r="I62" s="680">
        <v>1</v>
      </c>
      <c r="J62" s="5">
        <v>5</v>
      </c>
      <c r="K62" s="5">
        <v>5</v>
      </c>
      <c r="L62" s="5">
        <v>2</v>
      </c>
      <c r="M62" s="5">
        <v>0.20000000000000101</v>
      </c>
      <c r="N62" s="1067" t="s">
        <v>12708</v>
      </c>
      <c r="O62" s="161" t="s">
        <v>807</v>
      </c>
      <c r="P62" s="161">
        <v>1</v>
      </c>
      <c r="Q62" s="162" t="s">
        <v>364</v>
      </c>
      <c r="R62" s="162">
        <v>10</v>
      </c>
      <c r="S62" s="163" t="s">
        <v>817</v>
      </c>
      <c r="T62" s="163">
        <v>1</v>
      </c>
      <c r="U62" s="164" t="s">
        <v>40</v>
      </c>
      <c r="V62" s="164"/>
      <c r="W62" s="165" t="s">
        <v>40</v>
      </c>
      <c r="X62" s="180"/>
      <c r="Y62" s="166" t="s">
        <v>40</v>
      </c>
      <c r="Z62" s="181"/>
      <c r="AA62" s="167" t="s">
        <v>40</v>
      </c>
      <c r="AB62" s="182"/>
      <c r="AC62" s="168" t="s">
        <v>40</v>
      </c>
      <c r="AD62" s="201"/>
      <c r="AE62" s="169" t="s">
        <v>40</v>
      </c>
      <c r="AF62" s="202"/>
      <c r="AG62" s="5" t="s">
        <v>40</v>
      </c>
      <c r="AH62" s="37"/>
      <c r="AI62" s="161" t="s">
        <v>40</v>
      </c>
      <c r="AJ62" s="197"/>
      <c r="AK62" s="162" t="s">
        <v>40</v>
      </c>
      <c r="AL62" s="198"/>
    </row>
    <row r="63" spans="1:38" ht="12.75">
      <c r="A63" s="1072" t="s">
        <v>3287</v>
      </c>
      <c r="B63" s="792" t="s">
        <v>7715</v>
      </c>
      <c r="C63" s="681">
        <v>3</v>
      </c>
      <c r="D63" s="1071" t="str">
        <f>IFERROR(VLOOKUP(O63,Cennik!$A$4:$B137, 2, FALSE()) * P63 + VLOOKUP(Q63,Cennik!$A$4:$B137, 2, FALSE()) * R63 + VLOOKUP(S63,Cennik!$A$4:$B137, 2, FALSE()) * T63 + VLOOKUP(U63,Cennik!$A$4:$B137, 2, FALSE()) * V63 + VLOOKUP(W63,Cennik!$A$4:$B137, 2, FALSE()) * X63 + VLOOKUP(Y63,Cennik!$A$4:$B137, 2, FALSE()) * Z63 + VLOOKUP(AA63,Cennik!$A$4:$B137, 2, FALSE()) * AB63 + VLOOKUP(AC63,Cennik!$A$4:$B137, 2, FALSE()) * AD63 + VLOOKUP(AE63,Cennik!$A$4:$B137, 2, FALSE()) * AF63 + VLOOKUP(AG63,Cennik!$A$4:$B137, 2, FALSE()) * AH63 + VLOOKUP(AI63,Cennik!$A$4:$B137, 2, FALSE()) * AJ63 + VLOOKUP(AK63,Cennik!$A$4:$B137, 2, FALSE()) * AL63,"Brak wartości")</f>
        <v>Brak wartości</v>
      </c>
      <c r="E63" s="1066" t="str">
        <f>IFERROR(VLOOKUP(O63,Cennik!$A$4:$B137, 2, FALSE()) * P63 + VLOOKUP(Q63,Cennik!$A$4:$B137, 2, FALSE()) * R63 + VLOOKUP(S63,Cennik!$A$4:$B137, 2, FALSE()) * T63 + VLOOKUP(U63,Cennik!$A$4:$B137, 2, FALSE()) * V63 + VLOOKUP(W63,Cennik!$A$4:$B137, 2, FALSE()) * X63 + VLOOKUP(Y63,Cennik!$A$4:$B137, 2, FALSE()) * Z63 + VLOOKUP(AA63,Cennik!$A$4:$B137, 2, FALSE()) * AB63 + VLOOKUP(AC63,Cennik!$A$4:$B137, 2, FALSE()) * AD63 + VLOOKUP(AE63,Cennik!$A$4:$B137, 2, FALSE()) * AF63 + VLOOKUP(AG63,Cennik!$A$4:$B137, 2, FALSE()) * AH63 + VLOOKUP(AI63,Cennik!$A$4:$B137, 2, FALSE()) * AJ63 + VLOOKUP(AK63,Cennik!$A$4:$B137, 2, FALSE()) * AL63 + VLOOKUP("Stamina",Cennik!$A$4:$B137,2,FALSE()) * K63,"Brak wartości")</f>
        <v>Brak wartości</v>
      </c>
      <c r="F63" s="681" t="s">
        <v>13708</v>
      </c>
      <c r="G63" s="168" t="s">
        <v>7670</v>
      </c>
      <c r="H63" s="680"/>
      <c r="I63" s="680">
        <v>1</v>
      </c>
      <c r="J63" s="18">
        <v>5</v>
      </c>
      <c r="K63" s="5">
        <v>5</v>
      </c>
      <c r="L63" s="5">
        <v>3</v>
      </c>
      <c r="M63" s="5">
        <v>0.20000000000000101</v>
      </c>
      <c r="N63" s="1067" t="s">
        <v>12708</v>
      </c>
      <c r="O63" s="184" t="s">
        <v>807</v>
      </c>
      <c r="P63" s="184">
        <v>1</v>
      </c>
      <c r="Q63" s="162" t="s">
        <v>364</v>
      </c>
      <c r="R63" s="162">
        <v>20</v>
      </c>
      <c r="S63" s="163" t="s">
        <v>831</v>
      </c>
      <c r="T63" s="163">
        <v>1</v>
      </c>
      <c r="U63" s="164" t="s">
        <v>40</v>
      </c>
      <c r="V63" s="164"/>
      <c r="W63" s="165" t="s">
        <v>40</v>
      </c>
      <c r="X63" s="672"/>
      <c r="Y63" s="678" t="s">
        <v>40</v>
      </c>
      <c r="Z63" s="678"/>
      <c r="AA63" s="679" t="s">
        <v>40</v>
      </c>
      <c r="AB63" s="679"/>
      <c r="AC63" s="680" t="s">
        <v>40</v>
      </c>
      <c r="AD63" s="680"/>
      <c r="AE63" s="681" t="s">
        <v>40</v>
      </c>
      <c r="AF63" s="681"/>
      <c r="AG63" s="18" t="s">
        <v>40</v>
      </c>
      <c r="AH63" s="18"/>
      <c r="AI63" s="184" t="s">
        <v>40</v>
      </c>
      <c r="AJ63" s="184"/>
      <c r="AK63" s="677" t="s">
        <v>40</v>
      </c>
      <c r="AL63" s="677"/>
    </row>
    <row r="64" spans="1:38" ht="12.75">
      <c r="A64" s="1072" t="s">
        <v>3287</v>
      </c>
      <c r="B64" s="792" t="s">
        <v>7718</v>
      </c>
      <c r="C64" s="681">
        <v>3</v>
      </c>
      <c r="D64" s="1071" t="str">
        <f>IFERROR(VLOOKUP(O64,Cennik!$A$4:$B137, 2, FALSE()) * P64 + VLOOKUP(Q64,Cennik!$A$4:$B137, 2, FALSE()) * R64 + VLOOKUP(S64,Cennik!$A$4:$B137, 2, FALSE()) * T64 + VLOOKUP(U64,Cennik!$A$4:$B137, 2, FALSE()) * V64 + VLOOKUP(W64,Cennik!$A$4:$B137, 2, FALSE()) * X64 + VLOOKUP(Y64,Cennik!$A$4:$B137, 2, FALSE()) * Z64 + VLOOKUP(AA64,Cennik!$A$4:$B137, 2, FALSE()) * AB64 + VLOOKUP(AC64,Cennik!$A$4:$B137, 2, FALSE()) * AD64 + VLOOKUP(AE64,Cennik!$A$4:$B137, 2, FALSE()) * AF64 + VLOOKUP(AG64,Cennik!$A$4:$B137, 2, FALSE()) * AH64 + VLOOKUP(AI64,Cennik!$A$4:$B137, 2, FALSE()) * AJ64 + VLOOKUP(AK64,Cennik!$A$4:$B137, 2, FALSE()) * AL64,"Brak wartości")</f>
        <v>Brak wartości</v>
      </c>
      <c r="E64" s="1066" t="str">
        <f>IFERROR(VLOOKUP(O64,Cennik!$A$4:$B137, 2, FALSE()) * P64 + VLOOKUP(Q64,Cennik!$A$4:$B137, 2, FALSE()) * R64 + VLOOKUP(S64,Cennik!$A$4:$B137, 2, FALSE()) * T64 + VLOOKUP(U64,Cennik!$A$4:$B137, 2, FALSE()) * V64 + VLOOKUP(W64,Cennik!$A$4:$B137, 2, FALSE()) * X64 + VLOOKUP(Y64,Cennik!$A$4:$B137, 2, FALSE()) * Z64 + VLOOKUP(AA64,Cennik!$A$4:$B137, 2, FALSE()) * AB64 + VLOOKUP(AC64,Cennik!$A$4:$B137, 2, FALSE()) * AD64 + VLOOKUP(AE64,Cennik!$A$4:$B137, 2, FALSE()) * AF64 + VLOOKUP(AG64,Cennik!$A$4:$B137, 2, FALSE()) * AH64 + VLOOKUP(AI64,Cennik!$A$4:$B137, 2, FALSE()) * AJ64 + VLOOKUP(AK64,Cennik!$A$4:$B137, 2, FALSE()) * AL64 + VLOOKUP("Stamina",Cennik!$A$4:$B137,2,FALSE()) * K64,"Brak wartości")</f>
        <v>Brak wartości</v>
      </c>
      <c r="F64" s="681" t="s">
        <v>13709</v>
      </c>
      <c r="G64" s="168" t="s">
        <v>7670</v>
      </c>
      <c r="H64" s="680"/>
      <c r="I64" s="680">
        <v>1</v>
      </c>
      <c r="J64" s="18">
        <v>5</v>
      </c>
      <c r="K64" s="5">
        <v>5</v>
      </c>
      <c r="L64" s="5">
        <v>3</v>
      </c>
      <c r="M64" s="5">
        <v>0.20000000000000101</v>
      </c>
      <c r="N64" s="1067" t="s">
        <v>12708</v>
      </c>
      <c r="O64" s="184" t="s">
        <v>807</v>
      </c>
      <c r="P64" s="184">
        <v>1</v>
      </c>
      <c r="Q64" s="162" t="s">
        <v>364</v>
      </c>
      <c r="R64" s="162">
        <v>10</v>
      </c>
      <c r="S64" s="163" t="s">
        <v>831</v>
      </c>
      <c r="T64" s="163">
        <v>1</v>
      </c>
      <c r="U64" s="164" t="s">
        <v>40</v>
      </c>
      <c r="V64" s="164"/>
      <c r="W64" s="165" t="s">
        <v>40</v>
      </c>
      <c r="X64" s="672"/>
      <c r="Y64" s="678" t="s">
        <v>40</v>
      </c>
      <c r="Z64" s="678"/>
      <c r="AA64" s="679" t="s">
        <v>40</v>
      </c>
      <c r="AB64" s="679"/>
      <c r="AC64" s="680" t="s">
        <v>40</v>
      </c>
      <c r="AD64" s="680"/>
      <c r="AE64" s="681" t="s">
        <v>40</v>
      </c>
      <c r="AF64" s="681"/>
      <c r="AG64" s="18" t="s">
        <v>40</v>
      </c>
      <c r="AH64" s="18"/>
      <c r="AI64" s="184" t="s">
        <v>40</v>
      </c>
      <c r="AJ64" s="184"/>
      <c r="AK64" s="677" t="s">
        <v>40</v>
      </c>
      <c r="AL64" s="677"/>
    </row>
    <row r="65" spans="1:38" ht="12.75">
      <c r="A65" s="1072" t="s">
        <v>3287</v>
      </c>
      <c r="B65" s="792" t="s">
        <v>7721</v>
      </c>
      <c r="C65" s="681">
        <v>3</v>
      </c>
      <c r="D65" s="1071" t="str">
        <f>IFERROR(VLOOKUP(O65,Cennik!$A$4:$B137, 2, FALSE()) * P65 + VLOOKUP(Q65,Cennik!$A$4:$B137, 2, FALSE()) * R65 + VLOOKUP(S65,Cennik!$A$4:$B137, 2, FALSE()) * T65 + VLOOKUP(U65,Cennik!$A$4:$B137, 2, FALSE()) * V65 + VLOOKUP(W65,Cennik!$A$4:$B137, 2, FALSE()) * X65 + VLOOKUP(Y65,Cennik!$A$4:$B137, 2, FALSE()) * Z65 + VLOOKUP(AA65,Cennik!$A$4:$B137, 2, FALSE()) * AB65 + VLOOKUP(AC65,Cennik!$A$4:$B137, 2, FALSE()) * AD65 + VLOOKUP(AE65,Cennik!$A$4:$B137, 2, FALSE()) * AF65 + VLOOKUP(AG65,Cennik!$A$4:$B137, 2, FALSE()) * AH65 + VLOOKUP(AI65,Cennik!$A$4:$B137, 2, FALSE()) * AJ65 + VLOOKUP(AK65,Cennik!$A$4:$B137, 2, FALSE()) * AL65,"Brak wartości")</f>
        <v>Brak wartości</v>
      </c>
      <c r="E65" s="1066" t="str">
        <f>IFERROR(VLOOKUP(O65,Cennik!$A$4:$B137, 2, FALSE()) * P65 + VLOOKUP(Q65,Cennik!$A$4:$B137, 2, FALSE()) * R65 + VLOOKUP(S65,Cennik!$A$4:$B137, 2, FALSE()) * T65 + VLOOKUP(U65,Cennik!$A$4:$B137, 2, FALSE()) * V65 + VLOOKUP(W65,Cennik!$A$4:$B137, 2, FALSE()) * X65 + VLOOKUP(Y65,Cennik!$A$4:$B137, 2, FALSE()) * Z65 + VLOOKUP(AA65,Cennik!$A$4:$B137, 2, FALSE()) * AB65 + VLOOKUP(AC65,Cennik!$A$4:$B137, 2, FALSE()) * AD65 + VLOOKUP(AE65,Cennik!$A$4:$B137, 2, FALSE()) * AF65 + VLOOKUP(AG65,Cennik!$A$4:$B137, 2, FALSE()) * AH65 + VLOOKUP(AI65,Cennik!$A$4:$B137, 2, FALSE()) * AJ65 + VLOOKUP(AK65,Cennik!$A$4:$B137, 2, FALSE()) * AL65 + VLOOKUP("Stamina",Cennik!$A$4:$B137,2,FALSE()) * K65,"Brak wartości")</f>
        <v>Brak wartości</v>
      </c>
      <c r="F65" s="681" t="s">
        <v>13710</v>
      </c>
      <c r="G65" s="168" t="s">
        <v>7670</v>
      </c>
      <c r="H65" s="680"/>
      <c r="I65" s="680">
        <v>1</v>
      </c>
      <c r="J65" s="18">
        <v>5</v>
      </c>
      <c r="K65" s="5">
        <v>5</v>
      </c>
      <c r="L65" s="5">
        <v>3</v>
      </c>
      <c r="M65" s="5">
        <v>0.20000000000000101</v>
      </c>
      <c r="N65" s="1067" t="s">
        <v>12708</v>
      </c>
      <c r="O65" s="184" t="s">
        <v>807</v>
      </c>
      <c r="P65" s="184">
        <v>1</v>
      </c>
      <c r="Q65" s="162" t="s">
        <v>364</v>
      </c>
      <c r="R65" s="162">
        <v>30</v>
      </c>
      <c r="S65" s="163" t="s">
        <v>831</v>
      </c>
      <c r="T65" s="163">
        <v>1</v>
      </c>
      <c r="U65" s="164" t="s">
        <v>40</v>
      </c>
      <c r="V65" s="164"/>
      <c r="W65" s="165" t="s">
        <v>40</v>
      </c>
      <c r="X65" s="672"/>
      <c r="Y65" s="678" t="s">
        <v>40</v>
      </c>
      <c r="Z65" s="678"/>
      <c r="AA65" s="679" t="s">
        <v>40</v>
      </c>
      <c r="AB65" s="679"/>
      <c r="AC65" s="680" t="s">
        <v>40</v>
      </c>
      <c r="AD65" s="680"/>
      <c r="AE65" s="681" t="s">
        <v>40</v>
      </c>
      <c r="AF65" s="681"/>
      <c r="AG65" s="18" t="s">
        <v>40</v>
      </c>
      <c r="AH65" s="18"/>
      <c r="AI65" s="184" t="s">
        <v>40</v>
      </c>
      <c r="AJ65" s="184"/>
      <c r="AK65" s="677" t="s">
        <v>40</v>
      </c>
      <c r="AL65" s="677"/>
    </row>
    <row r="66" spans="1:38" ht="12.75">
      <c r="A66" s="1072" t="s">
        <v>3287</v>
      </c>
      <c r="B66" s="792" t="s">
        <v>7724</v>
      </c>
      <c r="C66" s="681">
        <v>3</v>
      </c>
      <c r="D66" s="1071" t="str">
        <f>IFERROR(VLOOKUP(O66,Cennik!$A$4:$B137, 2, FALSE()) * P66 + VLOOKUP(Q66,Cennik!$A$4:$B137, 2, FALSE()) * R66 + VLOOKUP(S66,Cennik!$A$4:$B137, 2, FALSE()) * T66 + VLOOKUP(U66,Cennik!$A$4:$B137, 2, FALSE()) * V66 + VLOOKUP(W66,Cennik!$A$4:$B137, 2, FALSE()) * X66 + VLOOKUP(Y66,Cennik!$A$4:$B137, 2, FALSE()) * Z66 + VLOOKUP(AA66,Cennik!$A$4:$B137, 2, FALSE()) * AB66 + VLOOKUP(AC66,Cennik!$A$4:$B137, 2, FALSE()) * AD66 + VLOOKUP(AE66,Cennik!$A$4:$B137, 2, FALSE()) * AF66 + VLOOKUP(AG66,Cennik!$A$4:$B137, 2, FALSE()) * AH66 + VLOOKUP(AI66,Cennik!$A$4:$B137, 2, FALSE()) * AJ66 + VLOOKUP(AK66,Cennik!$A$4:$B137, 2, FALSE()) * AL66,"Brak wartości")</f>
        <v>Brak wartości</v>
      </c>
      <c r="E66" s="1066" t="str">
        <f>IFERROR(VLOOKUP(O66,Cennik!$A$4:$B137, 2, FALSE()) * P66 + VLOOKUP(Q66,Cennik!$A$4:$B137, 2, FALSE()) * R66 + VLOOKUP(S66,Cennik!$A$4:$B137, 2, FALSE()) * T66 + VLOOKUP(U66,Cennik!$A$4:$B137, 2, FALSE()) * V66 + VLOOKUP(W66,Cennik!$A$4:$B137, 2, FALSE()) * X66 + VLOOKUP(Y66,Cennik!$A$4:$B137, 2, FALSE()) * Z66 + VLOOKUP(AA66,Cennik!$A$4:$B137, 2, FALSE()) * AB66 + VLOOKUP(AC66,Cennik!$A$4:$B137, 2, FALSE()) * AD66 + VLOOKUP(AE66,Cennik!$A$4:$B137, 2, FALSE()) * AF66 + VLOOKUP(AG66,Cennik!$A$4:$B137, 2, FALSE()) * AH66 + VLOOKUP(AI66,Cennik!$A$4:$B137, 2, FALSE()) * AJ66 + VLOOKUP(AK66,Cennik!$A$4:$B137, 2, FALSE()) * AL66 + VLOOKUP("Stamina",Cennik!$A$4:$B137,2,FALSE()) * K66,"Brak wartości")</f>
        <v>Brak wartości</v>
      </c>
      <c r="F66" s="681" t="s">
        <v>13711</v>
      </c>
      <c r="G66" s="168" t="s">
        <v>7670</v>
      </c>
      <c r="H66" s="680"/>
      <c r="I66" s="680">
        <v>1</v>
      </c>
      <c r="J66" s="18">
        <v>5</v>
      </c>
      <c r="K66" s="5">
        <v>5</v>
      </c>
      <c r="L66" s="5">
        <v>3</v>
      </c>
      <c r="M66" s="5">
        <v>0.20000000000000101</v>
      </c>
      <c r="N66" s="1067" t="s">
        <v>12708</v>
      </c>
      <c r="O66" s="184" t="s">
        <v>807</v>
      </c>
      <c r="P66" s="184">
        <v>1</v>
      </c>
      <c r="Q66" s="162" t="s">
        <v>364</v>
      </c>
      <c r="R66" s="162">
        <v>30</v>
      </c>
      <c r="S66" s="163" t="s">
        <v>831</v>
      </c>
      <c r="T66" s="163">
        <v>1</v>
      </c>
      <c r="U66" s="164" t="s">
        <v>40</v>
      </c>
      <c r="V66" s="164"/>
      <c r="W66" s="165" t="s">
        <v>40</v>
      </c>
      <c r="X66" s="672"/>
      <c r="Y66" s="678" t="s">
        <v>40</v>
      </c>
      <c r="Z66" s="678"/>
      <c r="AA66" s="679" t="s">
        <v>40</v>
      </c>
      <c r="AB66" s="679"/>
      <c r="AC66" s="680" t="s">
        <v>40</v>
      </c>
      <c r="AD66" s="680"/>
      <c r="AE66" s="681" t="s">
        <v>40</v>
      </c>
      <c r="AF66" s="681"/>
      <c r="AG66" s="18" t="s">
        <v>40</v>
      </c>
      <c r="AH66" s="18"/>
      <c r="AI66" s="184" t="s">
        <v>40</v>
      </c>
      <c r="AJ66" s="184"/>
      <c r="AK66" s="677" t="s">
        <v>40</v>
      </c>
      <c r="AL66" s="677"/>
    </row>
    <row r="67" spans="1:38" ht="12.75">
      <c r="A67" s="1072" t="s">
        <v>3287</v>
      </c>
      <c r="B67" s="792" t="s">
        <v>7727</v>
      </c>
      <c r="C67" s="681">
        <v>3</v>
      </c>
      <c r="D67" s="1071" t="str">
        <f>IFERROR(VLOOKUP(O67,Cennik!$A$4:$B137, 2, FALSE()) * P67 + VLOOKUP(Q67,Cennik!$A$4:$B137, 2, FALSE()) * R67 + VLOOKUP(S67,Cennik!$A$4:$B137, 2, FALSE()) * T67 + VLOOKUP(U67,Cennik!$A$4:$B137, 2, FALSE()) * V67 + VLOOKUP(W67,Cennik!$A$4:$B137, 2, FALSE()) * X67 + VLOOKUP(Y67,Cennik!$A$4:$B137, 2, FALSE()) * Z67 + VLOOKUP(AA67,Cennik!$A$4:$B137, 2, FALSE()) * AB67 + VLOOKUP(AC67,Cennik!$A$4:$B137, 2, FALSE()) * AD67 + VLOOKUP(AE67,Cennik!$A$4:$B137, 2, FALSE()) * AF67 + VLOOKUP(AG67,Cennik!$A$4:$B137, 2, FALSE()) * AH67 + VLOOKUP(AI67,Cennik!$A$4:$B137, 2, FALSE()) * AJ67 + VLOOKUP(AK67,Cennik!$A$4:$B137, 2, FALSE()) * AL67,"Brak wartości")</f>
        <v>Brak wartości</v>
      </c>
      <c r="E67" s="1066" t="str">
        <f>IFERROR(VLOOKUP(O67,Cennik!$A$4:$B137, 2, FALSE()) * P67 + VLOOKUP(Q67,Cennik!$A$4:$B137, 2, FALSE()) * R67 + VLOOKUP(S67,Cennik!$A$4:$B137, 2, FALSE()) * T67 + VLOOKUP(U67,Cennik!$A$4:$B137, 2, FALSE()) * V67 + VLOOKUP(W67,Cennik!$A$4:$B137, 2, FALSE()) * X67 + VLOOKUP(Y67,Cennik!$A$4:$B137, 2, FALSE()) * Z67 + VLOOKUP(AA67,Cennik!$A$4:$B137, 2, FALSE()) * AB67 + VLOOKUP(AC67,Cennik!$A$4:$B137, 2, FALSE()) * AD67 + VLOOKUP(AE67,Cennik!$A$4:$B137, 2, FALSE()) * AF67 + VLOOKUP(AG67,Cennik!$A$4:$B137, 2, FALSE()) * AH67 + VLOOKUP(AI67,Cennik!$A$4:$B137, 2, FALSE()) * AJ67 + VLOOKUP(AK67,Cennik!$A$4:$B137, 2, FALSE()) * AL67 + VLOOKUP("Stamina",Cennik!$A$4:$B137,2,FALSE()) * K67,"Brak wartości")</f>
        <v>Brak wartości</v>
      </c>
      <c r="F67" s="681" t="s">
        <v>13712</v>
      </c>
      <c r="G67" s="168" t="s">
        <v>7670</v>
      </c>
      <c r="H67" s="680"/>
      <c r="I67" s="680">
        <v>1</v>
      </c>
      <c r="J67" s="18">
        <v>5</v>
      </c>
      <c r="K67" s="5">
        <v>5</v>
      </c>
      <c r="L67" s="5">
        <v>3</v>
      </c>
      <c r="M67" s="5">
        <v>0.20000000000000101</v>
      </c>
      <c r="N67" s="1067" t="s">
        <v>12708</v>
      </c>
      <c r="O67" s="184" t="s">
        <v>807</v>
      </c>
      <c r="P67" s="184">
        <v>1</v>
      </c>
      <c r="Q67" s="162" t="s">
        <v>364</v>
      </c>
      <c r="R67" s="162">
        <v>50</v>
      </c>
      <c r="S67" s="163" t="s">
        <v>831</v>
      </c>
      <c r="T67" s="163">
        <v>1</v>
      </c>
      <c r="U67" s="164" t="s">
        <v>40</v>
      </c>
      <c r="V67" s="164"/>
      <c r="W67" s="165" t="s">
        <v>40</v>
      </c>
      <c r="X67" s="672"/>
      <c r="Y67" s="678" t="s">
        <v>40</v>
      </c>
      <c r="Z67" s="678"/>
      <c r="AA67" s="679" t="s">
        <v>40</v>
      </c>
      <c r="AB67" s="679"/>
      <c r="AC67" s="680" t="s">
        <v>40</v>
      </c>
      <c r="AD67" s="680"/>
      <c r="AE67" s="681" t="s">
        <v>40</v>
      </c>
      <c r="AF67" s="681"/>
      <c r="AG67" s="18" t="s">
        <v>40</v>
      </c>
      <c r="AH67" s="18"/>
      <c r="AI67" s="184" t="s">
        <v>40</v>
      </c>
      <c r="AJ67" s="184"/>
      <c r="AK67" s="677" t="s">
        <v>40</v>
      </c>
      <c r="AL67" s="677"/>
    </row>
    <row r="68" spans="1:38" ht="12.75">
      <c r="A68" s="1072" t="s">
        <v>3287</v>
      </c>
      <c r="B68" s="792" t="s">
        <v>7730</v>
      </c>
      <c r="C68" s="681">
        <v>3</v>
      </c>
      <c r="D68" s="1071" t="str">
        <f>IFERROR(VLOOKUP(O68,Cennik!$A$4:$B137, 2, FALSE()) * P68 + VLOOKUP(Q68,Cennik!$A$4:$B137, 2, FALSE()) * R68 + VLOOKUP(S68,Cennik!$A$4:$B137, 2, FALSE()) * T68 + VLOOKUP(U68,Cennik!$A$4:$B137, 2, FALSE()) * V68 + VLOOKUP(W68,Cennik!$A$4:$B137, 2, FALSE()) * X68 + VLOOKUP(Y68,Cennik!$A$4:$B137, 2, FALSE()) * Z68 + VLOOKUP(AA68,Cennik!$A$4:$B137, 2, FALSE()) * AB68 + VLOOKUP(AC68,Cennik!$A$4:$B137, 2, FALSE()) * AD68 + VLOOKUP(AE68,Cennik!$A$4:$B137, 2, FALSE()) * AF68 + VLOOKUP(AG68,Cennik!$A$4:$B137, 2, FALSE()) * AH68 + VLOOKUP(AI68,Cennik!$A$4:$B137, 2, FALSE()) * AJ68 + VLOOKUP(AK68,Cennik!$A$4:$B137, 2, FALSE()) * AL68,"Brak wartości")</f>
        <v>Brak wartości</v>
      </c>
      <c r="E68" s="1066" t="str">
        <f>IFERROR(VLOOKUP(O68,Cennik!$A$4:$B137, 2, FALSE()) * P68 + VLOOKUP(Q68,Cennik!$A$4:$B137, 2, FALSE()) * R68 + VLOOKUP(S68,Cennik!$A$4:$B137, 2, FALSE()) * T68 + VLOOKUP(U68,Cennik!$A$4:$B137, 2, FALSE()) * V68 + VLOOKUP(W68,Cennik!$A$4:$B137, 2, FALSE()) * X68 + VLOOKUP(Y68,Cennik!$A$4:$B137, 2, FALSE()) * Z68 + VLOOKUP(AA68,Cennik!$A$4:$B137, 2, FALSE()) * AB68 + VLOOKUP(AC68,Cennik!$A$4:$B137, 2, FALSE()) * AD68 + VLOOKUP(AE68,Cennik!$A$4:$B137, 2, FALSE()) * AF68 + VLOOKUP(AG68,Cennik!$A$4:$B137, 2, FALSE()) * AH68 + VLOOKUP(AI68,Cennik!$A$4:$B137, 2, FALSE()) * AJ68 + VLOOKUP(AK68,Cennik!$A$4:$B137, 2, FALSE()) * AL68 + VLOOKUP("Stamina",Cennik!$A$4:$B137,2,FALSE()) * K68,"Brak wartości")</f>
        <v>Brak wartości</v>
      </c>
      <c r="F68" s="681" t="s">
        <v>13713</v>
      </c>
      <c r="G68" s="168" t="s">
        <v>7670</v>
      </c>
      <c r="H68" s="680"/>
      <c r="I68" s="680">
        <v>1</v>
      </c>
      <c r="J68" s="18">
        <v>5</v>
      </c>
      <c r="K68" s="5">
        <v>5</v>
      </c>
      <c r="L68" s="5">
        <v>3</v>
      </c>
      <c r="M68" s="5">
        <v>0.20000000000000101</v>
      </c>
      <c r="N68" s="1067" t="s">
        <v>12708</v>
      </c>
      <c r="O68" s="184" t="s">
        <v>807</v>
      </c>
      <c r="P68" s="184">
        <v>1</v>
      </c>
      <c r="Q68" s="162" t="s">
        <v>364</v>
      </c>
      <c r="R68" s="162">
        <v>35</v>
      </c>
      <c r="S68" s="163" t="s">
        <v>831</v>
      </c>
      <c r="T68" s="163">
        <v>1</v>
      </c>
      <c r="U68" s="164" t="s">
        <v>40</v>
      </c>
      <c r="V68" s="164"/>
      <c r="W68" s="165" t="s">
        <v>40</v>
      </c>
      <c r="X68" s="672"/>
      <c r="Y68" s="678" t="s">
        <v>40</v>
      </c>
      <c r="Z68" s="678"/>
      <c r="AA68" s="679" t="s">
        <v>40</v>
      </c>
      <c r="AB68" s="679"/>
      <c r="AC68" s="680" t="s">
        <v>40</v>
      </c>
      <c r="AD68" s="680"/>
      <c r="AE68" s="681" t="s">
        <v>40</v>
      </c>
      <c r="AF68" s="681"/>
      <c r="AG68" s="18" t="s">
        <v>40</v>
      </c>
      <c r="AH68" s="18"/>
      <c r="AI68" s="184" t="s">
        <v>40</v>
      </c>
      <c r="AJ68" s="184"/>
      <c r="AK68" s="677" t="s">
        <v>40</v>
      </c>
      <c r="AL68" s="677"/>
    </row>
    <row r="69" spans="1:38" ht="12.75">
      <c r="A69" s="1072" t="s">
        <v>3287</v>
      </c>
      <c r="B69" s="796" t="s">
        <v>7733</v>
      </c>
      <c r="C69" s="681">
        <v>3</v>
      </c>
      <c r="D69" s="1071" t="str">
        <f>IFERROR(VLOOKUP(O69,Cennik!$A$4:$B137, 2, FALSE()) * P69 + VLOOKUP(Q69,Cennik!$A$4:$B137, 2, FALSE()) * R69 + VLOOKUP(S69,Cennik!$A$4:$B137, 2, FALSE()) * T69 + VLOOKUP(U69,Cennik!$A$4:$B137, 2, FALSE()) * V69 + VLOOKUP(W69,Cennik!$A$4:$B137, 2, FALSE()) * X69 + VLOOKUP(Y69,Cennik!$A$4:$B137, 2, FALSE()) * Z69 + VLOOKUP(AA69,Cennik!$A$4:$B137, 2, FALSE()) * AB69 + VLOOKUP(AC69,Cennik!$A$4:$B137, 2, FALSE()) * AD69 + VLOOKUP(AE69,Cennik!$A$4:$B137, 2, FALSE()) * AF69 + VLOOKUP(AG69,Cennik!$A$4:$B137, 2, FALSE()) * AH69 + VLOOKUP(AI69,Cennik!$A$4:$B137, 2, FALSE()) * AJ69 + VLOOKUP(AK69,Cennik!$A$4:$B137, 2, FALSE()) * AL69,"Brak wartości")</f>
        <v>Brak wartości</v>
      </c>
      <c r="E69" s="1066" t="str">
        <f>IFERROR(VLOOKUP(O69,Cennik!$A$4:$B137, 2, FALSE()) * P69 + VLOOKUP(Q69,Cennik!$A$4:$B137, 2, FALSE()) * R69 + VLOOKUP(S69,Cennik!$A$4:$B137, 2, FALSE()) * T69 + VLOOKUP(U69,Cennik!$A$4:$B137, 2, FALSE()) * V69 + VLOOKUP(W69,Cennik!$A$4:$B137, 2, FALSE()) * X69 + VLOOKUP(Y69,Cennik!$A$4:$B137, 2, FALSE()) * Z69 + VLOOKUP(AA69,Cennik!$A$4:$B137, 2, FALSE()) * AB69 + VLOOKUP(AC69,Cennik!$A$4:$B137, 2, FALSE()) * AD69 + VLOOKUP(AE69,Cennik!$A$4:$B137, 2, FALSE()) * AF69 + VLOOKUP(AG69,Cennik!$A$4:$B137, 2, FALSE()) * AH69 + VLOOKUP(AI69,Cennik!$A$4:$B137, 2, FALSE()) * AJ69 + VLOOKUP(AK69,Cennik!$A$4:$B137, 2, FALSE()) * AL69 + VLOOKUP("Stamina",Cennik!$A$4:$B137,2,FALSE()) * K69,"Brak wartości")</f>
        <v>Brak wartości</v>
      </c>
      <c r="F69" s="169" t="s">
        <v>13714</v>
      </c>
      <c r="G69" s="168" t="s">
        <v>7670</v>
      </c>
      <c r="H69" s="168"/>
      <c r="I69" s="680">
        <v>1</v>
      </c>
      <c r="J69" s="5">
        <v>5</v>
      </c>
      <c r="K69" s="5">
        <v>5</v>
      </c>
      <c r="L69" s="5">
        <v>3</v>
      </c>
      <c r="M69" s="5">
        <v>0.2</v>
      </c>
      <c r="N69" s="1067" t="s">
        <v>12708</v>
      </c>
      <c r="O69" s="161" t="s">
        <v>807</v>
      </c>
      <c r="P69" s="161">
        <v>1</v>
      </c>
      <c r="Q69" s="162" t="s">
        <v>364</v>
      </c>
      <c r="R69" s="162">
        <v>50</v>
      </c>
      <c r="S69" s="163" t="s">
        <v>831</v>
      </c>
      <c r="T69" s="163">
        <v>1</v>
      </c>
      <c r="U69" s="164" t="s">
        <v>40</v>
      </c>
      <c r="V69" s="164"/>
      <c r="W69" s="165" t="s">
        <v>40</v>
      </c>
      <c r="X69" s="180"/>
      <c r="Y69" s="166" t="s">
        <v>40</v>
      </c>
      <c r="Z69" s="181"/>
      <c r="AA69" s="167" t="s">
        <v>40</v>
      </c>
      <c r="AB69" s="182"/>
      <c r="AC69" s="168" t="s">
        <v>40</v>
      </c>
      <c r="AD69" s="201"/>
      <c r="AE69" s="169" t="s">
        <v>40</v>
      </c>
      <c r="AF69" s="202"/>
      <c r="AG69" s="5" t="s">
        <v>40</v>
      </c>
      <c r="AH69" s="37"/>
      <c r="AI69" s="161" t="s">
        <v>40</v>
      </c>
      <c r="AJ69" s="197"/>
      <c r="AK69" s="162" t="s">
        <v>40</v>
      </c>
      <c r="AL69" s="198"/>
    </row>
    <row r="70" spans="1:38" ht="12.75">
      <c r="A70" s="1072" t="s">
        <v>3287</v>
      </c>
      <c r="B70" s="1074" t="s">
        <v>7736</v>
      </c>
      <c r="C70" s="681">
        <v>4</v>
      </c>
      <c r="D70" s="1071" t="str">
        <f>IFERROR(VLOOKUP(O70,Cennik!$A$4:$B137, 2, FALSE()) * P70 + VLOOKUP(Q70,Cennik!$A$4:$B137, 2, FALSE()) * R70 + VLOOKUP(S70,Cennik!$A$4:$B137, 2, FALSE()) * T70 + VLOOKUP(U70,Cennik!$A$4:$B137, 2, FALSE()) * V70 + VLOOKUP(W70,Cennik!$A$4:$B137, 2, FALSE()) * X70 + VLOOKUP(Y70,Cennik!$A$4:$B137, 2, FALSE()) * Z70 + VLOOKUP(AA70,Cennik!$A$4:$B137, 2, FALSE()) * AB70 + VLOOKUP(AC70,Cennik!$A$4:$B137, 2, FALSE()) * AD70 + VLOOKUP(AE70,Cennik!$A$4:$B137, 2, FALSE()) * AF70 + VLOOKUP(AG70,Cennik!$A$4:$B137, 2, FALSE()) * AH70 + VLOOKUP(AI70,Cennik!$A$4:$B137, 2, FALSE()) * AJ70 + VLOOKUP(AK70,Cennik!$A$4:$B137, 2, FALSE()) * AL70,"Brak wartości")</f>
        <v>Brak wartości</v>
      </c>
      <c r="E70" s="1066" t="str">
        <f>IFERROR(VLOOKUP(O70,Cennik!$A$4:$B137, 2, FALSE()) * P70 + VLOOKUP(Q70,Cennik!$A$4:$B137, 2, FALSE()) * R70 + VLOOKUP(S70,Cennik!$A$4:$B137, 2, FALSE()) * T70 + VLOOKUP(U70,Cennik!$A$4:$B137, 2, FALSE()) * V70 + VLOOKUP(W70,Cennik!$A$4:$B137, 2, FALSE()) * X70 + VLOOKUP(Y70,Cennik!$A$4:$B137, 2, FALSE()) * Z70 + VLOOKUP(AA70,Cennik!$A$4:$B137, 2, FALSE()) * AB70 + VLOOKUP(AC70,Cennik!$A$4:$B137, 2, FALSE()) * AD70 + VLOOKUP(AE70,Cennik!$A$4:$B137, 2, FALSE()) * AF70 + VLOOKUP(AG70,Cennik!$A$4:$B137, 2, FALSE()) * AH70 + VLOOKUP(AI70,Cennik!$A$4:$B137, 2, FALSE()) * AJ70 + VLOOKUP(AK70,Cennik!$A$4:$B137, 2, FALSE()) * AL70 + VLOOKUP("Stamina",Cennik!$A$4:$B137,2,FALSE()) * K70,"Brak wartości")</f>
        <v>Brak wartości</v>
      </c>
      <c r="F70" s="169" t="s">
        <v>13715</v>
      </c>
      <c r="G70" s="168" t="s">
        <v>7670</v>
      </c>
      <c r="H70" s="168"/>
      <c r="I70" s="680">
        <v>1</v>
      </c>
      <c r="J70" s="5">
        <v>5</v>
      </c>
      <c r="K70" s="5">
        <v>5</v>
      </c>
      <c r="L70" s="5">
        <v>4</v>
      </c>
      <c r="M70" s="5">
        <v>0.2</v>
      </c>
      <c r="N70" s="1067" t="s">
        <v>12708</v>
      </c>
      <c r="O70" s="161" t="s">
        <v>807</v>
      </c>
      <c r="P70" s="161">
        <v>1</v>
      </c>
      <c r="Q70" s="162" t="s">
        <v>364</v>
      </c>
      <c r="R70" s="162">
        <v>300</v>
      </c>
      <c r="S70" s="163" t="s">
        <v>854</v>
      </c>
      <c r="T70" s="163">
        <v>1</v>
      </c>
      <c r="U70" s="164" t="s">
        <v>8137</v>
      </c>
      <c r="V70" s="164">
        <v>5</v>
      </c>
      <c r="W70" s="165" t="s">
        <v>40</v>
      </c>
      <c r="X70" s="180"/>
      <c r="Y70" s="166" t="s">
        <v>40</v>
      </c>
      <c r="Z70" s="181"/>
      <c r="AA70" s="167" t="s">
        <v>40</v>
      </c>
      <c r="AB70" s="182"/>
      <c r="AC70" s="168" t="s">
        <v>40</v>
      </c>
      <c r="AD70" s="201"/>
      <c r="AE70" s="169" t="s">
        <v>40</v>
      </c>
      <c r="AF70" s="202"/>
      <c r="AG70" s="5" t="s">
        <v>40</v>
      </c>
      <c r="AH70" s="37"/>
      <c r="AI70" s="161" t="s">
        <v>40</v>
      </c>
      <c r="AJ70" s="197"/>
      <c r="AK70" s="162" t="s">
        <v>40</v>
      </c>
      <c r="AL70" s="198"/>
    </row>
    <row r="71" spans="1:38" ht="12.75">
      <c r="A71" s="1072" t="s">
        <v>3287</v>
      </c>
      <c r="B71" s="1074" t="s">
        <v>7739</v>
      </c>
      <c r="C71" s="681">
        <v>4</v>
      </c>
      <c r="D71" s="1071" t="str">
        <f>IFERROR(VLOOKUP(O71,Cennik!$A$4:$B137, 2, FALSE()) * P71 + VLOOKUP(Q71,Cennik!$A$4:$B137, 2, FALSE()) * R71 + VLOOKUP(S71,Cennik!$A$4:$B137, 2, FALSE()) * T71 + VLOOKUP(U71,Cennik!$A$4:$B137, 2, FALSE()) * V71 + VLOOKUP(W71,Cennik!$A$4:$B137, 2, FALSE()) * X71 + VLOOKUP(Y71,Cennik!$A$4:$B137, 2, FALSE()) * Z71 + VLOOKUP(AA71,Cennik!$A$4:$B137, 2, FALSE()) * AB71 + VLOOKUP(AC71,Cennik!$A$4:$B137, 2, FALSE()) * AD71 + VLOOKUP(AE71,Cennik!$A$4:$B137, 2, FALSE()) * AF71 + VLOOKUP(AG71,Cennik!$A$4:$B137, 2, FALSE()) * AH71 + VLOOKUP(AI71,Cennik!$A$4:$B137, 2, FALSE()) * AJ71 + VLOOKUP(AK71,Cennik!$A$4:$B137, 2, FALSE()) * AL71,"Brak wartości")</f>
        <v>Brak wartości</v>
      </c>
      <c r="E71" s="1066" t="str">
        <f>IFERROR(VLOOKUP(O71,Cennik!$A$4:$B137, 2, FALSE()) * P71 + VLOOKUP(Q71,Cennik!$A$4:$B137, 2, FALSE()) * R71 + VLOOKUP(S71,Cennik!$A$4:$B137, 2, FALSE()) * T71 + VLOOKUP(U71,Cennik!$A$4:$B137, 2, FALSE()) * V71 + VLOOKUP(W71,Cennik!$A$4:$B137, 2, FALSE()) * X71 + VLOOKUP(Y71,Cennik!$A$4:$B137, 2, FALSE()) * Z71 + VLOOKUP(AA71,Cennik!$A$4:$B137, 2, FALSE()) * AB71 + VLOOKUP(AC71,Cennik!$A$4:$B137, 2, FALSE()) * AD71 + VLOOKUP(AE71,Cennik!$A$4:$B137, 2, FALSE()) * AF71 + VLOOKUP(AG71,Cennik!$A$4:$B137, 2, FALSE()) * AH71 + VLOOKUP(AI71,Cennik!$A$4:$B137, 2, FALSE()) * AJ71 + VLOOKUP(AK71,Cennik!$A$4:$B137, 2, FALSE()) * AL71 + VLOOKUP("Stamina",Cennik!$A$4:$B137,2,FALSE()) * K71,"Brak wartości")</f>
        <v>Brak wartości</v>
      </c>
      <c r="F71" s="169" t="s">
        <v>13716</v>
      </c>
      <c r="G71" s="168" t="s">
        <v>7670</v>
      </c>
      <c r="H71" s="168"/>
      <c r="I71" s="680">
        <v>1</v>
      </c>
      <c r="J71" s="5">
        <v>5</v>
      </c>
      <c r="K71" s="5">
        <v>5</v>
      </c>
      <c r="L71" s="5">
        <v>4</v>
      </c>
      <c r="M71" s="5">
        <v>0.20000000000000101</v>
      </c>
      <c r="N71" s="1067" t="s">
        <v>12708</v>
      </c>
      <c r="O71" s="161" t="s">
        <v>807</v>
      </c>
      <c r="P71" s="161">
        <v>1</v>
      </c>
      <c r="Q71" s="162" t="s">
        <v>364</v>
      </c>
      <c r="R71" s="162">
        <v>300</v>
      </c>
      <c r="S71" s="163" t="s">
        <v>854</v>
      </c>
      <c r="T71" s="163">
        <v>1</v>
      </c>
      <c r="U71" s="164" t="s">
        <v>1088</v>
      </c>
      <c r="V71" s="164">
        <v>5</v>
      </c>
      <c r="W71" s="165" t="s">
        <v>40</v>
      </c>
      <c r="X71" s="180"/>
      <c r="Y71" s="166" t="s">
        <v>40</v>
      </c>
      <c r="Z71" s="181"/>
      <c r="AA71" s="167" t="s">
        <v>40</v>
      </c>
      <c r="AB71" s="182"/>
      <c r="AC71" s="168" t="s">
        <v>40</v>
      </c>
      <c r="AD71" s="201"/>
      <c r="AE71" s="169" t="s">
        <v>40</v>
      </c>
      <c r="AF71" s="202"/>
      <c r="AG71" s="5" t="s">
        <v>40</v>
      </c>
      <c r="AH71" s="37"/>
      <c r="AI71" s="161" t="s">
        <v>40</v>
      </c>
      <c r="AJ71" s="197"/>
      <c r="AK71" s="162" t="s">
        <v>40</v>
      </c>
      <c r="AL71" s="198"/>
    </row>
    <row r="72" spans="1:38" ht="12.75">
      <c r="A72" s="1072" t="s">
        <v>3287</v>
      </c>
      <c r="B72" s="1068" t="s">
        <v>7742</v>
      </c>
      <c r="C72" s="681">
        <v>4</v>
      </c>
      <c r="D72" s="1071" t="str">
        <f>IFERROR(VLOOKUP(O72,Cennik!$A$4:$B137, 2, FALSE()) * P72 + VLOOKUP(Q72,Cennik!$A$4:$B137, 2, FALSE()) * R72 + VLOOKUP(S72,Cennik!$A$4:$B137, 2, FALSE()) * T72 + VLOOKUP(U72,Cennik!$A$4:$B137, 2, FALSE()) * V72 + VLOOKUP(W72,Cennik!$A$4:$B137, 2, FALSE()) * X72 + VLOOKUP(Y72,Cennik!$A$4:$B137, 2, FALSE()) * Z72 + VLOOKUP(AA72,Cennik!$A$4:$B137, 2, FALSE()) * AB72 + VLOOKUP(AC72,Cennik!$A$4:$B137, 2, FALSE()) * AD72 + VLOOKUP(AE72,Cennik!$A$4:$B137, 2, FALSE()) * AF72 + VLOOKUP(AG72,Cennik!$A$4:$B137, 2, FALSE()) * AH72 + VLOOKUP(AI72,Cennik!$A$4:$B137, 2, FALSE()) * AJ72 + VLOOKUP(AK72,Cennik!$A$4:$B137, 2, FALSE()) * AL72,"Brak wartości")</f>
        <v>Brak wartości</v>
      </c>
      <c r="E72" s="1066" t="str">
        <f>IFERROR(VLOOKUP(O72,Cennik!$A$4:$B137, 2, FALSE()) * P72 + VLOOKUP(Q72,Cennik!$A$4:$B137, 2, FALSE()) * R72 + VLOOKUP(S72,Cennik!$A$4:$B137, 2, FALSE()) * T72 + VLOOKUP(U72,Cennik!$A$4:$B137, 2, FALSE()) * V72 + VLOOKUP(W72,Cennik!$A$4:$B137, 2, FALSE()) * X72 + VLOOKUP(Y72,Cennik!$A$4:$B137, 2, FALSE()) * Z72 + VLOOKUP(AA72,Cennik!$A$4:$B137, 2, FALSE()) * AB72 + VLOOKUP(AC72,Cennik!$A$4:$B137, 2, FALSE()) * AD72 + VLOOKUP(AE72,Cennik!$A$4:$B137, 2, FALSE()) * AF72 + VLOOKUP(AG72,Cennik!$A$4:$B137, 2, FALSE()) * AH72 + VLOOKUP(AI72,Cennik!$A$4:$B137, 2, FALSE()) * AJ72 + VLOOKUP(AK72,Cennik!$A$4:$B137, 2, FALSE()) * AL72 + VLOOKUP("Stamina",Cennik!$A$4:$B137,2,FALSE()) * K72,"Brak wartości")</f>
        <v>Brak wartości</v>
      </c>
      <c r="F72" s="681" t="s">
        <v>13717</v>
      </c>
      <c r="G72" s="168" t="s">
        <v>7670</v>
      </c>
      <c r="H72" s="680"/>
      <c r="I72" s="680">
        <v>1</v>
      </c>
      <c r="J72" s="18">
        <v>5</v>
      </c>
      <c r="K72" s="5">
        <v>5</v>
      </c>
      <c r="L72" s="5">
        <v>4</v>
      </c>
      <c r="M72" s="5">
        <v>0.20000000000000101</v>
      </c>
      <c r="N72" s="1067" t="s">
        <v>12708</v>
      </c>
      <c r="O72" s="184" t="s">
        <v>807</v>
      </c>
      <c r="P72" s="184">
        <v>1</v>
      </c>
      <c r="Q72" s="162" t="s">
        <v>364</v>
      </c>
      <c r="R72" s="162">
        <v>300</v>
      </c>
      <c r="S72" s="163" t="s">
        <v>854</v>
      </c>
      <c r="T72" s="163">
        <v>1</v>
      </c>
      <c r="U72" s="164" t="s">
        <v>8137</v>
      </c>
      <c r="V72" s="164">
        <v>5</v>
      </c>
      <c r="W72" s="165" t="s">
        <v>40</v>
      </c>
      <c r="X72" s="672"/>
      <c r="Y72" s="678" t="s">
        <v>40</v>
      </c>
      <c r="Z72" s="678"/>
      <c r="AA72" s="679" t="s">
        <v>40</v>
      </c>
      <c r="AB72" s="679"/>
      <c r="AC72" s="680" t="s">
        <v>40</v>
      </c>
      <c r="AD72" s="680"/>
      <c r="AE72" s="681" t="s">
        <v>40</v>
      </c>
      <c r="AF72" s="681"/>
      <c r="AG72" s="18" t="s">
        <v>40</v>
      </c>
      <c r="AH72" s="18"/>
      <c r="AI72" s="184" t="s">
        <v>40</v>
      </c>
      <c r="AJ72" s="184"/>
      <c r="AK72" s="677" t="s">
        <v>40</v>
      </c>
      <c r="AL72" s="677"/>
    </row>
    <row r="73" spans="1:38" ht="12.75">
      <c r="A73" s="1072" t="s">
        <v>3287</v>
      </c>
      <c r="B73" s="1068" t="s">
        <v>7745</v>
      </c>
      <c r="C73" s="681">
        <v>4</v>
      </c>
      <c r="D73" s="1071" t="str">
        <f>IFERROR(VLOOKUP(O73,Cennik!$A$4:$B137, 2, FALSE()) * P73 + VLOOKUP(Q73,Cennik!$A$4:$B137, 2, FALSE()) * R73 + VLOOKUP(S73,Cennik!$A$4:$B137, 2, FALSE()) * T73 + VLOOKUP(U73,Cennik!$A$4:$B137, 2, FALSE()) * V73 + VLOOKUP(W73,Cennik!$A$4:$B137, 2, FALSE()) * X73 + VLOOKUP(Y73,Cennik!$A$4:$B137, 2, FALSE()) * Z73 + VLOOKUP(AA73,Cennik!$A$4:$B137, 2, FALSE()) * AB73 + VLOOKUP(AC73,Cennik!$A$4:$B137, 2, FALSE()) * AD73 + VLOOKUP(AE73,Cennik!$A$4:$B137, 2, FALSE()) * AF73 + VLOOKUP(AG73,Cennik!$A$4:$B137, 2, FALSE()) * AH73 + VLOOKUP(AI73,Cennik!$A$4:$B137, 2, FALSE()) * AJ73 + VLOOKUP(AK73,Cennik!$A$4:$B137, 2, FALSE()) * AL73,"Brak wartości")</f>
        <v>Brak wartości</v>
      </c>
      <c r="E73" s="1066" t="str">
        <f>IFERROR(VLOOKUP(O73,Cennik!$A$4:$B137, 2, FALSE()) * P73 + VLOOKUP(Q73,Cennik!$A$4:$B137, 2, FALSE()) * R73 + VLOOKUP(S73,Cennik!$A$4:$B137, 2, FALSE()) * T73 + VLOOKUP(U73,Cennik!$A$4:$B137, 2, FALSE()) * V73 + VLOOKUP(W73,Cennik!$A$4:$B137, 2, FALSE()) * X73 + VLOOKUP(Y73,Cennik!$A$4:$B137, 2, FALSE()) * Z73 + VLOOKUP(AA73,Cennik!$A$4:$B137, 2, FALSE()) * AB73 + VLOOKUP(AC73,Cennik!$A$4:$B137, 2, FALSE()) * AD73 + VLOOKUP(AE73,Cennik!$A$4:$B137, 2, FALSE()) * AF73 + VLOOKUP(AG73,Cennik!$A$4:$B137, 2, FALSE()) * AH73 + VLOOKUP(AI73,Cennik!$A$4:$B137, 2, FALSE()) * AJ73 + VLOOKUP(AK73,Cennik!$A$4:$B137, 2, FALSE()) * AL73 + VLOOKUP("Stamina",Cennik!$A$4:$B137,2,FALSE()) * K73,"Brak wartości")</f>
        <v>Brak wartości</v>
      </c>
      <c r="F73" s="681" t="s">
        <v>13718</v>
      </c>
      <c r="G73" s="168" t="s">
        <v>7670</v>
      </c>
      <c r="H73" s="680"/>
      <c r="I73" s="680">
        <v>1</v>
      </c>
      <c r="J73" s="18">
        <v>5</v>
      </c>
      <c r="K73" s="5">
        <v>5</v>
      </c>
      <c r="L73" s="5">
        <v>4</v>
      </c>
      <c r="M73" s="5">
        <v>0.20000000000000101</v>
      </c>
      <c r="N73" s="1067" t="s">
        <v>12708</v>
      </c>
      <c r="O73" s="184" t="s">
        <v>807</v>
      </c>
      <c r="P73" s="184">
        <v>1</v>
      </c>
      <c r="Q73" s="162" t="s">
        <v>364</v>
      </c>
      <c r="R73" s="162">
        <v>300</v>
      </c>
      <c r="S73" s="163" t="s">
        <v>854</v>
      </c>
      <c r="T73" s="163">
        <v>1</v>
      </c>
      <c r="U73" s="164" t="s">
        <v>1088</v>
      </c>
      <c r="V73" s="164">
        <v>5</v>
      </c>
      <c r="W73" s="165" t="s">
        <v>40</v>
      </c>
      <c r="X73" s="672"/>
      <c r="Y73" s="678" t="s">
        <v>40</v>
      </c>
      <c r="Z73" s="678"/>
      <c r="AA73" s="679" t="s">
        <v>40</v>
      </c>
      <c r="AB73" s="679"/>
      <c r="AC73" s="680" t="s">
        <v>40</v>
      </c>
      <c r="AD73" s="680"/>
      <c r="AE73" s="681" t="s">
        <v>40</v>
      </c>
      <c r="AF73" s="681"/>
      <c r="AG73" s="18" t="s">
        <v>40</v>
      </c>
      <c r="AH73" s="18"/>
      <c r="AI73" s="184" t="s">
        <v>40</v>
      </c>
      <c r="AJ73" s="184"/>
      <c r="AK73" s="677" t="s">
        <v>40</v>
      </c>
      <c r="AL73" s="677"/>
    </row>
    <row r="74" spans="1:38" ht="12.75">
      <c r="A74" s="1072" t="s">
        <v>3287</v>
      </c>
      <c r="B74" s="1074" t="s">
        <v>7748</v>
      </c>
      <c r="C74" s="681">
        <v>4</v>
      </c>
      <c r="D74" s="1071" t="str">
        <f>IFERROR(VLOOKUP(O74,Cennik!$A$4:$B137, 2, FALSE()) * P74 + VLOOKUP(Q74,Cennik!$A$4:$B137, 2, FALSE()) * R74 + VLOOKUP(S74,Cennik!$A$4:$B137, 2, FALSE()) * T74 + VLOOKUP(U74,Cennik!$A$4:$B137, 2, FALSE()) * V74 + VLOOKUP(W74,Cennik!$A$4:$B137, 2, FALSE()) * X74 + VLOOKUP(Y74,Cennik!$A$4:$B137, 2, FALSE()) * Z74 + VLOOKUP(AA74,Cennik!$A$4:$B137, 2, FALSE()) * AB74 + VLOOKUP(AC74,Cennik!$A$4:$B137, 2, FALSE()) * AD74 + VLOOKUP(AE74,Cennik!$A$4:$B137, 2, FALSE()) * AF74 + VLOOKUP(AG74,Cennik!$A$4:$B137, 2, FALSE()) * AH74 + VLOOKUP(AI74,Cennik!$A$4:$B137, 2, FALSE()) * AJ74 + VLOOKUP(AK74,Cennik!$A$4:$B137, 2, FALSE()) * AL74,"Brak wartości")</f>
        <v>Brak wartości</v>
      </c>
      <c r="E74" s="1066" t="str">
        <f>IFERROR(VLOOKUP(O74,Cennik!$A$4:$B137, 2, FALSE()) * P74 + VLOOKUP(Q74,Cennik!$A$4:$B137, 2, FALSE()) * R74 + VLOOKUP(S74,Cennik!$A$4:$B137, 2, FALSE()) * T74 + VLOOKUP(U74,Cennik!$A$4:$B137, 2, FALSE()) * V74 + VLOOKUP(W74,Cennik!$A$4:$B137, 2, FALSE()) * X74 + VLOOKUP(Y74,Cennik!$A$4:$B137, 2, FALSE()) * Z74 + VLOOKUP(AA74,Cennik!$A$4:$B137, 2, FALSE()) * AB74 + VLOOKUP(AC74,Cennik!$A$4:$B137, 2, FALSE()) * AD74 + VLOOKUP(AE74,Cennik!$A$4:$B137, 2, FALSE()) * AF74 + VLOOKUP(AG74,Cennik!$A$4:$B137, 2, FALSE()) * AH74 + VLOOKUP(AI74,Cennik!$A$4:$B137, 2, FALSE()) * AJ74 + VLOOKUP(AK74,Cennik!$A$4:$B137, 2, FALSE()) * AL74 + VLOOKUP("Stamina",Cennik!$A$4:$B137,2,FALSE()) * K74,"Brak wartości")</f>
        <v>Brak wartości</v>
      </c>
      <c r="F74" s="169" t="s">
        <v>13719</v>
      </c>
      <c r="G74" s="168" t="s">
        <v>7670</v>
      </c>
      <c r="H74" s="168"/>
      <c r="I74" s="680">
        <v>1</v>
      </c>
      <c r="J74" s="5">
        <v>5</v>
      </c>
      <c r="K74" s="5">
        <v>5</v>
      </c>
      <c r="L74" s="5">
        <v>4</v>
      </c>
      <c r="M74" s="5">
        <v>0.20000000000000101</v>
      </c>
      <c r="N74" s="1067" t="s">
        <v>12708</v>
      </c>
      <c r="O74" s="161" t="s">
        <v>807</v>
      </c>
      <c r="P74" s="161">
        <v>1</v>
      </c>
      <c r="Q74" s="162" t="s">
        <v>364</v>
      </c>
      <c r="R74" s="162">
        <v>300</v>
      </c>
      <c r="S74" s="163" t="s">
        <v>854</v>
      </c>
      <c r="T74" s="163">
        <v>1</v>
      </c>
      <c r="U74" s="164" t="s">
        <v>1093</v>
      </c>
      <c r="V74" s="164">
        <v>5</v>
      </c>
      <c r="W74" s="165" t="s">
        <v>40</v>
      </c>
      <c r="X74" s="180"/>
      <c r="Y74" s="166" t="s">
        <v>40</v>
      </c>
      <c r="Z74" s="181"/>
      <c r="AA74" s="167" t="s">
        <v>40</v>
      </c>
      <c r="AB74" s="182"/>
      <c r="AC74" s="168" t="s">
        <v>40</v>
      </c>
      <c r="AD74" s="201"/>
      <c r="AE74" s="169" t="s">
        <v>40</v>
      </c>
      <c r="AF74" s="202"/>
      <c r="AG74" s="5" t="s">
        <v>40</v>
      </c>
      <c r="AH74" s="37"/>
      <c r="AI74" s="161" t="s">
        <v>40</v>
      </c>
      <c r="AJ74" s="197"/>
      <c r="AK74" s="162" t="s">
        <v>40</v>
      </c>
      <c r="AL74" s="198"/>
    </row>
    <row r="75" spans="1:38" ht="12.75">
      <c r="A75" s="1072" t="s">
        <v>3287</v>
      </c>
      <c r="B75" s="63" t="s">
        <v>7751</v>
      </c>
      <c r="C75" s="681">
        <v>5</v>
      </c>
      <c r="D75" s="1071" t="str">
        <f>IFERROR(VLOOKUP(O75,Cennik!$A$4:$B137, 2, FALSE()) * P75 + VLOOKUP(Q75,Cennik!$A$4:$B137, 2, FALSE()) * R75 + VLOOKUP(S75,Cennik!$A$4:$B137, 2, FALSE()) * T75 + VLOOKUP(U75,Cennik!$A$4:$B137, 2, FALSE()) * V75 + VLOOKUP(W75,Cennik!$A$4:$B137, 2, FALSE()) * X75 + VLOOKUP(Y75,Cennik!$A$4:$B137, 2, FALSE()) * Z75 + VLOOKUP(AA75,Cennik!$A$4:$B137, 2, FALSE()) * AB75 + VLOOKUP(AC75,Cennik!$A$4:$B137, 2, FALSE()) * AD75 + VLOOKUP(AE75,Cennik!$A$4:$B137, 2, FALSE()) * AF75 + VLOOKUP(AG75,Cennik!$A$4:$B137, 2, FALSE()) * AH75 + VLOOKUP(AI75,Cennik!$A$4:$B137, 2, FALSE()) * AJ75 + VLOOKUP(AK75,Cennik!$A$4:$B137, 2, FALSE()) * AL75,"Brak wartości")</f>
        <v>Brak wartości</v>
      </c>
      <c r="E75" s="1066" t="str">
        <f>IFERROR(VLOOKUP(O75,Cennik!$A$4:$B137, 2, FALSE()) * P75 + VLOOKUP(Q75,Cennik!$A$4:$B137, 2, FALSE()) * R75 + VLOOKUP(S75,Cennik!$A$4:$B137, 2, FALSE()) * T75 + VLOOKUP(U75,Cennik!$A$4:$B137, 2, FALSE()) * V75 + VLOOKUP(W75,Cennik!$A$4:$B137, 2, FALSE()) * X75 + VLOOKUP(Y75,Cennik!$A$4:$B137, 2, FALSE()) * Z75 + VLOOKUP(AA75,Cennik!$A$4:$B137, 2, FALSE()) * AB75 + VLOOKUP(AC75,Cennik!$A$4:$B137, 2, FALSE()) * AD75 + VLOOKUP(AE75,Cennik!$A$4:$B137, 2, FALSE()) * AF75 + VLOOKUP(AG75,Cennik!$A$4:$B137, 2, FALSE()) * AH75 + VLOOKUP(AI75,Cennik!$A$4:$B137, 2, FALSE()) * AJ75 + VLOOKUP(AK75,Cennik!$A$4:$B137, 2, FALSE()) * AL75 + VLOOKUP("Stamina",Cennik!$A$4:$B137,2,FALSE()) * K75,"Brak wartości")</f>
        <v>Brak wartości</v>
      </c>
      <c r="F75" s="681" t="s">
        <v>13720</v>
      </c>
      <c r="G75" s="168" t="s">
        <v>7670</v>
      </c>
      <c r="H75" s="680"/>
      <c r="I75" s="680">
        <v>1</v>
      </c>
      <c r="J75" s="18">
        <v>5</v>
      </c>
      <c r="K75" s="5">
        <v>5</v>
      </c>
      <c r="L75" s="5">
        <v>5</v>
      </c>
      <c r="M75" s="5">
        <v>0.20000000000000101</v>
      </c>
      <c r="N75" s="1067" t="s">
        <v>12708</v>
      </c>
      <c r="O75" s="184" t="s">
        <v>807</v>
      </c>
      <c r="P75" s="184">
        <v>1</v>
      </c>
      <c r="Q75" s="162" t="s">
        <v>364</v>
      </c>
      <c r="R75" s="162">
        <v>600</v>
      </c>
      <c r="S75" s="163" t="s">
        <v>865</v>
      </c>
      <c r="T75" s="163">
        <v>2</v>
      </c>
      <c r="U75" s="164" t="s">
        <v>1177</v>
      </c>
      <c r="V75" s="164">
        <v>1</v>
      </c>
      <c r="W75" s="165" t="s">
        <v>40</v>
      </c>
      <c r="X75" s="672"/>
      <c r="Y75" s="678" t="s">
        <v>40</v>
      </c>
      <c r="Z75" s="678"/>
      <c r="AA75" s="679" t="s">
        <v>40</v>
      </c>
      <c r="AB75" s="679"/>
      <c r="AC75" s="680" t="s">
        <v>40</v>
      </c>
      <c r="AD75" s="680"/>
      <c r="AE75" s="681" t="s">
        <v>40</v>
      </c>
      <c r="AF75" s="681"/>
      <c r="AG75" s="18" t="s">
        <v>40</v>
      </c>
      <c r="AH75" s="18"/>
      <c r="AI75" s="184" t="s">
        <v>40</v>
      </c>
      <c r="AJ75" s="184"/>
      <c r="AK75" s="677" t="s">
        <v>40</v>
      </c>
      <c r="AL75" s="677"/>
    </row>
    <row r="76" spans="1:38" ht="12.75">
      <c r="A76" s="1072" t="s">
        <v>3287</v>
      </c>
      <c r="B76" s="63" t="s">
        <v>7754</v>
      </c>
      <c r="C76" s="681">
        <v>5</v>
      </c>
      <c r="D76" s="1071" t="str">
        <f>IFERROR(VLOOKUP(O76,Cennik!$A$4:$B137, 2, FALSE()) * P76 + VLOOKUP(Q76,Cennik!$A$4:$B137, 2, FALSE()) * R76 + VLOOKUP(S76,Cennik!$A$4:$B137, 2, FALSE()) * T76 + VLOOKUP(U76,Cennik!$A$4:$B137, 2, FALSE()) * V76 + VLOOKUP(W76,Cennik!$A$4:$B137, 2, FALSE()) * X76 + VLOOKUP(Y76,Cennik!$A$4:$B137, 2, FALSE()) * Z76 + VLOOKUP(AA76,Cennik!$A$4:$B137, 2, FALSE()) * AB76 + VLOOKUP(AC76,Cennik!$A$4:$B137, 2, FALSE()) * AD76 + VLOOKUP(AE76,Cennik!$A$4:$B137, 2, FALSE()) * AF76 + VLOOKUP(AG76,Cennik!$A$4:$B137, 2, FALSE()) * AH76 + VLOOKUP(AI76,Cennik!$A$4:$B137, 2, FALSE()) * AJ76 + VLOOKUP(AK76,Cennik!$A$4:$B137, 2, FALSE()) * AL76,"Brak wartości")</f>
        <v>Brak wartości</v>
      </c>
      <c r="E76" s="1066" t="str">
        <f>IFERROR(VLOOKUP(O76,Cennik!$A$4:$B137, 2, FALSE()) * P76 + VLOOKUP(Q76,Cennik!$A$4:$B137, 2, FALSE()) * R76 + VLOOKUP(S76,Cennik!$A$4:$B137, 2, FALSE()) * T76 + VLOOKUP(U76,Cennik!$A$4:$B137, 2, FALSE()) * V76 + VLOOKUP(W76,Cennik!$A$4:$B137, 2, FALSE()) * X76 + VLOOKUP(Y76,Cennik!$A$4:$B137, 2, FALSE()) * Z76 + VLOOKUP(AA76,Cennik!$A$4:$B137, 2, FALSE()) * AB76 + VLOOKUP(AC76,Cennik!$A$4:$B137, 2, FALSE()) * AD76 + VLOOKUP(AE76,Cennik!$A$4:$B137, 2, FALSE()) * AF76 + VLOOKUP(AG76,Cennik!$A$4:$B137, 2, FALSE()) * AH76 + VLOOKUP(AI76,Cennik!$A$4:$B137, 2, FALSE()) * AJ76 + VLOOKUP(AK76,Cennik!$A$4:$B137, 2, FALSE()) * AL76 + VLOOKUP("Stamina",Cennik!$A$4:$B137,2,FALSE()) * K76,"Brak wartości")</f>
        <v>Brak wartości</v>
      </c>
      <c r="F76" s="681" t="s">
        <v>13721</v>
      </c>
      <c r="G76" s="168" t="s">
        <v>7670</v>
      </c>
      <c r="H76" s="680"/>
      <c r="I76" s="680">
        <v>1</v>
      </c>
      <c r="J76" s="18">
        <v>5</v>
      </c>
      <c r="K76" s="5">
        <v>5</v>
      </c>
      <c r="L76" s="5">
        <v>5</v>
      </c>
      <c r="M76" s="5">
        <v>0.20000000000000101</v>
      </c>
      <c r="N76" s="1067" t="s">
        <v>12708</v>
      </c>
      <c r="O76" s="184" t="s">
        <v>807</v>
      </c>
      <c r="P76" s="184">
        <v>1</v>
      </c>
      <c r="Q76" s="162" t="s">
        <v>364</v>
      </c>
      <c r="R76" s="162">
        <v>600</v>
      </c>
      <c r="S76" s="163" t="s">
        <v>865</v>
      </c>
      <c r="T76" s="163">
        <v>2</v>
      </c>
      <c r="U76" s="164" t="s">
        <v>1173</v>
      </c>
      <c r="V76" s="164">
        <v>1</v>
      </c>
      <c r="W76" s="165" t="s">
        <v>40</v>
      </c>
      <c r="X76" s="672"/>
      <c r="Y76" s="678" t="s">
        <v>40</v>
      </c>
      <c r="Z76" s="678"/>
      <c r="AA76" s="679" t="s">
        <v>40</v>
      </c>
      <c r="AB76" s="679"/>
      <c r="AC76" s="680" t="s">
        <v>40</v>
      </c>
      <c r="AD76" s="680"/>
      <c r="AE76" s="681" t="s">
        <v>40</v>
      </c>
      <c r="AF76" s="681"/>
      <c r="AG76" s="18" t="s">
        <v>40</v>
      </c>
      <c r="AH76" s="18"/>
      <c r="AI76" s="184" t="s">
        <v>40</v>
      </c>
      <c r="AJ76" s="184"/>
      <c r="AK76" s="677" t="s">
        <v>40</v>
      </c>
      <c r="AL76" s="677"/>
    </row>
    <row r="77" spans="1:38" ht="15.75" customHeight="1">
      <c r="A77" s="1072" t="s">
        <v>3287</v>
      </c>
      <c r="B77" s="63" t="s">
        <v>7757</v>
      </c>
      <c r="C77" s="681">
        <v>5</v>
      </c>
      <c r="D77" s="1071" t="str">
        <f>IFERROR(VLOOKUP(O77,Cennik!$A$4:$B137, 2, FALSE()) * P77 + VLOOKUP(Q77,Cennik!$A$4:$B137, 2, FALSE()) * R77 + VLOOKUP(S77,Cennik!$A$4:$B137, 2, FALSE()) * T77 + VLOOKUP(U77,Cennik!$A$4:$B137, 2, FALSE()) * V77 + VLOOKUP(W77,Cennik!$A$4:$B137, 2, FALSE()) * X77 + VLOOKUP(Y77,Cennik!$A$4:$B137, 2, FALSE()) * Z77 + VLOOKUP(AA77,Cennik!$A$4:$B137, 2, FALSE()) * AB77 + VLOOKUP(AC77,Cennik!$A$4:$B137, 2, FALSE()) * AD77 + VLOOKUP(AE77,Cennik!$A$4:$B137, 2, FALSE()) * AF77 + VLOOKUP(AG77,Cennik!$A$4:$B137, 2, FALSE()) * AH77 + VLOOKUP(AI77,Cennik!$A$4:$B137, 2, FALSE()) * AJ77 + VLOOKUP(AK77,Cennik!$A$4:$B137, 2, FALSE()) * AL77,"Brak wartości")</f>
        <v>Brak wartości</v>
      </c>
      <c r="E77" s="1066" t="str">
        <f>IFERROR(VLOOKUP(O77,Cennik!$A$4:$B137, 2, FALSE()) * P77 + VLOOKUP(Q77,Cennik!$A$4:$B137, 2, FALSE()) * R77 + VLOOKUP(S77,Cennik!$A$4:$B137, 2, FALSE()) * T77 + VLOOKUP(U77,Cennik!$A$4:$B137, 2, FALSE()) * V77 + VLOOKUP(W77,Cennik!$A$4:$B137, 2, FALSE()) * X77 + VLOOKUP(Y77,Cennik!$A$4:$B137, 2, FALSE()) * Z77 + VLOOKUP(AA77,Cennik!$A$4:$B137, 2, FALSE()) * AB77 + VLOOKUP(AC77,Cennik!$A$4:$B137, 2, FALSE()) * AD77 + VLOOKUP(AE77,Cennik!$A$4:$B137, 2, FALSE()) * AF77 + VLOOKUP(AG77,Cennik!$A$4:$B137, 2, FALSE()) * AH77 + VLOOKUP(AI77,Cennik!$A$4:$B137, 2, FALSE()) * AJ77 + VLOOKUP(AK77,Cennik!$A$4:$B137, 2, FALSE()) * AL77 + VLOOKUP("Stamina",Cennik!$A$4:$B137,2,FALSE()) * K77,"Brak wartości")</f>
        <v>Brak wartości</v>
      </c>
      <c r="F77" s="681" t="s">
        <v>13722</v>
      </c>
      <c r="G77" s="168" t="s">
        <v>7670</v>
      </c>
      <c r="H77" s="680"/>
      <c r="I77" s="680">
        <v>1</v>
      </c>
      <c r="J77" s="18">
        <v>5</v>
      </c>
      <c r="K77" s="5">
        <v>5</v>
      </c>
      <c r="L77" s="5">
        <v>5</v>
      </c>
      <c r="M77" s="5">
        <v>0.20000000000000101</v>
      </c>
      <c r="N77" s="1067" t="s">
        <v>12708</v>
      </c>
      <c r="O77" s="184" t="s">
        <v>807</v>
      </c>
      <c r="P77" s="184">
        <v>1</v>
      </c>
      <c r="Q77" s="162" t="s">
        <v>364</v>
      </c>
      <c r="R77" s="162">
        <v>600</v>
      </c>
      <c r="S77" s="163" t="s">
        <v>865</v>
      </c>
      <c r="T77" s="163">
        <v>2</v>
      </c>
      <c r="U77" s="164" t="s">
        <v>1169</v>
      </c>
      <c r="V77" s="164">
        <v>1</v>
      </c>
      <c r="W77" s="165" t="s">
        <v>40</v>
      </c>
      <c r="X77" s="672"/>
      <c r="Y77" s="678" t="s">
        <v>40</v>
      </c>
      <c r="Z77" s="678"/>
      <c r="AA77" s="679" t="s">
        <v>40</v>
      </c>
      <c r="AB77" s="679"/>
      <c r="AC77" s="680" t="s">
        <v>40</v>
      </c>
      <c r="AD77" s="680"/>
      <c r="AE77" s="681" t="s">
        <v>40</v>
      </c>
      <c r="AF77" s="681"/>
      <c r="AG77" s="18" t="s">
        <v>40</v>
      </c>
      <c r="AH77" s="18"/>
      <c r="AI77" s="184" t="s">
        <v>40</v>
      </c>
      <c r="AJ77" s="184"/>
      <c r="AK77" s="677" t="s">
        <v>40</v>
      </c>
      <c r="AL77" s="677"/>
    </row>
    <row r="78" spans="1:38" ht="15.75" customHeight="1">
      <c r="A78" s="1072" t="s">
        <v>3287</v>
      </c>
      <c r="B78" s="63" t="s">
        <v>7760</v>
      </c>
      <c r="C78" s="681">
        <v>5</v>
      </c>
      <c r="D78" s="1071" t="str">
        <f>IFERROR(VLOOKUP(O78,Cennik!$A$4:$B137, 2, FALSE()) * P78 + VLOOKUP(Q78,Cennik!$A$4:$B137, 2, FALSE()) * R78 + VLOOKUP(S78,Cennik!$A$4:$B137, 2, FALSE()) * T78 + VLOOKUP(U78,Cennik!$A$4:$B137, 2, FALSE()) * V78 + VLOOKUP(W78,Cennik!$A$4:$B137, 2, FALSE()) * X78 + VLOOKUP(Y78,Cennik!$A$4:$B137, 2, FALSE()) * Z78 + VLOOKUP(AA78,Cennik!$A$4:$B137, 2, FALSE()) * AB78 + VLOOKUP(AC78,Cennik!$A$4:$B137, 2, FALSE()) * AD78 + VLOOKUP(AE78,Cennik!$A$4:$B137, 2, FALSE()) * AF78 + VLOOKUP(AG78,Cennik!$A$4:$B137, 2, FALSE()) * AH78 + VLOOKUP(AI78,Cennik!$A$4:$B137, 2, FALSE()) * AJ78 + VLOOKUP(AK78,Cennik!$A$4:$B137, 2, FALSE()) * AL78,"Brak wartości")</f>
        <v>Brak wartości</v>
      </c>
      <c r="E78" s="1066" t="str">
        <f>IFERROR(VLOOKUP(O78,Cennik!$A$4:$B137, 2, FALSE()) * P78 + VLOOKUP(Q78,Cennik!$A$4:$B137, 2, FALSE()) * R78 + VLOOKUP(S78,Cennik!$A$4:$B137, 2, FALSE()) * T78 + VLOOKUP(U78,Cennik!$A$4:$B137, 2, FALSE()) * V78 + VLOOKUP(W78,Cennik!$A$4:$B137, 2, FALSE()) * X78 + VLOOKUP(Y78,Cennik!$A$4:$B137, 2, FALSE()) * Z78 + VLOOKUP(AA78,Cennik!$A$4:$B137, 2, FALSE()) * AB78 + VLOOKUP(AC78,Cennik!$A$4:$B137, 2, FALSE()) * AD78 + VLOOKUP(AE78,Cennik!$A$4:$B137, 2, FALSE()) * AF78 + VLOOKUP(AG78,Cennik!$A$4:$B137, 2, FALSE()) * AH78 + VLOOKUP(AI78,Cennik!$A$4:$B137, 2, FALSE()) * AJ78 + VLOOKUP(AK78,Cennik!$A$4:$B137, 2, FALSE()) * AL78 + VLOOKUP("Stamina",Cennik!$A$4:$B137,2,FALSE()) * K78,"Brak wartości")</f>
        <v>Brak wartości</v>
      </c>
      <c r="F78" s="681" t="s">
        <v>13723</v>
      </c>
      <c r="G78" s="168" t="s">
        <v>7670</v>
      </c>
      <c r="H78" s="680"/>
      <c r="I78" s="680">
        <v>1</v>
      </c>
      <c r="J78" s="18">
        <v>5</v>
      </c>
      <c r="K78" s="5">
        <v>5</v>
      </c>
      <c r="L78" s="5">
        <v>5</v>
      </c>
      <c r="M78" s="5">
        <v>0.20000000000000101</v>
      </c>
      <c r="N78" s="1067" t="s">
        <v>12708</v>
      </c>
      <c r="O78" s="184" t="s">
        <v>807</v>
      </c>
      <c r="P78" s="184">
        <v>1</v>
      </c>
      <c r="Q78" s="162" t="s">
        <v>364</v>
      </c>
      <c r="R78" s="162">
        <v>600</v>
      </c>
      <c r="S78" s="163" t="s">
        <v>865</v>
      </c>
      <c r="T78" s="163">
        <v>2</v>
      </c>
      <c r="U78" s="164" t="s">
        <v>1177</v>
      </c>
      <c r="V78" s="164">
        <v>1</v>
      </c>
      <c r="W78" s="165" t="s">
        <v>40</v>
      </c>
      <c r="X78" s="672"/>
      <c r="Y78" s="678" t="s">
        <v>40</v>
      </c>
      <c r="Z78" s="678"/>
      <c r="AA78" s="679" t="s">
        <v>40</v>
      </c>
      <c r="AB78" s="679"/>
      <c r="AC78" s="680" t="s">
        <v>40</v>
      </c>
      <c r="AD78" s="680"/>
      <c r="AE78" s="681" t="s">
        <v>40</v>
      </c>
      <c r="AF78" s="681"/>
      <c r="AG78" s="18" t="s">
        <v>40</v>
      </c>
      <c r="AH78" s="18"/>
      <c r="AI78" s="184" t="s">
        <v>40</v>
      </c>
      <c r="AJ78" s="184"/>
      <c r="AK78" s="677" t="s">
        <v>40</v>
      </c>
      <c r="AL78" s="677"/>
    </row>
    <row r="79" spans="1:38" ht="12.75">
      <c r="A79" s="1072" t="s">
        <v>3287</v>
      </c>
      <c r="B79" s="63" t="s">
        <v>7764</v>
      </c>
      <c r="C79" s="681">
        <v>5</v>
      </c>
      <c r="D79" s="1071" t="str">
        <f>IFERROR(VLOOKUP(O79,Cennik!$A$4:$B137, 2, FALSE()) * P79 + VLOOKUP(Q79,Cennik!$A$4:$B137, 2, FALSE()) * R79 + VLOOKUP(S79,Cennik!$A$4:$B137, 2, FALSE()) * T79 + VLOOKUP(U79,Cennik!$A$4:$B137, 2, FALSE()) * V79 + VLOOKUP(W79,Cennik!$A$4:$B137, 2, FALSE()) * X79 + VLOOKUP(Y79,Cennik!$A$4:$B137, 2, FALSE()) * Z79 + VLOOKUP(AA79,Cennik!$A$4:$B137, 2, FALSE()) * AB79 + VLOOKUP(AC79,Cennik!$A$4:$B137, 2, FALSE()) * AD79 + VLOOKUP(AE79,Cennik!$A$4:$B137, 2, FALSE()) * AF79 + VLOOKUP(AG79,Cennik!$A$4:$B137, 2, FALSE()) * AH79 + VLOOKUP(AI79,Cennik!$A$4:$B137, 2, FALSE()) * AJ79 + VLOOKUP(AK79,Cennik!$A$4:$B137, 2, FALSE()) * AL79,"Brak wartości")</f>
        <v>Brak wartości</v>
      </c>
      <c r="E79" s="1066" t="str">
        <f>IFERROR(VLOOKUP(O79,Cennik!$A$4:$B137, 2, FALSE()) * P79 + VLOOKUP(Q79,Cennik!$A$4:$B137, 2, FALSE()) * R79 + VLOOKUP(S79,Cennik!$A$4:$B137, 2, FALSE()) * T79 + VLOOKUP(U79,Cennik!$A$4:$B137, 2, FALSE()) * V79 + VLOOKUP(W79,Cennik!$A$4:$B137, 2, FALSE()) * X79 + VLOOKUP(Y79,Cennik!$A$4:$B137, 2, FALSE()) * Z79 + VLOOKUP(AA79,Cennik!$A$4:$B137, 2, FALSE()) * AB79 + VLOOKUP(AC79,Cennik!$A$4:$B137, 2, FALSE()) * AD79 + VLOOKUP(AE79,Cennik!$A$4:$B137, 2, FALSE()) * AF79 + VLOOKUP(AG79,Cennik!$A$4:$B137, 2, FALSE()) * AH79 + VLOOKUP(AI79,Cennik!$A$4:$B137, 2, FALSE()) * AJ79 + VLOOKUP(AK79,Cennik!$A$4:$B137, 2, FALSE()) * AL79 + VLOOKUP("Stamina",Cennik!$A$4:$B137,2,FALSE()) * K79,"Brak wartości")</f>
        <v>Brak wartości</v>
      </c>
      <c r="F79" s="681" t="s">
        <v>13724</v>
      </c>
      <c r="G79" s="168" t="s">
        <v>7670</v>
      </c>
      <c r="H79" s="680"/>
      <c r="I79" s="680">
        <v>1</v>
      </c>
      <c r="J79" s="18">
        <v>5</v>
      </c>
      <c r="K79" s="5">
        <v>5</v>
      </c>
      <c r="L79" s="5">
        <v>5</v>
      </c>
      <c r="M79" s="5">
        <v>0.20000000000000101</v>
      </c>
      <c r="N79" s="1067" t="s">
        <v>12708</v>
      </c>
      <c r="O79" s="184" t="s">
        <v>807</v>
      </c>
      <c r="P79" s="184">
        <v>1</v>
      </c>
      <c r="Q79" s="162" t="s">
        <v>364</v>
      </c>
      <c r="R79" s="162">
        <v>600</v>
      </c>
      <c r="S79" s="163" t="s">
        <v>865</v>
      </c>
      <c r="T79" s="163">
        <v>2</v>
      </c>
      <c r="U79" s="164" t="s">
        <v>1173</v>
      </c>
      <c r="V79" s="164">
        <v>1</v>
      </c>
      <c r="W79" s="165" t="s">
        <v>40</v>
      </c>
      <c r="X79" s="672"/>
      <c r="Y79" s="678" t="s">
        <v>40</v>
      </c>
      <c r="Z79" s="678"/>
      <c r="AA79" s="679" t="s">
        <v>40</v>
      </c>
      <c r="AB79" s="679"/>
      <c r="AC79" s="680" t="s">
        <v>40</v>
      </c>
      <c r="AD79" s="680"/>
      <c r="AE79" s="681" t="s">
        <v>40</v>
      </c>
      <c r="AF79" s="681"/>
      <c r="AG79" s="18" t="s">
        <v>40</v>
      </c>
      <c r="AH79" s="18"/>
      <c r="AI79" s="184" t="s">
        <v>40</v>
      </c>
      <c r="AJ79" s="184"/>
      <c r="AK79" s="677" t="s">
        <v>40</v>
      </c>
      <c r="AL79" s="677"/>
    </row>
    <row r="80" spans="1:38" ht="12.75">
      <c r="A80" s="19"/>
      <c r="B80" s="19"/>
      <c r="C80" s="19"/>
      <c r="D80" s="26"/>
      <c r="E80" s="26"/>
      <c r="F80" s="19"/>
      <c r="G80" s="19"/>
      <c r="H80" s="19"/>
      <c r="I80" s="26"/>
      <c r="J80" s="19"/>
      <c r="K80" s="26"/>
      <c r="L80" s="26"/>
      <c r="M80" s="26"/>
      <c r="N80" s="877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1:38" ht="12.75">
      <c r="A81" s="692" t="s">
        <v>3220</v>
      </c>
      <c r="B81" s="322" t="s">
        <v>7768</v>
      </c>
      <c r="C81" s="681">
        <v>1</v>
      </c>
      <c r="D81" s="1071" t="str">
        <f>IFERROR(VLOOKUP(O81,Cennik!$A$4:$B137, 2, FALSE()) * P81 + VLOOKUP(Q81,Cennik!$A$4:$B137, 2, FALSE()) * R81 + VLOOKUP(S81,Cennik!$A$4:$B137, 2, FALSE()) * T81 + VLOOKUP(U81,Cennik!$A$4:$B137, 2, FALSE()) * V81 + VLOOKUP(W81,Cennik!$A$4:$B137, 2, FALSE()) * X81 + VLOOKUP(Y81,Cennik!$A$4:$B137, 2, FALSE()) * Z81 + VLOOKUP(AA81,Cennik!$A$4:$B137, 2, FALSE()) * AB81 + VLOOKUP(AC81,Cennik!$A$4:$B137, 2, FALSE()) * AD81 + VLOOKUP(AE81,Cennik!$A$4:$B137, 2, FALSE()) * AF81 + VLOOKUP(AG81,Cennik!$A$4:$B137, 2, FALSE()) * AH81 + VLOOKUP(AI81,Cennik!$A$4:$B137, 2, FALSE()) * AJ81 + VLOOKUP(AK81,Cennik!$A$4:$B137, 2, FALSE()) * AL81,"Brak wartości")</f>
        <v>Brak wartości</v>
      </c>
      <c r="E81" s="1066" t="str">
        <f>IFERROR(VLOOKUP(O81,Cennik!$A$4:$B137, 2, FALSE()) * P81 + VLOOKUP(Q81,Cennik!$A$4:$B137, 2, FALSE()) * R81 + VLOOKUP(S81,Cennik!$A$4:$B137, 2, FALSE()) * T81 + VLOOKUP(U81,Cennik!$A$4:$B137, 2, FALSE()) * V81 + VLOOKUP(W81,Cennik!$A$4:$B137, 2, FALSE()) * X81 + VLOOKUP(Y81,Cennik!$A$4:$B137, 2, FALSE()) * Z81 + VLOOKUP(AA81,Cennik!$A$4:$B137, 2, FALSE()) * AB81 + VLOOKUP(AC81,Cennik!$A$4:$B137, 2, FALSE()) * AD81 + VLOOKUP(AE81,Cennik!$A$4:$B137, 2, FALSE()) * AF81 + VLOOKUP(AG81,Cennik!$A$4:$B137, 2, FALSE()) * AH81 + VLOOKUP(AI81,Cennik!$A$4:$B137, 2, FALSE()) * AJ81 + VLOOKUP(AK81,Cennik!$A$4:$B137, 2, FALSE()) * AL81 + VLOOKUP("Stamina",Cennik!$A$4:$B137,2,FALSE()) * K81,"Brak wartości")</f>
        <v>Brak wartości</v>
      </c>
      <c r="F81" s="5" t="s">
        <v>13725</v>
      </c>
      <c r="G81" s="680" t="s">
        <v>4546</v>
      </c>
      <c r="H81" s="168"/>
      <c r="I81" s="680">
        <v>1</v>
      </c>
      <c r="J81" s="5">
        <v>10</v>
      </c>
      <c r="K81" s="5">
        <v>30</v>
      </c>
      <c r="L81" s="5">
        <v>1</v>
      </c>
      <c r="M81" s="5">
        <v>1.5</v>
      </c>
      <c r="N81" s="1067" t="s">
        <v>12708</v>
      </c>
      <c r="O81" s="161" t="s">
        <v>7775</v>
      </c>
      <c r="P81" s="161">
        <v>4</v>
      </c>
      <c r="Q81" s="162" t="s">
        <v>40</v>
      </c>
      <c r="R81" s="162"/>
      <c r="S81" s="163" t="s">
        <v>40</v>
      </c>
      <c r="T81" s="163"/>
      <c r="U81" s="164" t="s">
        <v>40</v>
      </c>
      <c r="V81" s="164"/>
      <c r="W81" s="164" t="s">
        <v>40</v>
      </c>
      <c r="X81" s="165"/>
      <c r="Y81" s="166" t="s">
        <v>40</v>
      </c>
      <c r="Z81" s="166"/>
      <c r="AA81" s="167" t="s">
        <v>40</v>
      </c>
      <c r="AB81" s="167"/>
      <c r="AC81" s="168" t="s">
        <v>40</v>
      </c>
      <c r="AD81" s="168"/>
      <c r="AE81" s="169" t="s">
        <v>40</v>
      </c>
      <c r="AF81" s="169"/>
      <c r="AG81" s="5" t="s">
        <v>40</v>
      </c>
      <c r="AH81" s="5"/>
      <c r="AI81" s="161" t="s">
        <v>40</v>
      </c>
      <c r="AJ81" s="161"/>
      <c r="AK81" s="162" t="s">
        <v>40</v>
      </c>
      <c r="AL81" s="162"/>
    </row>
    <row r="82" spans="1:38" ht="12.75">
      <c r="A82" s="692" t="s">
        <v>3220</v>
      </c>
      <c r="B82" s="322" t="s">
        <v>7773</v>
      </c>
      <c r="C82" s="681">
        <v>1</v>
      </c>
      <c r="D82" s="1071" t="str">
        <f>IFERROR(VLOOKUP(O82,Cennik!$A$4:$B137, 2, FALSE()) * P82 + VLOOKUP(Q82,Cennik!$A$4:$B137, 2, FALSE()) * R82 + VLOOKUP(S82,Cennik!$A$4:$B137, 2, FALSE()) * T82 + VLOOKUP(U82,Cennik!$A$4:$B137, 2, FALSE()) * V82 + VLOOKUP(W82,Cennik!$A$4:$B137, 2, FALSE()) * X82 + VLOOKUP(Y82,Cennik!$A$4:$B137, 2, FALSE()) * Z82 + VLOOKUP(AA82,Cennik!$A$4:$B137, 2, FALSE()) * AB82 + VLOOKUP(AC82,Cennik!$A$4:$B137, 2, FALSE()) * AD82 + VLOOKUP(AE82,Cennik!$A$4:$B137, 2, FALSE()) * AF82 + VLOOKUP(AG82,Cennik!$A$4:$B137, 2, FALSE()) * AH82 + VLOOKUP(AI82,Cennik!$A$4:$B137, 2, FALSE()) * AJ82 + VLOOKUP(AK82,Cennik!$A$4:$B137, 2, FALSE()) * AL82,"Brak wartości")</f>
        <v>Brak wartości</v>
      </c>
      <c r="E82" s="1066" t="str">
        <f>IFERROR(VLOOKUP(O82,Cennik!$A$4:$B137, 2, FALSE()) * P82 + VLOOKUP(Q82,Cennik!$A$4:$B137, 2, FALSE()) * R82 + VLOOKUP(S82,Cennik!$A$4:$B137, 2, FALSE()) * T82 + VLOOKUP(U82,Cennik!$A$4:$B137, 2, FALSE()) * V82 + VLOOKUP(W82,Cennik!$A$4:$B137, 2, FALSE()) * X82 + VLOOKUP(Y82,Cennik!$A$4:$B137, 2, FALSE()) * Z82 + VLOOKUP(AA82,Cennik!$A$4:$B137, 2, FALSE()) * AB82 + VLOOKUP(AC82,Cennik!$A$4:$B137, 2, FALSE()) * AD82 + VLOOKUP(AE82,Cennik!$A$4:$B137, 2, FALSE()) * AF82 + VLOOKUP(AG82,Cennik!$A$4:$B137, 2, FALSE()) * AH82 + VLOOKUP(AI82,Cennik!$A$4:$B137, 2, FALSE()) * AJ82 + VLOOKUP(AK82,Cennik!$A$4:$B137, 2, FALSE()) * AL82 + VLOOKUP("Stamina",Cennik!$A$4:$B137,2,FALSE()) * K82,"Brak wartości")</f>
        <v>Brak wartości</v>
      </c>
      <c r="F82" s="5" t="s">
        <v>13726</v>
      </c>
      <c r="G82" s="680" t="s">
        <v>4546</v>
      </c>
      <c r="H82" s="168"/>
      <c r="I82" s="680">
        <v>1</v>
      </c>
      <c r="J82" s="5">
        <v>10</v>
      </c>
      <c r="K82" s="5">
        <v>30</v>
      </c>
      <c r="L82" s="5">
        <v>1</v>
      </c>
      <c r="M82" s="5">
        <v>1.5</v>
      </c>
      <c r="N82" s="1067" t="s">
        <v>12708</v>
      </c>
      <c r="O82" s="161" t="s">
        <v>567</v>
      </c>
      <c r="P82" s="161">
        <v>4</v>
      </c>
      <c r="Q82" s="162" t="s">
        <v>7775</v>
      </c>
      <c r="R82" s="162">
        <v>4</v>
      </c>
      <c r="S82" s="163" t="s">
        <v>40</v>
      </c>
      <c r="T82" s="163"/>
      <c r="U82" s="164" t="s">
        <v>40</v>
      </c>
      <c r="V82" s="164"/>
      <c r="W82" s="164" t="s">
        <v>40</v>
      </c>
      <c r="X82" s="165"/>
      <c r="Y82" s="166" t="s">
        <v>40</v>
      </c>
      <c r="Z82" s="166"/>
      <c r="AA82" s="167" t="s">
        <v>40</v>
      </c>
      <c r="AB82" s="167"/>
      <c r="AC82" s="168" t="s">
        <v>40</v>
      </c>
      <c r="AD82" s="168"/>
      <c r="AE82" s="169" t="s">
        <v>40</v>
      </c>
      <c r="AF82" s="169"/>
      <c r="AG82" s="5" t="s">
        <v>40</v>
      </c>
      <c r="AH82" s="5"/>
      <c r="AI82" s="161" t="s">
        <v>40</v>
      </c>
      <c r="AJ82" s="161"/>
      <c r="AK82" s="162" t="s">
        <v>40</v>
      </c>
      <c r="AL82" s="162"/>
    </row>
    <row r="83" spans="1:38" ht="12.75">
      <c r="A83" s="692" t="s">
        <v>3220</v>
      </c>
      <c r="B83" s="322" t="s">
        <v>7775</v>
      </c>
      <c r="C83" s="681">
        <v>1</v>
      </c>
      <c r="D83" s="1071" t="str">
        <f>IFERROR(VLOOKUP(O83,Cennik!$A$4:$B137, 2, FALSE()) * P83 + VLOOKUP(Q83,Cennik!$A$4:$B137, 2, FALSE()) * R83 + VLOOKUP(S83,Cennik!$A$4:$B137, 2, FALSE()) * T83 + VLOOKUP(U83,Cennik!$A$4:$B137, 2, FALSE()) * V83 + VLOOKUP(W83,Cennik!$A$4:$B137, 2, FALSE()) * X83 + VLOOKUP(Y83,Cennik!$A$4:$B137, 2, FALSE()) * Z83 + VLOOKUP(AA83,Cennik!$A$4:$B137, 2, FALSE()) * AB83 + VLOOKUP(AC83,Cennik!$A$4:$B137, 2, FALSE()) * AD83 + VLOOKUP(AE83,Cennik!$A$4:$B137, 2, FALSE()) * AF83 + VLOOKUP(AG83,Cennik!$A$4:$B137, 2, FALSE()) * AH83 + VLOOKUP(AI83,Cennik!$A$4:$B137, 2, FALSE()) * AJ83 + VLOOKUP(AK83,Cennik!$A$4:$B137, 2, FALSE()) * AL83,"Brak wartości")</f>
        <v>Brak wartości</v>
      </c>
      <c r="E83" s="1066" t="str">
        <f>IFERROR(VLOOKUP(O83,Cennik!$A$4:$B137, 2, FALSE()) * P83 + VLOOKUP(Q83,Cennik!$A$4:$B137, 2, FALSE()) * R83 + VLOOKUP(S83,Cennik!$A$4:$B137, 2, FALSE()) * T83 + VLOOKUP(U83,Cennik!$A$4:$B137, 2, FALSE()) * V83 + VLOOKUP(W83,Cennik!$A$4:$B137, 2, FALSE()) * X83 + VLOOKUP(Y83,Cennik!$A$4:$B137, 2, FALSE()) * Z83 + VLOOKUP(AA83,Cennik!$A$4:$B137, 2, FALSE()) * AB83 + VLOOKUP(AC83,Cennik!$A$4:$B137, 2, FALSE()) * AD83 + VLOOKUP(AE83,Cennik!$A$4:$B137, 2, FALSE()) * AF83 + VLOOKUP(AG83,Cennik!$A$4:$B137, 2, FALSE()) * AH83 + VLOOKUP(AI83,Cennik!$A$4:$B137, 2, FALSE()) * AJ83 + VLOOKUP(AK83,Cennik!$A$4:$B137, 2, FALSE()) * AL83 + VLOOKUP("Stamina",Cennik!$A$4:$B137,2,FALSE()) * K83,"Brak wartości")</f>
        <v>Brak wartości</v>
      </c>
      <c r="F83" s="5" t="s">
        <v>13727</v>
      </c>
      <c r="G83" s="680" t="s">
        <v>4546</v>
      </c>
      <c r="H83" s="168"/>
      <c r="I83" s="680">
        <v>2</v>
      </c>
      <c r="J83" s="5">
        <v>10</v>
      </c>
      <c r="K83" s="5">
        <v>30</v>
      </c>
      <c r="L83" s="5">
        <v>1</v>
      </c>
      <c r="M83" s="5">
        <v>1.5</v>
      </c>
      <c r="N83" s="1067" t="s">
        <v>12708</v>
      </c>
      <c r="O83" s="161" t="s">
        <v>557</v>
      </c>
      <c r="P83" s="161">
        <v>2</v>
      </c>
      <c r="Q83" s="162" t="s">
        <v>437</v>
      </c>
      <c r="R83" s="162">
        <v>5</v>
      </c>
      <c r="S83" s="163" t="s">
        <v>40</v>
      </c>
      <c r="T83" s="163"/>
      <c r="U83" s="164" t="s">
        <v>40</v>
      </c>
      <c r="V83" s="164"/>
      <c r="W83" s="164" t="s">
        <v>40</v>
      </c>
      <c r="X83" s="165"/>
      <c r="Y83" s="166" t="s">
        <v>40</v>
      </c>
      <c r="Z83" s="166"/>
      <c r="AA83" s="167" t="s">
        <v>40</v>
      </c>
      <c r="AB83" s="167"/>
      <c r="AC83" s="168" t="s">
        <v>40</v>
      </c>
      <c r="AD83" s="168"/>
      <c r="AE83" s="169" t="s">
        <v>40</v>
      </c>
      <c r="AF83" s="169"/>
      <c r="AG83" s="5" t="s">
        <v>40</v>
      </c>
      <c r="AH83" s="5"/>
      <c r="AI83" s="161" t="s">
        <v>40</v>
      </c>
      <c r="AJ83" s="161"/>
      <c r="AK83" s="162" t="s">
        <v>40</v>
      </c>
      <c r="AL83" s="162"/>
    </row>
    <row r="84" spans="1:38" ht="12.75">
      <c r="A84" s="692" t="s">
        <v>3220</v>
      </c>
      <c r="B84" s="322" t="s">
        <v>7778</v>
      </c>
      <c r="C84" s="681">
        <v>1</v>
      </c>
      <c r="D84" s="1071" t="str">
        <f>IFERROR(VLOOKUP(O84,Cennik!$A$4:$B137, 2, FALSE()) * P84 + VLOOKUP(Q84,Cennik!$A$4:$B137, 2, FALSE()) * R84 + VLOOKUP(S84,Cennik!$A$4:$B137, 2, FALSE()) * T84 + VLOOKUP(U84,Cennik!$A$4:$B137, 2, FALSE()) * V84 + VLOOKUP(W84,Cennik!$A$4:$B137, 2, FALSE()) * X84 + VLOOKUP(Y84,Cennik!$A$4:$B137, 2, FALSE()) * Z84 + VLOOKUP(AA84,Cennik!$A$4:$B137, 2, FALSE()) * AB84 + VLOOKUP(AC84,Cennik!$A$4:$B137, 2, FALSE()) * AD84 + VLOOKUP(AE84,Cennik!$A$4:$B137, 2, FALSE()) * AF84 + VLOOKUP(AG84,Cennik!$A$4:$B137, 2, FALSE()) * AH84 + VLOOKUP(AI84,Cennik!$A$4:$B137, 2, FALSE()) * AJ84 + VLOOKUP(AK84,Cennik!$A$4:$B137, 2, FALSE()) * AL84,"Brak wartości")</f>
        <v>Brak wartości</v>
      </c>
      <c r="E84" s="1066" t="str">
        <f>IFERROR(VLOOKUP(O84,Cennik!$A$4:$B137, 2, FALSE()) * P84 + VLOOKUP(Q84,Cennik!$A$4:$B137, 2, FALSE()) * R84 + VLOOKUP(S84,Cennik!$A$4:$B137, 2, FALSE()) * T84 + VLOOKUP(U84,Cennik!$A$4:$B137, 2, FALSE()) * V84 + VLOOKUP(W84,Cennik!$A$4:$B137, 2, FALSE()) * X84 + VLOOKUP(Y84,Cennik!$A$4:$B137, 2, FALSE()) * Z84 + VLOOKUP(AA84,Cennik!$A$4:$B137, 2, FALSE()) * AB84 + VLOOKUP(AC84,Cennik!$A$4:$B137, 2, FALSE()) * AD84 + VLOOKUP(AE84,Cennik!$A$4:$B137, 2, FALSE()) * AF84 + VLOOKUP(AG84,Cennik!$A$4:$B137, 2, FALSE()) * AH84 + VLOOKUP(AI84,Cennik!$A$4:$B137, 2, FALSE()) * AJ84 + VLOOKUP(AK84,Cennik!$A$4:$B137, 2, FALSE()) * AL84 + VLOOKUP("Stamina",Cennik!$A$4:$B137,2,FALSE()) * K84,"Brak wartości")</f>
        <v>Brak wartości</v>
      </c>
      <c r="F84" s="5" t="s">
        <v>7779</v>
      </c>
      <c r="G84" s="680" t="s">
        <v>4546</v>
      </c>
      <c r="H84" s="168"/>
      <c r="I84" s="680">
        <v>1</v>
      </c>
      <c r="J84" s="5">
        <v>10</v>
      </c>
      <c r="K84" s="5">
        <v>30</v>
      </c>
      <c r="L84" s="5">
        <v>1</v>
      </c>
      <c r="M84" s="5">
        <v>1.5</v>
      </c>
      <c r="N84" s="1067" t="s">
        <v>12708</v>
      </c>
      <c r="O84" s="161" t="s">
        <v>7768</v>
      </c>
      <c r="P84" s="161">
        <v>1</v>
      </c>
      <c r="Q84" s="162" t="s">
        <v>8131</v>
      </c>
      <c r="R84" s="162">
        <v>2</v>
      </c>
      <c r="S84" s="163" t="s">
        <v>437</v>
      </c>
      <c r="T84" s="163">
        <v>4</v>
      </c>
      <c r="U84" s="164" t="s">
        <v>11884</v>
      </c>
      <c r="V84" s="164">
        <v>1</v>
      </c>
      <c r="W84" s="164" t="s">
        <v>40</v>
      </c>
      <c r="X84" s="165"/>
      <c r="Y84" s="166" t="s">
        <v>40</v>
      </c>
      <c r="Z84" s="166"/>
      <c r="AA84" s="167" t="s">
        <v>40</v>
      </c>
      <c r="AB84" s="167"/>
      <c r="AC84" s="168" t="s">
        <v>40</v>
      </c>
      <c r="AD84" s="168"/>
      <c r="AE84" s="169" t="s">
        <v>40</v>
      </c>
      <c r="AF84" s="169"/>
      <c r="AG84" s="5" t="s">
        <v>40</v>
      </c>
      <c r="AH84" s="5"/>
      <c r="AI84" s="161" t="s">
        <v>40</v>
      </c>
      <c r="AJ84" s="161"/>
      <c r="AK84" s="162" t="s">
        <v>40</v>
      </c>
      <c r="AL84" s="162"/>
    </row>
    <row r="85" spans="1:38" ht="12.75">
      <c r="A85" s="692" t="s">
        <v>3220</v>
      </c>
      <c r="B85" s="322" t="s">
        <v>7782</v>
      </c>
      <c r="C85" s="681">
        <v>1</v>
      </c>
      <c r="D85" s="1071" t="str">
        <f>IFERROR(VLOOKUP(O85,Cennik!$A$4:$B137, 2, FALSE()) * P85 + VLOOKUP(Q85,Cennik!$A$4:$B137, 2, FALSE()) * R85 + VLOOKUP(S85,Cennik!$A$4:$B137, 2, FALSE()) * T85 + VLOOKUP(U85,Cennik!$A$4:$B137, 2, FALSE()) * V85 + VLOOKUP(W85,Cennik!$A$4:$B137, 2, FALSE()) * X85 + VLOOKUP(Y85,Cennik!$A$4:$B137, 2, FALSE()) * Z85 + VLOOKUP(AA85,Cennik!$A$4:$B137, 2, FALSE()) * AB85 + VLOOKUP(AC85,Cennik!$A$4:$B137, 2, FALSE()) * AD85 + VLOOKUP(AE85,Cennik!$A$4:$B137, 2, FALSE()) * AF85 + VLOOKUP(AG85,Cennik!$A$4:$B137, 2, FALSE()) * AH85 + VLOOKUP(AI85,Cennik!$A$4:$B137, 2, FALSE()) * AJ85 + VLOOKUP(AK85,Cennik!$A$4:$B137, 2, FALSE()) * AL85,"Brak wartości")</f>
        <v>Brak wartości</v>
      </c>
      <c r="E85" s="1066" t="str">
        <f>IFERROR(VLOOKUP(O85,Cennik!$A$4:$B137, 2, FALSE()) * P85 + VLOOKUP(Q85,Cennik!$A$4:$B137, 2, FALSE()) * R85 + VLOOKUP(S85,Cennik!$A$4:$B137, 2, FALSE()) * T85 + VLOOKUP(U85,Cennik!$A$4:$B137, 2, FALSE()) * V85 + VLOOKUP(W85,Cennik!$A$4:$B137, 2, FALSE()) * X85 + VLOOKUP(Y85,Cennik!$A$4:$B137, 2, FALSE()) * Z85 + VLOOKUP(AA85,Cennik!$A$4:$B137, 2, FALSE()) * AB85 + VLOOKUP(AC85,Cennik!$A$4:$B137, 2, FALSE()) * AD85 + VLOOKUP(AE85,Cennik!$A$4:$B137, 2, FALSE()) * AF85 + VLOOKUP(AG85,Cennik!$A$4:$B137, 2, FALSE()) * AH85 + VLOOKUP(AI85,Cennik!$A$4:$B137, 2, FALSE()) * AJ85 + VLOOKUP(AK85,Cennik!$A$4:$B137, 2, FALSE()) * AL85 + VLOOKUP("Stamina",Cennik!$A$4:$B137,2,FALSE()) * K85,"Brak wartości")</f>
        <v>Brak wartości</v>
      </c>
      <c r="F85" s="5" t="s">
        <v>7783</v>
      </c>
      <c r="G85" s="680" t="s">
        <v>4546</v>
      </c>
      <c r="H85" s="168"/>
      <c r="I85" s="680">
        <v>1</v>
      </c>
      <c r="J85" s="5">
        <v>10</v>
      </c>
      <c r="K85" s="5">
        <v>30</v>
      </c>
      <c r="L85" s="5">
        <v>1</v>
      </c>
      <c r="M85" s="5">
        <v>1.5</v>
      </c>
      <c r="N85" s="1067" t="s">
        <v>12708</v>
      </c>
      <c r="O85" s="161" t="s">
        <v>7768</v>
      </c>
      <c r="P85" s="161">
        <v>1</v>
      </c>
      <c r="Q85" s="162" t="s">
        <v>8131</v>
      </c>
      <c r="R85" s="162">
        <v>3</v>
      </c>
      <c r="S85" s="163" t="s">
        <v>437</v>
      </c>
      <c r="T85" s="163">
        <v>4</v>
      </c>
      <c r="U85" s="164" t="s">
        <v>425</v>
      </c>
      <c r="V85" s="164">
        <v>1</v>
      </c>
      <c r="W85" s="164" t="s">
        <v>40</v>
      </c>
      <c r="X85" s="165"/>
      <c r="Y85" s="166" t="s">
        <v>40</v>
      </c>
      <c r="Z85" s="166"/>
      <c r="AA85" s="167" t="s">
        <v>40</v>
      </c>
      <c r="AB85" s="167"/>
      <c r="AC85" s="168" t="s">
        <v>40</v>
      </c>
      <c r="AD85" s="168"/>
      <c r="AE85" s="169" t="s">
        <v>40</v>
      </c>
      <c r="AF85" s="169"/>
      <c r="AG85" s="5" t="s">
        <v>40</v>
      </c>
      <c r="AH85" s="5"/>
      <c r="AI85" s="161" t="s">
        <v>40</v>
      </c>
      <c r="AJ85" s="161"/>
      <c r="AK85" s="162" t="s">
        <v>40</v>
      </c>
      <c r="AL85" s="162"/>
    </row>
    <row r="86" spans="1:38" ht="12.75">
      <c r="A86" s="692" t="s">
        <v>3220</v>
      </c>
      <c r="B86" s="322" t="s">
        <v>7787</v>
      </c>
      <c r="C86" s="681">
        <v>1</v>
      </c>
      <c r="D86" s="1071" t="str">
        <f>IFERROR(VLOOKUP(O86,Cennik!$A$4:$B137, 2, FALSE()) * P86 + VLOOKUP(Q86,Cennik!$A$4:$B137, 2, FALSE()) * R86 + VLOOKUP(S86,Cennik!$A$4:$B137, 2, FALSE()) * T86 + VLOOKUP(U86,Cennik!$A$4:$B137, 2, FALSE()) * V86 + VLOOKUP(W86,Cennik!$A$4:$B137, 2, FALSE()) * X86 + VLOOKUP(Y86,Cennik!$A$4:$B137, 2, FALSE()) * Z86 + VLOOKUP(AA86,Cennik!$A$4:$B137, 2, FALSE()) * AB86 + VLOOKUP(AC86,Cennik!$A$4:$B137, 2, FALSE()) * AD86 + VLOOKUP(AE86,Cennik!$A$4:$B137, 2, FALSE()) * AF86 + VLOOKUP(AG86,Cennik!$A$4:$B137, 2, FALSE()) * AH86 + VLOOKUP(AI86,Cennik!$A$4:$B137, 2, FALSE()) * AJ86 + VLOOKUP(AK86,Cennik!$A$4:$B137, 2, FALSE()) * AL86,"Brak wartości")</f>
        <v>Brak wartości</v>
      </c>
      <c r="E86" s="1066" t="str">
        <f>IFERROR(VLOOKUP(O86,Cennik!$A$4:$B137, 2, FALSE()) * P86 + VLOOKUP(Q86,Cennik!$A$4:$B137, 2, FALSE()) * R86 + VLOOKUP(S86,Cennik!$A$4:$B137, 2, FALSE()) * T86 + VLOOKUP(U86,Cennik!$A$4:$B137, 2, FALSE()) * V86 + VLOOKUP(W86,Cennik!$A$4:$B137, 2, FALSE()) * X86 + VLOOKUP(Y86,Cennik!$A$4:$B137, 2, FALSE()) * Z86 + VLOOKUP(AA86,Cennik!$A$4:$B137, 2, FALSE()) * AB86 + VLOOKUP(AC86,Cennik!$A$4:$B137, 2, FALSE()) * AD86 + VLOOKUP(AE86,Cennik!$A$4:$B137, 2, FALSE()) * AF86 + VLOOKUP(AG86,Cennik!$A$4:$B137, 2, FALSE()) * AH86 + VLOOKUP(AI86,Cennik!$A$4:$B137, 2, FALSE()) * AJ86 + VLOOKUP(AK86,Cennik!$A$4:$B137, 2, FALSE()) * AL86 + VLOOKUP("Stamina",Cennik!$A$4:$B137,2,FALSE()) * K86,"Brak wartości")</f>
        <v>Brak wartości</v>
      </c>
      <c r="F86" s="5" t="s">
        <v>7788</v>
      </c>
      <c r="G86" s="680" t="s">
        <v>4546</v>
      </c>
      <c r="H86" s="168"/>
      <c r="I86" s="680">
        <v>1</v>
      </c>
      <c r="J86" s="5">
        <v>10</v>
      </c>
      <c r="K86" s="5">
        <v>30</v>
      </c>
      <c r="L86" s="5">
        <v>1</v>
      </c>
      <c r="M86" s="5">
        <v>1.5</v>
      </c>
      <c r="N86" s="1067" t="s">
        <v>12708</v>
      </c>
      <c r="O86" s="161" t="s">
        <v>7768</v>
      </c>
      <c r="P86" s="161">
        <v>1</v>
      </c>
      <c r="Q86" s="162" t="s">
        <v>8131</v>
      </c>
      <c r="R86" s="162">
        <v>3</v>
      </c>
      <c r="S86" s="163" t="s">
        <v>437</v>
      </c>
      <c r="T86" s="163">
        <v>4</v>
      </c>
      <c r="U86" s="164" t="s">
        <v>5881</v>
      </c>
      <c r="V86" s="164">
        <v>1</v>
      </c>
      <c r="W86" s="164" t="s">
        <v>11884</v>
      </c>
      <c r="X86" s="165">
        <v>1</v>
      </c>
      <c r="Y86" s="166" t="s">
        <v>40</v>
      </c>
      <c r="Z86" s="166"/>
      <c r="AA86" s="167" t="s">
        <v>40</v>
      </c>
      <c r="AB86" s="167"/>
      <c r="AC86" s="168" t="s">
        <v>40</v>
      </c>
      <c r="AD86" s="168"/>
      <c r="AE86" s="169" t="s">
        <v>40</v>
      </c>
      <c r="AF86" s="169"/>
      <c r="AG86" s="5" t="s">
        <v>40</v>
      </c>
      <c r="AH86" s="5"/>
      <c r="AI86" s="161" t="s">
        <v>40</v>
      </c>
      <c r="AJ86" s="161"/>
      <c r="AK86" s="162" t="s">
        <v>40</v>
      </c>
      <c r="AL86" s="162"/>
    </row>
    <row r="87" spans="1:38" ht="12.75">
      <c r="A87" s="692" t="s">
        <v>3220</v>
      </c>
      <c r="B87" s="322" t="s">
        <v>7792</v>
      </c>
      <c r="C87" s="681">
        <v>1</v>
      </c>
      <c r="D87" s="1071" t="str">
        <f>IFERROR(VLOOKUP(O87,Cennik!$A$4:$B137, 2, FALSE()) * P87 + VLOOKUP(Q87,Cennik!$A$4:$B137, 2, FALSE()) * R87 + VLOOKUP(S87,Cennik!$A$4:$B137, 2, FALSE()) * T87 + VLOOKUP(U87,Cennik!$A$4:$B137, 2, FALSE()) * V87 + VLOOKUP(W87,Cennik!$A$4:$B137, 2, FALSE()) * X87 + VLOOKUP(Y87,Cennik!$A$4:$B137, 2, FALSE()) * Z87 + VLOOKUP(AA87,Cennik!$A$4:$B137, 2, FALSE()) * AB87 + VLOOKUP(AC87,Cennik!$A$4:$B137, 2, FALSE()) * AD87 + VLOOKUP(AE87,Cennik!$A$4:$B137, 2, FALSE()) * AF87 + VLOOKUP(AG87,Cennik!$A$4:$B137, 2, FALSE()) * AH87 + VLOOKUP(AI87,Cennik!$A$4:$B137, 2, FALSE()) * AJ87 + VLOOKUP(AK87,Cennik!$A$4:$B137, 2, FALSE()) * AL87,"Brak wartości")</f>
        <v>Brak wartości</v>
      </c>
      <c r="E87" s="1066" t="str">
        <f>IFERROR(VLOOKUP(O87,Cennik!$A$4:$B137, 2, FALSE()) * P87 + VLOOKUP(Q87,Cennik!$A$4:$B137, 2, FALSE()) * R87 + VLOOKUP(S87,Cennik!$A$4:$B137, 2, FALSE()) * T87 + VLOOKUP(U87,Cennik!$A$4:$B137, 2, FALSE()) * V87 + VLOOKUP(W87,Cennik!$A$4:$B137, 2, FALSE()) * X87 + VLOOKUP(Y87,Cennik!$A$4:$B137, 2, FALSE()) * Z87 + VLOOKUP(AA87,Cennik!$A$4:$B137, 2, FALSE()) * AB87 + VLOOKUP(AC87,Cennik!$A$4:$B137, 2, FALSE()) * AD87 + VLOOKUP(AE87,Cennik!$A$4:$B137, 2, FALSE()) * AF87 + VLOOKUP(AG87,Cennik!$A$4:$B137, 2, FALSE()) * AH87 + VLOOKUP(AI87,Cennik!$A$4:$B137, 2, FALSE()) * AJ87 + VLOOKUP(AK87,Cennik!$A$4:$B137, 2, FALSE()) * AL87 + VLOOKUP("Stamina",Cennik!$A$4:$B137,2,FALSE()) * K87,"Brak wartości")</f>
        <v>Brak wartości</v>
      </c>
      <c r="F87" s="5" t="s">
        <v>7793</v>
      </c>
      <c r="G87" s="680" t="s">
        <v>4546</v>
      </c>
      <c r="H87" s="168"/>
      <c r="I87" s="680">
        <v>1</v>
      </c>
      <c r="J87" s="5">
        <v>10</v>
      </c>
      <c r="K87" s="5">
        <v>30</v>
      </c>
      <c r="L87" s="5">
        <v>1</v>
      </c>
      <c r="M87" s="5">
        <v>1.5</v>
      </c>
      <c r="N87" s="1067" t="s">
        <v>12708</v>
      </c>
      <c r="O87" s="161" t="s">
        <v>7768</v>
      </c>
      <c r="P87" s="161">
        <v>1</v>
      </c>
      <c r="Q87" s="162" t="s">
        <v>8131</v>
      </c>
      <c r="R87" s="162">
        <v>3</v>
      </c>
      <c r="S87" s="163" t="s">
        <v>437</v>
      </c>
      <c r="T87" s="163">
        <v>4</v>
      </c>
      <c r="U87" s="164" t="s">
        <v>5881</v>
      </c>
      <c r="V87" s="164">
        <v>1</v>
      </c>
      <c r="W87" s="164" t="s">
        <v>11884</v>
      </c>
      <c r="X87" s="165">
        <v>1</v>
      </c>
      <c r="Y87" s="166" t="s">
        <v>40</v>
      </c>
      <c r="Z87" s="166"/>
      <c r="AA87" s="167" t="s">
        <v>40</v>
      </c>
      <c r="AB87" s="167"/>
      <c r="AC87" s="168" t="s">
        <v>40</v>
      </c>
      <c r="AD87" s="168"/>
      <c r="AE87" s="169" t="s">
        <v>40</v>
      </c>
      <c r="AF87" s="169"/>
      <c r="AG87" s="5" t="s">
        <v>40</v>
      </c>
      <c r="AH87" s="5"/>
      <c r="AI87" s="161" t="s">
        <v>40</v>
      </c>
      <c r="AJ87" s="161"/>
      <c r="AK87" s="162" t="s">
        <v>40</v>
      </c>
      <c r="AL87" s="162"/>
    </row>
    <row r="88" spans="1:38" ht="12.75">
      <c r="A88" s="692" t="s">
        <v>3220</v>
      </c>
      <c r="B88" s="322" t="s">
        <v>7797</v>
      </c>
      <c r="C88" s="681">
        <v>1</v>
      </c>
      <c r="D88" s="1071" t="str">
        <f>IFERROR(VLOOKUP(O88,Cennik!$A$4:$B137, 2, FALSE()) * P88 + VLOOKUP(Q88,Cennik!$A$4:$B137, 2, FALSE()) * R88 + VLOOKUP(S88,Cennik!$A$4:$B137, 2, FALSE()) * T88 + VLOOKUP(U88,Cennik!$A$4:$B137, 2, FALSE()) * V88 + VLOOKUP(W88,Cennik!$A$4:$B137, 2, FALSE()) * X88 + VLOOKUP(Y88,Cennik!$A$4:$B137, 2, FALSE()) * Z88 + VLOOKUP(AA88,Cennik!$A$4:$B137, 2, FALSE()) * AB88 + VLOOKUP(AC88,Cennik!$A$4:$B137, 2, FALSE()) * AD88 + VLOOKUP(AE88,Cennik!$A$4:$B137, 2, FALSE()) * AF88 + VLOOKUP(AG88,Cennik!$A$4:$B137, 2, FALSE()) * AH88 + VLOOKUP(AI88,Cennik!$A$4:$B137, 2, FALSE()) * AJ88 + VLOOKUP(AK88,Cennik!$A$4:$B137, 2, FALSE()) * AL88,"Brak wartości")</f>
        <v>Brak wartości</v>
      </c>
      <c r="E88" s="1066" t="str">
        <f>IFERROR(VLOOKUP(O88,Cennik!$A$4:$B137, 2, FALSE()) * P88 + VLOOKUP(Q88,Cennik!$A$4:$B137, 2, FALSE()) * R88 + VLOOKUP(S88,Cennik!$A$4:$B137, 2, FALSE()) * T88 + VLOOKUP(U88,Cennik!$A$4:$B137, 2, FALSE()) * V88 + VLOOKUP(W88,Cennik!$A$4:$B137, 2, FALSE()) * X88 + VLOOKUP(Y88,Cennik!$A$4:$B137, 2, FALSE()) * Z88 + VLOOKUP(AA88,Cennik!$A$4:$B137, 2, FALSE()) * AB88 + VLOOKUP(AC88,Cennik!$A$4:$B137, 2, FALSE()) * AD88 + VLOOKUP(AE88,Cennik!$A$4:$B137, 2, FALSE()) * AF88 + VLOOKUP(AG88,Cennik!$A$4:$B137, 2, FALSE()) * AH88 + VLOOKUP(AI88,Cennik!$A$4:$B137, 2, FALSE()) * AJ88 + VLOOKUP(AK88,Cennik!$A$4:$B137, 2, FALSE()) * AL88 + VLOOKUP("Stamina",Cennik!$A$4:$B137,2,FALSE()) * K88,"Brak wartości")</f>
        <v>Brak wartości</v>
      </c>
      <c r="F88" s="5" t="s">
        <v>7798</v>
      </c>
      <c r="G88" s="680" t="s">
        <v>4546</v>
      </c>
      <c r="H88" s="168"/>
      <c r="I88" s="680">
        <v>1</v>
      </c>
      <c r="J88" s="5">
        <v>10</v>
      </c>
      <c r="K88" s="5">
        <v>30</v>
      </c>
      <c r="L88" s="5">
        <v>1</v>
      </c>
      <c r="M88" s="5">
        <v>1.5</v>
      </c>
      <c r="N88" s="1067" t="s">
        <v>12708</v>
      </c>
      <c r="O88" s="161" t="s">
        <v>7768</v>
      </c>
      <c r="P88" s="161">
        <v>1</v>
      </c>
      <c r="Q88" s="162" t="s">
        <v>8131</v>
      </c>
      <c r="R88" s="162">
        <v>3</v>
      </c>
      <c r="S88" s="163" t="s">
        <v>437</v>
      </c>
      <c r="T88" s="163">
        <v>4</v>
      </c>
      <c r="U88" s="164" t="s">
        <v>11884</v>
      </c>
      <c r="V88" s="164">
        <v>1</v>
      </c>
      <c r="W88" s="164" t="s">
        <v>40</v>
      </c>
      <c r="X88" s="165"/>
      <c r="Y88" s="166" t="s">
        <v>40</v>
      </c>
      <c r="Z88" s="166"/>
      <c r="AA88" s="167" t="s">
        <v>40</v>
      </c>
      <c r="AB88" s="167"/>
      <c r="AC88" s="168" t="s">
        <v>40</v>
      </c>
      <c r="AD88" s="168"/>
      <c r="AE88" s="169" t="s">
        <v>40</v>
      </c>
      <c r="AF88" s="169"/>
      <c r="AG88" s="5" t="s">
        <v>40</v>
      </c>
      <c r="AH88" s="5"/>
      <c r="AI88" s="161" t="s">
        <v>40</v>
      </c>
      <c r="AJ88" s="161"/>
      <c r="AK88" s="162" t="s">
        <v>40</v>
      </c>
      <c r="AL88" s="162"/>
    </row>
    <row r="89" spans="1:38" ht="12.75">
      <c r="A89" s="19"/>
      <c r="B89" s="19"/>
      <c r="C89" s="19"/>
      <c r="D89" s="26"/>
      <c r="E89" s="26"/>
      <c r="F89" s="19"/>
      <c r="G89" s="19"/>
      <c r="H89" s="19"/>
      <c r="I89" s="26"/>
      <c r="J89" s="19"/>
      <c r="K89" s="26"/>
      <c r="L89" s="26"/>
      <c r="M89" s="26"/>
      <c r="N89" s="877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1:38" ht="12.75">
      <c r="A90" s="692" t="s">
        <v>3220</v>
      </c>
      <c r="B90" s="792" t="s">
        <v>7802</v>
      </c>
      <c r="C90" s="681">
        <v>2</v>
      </c>
      <c r="D90" s="1071" t="str">
        <f>IFERROR(VLOOKUP(O90,Cennik!$A$4:$B137, 2, FALSE()) * P90 + VLOOKUP(Q90,Cennik!$A$4:$B137, 2, FALSE()) * R90 + VLOOKUP(S90,Cennik!$A$4:$B137, 2, FALSE()) * T90 + VLOOKUP(U90,Cennik!$A$4:$B137, 2, FALSE()) * V90 + VLOOKUP(W90,Cennik!$A$4:$B137, 2, FALSE()) * X90 + VLOOKUP(Y90,Cennik!$A$4:$B137, 2, FALSE()) * Z90 + VLOOKUP(AA90,Cennik!$A$4:$B137, 2, FALSE()) * AB90 + VLOOKUP(AC90,Cennik!$A$4:$B137, 2, FALSE()) * AD90 + VLOOKUP(AE90,Cennik!$A$4:$B137, 2, FALSE()) * AF90 + VLOOKUP(AG90,Cennik!$A$4:$B137, 2, FALSE()) * AH90 + VLOOKUP(AI90,Cennik!$A$4:$B137, 2, FALSE()) * AJ90 + VLOOKUP(AK90,Cennik!$A$4:$B137, 2, FALSE()) * AL90,"Brak wartości")</f>
        <v>Brak wartości</v>
      </c>
      <c r="E90" s="1066" t="str">
        <f>IFERROR(VLOOKUP(O90,Cennik!$A$4:$B137, 2, FALSE()) * P90 + VLOOKUP(Q90,Cennik!$A$4:$B137, 2, FALSE()) * R90 + VLOOKUP(S90,Cennik!$A$4:$B137, 2, FALSE()) * T90 + VLOOKUP(U90,Cennik!$A$4:$B137, 2, FALSE()) * V90 + VLOOKUP(W90,Cennik!$A$4:$B137, 2, FALSE()) * X90 + VLOOKUP(Y90,Cennik!$A$4:$B137, 2, FALSE()) * Z90 + VLOOKUP(AA90,Cennik!$A$4:$B137, 2, FALSE()) * AB90 + VLOOKUP(AC90,Cennik!$A$4:$B137, 2, FALSE()) * AD90 + VLOOKUP(AE90,Cennik!$A$4:$B137, 2, FALSE()) * AF90 + VLOOKUP(AG90,Cennik!$A$4:$B137, 2, FALSE()) * AH90 + VLOOKUP(AI90,Cennik!$A$4:$B137, 2, FALSE()) * AJ90 + VLOOKUP(AK90,Cennik!$A$4:$B137, 2, FALSE()) * AL90 + VLOOKUP("Stamina",Cennik!$A$4:$B137,2,FALSE()) * K90,"Brak wartości")</f>
        <v>Brak wartości</v>
      </c>
      <c r="F90" s="5" t="s">
        <v>7803</v>
      </c>
      <c r="G90" s="680" t="s">
        <v>4546</v>
      </c>
      <c r="H90" s="168"/>
      <c r="I90" s="680">
        <v>1</v>
      </c>
      <c r="J90" s="5">
        <v>10</v>
      </c>
      <c r="K90" s="5">
        <v>30</v>
      </c>
      <c r="L90" s="5">
        <v>2</v>
      </c>
      <c r="M90" s="5">
        <v>1.5</v>
      </c>
      <c r="N90" s="1067" t="s">
        <v>12708</v>
      </c>
      <c r="O90" s="161" t="s">
        <v>7768</v>
      </c>
      <c r="P90" s="161">
        <v>1</v>
      </c>
      <c r="Q90" s="162" t="s">
        <v>8131</v>
      </c>
      <c r="R90" s="162">
        <v>3</v>
      </c>
      <c r="S90" s="163" t="s">
        <v>437</v>
      </c>
      <c r="T90" s="163">
        <v>6</v>
      </c>
      <c r="U90" s="164" t="s">
        <v>1196</v>
      </c>
      <c r="V90" s="164">
        <v>2</v>
      </c>
      <c r="W90" s="164" t="s">
        <v>425</v>
      </c>
      <c r="X90" s="165">
        <v>3</v>
      </c>
      <c r="Y90" s="166" t="s">
        <v>40</v>
      </c>
      <c r="Z90" s="166"/>
      <c r="AA90" s="167" t="s">
        <v>40</v>
      </c>
      <c r="AB90" s="167"/>
      <c r="AC90" s="168" t="s">
        <v>40</v>
      </c>
      <c r="AD90" s="168"/>
      <c r="AE90" s="169" t="s">
        <v>40</v>
      </c>
      <c r="AF90" s="169"/>
      <c r="AG90" s="5" t="s">
        <v>40</v>
      </c>
      <c r="AH90" s="5"/>
      <c r="AI90" s="161" t="s">
        <v>40</v>
      </c>
      <c r="AJ90" s="161"/>
      <c r="AK90" s="162" t="s">
        <v>40</v>
      </c>
      <c r="AL90" s="162"/>
    </row>
    <row r="91" spans="1:38" ht="12.75">
      <c r="A91" s="692" t="s">
        <v>3220</v>
      </c>
      <c r="B91" s="792" t="s">
        <v>7807</v>
      </c>
      <c r="C91" s="681">
        <v>2</v>
      </c>
      <c r="D91" s="1071" t="str">
        <f>IFERROR(VLOOKUP(O91,Cennik!$A$4:$B137, 2, FALSE()) * P91 + VLOOKUP(Q91,Cennik!$A$4:$B137, 2, FALSE()) * R91 + VLOOKUP(S91,Cennik!$A$4:$B137, 2, FALSE()) * T91 + VLOOKUP(U91,Cennik!$A$4:$B137, 2, FALSE()) * V91 + VLOOKUP(W91,Cennik!$A$4:$B137, 2, FALSE()) * X91 + VLOOKUP(Y91,Cennik!$A$4:$B137, 2, FALSE()) * Z91 + VLOOKUP(AA91,Cennik!$A$4:$B137, 2, FALSE()) * AB91 + VLOOKUP(AC91,Cennik!$A$4:$B137, 2, FALSE()) * AD91 + VLOOKUP(AE91,Cennik!$A$4:$B137, 2, FALSE()) * AF91 + VLOOKUP(AG91,Cennik!$A$4:$B137, 2, FALSE()) * AH91 + VLOOKUP(AI91,Cennik!$A$4:$B137, 2, FALSE()) * AJ91 + VLOOKUP(AK91,Cennik!$A$4:$B137, 2, FALSE()) * AL91,"Brak wartości")</f>
        <v>Brak wartości</v>
      </c>
      <c r="E91" s="1066" t="str">
        <f>IFERROR(VLOOKUP(O91,Cennik!$A$4:$B137, 2, FALSE()) * P91 + VLOOKUP(Q91,Cennik!$A$4:$B137, 2, FALSE()) * R91 + VLOOKUP(S91,Cennik!$A$4:$B137, 2, FALSE()) * T91 + VLOOKUP(U91,Cennik!$A$4:$B137, 2, FALSE()) * V91 + VLOOKUP(W91,Cennik!$A$4:$B137, 2, FALSE()) * X91 + VLOOKUP(Y91,Cennik!$A$4:$B137, 2, FALSE()) * Z91 + VLOOKUP(AA91,Cennik!$A$4:$B137, 2, FALSE()) * AB91 + VLOOKUP(AC91,Cennik!$A$4:$B137, 2, FALSE()) * AD91 + VLOOKUP(AE91,Cennik!$A$4:$B137, 2, FALSE()) * AF91 + VLOOKUP(AG91,Cennik!$A$4:$B137, 2, FALSE()) * AH91 + VLOOKUP(AI91,Cennik!$A$4:$B137, 2, FALSE()) * AJ91 + VLOOKUP(AK91,Cennik!$A$4:$B137, 2, FALSE()) * AL91 + VLOOKUP("Stamina",Cennik!$A$4:$B137,2,FALSE()) * K91,"Brak wartości")</f>
        <v>Brak wartości</v>
      </c>
      <c r="F91" s="5" t="s">
        <v>7808</v>
      </c>
      <c r="G91" s="680" t="s">
        <v>4546</v>
      </c>
      <c r="H91" s="168"/>
      <c r="I91" s="680">
        <v>1</v>
      </c>
      <c r="J91" s="5">
        <v>10</v>
      </c>
      <c r="K91" s="5">
        <v>30</v>
      </c>
      <c r="L91" s="5">
        <v>2</v>
      </c>
      <c r="M91" s="5">
        <v>1.5</v>
      </c>
      <c r="N91" s="1067" t="s">
        <v>12708</v>
      </c>
      <c r="O91" s="161" t="s">
        <v>7768</v>
      </c>
      <c r="P91" s="161">
        <v>1</v>
      </c>
      <c r="Q91" s="162" t="s">
        <v>8131</v>
      </c>
      <c r="R91" s="162">
        <v>3</v>
      </c>
      <c r="S91" s="163" t="s">
        <v>437</v>
      </c>
      <c r="T91" s="163">
        <v>6</v>
      </c>
      <c r="U91" s="164" t="s">
        <v>1196</v>
      </c>
      <c r="V91" s="164">
        <v>2</v>
      </c>
      <c r="W91" s="164" t="s">
        <v>416</v>
      </c>
      <c r="X91" s="165">
        <v>3</v>
      </c>
      <c r="Y91" s="166" t="s">
        <v>683</v>
      </c>
      <c r="Z91" s="166">
        <v>2</v>
      </c>
      <c r="AA91" s="167" t="s">
        <v>40</v>
      </c>
      <c r="AB91" s="167"/>
      <c r="AC91" s="168" t="s">
        <v>40</v>
      </c>
      <c r="AD91" s="168"/>
      <c r="AE91" s="169" t="s">
        <v>40</v>
      </c>
      <c r="AF91" s="169"/>
      <c r="AG91" s="5" t="s">
        <v>40</v>
      </c>
      <c r="AH91" s="5"/>
      <c r="AI91" s="161" t="s">
        <v>40</v>
      </c>
      <c r="AJ91" s="161"/>
      <c r="AK91" s="162" t="s">
        <v>40</v>
      </c>
      <c r="AL91" s="162"/>
    </row>
    <row r="92" spans="1:38" ht="12.75">
      <c r="A92" s="692" t="s">
        <v>3220</v>
      </c>
      <c r="B92" s="792" t="s">
        <v>7812</v>
      </c>
      <c r="C92" s="681">
        <v>2</v>
      </c>
      <c r="D92" s="1071" t="str">
        <f>IFERROR(VLOOKUP(O92,Cennik!$A$4:$B137, 2, FALSE()) * P92 + VLOOKUP(Q92,Cennik!$A$4:$B137, 2, FALSE()) * R92 + VLOOKUP(S92,Cennik!$A$4:$B137, 2, FALSE()) * T92 + VLOOKUP(U92,Cennik!$A$4:$B137, 2, FALSE()) * V92 + VLOOKUP(W92,Cennik!$A$4:$B137, 2, FALSE()) * X92 + VLOOKUP(Y92,Cennik!$A$4:$B137, 2, FALSE()) * Z92 + VLOOKUP(AA92,Cennik!$A$4:$B137, 2, FALSE()) * AB92 + VLOOKUP(AC92,Cennik!$A$4:$B137, 2, FALSE()) * AD92 + VLOOKUP(AE92,Cennik!$A$4:$B137, 2, FALSE()) * AF92 + VLOOKUP(AG92,Cennik!$A$4:$B137, 2, FALSE()) * AH92 + VLOOKUP(AI92,Cennik!$A$4:$B137, 2, FALSE()) * AJ92 + VLOOKUP(AK92,Cennik!$A$4:$B137, 2, FALSE()) * AL92,"Brak wartości")</f>
        <v>Brak wartości</v>
      </c>
      <c r="E92" s="1066" t="str">
        <f>IFERROR(VLOOKUP(O92,Cennik!$A$4:$B137, 2, FALSE()) * P92 + VLOOKUP(Q92,Cennik!$A$4:$B137, 2, FALSE()) * R92 + VLOOKUP(S92,Cennik!$A$4:$B137, 2, FALSE()) * T92 + VLOOKUP(U92,Cennik!$A$4:$B137, 2, FALSE()) * V92 + VLOOKUP(W92,Cennik!$A$4:$B137, 2, FALSE()) * X92 + VLOOKUP(Y92,Cennik!$A$4:$B137, 2, FALSE()) * Z92 + VLOOKUP(AA92,Cennik!$A$4:$B137, 2, FALSE()) * AB92 + VLOOKUP(AC92,Cennik!$A$4:$B137, 2, FALSE()) * AD92 + VLOOKUP(AE92,Cennik!$A$4:$B137, 2, FALSE()) * AF92 + VLOOKUP(AG92,Cennik!$A$4:$B137, 2, FALSE()) * AH92 + VLOOKUP(AI92,Cennik!$A$4:$B137, 2, FALSE()) * AJ92 + VLOOKUP(AK92,Cennik!$A$4:$B137, 2, FALSE()) * AL92 + VLOOKUP("Stamina",Cennik!$A$4:$B137,2,FALSE()) * K92,"Brak wartości")</f>
        <v>Brak wartości</v>
      </c>
      <c r="F92" s="5" t="s">
        <v>7813</v>
      </c>
      <c r="G92" s="680" t="s">
        <v>4546</v>
      </c>
      <c r="H92" s="168"/>
      <c r="I92" s="680">
        <v>1</v>
      </c>
      <c r="J92" s="5">
        <v>10</v>
      </c>
      <c r="K92" s="5">
        <v>30</v>
      </c>
      <c r="L92" s="5">
        <v>2</v>
      </c>
      <c r="M92" s="5">
        <v>1.5</v>
      </c>
      <c r="N92" s="1067" t="s">
        <v>12708</v>
      </c>
      <c r="O92" s="161" t="s">
        <v>7768</v>
      </c>
      <c r="P92" s="161">
        <v>1</v>
      </c>
      <c r="Q92" s="162" t="s">
        <v>8131</v>
      </c>
      <c r="R92" s="162">
        <v>3</v>
      </c>
      <c r="S92" s="163" t="s">
        <v>437</v>
      </c>
      <c r="T92" s="163">
        <v>6</v>
      </c>
      <c r="U92" s="164" t="s">
        <v>1196</v>
      </c>
      <c r="V92" s="164">
        <v>2</v>
      </c>
      <c r="W92" s="164" t="s">
        <v>416</v>
      </c>
      <c r="X92" s="165">
        <v>3</v>
      </c>
      <c r="Y92" s="166" t="s">
        <v>683</v>
      </c>
      <c r="Z92" s="166">
        <v>2</v>
      </c>
      <c r="AA92" s="167" t="s">
        <v>40</v>
      </c>
      <c r="AB92" s="167"/>
      <c r="AC92" s="168" t="s">
        <v>40</v>
      </c>
      <c r="AD92" s="168"/>
      <c r="AE92" s="169" t="s">
        <v>40</v>
      </c>
      <c r="AF92" s="169"/>
      <c r="AG92" s="5" t="s">
        <v>40</v>
      </c>
      <c r="AH92" s="5"/>
      <c r="AI92" s="161" t="s">
        <v>40</v>
      </c>
      <c r="AJ92" s="161"/>
      <c r="AK92" s="162" t="s">
        <v>40</v>
      </c>
      <c r="AL92" s="162"/>
    </row>
    <row r="93" spans="1:38" ht="12.75">
      <c r="A93" s="692" t="s">
        <v>3220</v>
      </c>
      <c r="B93" s="792" t="s">
        <v>7817</v>
      </c>
      <c r="C93" s="681">
        <v>2</v>
      </c>
      <c r="D93" s="1071" t="str">
        <f>IFERROR(VLOOKUP(O93,Cennik!$A$4:$B137, 2, FALSE()) * P93 + VLOOKUP(Q93,Cennik!$A$4:$B137, 2, FALSE()) * R93 + VLOOKUP(S93,Cennik!$A$4:$B137, 2, FALSE()) * T93 + VLOOKUP(U93,Cennik!$A$4:$B137, 2, FALSE()) * V93 + VLOOKUP(W93,Cennik!$A$4:$B137, 2, FALSE()) * X93 + VLOOKUP(Y93,Cennik!$A$4:$B137, 2, FALSE()) * Z93 + VLOOKUP(AA93,Cennik!$A$4:$B137, 2, FALSE()) * AB93 + VLOOKUP(AC93,Cennik!$A$4:$B137, 2, FALSE()) * AD93 + VLOOKUP(AE93,Cennik!$A$4:$B137, 2, FALSE()) * AF93 + VLOOKUP(AG93,Cennik!$A$4:$B137, 2, FALSE()) * AH93 + VLOOKUP(AI93,Cennik!$A$4:$B137, 2, FALSE()) * AJ93 + VLOOKUP(AK93,Cennik!$A$4:$B137, 2, FALSE()) * AL93,"Brak wartości")</f>
        <v>Brak wartości</v>
      </c>
      <c r="E93" s="1066" t="str">
        <f>IFERROR(VLOOKUP(O93,Cennik!$A$4:$B137, 2, FALSE()) * P93 + VLOOKUP(Q93,Cennik!$A$4:$B137, 2, FALSE()) * R93 + VLOOKUP(S93,Cennik!$A$4:$B137, 2, FALSE()) * T93 + VLOOKUP(U93,Cennik!$A$4:$B137, 2, FALSE()) * V93 + VLOOKUP(W93,Cennik!$A$4:$B137, 2, FALSE()) * X93 + VLOOKUP(Y93,Cennik!$A$4:$B137, 2, FALSE()) * Z93 + VLOOKUP(AA93,Cennik!$A$4:$B137, 2, FALSE()) * AB93 + VLOOKUP(AC93,Cennik!$A$4:$B137, 2, FALSE()) * AD93 + VLOOKUP(AE93,Cennik!$A$4:$B137, 2, FALSE()) * AF93 + VLOOKUP(AG93,Cennik!$A$4:$B137, 2, FALSE()) * AH93 + VLOOKUP(AI93,Cennik!$A$4:$B137, 2, FALSE()) * AJ93 + VLOOKUP(AK93,Cennik!$A$4:$B137, 2, FALSE()) * AL93 + VLOOKUP("Stamina",Cennik!$A$4:$B137,2,FALSE()) * K93,"Brak wartości")</f>
        <v>Brak wartości</v>
      </c>
      <c r="F93" s="5" t="s">
        <v>7818</v>
      </c>
      <c r="G93" s="680" t="s">
        <v>4546</v>
      </c>
      <c r="H93" s="168"/>
      <c r="I93" s="680">
        <v>1</v>
      </c>
      <c r="J93" s="5">
        <v>10</v>
      </c>
      <c r="K93" s="5">
        <v>30</v>
      </c>
      <c r="L93" s="5">
        <v>2</v>
      </c>
      <c r="M93" s="5">
        <v>1.5</v>
      </c>
      <c r="N93" s="1067" t="s">
        <v>12708</v>
      </c>
      <c r="O93" s="161" t="s">
        <v>7768</v>
      </c>
      <c r="P93" s="161">
        <v>1</v>
      </c>
      <c r="Q93" s="162" t="s">
        <v>8131</v>
      </c>
      <c r="R93" s="162">
        <v>3</v>
      </c>
      <c r="S93" s="163" t="s">
        <v>437</v>
      </c>
      <c r="T93" s="163">
        <v>6</v>
      </c>
      <c r="U93" s="164" t="s">
        <v>1196</v>
      </c>
      <c r="V93" s="164">
        <v>2</v>
      </c>
      <c r="W93" s="164" t="s">
        <v>416</v>
      </c>
      <c r="X93" s="165">
        <v>3</v>
      </c>
      <c r="Y93" s="166" t="s">
        <v>683</v>
      </c>
      <c r="Z93" s="166">
        <v>2</v>
      </c>
      <c r="AA93" s="167" t="s">
        <v>40</v>
      </c>
      <c r="AB93" s="167"/>
      <c r="AC93" s="168" t="s">
        <v>40</v>
      </c>
      <c r="AD93" s="168"/>
      <c r="AE93" s="169" t="s">
        <v>40</v>
      </c>
      <c r="AF93" s="169"/>
      <c r="AG93" s="5" t="s">
        <v>40</v>
      </c>
      <c r="AH93" s="5"/>
      <c r="AI93" s="161" t="s">
        <v>40</v>
      </c>
      <c r="AJ93" s="161"/>
      <c r="AK93" s="162" t="s">
        <v>40</v>
      </c>
      <c r="AL93" s="162"/>
    </row>
    <row r="94" spans="1:38" ht="12.75">
      <c r="A94" s="692" t="s">
        <v>3220</v>
      </c>
      <c r="B94" s="792" t="s">
        <v>7822</v>
      </c>
      <c r="C94" s="681">
        <v>2</v>
      </c>
      <c r="D94" s="1071" t="str">
        <f>IFERROR(VLOOKUP(O94,Cennik!$A$4:$B137, 2, FALSE()) * P94 + VLOOKUP(Q94,Cennik!$A$4:$B137, 2, FALSE()) * R94 + VLOOKUP(S94,Cennik!$A$4:$B137, 2, FALSE()) * T94 + VLOOKUP(U94,Cennik!$A$4:$B137, 2, FALSE()) * V94 + VLOOKUP(W94,Cennik!$A$4:$B137, 2, FALSE()) * X94 + VLOOKUP(Y94,Cennik!$A$4:$B137, 2, FALSE()) * Z94 + VLOOKUP(AA94,Cennik!$A$4:$B137, 2, FALSE()) * AB94 + VLOOKUP(AC94,Cennik!$A$4:$B137, 2, FALSE()) * AD94 + VLOOKUP(AE94,Cennik!$A$4:$B137, 2, FALSE()) * AF94 + VLOOKUP(AG94,Cennik!$A$4:$B137, 2, FALSE()) * AH94 + VLOOKUP(AI94,Cennik!$A$4:$B137, 2, FALSE()) * AJ94 + VLOOKUP(AK94,Cennik!$A$4:$B137, 2, FALSE()) * AL94,"Brak wartości")</f>
        <v>Brak wartości</v>
      </c>
      <c r="E94" s="1066" t="str">
        <f>IFERROR(VLOOKUP(O94,Cennik!$A$4:$B137, 2, FALSE()) * P94 + VLOOKUP(Q94,Cennik!$A$4:$B137, 2, FALSE()) * R94 + VLOOKUP(S94,Cennik!$A$4:$B137, 2, FALSE()) * T94 + VLOOKUP(U94,Cennik!$A$4:$B137, 2, FALSE()) * V94 + VLOOKUP(W94,Cennik!$A$4:$B137, 2, FALSE()) * X94 + VLOOKUP(Y94,Cennik!$A$4:$B137, 2, FALSE()) * Z94 + VLOOKUP(AA94,Cennik!$A$4:$B137, 2, FALSE()) * AB94 + VLOOKUP(AC94,Cennik!$A$4:$B137, 2, FALSE()) * AD94 + VLOOKUP(AE94,Cennik!$A$4:$B137, 2, FALSE()) * AF94 + VLOOKUP(AG94,Cennik!$A$4:$B137, 2, FALSE()) * AH94 + VLOOKUP(AI94,Cennik!$A$4:$B137, 2, FALSE()) * AJ94 + VLOOKUP(AK94,Cennik!$A$4:$B137, 2, FALSE()) * AL94 + VLOOKUP("Stamina",Cennik!$A$4:$B137,2,FALSE()) * K94,"Brak wartości")</f>
        <v>Brak wartości</v>
      </c>
      <c r="F94" s="5" t="s">
        <v>7823</v>
      </c>
      <c r="G94" s="680" t="s">
        <v>4546</v>
      </c>
      <c r="H94" s="168"/>
      <c r="I94" s="680">
        <v>1</v>
      </c>
      <c r="J94" s="5">
        <v>10</v>
      </c>
      <c r="K94" s="5">
        <v>30</v>
      </c>
      <c r="L94" s="5">
        <v>2</v>
      </c>
      <c r="M94" s="5">
        <v>1.5</v>
      </c>
      <c r="N94" s="1067" t="s">
        <v>12708</v>
      </c>
      <c r="O94" s="161" t="s">
        <v>7768</v>
      </c>
      <c r="P94" s="161">
        <v>1</v>
      </c>
      <c r="Q94" s="162" t="s">
        <v>8131</v>
      </c>
      <c r="R94" s="162">
        <v>3</v>
      </c>
      <c r="S94" s="163" t="s">
        <v>437</v>
      </c>
      <c r="T94" s="163">
        <v>6</v>
      </c>
      <c r="U94" s="164" t="s">
        <v>1196</v>
      </c>
      <c r="V94" s="164">
        <v>2</v>
      </c>
      <c r="W94" s="164" t="s">
        <v>416</v>
      </c>
      <c r="X94" s="165">
        <v>3</v>
      </c>
      <c r="Y94" s="166" t="s">
        <v>683</v>
      </c>
      <c r="Z94" s="166">
        <v>2</v>
      </c>
      <c r="AA94" s="167" t="s">
        <v>40</v>
      </c>
      <c r="AB94" s="167"/>
      <c r="AC94" s="168" t="s">
        <v>40</v>
      </c>
      <c r="AD94" s="168"/>
      <c r="AE94" s="169" t="s">
        <v>40</v>
      </c>
      <c r="AF94" s="169"/>
      <c r="AG94" s="5" t="s">
        <v>40</v>
      </c>
      <c r="AH94" s="5"/>
      <c r="AI94" s="161" t="s">
        <v>40</v>
      </c>
      <c r="AJ94" s="161"/>
      <c r="AK94" s="162" t="s">
        <v>40</v>
      </c>
      <c r="AL94" s="162"/>
    </row>
    <row r="95" spans="1:38" ht="12.75">
      <c r="A95" s="19"/>
      <c r="B95" s="19"/>
      <c r="C95" s="19"/>
      <c r="D95" s="26"/>
      <c r="E95" s="26"/>
      <c r="F95" s="19"/>
      <c r="G95" s="19"/>
      <c r="H95" s="19"/>
      <c r="I95" s="26"/>
      <c r="J95" s="19"/>
      <c r="K95" s="26"/>
      <c r="L95" s="26"/>
      <c r="M95" s="26"/>
      <c r="N95" s="877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1:38" ht="12.75">
      <c r="A96" s="692" t="s">
        <v>3220</v>
      </c>
      <c r="B96" s="794" t="s">
        <v>7837</v>
      </c>
      <c r="C96" s="681">
        <v>3</v>
      </c>
      <c r="D96" s="1071" t="str">
        <f>IFERROR(VLOOKUP(O96,Cennik!$A$4:$B137, 2, FALSE()) * P96 + VLOOKUP(Q96,Cennik!$A$4:$B137, 2, FALSE()) * R96 + VLOOKUP(S96,Cennik!$A$4:$B137, 2, FALSE()) * T96 + VLOOKUP(U96,Cennik!$A$4:$B137, 2, FALSE()) * V96 + VLOOKUP(W96,Cennik!$A$4:$B137, 2, FALSE()) * X96 + VLOOKUP(Y96,Cennik!$A$4:$B137, 2, FALSE()) * Z96 + VLOOKUP(AA96,Cennik!$A$4:$B137, 2, FALSE()) * AB96 + VLOOKUP(AC96,Cennik!$A$4:$B137, 2, FALSE()) * AD96 + VLOOKUP(AE96,Cennik!$A$4:$B137, 2, FALSE()) * AF96 + VLOOKUP(AG96,Cennik!$A$4:$B137, 2, FALSE()) * AH96 + VLOOKUP(AI96,Cennik!$A$4:$B137, 2, FALSE()) * AJ96 + VLOOKUP(AK96,Cennik!$A$4:$B137, 2, FALSE()) * AL96,"Brak wartości")</f>
        <v>Brak wartości</v>
      </c>
      <c r="E96" s="1066" t="str">
        <f>IFERROR(VLOOKUP(O96,Cennik!$A$4:$B137, 2, FALSE()) * P96 + VLOOKUP(Q96,Cennik!$A$4:$B137, 2, FALSE()) * R96 + VLOOKUP(S96,Cennik!$A$4:$B137, 2, FALSE()) * T96 + VLOOKUP(U96,Cennik!$A$4:$B137, 2, FALSE()) * V96 + VLOOKUP(W96,Cennik!$A$4:$B137, 2, FALSE()) * X96 + VLOOKUP(Y96,Cennik!$A$4:$B137, 2, FALSE()) * Z96 + VLOOKUP(AA96,Cennik!$A$4:$B137, 2, FALSE()) * AB96 + VLOOKUP(AC96,Cennik!$A$4:$B137, 2, FALSE()) * AD96 + VLOOKUP(AE96,Cennik!$A$4:$B137, 2, FALSE()) * AF96 + VLOOKUP(AG96,Cennik!$A$4:$B137, 2, FALSE()) * AH96 + VLOOKUP(AI96,Cennik!$A$4:$B137, 2, FALSE()) * AJ96 + VLOOKUP(AK96,Cennik!$A$4:$B137, 2, FALSE()) * AL96 + VLOOKUP("Stamina",Cennik!$A$4:$B137,2,FALSE()) * K96,"Brak wartości")</f>
        <v>Brak wartości</v>
      </c>
      <c r="F96" s="5" t="s">
        <v>7838</v>
      </c>
      <c r="G96" s="680" t="s">
        <v>4546</v>
      </c>
      <c r="H96" s="168"/>
      <c r="I96" s="680">
        <v>1</v>
      </c>
      <c r="J96" s="5">
        <v>10</v>
      </c>
      <c r="K96" s="5">
        <v>30</v>
      </c>
      <c r="L96" s="5">
        <v>3</v>
      </c>
      <c r="M96" s="5">
        <v>1.5</v>
      </c>
      <c r="N96" s="1067" t="s">
        <v>12708</v>
      </c>
      <c r="O96" s="161" t="s">
        <v>7768</v>
      </c>
      <c r="P96" s="161">
        <v>1</v>
      </c>
      <c r="Q96" s="162" t="s">
        <v>8131</v>
      </c>
      <c r="R96" s="162">
        <v>3</v>
      </c>
      <c r="S96" s="163" t="s">
        <v>437</v>
      </c>
      <c r="T96" s="163">
        <v>6</v>
      </c>
      <c r="U96" s="164" t="s">
        <v>1196</v>
      </c>
      <c r="V96" s="164">
        <v>2</v>
      </c>
      <c r="W96" s="164" t="s">
        <v>4604</v>
      </c>
      <c r="X96" s="165">
        <v>1</v>
      </c>
      <c r="Y96" s="166" t="s">
        <v>416</v>
      </c>
      <c r="Z96" s="166">
        <v>3</v>
      </c>
      <c r="AA96" s="167" t="s">
        <v>693</v>
      </c>
      <c r="AB96" s="167">
        <v>2</v>
      </c>
      <c r="AC96" s="168" t="s">
        <v>40</v>
      </c>
      <c r="AD96" s="168"/>
      <c r="AE96" s="169" t="s">
        <v>40</v>
      </c>
      <c r="AF96" s="169"/>
      <c r="AG96" s="5" t="s">
        <v>40</v>
      </c>
      <c r="AH96" s="5"/>
      <c r="AI96" s="161" t="s">
        <v>40</v>
      </c>
      <c r="AJ96" s="161"/>
      <c r="AK96" s="162" t="s">
        <v>40</v>
      </c>
      <c r="AL96" s="162"/>
    </row>
    <row r="97" spans="1:38" ht="12.75">
      <c r="A97" s="19"/>
      <c r="B97" s="19"/>
      <c r="C97" s="19"/>
      <c r="D97" s="26"/>
      <c r="E97" s="26"/>
      <c r="F97" s="19"/>
      <c r="G97" s="19"/>
      <c r="H97" s="19"/>
      <c r="I97" s="26"/>
      <c r="J97" s="19"/>
      <c r="K97" s="26"/>
      <c r="L97" s="26"/>
      <c r="M97" s="26"/>
      <c r="N97" s="877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1:38" ht="12.75">
      <c r="A98" s="692" t="s">
        <v>3220</v>
      </c>
      <c r="B98" s="1075" t="s">
        <v>7867</v>
      </c>
      <c r="C98" s="681">
        <v>3</v>
      </c>
      <c r="D98" s="1071" t="str">
        <f>IFERROR(VLOOKUP(O98,Cennik!$A$4:$B137, 2, FALSE()) * P98 + VLOOKUP(Q98,Cennik!$A$4:$B137, 2, FALSE()) * R98 + VLOOKUP(S98,Cennik!$A$4:$B137, 2, FALSE()) * T98 + VLOOKUP(U98,Cennik!$A$4:$B137, 2, FALSE()) * V98 + VLOOKUP(W98,Cennik!$A$4:$B137, 2, FALSE()) * X98 + VLOOKUP(Y98,Cennik!$A$4:$B137, 2, FALSE()) * Z98 + VLOOKUP(AA98,Cennik!$A$4:$B137, 2, FALSE()) * AB98 + VLOOKUP(AC98,Cennik!$A$4:$B137, 2, FALSE()) * AD98 + VLOOKUP(AE98,Cennik!$A$4:$B137, 2, FALSE()) * AF98 + VLOOKUP(AG98,Cennik!$A$4:$B137, 2, FALSE()) * AH98 + VLOOKUP(AI98,Cennik!$A$4:$B137, 2, FALSE()) * AJ98 + VLOOKUP(AK98,Cennik!$A$4:$B137, 2, FALSE()) * AL98,"Brak wartości")</f>
        <v>Brak wartości</v>
      </c>
      <c r="E98" s="1066" t="str">
        <f>IFERROR(VLOOKUP(O98,Cennik!$A$4:$B137, 2, FALSE()) * P98 + VLOOKUP(Q98,Cennik!$A$4:$B137, 2, FALSE()) * R98 + VLOOKUP(S98,Cennik!$A$4:$B137, 2, FALSE()) * T98 + VLOOKUP(U98,Cennik!$A$4:$B137, 2, FALSE()) * V98 + VLOOKUP(W98,Cennik!$A$4:$B137, 2, FALSE()) * X98 + VLOOKUP(Y98,Cennik!$A$4:$B137, 2, FALSE()) * Z98 + VLOOKUP(AA98,Cennik!$A$4:$B137, 2, FALSE()) * AB98 + VLOOKUP(AC98,Cennik!$A$4:$B137, 2, FALSE()) * AD98 + VLOOKUP(AE98,Cennik!$A$4:$B137, 2, FALSE()) * AF98 + VLOOKUP(AG98,Cennik!$A$4:$B137, 2, FALSE()) * AH98 + VLOOKUP(AI98,Cennik!$A$4:$B137, 2, FALSE()) * AJ98 + VLOOKUP(AK98,Cennik!$A$4:$B137, 2, FALSE()) * AL98 + VLOOKUP("Stamina",Cennik!$A$4:$B137,2,FALSE()) * K98,"Brak wartości")</f>
        <v>Brak wartości</v>
      </c>
      <c r="F98" s="5" t="s">
        <v>7868</v>
      </c>
      <c r="G98" s="680" t="s">
        <v>4546</v>
      </c>
      <c r="H98" s="168"/>
      <c r="I98" s="680">
        <v>1</v>
      </c>
      <c r="J98" s="5">
        <v>10</v>
      </c>
      <c r="K98" s="5">
        <v>30</v>
      </c>
      <c r="L98" s="5">
        <v>4</v>
      </c>
      <c r="M98" s="5">
        <v>1.5</v>
      </c>
      <c r="N98" s="1067" t="s">
        <v>12708</v>
      </c>
      <c r="O98" s="161" t="s">
        <v>7773</v>
      </c>
      <c r="P98" s="161">
        <v>1</v>
      </c>
      <c r="Q98" s="162" t="s">
        <v>8131</v>
      </c>
      <c r="R98" s="162">
        <v>4</v>
      </c>
      <c r="S98" s="163" t="s">
        <v>437</v>
      </c>
      <c r="T98" s="163">
        <v>10</v>
      </c>
      <c r="U98" s="164" t="s">
        <v>1196</v>
      </c>
      <c r="V98" s="164">
        <v>2</v>
      </c>
      <c r="W98" s="164" t="s">
        <v>416</v>
      </c>
      <c r="X98" s="165">
        <v>6</v>
      </c>
      <c r="Y98" s="166" t="s">
        <v>693</v>
      </c>
      <c r="Z98" s="166">
        <v>2</v>
      </c>
      <c r="AA98" s="167" t="s">
        <v>40</v>
      </c>
      <c r="AB98" s="167"/>
      <c r="AC98" s="168" t="s">
        <v>40</v>
      </c>
      <c r="AD98" s="168"/>
      <c r="AE98" s="169" t="s">
        <v>40</v>
      </c>
      <c r="AF98" s="169"/>
      <c r="AG98" s="5" t="s">
        <v>40</v>
      </c>
      <c r="AH98" s="5"/>
      <c r="AI98" s="161" t="s">
        <v>40</v>
      </c>
      <c r="AJ98" s="161"/>
      <c r="AK98" s="162" t="s">
        <v>40</v>
      </c>
      <c r="AL98" s="162"/>
    </row>
    <row r="99" spans="1:38" ht="12.75">
      <c r="A99" s="692" t="s">
        <v>3220</v>
      </c>
      <c r="B99" s="1075" t="s">
        <v>7877</v>
      </c>
      <c r="C99" s="681">
        <v>4</v>
      </c>
      <c r="D99" s="1071" t="str">
        <f>IFERROR(VLOOKUP(O99,Cennik!$A$4:$B137, 2, FALSE()) * P99 + VLOOKUP(Q99,Cennik!$A$4:$B137, 2, FALSE()) * R99 + VLOOKUP(S99,Cennik!$A$4:$B137, 2, FALSE()) * T99 + VLOOKUP(U99,Cennik!$A$4:$B137, 2, FALSE()) * V99 + VLOOKUP(W99,Cennik!$A$4:$B137, 2, FALSE()) * X99 + VLOOKUP(Y99,Cennik!$A$4:$B137, 2, FALSE()) * Z99 + VLOOKUP(AA99,Cennik!$A$4:$B137, 2, FALSE()) * AB99 + VLOOKUP(AC99,Cennik!$A$4:$B137, 2, FALSE()) * AD99 + VLOOKUP(AE99,Cennik!$A$4:$B137, 2, FALSE()) * AF99 + VLOOKUP(AG99,Cennik!$A$4:$B137, 2, FALSE()) * AH99 + VLOOKUP(AI99,Cennik!$A$4:$B137, 2, FALSE()) * AJ99 + VLOOKUP(AK99,Cennik!$A$4:$B137, 2, FALSE()) * AL99,"Brak wartości")</f>
        <v>Brak wartości</v>
      </c>
      <c r="E99" s="1066" t="str">
        <f>IFERROR(VLOOKUP(O99,Cennik!$A$4:$B137, 2, FALSE()) * P99 + VLOOKUP(Q99,Cennik!$A$4:$B137, 2, FALSE()) * R99 + VLOOKUP(S99,Cennik!$A$4:$B137, 2, FALSE()) * T99 + VLOOKUP(U99,Cennik!$A$4:$B137, 2, FALSE()) * V99 + VLOOKUP(W99,Cennik!$A$4:$B137, 2, FALSE()) * X99 + VLOOKUP(Y99,Cennik!$A$4:$B137, 2, FALSE()) * Z99 + VLOOKUP(AA99,Cennik!$A$4:$B137, 2, FALSE()) * AB99 + VLOOKUP(AC99,Cennik!$A$4:$B137, 2, FALSE()) * AD99 + VLOOKUP(AE99,Cennik!$A$4:$B137, 2, FALSE()) * AF99 + VLOOKUP(AG99,Cennik!$A$4:$B137, 2, FALSE()) * AH99 + VLOOKUP(AI99,Cennik!$A$4:$B137, 2, FALSE()) * AJ99 + VLOOKUP(AK99,Cennik!$A$4:$B137, 2, FALSE()) * AL99 + VLOOKUP("Stamina",Cennik!$A$4:$B137,2,FALSE()) * K99,"Brak wartości")</f>
        <v>Brak wartości</v>
      </c>
      <c r="F99" s="5" t="s">
        <v>7878</v>
      </c>
      <c r="G99" s="680" t="s">
        <v>4546</v>
      </c>
      <c r="H99" s="168"/>
      <c r="I99" s="680">
        <v>1</v>
      </c>
      <c r="J99" s="5">
        <v>10</v>
      </c>
      <c r="K99" s="5">
        <v>30</v>
      </c>
      <c r="L99" s="5">
        <v>4</v>
      </c>
      <c r="M99" s="5">
        <v>1.5</v>
      </c>
      <c r="N99" s="1067" t="s">
        <v>12708</v>
      </c>
      <c r="O99" s="161" t="s">
        <v>7773</v>
      </c>
      <c r="P99" s="161">
        <v>1</v>
      </c>
      <c r="Q99" s="162" t="s">
        <v>8131</v>
      </c>
      <c r="R99" s="162">
        <v>4</v>
      </c>
      <c r="S99" s="163" t="s">
        <v>437</v>
      </c>
      <c r="T99" s="163">
        <v>10</v>
      </c>
      <c r="U99" s="164" t="s">
        <v>1196</v>
      </c>
      <c r="V99" s="164">
        <v>2</v>
      </c>
      <c r="W99" s="164" t="s">
        <v>425</v>
      </c>
      <c r="X99" s="165">
        <v>6</v>
      </c>
      <c r="Y99" s="166" t="s">
        <v>693</v>
      </c>
      <c r="Z99" s="166">
        <v>2</v>
      </c>
      <c r="AA99" s="167" t="s">
        <v>40</v>
      </c>
      <c r="AB99" s="167"/>
      <c r="AC99" s="168" t="s">
        <v>40</v>
      </c>
      <c r="AD99" s="168"/>
      <c r="AE99" s="169" t="s">
        <v>40</v>
      </c>
      <c r="AF99" s="169"/>
      <c r="AG99" s="5" t="s">
        <v>40</v>
      </c>
      <c r="AH99" s="5"/>
      <c r="AI99" s="161" t="s">
        <v>40</v>
      </c>
      <c r="AJ99" s="161"/>
      <c r="AK99" s="162" t="s">
        <v>40</v>
      </c>
      <c r="AL99" s="162"/>
    </row>
    <row r="100" spans="1:38" ht="12.75">
      <c r="A100" s="692" t="s">
        <v>3220</v>
      </c>
      <c r="B100" s="1075" t="s">
        <v>7882</v>
      </c>
      <c r="C100" s="681">
        <v>4</v>
      </c>
      <c r="D100" s="1071" t="str">
        <f>IFERROR(VLOOKUP(O100,Cennik!$A$4:$B137, 2, FALSE()) * P100 + VLOOKUP(Q100,Cennik!$A$4:$B137, 2, FALSE()) * R100 + VLOOKUP(S100,Cennik!$A$4:$B137, 2, FALSE()) * T100 + VLOOKUP(U100,Cennik!$A$4:$B137, 2, FALSE()) * V100 + VLOOKUP(W100,Cennik!$A$4:$B137, 2, FALSE()) * X100 + VLOOKUP(Y100,Cennik!$A$4:$B137, 2, FALSE()) * Z100 + VLOOKUP(AA100,Cennik!$A$4:$B137, 2, FALSE()) * AB100 + VLOOKUP(AC100,Cennik!$A$4:$B137, 2, FALSE()) * AD100 + VLOOKUP(AE100,Cennik!$A$4:$B137, 2, FALSE()) * AF100 + VLOOKUP(AG100,Cennik!$A$4:$B137, 2, FALSE()) * AH100 + VLOOKUP(AI100,Cennik!$A$4:$B137, 2, FALSE()) * AJ100 + VLOOKUP(AK100,Cennik!$A$4:$B137, 2, FALSE()) * AL100,"Brak wartości")</f>
        <v>Brak wartości</v>
      </c>
      <c r="E100" s="1066" t="str">
        <f>IFERROR(VLOOKUP(O100,Cennik!$A$4:$B137, 2, FALSE()) * P100 + VLOOKUP(Q100,Cennik!$A$4:$B137, 2, FALSE()) * R100 + VLOOKUP(S100,Cennik!$A$4:$B137, 2, FALSE()) * T100 + VLOOKUP(U100,Cennik!$A$4:$B137, 2, FALSE()) * V100 + VLOOKUP(W100,Cennik!$A$4:$B137, 2, FALSE()) * X100 + VLOOKUP(Y100,Cennik!$A$4:$B137, 2, FALSE()) * Z100 + VLOOKUP(AA100,Cennik!$A$4:$B137, 2, FALSE()) * AB100 + VLOOKUP(AC100,Cennik!$A$4:$B137, 2, FALSE()) * AD100 + VLOOKUP(AE100,Cennik!$A$4:$B137, 2, FALSE()) * AF100 + VLOOKUP(AG100,Cennik!$A$4:$B137, 2, FALSE()) * AH100 + VLOOKUP(AI100,Cennik!$A$4:$B137, 2, FALSE()) * AJ100 + VLOOKUP(AK100,Cennik!$A$4:$B137, 2, FALSE()) * AL100 + VLOOKUP("Stamina",Cennik!$A$4:$B137,2,FALSE()) * K100,"Brak wartości")</f>
        <v>Brak wartości</v>
      </c>
      <c r="F100" s="5" t="s">
        <v>7883</v>
      </c>
      <c r="G100" s="680" t="s">
        <v>4546</v>
      </c>
      <c r="H100" s="168"/>
      <c r="I100" s="680">
        <v>1</v>
      </c>
      <c r="J100" s="5">
        <v>10</v>
      </c>
      <c r="K100" s="5">
        <v>30</v>
      </c>
      <c r="L100" s="5">
        <v>4</v>
      </c>
      <c r="M100" s="5">
        <v>1.5</v>
      </c>
      <c r="N100" s="1067" t="s">
        <v>12708</v>
      </c>
      <c r="O100" s="161" t="s">
        <v>7773</v>
      </c>
      <c r="P100" s="161">
        <v>1</v>
      </c>
      <c r="Q100" s="162" t="s">
        <v>8131</v>
      </c>
      <c r="R100" s="162">
        <v>4</v>
      </c>
      <c r="S100" s="163" t="s">
        <v>437</v>
      </c>
      <c r="T100" s="163">
        <v>10</v>
      </c>
      <c r="U100" s="164" t="s">
        <v>1196</v>
      </c>
      <c r="V100" s="164">
        <v>2</v>
      </c>
      <c r="W100" s="164" t="s">
        <v>425</v>
      </c>
      <c r="X100" s="165">
        <v>6</v>
      </c>
      <c r="Y100" s="166" t="s">
        <v>693</v>
      </c>
      <c r="Z100" s="166">
        <v>2</v>
      </c>
      <c r="AA100" s="167" t="s">
        <v>40</v>
      </c>
      <c r="AB100" s="167"/>
      <c r="AC100" s="168" t="s">
        <v>40</v>
      </c>
      <c r="AD100" s="168"/>
      <c r="AE100" s="169" t="s">
        <v>40</v>
      </c>
      <c r="AF100" s="169"/>
      <c r="AG100" s="5" t="s">
        <v>40</v>
      </c>
      <c r="AH100" s="5"/>
      <c r="AI100" s="161" t="s">
        <v>40</v>
      </c>
      <c r="AJ100" s="161"/>
      <c r="AK100" s="162" t="s">
        <v>40</v>
      </c>
      <c r="AL100" s="162"/>
    </row>
    <row r="101" spans="1:38" ht="12.75">
      <c r="A101" s="692" t="s">
        <v>3220</v>
      </c>
      <c r="B101" s="1075" t="s">
        <v>7887</v>
      </c>
      <c r="C101" s="681">
        <v>4</v>
      </c>
      <c r="D101" s="1071" t="str">
        <f>IFERROR(VLOOKUP(O101,Cennik!$A$4:$B137, 2, FALSE()) * P101 + VLOOKUP(Q101,Cennik!$A$4:$B137, 2, FALSE()) * R101 + VLOOKUP(S101,Cennik!$A$4:$B137, 2, FALSE()) * T101 + VLOOKUP(U101,Cennik!$A$4:$B137, 2, FALSE()) * V101 + VLOOKUP(W101,Cennik!$A$4:$B137, 2, FALSE()) * X101 + VLOOKUP(Y101,Cennik!$A$4:$B137, 2, FALSE()) * Z101 + VLOOKUP(AA101,Cennik!$A$4:$B137, 2, FALSE()) * AB101 + VLOOKUP(AC101,Cennik!$A$4:$B137, 2, FALSE()) * AD101 + VLOOKUP(AE101,Cennik!$A$4:$B137, 2, FALSE()) * AF101 + VLOOKUP(AG101,Cennik!$A$4:$B137, 2, FALSE()) * AH101 + VLOOKUP(AI101,Cennik!$A$4:$B137, 2, FALSE()) * AJ101 + VLOOKUP(AK101,Cennik!$A$4:$B137, 2, FALSE()) * AL101,"Brak wartości")</f>
        <v>Brak wartości</v>
      </c>
      <c r="E101" s="1066" t="str">
        <f>IFERROR(VLOOKUP(O101,Cennik!$A$4:$B137, 2, FALSE()) * P101 + VLOOKUP(Q101,Cennik!$A$4:$B137, 2, FALSE()) * R101 + VLOOKUP(S101,Cennik!$A$4:$B137, 2, FALSE()) * T101 + VLOOKUP(U101,Cennik!$A$4:$B137, 2, FALSE()) * V101 + VLOOKUP(W101,Cennik!$A$4:$B137, 2, FALSE()) * X101 + VLOOKUP(Y101,Cennik!$A$4:$B137, 2, FALSE()) * Z101 + VLOOKUP(AA101,Cennik!$A$4:$B137, 2, FALSE()) * AB101 + VLOOKUP(AC101,Cennik!$A$4:$B137, 2, FALSE()) * AD101 + VLOOKUP(AE101,Cennik!$A$4:$B137, 2, FALSE()) * AF101 + VLOOKUP(AG101,Cennik!$A$4:$B137, 2, FALSE()) * AH101 + VLOOKUP(AI101,Cennik!$A$4:$B137, 2, FALSE()) * AJ101 + VLOOKUP(AK101,Cennik!$A$4:$B137, 2, FALSE()) * AL101 + VLOOKUP("Stamina",Cennik!$A$4:$B137,2,FALSE()) * K101,"Brak wartości")</f>
        <v>Brak wartości</v>
      </c>
      <c r="F101" s="5" t="s">
        <v>7888</v>
      </c>
      <c r="G101" s="680" t="s">
        <v>4546</v>
      </c>
      <c r="H101" s="168"/>
      <c r="I101" s="680">
        <v>1</v>
      </c>
      <c r="J101" s="5">
        <v>10</v>
      </c>
      <c r="K101" s="5">
        <v>30</v>
      </c>
      <c r="L101" s="5">
        <v>4</v>
      </c>
      <c r="M101" s="5">
        <v>1.5</v>
      </c>
      <c r="N101" s="1067" t="s">
        <v>12708</v>
      </c>
      <c r="O101" s="161" t="s">
        <v>7773</v>
      </c>
      <c r="P101" s="161">
        <v>1</v>
      </c>
      <c r="Q101" s="162" t="s">
        <v>8131</v>
      </c>
      <c r="R101" s="162">
        <v>4</v>
      </c>
      <c r="S101" s="163" t="s">
        <v>437</v>
      </c>
      <c r="T101" s="163">
        <v>10</v>
      </c>
      <c r="U101" s="164" t="s">
        <v>1196</v>
      </c>
      <c r="V101" s="164">
        <v>2</v>
      </c>
      <c r="W101" s="164" t="s">
        <v>11884</v>
      </c>
      <c r="X101" s="165">
        <v>6</v>
      </c>
      <c r="Y101" s="166" t="s">
        <v>693</v>
      </c>
      <c r="Z101" s="166">
        <v>2</v>
      </c>
      <c r="AA101" s="167" t="s">
        <v>40</v>
      </c>
      <c r="AB101" s="167"/>
      <c r="AC101" s="168" t="s">
        <v>40</v>
      </c>
      <c r="AD101" s="168"/>
      <c r="AE101" s="169" t="s">
        <v>40</v>
      </c>
      <c r="AF101" s="169"/>
      <c r="AG101" s="5" t="s">
        <v>40</v>
      </c>
      <c r="AH101" s="5"/>
      <c r="AI101" s="161" t="s">
        <v>40</v>
      </c>
      <c r="AJ101" s="161"/>
      <c r="AK101" s="162" t="s">
        <v>40</v>
      </c>
      <c r="AL101" s="162"/>
    </row>
    <row r="102" spans="1:38" ht="12.75">
      <c r="A102" s="692" t="s">
        <v>3220</v>
      </c>
      <c r="B102" s="1075" t="s">
        <v>7892</v>
      </c>
      <c r="C102" s="681">
        <v>4</v>
      </c>
      <c r="D102" s="1071" t="str">
        <f>IFERROR(VLOOKUP(O102,Cennik!$A$4:$B137, 2, FALSE()) * P102 + VLOOKUP(Q102,Cennik!$A$4:$B137, 2, FALSE()) * R102 + VLOOKUP(S102,Cennik!$A$4:$B137, 2, FALSE()) * T102 + VLOOKUP(U102,Cennik!$A$4:$B137, 2, FALSE()) * V102 + VLOOKUP(W102,Cennik!$A$4:$B137, 2, FALSE()) * X102 + VLOOKUP(Y102,Cennik!$A$4:$B137, 2, FALSE()) * Z102 + VLOOKUP(AA102,Cennik!$A$4:$B137, 2, FALSE()) * AB102 + VLOOKUP(AC102,Cennik!$A$4:$B137, 2, FALSE()) * AD102 + VLOOKUP(AE102,Cennik!$A$4:$B137, 2, FALSE()) * AF102 + VLOOKUP(AG102,Cennik!$A$4:$B137, 2, FALSE()) * AH102 + VLOOKUP(AI102,Cennik!$A$4:$B137, 2, FALSE()) * AJ102 + VLOOKUP(AK102,Cennik!$A$4:$B137, 2, FALSE()) * AL102,"Brak wartości")</f>
        <v>Brak wartości</v>
      </c>
      <c r="E102" s="1066" t="str">
        <f>IFERROR(VLOOKUP(O102,Cennik!$A$4:$B137, 2, FALSE()) * P102 + VLOOKUP(Q102,Cennik!$A$4:$B137, 2, FALSE()) * R102 + VLOOKUP(S102,Cennik!$A$4:$B137, 2, FALSE()) * T102 + VLOOKUP(U102,Cennik!$A$4:$B137, 2, FALSE()) * V102 + VLOOKUP(W102,Cennik!$A$4:$B137, 2, FALSE()) * X102 + VLOOKUP(Y102,Cennik!$A$4:$B137, 2, FALSE()) * Z102 + VLOOKUP(AA102,Cennik!$A$4:$B137, 2, FALSE()) * AB102 + VLOOKUP(AC102,Cennik!$A$4:$B137, 2, FALSE()) * AD102 + VLOOKUP(AE102,Cennik!$A$4:$B137, 2, FALSE()) * AF102 + VLOOKUP(AG102,Cennik!$A$4:$B137, 2, FALSE()) * AH102 + VLOOKUP(AI102,Cennik!$A$4:$B137, 2, FALSE()) * AJ102 + VLOOKUP(AK102,Cennik!$A$4:$B137, 2, FALSE()) * AL102 + VLOOKUP("Stamina",Cennik!$A$4:$B137,2,FALSE()) * K102,"Brak wartości")</f>
        <v>Brak wartości</v>
      </c>
      <c r="F102" s="5" t="s">
        <v>7893</v>
      </c>
      <c r="G102" s="680" t="s">
        <v>4546</v>
      </c>
      <c r="H102" s="168"/>
      <c r="I102" s="680">
        <v>1</v>
      </c>
      <c r="J102" s="5">
        <v>10</v>
      </c>
      <c r="K102" s="5">
        <v>30</v>
      </c>
      <c r="L102" s="5">
        <v>4</v>
      </c>
      <c r="M102" s="5">
        <v>1.5</v>
      </c>
      <c r="N102" s="1067" t="s">
        <v>12708</v>
      </c>
      <c r="O102" s="161" t="s">
        <v>7773</v>
      </c>
      <c r="P102" s="161">
        <v>1</v>
      </c>
      <c r="Q102" s="162" t="s">
        <v>8131</v>
      </c>
      <c r="R102" s="162">
        <v>4</v>
      </c>
      <c r="S102" s="163" t="s">
        <v>437</v>
      </c>
      <c r="T102" s="163">
        <v>10</v>
      </c>
      <c r="U102" s="164" t="s">
        <v>1196</v>
      </c>
      <c r="V102" s="164">
        <v>2</v>
      </c>
      <c r="W102" s="164" t="s">
        <v>11884</v>
      </c>
      <c r="X102" s="165">
        <v>6</v>
      </c>
      <c r="Y102" s="166" t="s">
        <v>693</v>
      </c>
      <c r="Z102" s="166">
        <v>2</v>
      </c>
      <c r="AA102" s="167" t="s">
        <v>40</v>
      </c>
      <c r="AB102" s="167"/>
      <c r="AC102" s="168" t="s">
        <v>40</v>
      </c>
      <c r="AD102" s="168"/>
      <c r="AE102" s="169" t="s">
        <v>40</v>
      </c>
      <c r="AF102" s="169"/>
      <c r="AG102" s="5" t="s">
        <v>40</v>
      </c>
      <c r="AH102" s="5"/>
      <c r="AI102" s="161" t="s">
        <v>40</v>
      </c>
      <c r="AJ102" s="161"/>
      <c r="AK102" s="162" t="s">
        <v>40</v>
      </c>
      <c r="AL102" s="162"/>
    </row>
    <row r="103" spans="1:38" ht="12.75">
      <c r="A103" s="692" t="s">
        <v>3220</v>
      </c>
      <c r="B103" s="1075" t="s">
        <v>7897</v>
      </c>
      <c r="C103" s="681">
        <v>4</v>
      </c>
      <c r="D103" s="1071" t="str">
        <f>IFERROR(VLOOKUP(O103,Cennik!$A$4:$B137, 2, FALSE()) * P103 + VLOOKUP(Q103,Cennik!$A$4:$B137, 2, FALSE()) * R103 + VLOOKUP(S103,Cennik!$A$4:$B137, 2, FALSE()) * T103 + VLOOKUP(U103,Cennik!$A$4:$B137, 2, FALSE()) * V103 + VLOOKUP(W103,Cennik!$A$4:$B137, 2, FALSE()) * X103 + VLOOKUP(Y103,Cennik!$A$4:$B137, 2, FALSE()) * Z103 + VLOOKUP(AA103,Cennik!$A$4:$B137, 2, FALSE()) * AB103 + VLOOKUP(AC103,Cennik!$A$4:$B137, 2, FALSE()) * AD103 + VLOOKUP(AE103,Cennik!$A$4:$B137, 2, FALSE()) * AF103 + VLOOKUP(AG103,Cennik!$A$4:$B137, 2, FALSE()) * AH103 + VLOOKUP(AI103,Cennik!$A$4:$B137, 2, FALSE()) * AJ103 + VLOOKUP(AK103,Cennik!$A$4:$B137, 2, FALSE()) * AL103,"Brak wartości")</f>
        <v>Brak wartości</v>
      </c>
      <c r="E103" s="1066" t="str">
        <f>IFERROR(VLOOKUP(O103,Cennik!$A$4:$B137, 2, FALSE()) * P103 + VLOOKUP(Q103,Cennik!$A$4:$B137, 2, FALSE()) * R103 + VLOOKUP(S103,Cennik!$A$4:$B137, 2, FALSE()) * T103 + VLOOKUP(U103,Cennik!$A$4:$B137, 2, FALSE()) * V103 + VLOOKUP(W103,Cennik!$A$4:$B137, 2, FALSE()) * X103 + VLOOKUP(Y103,Cennik!$A$4:$B137, 2, FALSE()) * Z103 + VLOOKUP(AA103,Cennik!$A$4:$B137, 2, FALSE()) * AB103 + VLOOKUP(AC103,Cennik!$A$4:$B137, 2, FALSE()) * AD103 + VLOOKUP(AE103,Cennik!$A$4:$B137, 2, FALSE()) * AF103 + VLOOKUP(AG103,Cennik!$A$4:$B137, 2, FALSE()) * AH103 + VLOOKUP(AI103,Cennik!$A$4:$B137, 2, FALSE()) * AJ103 + VLOOKUP(AK103,Cennik!$A$4:$B137, 2, FALSE()) * AL103 + VLOOKUP("Stamina",Cennik!$A$4:$B137,2,FALSE()) * K103,"Brak wartości")</f>
        <v>Brak wartości</v>
      </c>
      <c r="F103" s="5" t="s">
        <v>7898</v>
      </c>
      <c r="G103" s="680" t="s">
        <v>4546</v>
      </c>
      <c r="H103" s="168"/>
      <c r="I103" s="680">
        <v>1</v>
      </c>
      <c r="J103" s="5">
        <v>10</v>
      </c>
      <c r="K103" s="5">
        <v>30</v>
      </c>
      <c r="L103" s="5">
        <v>4</v>
      </c>
      <c r="M103" s="5">
        <v>1.5</v>
      </c>
      <c r="N103" s="1067" t="s">
        <v>12708</v>
      </c>
      <c r="O103" s="161" t="s">
        <v>7773</v>
      </c>
      <c r="P103" s="161">
        <v>1</v>
      </c>
      <c r="Q103" s="162" t="s">
        <v>8131</v>
      </c>
      <c r="R103" s="162">
        <v>4</v>
      </c>
      <c r="S103" s="163" t="s">
        <v>437</v>
      </c>
      <c r="T103" s="163">
        <v>10</v>
      </c>
      <c r="U103" s="164" t="s">
        <v>1196</v>
      </c>
      <c r="V103" s="164">
        <v>2</v>
      </c>
      <c r="W103" s="164" t="s">
        <v>11884</v>
      </c>
      <c r="X103" s="165">
        <v>6</v>
      </c>
      <c r="Y103" s="166" t="s">
        <v>693</v>
      </c>
      <c r="Z103" s="166">
        <v>2</v>
      </c>
      <c r="AA103" s="167" t="s">
        <v>40</v>
      </c>
      <c r="AB103" s="167"/>
      <c r="AC103" s="168" t="s">
        <v>40</v>
      </c>
      <c r="AD103" s="168"/>
      <c r="AE103" s="169" t="s">
        <v>40</v>
      </c>
      <c r="AF103" s="169"/>
      <c r="AG103" s="5" t="s">
        <v>40</v>
      </c>
      <c r="AH103" s="5"/>
      <c r="AI103" s="161" t="s">
        <v>40</v>
      </c>
      <c r="AJ103" s="161"/>
      <c r="AK103" s="162" t="s">
        <v>40</v>
      </c>
      <c r="AL103" s="162"/>
    </row>
    <row r="104" spans="1:38" ht="12.75">
      <c r="A104" s="19"/>
      <c r="B104" s="19"/>
      <c r="C104" s="19"/>
      <c r="D104" s="26"/>
      <c r="E104" s="26"/>
      <c r="F104" s="19"/>
      <c r="G104" s="19"/>
      <c r="H104" s="19"/>
      <c r="I104" s="26"/>
      <c r="J104" s="19"/>
      <c r="K104" s="26"/>
      <c r="L104" s="26"/>
      <c r="M104" s="26"/>
      <c r="N104" s="877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1:38" ht="12.75">
      <c r="A105" s="692" t="s">
        <v>3220</v>
      </c>
      <c r="B105" s="1076" t="s">
        <v>7902</v>
      </c>
      <c r="C105" s="681">
        <v>5</v>
      </c>
      <c r="D105" s="1071" t="str">
        <f>IFERROR(VLOOKUP(O105,Cennik!$A$4:$B137, 2, FALSE()) * P105 + VLOOKUP(Q105,Cennik!$A$4:$B137, 2, FALSE()) * R105 + VLOOKUP(S105,Cennik!$A$4:$B137, 2, FALSE()) * T105 + VLOOKUP(U105,Cennik!$A$4:$B137, 2, FALSE()) * V105 + VLOOKUP(W105,Cennik!$A$4:$B137, 2, FALSE()) * X105 + VLOOKUP(Y105,Cennik!$A$4:$B137, 2, FALSE()) * Z105 + VLOOKUP(AA105,Cennik!$A$4:$B137, 2, FALSE()) * AB105 + VLOOKUP(AC105,Cennik!$A$4:$B137, 2, FALSE()) * AD105 + VLOOKUP(AE105,Cennik!$A$4:$B137, 2, FALSE()) * AF105 + VLOOKUP(AG105,Cennik!$A$4:$B137, 2, FALSE()) * AH105 + VLOOKUP(AI105,Cennik!$A$4:$B137, 2, FALSE()) * AJ105 + VLOOKUP(AK105,Cennik!$A$4:$B137, 2, FALSE()) * AL105,"Brak wartości")</f>
        <v>Brak wartości</v>
      </c>
      <c r="E105" s="1066" t="str">
        <f>IFERROR(VLOOKUP(O105,Cennik!$A$4:$B137, 2, FALSE()) * P105 + VLOOKUP(Q105,Cennik!$A$4:$B137, 2, FALSE()) * R105 + VLOOKUP(S105,Cennik!$A$4:$B137, 2, FALSE()) * T105 + VLOOKUP(U105,Cennik!$A$4:$B137, 2, FALSE()) * V105 + VLOOKUP(W105,Cennik!$A$4:$B137, 2, FALSE()) * X105 + VLOOKUP(Y105,Cennik!$A$4:$B137, 2, FALSE()) * Z105 + VLOOKUP(AA105,Cennik!$A$4:$B137, 2, FALSE()) * AB105 + VLOOKUP(AC105,Cennik!$A$4:$B137, 2, FALSE()) * AD105 + VLOOKUP(AE105,Cennik!$A$4:$B137, 2, FALSE()) * AF105 + VLOOKUP(AG105,Cennik!$A$4:$B137, 2, FALSE()) * AH105 + VLOOKUP(AI105,Cennik!$A$4:$B137, 2, FALSE()) * AJ105 + VLOOKUP(AK105,Cennik!$A$4:$B137, 2, FALSE()) * AL105 + VLOOKUP("Stamina",Cennik!$A$4:$B137,2,FALSE()) * K105,"Brak wartości")</f>
        <v>Brak wartości</v>
      </c>
      <c r="F105" s="5" t="s">
        <v>7903</v>
      </c>
      <c r="G105" s="680" t="s">
        <v>4546</v>
      </c>
      <c r="H105" s="168"/>
      <c r="I105" s="680">
        <v>1</v>
      </c>
      <c r="J105" s="5">
        <v>10</v>
      </c>
      <c r="K105" s="5">
        <v>30</v>
      </c>
      <c r="L105" s="5">
        <v>5</v>
      </c>
      <c r="M105" s="5">
        <v>1.5</v>
      </c>
      <c r="N105" s="1067" t="s">
        <v>12708</v>
      </c>
      <c r="O105" s="161" t="s">
        <v>7773</v>
      </c>
      <c r="P105" s="161">
        <v>1</v>
      </c>
      <c r="Q105" s="162" t="s">
        <v>8131</v>
      </c>
      <c r="R105" s="162">
        <v>4</v>
      </c>
      <c r="S105" s="163" t="s">
        <v>437</v>
      </c>
      <c r="T105" s="163">
        <v>10</v>
      </c>
      <c r="U105" s="164" t="s">
        <v>1196</v>
      </c>
      <c r="V105" s="164">
        <v>2</v>
      </c>
      <c r="W105" s="164" t="s">
        <v>4604</v>
      </c>
      <c r="X105" s="165">
        <v>2</v>
      </c>
      <c r="Y105" s="166" t="s">
        <v>416</v>
      </c>
      <c r="Z105" s="166">
        <v>6</v>
      </c>
      <c r="AA105" s="166" t="s">
        <v>693</v>
      </c>
      <c r="AB105" s="166">
        <v>3</v>
      </c>
      <c r="AC105" s="168" t="s">
        <v>40</v>
      </c>
      <c r="AD105" s="168"/>
      <c r="AE105" s="169" t="s">
        <v>40</v>
      </c>
      <c r="AF105" s="169"/>
      <c r="AG105" s="5" t="s">
        <v>40</v>
      </c>
      <c r="AH105" s="5"/>
      <c r="AI105" s="161" t="s">
        <v>40</v>
      </c>
      <c r="AJ105" s="161"/>
      <c r="AK105" s="162" t="s">
        <v>40</v>
      </c>
      <c r="AL105" s="162"/>
    </row>
    <row r="106" spans="1:38" ht="12.75">
      <c r="A106" s="692" t="s">
        <v>3220</v>
      </c>
      <c r="B106" s="1076" t="s">
        <v>7907</v>
      </c>
      <c r="C106" s="681">
        <v>5</v>
      </c>
      <c r="D106" s="1071" t="str">
        <f>IFERROR(VLOOKUP(O106,Cennik!$A$4:$B137, 2, FALSE()) * P106 + VLOOKUP(Q106,Cennik!$A$4:$B137, 2, FALSE()) * R106 + VLOOKUP(S106,Cennik!$A$4:$B137, 2, FALSE()) * T106 + VLOOKUP(U106,Cennik!$A$4:$B137, 2, FALSE()) * V106 + VLOOKUP(W106,Cennik!$A$4:$B137, 2, FALSE()) * X106 + VLOOKUP(Y106,Cennik!$A$4:$B137, 2, FALSE()) * Z106 + VLOOKUP(AA106,Cennik!$A$4:$B137, 2, FALSE()) * AB106 + VLOOKUP(AC106,Cennik!$A$4:$B137, 2, FALSE()) * AD106 + VLOOKUP(AE106,Cennik!$A$4:$B137, 2, FALSE()) * AF106 + VLOOKUP(AG106,Cennik!$A$4:$B137, 2, FALSE()) * AH106 + VLOOKUP(AI106,Cennik!$A$4:$B137, 2, FALSE()) * AJ106 + VLOOKUP(AK106,Cennik!$A$4:$B137, 2, FALSE()) * AL106,"Brak wartości")</f>
        <v>Brak wartości</v>
      </c>
      <c r="E106" s="1066" t="str">
        <f>IFERROR(VLOOKUP(O106,Cennik!$A$4:$B137, 2, FALSE()) * P106 + VLOOKUP(Q106,Cennik!$A$4:$B137, 2, FALSE()) * R106 + VLOOKUP(S106,Cennik!$A$4:$B137, 2, FALSE()) * T106 + VLOOKUP(U106,Cennik!$A$4:$B137, 2, FALSE()) * V106 + VLOOKUP(W106,Cennik!$A$4:$B137, 2, FALSE()) * X106 + VLOOKUP(Y106,Cennik!$A$4:$B137, 2, FALSE()) * Z106 + VLOOKUP(AA106,Cennik!$A$4:$B137, 2, FALSE()) * AB106 + VLOOKUP(AC106,Cennik!$A$4:$B137, 2, FALSE()) * AD106 + VLOOKUP(AE106,Cennik!$A$4:$B137, 2, FALSE()) * AF106 + VLOOKUP(AG106,Cennik!$A$4:$B137, 2, FALSE()) * AH106 + VLOOKUP(AI106,Cennik!$A$4:$B137, 2, FALSE()) * AJ106 + VLOOKUP(AK106,Cennik!$A$4:$B137, 2, FALSE()) * AL106 + VLOOKUP("Stamina",Cennik!$A$4:$B137,2,FALSE()) * K106,"Brak wartości")</f>
        <v>Brak wartości</v>
      </c>
      <c r="F106" s="5" t="s">
        <v>7908</v>
      </c>
      <c r="G106" s="680" t="s">
        <v>4546</v>
      </c>
      <c r="H106" s="168"/>
      <c r="I106" s="680">
        <v>1</v>
      </c>
      <c r="J106" s="5">
        <v>10</v>
      </c>
      <c r="K106" s="5">
        <v>30</v>
      </c>
      <c r="L106" s="5">
        <v>5</v>
      </c>
      <c r="M106" s="5">
        <v>1.5</v>
      </c>
      <c r="N106" s="1067" t="s">
        <v>12708</v>
      </c>
      <c r="O106" s="161" t="s">
        <v>7773</v>
      </c>
      <c r="P106" s="161">
        <v>1</v>
      </c>
      <c r="Q106" s="162" t="s">
        <v>8131</v>
      </c>
      <c r="R106" s="162">
        <v>4</v>
      </c>
      <c r="S106" s="163" t="s">
        <v>437</v>
      </c>
      <c r="T106" s="163">
        <v>10</v>
      </c>
      <c r="U106" s="164" t="s">
        <v>1196</v>
      </c>
      <c r="V106" s="164">
        <v>2</v>
      </c>
      <c r="W106" s="164" t="s">
        <v>4604</v>
      </c>
      <c r="X106" s="165">
        <v>2</v>
      </c>
      <c r="Y106" s="166" t="s">
        <v>416</v>
      </c>
      <c r="Z106" s="166">
        <v>6</v>
      </c>
      <c r="AA106" s="166" t="s">
        <v>693</v>
      </c>
      <c r="AB106" s="166">
        <v>3</v>
      </c>
      <c r="AC106" s="168" t="s">
        <v>40</v>
      </c>
      <c r="AD106" s="168"/>
      <c r="AE106" s="169" t="s">
        <v>40</v>
      </c>
      <c r="AF106" s="169"/>
      <c r="AG106" s="5" t="s">
        <v>40</v>
      </c>
      <c r="AH106" s="5"/>
      <c r="AI106" s="161" t="s">
        <v>40</v>
      </c>
      <c r="AJ106" s="161"/>
      <c r="AK106" s="162" t="s">
        <v>40</v>
      </c>
      <c r="AL106" s="162"/>
    </row>
    <row r="107" spans="1:38" ht="12.75">
      <c r="A107" s="692" t="s">
        <v>3220</v>
      </c>
      <c r="B107" s="1076" t="s">
        <v>7912</v>
      </c>
      <c r="C107" s="681">
        <v>5</v>
      </c>
      <c r="D107" s="1071" t="str">
        <f>IFERROR(VLOOKUP(O107,Cennik!$A$4:$B137, 2, FALSE()) * P107 + VLOOKUP(Q107,Cennik!$A$4:$B137, 2, FALSE()) * R107 + VLOOKUP(S107,Cennik!$A$4:$B137, 2, FALSE()) * T107 + VLOOKUP(U107,Cennik!$A$4:$B137, 2, FALSE()) * V107 + VLOOKUP(W107,Cennik!$A$4:$B137, 2, FALSE()) * X107 + VLOOKUP(Y107,Cennik!$A$4:$B137, 2, FALSE()) * Z107 + VLOOKUP(AA107,Cennik!$A$4:$B137, 2, FALSE()) * AB107 + VLOOKUP(AC107,Cennik!$A$4:$B137, 2, FALSE()) * AD107 + VLOOKUP(AE107,Cennik!$A$4:$B137, 2, FALSE()) * AF107 + VLOOKUP(AG107,Cennik!$A$4:$B137, 2, FALSE()) * AH107 + VLOOKUP(AI107,Cennik!$A$4:$B137, 2, FALSE()) * AJ107 + VLOOKUP(AK107,Cennik!$A$4:$B137, 2, FALSE()) * AL107,"Brak wartości")</f>
        <v>Brak wartości</v>
      </c>
      <c r="E107" s="1066" t="str">
        <f>IFERROR(VLOOKUP(O107,Cennik!$A$4:$B137, 2, FALSE()) * P107 + VLOOKUP(Q107,Cennik!$A$4:$B137, 2, FALSE()) * R107 + VLOOKUP(S107,Cennik!$A$4:$B137, 2, FALSE()) * T107 + VLOOKUP(U107,Cennik!$A$4:$B137, 2, FALSE()) * V107 + VLOOKUP(W107,Cennik!$A$4:$B137, 2, FALSE()) * X107 + VLOOKUP(Y107,Cennik!$A$4:$B137, 2, FALSE()) * Z107 + VLOOKUP(AA107,Cennik!$A$4:$B137, 2, FALSE()) * AB107 + VLOOKUP(AC107,Cennik!$A$4:$B137, 2, FALSE()) * AD107 + VLOOKUP(AE107,Cennik!$A$4:$B137, 2, FALSE()) * AF107 + VLOOKUP(AG107,Cennik!$A$4:$B137, 2, FALSE()) * AH107 + VLOOKUP(AI107,Cennik!$A$4:$B137, 2, FALSE()) * AJ107 + VLOOKUP(AK107,Cennik!$A$4:$B137, 2, FALSE()) * AL107 + VLOOKUP("Stamina",Cennik!$A$4:$B137,2,FALSE()) * K107,"Brak wartości")</f>
        <v>Brak wartości</v>
      </c>
      <c r="F107" s="5" t="s">
        <v>7913</v>
      </c>
      <c r="G107" s="680" t="s">
        <v>4546</v>
      </c>
      <c r="H107" s="168"/>
      <c r="I107" s="680">
        <v>1</v>
      </c>
      <c r="J107" s="5">
        <v>10</v>
      </c>
      <c r="K107" s="5">
        <v>30</v>
      </c>
      <c r="L107" s="5">
        <v>5</v>
      </c>
      <c r="M107" s="5">
        <v>1.5</v>
      </c>
      <c r="N107" s="1067" t="s">
        <v>12708</v>
      </c>
      <c r="O107" s="161" t="s">
        <v>7773</v>
      </c>
      <c r="P107" s="161">
        <v>1</v>
      </c>
      <c r="Q107" s="162" t="s">
        <v>8131</v>
      </c>
      <c r="R107" s="162">
        <v>4</v>
      </c>
      <c r="S107" s="163" t="s">
        <v>437</v>
      </c>
      <c r="T107" s="163">
        <v>10</v>
      </c>
      <c r="U107" s="164" t="s">
        <v>1196</v>
      </c>
      <c r="V107" s="164">
        <v>2</v>
      </c>
      <c r="W107" s="164" t="s">
        <v>4604</v>
      </c>
      <c r="X107" s="165">
        <v>2</v>
      </c>
      <c r="Y107" s="166" t="s">
        <v>416</v>
      </c>
      <c r="Z107" s="166">
        <v>6</v>
      </c>
      <c r="AA107" s="166" t="s">
        <v>693</v>
      </c>
      <c r="AB107" s="166">
        <v>3</v>
      </c>
      <c r="AC107" s="168" t="s">
        <v>40</v>
      </c>
      <c r="AD107" s="168"/>
      <c r="AE107" s="169" t="s">
        <v>40</v>
      </c>
      <c r="AF107" s="169"/>
      <c r="AG107" s="5" t="s">
        <v>40</v>
      </c>
      <c r="AH107" s="5"/>
      <c r="AI107" s="161" t="s">
        <v>40</v>
      </c>
      <c r="AJ107" s="161"/>
      <c r="AK107" s="162" t="s">
        <v>40</v>
      </c>
      <c r="AL107" s="162"/>
    </row>
    <row r="108" spans="1:38" ht="12.75">
      <c r="A108" s="692" t="s">
        <v>3220</v>
      </c>
      <c r="B108" s="1076" t="s">
        <v>7917</v>
      </c>
      <c r="C108" s="681">
        <v>5</v>
      </c>
      <c r="D108" s="1071" t="str">
        <f>IFERROR(VLOOKUP(O108,Cennik!$A$4:$B137, 2, FALSE()) * P108 + VLOOKUP(Q108,Cennik!$A$4:$B137, 2, FALSE()) * R108 + VLOOKUP(S108,Cennik!$A$4:$B137, 2, FALSE()) * T108 + VLOOKUP(U108,Cennik!$A$4:$B137, 2, FALSE()) * V108 + VLOOKUP(W108,Cennik!$A$4:$B137, 2, FALSE()) * X108 + VLOOKUP(Y108,Cennik!$A$4:$B137, 2, FALSE()) * Z108 + VLOOKUP(AA108,Cennik!$A$4:$B137, 2, FALSE()) * AB108 + VLOOKUP(AC108,Cennik!$A$4:$B137, 2, FALSE()) * AD108 + VLOOKUP(AE108,Cennik!$A$4:$B137, 2, FALSE()) * AF108 + VLOOKUP(AG108,Cennik!$A$4:$B137, 2, FALSE()) * AH108 + VLOOKUP(AI108,Cennik!$A$4:$B137, 2, FALSE()) * AJ108 + VLOOKUP(AK108,Cennik!$A$4:$B137, 2, FALSE()) * AL108,"Brak wartości")</f>
        <v>Brak wartości</v>
      </c>
      <c r="E108" s="1066" t="str">
        <f>IFERROR(VLOOKUP(O108,Cennik!$A$4:$B137, 2, FALSE()) * P108 + VLOOKUP(Q108,Cennik!$A$4:$B137, 2, FALSE()) * R108 + VLOOKUP(S108,Cennik!$A$4:$B137, 2, FALSE()) * T108 + VLOOKUP(U108,Cennik!$A$4:$B137, 2, FALSE()) * V108 + VLOOKUP(W108,Cennik!$A$4:$B137, 2, FALSE()) * X108 + VLOOKUP(Y108,Cennik!$A$4:$B137, 2, FALSE()) * Z108 + VLOOKUP(AA108,Cennik!$A$4:$B137, 2, FALSE()) * AB108 + VLOOKUP(AC108,Cennik!$A$4:$B137, 2, FALSE()) * AD108 + VLOOKUP(AE108,Cennik!$A$4:$B137, 2, FALSE()) * AF108 + VLOOKUP(AG108,Cennik!$A$4:$B137, 2, FALSE()) * AH108 + VLOOKUP(AI108,Cennik!$A$4:$B137, 2, FALSE()) * AJ108 + VLOOKUP(AK108,Cennik!$A$4:$B137, 2, FALSE()) * AL108 + VLOOKUP("Stamina",Cennik!$A$4:$B137,2,FALSE()) * K108,"Brak wartości")</f>
        <v>Brak wartości</v>
      </c>
      <c r="F108" s="5" t="s">
        <v>7918</v>
      </c>
      <c r="G108" s="680" t="s">
        <v>4546</v>
      </c>
      <c r="H108" s="168"/>
      <c r="I108" s="680">
        <v>1</v>
      </c>
      <c r="J108" s="5">
        <v>10</v>
      </c>
      <c r="K108" s="5">
        <v>30</v>
      </c>
      <c r="L108" s="5">
        <v>5</v>
      </c>
      <c r="M108" s="5">
        <v>1.5</v>
      </c>
      <c r="N108" s="1067" t="s">
        <v>12708</v>
      </c>
      <c r="O108" s="161" t="s">
        <v>7773</v>
      </c>
      <c r="P108" s="161">
        <v>1</v>
      </c>
      <c r="Q108" s="162" t="s">
        <v>8131</v>
      </c>
      <c r="R108" s="162">
        <v>4</v>
      </c>
      <c r="S108" s="163" t="s">
        <v>437</v>
      </c>
      <c r="T108" s="163">
        <v>10</v>
      </c>
      <c r="U108" s="164" t="s">
        <v>1196</v>
      </c>
      <c r="V108" s="164">
        <v>2</v>
      </c>
      <c r="W108" s="164" t="s">
        <v>4604</v>
      </c>
      <c r="X108" s="165">
        <v>2</v>
      </c>
      <c r="Y108" s="166" t="s">
        <v>416</v>
      </c>
      <c r="Z108" s="166">
        <v>6</v>
      </c>
      <c r="AA108" s="166" t="s">
        <v>693</v>
      </c>
      <c r="AB108" s="166">
        <v>3</v>
      </c>
      <c r="AC108" s="168" t="s">
        <v>40</v>
      </c>
      <c r="AD108" s="168"/>
      <c r="AE108" s="169" t="s">
        <v>40</v>
      </c>
      <c r="AF108" s="169"/>
      <c r="AG108" s="5" t="s">
        <v>40</v>
      </c>
      <c r="AH108" s="5"/>
      <c r="AI108" s="161" t="s">
        <v>40</v>
      </c>
      <c r="AJ108" s="161"/>
      <c r="AK108" s="162" t="s">
        <v>40</v>
      </c>
      <c r="AL108" s="162"/>
    </row>
    <row r="109" spans="1:38" ht="12.75">
      <c r="A109" s="19"/>
      <c r="B109" s="19"/>
      <c r="C109" s="19"/>
      <c r="D109" s="26"/>
      <c r="E109" s="26"/>
      <c r="F109" s="19"/>
      <c r="G109" s="19"/>
      <c r="H109" s="19"/>
      <c r="I109" s="26"/>
      <c r="J109" s="19"/>
      <c r="K109" s="26"/>
      <c r="L109" s="26"/>
      <c r="M109" s="26"/>
      <c r="N109" s="877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1:38" ht="12.75">
      <c r="A110" s="692" t="s">
        <v>3220</v>
      </c>
      <c r="B110" s="322" t="s">
        <v>7927</v>
      </c>
      <c r="C110" s="681">
        <v>1</v>
      </c>
      <c r="D110" s="1071" t="str">
        <f>IFERROR(VLOOKUP(O110,Cennik!$A$4:$B137, 2, FALSE()) * P110 + VLOOKUP(Q110,Cennik!$A$4:$B137, 2, FALSE()) * R110 + VLOOKUP(S110,Cennik!$A$4:$B137, 2, FALSE()) * T110 + VLOOKUP(U110,Cennik!$A$4:$B137, 2, FALSE()) * V110 + VLOOKUP(W110,Cennik!$A$4:$B137, 2, FALSE()) * X110 + VLOOKUP(Y110,Cennik!$A$4:$B137, 2, FALSE()) * Z110 + VLOOKUP(AA110,Cennik!$A$4:$B137, 2, FALSE()) * AB110 + VLOOKUP(AC110,Cennik!$A$4:$B137, 2, FALSE()) * AD110 + VLOOKUP(AE110,Cennik!$A$4:$B137, 2, FALSE()) * AF110 + VLOOKUP(AG110,Cennik!$A$4:$B137, 2, FALSE()) * AH110 + VLOOKUP(AI110,Cennik!$A$4:$B137, 2, FALSE()) * AJ110 + VLOOKUP(AK110,Cennik!$A$4:$B137, 2, FALSE()) * AL110,"Brak wartości")</f>
        <v>Brak wartości</v>
      </c>
      <c r="E110" s="1066" t="str">
        <f>IFERROR(VLOOKUP(O110,Cennik!$A$4:$B137, 2, FALSE()) * P110 + VLOOKUP(Q110,Cennik!$A$4:$B137, 2, FALSE()) * R110 + VLOOKUP(S110,Cennik!$A$4:$B137, 2, FALSE()) * T110 + VLOOKUP(U110,Cennik!$A$4:$B137, 2, FALSE()) * V110 + VLOOKUP(W110,Cennik!$A$4:$B137, 2, FALSE()) * X110 + VLOOKUP(Y110,Cennik!$A$4:$B137, 2, FALSE()) * Z110 + VLOOKUP(AA110,Cennik!$A$4:$B137, 2, FALSE()) * AB110 + VLOOKUP(AC110,Cennik!$A$4:$B137, 2, FALSE()) * AD110 + VLOOKUP(AE110,Cennik!$A$4:$B137, 2, FALSE()) * AF110 + VLOOKUP(AG110,Cennik!$A$4:$B137, 2, FALSE()) * AH110 + VLOOKUP(AI110,Cennik!$A$4:$B137, 2, FALSE()) * AJ110 + VLOOKUP(AK110,Cennik!$A$4:$B137, 2, FALSE()) * AL110 + VLOOKUP("Stamina",Cennik!$A$4:$B137,2,FALSE()) * K110,"Brak wartości")</f>
        <v>Brak wartości</v>
      </c>
      <c r="F110" s="89" t="s">
        <v>7928</v>
      </c>
      <c r="G110" s="680" t="s">
        <v>4546</v>
      </c>
      <c r="H110" s="680"/>
      <c r="I110" s="680">
        <v>1</v>
      </c>
      <c r="J110" s="18">
        <v>5</v>
      </c>
      <c r="K110" s="5">
        <v>30</v>
      </c>
      <c r="L110" s="5">
        <v>0</v>
      </c>
      <c r="M110" s="5">
        <v>0.1</v>
      </c>
      <c r="N110" s="1067" t="s">
        <v>12708</v>
      </c>
      <c r="O110" s="161" t="s">
        <v>8163</v>
      </c>
      <c r="P110" s="161">
        <v>1</v>
      </c>
      <c r="Q110" s="162" t="s">
        <v>8131</v>
      </c>
      <c r="R110" s="162">
        <v>1</v>
      </c>
      <c r="S110" s="163" t="s">
        <v>437</v>
      </c>
      <c r="T110" s="163">
        <v>4</v>
      </c>
      <c r="U110" s="164" t="s">
        <v>40</v>
      </c>
      <c r="V110" s="164"/>
      <c r="W110" s="164" t="s">
        <v>40</v>
      </c>
      <c r="X110" s="165"/>
      <c r="Y110" s="166" t="s">
        <v>40</v>
      </c>
      <c r="Z110" s="166"/>
      <c r="AA110" s="166" t="s">
        <v>40</v>
      </c>
      <c r="AB110" s="166"/>
      <c r="AC110" s="168" t="s">
        <v>40</v>
      </c>
      <c r="AD110" s="168"/>
      <c r="AE110" s="169" t="s">
        <v>40</v>
      </c>
      <c r="AF110" s="169"/>
      <c r="AG110" s="5" t="s">
        <v>40</v>
      </c>
      <c r="AH110" s="5"/>
      <c r="AI110" s="161" t="s">
        <v>40</v>
      </c>
      <c r="AJ110" s="161"/>
      <c r="AK110" s="162" t="s">
        <v>40</v>
      </c>
      <c r="AL110" s="162"/>
    </row>
    <row r="111" spans="1:38" ht="12.75">
      <c r="A111" s="692" t="s">
        <v>3220</v>
      </c>
      <c r="B111" s="322" t="s">
        <v>7935</v>
      </c>
      <c r="C111" s="681">
        <v>1</v>
      </c>
      <c r="D111" s="1071" t="str">
        <f>IFERROR(VLOOKUP(O111,Cennik!$A$4:$B137, 2, FALSE()) * P111 + VLOOKUP(Q111,Cennik!$A$4:$B137, 2, FALSE()) * R111 + VLOOKUP(S111,Cennik!$A$4:$B137, 2, FALSE()) * T111 + VLOOKUP(U111,Cennik!$A$4:$B137, 2, FALSE()) * V111 + VLOOKUP(W111,Cennik!$A$4:$B137, 2, FALSE()) * X111 + VLOOKUP(Y111,Cennik!$A$4:$B137, 2, FALSE()) * Z111 + VLOOKUP(AA111,Cennik!$A$4:$B137, 2, FALSE()) * AB111 + VLOOKUP(AC111,Cennik!$A$4:$B137, 2, FALSE()) * AD111 + VLOOKUP(AE111,Cennik!$A$4:$B137, 2, FALSE()) * AF111 + VLOOKUP(AG111,Cennik!$A$4:$B137, 2, FALSE()) * AH111 + VLOOKUP(AI111,Cennik!$A$4:$B137, 2, FALSE()) * AJ111 + VLOOKUP(AK111,Cennik!$A$4:$B137, 2, FALSE()) * AL111,"Brak wartości")</f>
        <v>Brak wartości</v>
      </c>
      <c r="E111" s="1066" t="str">
        <f>IFERROR(VLOOKUP(O111,Cennik!$A$4:$B137, 2, FALSE()) * P111 + VLOOKUP(Q111,Cennik!$A$4:$B137, 2, FALSE()) * R111 + VLOOKUP(S111,Cennik!$A$4:$B137, 2, FALSE()) * T111 + VLOOKUP(U111,Cennik!$A$4:$B137, 2, FALSE()) * V111 + VLOOKUP(W111,Cennik!$A$4:$B137, 2, FALSE()) * X111 + VLOOKUP(Y111,Cennik!$A$4:$B137, 2, FALSE()) * Z111 + VLOOKUP(AA111,Cennik!$A$4:$B137, 2, FALSE()) * AB111 + VLOOKUP(AC111,Cennik!$A$4:$B137, 2, FALSE()) * AD111 + VLOOKUP(AE111,Cennik!$A$4:$B137, 2, FALSE()) * AF111 + VLOOKUP(AG111,Cennik!$A$4:$B137, 2, FALSE()) * AH111 + VLOOKUP(AI111,Cennik!$A$4:$B137, 2, FALSE()) * AJ111 + VLOOKUP(AK111,Cennik!$A$4:$B137, 2, FALSE()) * AL111 + VLOOKUP("Stamina",Cennik!$A$4:$B137,2,FALSE()) * K111,"Brak wartości")</f>
        <v>Brak wartości</v>
      </c>
      <c r="F111" s="89" t="s">
        <v>7936</v>
      </c>
      <c r="G111" s="680" t="s">
        <v>4546</v>
      </c>
      <c r="H111" s="680"/>
      <c r="I111" s="680">
        <v>1</v>
      </c>
      <c r="J111" s="18">
        <v>5</v>
      </c>
      <c r="K111" s="5">
        <v>30</v>
      </c>
      <c r="L111" s="5">
        <v>0</v>
      </c>
      <c r="M111" s="5">
        <v>0.1</v>
      </c>
      <c r="N111" s="1067" t="s">
        <v>12708</v>
      </c>
      <c r="O111" s="161" t="s">
        <v>8163</v>
      </c>
      <c r="P111" s="161">
        <v>1</v>
      </c>
      <c r="Q111" s="162" t="s">
        <v>8131</v>
      </c>
      <c r="R111" s="162">
        <v>1</v>
      </c>
      <c r="S111" s="163" t="s">
        <v>437</v>
      </c>
      <c r="T111" s="163">
        <v>4</v>
      </c>
      <c r="U111" s="164" t="s">
        <v>40</v>
      </c>
      <c r="V111" s="164"/>
      <c r="W111" s="164" t="s">
        <v>40</v>
      </c>
      <c r="X111" s="165"/>
      <c r="Y111" s="166" t="s">
        <v>40</v>
      </c>
      <c r="Z111" s="166"/>
      <c r="AA111" s="166" t="s">
        <v>40</v>
      </c>
      <c r="AB111" s="166"/>
      <c r="AC111" s="168" t="s">
        <v>40</v>
      </c>
      <c r="AD111" s="168"/>
      <c r="AE111" s="169" t="s">
        <v>40</v>
      </c>
      <c r="AF111" s="169"/>
      <c r="AG111" s="5" t="s">
        <v>40</v>
      </c>
      <c r="AH111" s="5"/>
      <c r="AI111" s="161" t="s">
        <v>40</v>
      </c>
      <c r="AJ111" s="161"/>
      <c r="AK111" s="162" t="s">
        <v>40</v>
      </c>
      <c r="AL111" s="162"/>
    </row>
    <row r="112" spans="1:38" ht="12.75">
      <c r="A112" s="692" t="s">
        <v>3220</v>
      </c>
      <c r="B112" s="322" t="s">
        <v>7938</v>
      </c>
      <c r="C112" s="681">
        <v>1</v>
      </c>
      <c r="D112" s="1071" t="str">
        <f>IFERROR(VLOOKUP(O112,Cennik!$A$4:$B137, 2, FALSE()) * P112 + VLOOKUP(Q112,Cennik!$A$4:$B137, 2, FALSE()) * R112 + VLOOKUP(S112,Cennik!$A$4:$B137, 2, FALSE()) * T112 + VLOOKUP(U112,Cennik!$A$4:$B137, 2, FALSE()) * V112 + VLOOKUP(W112,Cennik!$A$4:$B137, 2, FALSE()) * X112 + VLOOKUP(Y112,Cennik!$A$4:$B137, 2, FALSE()) * Z112 + VLOOKUP(AA112,Cennik!$A$4:$B137, 2, FALSE()) * AB112 + VLOOKUP(AC112,Cennik!$A$4:$B137, 2, FALSE()) * AD112 + VLOOKUP(AE112,Cennik!$A$4:$B137, 2, FALSE()) * AF112 + VLOOKUP(AG112,Cennik!$A$4:$B137, 2, FALSE()) * AH112 + VLOOKUP(AI112,Cennik!$A$4:$B137, 2, FALSE()) * AJ112 + VLOOKUP(AK112,Cennik!$A$4:$B137, 2, FALSE()) * AL112,"Brak wartości")</f>
        <v>Brak wartości</v>
      </c>
      <c r="E112" s="1066" t="str">
        <f>IFERROR(VLOOKUP(O112,Cennik!$A$4:$B137, 2, FALSE()) * P112 + VLOOKUP(Q112,Cennik!$A$4:$B137, 2, FALSE()) * R112 + VLOOKUP(S112,Cennik!$A$4:$B137, 2, FALSE()) * T112 + VLOOKUP(U112,Cennik!$A$4:$B137, 2, FALSE()) * V112 + VLOOKUP(W112,Cennik!$A$4:$B137, 2, FALSE()) * X112 + VLOOKUP(Y112,Cennik!$A$4:$B137, 2, FALSE()) * Z112 + VLOOKUP(AA112,Cennik!$A$4:$B137, 2, FALSE()) * AB112 + VLOOKUP(AC112,Cennik!$A$4:$B137, 2, FALSE()) * AD112 + VLOOKUP(AE112,Cennik!$A$4:$B137, 2, FALSE()) * AF112 + VLOOKUP(AG112,Cennik!$A$4:$B137, 2, FALSE()) * AH112 + VLOOKUP(AI112,Cennik!$A$4:$B137, 2, FALSE()) * AJ112 + VLOOKUP(AK112,Cennik!$A$4:$B137, 2, FALSE()) * AL112 + VLOOKUP("Stamina",Cennik!$A$4:$B137,2,FALSE()) * K112,"Brak wartości")</f>
        <v>Brak wartości</v>
      </c>
      <c r="F112" s="89" t="s">
        <v>7939</v>
      </c>
      <c r="G112" s="680" t="s">
        <v>4546</v>
      </c>
      <c r="H112" s="680"/>
      <c r="I112" s="680">
        <v>1</v>
      </c>
      <c r="J112" s="18">
        <v>5</v>
      </c>
      <c r="K112" s="5">
        <v>30</v>
      </c>
      <c r="L112" s="5">
        <v>0</v>
      </c>
      <c r="M112" s="5">
        <v>0.1</v>
      </c>
      <c r="N112" s="1067" t="s">
        <v>12708</v>
      </c>
      <c r="O112" s="161" t="s">
        <v>8163</v>
      </c>
      <c r="P112" s="161">
        <v>1</v>
      </c>
      <c r="Q112" s="162" t="s">
        <v>8131</v>
      </c>
      <c r="R112" s="162">
        <v>1</v>
      </c>
      <c r="S112" s="163" t="s">
        <v>437</v>
      </c>
      <c r="T112" s="163">
        <v>4</v>
      </c>
      <c r="U112" s="164" t="s">
        <v>40</v>
      </c>
      <c r="V112" s="164"/>
      <c r="W112" s="164" t="s">
        <v>40</v>
      </c>
      <c r="X112" s="165"/>
      <c r="Y112" s="166" t="s">
        <v>40</v>
      </c>
      <c r="Z112" s="166"/>
      <c r="AA112" s="166" t="s">
        <v>40</v>
      </c>
      <c r="AB112" s="166"/>
      <c r="AC112" s="168" t="s">
        <v>40</v>
      </c>
      <c r="AD112" s="168"/>
      <c r="AE112" s="169" t="s">
        <v>40</v>
      </c>
      <c r="AF112" s="169"/>
      <c r="AG112" s="5" t="s">
        <v>40</v>
      </c>
      <c r="AH112" s="5"/>
      <c r="AI112" s="161" t="s">
        <v>40</v>
      </c>
      <c r="AJ112" s="161"/>
      <c r="AK112" s="162" t="s">
        <v>40</v>
      </c>
      <c r="AL112" s="162"/>
    </row>
    <row r="113" spans="1:38" ht="12.75">
      <c r="A113" s="692" t="s">
        <v>3220</v>
      </c>
      <c r="B113" s="322" t="s">
        <v>7941</v>
      </c>
      <c r="C113" s="681">
        <v>1</v>
      </c>
      <c r="D113" s="1071" t="str">
        <f>IFERROR(VLOOKUP(O113,Cennik!$A$4:$B137, 2, FALSE()) * P113 + VLOOKUP(Q113,Cennik!$A$4:$B137, 2, FALSE()) * R113 + VLOOKUP(S113,Cennik!$A$4:$B137, 2, FALSE()) * T113 + VLOOKUP(U113,Cennik!$A$4:$B137, 2, FALSE()) * V113 + VLOOKUP(W113,Cennik!$A$4:$B137, 2, FALSE()) * X113 + VLOOKUP(Y113,Cennik!$A$4:$B137, 2, FALSE()) * Z113 + VLOOKUP(AA113,Cennik!$A$4:$B137, 2, FALSE()) * AB113 + VLOOKUP(AC113,Cennik!$A$4:$B137, 2, FALSE()) * AD113 + VLOOKUP(AE113,Cennik!$A$4:$B137, 2, FALSE()) * AF113 + VLOOKUP(AG113,Cennik!$A$4:$B137, 2, FALSE()) * AH113 + VLOOKUP(AI113,Cennik!$A$4:$B137, 2, FALSE()) * AJ113 + VLOOKUP(AK113,Cennik!$A$4:$B137, 2, FALSE()) * AL113,"Brak wartości")</f>
        <v>Brak wartości</v>
      </c>
      <c r="E113" s="1066" t="str">
        <f>IFERROR(VLOOKUP(O113,Cennik!$A$4:$B137, 2, FALSE()) * P113 + VLOOKUP(Q113,Cennik!$A$4:$B137, 2, FALSE()) * R113 + VLOOKUP(S113,Cennik!$A$4:$B137, 2, FALSE()) * T113 + VLOOKUP(U113,Cennik!$A$4:$B137, 2, FALSE()) * V113 + VLOOKUP(W113,Cennik!$A$4:$B137, 2, FALSE()) * X113 + VLOOKUP(Y113,Cennik!$A$4:$B137, 2, FALSE()) * Z113 + VLOOKUP(AA113,Cennik!$A$4:$B137, 2, FALSE()) * AB113 + VLOOKUP(AC113,Cennik!$A$4:$B137, 2, FALSE()) * AD113 + VLOOKUP(AE113,Cennik!$A$4:$B137, 2, FALSE()) * AF113 + VLOOKUP(AG113,Cennik!$A$4:$B137, 2, FALSE()) * AH113 + VLOOKUP(AI113,Cennik!$A$4:$B137, 2, FALSE()) * AJ113 + VLOOKUP(AK113,Cennik!$A$4:$B137, 2, FALSE()) * AL113 + VLOOKUP("Stamina",Cennik!$A$4:$B137,2,FALSE()) * K113,"Brak wartości")</f>
        <v>Brak wartości</v>
      </c>
      <c r="F113" s="89" t="s">
        <v>7942</v>
      </c>
      <c r="G113" s="680" t="s">
        <v>4546</v>
      </c>
      <c r="H113" s="680"/>
      <c r="I113" s="680">
        <v>1</v>
      </c>
      <c r="J113" s="18">
        <v>5</v>
      </c>
      <c r="K113" s="5">
        <v>30</v>
      </c>
      <c r="L113" s="5">
        <v>0</v>
      </c>
      <c r="M113" s="5">
        <v>0.1</v>
      </c>
      <c r="N113" s="1067" t="s">
        <v>12708</v>
      </c>
      <c r="O113" s="161" t="s">
        <v>8163</v>
      </c>
      <c r="P113" s="161">
        <v>1</v>
      </c>
      <c r="Q113" s="162" t="s">
        <v>8131</v>
      </c>
      <c r="R113" s="162">
        <v>1</v>
      </c>
      <c r="S113" s="163" t="s">
        <v>437</v>
      </c>
      <c r="T113" s="163">
        <v>4</v>
      </c>
      <c r="U113" s="164" t="s">
        <v>40</v>
      </c>
      <c r="V113" s="164"/>
      <c r="W113" s="164" t="s">
        <v>40</v>
      </c>
      <c r="X113" s="165"/>
      <c r="Y113" s="166" t="s">
        <v>40</v>
      </c>
      <c r="Z113" s="166"/>
      <c r="AA113" s="166" t="s">
        <v>40</v>
      </c>
      <c r="AB113" s="166"/>
      <c r="AC113" s="168" t="s">
        <v>40</v>
      </c>
      <c r="AD113" s="168"/>
      <c r="AE113" s="169" t="s">
        <v>40</v>
      </c>
      <c r="AF113" s="169"/>
      <c r="AG113" s="5" t="s">
        <v>40</v>
      </c>
      <c r="AH113" s="5"/>
      <c r="AI113" s="161" t="s">
        <v>40</v>
      </c>
      <c r="AJ113" s="161"/>
      <c r="AK113" s="162" t="s">
        <v>40</v>
      </c>
      <c r="AL113" s="162"/>
    </row>
    <row r="114" spans="1:38" ht="12.75">
      <c r="A114" s="692" t="s">
        <v>3220</v>
      </c>
      <c r="B114" s="322" t="s">
        <v>7948</v>
      </c>
      <c r="C114" s="681">
        <v>1</v>
      </c>
      <c r="D114" s="1071" t="str">
        <f>IFERROR(VLOOKUP(O114,Cennik!$A$4:$B137, 2, FALSE()) * P114 + VLOOKUP(Q114,Cennik!$A$4:$B137, 2, FALSE()) * R114 + VLOOKUP(S114,Cennik!$A$4:$B137, 2, FALSE()) * T114 + VLOOKUP(U114,Cennik!$A$4:$B137, 2, FALSE()) * V114 + VLOOKUP(W114,Cennik!$A$4:$B137, 2, FALSE()) * X114 + VLOOKUP(Y114,Cennik!$A$4:$B137, 2, FALSE()) * Z114 + VLOOKUP(AA114,Cennik!$A$4:$B137, 2, FALSE()) * AB114 + VLOOKUP(AC114,Cennik!$A$4:$B137, 2, FALSE()) * AD114 + VLOOKUP(AE114,Cennik!$A$4:$B137, 2, FALSE()) * AF114 + VLOOKUP(AG114,Cennik!$A$4:$B137, 2, FALSE()) * AH114 + VLOOKUP(AI114,Cennik!$A$4:$B137, 2, FALSE()) * AJ114 + VLOOKUP(AK114,Cennik!$A$4:$B137, 2, FALSE()) * AL114,"Brak wartości")</f>
        <v>Brak wartości</v>
      </c>
      <c r="E114" s="1066" t="str">
        <f>IFERROR(VLOOKUP(O114,Cennik!$A$4:$B137, 2, FALSE()) * P114 + VLOOKUP(Q114,Cennik!$A$4:$B137, 2, FALSE()) * R114 + VLOOKUP(S114,Cennik!$A$4:$B137, 2, FALSE()) * T114 + VLOOKUP(U114,Cennik!$A$4:$B137, 2, FALSE()) * V114 + VLOOKUP(W114,Cennik!$A$4:$B137, 2, FALSE()) * X114 + VLOOKUP(Y114,Cennik!$A$4:$B137, 2, FALSE()) * Z114 + VLOOKUP(AA114,Cennik!$A$4:$B137, 2, FALSE()) * AB114 + VLOOKUP(AC114,Cennik!$A$4:$B137, 2, FALSE()) * AD114 + VLOOKUP(AE114,Cennik!$A$4:$B137, 2, FALSE()) * AF114 + VLOOKUP(AG114,Cennik!$A$4:$B137, 2, FALSE()) * AH114 + VLOOKUP(AI114,Cennik!$A$4:$B137, 2, FALSE()) * AJ114 + VLOOKUP(AK114,Cennik!$A$4:$B137, 2, FALSE()) * AL114 + VLOOKUP("Stamina",Cennik!$A$4:$B137,2,FALSE()) * K114,"Brak wartości")</f>
        <v>Brak wartości</v>
      </c>
      <c r="F114" s="89" t="s">
        <v>7949</v>
      </c>
      <c r="G114" s="680" t="s">
        <v>4546</v>
      </c>
      <c r="H114" s="680"/>
      <c r="I114" s="680">
        <v>1</v>
      </c>
      <c r="J114" s="18">
        <v>5</v>
      </c>
      <c r="K114" s="5">
        <v>30</v>
      </c>
      <c r="L114" s="5">
        <v>0</v>
      </c>
      <c r="M114" s="5">
        <v>0.1</v>
      </c>
      <c r="N114" s="1067" t="s">
        <v>12708</v>
      </c>
      <c r="O114" s="161" t="s">
        <v>8163</v>
      </c>
      <c r="P114" s="161">
        <v>1</v>
      </c>
      <c r="Q114" s="162" t="s">
        <v>8131</v>
      </c>
      <c r="R114" s="162">
        <v>1</v>
      </c>
      <c r="S114" s="163" t="s">
        <v>437</v>
      </c>
      <c r="T114" s="163">
        <v>4</v>
      </c>
      <c r="U114" s="164" t="s">
        <v>40</v>
      </c>
      <c r="V114" s="164"/>
      <c r="W114" s="164" t="s">
        <v>40</v>
      </c>
      <c r="X114" s="165"/>
      <c r="Y114" s="166" t="s">
        <v>40</v>
      </c>
      <c r="Z114" s="166"/>
      <c r="AA114" s="166" t="s">
        <v>40</v>
      </c>
      <c r="AB114" s="166"/>
      <c r="AC114" s="168" t="s">
        <v>40</v>
      </c>
      <c r="AD114" s="168"/>
      <c r="AE114" s="169" t="s">
        <v>40</v>
      </c>
      <c r="AF114" s="169"/>
      <c r="AG114" s="5" t="s">
        <v>40</v>
      </c>
      <c r="AH114" s="5"/>
      <c r="AI114" s="161" t="s">
        <v>40</v>
      </c>
      <c r="AJ114" s="161"/>
      <c r="AK114" s="162" t="s">
        <v>40</v>
      </c>
      <c r="AL114" s="162"/>
    </row>
    <row r="115" spans="1:38" ht="12.75">
      <c r="A115" s="692" t="s">
        <v>3220</v>
      </c>
      <c r="B115" s="322" t="s">
        <v>7953</v>
      </c>
      <c r="C115" s="681">
        <v>1</v>
      </c>
      <c r="D115" s="1071" t="str">
        <f>IFERROR(VLOOKUP(O115,Cennik!$A$4:$B137, 2, FALSE()) * P115 + VLOOKUP(Q115,Cennik!$A$4:$B137, 2, FALSE()) * R115 + VLOOKUP(S115,Cennik!$A$4:$B137, 2, FALSE()) * T115 + VLOOKUP(U115,Cennik!$A$4:$B137, 2, FALSE()) * V115 + VLOOKUP(W115,Cennik!$A$4:$B137, 2, FALSE()) * X115 + VLOOKUP(Y115,Cennik!$A$4:$B137, 2, FALSE()) * Z115 + VLOOKUP(AA115,Cennik!$A$4:$B137, 2, FALSE()) * AB115 + VLOOKUP(AC115,Cennik!$A$4:$B137, 2, FALSE()) * AD115 + VLOOKUP(AE115,Cennik!$A$4:$B137, 2, FALSE()) * AF115 + VLOOKUP(AG115,Cennik!$A$4:$B137, 2, FALSE()) * AH115 + VLOOKUP(AI115,Cennik!$A$4:$B137, 2, FALSE()) * AJ115 + VLOOKUP(AK115,Cennik!$A$4:$B137, 2, FALSE()) * AL115,"Brak wartości")</f>
        <v>Brak wartości</v>
      </c>
      <c r="E115" s="1066" t="str">
        <f>IFERROR(VLOOKUP(O115,Cennik!$A$4:$B137, 2, FALSE()) * P115 + VLOOKUP(Q115,Cennik!$A$4:$B137, 2, FALSE()) * R115 + VLOOKUP(S115,Cennik!$A$4:$B137, 2, FALSE()) * T115 + VLOOKUP(U115,Cennik!$A$4:$B137, 2, FALSE()) * V115 + VLOOKUP(W115,Cennik!$A$4:$B137, 2, FALSE()) * X115 + VLOOKUP(Y115,Cennik!$A$4:$B137, 2, FALSE()) * Z115 + VLOOKUP(AA115,Cennik!$A$4:$B137, 2, FALSE()) * AB115 + VLOOKUP(AC115,Cennik!$A$4:$B137, 2, FALSE()) * AD115 + VLOOKUP(AE115,Cennik!$A$4:$B137, 2, FALSE()) * AF115 + VLOOKUP(AG115,Cennik!$A$4:$B137, 2, FALSE()) * AH115 + VLOOKUP(AI115,Cennik!$A$4:$B137, 2, FALSE()) * AJ115 + VLOOKUP(AK115,Cennik!$A$4:$B137, 2, FALSE()) * AL115 + VLOOKUP("Stamina",Cennik!$A$4:$B137,2,FALSE()) * K115,"Brak wartości")</f>
        <v>Brak wartości</v>
      </c>
      <c r="F115" s="89" t="s">
        <v>7954</v>
      </c>
      <c r="G115" s="680" t="s">
        <v>4546</v>
      </c>
      <c r="H115" s="680"/>
      <c r="I115" s="680">
        <v>1</v>
      </c>
      <c r="J115" s="18">
        <v>5</v>
      </c>
      <c r="K115" s="5">
        <v>30</v>
      </c>
      <c r="L115" s="5">
        <v>0</v>
      </c>
      <c r="M115" s="5">
        <v>0.1</v>
      </c>
      <c r="N115" s="1067" t="s">
        <v>12708</v>
      </c>
      <c r="O115" s="161" t="s">
        <v>8163</v>
      </c>
      <c r="P115" s="161">
        <v>1</v>
      </c>
      <c r="Q115" s="162" t="s">
        <v>8131</v>
      </c>
      <c r="R115" s="162">
        <v>1</v>
      </c>
      <c r="S115" s="163" t="s">
        <v>437</v>
      </c>
      <c r="T115" s="163">
        <v>4</v>
      </c>
      <c r="U115" s="164" t="s">
        <v>40</v>
      </c>
      <c r="V115" s="164"/>
      <c r="W115" s="164" t="s">
        <v>40</v>
      </c>
      <c r="X115" s="165"/>
      <c r="Y115" s="166" t="s">
        <v>40</v>
      </c>
      <c r="Z115" s="166"/>
      <c r="AA115" s="166" t="s">
        <v>40</v>
      </c>
      <c r="AB115" s="166"/>
      <c r="AC115" s="168" t="s">
        <v>40</v>
      </c>
      <c r="AD115" s="168"/>
      <c r="AE115" s="169" t="s">
        <v>40</v>
      </c>
      <c r="AF115" s="169"/>
      <c r="AG115" s="5" t="s">
        <v>40</v>
      </c>
      <c r="AH115" s="5"/>
      <c r="AI115" s="161" t="s">
        <v>40</v>
      </c>
      <c r="AJ115" s="161"/>
      <c r="AK115" s="162" t="s">
        <v>40</v>
      </c>
      <c r="AL115" s="162"/>
    </row>
    <row r="116" spans="1:38" ht="12.75">
      <c r="A116" s="692" t="s">
        <v>3220</v>
      </c>
      <c r="B116" s="322" t="s">
        <v>7958</v>
      </c>
      <c r="C116" s="681">
        <v>1</v>
      </c>
      <c r="D116" s="1071" t="str">
        <f>IFERROR(VLOOKUP(O116,Cennik!$A$4:$B137, 2, FALSE()) * P116 + VLOOKUP(Q116,Cennik!$A$4:$B137, 2, FALSE()) * R116 + VLOOKUP(S116,Cennik!$A$4:$B137, 2, FALSE()) * T116 + VLOOKUP(U116,Cennik!$A$4:$B137, 2, FALSE()) * V116 + VLOOKUP(W116,Cennik!$A$4:$B137, 2, FALSE()) * X116 + VLOOKUP(Y116,Cennik!$A$4:$B137, 2, FALSE()) * Z116 + VLOOKUP(AA116,Cennik!$A$4:$B137, 2, FALSE()) * AB116 + VLOOKUP(AC116,Cennik!$A$4:$B137, 2, FALSE()) * AD116 + VLOOKUP(AE116,Cennik!$A$4:$B137, 2, FALSE()) * AF116 + VLOOKUP(AG116,Cennik!$A$4:$B137, 2, FALSE()) * AH116 + VLOOKUP(AI116,Cennik!$A$4:$B137, 2, FALSE()) * AJ116 + VLOOKUP(AK116,Cennik!$A$4:$B137, 2, FALSE()) * AL116,"Brak wartości")</f>
        <v>Brak wartości</v>
      </c>
      <c r="E116" s="1066" t="str">
        <f>IFERROR(VLOOKUP(O116,Cennik!$A$4:$B137, 2, FALSE()) * P116 + VLOOKUP(Q116,Cennik!$A$4:$B137, 2, FALSE()) * R116 + VLOOKUP(S116,Cennik!$A$4:$B137, 2, FALSE()) * T116 + VLOOKUP(U116,Cennik!$A$4:$B137, 2, FALSE()) * V116 + VLOOKUP(W116,Cennik!$A$4:$B137, 2, FALSE()) * X116 + VLOOKUP(Y116,Cennik!$A$4:$B137, 2, FALSE()) * Z116 + VLOOKUP(AA116,Cennik!$A$4:$B137, 2, FALSE()) * AB116 + VLOOKUP(AC116,Cennik!$A$4:$B137, 2, FALSE()) * AD116 + VLOOKUP(AE116,Cennik!$A$4:$B137, 2, FALSE()) * AF116 + VLOOKUP(AG116,Cennik!$A$4:$B137, 2, FALSE()) * AH116 + VLOOKUP(AI116,Cennik!$A$4:$B137, 2, FALSE()) * AJ116 + VLOOKUP(AK116,Cennik!$A$4:$B137, 2, FALSE()) * AL116 + VLOOKUP("Stamina",Cennik!$A$4:$B137,2,FALSE()) * K116,"Brak wartości")</f>
        <v>Brak wartości</v>
      </c>
      <c r="F116" s="89" t="s">
        <v>7959</v>
      </c>
      <c r="G116" s="680" t="s">
        <v>4546</v>
      </c>
      <c r="H116" s="680"/>
      <c r="I116" s="680">
        <v>1</v>
      </c>
      <c r="J116" s="18">
        <v>5</v>
      </c>
      <c r="K116" s="5">
        <v>30</v>
      </c>
      <c r="L116" s="5">
        <v>0</v>
      </c>
      <c r="M116" s="5">
        <v>0.1</v>
      </c>
      <c r="N116" s="1067" t="s">
        <v>12708</v>
      </c>
      <c r="O116" s="161" t="s">
        <v>8163</v>
      </c>
      <c r="P116" s="161">
        <v>1</v>
      </c>
      <c r="Q116" s="162" t="s">
        <v>8131</v>
      </c>
      <c r="R116" s="162">
        <v>1</v>
      </c>
      <c r="S116" s="163" t="s">
        <v>437</v>
      </c>
      <c r="T116" s="163">
        <v>4</v>
      </c>
      <c r="U116" s="164" t="s">
        <v>40</v>
      </c>
      <c r="V116" s="164"/>
      <c r="W116" s="164" t="s">
        <v>40</v>
      </c>
      <c r="X116" s="165"/>
      <c r="Y116" s="166" t="s">
        <v>40</v>
      </c>
      <c r="Z116" s="166"/>
      <c r="AA116" s="166" t="s">
        <v>40</v>
      </c>
      <c r="AB116" s="166"/>
      <c r="AC116" s="168" t="s">
        <v>40</v>
      </c>
      <c r="AD116" s="168"/>
      <c r="AE116" s="169" t="s">
        <v>40</v>
      </c>
      <c r="AF116" s="169"/>
      <c r="AG116" s="5" t="s">
        <v>40</v>
      </c>
      <c r="AH116" s="5"/>
      <c r="AI116" s="161" t="s">
        <v>40</v>
      </c>
      <c r="AJ116" s="161"/>
      <c r="AK116" s="162" t="s">
        <v>40</v>
      </c>
      <c r="AL116" s="162"/>
    </row>
    <row r="117" spans="1:38" ht="12.75">
      <c r="A117" s="692" t="s">
        <v>3220</v>
      </c>
      <c r="B117" s="322" t="s">
        <v>7963</v>
      </c>
      <c r="C117" s="681">
        <v>1</v>
      </c>
      <c r="D117" s="1071" t="str">
        <f>IFERROR(VLOOKUP(O117,Cennik!$A$4:$B137, 2, FALSE()) * P117 + VLOOKUP(Q117,Cennik!$A$4:$B137, 2, FALSE()) * R117 + VLOOKUP(S117,Cennik!$A$4:$B137, 2, FALSE()) * T117 + VLOOKUP(U117,Cennik!$A$4:$B137, 2, FALSE()) * V117 + VLOOKUP(W117,Cennik!$A$4:$B137, 2, FALSE()) * X117 + VLOOKUP(Y117,Cennik!$A$4:$B137, 2, FALSE()) * Z117 + VLOOKUP(AA117,Cennik!$A$4:$B137, 2, FALSE()) * AB117 + VLOOKUP(AC117,Cennik!$A$4:$B137, 2, FALSE()) * AD117 + VLOOKUP(AE117,Cennik!$A$4:$B137, 2, FALSE()) * AF117 + VLOOKUP(AG117,Cennik!$A$4:$B137, 2, FALSE()) * AH117 + VLOOKUP(AI117,Cennik!$A$4:$B137, 2, FALSE()) * AJ117 + VLOOKUP(AK117,Cennik!$A$4:$B137, 2, FALSE()) * AL117,"Brak wartości")</f>
        <v>Brak wartości</v>
      </c>
      <c r="E117" s="1066" t="str">
        <f>IFERROR(VLOOKUP(O117,Cennik!$A$4:$B137, 2, FALSE()) * P117 + VLOOKUP(Q117,Cennik!$A$4:$B137, 2, FALSE()) * R117 + VLOOKUP(S117,Cennik!$A$4:$B137, 2, FALSE()) * T117 + VLOOKUP(U117,Cennik!$A$4:$B137, 2, FALSE()) * V117 + VLOOKUP(W117,Cennik!$A$4:$B137, 2, FALSE()) * X117 + VLOOKUP(Y117,Cennik!$A$4:$B137, 2, FALSE()) * Z117 + VLOOKUP(AA117,Cennik!$A$4:$B137, 2, FALSE()) * AB117 + VLOOKUP(AC117,Cennik!$A$4:$B137, 2, FALSE()) * AD117 + VLOOKUP(AE117,Cennik!$A$4:$B137, 2, FALSE()) * AF117 + VLOOKUP(AG117,Cennik!$A$4:$B137, 2, FALSE()) * AH117 + VLOOKUP(AI117,Cennik!$A$4:$B137, 2, FALSE()) * AJ117 + VLOOKUP(AK117,Cennik!$A$4:$B137, 2, FALSE()) * AL117 + VLOOKUP("Stamina",Cennik!$A$4:$B137,2,FALSE()) * K117,"Brak wartości")</f>
        <v>Brak wartości</v>
      </c>
      <c r="F117" s="89" t="s">
        <v>7964</v>
      </c>
      <c r="G117" s="680" t="s">
        <v>4546</v>
      </c>
      <c r="H117" s="680"/>
      <c r="I117" s="680">
        <v>1</v>
      </c>
      <c r="J117" s="18">
        <v>5</v>
      </c>
      <c r="K117" s="5">
        <v>30</v>
      </c>
      <c r="L117" s="5">
        <v>0</v>
      </c>
      <c r="M117" s="5">
        <v>0.1</v>
      </c>
      <c r="N117" s="1067" t="s">
        <v>12708</v>
      </c>
      <c r="O117" s="161" t="s">
        <v>8163</v>
      </c>
      <c r="P117" s="161">
        <v>1</v>
      </c>
      <c r="Q117" s="162" t="s">
        <v>8131</v>
      </c>
      <c r="R117" s="162">
        <v>1</v>
      </c>
      <c r="S117" s="163" t="s">
        <v>437</v>
      </c>
      <c r="T117" s="163">
        <v>4</v>
      </c>
      <c r="U117" s="164" t="s">
        <v>40</v>
      </c>
      <c r="V117" s="164"/>
      <c r="W117" s="164" t="s">
        <v>40</v>
      </c>
      <c r="X117" s="165"/>
      <c r="Y117" s="166" t="s">
        <v>40</v>
      </c>
      <c r="Z117" s="166"/>
      <c r="AA117" s="166" t="s">
        <v>40</v>
      </c>
      <c r="AB117" s="166"/>
      <c r="AC117" s="168" t="s">
        <v>40</v>
      </c>
      <c r="AD117" s="168"/>
      <c r="AE117" s="169" t="s">
        <v>40</v>
      </c>
      <c r="AF117" s="169"/>
      <c r="AG117" s="5" t="s">
        <v>40</v>
      </c>
      <c r="AH117" s="5"/>
      <c r="AI117" s="161" t="s">
        <v>40</v>
      </c>
      <c r="AJ117" s="161"/>
      <c r="AK117" s="162" t="s">
        <v>40</v>
      </c>
      <c r="AL117" s="162"/>
    </row>
    <row r="118" spans="1:38" ht="12.75">
      <c r="A118" s="692" t="s">
        <v>3220</v>
      </c>
      <c r="B118" s="749" t="s">
        <v>7966</v>
      </c>
      <c r="C118" s="681">
        <v>2</v>
      </c>
      <c r="D118" s="1071" t="str">
        <f>IFERROR(VLOOKUP(O118,Cennik!$A$4:$B137, 2, FALSE()) * P118 + VLOOKUP(Q118,Cennik!$A$4:$B137, 2, FALSE()) * R118 + VLOOKUP(S118,Cennik!$A$4:$B137, 2, FALSE()) * T118 + VLOOKUP(U118,Cennik!$A$4:$B137, 2, FALSE()) * V118 + VLOOKUP(W118,Cennik!$A$4:$B137, 2, FALSE()) * X118 + VLOOKUP(Y118,Cennik!$A$4:$B137, 2, FALSE()) * Z118 + VLOOKUP(AA118,Cennik!$A$4:$B137, 2, FALSE()) * AB118 + VLOOKUP(AC118,Cennik!$A$4:$B137, 2, FALSE()) * AD118 + VLOOKUP(AE118,Cennik!$A$4:$B137, 2, FALSE()) * AF118 + VLOOKUP(AG118,Cennik!$A$4:$B137, 2, FALSE()) * AH118 + VLOOKUP(AI118,Cennik!$A$4:$B137, 2, FALSE()) * AJ118 + VLOOKUP(AK118,Cennik!$A$4:$B137, 2, FALSE()) * AL118,"Brak wartości")</f>
        <v>Brak wartości</v>
      </c>
      <c r="E118" s="1066" t="str">
        <f>IFERROR(VLOOKUP(O118,Cennik!$A$4:$B137, 2, FALSE()) * P118 + VLOOKUP(Q118,Cennik!$A$4:$B137, 2, FALSE()) * R118 + VLOOKUP(S118,Cennik!$A$4:$B137, 2, FALSE()) * T118 + VLOOKUP(U118,Cennik!$A$4:$B137, 2, FALSE()) * V118 + VLOOKUP(W118,Cennik!$A$4:$B137, 2, FALSE()) * X118 + VLOOKUP(Y118,Cennik!$A$4:$B137, 2, FALSE()) * Z118 + VLOOKUP(AA118,Cennik!$A$4:$B137, 2, FALSE()) * AB118 + VLOOKUP(AC118,Cennik!$A$4:$B137, 2, FALSE()) * AD118 + VLOOKUP(AE118,Cennik!$A$4:$B137, 2, FALSE()) * AF118 + VLOOKUP(AG118,Cennik!$A$4:$B137, 2, FALSE()) * AH118 + VLOOKUP(AI118,Cennik!$A$4:$B137, 2, FALSE()) * AJ118 + VLOOKUP(AK118,Cennik!$A$4:$B137, 2, FALSE()) * AL118 + VLOOKUP("Stamina",Cennik!$A$4:$B137,2,FALSE()) * K118,"Brak wartości")</f>
        <v>Brak wartości</v>
      </c>
      <c r="F118" s="89" t="s">
        <v>7967</v>
      </c>
      <c r="G118" s="680" t="s">
        <v>4546</v>
      </c>
      <c r="H118" s="680"/>
      <c r="I118" s="680">
        <v>1</v>
      </c>
      <c r="J118" s="18">
        <v>5</v>
      </c>
      <c r="K118" s="5">
        <v>30</v>
      </c>
      <c r="L118" s="5">
        <v>0</v>
      </c>
      <c r="M118" s="5">
        <v>0.1</v>
      </c>
      <c r="N118" s="1067" t="s">
        <v>12708</v>
      </c>
      <c r="O118" s="161" t="s">
        <v>8163</v>
      </c>
      <c r="P118" s="161">
        <v>1</v>
      </c>
      <c r="Q118" s="162" t="s">
        <v>8131</v>
      </c>
      <c r="R118" s="162">
        <v>2</v>
      </c>
      <c r="S118" s="163" t="s">
        <v>437</v>
      </c>
      <c r="T118" s="163">
        <v>6</v>
      </c>
      <c r="U118" s="164" t="s">
        <v>683</v>
      </c>
      <c r="V118" s="164">
        <v>1</v>
      </c>
      <c r="W118" s="164" t="s">
        <v>425</v>
      </c>
      <c r="X118" s="165">
        <v>1</v>
      </c>
      <c r="Y118" s="166" t="s">
        <v>40</v>
      </c>
      <c r="Z118" s="166"/>
      <c r="AA118" s="166" t="s">
        <v>40</v>
      </c>
      <c r="AB118" s="166"/>
      <c r="AC118" s="168" t="s">
        <v>40</v>
      </c>
      <c r="AD118" s="168"/>
      <c r="AE118" s="169" t="s">
        <v>40</v>
      </c>
      <c r="AF118" s="169"/>
      <c r="AG118" s="5" t="s">
        <v>40</v>
      </c>
      <c r="AH118" s="5"/>
      <c r="AI118" s="161" t="s">
        <v>40</v>
      </c>
      <c r="AJ118" s="161"/>
      <c r="AK118" s="162" t="s">
        <v>40</v>
      </c>
      <c r="AL118" s="162"/>
    </row>
    <row r="119" spans="1:38" ht="12.75">
      <c r="A119" s="692" t="s">
        <v>3220</v>
      </c>
      <c r="B119" s="749" t="s">
        <v>7969</v>
      </c>
      <c r="C119" s="681">
        <v>2</v>
      </c>
      <c r="D119" s="1071" t="str">
        <f>IFERROR(VLOOKUP(O119,Cennik!$A$4:$B137, 2, FALSE()) * P119 + VLOOKUP(Q119,Cennik!$A$4:$B137, 2, FALSE()) * R119 + VLOOKUP(S119,Cennik!$A$4:$B137, 2, FALSE()) * T119 + VLOOKUP(U119,Cennik!$A$4:$B137, 2, FALSE()) * V119 + VLOOKUP(W119,Cennik!$A$4:$B137, 2, FALSE()) * X119 + VLOOKUP(Y119,Cennik!$A$4:$B137, 2, FALSE()) * Z119 + VLOOKUP(AA119,Cennik!$A$4:$B137, 2, FALSE()) * AB119 + VLOOKUP(AC119,Cennik!$A$4:$B137, 2, FALSE()) * AD119 + VLOOKUP(AE119,Cennik!$A$4:$B137, 2, FALSE()) * AF119 + VLOOKUP(AG119,Cennik!$A$4:$B137, 2, FALSE()) * AH119 + VLOOKUP(AI119,Cennik!$A$4:$B137, 2, FALSE()) * AJ119 + VLOOKUP(AK119,Cennik!$A$4:$B137, 2, FALSE()) * AL119,"Brak wartości")</f>
        <v>Brak wartości</v>
      </c>
      <c r="E119" s="1066" t="str">
        <f>IFERROR(VLOOKUP(O119,Cennik!$A$4:$B137, 2, FALSE()) * P119 + VLOOKUP(Q119,Cennik!$A$4:$B137, 2, FALSE()) * R119 + VLOOKUP(S119,Cennik!$A$4:$B137, 2, FALSE()) * T119 + VLOOKUP(U119,Cennik!$A$4:$B137, 2, FALSE()) * V119 + VLOOKUP(W119,Cennik!$A$4:$B137, 2, FALSE()) * X119 + VLOOKUP(Y119,Cennik!$A$4:$B137, 2, FALSE()) * Z119 + VLOOKUP(AA119,Cennik!$A$4:$B137, 2, FALSE()) * AB119 + VLOOKUP(AC119,Cennik!$A$4:$B137, 2, FALSE()) * AD119 + VLOOKUP(AE119,Cennik!$A$4:$B137, 2, FALSE()) * AF119 + VLOOKUP(AG119,Cennik!$A$4:$B137, 2, FALSE()) * AH119 + VLOOKUP(AI119,Cennik!$A$4:$B137, 2, FALSE()) * AJ119 + VLOOKUP(AK119,Cennik!$A$4:$B137, 2, FALSE()) * AL119 + VLOOKUP("Stamina",Cennik!$A$4:$B137,2,FALSE()) * K119,"Brak wartości")</f>
        <v>Brak wartości</v>
      </c>
      <c r="F119" s="89" t="s">
        <v>7928</v>
      </c>
      <c r="G119" s="680" t="s">
        <v>4546</v>
      </c>
      <c r="H119" s="680"/>
      <c r="I119" s="680">
        <v>1</v>
      </c>
      <c r="J119" s="18">
        <v>5</v>
      </c>
      <c r="K119" s="5">
        <v>30</v>
      </c>
      <c r="L119" s="5">
        <v>0</v>
      </c>
      <c r="M119" s="5">
        <v>0.1</v>
      </c>
      <c r="N119" s="1067" t="s">
        <v>12708</v>
      </c>
      <c r="O119" s="161" t="s">
        <v>8163</v>
      </c>
      <c r="P119" s="161">
        <v>1</v>
      </c>
      <c r="Q119" s="162" t="s">
        <v>8131</v>
      </c>
      <c r="R119" s="162">
        <v>2</v>
      </c>
      <c r="S119" s="163" t="s">
        <v>437</v>
      </c>
      <c r="T119" s="163">
        <v>6</v>
      </c>
      <c r="U119" s="164" t="s">
        <v>683</v>
      </c>
      <c r="V119" s="164">
        <v>1</v>
      </c>
      <c r="W119" s="164" t="s">
        <v>11884</v>
      </c>
      <c r="X119" s="165">
        <v>1</v>
      </c>
      <c r="Y119" s="166" t="s">
        <v>40</v>
      </c>
      <c r="Z119" s="166"/>
      <c r="AA119" s="166" t="s">
        <v>40</v>
      </c>
      <c r="AB119" s="166"/>
      <c r="AC119" s="168" t="s">
        <v>40</v>
      </c>
      <c r="AD119" s="168"/>
      <c r="AE119" s="169" t="s">
        <v>40</v>
      </c>
      <c r="AF119" s="169"/>
      <c r="AG119" s="5" t="s">
        <v>40</v>
      </c>
      <c r="AH119" s="5"/>
      <c r="AI119" s="161" t="s">
        <v>40</v>
      </c>
      <c r="AJ119" s="161"/>
      <c r="AK119" s="162" t="s">
        <v>40</v>
      </c>
      <c r="AL119" s="162"/>
    </row>
    <row r="120" spans="1:38" ht="12.75">
      <c r="A120" s="692" t="s">
        <v>3220</v>
      </c>
      <c r="B120" s="749" t="s">
        <v>7971</v>
      </c>
      <c r="C120" s="681">
        <v>2</v>
      </c>
      <c r="D120" s="1071" t="str">
        <f>IFERROR(VLOOKUP(O120,Cennik!$A$4:$B137, 2, FALSE()) * P120 + VLOOKUP(Q120,Cennik!$A$4:$B137, 2, FALSE()) * R120 + VLOOKUP(S120,Cennik!$A$4:$B137, 2, FALSE()) * T120 + VLOOKUP(U120,Cennik!$A$4:$B137, 2, FALSE()) * V120 + VLOOKUP(W120,Cennik!$A$4:$B137, 2, FALSE()) * X120 + VLOOKUP(Y120,Cennik!$A$4:$B137, 2, FALSE()) * Z120 + VLOOKUP(AA120,Cennik!$A$4:$B137, 2, FALSE()) * AB120 + VLOOKUP(AC120,Cennik!$A$4:$B137, 2, FALSE()) * AD120 + VLOOKUP(AE120,Cennik!$A$4:$B137, 2, FALSE()) * AF120 + VLOOKUP(AG120,Cennik!$A$4:$B137, 2, FALSE()) * AH120 + VLOOKUP(AI120,Cennik!$A$4:$B137, 2, FALSE()) * AJ120 + VLOOKUP(AK120,Cennik!$A$4:$B137, 2, FALSE()) * AL120,"Brak wartości")</f>
        <v>Brak wartości</v>
      </c>
      <c r="E120" s="1066" t="str">
        <f>IFERROR(VLOOKUP(O120,Cennik!$A$4:$B137, 2, FALSE()) * P120 + VLOOKUP(Q120,Cennik!$A$4:$B137, 2, FALSE()) * R120 + VLOOKUP(S120,Cennik!$A$4:$B137, 2, FALSE()) * T120 + VLOOKUP(U120,Cennik!$A$4:$B137, 2, FALSE()) * V120 + VLOOKUP(W120,Cennik!$A$4:$B137, 2, FALSE()) * X120 + VLOOKUP(Y120,Cennik!$A$4:$B137, 2, FALSE()) * Z120 + VLOOKUP(AA120,Cennik!$A$4:$B137, 2, FALSE()) * AB120 + VLOOKUP(AC120,Cennik!$A$4:$B137, 2, FALSE()) * AD120 + VLOOKUP(AE120,Cennik!$A$4:$B137, 2, FALSE()) * AF120 + VLOOKUP(AG120,Cennik!$A$4:$B137, 2, FALSE()) * AH120 + VLOOKUP(AI120,Cennik!$A$4:$B137, 2, FALSE()) * AJ120 + VLOOKUP(AK120,Cennik!$A$4:$B137, 2, FALSE()) * AL120 + VLOOKUP("Stamina",Cennik!$A$4:$B137,2,FALSE()) * K120,"Brak wartości")</f>
        <v>Brak wartości</v>
      </c>
      <c r="F120" s="89" t="s">
        <v>7972</v>
      </c>
      <c r="G120" s="680" t="s">
        <v>4546</v>
      </c>
      <c r="H120" s="680"/>
      <c r="I120" s="680">
        <v>1</v>
      </c>
      <c r="J120" s="18">
        <v>5</v>
      </c>
      <c r="K120" s="5">
        <v>30</v>
      </c>
      <c r="L120" s="5">
        <v>0</v>
      </c>
      <c r="M120" s="5">
        <v>0.1</v>
      </c>
      <c r="N120" s="1067" t="s">
        <v>12708</v>
      </c>
      <c r="O120" s="161" t="s">
        <v>8163</v>
      </c>
      <c r="P120" s="161">
        <v>1</v>
      </c>
      <c r="Q120" s="162" t="s">
        <v>8131</v>
      </c>
      <c r="R120" s="162">
        <v>2</v>
      </c>
      <c r="S120" s="163" t="s">
        <v>437</v>
      </c>
      <c r="T120" s="163">
        <v>6</v>
      </c>
      <c r="U120" s="164" t="s">
        <v>683</v>
      </c>
      <c r="V120" s="164">
        <v>1</v>
      </c>
      <c r="W120" s="164" t="s">
        <v>416</v>
      </c>
      <c r="X120" s="165">
        <v>1</v>
      </c>
      <c r="Y120" s="166" t="s">
        <v>40</v>
      </c>
      <c r="Z120" s="166"/>
      <c r="AA120" s="166" t="s">
        <v>40</v>
      </c>
      <c r="AB120" s="166"/>
      <c r="AC120" s="168" t="s">
        <v>40</v>
      </c>
      <c r="AD120" s="168"/>
      <c r="AE120" s="169" t="s">
        <v>40</v>
      </c>
      <c r="AF120" s="169"/>
      <c r="AG120" s="5" t="s">
        <v>40</v>
      </c>
      <c r="AH120" s="5"/>
      <c r="AI120" s="161" t="s">
        <v>40</v>
      </c>
      <c r="AJ120" s="161"/>
      <c r="AK120" s="162" t="s">
        <v>40</v>
      </c>
      <c r="AL120" s="162"/>
    </row>
    <row r="121" spans="1:38" ht="12.75">
      <c r="A121" s="692" t="s">
        <v>3220</v>
      </c>
      <c r="B121" s="749" t="s">
        <v>7976</v>
      </c>
      <c r="C121" s="681">
        <v>2</v>
      </c>
      <c r="D121" s="1071" t="str">
        <f>IFERROR(VLOOKUP(O121,Cennik!$A$4:$B137, 2, FALSE()) * P121 + VLOOKUP(Q121,Cennik!$A$4:$B137, 2, FALSE()) * R121 + VLOOKUP(S121,Cennik!$A$4:$B137, 2, FALSE()) * T121 + VLOOKUP(U121,Cennik!$A$4:$B137, 2, FALSE()) * V121 + VLOOKUP(W121,Cennik!$A$4:$B137, 2, FALSE()) * X121 + VLOOKUP(Y121,Cennik!$A$4:$B137, 2, FALSE()) * Z121 + VLOOKUP(AA121,Cennik!$A$4:$B137, 2, FALSE()) * AB121 + VLOOKUP(AC121,Cennik!$A$4:$B137, 2, FALSE()) * AD121 + VLOOKUP(AE121,Cennik!$A$4:$B137, 2, FALSE()) * AF121 + VLOOKUP(AG121,Cennik!$A$4:$B137, 2, FALSE()) * AH121 + VLOOKUP(AI121,Cennik!$A$4:$B137, 2, FALSE()) * AJ121 + VLOOKUP(AK121,Cennik!$A$4:$B137, 2, FALSE()) * AL121,"Brak wartości")</f>
        <v>Brak wartości</v>
      </c>
      <c r="E121" s="1066" t="str">
        <f>IFERROR(VLOOKUP(O121,Cennik!$A$4:$B137, 2, FALSE()) * P121 + VLOOKUP(Q121,Cennik!$A$4:$B137, 2, FALSE()) * R121 + VLOOKUP(S121,Cennik!$A$4:$B137, 2, FALSE()) * T121 + VLOOKUP(U121,Cennik!$A$4:$B137, 2, FALSE()) * V121 + VLOOKUP(W121,Cennik!$A$4:$B137, 2, FALSE()) * X121 + VLOOKUP(Y121,Cennik!$A$4:$B137, 2, FALSE()) * Z121 + VLOOKUP(AA121,Cennik!$A$4:$B137, 2, FALSE()) * AB121 + VLOOKUP(AC121,Cennik!$A$4:$B137, 2, FALSE()) * AD121 + VLOOKUP(AE121,Cennik!$A$4:$B137, 2, FALSE()) * AF121 + VLOOKUP(AG121,Cennik!$A$4:$B137, 2, FALSE()) * AH121 + VLOOKUP(AI121,Cennik!$A$4:$B137, 2, FALSE()) * AJ121 + VLOOKUP(AK121,Cennik!$A$4:$B137, 2, FALSE()) * AL121 + VLOOKUP("Stamina",Cennik!$A$4:$B137,2,FALSE()) * K121,"Brak wartości")</f>
        <v>Brak wartości</v>
      </c>
      <c r="F121" s="89" t="s">
        <v>7977</v>
      </c>
      <c r="G121" s="680" t="s">
        <v>4546</v>
      </c>
      <c r="H121" s="680"/>
      <c r="I121" s="680">
        <v>1</v>
      </c>
      <c r="J121" s="18">
        <v>5</v>
      </c>
      <c r="K121" s="5">
        <v>30</v>
      </c>
      <c r="L121" s="5">
        <v>0</v>
      </c>
      <c r="M121" s="5">
        <v>0.1</v>
      </c>
      <c r="N121" s="1067" t="s">
        <v>12708</v>
      </c>
      <c r="O121" s="161" t="s">
        <v>8163</v>
      </c>
      <c r="P121" s="161">
        <v>1</v>
      </c>
      <c r="Q121" s="162" t="s">
        <v>8131</v>
      </c>
      <c r="R121" s="162">
        <v>2</v>
      </c>
      <c r="S121" s="163" t="s">
        <v>437</v>
      </c>
      <c r="T121" s="163">
        <v>6</v>
      </c>
      <c r="U121" s="164" t="s">
        <v>683</v>
      </c>
      <c r="V121" s="164">
        <v>1</v>
      </c>
      <c r="W121" s="164" t="s">
        <v>425</v>
      </c>
      <c r="X121" s="165">
        <v>1</v>
      </c>
      <c r="Y121" s="166" t="s">
        <v>40</v>
      </c>
      <c r="Z121" s="166"/>
      <c r="AA121" s="166" t="s">
        <v>40</v>
      </c>
      <c r="AB121" s="166"/>
      <c r="AC121" s="168" t="s">
        <v>40</v>
      </c>
      <c r="AD121" s="168"/>
      <c r="AE121" s="169" t="s">
        <v>40</v>
      </c>
      <c r="AF121" s="169"/>
      <c r="AG121" s="5" t="s">
        <v>40</v>
      </c>
      <c r="AH121" s="5"/>
      <c r="AI121" s="161" t="s">
        <v>40</v>
      </c>
      <c r="AJ121" s="161"/>
      <c r="AK121" s="162" t="s">
        <v>40</v>
      </c>
      <c r="AL121" s="162"/>
    </row>
    <row r="122" spans="1:38" ht="12.75">
      <c r="A122" s="692" t="s">
        <v>3220</v>
      </c>
      <c r="B122" s="749" t="s">
        <v>7979</v>
      </c>
      <c r="C122" s="681">
        <v>2</v>
      </c>
      <c r="D122" s="1071" t="str">
        <f>IFERROR(VLOOKUP(O122,Cennik!$A$4:$B137, 2, FALSE()) * P122 + VLOOKUP(Q122,Cennik!$A$4:$B137, 2, FALSE()) * R122 + VLOOKUP(S122,Cennik!$A$4:$B137, 2, FALSE()) * T122 + VLOOKUP(U122,Cennik!$A$4:$B137, 2, FALSE()) * V122 + VLOOKUP(W122,Cennik!$A$4:$B137, 2, FALSE()) * X122 + VLOOKUP(Y122,Cennik!$A$4:$B137, 2, FALSE()) * Z122 + VLOOKUP(AA122,Cennik!$A$4:$B137, 2, FALSE()) * AB122 + VLOOKUP(AC122,Cennik!$A$4:$B137, 2, FALSE()) * AD122 + VLOOKUP(AE122,Cennik!$A$4:$B137, 2, FALSE()) * AF122 + VLOOKUP(AG122,Cennik!$A$4:$B137, 2, FALSE()) * AH122 + VLOOKUP(AI122,Cennik!$A$4:$B137, 2, FALSE()) * AJ122 + VLOOKUP(AK122,Cennik!$A$4:$B137, 2, FALSE()) * AL122,"Brak wartości")</f>
        <v>Brak wartości</v>
      </c>
      <c r="E122" s="1066" t="str">
        <f>IFERROR(VLOOKUP(O122,Cennik!$A$4:$B137, 2, FALSE()) * P122 + VLOOKUP(Q122,Cennik!$A$4:$B137, 2, FALSE()) * R122 + VLOOKUP(S122,Cennik!$A$4:$B137, 2, FALSE()) * T122 + VLOOKUP(U122,Cennik!$A$4:$B137, 2, FALSE()) * V122 + VLOOKUP(W122,Cennik!$A$4:$B137, 2, FALSE()) * X122 + VLOOKUP(Y122,Cennik!$A$4:$B137, 2, FALSE()) * Z122 + VLOOKUP(AA122,Cennik!$A$4:$B137, 2, FALSE()) * AB122 + VLOOKUP(AC122,Cennik!$A$4:$B137, 2, FALSE()) * AD122 + VLOOKUP(AE122,Cennik!$A$4:$B137, 2, FALSE()) * AF122 + VLOOKUP(AG122,Cennik!$A$4:$B137, 2, FALSE()) * AH122 + VLOOKUP(AI122,Cennik!$A$4:$B137, 2, FALSE()) * AJ122 + VLOOKUP(AK122,Cennik!$A$4:$B137, 2, FALSE()) * AL122 + VLOOKUP("Stamina",Cennik!$A$4:$B137,2,FALSE()) * K122,"Brak wartości")</f>
        <v>Brak wartości</v>
      </c>
      <c r="F122" s="89" t="s">
        <v>7949</v>
      </c>
      <c r="G122" s="680" t="s">
        <v>4546</v>
      </c>
      <c r="H122" s="680"/>
      <c r="I122" s="680">
        <v>1</v>
      </c>
      <c r="J122" s="18">
        <v>5</v>
      </c>
      <c r="K122" s="5">
        <v>30</v>
      </c>
      <c r="L122" s="5">
        <v>0</v>
      </c>
      <c r="M122" s="5">
        <v>0.1</v>
      </c>
      <c r="N122" s="1067" t="s">
        <v>12708</v>
      </c>
      <c r="O122" s="161" t="s">
        <v>8163</v>
      </c>
      <c r="P122" s="161">
        <v>1</v>
      </c>
      <c r="Q122" s="162" t="s">
        <v>8131</v>
      </c>
      <c r="R122" s="162">
        <v>2</v>
      </c>
      <c r="S122" s="163" t="s">
        <v>437</v>
      </c>
      <c r="T122" s="163">
        <v>6</v>
      </c>
      <c r="U122" s="164" t="s">
        <v>683</v>
      </c>
      <c r="V122" s="164">
        <v>1</v>
      </c>
      <c r="W122" s="164" t="s">
        <v>11884</v>
      </c>
      <c r="X122" s="165">
        <v>1</v>
      </c>
      <c r="Y122" s="166" t="s">
        <v>40</v>
      </c>
      <c r="Z122" s="166"/>
      <c r="AA122" s="166" t="s">
        <v>40</v>
      </c>
      <c r="AB122" s="166"/>
      <c r="AC122" s="168" t="s">
        <v>40</v>
      </c>
      <c r="AD122" s="168"/>
      <c r="AE122" s="169" t="s">
        <v>40</v>
      </c>
      <c r="AF122" s="169"/>
      <c r="AG122" s="5" t="s">
        <v>40</v>
      </c>
      <c r="AH122" s="5"/>
      <c r="AI122" s="161" t="s">
        <v>40</v>
      </c>
      <c r="AJ122" s="161"/>
      <c r="AK122" s="162" t="s">
        <v>40</v>
      </c>
      <c r="AL122" s="162"/>
    </row>
    <row r="123" spans="1:38" ht="12.75">
      <c r="A123" s="692" t="s">
        <v>3220</v>
      </c>
      <c r="B123" s="749" t="s">
        <v>7983</v>
      </c>
      <c r="C123" s="681">
        <v>2</v>
      </c>
      <c r="D123" s="1071" t="str">
        <f>IFERROR(VLOOKUP(O123,Cennik!$A$4:$B137, 2, FALSE()) * P123 + VLOOKUP(Q123,Cennik!$A$4:$B137, 2, FALSE()) * R123 + VLOOKUP(S123,Cennik!$A$4:$B137, 2, FALSE()) * T123 + VLOOKUP(U123,Cennik!$A$4:$B137, 2, FALSE()) * V123 + VLOOKUP(W123,Cennik!$A$4:$B137, 2, FALSE()) * X123 + VLOOKUP(Y123,Cennik!$A$4:$B137, 2, FALSE()) * Z123 + VLOOKUP(AA123,Cennik!$A$4:$B137, 2, FALSE()) * AB123 + VLOOKUP(AC123,Cennik!$A$4:$B137, 2, FALSE()) * AD123 + VLOOKUP(AE123,Cennik!$A$4:$B137, 2, FALSE()) * AF123 + VLOOKUP(AG123,Cennik!$A$4:$B137, 2, FALSE()) * AH123 + VLOOKUP(AI123,Cennik!$A$4:$B137, 2, FALSE()) * AJ123 + VLOOKUP(AK123,Cennik!$A$4:$B137, 2, FALSE()) * AL123,"Brak wartości")</f>
        <v>Brak wartości</v>
      </c>
      <c r="E123" s="1066" t="str">
        <f>IFERROR(VLOOKUP(O123,Cennik!$A$4:$B137, 2, FALSE()) * P123 + VLOOKUP(Q123,Cennik!$A$4:$B137, 2, FALSE()) * R123 + VLOOKUP(S123,Cennik!$A$4:$B137, 2, FALSE()) * T123 + VLOOKUP(U123,Cennik!$A$4:$B137, 2, FALSE()) * V123 + VLOOKUP(W123,Cennik!$A$4:$B137, 2, FALSE()) * X123 + VLOOKUP(Y123,Cennik!$A$4:$B137, 2, FALSE()) * Z123 + VLOOKUP(AA123,Cennik!$A$4:$B137, 2, FALSE()) * AB123 + VLOOKUP(AC123,Cennik!$A$4:$B137, 2, FALSE()) * AD123 + VLOOKUP(AE123,Cennik!$A$4:$B137, 2, FALSE()) * AF123 + VLOOKUP(AG123,Cennik!$A$4:$B137, 2, FALSE()) * AH123 + VLOOKUP(AI123,Cennik!$A$4:$B137, 2, FALSE()) * AJ123 + VLOOKUP(AK123,Cennik!$A$4:$B137, 2, FALSE()) * AL123 + VLOOKUP("Stamina",Cennik!$A$4:$B137,2,FALSE()) * K123,"Brak wartości")</f>
        <v>Brak wartości</v>
      </c>
      <c r="F123" s="89" t="s">
        <v>7984</v>
      </c>
      <c r="G123" s="680" t="s">
        <v>4546</v>
      </c>
      <c r="H123" s="680"/>
      <c r="I123" s="680">
        <v>1</v>
      </c>
      <c r="J123" s="18">
        <v>5</v>
      </c>
      <c r="K123" s="5">
        <v>30</v>
      </c>
      <c r="L123" s="5">
        <v>0</v>
      </c>
      <c r="M123" s="5">
        <v>0.1</v>
      </c>
      <c r="N123" s="1067" t="s">
        <v>12708</v>
      </c>
      <c r="O123" s="161" t="s">
        <v>8163</v>
      </c>
      <c r="P123" s="161">
        <v>1</v>
      </c>
      <c r="Q123" s="162" t="s">
        <v>8131</v>
      </c>
      <c r="R123" s="162">
        <v>2</v>
      </c>
      <c r="S123" s="163" t="s">
        <v>437</v>
      </c>
      <c r="T123" s="163">
        <v>6</v>
      </c>
      <c r="U123" s="164" t="s">
        <v>683</v>
      </c>
      <c r="V123" s="164">
        <v>1</v>
      </c>
      <c r="W123" s="164" t="s">
        <v>416</v>
      </c>
      <c r="X123" s="165">
        <v>1</v>
      </c>
      <c r="Y123" s="166" t="s">
        <v>40</v>
      </c>
      <c r="Z123" s="166"/>
      <c r="AA123" s="166" t="s">
        <v>40</v>
      </c>
      <c r="AB123" s="166"/>
      <c r="AC123" s="168" t="s">
        <v>40</v>
      </c>
      <c r="AD123" s="168"/>
      <c r="AE123" s="169" t="s">
        <v>40</v>
      </c>
      <c r="AF123" s="169"/>
      <c r="AG123" s="5" t="s">
        <v>40</v>
      </c>
      <c r="AH123" s="5"/>
      <c r="AI123" s="161" t="s">
        <v>40</v>
      </c>
      <c r="AJ123" s="161"/>
      <c r="AK123" s="162" t="s">
        <v>40</v>
      </c>
      <c r="AL123" s="162"/>
    </row>
    <row r="124" spans="1:38" ht="12.75">
      <c r="A124" s="692" t="s">
        <v>3220</v>
      </c>
      <c r="B124" s="749" t="s">
        <v>7988</v>
      </c>
      <c r="C124" s="681">
        <v>2</v>
      </c>
      <c r="D124" s="1071" t="str">
        <f>IFERROR(VLOOKUP(O124,Cennik!$A$4:$B137, 2, FALSE()) * P124 + VLOOKUP(Q124,Cennik!$A$4:$B137, 2, FALSE()) * R124 + VLOOKUP(S124,Cennik!$A$4:$B137, 2, FALSE()) * T124 + VLOOKUP(U124,Cennik!$A$4:$B137, 2, FALSE()) * V124 + VLOOKUP(W124,Cennik!$A$4:$B137, 2, FALSE()) * X124 + VLOOKUP(Y124,Cennik!$A$4:$B137, 2, FALSE()) * Z124 + VLOOKUP(AA124,Cennik!$A$4:$B137, 2, FALSE()) * AB124 + VLOOKUP(AC124,Cennik!$A$4:$B137, 2, FALSE()) * AD124 + VLOOKUP(AE124,Cennik!$A$4:$B137, 2, FALSE()) * AF124 + VLOOKUP(AG124,Cennik!$A$4:$B137, 2, FALSE()) * AH124 + VLOOKUP(AI124,Cennik!$A$4:$B137, 2, FALSE()) * AJ124 + VLOOKUP(AK124,Cennik!$A$4:$B137, 2, FALSE()) * AL124,"Brak wartości")</f>
        <v>Brak wartości</v>
      </c>
      <c r="E124" s="1066" t="str">
        <f>IFERROR(VLOOKUP(O124,Cennik!$A$4:$B137, 2, FALSE()) * P124 + VLOOKUP(Q124,Cennik!$A$4:$B137, 2, FALSE()) * R124 + VLOOKUP(S124,Cennik!$A$4:$B137, 2, FALSE()) * T124 + VLOOKUP(U124,Cennik!$A$4:$B137, 2, FALSE()) * V124 + VLOOKUP(W124,Cennik!$A$4:$B137, 2, FALSE()) * X124 + VLOOKUP(Y124,Cennik!$A$4:$B137, 2, FALSE()) * Z124 + VLOOKUP(AA124,Cennik!$A$4:$B137, 2, FALSE()) * AB124 + VLOOKUP(AC124,Cennik!$A$4:$B137, 2, FALSE()) * AD124 + VLOOKUP(AE124,Cennik!$A$4:$B137, 2, FALSE()) * AF124 + VLOOKUP(AG124,Cennik!$A$4:$B137, 2, FALSE()) * AH124 + VLOOKUP(AI124,Cennik!$A$4:$B137, 2, FALSE()) * AJ124 + VLOOKUP(AK124,Cennik!$A$4:$B137, 2, FALSE()) * AL124 + VLOOKUP("Stamina",Cennik!$A$4:$B137,2,FALSE()) * K124,"Brak wartości")</f>
        <v>Brak wartości</v>
      </c>
      <c r="F124" s="89" t="s">
        <v>7989</v>
      </c>
      <c r="G124" s="680" t="s">
        <v>4546</v>
      </c>
      <c r="H124" s="680"/>
      <c r="I124" s="680">
        <v>1</v>
      </c>
      <c r="J124" s="18">
        <v>5</v>
      </c>
      <c r="K124" s="5">
        <v>30</v>
      </c>
      <c r="L124" s="5">
        <v>0</v>
      </c>
      <c r="M124" s="5">
        <v>0.1</v>
      </c>
      <c r="N124" s="1067" t="s">
        <v>12708</v>
      </c>
      <c r="O124" s="161" t="s">
        <v>8163</v>
      </c>
      <c r="P124" s="161">
        <v>1</v>
      </c>
      <c r="Q124" s="162" t="s">
        <v>8131</v>
      </c>
      <c r="R124" s="162">
        <v>2</v>
      </c>
      <c r="S124" s="163" t="s">
        <v>437</v>
      </c>
      <c r="T124" s="163">
        <v>6</v>
      </c>
      <c r="U124" s="164" t="s">
        <v>683</v>
      </c>
      <c r="V124" s="164">
        <v>1</v>
      </c>
      <c r="W124" s="164" t="s">
        <v>425</v>
      </c>
      <c r="X124" s="165">
        <v>1</v>
      </c>
      <c r="Y124" s="166" t="s">
        <v>40</v>
      </c>
      <c r="Z124" s="166"/>
      <c r="AA124" s="166" t="s">
        <v>40</v>
      </c>
      <c r="AB124" s="166"/>
      <c r="AC124" s="168" t="s">
        <v>40</v>
      </c>
      <c r="AD124" s="168"/>
      <c r="AE124" s="169" t="s">
        <v>40</v>
      </c>
      <c r="AF124" s="169"/>
      <c r="AG124" s="5" t="s">
        <v>40</v>
      </c>
      <c r="AH124" s="5"/>
      <c r="AI124" s="161" t="s">
        <v>40</v>
      </c>
      <c r="AJ124" s="161"/>
      <c r="AK124" s="162" t="s">
        <v>40</v>
      </c>
      <c r="AL124" s="162"/>
    </row>
    <row r="125" spans="1:38" ht="12.75">
      <c r="A125" s="692" t="s">
        <v>3220</v>
      </c>
      <c r="B125" s="749" t="s">
        <v>7993</v>
      </c>
      <c r="C125" s="681">
        <v>2</v>
      </c>
      <c r="D125" s="1071" t="str">
        <f>IFERROR(VLOOKUP(O125,Cennik!$A$4:$B137, 2, FALSE()) * P125 + VLOOKUP(Q125,Cennik!$A$4:$B137, 2, FALSE()) * R125 + VLOOKUP(S125,Cennik!$A$4:$B137, 2, FALSE()) * T125 + VLOOKUP(U125,Cennik!$A$4:$B137, 2, FALSE()) * V125 + VLOOKUP(W125,Cennik!$A$4:$B137, 2, FALSE()) * X125 + VLOOKUP(Y125,Cennik!$A$4:$B137, 2, FALSE()) * Z125 + VLOOKUP(AA125,Cennik!$A$4:$B137, 2, FALSE()) * AB125 + VLOOKUP(AC125,Cennik!$A$4:$B137, 2, FALSE()) * AD125 + VLOOKUP(AE125,Cennik!$A$4:$B137, 2, FALSE()) * AF125 + VLOOKUP(AG125,Cennik!$A$4:$B137, 2, FALSE()) * AH125 + VLOOKUP(AI125,Cennik!$A$4:$B137, 2, FALSE()) * AJ125 + VLOOKUP(AK125,Cennik!$A$4:$B137, 2, FALSE()) * AL125,"Brak wartości")</f>
        <v>Brak wartości</v>
      </c>
      <c r="E125" s="1066" t="str">
        <f>IFERROR(VLOOKUP(O125,Cennik!$A$4:$B137, 2, FALSE()) * P125 + VLOOKUP(Q125,Cennik!$A$4:$B137, 2, FALSE()) * R125 + VLOOKUP(S125,Cennik!$A$4:$B137, 2, FALSE()) * T125 + VLOOKUP(U125,Cennik!$A$4:$B137, 2, FALSE()) * V125 + VLOOKUP(W125,Cennik!$A$4:$B137, 2, FALSE()) * X125 + VLOOKUP(Y125,Cennik!$A$4:$B137, 2, FALSE()) * Z125 + VLOOKUP(AA125,Cennik!$A$4:$B137, 2, FALSE()) * AB125 + VLOOKUP(AC125,Cennik!$A$4:$B137, 2, FALSE()) * AD125 + VLOOKUP(AE125,Cennik!$A$4:$B137, 2, FALSE()) * AF125 + VLOOKUP(AG125,Cennik!$A$4:$B137, 2, FALSE()) * AH125 + VLOOKUP(AI125,Cennik!$A$4:$B137, 2, FALSE()) * AJ125 + VLOOKUP(AK125,Cennik!$A$4:$B137, 2, FALSE()) * AL125 + VLOOKUP("Stamina",Cennik!$A$4:$B137,2,FALSE()) * K125,"Brak wartości")</f>
        <v>Brak wartości</v>
      </c>
      <c r="F125" s="89" t="s">
        <v>7959</v>
      </c>
      <c r="G125" s="680" t="s">
        <v>4546</v>
      </c>
      <c r="H125" s="680"/>
      <c r="I125" s="680">
        <v>1</v>
      </c>
      <c r="J125" s="18">
        <v>5</v>
      </c>
      <c r="K125" s="5">
        <v>30</v>
      </c>
      <c r="L125" s="5">
        <v>0</v>
      </c>
      <c r="M125" s="5">
        <v>0.1</v>
      </c>
      <c r="N125" s="1067" t="s">
        <v>12708</v>
      </c>
      <c r="O125" s="161" t="s">
        <v>8163</v>
      </c>
      <c r="P125" s="161">
        <v>1</v>
      </c>
      <c r="Q125" s="162" t="s">
        <v>8131</v>
      </c>
      <c r="R125" s="162">
        <v>2</v>
      </c>
      <c r="S125" s="163" t="s">
        <v>437</v>
      </c>
      <c r="T125" s="163">
        <v>6</v>
      </c>
      <c r="U125" s="164" t="s">
        <v>683</v>
      </c>
      <c r="V125" s="164">
        <v>1</v>
      </c>
      <c r="W125" s="164" t="s">
        <v>11884</v>
      </c>
      <c r="X125" s="165">
        <v>1</v>
      </c>
      <c r="Y125" s="166" t="s">
        <v>40</v>
      </c>
      <c r="Z125" s="166"/>
      <c r="AA125" s="166" t="s">
        <v>40</v>
      </c>
      <c r="AB125" s="166"/>
      <c r="AC125" s="168" t="s">
        <v>40</v>
      </c>
      <c r="AD125" s="168"/>
      <c r="AE125" s="169" t="s">
        <v>40</v>
      </c>
      <c r="AF125" s="169"/>
      <c r="AG125" s="5" t="s">
        <v>40</v>
      </c>
      <c r="AH125" s="5"/>
      <c r="AI125" s="161" t="s">
        <v>40</v>
      </c>
      <c r="AJ125" s="161"/>
      <c r="AK125" s="162" t="s">
        <v>40</v>
      </c>
      <c r="AL125" s="162"/>
    </row>
    <row r="126" spans="1:38" ht="12.75">
      <c r="A126" s="692" t="s">
        <v>3220</v>
      </c>
      <c r="B126" s="749" t="s">
        <v>7997</v>
      </c>
      <c r="C126" s="681">
        <v>2</v>
      </c>
      <c r="D126" s="1071" t="str">
        <f>IFERROR(VLOOKUP(O126,Cennik!$A$4:$B137, 2, FALSE()) * P126 + VLOOKUP(Q126,Cennik!$A$4:$B137, 2, FALSE()) * R126 + VLOOKUP(S126,Cennik!$A$4:$B137, 2, FALSE()) * T126 + VLOOKUP(U126,Cennik!$A$4:$B137, 2, FALSE()) * V126 + VLOOKUP(W126,Cennik!$A$4:$B137, 2, FALSE()) * X126 + VLOOKUP(Y126,Cennik!$A$4:$B137, 2, FALSE()) * Z126 + VLOOKUP(AA126,Cennik!$A$4:$B137, 2, FALSE()) * AB126 + VLOOKUP(AC126,Cennik!$A$4:$B137, 2, FALSE()) * AD126 + VLOOKUP(AE126,Cennik!$A$4:$B137, 2, FALSE()) * AF126 + VLOOKUP(AG126,Cennik!$A$4:$B137, 2, FALSE()) * AH126 + VLOOKUP(AI126,Cennik!$A$4:$B137, 2, FALSE()) * AJ126 + VLOOKUP(AK126,Cennik!$A$4:$B137, 2, FALSE()) * AL126,"Brak wartości")</f>
        <v>Brak wartości</v>
      </c>
      <c r="E126" s="1066" t="str">
        <f>IFERROR(VLOOKUP(O126,Cennik!$A$4:$B137, 2, FALSE()) * P126 + VLOOKUP(Q126,Cennik!$A$4:$B137, 2, FALSE()) * R126 + VLOOKUP(S126,Cennik!$A$4:$B137, 2, FALSE()) * T126 + VLOOKUP(U126,Cennik!$A$4:$B137, 2, FALSE()) * V126 + VLOOKUP(W126,Cennik!$A$4:$B137, 2, FALSE()) * X126 + VLOOKUP(Y126,Cennik!$A$4:$B137, 2, FALSE()) * Z126 + VLOOKUP(AA126,Cennik!$A$4:$B137, 2, FALSE()) * AB126 + VLOOKUP(AC126,Cennik!$A$4:$B137, 2, FALSE()) * AD126 + VLOOKUP(AE126,Cennik!$A$4:$B137, 2, FALSE()) * AF126 + VLOOKUP(AG126,Cennik!$A$4:$B137, 2, FALSE()) * AH126 + VLOOKUP(AI126,Cennik!$A$4:$B137, 2, FALSE()) * AJ126 + VLOOKUP(AK126,Cennik!$A$4:$B137, 2, FALSE()) * AL126 + VLOOKUP("Stamina",Cennik!$A$4:$B137,2,FALSE()) * K126,"Brak wartości")</f>
        <v>Brak wartości</v>
      </c>
      <c r="F126" s="89" t="s">
        <v>7964</v>
      </c>
      <c r="G126" s="680" t="s">
        <v>4546</v>
      </c>
      <c r="H126" s="680"/>
      <c r="I126" s="680">
        <v>1</v>
      </c>
      <c r="J126" s="18">
        <v>5</v>
      </c>
      <c r="K126" s="5">
        <v>30</v>
      </c>
      <c r="L126" s="5">
        <v>0</v>
      </c>
      <c r="M126" s="5">
        <v>0.1</v>
      </c>
      <c r="N126" s="1067" t="s">
        <v>12708</v>
      </c>
      <c r="O126" s="161" t="s">
        <v>8163</v>
      </c>
      <c r="P126" s="161">
        <v>1</v>
      </c>
      <c r="Q126" s="162" t="s">
        <v>8131</v>
      </c>
      <c r="R126" s="162">
        <v>2</v>
      </c>
      <c r="S126" s="163" t="s">
        <v>437</v>
      </c>
      <c r="T126" s="163">
        <v>6</v>
      </c>
      <c r="U126" s="164" t="s">
        <v>683</v>
      </c>
      <c r="V126" s="164">
        <v>1</v>
      </c>
      <c r="W126" s="164" t="s">
        <v>416</v>
      </c>
      <c r="X126" s="165">
        <v>1</v>
      </c>
      <c r="Y126" s="166" t="s">
        <v>40</v>
      </c>
      <c r="Z126" s="166"/>
      <c r="AA126" s="166" t="s">
        <v>40</v>
      </c>
      <c r="AB126" s="166"/>
      <c r="AC126" s="168" t="s">
        <v>40</v>
      </c>
      <c r="AD126" s="168"/>
      <c r="AE126" s="169" t="s">
        <v>40</v>
      </c>
      <c r="AF126" s="169"/>
      <c r="AG126" s="5" t="s">
        <v>40</v>
      </c>
      <c r="AH126" s="5"/>
      <c r="AI126" s="161" t="s">
        <v>40</v>
      </c>
      <c r="AJ126" s="161"/>
      <c r="AK126" s="162" t="s">
        <v>40</v>
      </c>
      <c r="AL126" s="162"/>
    </row>
    <row r="127" spans="1:38" ht="12.75">
      <c r="A127" s="692" t="s">
        <v>3220</v>
      </c>
      <c r="B127" s="1077" t="s">
        <v>7999</v>
      </c>
      <c r="C127" s="681">
        <v>2</v>
      </c>
      <c r="D127" s="1071" t="str">
        <f>IFERROR(VLOOKUP(O127,Cennik!$A$4:$B137, 2, FALSE()) * P127 + VLOOKUP(Q127,Cennik!$A$4:$B137, 2, FALSE()) * R127 + VLOOKUP(S127,Cennik!$A$4:$B137, 2, FALSE()) * T127 + VLOOKUP(U127,Cennik!$A$4:$B137, 2, FALSE()) * V127 + VLOOKUP(W127,Cennik!$A$4:$B137, 2, FALSE()) * X127 + VLOOKUP(Y127,Cennik!$A$4:$B137, 2, FALSE()) * Z127 + VLOOKUP(AA127,Cennik!$A$4:$B137, 2, FALSE()) * AB127 + VLOOKUP(AC127,Cennik!$A$4:$B137, 2, FALSE()) * AD127 + VLOOKUP(AE127,Cennik!$A$4:$B137, 2, FALSE()) * AF127 + VLOOKUP(AG127,Cennik!$A$4:$B137, 2, FALSE()) * AH127 + VLOOKUP(AI127,Cennik!$A$4:$B137, 2, FALSE()) * AJ127 + VLOOKUP(AK127,Cennik!$A$4:$B137, 2, FALSE()) * AL127,"Brak wartości")</f>
        <v>Brak wartości</v>
      </c>
      <c r="E127" s="1066" t="str">
        <f>IFERROR(VLOOKUP(O127,Cennik!$A$4:$B137, 2, FALSE()) * P127 + VLOOKUP(Q127,Cennik!$A$4:$B137, 2, FALSE()) * R127 + VLOOKUP(S127,Cennik!$A$4:$B137, 2, FALSE()) * T127 + VLOOKUP(U127,Cennik!$A$4:$B137, 2, FALSE()) * V127 + VLOOKUP(W127,Cennik!$A$4:$B137, 2, FALSE()) * X127 + VLOOKUP(Y127,Cennik!$A$4:$B137, 2, FALSE()) * Z127 + VLOOKUP(AA127,Cennik!$A$4:$B137, 2, FALSE()) * AB127 + VLOOKUP(AC127,Cennik!$A$4:$B137, 2, FALSE()) * AD127 + VLOOKUP(AE127,Cennik!$A$4:$B137, 2, FALSE()) * AF127 + VLOOKUP(AG127,Cennik!$A$4:$B137, 2, FALSE()) * AH127 + VLOOKUP(AI127,Cennik!$A$4:$B137, 2, FALSE()) * AJ127 + VLOOKUP(AK127,Cennik!$A$4:$B137, 2, FALSE()) * AL127 + VLOOKUP("Stamina",Cennik!$A$4:$B137,2,FALSE()) * K127,"Brak wartości")</f>
        <v>Brak wartości</v>
      </c>
      <c r="F127" s="89" t="s">
        <v>7959</v>
      </c>
      <c r="G127" s="680" t="s">
        <v>4546</v>
      </c>
      <c r="H127" s="680"/>
      <c r="I127" s="680">
        <v>1</v>
      </c>
      <c r="J127" s="18">
        <v>5</v>
      </c>
      <c r="K127" s="5">
        <v>30</v>
      </c>
      <c r="L127" s="5">
        <v>0</v>
      </c>
      <c r="M127" s="5">
        <v>0.1</v>
      </c>
      <c r="N127" s="1067" t="s">
        <v>12708</v>
      </c>
      <c r="O127" s="161" t="s">
        <v>8163</v>
      </c>
      <c r="P127" s="161">
        <v>1</v>
      </c>
      <c r="Q127" s="162" t="s">
        <v>8131</v>
      </c>
      <c r="R127" s="162">
        <v>2</v>
      </c>
      <c r="S127" s="163" t="s">
        <v>437</v>
      </c>
      <c r="T127" s="163">
        <v>6</v>
      </c>
      <c r="U127" s="164" t="s">
        <v>683</v>
      </c>
      <c r="V127" s="164">
        <v>2</v>
      </c>
      <c r="W127" s="164" t="s">
        <v>425</v>
      </c>
      <c r="X127" s="165">
        <v>2</v>
      </c>
      <c r="Y127" s="166" t="s">
        <v>40</v>
      </c>
      <c r="Z127" s="166"/>
      <c r="AA127" s="166" t="s">
        <v>40</v>
      </c>
      <c r="AB127" s="166"/>
      <c r="AC127" s="168" t="s">
        <v>40</v>
      </c>
      <c r="AD127" s="168"/>
      <c r="AE127" s="169" t="s">
        <v>40</v>
      </c>
      <c r="AF127" s="169"/>
      <c r="AG127" s="5" t="s">
        <v>40</v>
      </c>
      <c r="AH127" s="5"/>
      <c r="AI127" s="161" t="s">
        <v>40</v>
      </c>
      <c r="AJ127" s="161"/>
      <c r="AK127" s="162" t="s">
        <v>40</v>
      </c>
      <c r="AL127" s="162"/>
    </row>
    <row r="128" spans="1:38" ht="12.75">
      <c r="A128" s="692" t="s">
        <v>3220</v>
      </c>
      <c r="B128" s="1078" t="s">
        <v>8003</v>
      </c>
      <c r="C128" s="681">
        <v>3</v>
      </c>
      <c r="D128" s="1071" t="str">
        <f>IFERROR(VLOOKUP(O128,Cennik!$A$4:$B137, 2, FALSE()) * P128 + VLOOKUP(Q128,Cennik!$A$4:$B137, 2, FALSE()) * R128 + VLOOKUP(S128,Cennik!$A$4:$B137, 2, FALSE()) * T128 + VLOOKUP(U128,Cennik!$A$4:$B137, 2, FALSE()) * V128 + VLOOKUP(W128,Cennik!$A$4:$B137, 2, FALSE()) * X128 + VLOOKUP(Y128,Cennik!$A$4:$B137, 2, FALSE()) * Z128 + VLOOKUP(AA128,Cennik!$A$4:$B137, 2, FALSE()) * AB128 + VLOOKUP(AC128,Cennik!$A$4:$B137, 2, FALSE()) * AD128 + VLOOKUP(AE128,Cennik!$A$4:$B137, 2, FALSE()) * AF128 + VLOOKUP(AG128,Cennik!$A$4:$B137, 2, FALSE()) * AH128 + VLOOKUP(AI128,Cennik!$A$4:$B137, 2, FALSE()) * AJ128 + VLOOKUP(AK128,Cennik!$A$4:$B137, 2, FALSE()) * AL128,"Brak wartości")</f>
        <v>Brak wartości</v>
      </c>
      <c r="E128" s="1066" t="str">
        <f>IFERROR(VLOOKUP(O128,Cennik!$A$4:$B137, 2, FALSE()) * P128 + VLOOKUP(Q128,Cennik!$A$4:$B137, 2, FALSE()) * R128 + VLOOKUP(S128,Cennik!$A$4:$B137, 2, FALSE()) * T128 + VLOOKUP(U128,Cennik!$A$4:$B137, 2, FALSE()) * V128 + VLOOKUP(W128,Cennik!$A$4:$B137, 2, FALSE()) * X128 + VLOOKUP(Y128,Cennik!$A$4:$B137, 2, FALSE()) * Z128 + VLOOKUP(AA128,Cennik!$A$4:$B137, 2, FALSE()) * AB128 + VLOOKUP(AC128,Cennik!$A$4:$B137, 2, FALSE()) * AD128 + VLOOKUP(AE128,Cennik!$A$4:$B137, 2, FALSE()) * AF128 + VLOOKUP(AG128,Cennik!$A$4:$B137, 2, FALSE()) * AH128 + VLOOKUP(AI128,Cennik!$A$4:$B137, 2, FALSE()) * AJ128 + VLOOKUP(AK128,Cennik!$A$4:$B137, 2, FALSE()) * AL128 + VLOOKUP("Stamina",Cennik!$A$4:$B137,2,FALSE()) * K128,"Brak wartości")</f>
        <v>Brak wartości</v>
      </c>
      <c r="F128" s="89" t="s">
        <v>8004</v>
      </c>
      <c r="G128" s="680" t="s">
        <v>4546</v>
      </c>
      <c r="H128" s="680"/>
      <c r="I128" s="680">
        <v>1</v>
      </c>
      <c r="J128" s="18">
        <v>5</v>
      </c>
      <c r="K128" s="5">
        <v>30</v>
      </c>
      <c r="L128" s="5">
        <v>0</v>
      </c>
      <c r="M128" s="5">
        <v>0.1</v>
      </c>
      <c r="N128" s="1067" t="s">
        <v>12708</v>
      </c>
      <c r="O128" s="161" t="s">
        <v>12111</v>
      </c>
      <c r="P128" s="161">
        <v>1</v>
      </c>
      <c r="Q128" s="162" t="s">
        <v>8131</v>
      </c>
      <c r="R128" s="162">
        <v>3</v>
      </c>
      <c r="S128" s="163" t="s">
        <v>437</v>
      </c>
      <c r="T128" s="163">
        <v>10</v>
      </c>
      <c r="U128" s="164" t="s">
        <v>693</v>
      </c>
      <c r="V128" s="164">
        <v>1</v>
      </c>
      <c r="W128" s="164" t="s">
        <v>425</v>
      </c>
      <c r="X128" s="165">
        <v>1</v>
      </c>
      <c r="Y128" s="166" t="s">
        <v>40</v>
      </c>
      <c r="Z128" s="166"/>
      <c r="AA128" s="166" t="s">
        <v>40</v>
      </c>
      <c r="AB128" s="166"/>
      <c r="AC128" s="168" t="s">
        <v>40</v>
      </c>
      <c r="AD128" s="168"/>
      <c r="AE128" s="169" t="s">
        <v>40</v>
      </c>
      <c r="AF128" s="169"/>
      <c r="AG128" s="5" t="s">
        <v>40</v>
      </c>
      <c r="AH128" s="5"/>
      <c r="AI128" s="161" t="s">
        <v>40</v>
      </c>
      <c r="AJ128" s="161"/>
      <c r="AK128" s="162" t="s">
        <v>40</v>
      </c>
      <c r="AL128" s="162"/>
    </row>
    <row r="129" spans="1:38" ht="12.75">
      <c r="A129" s="692" t="s">
        <v>3220</v>
      </c>
      <c r="B129" s="1078" t="s">
        <v>8011</v>
      </c>
      <c r="C129" s="681">
        <v>3</v>
      </c>
      <c r="D129" s="1071" t="str">
        <f>IFERROR(VLOOKUP(O129,Cennik!$A$4:$B137, 2, FALSE()) * P129 + VLOOKUP(Q129,Cennik!$A$4:$B137, 2, FALSE()) * R129 + VLOOKUP(S129,Cennik!$A$4:$B137, 2, FALSE()) * T129 + VLOOKUP(U129,Cennik!$A$4:$B137, 2, FALSE()) * V129 + VLOOKUP(W129,Cennik!$A$4:$B137, 2, FALSE()) * X129 + VLOOKUP(Y129,Cennik!$A$4:$B137, 2, FALSE()) * Z129 + VLOOKUP(AA129,Cennik!$A$4:$B137, 2, FALSE()) * AB129 + VLOOKUP(AC129,Cennik!$A$4:$B137, 2, FALSE()) * AD129 + VLOOKUP(AE129,Cennik!$A$4:$B137, 2, FALSE()) * AF129 + VLOOKUP(AG129,Cennik!$A$4:$B137, 2, FALSE()) * AH129 + VLOOKUP(AI129,Cennik!$A$4:$B137, 2, FALSE()) * AJ129 + VLOOKUP(AK129,Cennik!$A$4:$B137, 2, FALSE()) * AL129,"Brak wartości")</f>
        <v>Brak wartości</v>
      </c>
      <c r="E129" s="1066" t="str">
        <f>IFERROR(VLOOKUP(O129,Cennik!$A$4:$B137, 2, FALSE()) * P129 + VLOOKUP(Q129,Cennik!$A$4:$B137, 2, FALSE()) * R129 + VLOOKUP(S129,Cennik!$A$4:$B137, 2, FALSE()) * T129 + VLOOKUP(U129,Cennik!$A$4:$B137, 2, FALSE()) * V129 + VLOOKUP(W129,Cennik!$A$4:$B137, 2, FALSE()) * X129 + VLOOKUP(Y129,Cennik!$A$4:$B137, 2, FALSE()) * Z129 + VLOOKUP(AA129,Cennik!$A$4:$B137, 2, FALSE()) * AB129 + VLOOKUP(AC129,Cennik!$A$4:$B137, 2, FALSE()) * AD129 + VLOOKUP(AE129,Cennik!$A$4:$B137, 2, FALSE()) * AF129 + VLOOKUP(AG129,Cennik!$A$4:$B137, 2, FALSE()) * AH129 + VLOOKUP(AI129,Cennik!$A$4:$B137, 2, FALSE()) * AJ129 + VLOOKUP(AK129,Cennik!$A$4:$B137, 2, FALSE()) * AL129 + VLOOKUP("Stamina",Cennik!$A$4:$B137,2,FALSE()) * K129,"Brak wartości")</f>
        <v>Brak wartości</v>
      </c>
      <c r="F129" s="89" t="s">
        <v>8012</v>
      </c>
      <c r="G129" s="680" t="s">
        <v>4546</v>
      </c>
      <c r="H129" s="680"/>
      <c r="I129" s="680">
        <v>1</v>
      </c>
      <c r="J129" s="18">
        <v>5</v>
      </c>
      <c r="K129" s="5">
        <v>30</v>
      </c>
      <c r="L129" s="5">
        <v>0</v>
      </c>
      <c r="M129" s="5">
        <v>0.1</v>
      </c>
      <c r="N129" s="1067" t="s">
        <v>12708</v>
      </c>
      <c r="O129" s="161" t="s">
        <v>12111</v>
      </c>
      <c r="P129" s="161">
        <v>1</v>
      </c>
      <c r="Q129" s="162" t="s">
        <v>8131</v>
      </c>
      <c r="R129" s="162">
        <v>3</v>
      </c>
      <c r="S129" s="163" t="s">
        <v>437</v>
      </c>
      <c r="T129" s="163">
        <v>10</v>
      </c>
      <c r="U129" s="164" t="s">
        <v>693</v>
      </c>
      <c r="V129" s="164">
        <v>1</v>
      </c>
      <c r="W129" s="164" t="s">
        <v>11884</v>
      </c>
      <c r="X129" s="165">
        <v>1</v>
      </c>
      <c r="Y129" s="166" t="s">
        <v>40</v>
      </c>
      <c r="Z129" s="166"/>
      <c r="AA129" s="166" t="s">
        <v>40</v>
      </c>
      <c r="AB129" s="166"/>
      <c r="AC129" s="168" t="s">
        <v>40</v>
      </c>
      <c r="AD129" s="168"/>
      <c r="AE129" s="169" t="s">
        <v>40</v>
      </c>
      <c r="AF129" s="169"/>
      <c r="AG129" s="5" t="s">
        <v>40</v>
      </c>
      <c r="AH129" s="5"/>
      <c r="AI129" s="161" t="s">
        <v>40</v>
      </c>
      <c r="AJ129" s="161"/>
      <c r="AK129" s="162" t="s">
        <v>40</v>
      </c>
      <c r="AL129" s="162"/>
    </row>
    <row r="130" spans="1:38" ht="12.75">
      <c r="A130" s="692" t="s">
        <v>3220</v>
      </c>
      <c r="B130" s="1078" t="s">
        <v>8016</v>
      </c>
      <c r="C130" s="681">
        <v>3</v>
      </c>
      <c r="D130" s="1071" t="str">
        <f>IFERROR(VLOOKUP(O130,Cennik!$A$4:$B137, 2, FALSE()) * P130 + VLOOKUP(Q130,Cennik!$A$4:$B137, 2, FALSE()) * R130 + VLOOKUP(S130,Cennik!$A$4:$B137, 2, FALSE()) * T130 + VLOOKUP(U130,Cennik!$A$4:$B137, 2, FALSE()) * V130 + VLOOKUP(W130,Cennik!$A$4:$B137, 2, FALSE()) * X130 + VLOOKUP(Y130,Cennik!$A$4:$B137, 2, FALSE()) * Z130 + VLOOKUP(AA130,Cennik!$A$4:$B137, 2, FALSE()) * AB130 + VLOOKUP(AC130,Cennik!$A$4:$B137, 2, FALSE()) * AD130 + VLOOKUP(AE130,Cennik!$A$4:$B137, 2, FALSE()) * AF130 + VLOOKUP(AG130,Cennik!$A$4:$B137, 2, FALSE()) * AH130 + VLOOKUP(AI130,Cennik!$A$4:$B137, 2, FALSE()) * AJ130 + VLOOKUP(AK130,Cennik!$A$4:$B137, 2, FALSE()) * AL130,"Brak wartości")</f>
        <v>Brak wartości</v>
      </c>
      <c r="E130" s="1066" t="str">
        <f>IFERROR(VLOOKUP(O130,Cennik!$A$4:$B137, 2, FALSE()) * P130 + VLOOKUP(Q130,Cennik!$A$4:$B137, 2, FALSE()) * R130 + VLOOKUP(S130,Cennik!$A$4:$B137, 2, FALSE()) * T130 + VLOOKUP(U130,Cennik!$A$4:$B137, 2, FALSE()) * V130 + VLOOKUP(W130,Cennik!$A$4:$B137, 2, FALSE()) * X130 + VLOOKUP(Y130,Cennik!$A$4:$B137, 2, FALSE()) * Z130 + VLOOKUP(AA130,Cennik!$A$4:$B137, 2, FALSE()) * AB130 + VLOOKUP(AC130,Cennik!$A$4:$B137, 2, FALSE()) * AD130 + VLOOKUP(AE130,Cennik!$A$4:$B137, 2, FALSE()) * AF130 + VLOOKUP(AG130,Cennik!$A$4:$B137, 2, FALSE()) * AH130 + VLOOKUP(AI130,Cennik!$A$4:$B137, 2, FALSE()) * AJ130 + VLOOKUP(AK130,Cennik!$A$4:$B137, 2, FALSE()) * AL130 + VLOOKUP("Stamina",Cennik!$A$4:$B137,2,FALSE()) * K130,"Brak wartości")</f>
        <v>Brak wartości</v>
      </c>
      <c r="F130" s="89" t="s">
        <v>8017</v>
      </c>
      <c r="G130" s="680" t="s">
        <v>4546</v>
      </c>
      <c r="H130" s="680"/>
      <c r="I130" s="680">
        <v>1</v>
      </c>
      <c r="J130" s="18">
        <v>5</v>
      </c>
      <c r="K130" s="5">
        <v>30</v>
      </c>
      <c r="L130" s="5">
        <v>0</v>
      </c>
      <c r="M130" s="5">
        <v>0.1</v>
      </c>
      <c r="N130" s="1067" t="s">
        <v>12708</v>
      </c>
      <c r="O130" s="161" t="s">
        <v>12111</v>
      </c>
      <c r="P130" s="161">
        <v>1</v>
      </c>
      <c r="Q130" s="162" t="s">
        <v>8131</v>
      </c>
      <c r="R130" s="162">
        <v>3</v>
      </c>
      <c r="S130" s="163" t="s">
        <v>437</v>
      </c>
      <c r="T130" s="163">
        <v>10</v>
      </c>
      <c r="U130" s="164" t="s">
        <v>693</v>
      </c>
      <c r="V130" s="164">
        <v>1</v>
      </c>
      <c r="W130" s="164" t="s">
        <v>416</v>
      </c>
      <c r="X130" s="165">
        <v>1</v>
      </c>
      <c r="Y130" s="166" t="s">
        <v>40</v>
      </c>
      <c r="Z130" s="166"/>
      <c r="AA130" s="166" t="s">
        <v>40</v>
      </c>
      <c r="AB130" s="166"/>
      <c r="AC130" s="168" t="s">
        <v>40</v>
      </c>
      <c r="AD130" s="168"/>
      <c r="AE130" s="169" t="s">
        <v>40</v>
      </c>
      <c r="AF130" s="169"/>
      <c r="AG130" s="5" t="s">
        <v>40</v>
      </c>
      <c r="AH130" s="5"/>
      <c r="AI130" s="161" t="s">
        <v>40</v>
      </c>
      <c r="AJ130" s="161"/>
      <c r="AK130" s="162" t="s">
        <v>40</v>
      </c>
      <c r="AL130" s="162"/>
    </row>
    <row r="131" spans="1:38" ht="12.75">
      <c r="A131" s="692" t="s">
        <v>3220</v>
      </c>
      <c r="B131" s="1078" t="s">
        <v>8021</v>
      </c>
      <c r="C131" s="681">
        <v>3</v>
      </c>
      <c r="D131" s="1071" t="str">
        <f>IFERROR(VLOOKUP(O131,Cennik!$A$4:$B137, 2, FALSE()) * P131 + VLOOKUP(Q131,Cennik!$A$4:$B137, 2, FALSE()) * R131 + VLOOKUP(S131,Cennik!$A$4:$B137, 2, FALSE()) * T131 + VLOOKUP(U131,Cennik!$A$4:$B137, 2, FALSE()) * V131 + VLOOKUP(W131,Cennik!$A$4:$B137, 2, FALSE()) * X131 + VLOOKUP(Y131,Cennik!$A$4:$B137, 2, FALSE()) * Z131 + VLOOKUP(AA131,Cennik!$A$4:$B137, 2, FALSE()) * AB131 + VLOOKUP(AC131,Cennik!$A$4:$B137, 2, FALSE()) * AD131 + VLOOKUP(AE131,Cennik!$A$4:$B137, 2, FALSE()) * AF131 + VLOOKUP(AG131,Cennik!$A$4:$B137, 2, FALSE()) * AH131 + VLOOKUP(AI131,Cennik!$A$4:$B137, 2, FALSE()) * AJ131 + VLOOKUP(AK131,Cennik!$A$4:$B137, 2, FALSE()) * AL131,"Brak wartości")</f>
        <v>Brak wartości</v>
      </c>
      <c r="E131" s="1066" t="str">
        <f>IFERROR(VLOOKUP(O131,Cennik!$A$4:$B137, 2, FALSE()) * P131 + VLOOKUP(Q131,Cennik!$A$4:$B137, 2, FALSE()) * R131 + VLOOKUP(S131,Cennik!$A$4:$B137, 2, FALSE()) * T131 + VLOOKUP(U131,Cennik!$A$4:$B137, 2, FALSE()) * V131 + VLOOKUP(W131,Cennik!$A$4:$B137, 2, FALSE()) * X131 + VLOOKUP(Y131,Cennik!$A$4:$B137, 2, FALSE()) * Z131 + VLOOKUP(AA131,Cennik!$A$4:$B137, 2, FALSE()) * AB131 + VLOOKUP(AC131,Cennik!$A$4:$B137, 2, FALSE()) * AD131 + VLOOKUP(AE131,Cennik!$A$4:$B137, 2, FALSE()) * AF131 + VLOOKUP(AG131,Cennik!$A$4:$B137, 2, FALSE()) * AH131 + VLOOKUP(AI131,Cennik!$A$4:$B137, 2, FALSE()) * AJ131 + VLOOKUP(AK131,Cennik!$A$4:$B137, 2, FALSE()) * AL131 + VLOOKUP("Stamina",Cennik!$A$4:$B137,2,FALSE()) * K131,"Brak wartości")</f>
        <v>Brak wartości</v>
      </c>
      <c r="F131" s="89" t="s">
        <v>8022</v>
      </c>
      <c r="G131" s="680" t="s">
        <v>4546</v>
      </c>
      <c r="H131" s="680"/>
      <c r="I131" s="680">
        <v>1</v>
      </c>
      <c r="J131" s="18">
        <v>5</v>
      </c>
      <c r="K131" s="5">
        <v>30</v>
      </c>
      <c r="L131" s="5">
        <v>0</v>
      </c>
      <c r="M131" s="5">
        <v>0.1</v>
      </c>
      <c r="N131" s="1067" t="s">
        <v>12708</v>
      </c>
      <c r="O131" s="161" t="s">
        <v>12111</v>
      </c>
      <c r="P131" s="161">
        <v>1</v>
      </c>
      <c r="Q131" s="162" t="s">
        <v>8131</v>
      </c>
      <c r="R131" s="162">
        <v>3</v>
      </c>
      <c r="S131" s="163" t="s">
        <v>437</v>
      </c>
      <c r="T131" s="163">
        <v>10</v>
      </c>
      <c r="U131" s="164" t="s">
        <v>693</v>
      </c>
      <c r="V131" s="164">
        <v>1</v>
      </c>
      <c r="W131" s="164" t="s">
        <v>425</v>
      </c>
      <c r="X131" s="165">
        <v>1</v>
      </c>
      <c r="Y131" s="166" t="s">
        <v>40</v>
      </c>
      <c r="Z131" s="166"/>
      <c r="AA131" s="166" t="s">
        <v>40</v>
      </c>
      <c r="AB131" s="166"/>
      <c r="AC131" s="168" t="s">
        <v>40</v>
      </c>
      <c r="AD131" s="168"/>
      <c r="AE131" s="169" t="s">
        <v>40</v>
      </c>
      <c r="AF131" s="169"/>
      <c r="AG131" s="5" t="s">
        <v>40</v>
      </c>
      <c r="AH131" s="5"/>
      <c r="AI131" s="161" t="s">
        <v>40</v>
      </c>
      <c r="AJ131" s="161"/>
      <c r="AK131" s="162" t="s">
        <v>40</v>
      </c>
      <c r="AL131" s="162"/>
    </row>
    <row r="132" spans="1:38" ht="12.75">
      <c r="A132" s="692" t="s">
        <v>3220</v>
      </c>
      <c r="B132" s="1078" t="s">
        <v>8026</v>
      </c>
      <c r="C132" s="681">
        <v>3</v>
      </c>
      <c r="D132" s="1071" t="str">
        <f>IFERROR(VLOOKUP(O132,Cennik!$A$4:$B137, 2, FALSE()) * P132 + VLOOKUP(Q132,Cennik!$A$4:$B137, 2, FALSE()) * R132 + VLOOKUP(S132,Cennik!$A$4:$B137, 2, FALSE()) * T132 + VLOOKUP(U132,Cennik!$A$4:$B137, 2, FALSE()) * V132 + VLOOKUP(W132,Cennik!$A$4:$B137, 2, FALSE()) * X132 + VLOOKUP(Y132,Cennik!$A$4:$B137, 2, FALSE()) * Z132 + VLOOKUP(AA132,Cennik!$A$4:$B137, 2, FALSE()) * AB132 + VLOOKUP(AC132,Cennik!$A$4:$B137, 2, FALSE()) * AD132 + VLOOKUP(AE132,Cennik!$A$4:$B137, 2, FALSE()) * AF132 + VLOOKUP(AG132,Cennik!$A$4:$B137, 2, FALSE()) * AH132 + VLOOKUP(AI132,Cennik!$A$4:$B137, 2, FALSE()) * AJ132 + VLOOKUP(AK132,Cennik!$A$4:$B137, 2, FALSE()) * AL132,"Brak wartości")</f>
        <v>Brak wartości</v>
      </c>
      <c r="E132" s="1066" t="str">
        <f>IFERROR(VLOOKUP(O132,Cennik!$A$4:$B137, 2, FALSE()) * P132 + VLOOKUP(Q132,Cennik!$A$4:$B137, 2, FALSE()) * R132 + VLOOKUP(S132,Cennik!$A$4:$B137, 2, FALSE()) * T132 + VLOOKUP(U132,Cennik!$A$4:$B137, 2, FALSE()) * V132 + VLOOKUP(W132,Cennik!$A$4:$B137, 2, FALSE()) * X132 + VLOOKUP(Y132,Cennik!$A$4:$B137, 2, FALSE()) * Z132 + VLOOKUP(AA132,Cennik!$A$4:$B137, 2, FALSE()) * AB132 + VLOOKUP(AC132,Cennik!$A$4:$B137, 2, FALSE()) * AD132 + VLOOKUP(AE132,Cennik!$A$4:$B137, 2, FALSE()) * AF132 + VLOOKUP(AG132,Cennik!$A$4:$B137, 2, FALSE()) * AH132 + VLOOKUP(AI132,Cennik!$A$4:$B137, 2, FALSE()) * AJ132 + VLOOKUP(AK132,Cennik!$A$4:$B137, 2, FALSE()) * AL132 + VLOOKUP("Stamina",Cennik!$A$4:$B137,2,FALSE()) * K132,"Brak wartości")</f>
        <v>Brak wartości</v>
      </c>
      <c r="F132" s="89" t="s">
        <v>8004</v>
      </c>
      <c r="G132" s="680" t="s">
        <v>4546</v>
      </c>
      <c r="H132" s="680"/>
      <c r="I132" s="680">
        <v>1</v>
      </c>
      <c r="J132" s="18">
        <v>5</v>
      </c>
      <c r="K132" s="5">
        <v>30</v>
      </c>
      <c r="L132" s="5">
        <v>0</v>
      </c>
      <c r="M132" s="5">
        <v>0.1</v>
      </c>
      <c r="N132" s="1067" t="s">
        <v>12708</v>
      </c>
      <c r="O132" s="161" t="s">
        <v>12111</v>
      </c>
      <c r="P132" s="161">
        <v>1</v>
      </c>
      <c r="Q132" s="162" t="s">
        <v>8131</v>
      </c>
      <c r="R132" s="162">
        <v>3</v>
      </c>
      <c r="S132" s="163" t="s">
        <v>437</v>
      </c>
      <c r="T132" s="163">
        <v>10</v>
      </c>
      <c r="U132" s="164" t="s">
        <v>693</v>
      </c>
      <c r="V132" s="164">
        <v>1</v>
      </c>
      <c r="W132" s="164" t="s">
        <v>11884</v>
      </c>
      <c r="X132" s="165">
        <v>1</v>
      </c>
      <c r="Y132" s="166" t="s">
        <v>40</v>
      </c>
      <c r="Z132" s="166"/>
      <c r="AA132" s="166" t="s">
        <v>40</v>
      </c>
      <c r="AB132" s="166"/>
      <c r="AC132" s="168" t="s">
        <v>40</v>
      </c>
      <c r="AD132" s="168"/>
      <c r="AE132" s="169" t="s">
        <v>40</v>
      </c>
      <c r="AF132" s="169"/>
      <c r="AG132" s="5" t="s">
        <v>40</v>
      </c>
      <c r="AH132" s="5"/>
      <c r="AI132" s="161" t="s">
        <v>40</v>
      </c>
      <c r="AJ132" s="161"/>
      <c r="AK132" s="162" t="s">
        <v>40</v>
      </c>
      <c r="AL132" s="162"/>
    </row>
    <row r="133" spans="1:38" ht="12.75">
      <c r="A133" s="692" t="s">
        <v>3220</v>
      </c>
      <c r="B133" s="1078" t="s">
        <v>8030</v>
      </c>
      <c r="C133" s="681">
        <v>3</v>
      </c>
      <c r="D133" s="1071" t="str">
        <f>IFERROR(VLOOKUP(O133,Cennik!$A$4:$B137, 2, FALSE()) * P133 + VLOOKUP(Q133,Cennik!$A$4:$B137, 2, FALSE()) * R133 + VLOOKUP(S133,Cennik!$A$4:$B137, 2, FALSE()) * T133 + VLOOKUP(U133,Cennik!$A$4:$B137, 2, FALSE()) * V133 + VLOOKUP(W133,Cennik!$A$4:$B137, 2, FALSE()) * X133 + VLOOKUP(Y133,Cennik!$A$4:$B137, 2, FALSE()) * Z133 + VLOOKUP(AA133,Cennik!$A$4:$B137, 2, FALSE()) * AB133 + VLOOKUP(AC133,Cennik!$A$4:$B137, 2, FALSE()) * AD133 + VLOOKUP(AE133,Cennik!$A$4:$B137, 2, FALSE()) * AF133 + VLOOKUP(AG133,Cennik!$A$4:$B137, 2, FALSE()) * AH133 + VLOOKUP(AI133,Cennik!$A$4:$B137, 2, FALSE()) * AJ133 + VLOOKUP(AK133,Cennik!$A$4:$B137, 2, FALSE()) * AL133,"Brak wartości")</f>
        <v>Brak wartości</v>
      </c>
      <c r="E133" s="1066" t="str">
        <f>IFERROR(VLOOKUP(O133,Cennik!$A$4:$B137, 2, FALSE()) * P133 + VLOOKUP(Q133,Cennik!$A$4:$B137, 2, FALSE()) * R133 + VLOOKUP(S133,Cennik!$A$4:$B137, 2, FALSE()) * T133 + VLOOKUP(U133,Cennik!$A$4:$B137, 2, FALSE()) * V133 + VLOOKUP(W133,Cennik!$A$4:$B137, 2, FALSE()) * X133 + VLOOKUP(Y133,Cennik!$A$4:$B137, 2, FALSE()) * Z133 + VLOOKUP(AA133,Cennik!$A$4:$B137, 2, FALSE()) * AB133 + VLOOKUP(AC133,Cennik!$A$4:$B137, 2, FALSE()) * AD133 + VLOOKUP(AE133,Cennik!$A$4:$B137, 2, FALSE()) * AF133 + VLOOKUP(AG133,Cennik!$A$4:$B137, 2, FALSE()) * AH133 + VLOOKUP(AI133,Cennik!$A$4:$B137, 2, FALSE()) * AJ133 + VLOOKUP(AK133,Cennik!$A$4:$B137, 2, FALSE()) * AL133 + VLOOKUP("Stamina",Cennik!$A$4:$B137,2,FALSE()) * K133,"Brak wartości")</f>
        <v>Brak wartości</v>
      </c>
      <c r="F133" s="89" t="s">
        <v>8031</v>
      </c>
      <c r="G133" s="680" t="s">
        <v>4546</v>
      </c>
      <c r="H133" s="680"/>
      <c r="I133" s="680">
        <v>1</v>
      </c>
      <c r="J133" s="18">
        <v>5</v>
      </c>
      <c r="K133" s="5">
        <v>30</v>
      </c>
      <c r="L133" s="5">
        <v>0</v>
      </c>
      <c r="M133" s="5">
        <v>0.1</v>
      </c>
      <c r="N133" s="1067" t="s">
        <v>12708</v>
      </c>
      <c r="O133" s="161" t="s">
        <v>12111</v>
      </c>
      <c r="P133" s="161">
        <v>1</v>
      </c>
      <c r="Q133" s="162" t="s">
        <v>8131</v>
      </c>
      <c r="R133" s="162">
        <v>3</v>
      </c>
      <c r="S133" s="163" t="s">
        <v>437</v>
      </c>
      <c r="T133" s="163">
        <v>10</v>
      </c>
      <c r="U133" s="164" t="s">
        <v>693</v>
      </c>
      <c r="V133" s="164">
        <v>1</v>
      </c>
      <c r="W133" s="164" t="s">
        <v>11884</v>
      </c>
      <c r="X133" s="165">
        <v>1</v>
      </c>
      <c r="Y133" s="166" t="s">
        <v>40</v>
      </c>
      <c r="Z133" s="166"/>
      <c r="AA133" s="166" t="s">
        <v>40</v>
      </c>
      <c r="AB133" s="166"/>
      <c r="AC133" s="168" t="s">
        <v>40</v>
      </c>
      <c r="AD133" s="168"/>
      <c r="AE133" s="169" t="s">
        <v>40</v>
      </c>
      <c r="AF133" s="169"/>
      <c r="AG133" s="5" t="s">
        <v>40</v>
      </c>
      <c r="AH133" s="5"/>
      <c r="AI133" s="161" t="s">
        <v>40</v>
      </c>
      <c r="AJ133" s="161"/>
      <c r="AK133" s="162" t="s">
        <v>40</v>
      </c>
      <c r="AL133" s="162"/>
    </row>
    <row r="134" spans="1:38" ht="12.75">
      <c r="A134" s="692" t="s">
        <v>3220</v>
      </c>
      <c r="B134" s="1079" t="s">
        <v>8035</v>
      </c>
      <c r="C134" s="681">
        <v>4</v>
      </c>
      <c r="D134" s="1071" t="str">
        <f>IFERROR(VLOOKUP(O134,Cennik!$A$4:$B137, 2, FALSE()) * P134 + VLOOKUP(Q134,Cennik!$A$4:$B137, 2, FALSE()) * R134 + VLOOKUP(S134,Cennik!$A$4:$B137, 2, FALSE()) * T134 + VLOOKUP(U134,Cennik!$A$4:$B137, 2, FALSE()) * V134 + VLOOKUP(W134,Cennik!$A$4:$B137, 2, FALSE()) * X134 + VLOOKUP(Y134,Cennik!$A$4:$B137, 2, FALSE()) * Z134 + VLOOKUP(AA134,Cennik!$A$4:$B137, 2, FALSE()) * AB134 + VLOOKUP(AC134,Cennik!$A$4:$B137, 2, FALSE()) * AD134 + VLOOKUP(AE134,Cennik!$A$4:$B137, 2, FALSE()) * AF134 + VLOOKUP(AG134,Cennik!$A$4:$B137, 2, FALSE()) * AH134 + VLOOKUP(AI134,Cennik!$A$4:$B137, 2, FALSE()) * AJ134 + VLOOKUP(AK134,Cennik!$A$4:$B137, 2, FALSE()) * AL134,"Brak wartości")</f>
        <v>Brak wartości</v>
      </c>
      <c r="E134" s="1066" t="str">
        <f>IFERROR(VLOOKUP(O134,Cennik!$A$4:$B137, 2, FALSE()) * P134 + VLOOKUP(Q134,Cennik!$A$4:$B137, 2, FALSE()) * R134 + VLOOKUP(S134,Cennik!$A$4:$B137, 2, FALSE()) * T134 + VLOOKUP(U134,Cennik!$A$4:$B137, 2, FALSE()) * V134 + VLOOKUP(W134,Cennik!$A$4:$B137, 2, FALSE()) * X134 + VLOOKUP(Y134,Cennik!$A$4:$B137, 2, FALSE()) * Z134 + VLOOKUP(AA134,Cennik!$A$4:$B137, 2, FALSE()) * AB134 + VLOOKUP(AC134,Cennik!$A$4:$B137, 2, FALSE()) * AD134 + VLOOKUP(AE134,Cennik!$A$4:$B137, 2, FALSE()) * AF134 + VLOOKUP(AG134,Cennik!$A$4:$B137, 2, FALSE()) * AH134 + VLOOKUP(AI134,Cennik!$A$4:$B137, 2, FALSE()) * AJ134 + VLOOKUP(AK134,Cennik!$A$4:$B137, 2, FALSE()) * AL134 + VLOOKUP("Stamina",Cennik!$A$4:$B137,2,FALSE()) * K134,"Brak wartości")</f>
        <v>Brak wartości</v>
      </c>
      <c r="F134" s="89" t="s">
        <v>8036</v>
      </c>
      <c r="G134" s="680" t="s">
        <v>4546</v>
      </c>
      <c r="H134" s="680"/>
      <c r="I134" s="680">
        <v>1</v>
      </c>
      <c r="J134" s="18">
        <v>5</v>
      </c>
      <c r="K134" s="5">
        <v>30</v>
      </c>
      <c r="L134" s="5">
        <v>0</v>
      </c>
      <c r="M134" s="5">
        <v>0.1</v>
      </c>
      <c r="N134" s="1067" t="s">
        <v>12708</v>
      </c>
      <c r="O134" s="161" t="s">
        <v>8163</v>
      </c>
      <c r="P134" s="161">
        <v>1</v>
      </c>
      <c r="Q134" s="162" t="s">
        <v>8131</v>
      </c>
      <c r="R134" s="162">
        <v>3</v>
      </c>
      <c r="S134" s="163" t="s">
        <v>437</v>
      </c>
      <c r="T134" s="163">
        <v>10</v>
      </c>
      <c r="U134" s="164" t="s">
        <v>693</v>
      </c>
      <c r="V134" s="164">
        <v>2</v>
      </c>
      <c r="W134" s="164" t="s">
        <v>416</v>
      </c>
      <c r="X134" s="165">
        <v>4</v>
      </c>
      <c r="Y134" s="166" t="s">
        <v>40</v>
      </c>
      <c r="Z134" s="166"/>
      <c r="AA134" s="166" t="s">
        <v>40</v>
      </c>
      <c r="AB134" s="166"/>
      <c r="AC134" s="168" t="s">
        <v>40</v>
      </c>
      <c r="AD134" s="168"/>
      <c r="AE134" s="169" t="s">
        <v>40</v>
      </c>
      <c r="AF134" s="169"/>
      <c r="AG134" s="5" t="s">
        <v>40</v>
      </c>
      <c r="AH134" s="5"/>
      <c r="AI134" s="161" t="s">
        <v>40</v>
      </c>
      <c r="AJ134" s="161"/>
      <c r="AK134" s="162" t="s">
        <v>40</v>
      </c>
      <c r="AL134" s="162"/>
    </row>
    <row r="135" spans="1:38" ht="12.75">
      <c r="A135" s="692" t="s">
        <v>3220</v>
      </c>
      <c r="B135" s="1079" t="s">
        <v>8039</v>
      </c>
      <c r="C135" s="681">
        <v>5</v>
      </c>
      <c r="D135" s="1071" t="str">
        <f>IFERROR(VLOOKUP(O135,Cennik!$A$4:$B137, 2, FALSE()) * P135 + VLOOKUP(Q135,Cennik!$A$4:$B137, 2, FALSE()) * R135 + VLOOKUP(S135,Cennik!$A$4:$B137, 2, FALSE()) * T135 + VLOOKUP(U135,Cennik!$A$4:$B137, 2, FALSE()) * V135 + VLOOKUP(W135,Cennik!$A$4:$B137, 2, FALSE()) * X135 + VLOOKUP(Y135,Cennik!$A$4:$B137, 2, FALSE()) * Z135 + VLOOKUP(AA135,Cennik!$A$4:$B137, 2, FALSE()) * AB135 + VLOOKUP(AC135,Cennik!$A$4:$B137, 2, FALSE()) * AD135 + VLOOKUP(AE135,Cennik!$A$4:$B137, 2, FALSE()) * AF135 + VLOOKUP(AG135,Cennik!$A$4:$B137, 2, FALSE()) * AH135 + VLOOKUP(AI135,Cennik!$A$4:$B137, 2, FALSE()) * AJ135 + VLOOKUP(AK135,Cennik!$A$4:$B137, 2, FALSE()) * AL135,"Brak wartości")</f>
        <v>Brak wartości</v>
      </c>
      <c r="E135" s="1066" t="str">
        <f>IFERROR(VLOOKUP(O135,Cennik!$A$4:$B137, 2, FALSE()) * P135 + VLOOKUP(Q135,Cennik!$A$4:$B137, 2, FALSE()) * R135 + VLOOKUP(S135,Cennik!$A$4:$B137, 2, FALSE()) * T135 + VLOOKUP(U135,Cennik!$A$4:$B137, 2, FALSE()) * V135 + VLOOKUP(W135,Cennik!$A$4:$B137, 2, FALSE()) * X135 + VLOOKUP(Y135,Cennik!$A$4:$B137, 2, FALSE()) * Z135 + VLOOKUP(AA135,Cennik!$A$4:$B137, 2, FALSE()) * AB135 + VLOOKUP(AC135,Cennik!$A$4:$B137, 2, FALSE()) * AD135 + VLOOKUP(AE135,Cennik!$A$4:$B137, 2, FALSE()) * AF135 + VLOOKUP(AG135,Cennik!$A$4:$B137, 2, FALSE()) * AH135 + VLOOKUP(AI135,Cennik!$A$4:$B137, 2, FALSE()) * AJ135 + VLOOKUP(AK135,Cennik!$A$4:$B137, 2, FALSE()) * AL135 + VLOOKUP("Stamina",Cennik!$A$4:$B137,2,FALSE()) * K135,"Brak wartości")</f>
        <v>Brak wartości</v>
      </c>
      <c r="F135" s="89" t="s">
        <v>8040</v>
      </c>
      <c r="G135" s="680" t="s">
        <v>4546</v>
      </c>
      <c r="H135" s="680"/>
      <c r="I135" s="680">
        <v>1</v>
      </c>
      <c r="J135" s="18">
        <v>5</v>
      </c>
      <c r="K135" s="5">
        <v>30</v>
      </c>
      <c r="L135" s="5">
        <v>0</v>
      </c>
      <c r="M135" s="5">
        <v>0.1</v>
      </c>
      <c r="N135" s="1067" t="s">
        <v>12708</v>
      </c>
      <c r="O135" s="161" t="s">
        <v>12111</v>
      </c>
      <c r="P135" s="161">
        <v>1</v>
      </c>
      <c r="Q135" s="162" t="s">
        <v>8131</v>
      </c>
      <c r="R135" s="162">
        <v>3</v>
      </c>
      <c r="S135" s="163" t="s">
        <v>437</v>
      </c>
      <c r="T135" s="163">
        <v>10</v>
      </c>
      <c r="U135" s="164" t="s">
        <v>693</v>
      </c>
      <c r="V135" s="164">
        <v>2</v>
      </c>
      <c r="W135" s="164" t="s">
        <v>425</v>
      </c>
      <c r="X135" s="165">
        <v>6</v>
      </c>
      <c r="Y135" s="166" t="s">
        <v>40</v>
      </c>
      <c r="Z135" s="166"/>
      <c r="AA135" s="166" t="s">
        <v>40</v>
      </c>
      <c r="AB135" s="166"/>
      <c r="AC135" s="168" t="s">
        <v>40</v>
      </c>
      <c r="AD135" s="168"/>
      <c r="AE135" s="169" t="s">
        <v>40</v>
      </c>
      <c r="AF135" s="169"/>
      <c r="AG135" s="5" t="s">
        <v>40</v>
      </c>
      <c r="AH135" s="5"/>
      <c r="AI135" s="161" t="s">
        <v>40</v>
      </c>
      <c r="AJ135" s="161"/>
      <c r="AK135" s="162" t="s">
        <v>40</v>
      </c>
      <c r="AL135" s="162"/>
    </row>
    <row r="136" spans="1:38" ht="12.75">
      <c r="A136" s="692" t="s">
        <v>3220</v>
      </c>
      <c r="B136" s="1079" t="s">
        <v>8042</v>
      </c>
      <c r="C136" s="681">
        <v>5</v>
      </c>
      <c r="D136" s="1071" t="str">
        <f>IFERROR(VLOOKUP(O136,Cennik!$A$4:$B137, 2, FALSE()) * P136 + VLOOKUP(Q136,Cennik!$A$4:$B137, 2, FALSE()) * R136 + VLOOKUP(S136,Cennik!$A$4:$B137, 2, FALSE()) * T136 + VLOOKUP(U136,Cennik!$A$4:$B137, 2, FALSE()) * V136 + VLOOKUP(W136,Cennik!$A$4:$B137, 2, FALSE()) * X136 + VLOOKUP(Y136,Cennik!$A$4:$B137, 2, FALSE()) * Z136 + VLOOKUP(AA136,Cennik!$A$4:$B137, 2, FALSE()) * AB136 + VLOOKUP(AC136,Cennik!$A$4:$B137, 2, FALSE()) * AD136 + VLOOKUP(AE136,Cennik!$A$4:$B137, 2, FALSE()) * AF136 + VLOOKUP(AG136,Cennik!$A$4:$B137, 2, FALSE()) * AH136 + VLOOKUP(AI136,Cennik!$A$4:$B137, 2, FALSE()) * AJ136 + VLOOKUP(AK136,Cennik!$A$4:$B137, 2, FALSE()) * AL136,"Brak wartości")</f>
        <v>Brak wartości</v>
      </c>
      <c r="E136" s="1066" t="str">
        <f>IFERROR(VLOOKUP(O136,Cennik!$A$4:$B137, 2, FALSE()) * P136 + VLOOKUP(Q136,Cennik!$A$4:$B137, 2, FALSE()) * R136 + VLOOKUP(S136,Cennik!$A$4:$B137, 2, FALSE()) * T136 + VLOOKUP(U136,Cennik!$A$4:$B137, 2, FALSE()) * V136 + VLOOKUP(W136,Cennik!$A$4:$B137, 2, FALSE()) * X136 + VLOOKUP(Y136,Cennik!$A$4:$B137, 2, FALSE()) * Z136 + VLOOKUP(AA136,Cennik!$A$4:$B137, 2, FALSE()) * AB136 + VLOOKUP(AC136,Cennik!$A$4:$B137, 2, FALSE()) * AD136 + VLOOKUP(AE136,Cennik!$A$4:$B137, 2, FALSE()) * AF136 + VLOOKUP(AG136,Cennik!$A$4:$B137, 2, FALSE()) * AH136 + VLOOKUP(AI136,Cennik!$A$4:$B137, 2, FALSE()) * AJ136 + VLOOKUP(AK136,Cennik!$A$4:$B137, 2, FALSE()) * AL136 + VLOOKUP("Stamina",Cennik!$A$4:$B137,2,FALSE()) * K136,"Brak wartości")</f>
        <v>Brak wartości</v>
      </c>
      <c r="F136" s="89" t="s">
        <v>8043</v>
      </c>
      <c r="G136" s="680" t="s">
        <v>4546</v>
      </c>
      <c r="H136" s="680"/>
      <c r="I136" s="680">
        <v>1</v>
      </c>
      <c r="J136" s="18">
        <v>5</v>
      </c>
      <c r="K136" s="5">
        <v>30</v>
      </c>
      <c r="L136" s="5">
        <v>0</v>
      </c>
      <c r="M136" s="5">
        <v>0.1</v>
      </c>
      <c r="N136" s="1067" t="s">
        <v>12708</v>
      </c>
      <c r="O136" s="161" t="s">
        <v>12111</v>
      </c>
      <c r="P136" s="161">
        <v>1</v>
      </c>
      <c r="Q136" s="162" t="s">
        <v>8131</v>
      </c>
      <c r="R136" s="162">
        <v>3</v>
      </c>
      <c r="S136" s="163" t="s">
        <v>437</v>
      </c>
      <c r="T136" s="163">
        <v>10</v>
      </c>
      <c r="U136" s="164" t="s">
        <v>693</v>
      </c>
      <c r="V136" s="164">
        <v>2</v>
      </c>
      <c r="W136" s="164" t="s">
        <v>11884</v>
      </c>
      <c r="X136" s="165">
        <v>6</v>
      </c>
      <c r="Y136" s="166" t="s">
        <v>40</v>
      </c>
      <c r="Z136" s="166"/>
      <c r="AA136" s="166" t="s">
        <v>40</v>
      </c>
      <c r="AB136" s="166"/>
      <c r="AC136" s="168" t="s">
        <v>40</v>
      </c>
      <c r="AD136" s="168"/>
      <c r="AE136" s="169" t="s">
        <v>40</v>
      </c>
      <c r="AF136" s="169"/>
      <c r="AG136" s="5" t="s">
        <v>40</v>
      </c>
      <c r="AH136" s="5"/>
      <c r="AI136" s="161" t="s">
        <v>40</v>
      </c>
      <c r="AJ136" s="161"/>
      <c r="AK136" s="162" t="s">
        <v>40</v>
      </c>
      <c r="AL136" s="162"/>
    </row>
    <row r="137" spans="1:38" ht="12.75">
      <c r="A137" s="19"/>
      <c r="B137" s="19"/>
      <c r="C137" s="19"/>
      <c r="D137" s="26"/>
      <c r="E137" s="26"/>
      <c r="F137" s="19"/>
      <c r="G137" s="19"/>
      <c r="H137" s="19"/>
      <c r="I137" s="26"/>
      <c r="J137" s="19"/>
      <c r="K137" s="26"/>
      <c r="L137" s="26"/>
      <c r="M137" s="26"/>
      <c r="N137" s="877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</sheetData>
  <mergeCells count="26">
    <mergeCell ref="AE1:AF1"/>
    <mergeCell ref="AG1:AH1"/>
    <mergeCell ref="AI1:AJ1"/>
    <mergeCell ref="AK1:AL1"/>
    <mergeCell ref="O1:P1"/>
    <mergeCell ref="Q1:R1"/>
    <mergeCell ref="S1:T1"/>
    <mergeCell ref="U1:V1"/>
    <mergeCell ref="W1:X1"/>
    <mergeCell ref="Y1:Z1"/>
    <mergeCell ref="AA1:AB1"/>
    <mergeCell ref="K1:K2"/>
    <mergeCell ref="L1:L2"/>
    <mergeCell ref="M1:M2"/>
    <mergeCell ref="N1:N2"/>
    <mergeCell ref="AC1:AD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300-000000000000}">
          <x14:formula1>
            <xm:f>Cennik!$A$4:$A137</xm:f>
          </x14:formula1>
          <xm:sqref>O3:O43 AK3:AK137 AI3:AI137 AG3:AG137 AE3:AE137 AC3:AC137 AA3:AA137 Y45:Y137 W105:W137 U105:U137 S105:S137 Q105:Q137 O105:O137 W98:W103 U98:U103 S98:S103 Q98:Q103 O98:O103 W96 U96 S96 Q96 O96 W90:W94 U90:U94 S90:S94 Q90:Q94 O90:O94 W49:W88 U49:U88 S49:S88 Q49:Q88 O49:O88 W45:W47 U45:U47 S45:S47 Q45:Q47 O45:O47 Y3:Y43 W3:W43 U3:U43 S3:S43 Q3:Q43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80000"/>
    <outlinePr summaryBelow="0" summaryRight="0"/>
  </sheetPr>
  <dimension ref="A1:AM64"/>
  <sheetViews>
    <sheetView workbookViewId="0">
      <pane xSplit="5" ySplit="2" topLeftCell="F21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12.5703125" defaultRowHeight="15.75" customHeight="1"/>
  <cols>
    <col min="1" max="1" width="22.7109375" customWidth="1"/>
    <col min="2" max="2" width="29.5703125" customWidth="1"/>
    <col min="3" max="3" width="5" customWidth="1"/>
    <col min="4" max="4" width="7.42578125" customWidth="1"/>
    <col min="5" max="5" width="10.85546875" customWidth="1"/>
    <col min="6" max="6" width="201.5703125" customWidth="1"/>
    <col min="7" max="7" width="15.42578125" customWidth="1"/>
    <col min="8" max="8" width="18.28515625" customWidth="1"/>
    <col min="9" max="9" width="7" customWidth="1"/>
    <col min="10" max="11" width="7.42578125" customWidth="1"/>
    <col min="12" max="12" width="9.5703125" customWidth="1"/>
    <col min="13" max="13" width="25.5703125" customWidth="1"/>
    <col min="14" max="14" width="37.7109375" customWidth="1"/>
    <col min="15" max="15" width="5.5703125" customWidth="1"/>
    <col min="16" max="16" width="25.5703125" customWidth="1"/>
    <col min="17" max="17" width="5.5703125" customWidth="1"/>
    <col min="18" max="18" width="25.5703125" customWidth="1"/>
    <col min="19" max="19" width="5.5703125" customWidth="1"/>
    <col min="20" max="20" width="31.42578125" customWidth="1"/>
    <col min="21" max="21" width="5.5703125" customWidth="1"/>
    <col min="22" max="22" width="25.5703125" customWidth="1"/>
    <col min="23" max="23" width="5.5703125" customWidth="1"/>
    <col min="24" max="24" width="25.5703125" customWidth="1"/>
    <col min="25" max="25" width="5.5703125" customWidth="1"/>
    <col min="26" max="26" width="25.5703125" customWidth="1"/>
    <col min="27" max="27" width="5.5703125" customWidth="1"/>
    <col min="28" max="28" width="34.42578125" customWidth="1"/>
    <col min="29" max="29" width="5.5703125" customWidth="1"/>
    <col min="30" max="30" width="25.5703125" customWidth="1"/>
    <col min="31" max="31" width="5.5703125" customWidth="1"/>
    <col min="32" max="32" width="25.5703125" customWidth="1"/>
    <col min="33" max="33" width="5.5703125" customWidth="1"/>
    <col min="34" max="34" width="25.5703125" customWidth="1"/>
    <col min="35" max="35" width="5.5703125" customWidth="1"/>
    <col min="36" max="36" width="25.5703125" customWidth="1"/>
    <col min="37" max="39" width="5.5703125" customWidth="1"/>
  </cols>
  <sheetData>
    <row r="1" spans="1:39" ht="12.75">
      <c r="A1" s="1414" t="s">
        <v>12632</v>
      </c>
      <c r="B1" s="1414" t="s">
        <v>0</v>
      </c>
      <c r="C1" s="1418" t="s">
        <v>12519</v>
      </c>
      <c r="D1" s="1433" t="s">
        <v>13519</v>
      </c>
      <c r="E1" s="1433" t="s">
        <v>13537</v>
      </c>
      <c r="F1" s="1410" t="s">
        <v>1</v>
      </c>
      <c r="G1" s="1410" t="s">
        <v>12637</v>
      </c>
      <c r="H1" s="1410" t="s">
        <v>8173</v>
      </c>
      <c r="I1" s="1410" t="s">
        <v>12538</v>
      </c>
      <c r="J1" s="1410" t="s">
        <v>13517</v>
      </c>
      <c r="K1" s="1410" t="s">
        <v>13518</v>
      </c>
      <c r="L1" s="1438" t="s">
        <v>12</v>
      </c>
      <c r="M1" s="1438" t="s">
        <v>12634</v>
      </c>
      <c r="N1" s="1502" t="s">
        <v>12521</v>
      </c>
      <c r="O1" s="1357"/>
      <c r="P1" s="162" t="s">
        <v>12522</v>
      </c>
      <c r="Q1" s="1080"/>
      <c r="R1" s="1423" t="s">
        <v>12523</v>
      </c>
      <c r="S1" s="1357"/>
      <c r="T1" s="1422" t="s">
        <v>12524</v>
      </c>
      <c r="U1" s="1357"/>
      <c r="V1" s="1421" t="s">
        <v>12525</v>
      </c>
      <c r="W1" s="1357"/>
      <c r="X1" s="1429" t="s">
        <v>12526</v>
      </c>
      <c r="Y1" s="1357"/>
      <c r="Z1" s="1430" t="s">
        <v>12527</v>
      </c>
      <c r="AA1" s="1357"/>
      <c r="AB1" s="1431" t="s">
        <v>12528</v>
      </c>
      <c r="AC1" s="1357"/>
      <c r="AD1" s="1432" t="s">
        <v>12529</v>
      </c>
      <c r="AE1" s="1357"/>
      <c r="AF1" s="1428" t="s">
        <v>12530</v>
      </c>
      <c r="AG1" s="1357"/>
      <c r="AH1" s="1426" t="s">
        <v>12531</v>
      </c>
      <c r="AI1" s="1357"/>
      <c r="AJ1" s="1427" t="s">
        <v>12532</v>
      </c>
      <c r="AK1" s="1357"/>
      <c r="AL1" s="755"/>
      <c r="AM1" s="755"/>
    </row>
    <row r="2" spans="1:39" ht="24" customHeight="1">
      <c r="A2" s="1377"/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7"/>
      <c r="M2" s="1377"/>
      <c r="N2" s="161" t="s">
        <v>0</v>
      </c>
      <c r="O2" s="161" t="s">
        <v>12538</v>
      </c>
      <c r="P2" s="162" t="s">
        <v>0</v>
      </c>
      <c r="Q2" s="677" t="s">
        <v>12538</v>
      </c>
      <c r="R2" s="675" t="s">
        <v>0</v>
      </c>
      <c r="S2" s="675" t="s">
        <v>12538</v>
      </c>
      <c r="T2" s="674" t="s">
        <v>0</v>
      </c>
      <c r="U2" s="674" t="s">
        <v>12538</v>
      </c>
      <c r="V2" s="672" t="s">
        <v>0</v>
      </c>
      <c r="W2" s="672" t="s">
        <v>12538</v>
      </c>
      <c r="X2" s="678" t="s">
        <v>0</v>
      </c>
      <c r="Y2" s="678" t="s">
        <v>12538</v>
      </c>
      <c r="Z2" s="679" t="s">
        <v>0</v>
      </c>
      <c r="AA2" s="679" t="s">
        <v>12538</v>
      </c>
      <c r="AB2" s="680" t="s">
        <v>0</v>
      </c>
      <c r="AC2" s="680" t="s">
        <v>12538</v>
      </c>
      <c r="AD2" s="681" t="s">
        <v>0</v>
      </c>
      <c r="AE2" s="681" t="s">
        <v>12538</v>
      </c>
      <c r="AF2" s="18" t="s">
        <v>0</v>
      </c>
      <c r="AG2" s="18" t="s">
        <v>12538</v>
      </c>
      <c r="AH2" s="184" t="s">
        <v>0</v>
      </c>
      <c r="AI2" s="184" t="s">
        <v>12538</v>
      </c>
      <c r="AJ2" s="677" t="s">
        <v>0</v>
      </c>
      <c r="AK2" s="677" t="s">
        <v>12538</v>
      </c>
      <c r="AL2" s="755"/>
      <c r="AM2" s="755"/>
    </row>
    <row r="3" spans="1:39" ht="12.75">
      <c r="A3" s="681"/>
      <c r="B3" s="681"/>
      <c r="C3" s="680"/>
      <c r="D3" s="34"/>
      <c r="E3" s="34"/>
      <c r="F3" s="18"/>
      <c r="G3" s="18"/>
      <c r="H3" s="18"/>
      <c r="I3" s="18"/>
      <c r="J3" s="18"/>
      <c r="K3" s="18"/>
      <c r="L3" s="18"/>
      <c r="M3" s="18"/>
      <c r="N3" s="197"/>
      <c r="O3" s="197"/>
      <c r="P3" s="198"/>
      <c r="Q3" s="677"/>
      <c r="R3" s="675"/>
      <c r="S3" s="675"/>
      <c r="T3" s="674"/>
      <c r="U3" s="674"/>
      <c r="V3" s="674"/>
      <c r="W3" s="672"/>
      <c r="X3" s="678"/>
      <c r="Y3" s="678"/>
      <c r="Z3" s="679"/>
      <c r="AA3" s="679"/>
      <c r="AB3" s="680"/>
      <c r="AC3" s="680"/>
      <c r="AD3" s="681"/>
      <c r="AE3" s="681"/>
      <c r="AF3" s="18"/>
      <c r="AG3" s="18"/>
      <c r="AH3" s="184"/>
      <c r="AI3" s="184"/>
      <c r="AJ3" s="677"/>
      <c r="AK3" s="677"/>
      <c r="AL3" s="755"/>
      <c r="AM3" s="755"/>
    </row>
    <row r="4" spans="1:39" ht="12.75">
      <c r="A4" s="19"/>
      <c r="B4" s="19"/>
      <c r="C4" s="19"/>
      <c r="D4" s="291"/>
      <c r="E4" s="291"/>
      <c r="F4" s="19"/>
      <c r="G4" s="19"/>
      <c r="H4" s="19"/>
      <c r="I4" s="19"/>
      <c r="J4" s="19"/>
      <c r="K4" s="19"/>
      <c r="L4" s="19"/>
      <c r="M4" s="19"/>
      <c r="N4" s="26"/>
      <c r="O4" s="26"/>
      <c r="P4" s="26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686"/>
      <c r="AM4" s="686"/>
    </row>
    <row r="5" spans="1:39" ht="12.75">
      <c r="A5" s="681"/>
      <c r="B5" s="681"/>
      <c r="C5" s="680"/>
      <c r="D5" s="34"/>
      <c r="E5" s="34"/>
      <c r="F5" s="18"/>
      <c r="G5" s="18"/>
      <c r="H5" s="18"/>
      <c r="I5" s="18"/>
      <c r="J5" s="18"/>
      <c r="K5" s="18"/>
      <c r="L5" s="18"/>
      <c r="M5" s="18"/>
      <c r="N5" s="197"/>
      <c r="O5" s="197"/>
      <c r="P5" s="198"/>
      <c r="Q5" s="677"/>
      <c r="R5" s="675"/>
      <c r="S5" s="675"/>
      <c r="T5" s="674"/>
      <c r="U5" s="674"/>
      <c r="V5" s="674"/>
      <c r="W5" s="672"/>
      <c r="X5" s="678"/>
      <c r="Y5" s="678"/>
      <c r="Z5" s="679"/>
      <c r="AA5" s="679"/>
      <c r="AB5" s="680"/>
      <c r="AC5" s="680"/>
      <c r="AD5" s="681"/>
      <c r="AE5" s="681"/>
      <c r="AF5" s="18"/>
      <c r="AG5" s="18"/>
      <c r="AH5" s="184"/>
      <c r="AI5" s="184"/>
      <c r="AJ5" s="677"/>
      <c r="AK5" s="677"/>
      <c r="AL5" s="755"/>
      <c r="AM5" s="755"/>
    </row>
    <row r="6" spans="1:39" ht="12.75">
      <c r="A6" s="831" t="s">
        <v>3330</v>
      </c>
      <c r="B6" s="762" t="s">
        <v>3346</v>
      </c>
      <c r="C6" s="680">
        <v>1</v>
      </c>
      <c r="D6" s="34" t="e">
        <f t="shared" ref="D6:D23" si="0">E6/I6</f>
        <v>#VALUE!</v>
      </c>
      <c r="E6" s="34" t="str">
        <f>IFERROR(VLOOKUP(N6,Cennik!$A$4:$B64, 2, FALSE()) * O6 + VLOOKUP(P6,Cennik!$A$4:$B64, 2, FALSE()) * Q6 + VLOOKUP(R6,Cennik!$A$4:$B64, 2, FALSE()) * S6 + VLOOKUP(T6,Cennik!$A$4:$B64, 2, FALSE()) * U6 + VLOOKUP(V6,Cennik!$A$4:$B64, 2, FALSE()) * W6 + VLOOKUP(X6,Cennik!$A$4:$B64, 2, FALSE()) * Y6 + VLOOKUP(Z6,Cennik!$A$4:$B64, 2, FALSE()) * AA6 + VLOOKUP(AB6,Cennik!$A$4:$B64, 2, FALSE()) * AC6 + VLOOKUP(AD6,Cennik!$A$4:$B64, 2, FALSE()) * AE6 + VLOOKUP(AF6,Cennik!$A$4:$B64, 2, FALSE()) * AG6 + VLOOKUP(AH6,Cennik!$A$4:$B64, 2, FALSE()) * AI6 + VLOOKUP(AJ6,Cennik!$A$4:$B64, 2, FALSE()) * AK6 + VLOOKUP("Stamina",Cennik!$A$4:$B64,2,FALSE()) * K6,"Brak wartości")</f>
        <v>Brak wartości</v>
      </c>
      <c r="F6" s="18" t="s">
        <v>3347</v>
      </c>
      <c r="G6" s="694" t="s">
        <v>4520</v>
      </c>
      <c r="H6" s="18" t="s">
        <v>13544</v>
      </c>
      <c r="I6" s="18">
        <v>1</v>
      </c>
      <c r="J6" s="18">
        <v>5</v>
      </c>
      <c r="K6" s="18">
        <v>40</v>
      </c>
      <c r="L6" s="18">
        <v>1.5</v>
      </c>
      <c r="M6" s="18" t="s">
        <v>12667</v>
      </c>
      <c r="N6" s="161" t="s">
        <v>1047</v>
      </c>
      <c r="O6" s="161">
        <v>3</v>
      </c>
      <c r="P6" s="162" t="s">
        <v>1043</v>
      </c>
      <c r="Q6" s="162">
        <v>1</v>
      </c>
      <c r="R6" s="675" t="s">
        <v>3582</v>
      </c>
      <c r="S6" s="675">
        <v>1</v>
      </c>
      <c r="T6" s="674" t="s">
        <v>557</v>
      </c>
      <c r="U6" s="674">
        <v>8</v>
      </c>
      <c r="V6" s="674" t="s">
        <v>40</v>
      </c>
      <c r="W6" s="672"/>
      <c r="X6" s="678" t="s">
        <v>40</v>
      </c>
      <c r="Y6" s="678"/>
      <c r="Z6" s="679" t="s">
        <v>40</v>
      </c>
      <c r="AA6" s="679"/>
      <c r="AB6" s="680" t="s">
        <v>40</v>
      </c>
      <c r="AC6" s="680"/>
      <c r="AD6" s="681" t="s">
        <v>40</v>
      </c>
      <c r="AE6" s="681"/>
      <c r="AF6" s="18" t="s">
        <v>40</v>
      </c>
      <c r="AG6" s="18"/>
      <c r="AH6" s="184" t="s">
        <v>40</v>
      </c>
      <c r="AI6" s="184"/>
      <c r="AJ6" s="677" t="s">
        <v>40</v>
      </c>
      <c r="AK6" s="677"/>
      <c r="AL6" s="5"/>
      <c r="AM6" s="37"/>
    </row>
    <row r="7" spans="1:39" ht="12.75">
      <c r="A7" s="831" t="s">
        <v>3330</v>
      </c>
      <c r="B7" s="762" t="s">
        <v>3358</v>
      </c>
      <c r="C7" s="680">
        <v>1</v>
      </c>
      <c r="D7" s="34" t="e">
        <f t="shared" si="0"/>
        <v>#VALUE!</v>
      </c>
      <c r="E7" s="34" t="str">
        <f>IFERROR(VLOOKUP(N7,Cennik!$A$4:$B64, 2, FALSE()) * O7 + VLOOKUP(P7,Cennik!$A$4:$B64, 2, FALSE()) * Q7 + VLOOKUP(R7,Cennik!$A$4:$B64, 2, FALSE()) * S7 + VLOOKUP(T7,Cennik!$A$4:$B64, 2, FALSE()) * U7 + VLOOKUP(V7,Cennik!$A$4:$B64, 2, FALSE()) * W7 + VLOOKUP(X7,Cennik!$A$4:$B64, 2, FALSE()) * Y7 + VLOOKUP(Z7,Cennik!$A$4:$B64, 2, FALSE()) * AA7 + VLOOKUP(AB7,Cennik!$A$4:$B64, 2, FALSE()) * AC7 + VLOOKUP(AD7,Cennik!$A$4:$B64, 2, FALSE()) * AE7 + VLOOKUP(AF7,Cennik!$A$4:$B64, 2, FALSE()) * AG7 + VLOOKUP(AH7,Cennik!$A$4:$B64, 2, FALSE()) * AI7 + VLOOKUP(AJ7,Cennik!$A$4:$B64, 2, FALSE()) * AK7 + VLOOKUP("Stamina",Cennik!$A$4:$B64,2,FALSE()) * K7,"Brak wartości")</f>
        <v>Brak wartości</v>
      </c>
      <c r="F7" s="18" t="s">
        <v>3359</v>
      </c>
      <c r="G7" s="694" t="s">
        <v>4520</v>
      </c>
      <c r="H7" s="18" t="s">
        <v>13544</v>
      </c>
      <c r="I7" s="18">
        <v>1</v>
      </c>
      <c r="J7" s="18">
        <v>5</v>
      </c>
      <c r="K7" s="18">
        <v>40</v>
      </c>
      <c r="L7" s="18">
        <v>1.5</v>
      </c>
      <c r="M7" s="18" t="s">
        <v>12667</v>
      </c>
      <c r="N7" s="161" t="s">
        <v>1047</v>
      </c>
      <c r="O7" s="161">
        <v>4</v>
      </c>
      <c r="P7" s="162" t="s">
        <v>1043</v>
      </c>
      <c r="Q7" s="162">
        <v>2</v>
      </c>
      <c r="R7" s="675" t="s">
        <v>3582</v>
      </c>
      <c r="S7" s="675">
        <v>1</v>
      </c>
      <c r="T7" s="674" t="s">
        <v>557</v>
      </c>
      <c r="U7" s="674">
        <v>8</v>
      </c>
      <c r="V7" s="674" t="s">
        <v>8133</v>
      </c>
      <c r="W7" s="672">
        <v>2</v>
      </c>
      <c r="X7" s="678" t="s">
        <v>40</v>
      </c>
      <c r="Y7" s="678"/>
      <c r="Z7" s="679" t="s">
        <v>40</v>
      </c>
      <c r="AA7" s="679"/>
      <c r="AB7" s="680" t="s">
        <v>40</v>
      </c>
      <c r="AC7" s="680"/>
      <c r="AD7" s="681" t="s">
        <v>40</v>
      </c>
      <c r="AE7" s="681"/>
      <c r="AF7" s="18" t="s">
        <v>40</v>
      </c>
      <c r="AG7" s="18"/>
      <c r="AH7" s="184" t="s">
        <v>40</v>
      </c>
      <c r="AI7" s="184"/>
      <c r="AJ7" s="677" t="s">
        <v>40</v>
      </c>
      <c r="AK7" s="677"/>
      <c r="AL7" s="5"/>
      <c r="AM7" s="37"/>
    </row>
    <row r="8" spans="1:39" ht="12.75">
      <c r="A8" s="831" t="s">
        <v>3330</v>
      </c>
      <c r="B8" s="792" t="s">
        <v>3363</v>
      </c>
      <c r="C8" s="680">
        <v>2</v>
      </c>
      <c r="D8" s="34" t="e">
        <f t="shared" si="0"/>
        <v>#VALUE!</v>
      </c>
      <c r="E8" s="34" t="str">
        <f>IFERROR(VLOOKUP(N8,Cennik!$A$4:$B64, 2, FALSE()) * O8 + VLOOKUP(P8,Cennik!$A$4:$B64, 2, FALSE()) * Q8 + VLOOKUP(R8,Cennik!$A$4:$B64, 2, FALSE()) * S8 + VLOOKUP(T8,Cennik!$A$4:$B64, 2, FALSE()) * U8 + VLOOKUP(V8,Cennik!$A$4:$B64, 2, FALSE()) * W8 + VLOOKUP(X8,Cennik!$A$4:$B64, 2, FALSE()) * Y8 + VLOOKUP(Z8,Cennik!$A$4:$B64, 2, FALSE()) * AA8 + VLOOKUP(AB8,Cennik!$A$4:$B64, 2, FALSE()) * AC8 + VLOOKUP(AD8,Cennik!$A$4:$B64, 2, FALSE()) * AE8 + VLOOKUP(AF8,Cennik!$A$4:$B64, 2, FALSE()) * AG8 + VLOOKUP(AH8,Cennik!$A$4:$B64, 2, FALSE()) * AI8 + VLOOKUP(AJ8,Cennik!$A$4:$B64, 2, FALSE()) * AK8 + VLOOKUP("Stamina",Cennik!$A$4:$B64,2,FALSE()) * K8,"Brak wartości")</f>
        <v>Brak wartości</v>
      </c>
      <c r="F8" s="18" t="s">
        <v>3364</v>
      </c>
      <c r="G8" s="694" t="s">
        <v>4520</v>
      </c>
      <c r="H8" s="18" t="s">
        <v>13544</v>
      </c>
      <c r="I8" s="18">
        <v>1</v>
      </c>
      <c r="J8" s="18">
        <v>5</v>
      </c>
      <c r="K8" s="18">
        <v>50</v>
      </c>
      <c r="L8" s="18">
        <v>2</v>
      </c>
      <c r="M8" s="18" t="s">
        <v>12667</v>
      </c>
      <c r="N8" s="161" t="s">
        <v>1201</v>
      </c>
      <c r="O8" s="161">
        <v>1</v>
      </c>
      <c r="P8" s="162" t="s">
        <v>1043</v>
      </c>
      <c r="Q8" s="162">
        <v>2</v>
      </c>
      <c r="R8" s="675" t="s">
        <v>3582</v>
      </c>
      <c r="S8" s="675">
        <v>1</v>
      </c>
      <c r="T8" s="674" t="s">
        <v>509</v>
      </c>
      <c r="U8" s="674">
        <v>3</v>
      </c>
      <c r="V8" s="674" t="s">
        <v>40</v>
      </c>
      <c r="W8" s="672"/>
      <c r="X8" s="678" t="s">
        <v>40</v>
      </c>
      <c r="Y8" s="678"/>
      <c r="Z8" s="679" t="s">
        <v>40</v>
      </c>
      <c r="AA8" s="679"/>
      <c r="AB8" s="680" t="s">
        <v>40</v>
      </c>
      <c r="AC8" s="680"/>
      <c r="AD8" s="681" t="s">
        <v>40</v>
      </c>
      <c r="AE8" s="681"/>
      <c r="AF8" s="18" t="s">
        <v>40</v>
      </c>
      <c r="AG8" s="18"/>
      <c r="AH8" s="184" t="s">
        <v>40</v>
      </c>
      <c r="AI8" s="184"/>
      <c r="AJ8" s="677" t="s">
        <v>40</v>
      </c>
      <c r="AK8" s="677"/>
      <c r="AL8" s="5"/>
      <c r="AM8" s="37"/>
    </row>
    <row r="9" spans="1:39" ht="12.75">
      <c r="A9" s="831" t="s">
        <v>3330</v>
      </c>
      <c r="B9" s="792" t="s">
        <v>3368</v>
      </c>
      <c r="C9" s="680">
        <v>2</v>
      </c>
      <c r="D9" s="34" t="e">
        <f t="shared" si="0"/>
        <v>#VALUE!</v>
      </c>
      <c r="E9" s="34" t="str">
        <f>IFERROR(VLOOKUP(N9,Cennik!$A$4:$B64, 2, FALSE()) * O9 + VLOOKUP(P9,Cennik!$A$4:$B64, 2, FALSE()) * Q9 + VLOOKUP(R9,Cennik!$A$4:$B64, 2, FALSE()) * S9 + VLOOKUP(T9,Cennik!$A$4:$B64, 2, FALSE()) * U9 + VLOOKUP(V9,Cennik!$A$4:$B64, 2, FALSE()) * W9 + VLOOKUP(X9,Cennik!$A$4:$B64, 2, FALSE()) * Y9 + VLOOKUP(Z9,Cennik!$A$4:$B64, 2, FALSE()) * AA9 + VLOOKUP(AB9,Cennik!$A$4:$B64, 2, FALSE()) * AC9 + VLOOKUP(AD9,Cennik!$A$4:$B64, 2, FALSE()) * AE9 + VLOOKUP(AF9,Cennik!$A$4:$B64, 2, FALSE()) * AG9 + VLOOKUP(AH9,Cennik!$A$4:$B64, 2, FALSE()) * AI9 + VLOOKUP(AJ9,Cennik!$A$4:$B64, 2, FALSE()) * AK9 + VLOOKUP("Stamina",Cennik!$A$4:$B64,2,FALSE()) * K9,"Brak wartości")</f>
        <v>Brak wartości</v>
      </c>
      <c r="F9" s="18" t="s">
        <v>3369</v>
      </c>
      <c r="G9" s="694" t="s">
        <v>4520</v>
      </c>
      <c r="H9" s="18" t="s">
        <v>13544</v>
      </c>
      <c r="I9" s="18">
        <v>1</v>
      </c>
      <c r="J9" s="18">
        <v>5</v>
      </c>
      <c r="K9" s="18">
        <v>50</v>
      </c>
      <c r="L9" s="18">
        <v>2</v>
      </c>
      <c r="M9" s="18" t="s">
        <v>12667</v>
      </c>
      <c r="N9" s="161" t="s">
        <v>1201</v>
      </c>
      <c r="O9" s="161">
        <v>1</v>
      </c>
      <c r="P9" s="162" t="s">
        <v>1043</v>
      </c>
      <c r="Q9" s="162">
        <v>2</v>
      </c>
      <c r="R9" s="675" t="s">
        <v>3582</v>
      </c>
      <c r="S9" s="675">
        <v>1</v>
      </c>
      <c r="T9" s="674" t="s">
        <v>509</v>
      </c>
      <c r="U9" s="674">
        <v>3</v>
      </c>
      <c r="V9" s="674" t="s">
        <v>562</v>
      </c>
      <c r="W9" s="672">
        <v>3</v>
      </c>
      <c r="X9" s="678" t="s">
        <v>40</v>
      </c>
      <c r="Y9" s="678"/>
      <c r="Z9" s="679" t="s">
        <v>40</v>
      </c>
      <c r="AA9" s="679"/>
      <c r="AB9" s="680" t="s">
        <v>40</v>
      </c>
      <c r="AC9" s="680"/>
      <c r="AD9" s="681" t="s">
        <v>40</v>
      </c>
      <c r="AE9" s="681"/>
      <c r="AF9" s="18" t="s">
        <v>40</v>
      </c>
      <c r="AG9" s="18"/>
      <c r="AH9" s="184" t="s">
        <v>40</v>
      </c>
      <c r="AI9" s="184"/>
      <c r="AJ9" s="677" t="s">
        <v>40</v>
      </c>
      <c r="AK9" s="677"/>
      <c r="AL9" s="5"/>
      <c r="AM9" s="37"/>
    </row>
    <row r="10" spans="1:39" ht="12.75">
      <c r="A10" s="831" t="s">
        <v>3330</v>
      </c>
      <c r="B10" s="792" t="s">
        <v>3373</v>
      </c>
      <c r="C10" s="680">
        <v>2</v>
      </c>
      <c r="D10" s="34" t="e">
        <f t="shared" si="0"/>
        <v>#VALUE!</v>
      </c>
      <c r="E10" s="34" t="str">
        <f>IFERROR(VLOOKUP(N10,Cennik!$A$4:$B64, 2, FALSE()) * O10 + VLOOKUP(P10,Cennik!$A$4:$B64, 2, FALSE()) * Q10 + VLOOKUP(R10,Cennik!$A$4:$B64, 2, FALSE()) * S10 + VLOOKUP(T10,Cennik!$A$4:$B64, 2, FALSE()) * U10 + VLOOKUP(V10,Cennik!$A$4:$B64, 2, FALSE()) * W10 + VLOOKUP(X10,Cennik!$A$4:$B64, 2, FALSE()) * Y10 + VLOOKUP(Z10,Cennik!$A$4:$B64, 2, FALSE()) * AA10 + VLOOKUP(AB10,Cennik!$A$4:$B64, 2, FALSE()) * AC10 + VLOOKUP(AD10,Cennik!$A$4:$B64, 2, FALSE()) * AE10 + VLOOKUP(AF10,Cennik!$A$4:$B64, 2, FALSE()) * AG10 + VLOOKUP(AH10,Cennik!$A$4:$B64, 2, FALSE()) * AI10 + VLOOKUP(AJ10,Cennik!$A$4:$B64, 2, FALSE()) * AK10 + VLOOKUP("Stamina",Cennik!$A$4:$B64,2,FALSE()) * K10,"Brak wartości")</f>
        <v>Brak wartości</v>
      </c>
      <c r="F10" s="18" t="s">
        <v>3374</v>
      </c>
      <c r="G10" s="694" t="s">
        <v>4520</v>
      </c>
      <c r="H10" s="18" t="s">
        <v>13544</v>
      </c>
      <c r="I10" s="18">
        <v>1</v>
      </c>
      <c r="J10" s="18">
        <v>5</v>
      </c>
      <c r="K10" s="18">
        <v>50</v>
      </c>
      <c r="L10" s="18">
        <v>2</v>
      </c>
      <c r="M10" s="18" t="s">
        <v>12667</v>
      </c>
      <c r="N10" s="161" t="s">
        <v>1201</v>
      </c>
      <c r="O10" s="161">
        <v>2</v>
      </c>
      <c r="P10" s="162" t="s">
        <v>1043</v>
      </c>
      <c r="Q10" s="162">
        <v>2</v>
      </c>
      <c r="R10" s="675" t="s">
        <v>3582</v>
      </c>
      <c r="S10" s="675">
        <v>1</v>
      </c>
      <c r="T10" s="674" t="s">
        <v>509</v>
      </c>
      <c r="U10" s="674">
        <v>3</v>
      </c>
      <c r="V10" s="674" t="s">
        <v>562</v>
      </c>
      <c r="W10" s="672">
        <v>5</v>
      </c>
      <c r="X10" s="678" t="s">
        <v>4679</v>
      </c>
      <c r="Y10" s="678">
        <v>1</v>
      </c>
      <c r="Z10" s="679" t="s">
        <v>40</v>
      </c>
      <c r="AA10" s="679"/>
      <c r="AB10" s="680" t="s">
        <v>40</v>
      </c>
      <c r="AC10" s="680"/>
      <c r="AD10" s="681" t="s">
        <v>40</v>
      </c>
      <c r="AE10" s="681"/>
      <c r="AF10" s="18" t="s">
        <v>40</v>
      </c>
      <c r="AG10" s="18"/>
      <c r="AH10" s="184" t="s">
        <v>40</v>
      </c>
      <c r="AI10" s="184"/>
      <c r="AJ10" s="677" t="s">
        <v>40</v>
      </c>
      <c r="AK10" s="677"/>
      <c r="AL10" s="5"/>
      <c r="AM10" s="37"/>
    </row>
    <row r="11" spans="1:39" ht="12.75">
      <c r="A11" s="831" t="s">
        <v>3330</v>
      </c>
      <c r="B11" s="792" t="s">
        <v>3378</v>
      </c>
      <c r="C11" s="680">
        <v>2</v>
      </c>
      <c r="D11" s="34" t="e">
        <f t="shared" si="0"/>
        <v>#VALUE!</v>
      </c>
      <c r="E11" s="34" t="str">
        <f>IFERROR(VLOOKUP(N11,Cennik!$A$4:$B64, 2, FALSE()) * O11 + VLOOKUP(P11,Cennik!$A$4:$B64, 2, FALSE()) * Q11 + VLOOKUP(R11,Cennik!$A$4:$B64, 2, FALSE()) * S11 + VLOOKUP(T11,Cennik!$A$4:$B64, 2, FALSE()) * U11 + VLOOKUP(V11,Cennik!$A$4:$B64, 2, FALSE()) * W11 + VLOOKUP(X11,Cennik!$A$4:$B64, 2, FALSE()) * Y11 + VLOOKUP(Z11,Cennik!$A$4:$B64, 2, FALSE()) * AA11 + VLOOKUP(AB11,Cennik!$A$4:$B64, 2, FALSE()) * AC11 + VLOOKUP(AD11,Cennik!$A$4:$B64, 2, FALSE()) * AE11 + VLOOKUP(AF11,Cennik!$A$4:$B64, 2, FALSE()) * AG11 + VLOOKUP(AH11,Cennik!$A$4:$B64, 2, FALSE()) * AI11 + VLOOKUP(AJ11,Cennik!$A$4:$B64, 2, FALSE()) * AK11 + VLOOKUP("Stamina",Cennik!$A$4:$B64,2,FALSE()) * K11,"Brak wartości")</f>
        <v>Brak wartości</v>
      </c>
      <c r="F11" s="18" t="s">
        <v>3379</v>
      </c>
      <c r="G11" s="694" t="s">
        <v>4520</v>
      </c>
      <c r="H11" s="18" t="s">
        <v>13544</v>
      </c>
      <c r="I11" s="18">
        <v>1</v>
      </c>
      <c r="J11" s="18">
        <v>5</v>
      </c>
      <c r="K11" s="18">
        <v>50</v>
      </c>
      <c r="L11" s="18">
        <v>2</v>
      </c>
      <c r="M11" s="18" t="s">
        <v>12667</v>
      </c>
      <c r="N11" s="161" t="s">
        <v>1201</v>
      </c>
      <c r="O11" s="161">
        <v>2</v>
      </c>
      <c r="P11" s="162" t="s">
        <v>1043</v>
      </c>
      <c r="Q11" s="162">
        <v>2</v>
      </c>
      <c r="R11" s="675" t="s">
        <v>3582</v>
      </c>
      <c r="S11" s="675">
        <v>1</v>
      </c>
      <c r="T11" s="674" t="s">
        <v>509</v>
      </c>
      <c r="U11" s="674">
        <v>3</v>
      </c>
      <c r="V11" s="674" t="s">
        <v>562</v>
      </c>
      <c r="W11" s="672">
        <v>6</v>
      </c>
      <c r="X11" s="678" t="s">
        <v>4679</v>
      </c>
      <c r="Y11" s="678">
        <v>2</v>
      </c>
      <c r="Z11" s="679" t="s">
        <v>40</v>
      </c>
      <c r="AA11" s="679"/>
      <c r="AB11" s="680" t="s">
        <v>40</v>
      </c>
      <c r="AC11" s="680"/>
      <c r="AD11" s="681" t="s">
        <v>40</v>
      </c>
      <c r="AE11" s="681"/>
      <c r="AF11" s="18" t="s">
        <v>40</v>
      </c>
      <c r="AG11" s="18"/>
      <c r="AH11" s="184" t="s">
        <v>40</v>
      </c>
      <c r="AI11" s="184"/>
      <c r="AJ11" s="677" t="s">
        <v>40</v>
      </c>
      <c r="AK11" s="677"/>
      <c r="AL11" s="5"/>
      <c r="AM11" s="37"/>
    </row>
    <row r="12" spans="1:39" ht="12.75">
      <c r="A12" s="831" t="s">
        <v>3330</v>
      </c>
      <c r="B12" s="794" t="s">
        <v>3383</v>
      </c>
      <c r="C12" s="680">
        <v>3</v>
      </c>
      <c r="D12" s="34" t="e">
        <f t="shared" si="0"/>
        <v>#VALUE!</v>
      </c>
      <c r="E12" s="34" t="str">
        <f>IFERROR(VLOOKUP(N12,Cennik!$A$4:$B64, 2, FALSE()) * O12 + VLOOKUP(P12,Cennik!$A$4:$B64, 2, FALSE()) * Q12 + VLOOKUP(R12,Cennik!$A$4:$B64, 2, FALSE()) * S12 + VLOOKUP(T12,Cennik!$A$4:$B64, 2, FALSE()) * U12 + VLOOKUP(V12,Cennik!$A$4:$B64, 2, FALSE()) * W12 + VLOOKUP(X12,Cennik!$A$4:$B64, 2, FALSE()) * Y12 + VLOOKUP(Z12,Cennik!$A$4:$B64, 2, FALSE()) * AA12 + VLOOKUP(AB12,Cennik!$A$4:$B64, 2, FALSE()) * AC12 + VLOOKUP(AD12,Cennik!$A$4:$B64, 2, FALSE()) * AE12 + VLOOKUP(AF12,Cennik!$A$4:$B64, 2, FALSE()) * AG12 + VLOOKUP(AH12,Cennik!$A$4:$B64, 2, FALSE()) * AI12 + VLOOKUP(AJ12,Cennik!$A$4:$B64, 2, FALSE()) * AK12 + VLOOKUP("Stamina",Cennik!$A$4:$B64,2,FALSE()) * K12,"Brak wartości")</f>
        <v>Brak wartości</v>
      </c>
      <c r="F12" s="18" t="s">
        <v>3384</v>
      </c>
      <c r="G12" s="694" t="s">
        <v>4520</v>
      </c>
      <c r="H12" s="18" t="s">
        <v>13544</v>
      </c>
      <c r="I12" s="18">
        <v>1</v>
      </c>
      <c r="J12" s="18">
        <v>8</v>
      </c>
      <c r="K12" s="18">
        <v>60</v>
      </c>
      <c r="L12" s="18">
        <v>2.5</v>
      </c>
      <c r="M12" s="18" t="s">
        <v>12667</v>
      </c>
      <c r="N12" s="161" t="s">
        <v>1216</v>
      </c>
      <c r="O12" s="161">
        <v>1</v>
      </c>
      <c r="P12" s="162" t="s">
        <v>1196</v>
      </c>
      <c r="Q12" s="677">
        <v>2</v>
      </c>
      <c r="R12" s="675" t="s">
        <v>8133</v>
      </c>
      <c r="S12" s="675">
        <v>1</v>
      </c>
      <c r="T12" s="674" t="s">
        <v>3587</v>
      </c>
      <c r="U12" s="674">
        <v>1</v>
      </c>
      <c r="V12" s="674" t="s">
        <v>509</v>
      </c>
      <c r="W12" s="672">
        <v>3</v>
      </c>
      <c r="X12" s="678" t="s">
        <v>513</v>
      </c>
      <c r="Y12" s="678">
        <v>2</v>
      </c>
      <c r="Z12" s="679" t="s">
        <v>4694</v>
      </c>
      <c r="AA12" s="679">
        <v>2</v>
      </c>
      <c r="AB12" s="680" t="s">
        <v>40</v>
      </c>
      <c r="AC12" s="680"/>
      <c r="AD12" s="681" t="s">
        <v>40</v>
      </c>
      <c r="AE12" s="681"/>
      <c r="AF12" s="18" t="s">
        <v>40</v>
      </c>
      <c r="AG12" s="18"/>
      <c r="AH12" s="184" t="s">
        <v>40</v>
      </c>
      <c r="AI12" s="184"/>
      <c r="AJ12" s="677" t="s">
        <v>40</v>
      </c>
      <c r="AK12" s="677"/>
      <c r="AL12" s="5"/>
      <c r="AM12" s="37"/>
    </row>
    <row r="13" spans="1:39" ht="12.75">
      <c r="A13" s="831" t="s">
        <v>3330</v>
      </c>
      <c r="B13" s="794" t="s">
        <v>3388</v>
      </c>
      <c r="C13" s="680">
        <v>3</v>
      </c>
      <c r="D13" s="34" t="e">
        <f t="shared" si="0"/>
        <v>#VALUE!</v>
      </c>
      <c r="E13" s="34" t="str">
        <f>IFERROR(VLOOKUP(N13,Cennik!$A$4:$B64, 2, FALSE()) * O13 + VLOOKUP(P13,Cennik!$A$4:$B64, 2, FALSE()) * Q13 + VLOOKUP(R13,Cennik!$A$4:$B64, 2, FALSE()) * S13 + VLOOKUP(T13,Cennik!$A$4:$B64, 2, FALSE()) * U13 + VLOOKUP(V13,Cennik!$A$4:$B64, 2, FALSE()) * W13 + VLOOKUP(X13,Cennik!$A$4:$B64, 2, FALSE()) * Y13 + VLOOKUP(Z13,Cennik!$A$4:$B64, 2, FALSE()) * AA13 + VLOOKUP(AB13,Cennik!$A$4:$B64, 2, FALSE()) * AC13 + VLOOKUP(AD13,Cennik!$A$4:$B64, 2, FALSE()) * AE13 + VLOOKUP(AF13,Cennik!$A$4:$B64, 2, FALSE()) * AG13 + VLOOKUP(AH13,Cennik!$A$4:$B64, 2, FALSE()) * AI13 + VLOOKUP(AJ13,Cennik!$A$4:$B64, 2, FALSE()) * AK13 + VLOOKUP("Stamina",Cennik!$A$4:$B64,2,FALSE()) * K13,"Brak wartości")</f>
        <v>Brak wartości</v>
      </c>
      <c r="F13" s="18" t="s">
        <v>3389</v>
      </c>
      <c r="G13" s="694" t="s">
        <v>4520</v>
      </c>
      <c r="H13" s="18" t="s">
        <v>13544</v>
      </c>
      <c r="I13" s="18">
        <v>1</v>
      </c>
      <c r="J13" s="18">
        <v>8</v>
      </c>
      <c r="K13" s="18">
        <v>60</v>
      </c>
      <c r="L13" s="18">
        <v>2.5</v>
      </c>
      <c r="M13" s="18" t="s">
        <v>12667</v>
      </c>
      <c r="N13" s="161" t="s">
        <v>1216</v>
      </c>
      <c r="O13" s="161">
        <v>1</v>
      </c>
      <c r="P13" s="162" t="s">
        <v>1196</v>
      </c>
      <c r="Q13" s="677">
        <v>2</v>
      </c>
      <c r="R13" s="675" t="s">
        <v>8133</v>
      </c>
      <c r="S13" s="675">
        <v>1</v>
      </c>
      <c r="T13" s="674" t="s">
        <v>3587</v>
      </c>
      <c r="U13" s="674">
        <v>1</v>
      </c>
      <c r="V13" s="674" t="s">
        <v>509</v>
      </c>
      <c r="W13" s="672">
        <v>3</v>
      </c>
      <c r="X13" s="678" t="s">
        <v>513</v>
      </c>
      <c r="Y13" s="678">
        <v>3</v>
      </c>
      <c r="Z13" s="679" t="s">
        <v>4694</v>
      </c>
      <c r="AA13" s="679">
        <v>3</v>
      </c>
      <c r="AB13" s="680" t="s">
        <v>40</v>
      </c>
      <c r="AC13" s="680"/>
      <c r="AD13" s="681" t="s">
        <v>40</v>
      </c>
      <c r="AE13" s="681"/>
      <c r="AF13" s="18" t="s">
        <v>40</v>
      </c>
      <c r="AG13" s="18"/>
      <c r="AH13" s="184" t="s">
        <v>40</v>
      </c>
      <c r="AI13" s="184"/>
      <c r="AJ13" s="677" t="s">
        <v>40</v>
      </c>
      <c r="AK13" s="677"/>
      <c r="AL13" s="5"/>
      <c r="AM13" s="37"/>
    </row>
    <row r="14" spans="1:39" ht="12.75">
      <c r="A14" s="831" t="s">
        <v>3330</v>
      </c>
      <c r="B14" s="794" t="s">
        <v>3393</v>
      </c>
      <c r="C14" s="680">
        <v>3</v>
      </c>
      <c r="D14" s="34" t="e">
        <f t="shared" si="0"/>
        <v>#VALUE!</v>
      </c>
      <c r="E14" s="34" t="str">
        <f>IFERROR(VLOOKUP(N14,Cennik!$A$4:$B64, 2, FALSE()) * O14 + VLOOKUP(P14,Cennik!$A$4:$B64, 2, FALSE()) * Q14 + VLOOKUP(R14,Cennik!$A$4:$B64, 2, FALSE()) * S14 + VLOOKUP(T14,Cennik!$A$4:$B64, 2, FALSE()) * U14 + VLOOKUP(V14,Cennik!$A$4:$B64, 2, FALSE()) * W14 + VLOOKUP(X14,Cennik!$A$4:$B64, 2, FALSE()) * Y14 + VLOOKUP(Z14,Cennik!$A$4:$B64, 2, FALSE()) * AA14 + VLOOKUP(AB14,Cennik!$A$4:$B64, 2, FALSE()) * AC14 + VLOOKUP(AD14,Cennik!$A$4:$B64, 2, FALSE()) * AE14 + VLOOKUP(AF14,Cennik!$A$4:$B64, 2, FALSE()) * AG14 + VLOOKUP(AH14,Cennik!$A$4:$B64, 2, FALSE()) * AI14 + VLOOKUP(AJ14,Cennik!$A$4:$B64, 2, FALSE()) * AK14 + VLOOKUP("Stamina",Cennik!$A$4:$B64,2,FALSE()) * K14,"Brak wartości")</f>
        <v>Brak wartości</v>
      </c>
      <c r="F14" s="18" t="s">
        <v>3394</v>
      </c>
      <c r="G14" s="694" t="s">
        <v>4520</v>
      </c>
      <c r="H14" s="18" t="s">
        <v>13544</v>
      </c>
      <c r="I14" s="18">
        <v>1</v>
      </c>
      <c r="J14" s="18">
        <v>8</v>
      </c>
      <c r="K14" s="18">
        <v>60</v>
      </c>
      <c r="L14" s="18">
        <v>2.5</v>
      </c>
      <c r="M14" s="18" t="s">
        <v>12667</v>
      </c>
      <c r="N14" s="161" t="s">
        <v>1216</v>
      </c>
      <c r="O14" s="161">
        <v>1</v>
      </c>
      <c r="P14" s="162" t="s">
        <v>1196</v>
      </c>
      <c r="Q14" s="677">
        <v>2</v>
      </c>
      <c r="R14" s="675" t="s">
        <v>8133</v>
      </c>
      <c r="S14" s="675">
        <v>1</v>
      </c>
      <c r="T14" s="674" t="s">
        <v>3587</v>
      </c>
      <c r="U14" s="674">
        <v>1</v>
      </c>
      <c r="V14" s="674" t="s">
        <v>509</v>
      </c>
      <c r="W14" s="672">
        <v>4</v>
      </c>
      <c r="X14" s="678" t="s">
        <v>513</v>
      </c>
      <c r="Y14" s="678">
        <v>3</v>
      </c>
      <c r="Z14" s="679" t="s">
        <v>4694</v>
      </c>
      <c r="AA14" s="679">
        <v>3</v>
      </c>
      <c r="AB14" s="680" t="s">
        <v>40</v>
      </c>
      <c r="AC14" s="680"/>
      <c r="AD14" s="681" t="s">
        <v>40</v>
      </c>
      <c r="AE14" s="681"/>
      <c r="AF14" s="18" t="s">
        <v>40</v>
      </c>
      <c r="AG14" s="18"/>
      <c r="AH14" s="184" t="s">
        <v>40</v>
      </c>
      <c r="AI14" s="184"/>
      <c r="AJ14" s="677" t="s">
        <v>40</v>
      </c>
      <c r="AK14" s="677"/>
      <c r="AL14" s="5"/>
      <c r="AM14" s="37"/>
    </row>
    <row r="15" spans="1:39" ht="12.75">
      <c r="A15" s="831" t="s">
        <v>3330</v>
      </c>
      <c r="B15" s="794" t="s">
        <v>3398</v>
      </c>
      <c r="C15" s="680">
        <v>3</v>
      </c>
      <c r="D15" s="34" t="e">
        <f t="shared" si="0"/>
        <v>#VALUE!</v>
      </c>
      <c r="E15" s="34" t="str">
        <f>IFERROR(VLOOKUP(N15,Cennik!$A$4:$B64, 2, FALSE()) * O15 + VLOOKUP(P15,Cennik!$A$4:$B64, 2, FALSE()) * Q15 + VLOOKUP(R15,Cennik!$A$4:$B64, 2, FALSE()) * S15 + VLOOKUP(T15,Cennik!$A$4:$B64, 2, FALSE()) * U15 + VLOOKUP(V15,Cennik!$A$4:$B64, 2, FALSE()) * W15 + VLOOKUP(X15,Cennik!$A$4:$B64, 2, FALSE()) * Y15 + VLOOKUP(Z15,Cennik!$A$4:$B64, 2, FALSE()) * AA15 + VLOOKUP(AB15,Cennik!$A$4:$B64, 2, FALSE()) * AC15 + VLOOKUP(AD15,Cennik!$A$4:$B64, 2, FALSE()) * AE15 + VLOOKUP(AF15,Cennik!$A$4:$B64, 2, FALSE()) * AG15 + VLOOKUP(AH15,Cennik!$A$4:$B64, 2, FALSE()) * AI15 + VLOOKUP(AJ15,Cennik!$A$4:$B64, 2, FALSE()) * AK15 + VLOOKUP("Stamina",Cennik!$A$4:$B64,2,FALSE()) * K15,"Brak wartości")</f>
        <v>Brak wartości</v>
      </c>
      <c r="F15" s="18" t="s">
        <v>3394</v>
      </c>
      <c r="G15" s="694" t="s">
        <v>4520</v>
      </c>
      <c r="H15" s="18" t="s">
        <v>13544</v>
      </c>
      <c r="I15" s="18">
        <v>1</v>
      </c>
      <c r="J15" s="18">
        <v>8</v>
      </c>
      <c r="K15" s="18">
        <v>60</v>
      </c>
      <c r="L15" s="18">
        <v>2.5</v>
      </c>
      <c r="M15" s="18" t="s">
        <v>12667</v>
      </c>
      <c r="N15" s="161" t="s">
        <v>1216</v>
      </c>
      <c r="O15" s="161">
        <v>1</v>
      </c>
      <c r="P15" s="162" t="s">
        <v>1211</v>
      </c>
      <c r="Q15" s="677">
        <v>2</v>
      </c>
      <c r="R15" s="675" t="s">
        <v>8133</v>
      </c>
      <c r="S15" s="675">
        <v>1</v>
      </c>
      <c r="T15" s="674" t="s">
        <v>3587</v>
      </c>
      <c r="U15" s="674">
        <v>1</v>
      </c>
      <c r="V15" s="674" t="s">
        <v>509</v>
      </c>
      <c r="W15" s="672">
        <v>4</v>
      </c>
      <c r="X15" s="678" t="s">
        <v>513</v>
      </c>
      <c r="Y15" s="678">
        <v>3</v>
      </c>
      <c r="Z15" s="679" t="s">
        <v>567</v>
      </c>
      <c r="AA15" s="679">
        <v>3</v>
      </c>
      <c r="AB15" s="680" t="s">
        <v>4694</v>
      </c>
      <c r="AC15" s="680">
        <v>3</v>
      </c>
      <c r="AD15" s="681" t="s">
        <v>40</v>
      </c>
      <c r="AE15" s="681"/>
      <c r="AF15" s="18" t="s">
        <v>40</v>
      </c>
      <c r="AG15" s="18"/>
      <c r="AH15" s="184" t="s">
        <v>40</v>
      </c>
      <c r="AI15" s="184"/>
      <c r="AJ15" s="677" t="s">
        <v>40</v>
      </c>
      <c r="AK15" s="677"/>
      <c r="AL15" s="5"/>
      <c r="AM15" s="37"/>
    </row>
    <row r="16" spans="1:39" ht="12.75">
      <c r="A16" s="831" t="s">
        <v>3330</v>
      </c>
      <c r="B16" s="794" t="s">
        <v>3402</v>
      </c>
      <c r="C16" s="680">
        <v>3</v>
      </c>
      <c r="D16" s="34" t="e">
        <f t="shared" si="0"/>
        <v>#VALUE!</v>
      </c>
      <c r="E16" s="34" t="str">
        <f>IFERROR(VLOOKUP(N16,Cennik!$A$4:$B64, 2, FALSE()) * O16 + VLOOKUP(P16,Cennik!$A$4:$B64, 2, FALSE()) * Q16 + VLOOKUP(R16,Cennik!$A$4:$B64, 2, FALSE()) * S16 + VLOOKUP(T16,Cennik!$A$4:$B64, 2, FALSE()) * U16 + VLOOKUP(V16,Cennik!$A$4:$B64, 2, FALSE()) * W16 + VLOOKUP(X16,Cennik!$A$4:$B64, 2, FALSE()) * Y16 + VLOOKUP(Z16,Cennik!$A$4:$B64, 2, FALSE()) * AA16 + VLOOKUP(AB16,Cennik!$A$4:$B64, 2, FALSE()) * AC16 + VLOOKUP(AD16,Cennik!$A$4:$B64, 2, FALSE()) * AE16 + VLOOKUP(AF16,Cennik!$A$4:$B64, 2, FALSE()) * AG16 + VLOOKUP(AH16,Cennik!$A$4:$B64, 2, FALSE()) * AI16 + VLOOKUP(AJ16,Cennik!$A$4:$B64, 2, FALSE()) * AK16 + VLOOKUP("Stamina",Cennik!$A$4:$B64,2,FALSE()) * K16,"Brak wartości")</f>
        <v>Brak wartości</v>
      </c>
      <c r="F16" s="18" t="s">
        <v>3403</v>
      </c>
      <c r="G16" s="694" t="s">
        <v>4520</v>
      </c>
      <c r="H16" s="18" t="s">
        <v>13544</v>
      </c>
      <c r="I16" s="18">
        <v>1</v>
      </c>
      <c r="J16" s="18">
        <v>8</v>
      </c>
      <c r="K16" s="18">
        <v>60</v>
      </c>
      <c r="L16" s="18">
        <v>3</v>
      </c>
      <c r="M16" s="18" t="s">
        <v>12667</v>
      </c>
      <c r="N16" s="161" t="s">
        <v>1216</v>
      </c>
      <c r="O16" s="161">
        <v>1</v>
      </c>
      <c r="P16" s="162" t="s">
        <v>1211</v>
      </c>
      <c r="Q16" s="677">
        <v>2</v>
      </c>
      <c r="R16" s="675" t="s">
        <v>8133</v>
      </c>
      <c r="S16" s="675">
        <v>4</v>
      </c>
      <c r="T16" s="674" t="s">
        <v>3587</v>
      </c>
      <c r="U16" s="674">
        <v>1</v>
      </c>
      <c r="V16" s="674" t="s">
        <v>509</v>
      </c>
      <c r="W16" s="672">
        <v>4</v>
      </c>
      <c r="X16" s="678" t="s">
        <v>513</v>
      </c>
      <c r="Y16" s="678">
        <v>4</v>
      </c>
      <c r="Z16" s="679" t="s">
        <v>567</v>
      </c>
      <c r="AA16" s="679">
        <v>3</v>
      </c>
      <c r="AB16" s="680" t="s">
        <v>4694</v>
      </c>
      <c r="AC16" s="680">
        <v>3</v>
      </c>
      <c r="AD16" s="681" t="s">
        <v>40</v>
      </c>
      <c r="AE16" s="681"/>
      <c r="AF16" s="18" t="s">
        <v>40</v>
      </c>
      <c r="AG16" s="18"/>
      <c r="AH16" s="184" t="s">
        <v>40</v>
      </c>
      <c r="AI16" s="184"/>
      <c r="AJ16" s="677" t="s">
        <v>40</v>
      </c>
      <c r="AK16" s="677"/>
      <c r="AL16" s="5"/>
      <c r="AM16" s="37"/>
    </row>
    <row r="17" spans="1:39" ht="12.75">
      <c r="A17" s="831" t="s">
        <v>3330</v>
      </c>
      <c r="B17" s="787" t="s">
        <v>3407</v>
      </c>
      <c r="C17" s="680">
        <v>4</v>
      </c>
      <c r="D17" s="34" t="e">
        <f t="shared" si="0"/>
        <v>#VALUE!</v>
      </c>
      <c r="E17" s="34" t="str">
        <f>IFERROR(VLOOKUP(N17,Cennik!$A$4:$B64, 2, FALSE()) * O17 + VLOOKUP(P17,Cennik!$A$4:$B64, 2, FALSE()) * Q17 + VLOOKUP(R17,Cennik!$A$4:$B64, 2, FALSE()) * S17 + VLOOKUP(T17,Cennik!$A$4:$B64, 2, FALSE()) * U17 + VLOOKUP(V17,Cennik!$A$4:$B64, 2, FALSE()) * W17 + VLOOKUP(X17,Cennik!$A$4:$B64, 2, FALSE()) * Y17 + VLOOKUP(Z17,Cennik!$A$4:$B64, 2, FALSE()) * AA17 + VLOOKUP(AB17,Cennik!$A$4:$B64, 2, FALSE()) * AC17 + VLOOKUP(AD17,Cennik!$A$4:$B64, 2, FALSE()) * AE17 + VLOOKUP(AF17,Cennik!$A$4:$B64, 2, FALSE()) * AG17 + VLOOKUP(AH17,Cennik!$A$4:$B64, 2, FALSE()) * AI17 + VLOOKUP(AJ17,Cennik!$A$4:$B64, 2, FALSE()) * AK17 + VLOOKUP("Stamina",Cennik!$A$4:$B64,2,FALSE()) * K17,"Brak wartości")</f>
        <v>Brak wartości</v>
      </c>
      <c r="F17" s="18" t="s">
        <v>3408</v>
      </c>
      <c r="G17" s="694" t="s">
        <v>4520</v>
      </c>
      <c r="H17" s="18" t="s">
        <v>13544</v>
      </c>
      <c r="I17" s="18">
        <v>1</v>
      </c>
      <c r="J17" s="18">
        <v>8</v>
      </c>
      <c r="K17" s="18">
        <v>80</v>
      </c>
      <c r="L17" s="18">
        <v>3</v>
      </c>
      <c r="M17" s="18" t="s">
        <v>12667</v>
      </c>
      <c r="N17" s="161" t="s">
        <v>1226</v>
      </c>
      <c r="O17" s="161">
        <v>2</v>
      </c>
      <c r="P17" s="162" t="s">
        <v>1211</v>
      </c>
      <c r="Q17" s="677">
        <v>2</v>
      </c>
      <c r="R17" s="675" t="s">
        <v>8133</v>
      </c>
      <c r="S17" s="675">
        <v>4</v>
      </c>
      <c r="T17" s="674" t="s">
        <v>3592</v>
      </c>
      <c r="U17" s="674">
        <v>1</v>
      </c>
      <c r="V17" s="674" t="s">
        <v>509</v>
      </c>
      <c r="W17" s="672">
        <v>4</v>
      </c>
      <c r="X17" s="678" t="s">
        <v>518</v>
      </c>
      <c r="Y17" s="678">
        <v>3</v>
      </c>
      <c r="Z17" s="679" t="s">
        <v>4694</v>
      </c>
      <c r="AA17" s="679">
        <v>4</v>
      </c>
      <c r="AB17" s="680" t="s">
        <v>4709</v>
      </c>
      <c r="AC17" s="680">
        <v>3</v>
      </c>
      <c r="AD17" s="681" t="s">
        <v>40</v>
      </c>
      <c r="AE17" s="681"/>
      <c r="AF17" s="18" t="s">
        <v>40</v>
      </c>
      <c r="AG17" s="18"/>
      <c r="AH17" s="184" t="s">
        <v>40</v>
      </c>
      <c r="AI17" s="184"/>
      <c r="AJ17" s="677" t="s">
        <v>40</v>
      </c>
      <c r="AK17" s="677"/>
      <c r="AL17" s="5"/>
      <c r="AM17" s="37"/>
    </row>
    <row r="18" spans="1:39" ht="12.75">
      <c r="A18" s="831" t="s">
        <v>3330</v>
      </c>
      <c r="B18" s="787" t="s">
        <v>3412</v>
      </c>
      <c r="C18" s="680">
        <v>4</v>
      </c>
      <c r="D18" s="34" t="e">
        <f t="shared" si="0"/>
        <v>#VALUE!</v>
      </c>
      <c r="E18" s="34" t="str">
        <f>IFERROR(VLOOKUP(N18,Cennik!$A$4:$B64, 2, FALSE()) * O18 + VLOOKUP(P18,Cennik!$A$4:$B64, 2, FALSE()) * Q18 + VLOOKUP(R18,Cennik!$A$4:$B64, 2, FALSE()) * S18 + VLOOKUP(T18,Cennik!$A$4:$B64, 2, FALSE()) * U18 + VLOOKUP(V18,Cennik!$A$4:$B64, 2, FALSE()) * W18 + VLOOKUP(X18,Cennik!$A$4:$B64, 2, FALSE()) * Y18 + VLOOKUP(Z18,Cennik!$A$4:$B64, 2, FALSE()) * AA18 + VLOOKUP(AB18,Cennik!$A$4:$B64, 2, FALSE()) * AC18 + VLOOKUP(AD18,Cennik!$A$4:$B64, 2, FALSE()) * AE18 + VLOOKUP(AF18,Cennik!$A$4:$B64, 2, FALSE()) * AG18 + VLOOKUP(AH18,Cennik!$A$4:$B64, 2, FALSE()) * AI18 + VLOOKUP(AJ18,Cennik!$A$4:$B64, 2, FALSE()) * AK18 + VLOOKUP("Stamina",Cennik!$A$4:$B64,2,FALSE()) * K18,"Brak wartości")</f>
        <v>Brak wartości</v>
      </c>
      <c r="F18" s="18" t="s">
        <v>3413</v>
      </c>
      <c r="G18" s="694" t="s">
        <v>4520</v>
      </c>
      <c r="H18" s="18" t="s">
        <v>13544</v>
      </c>
      <c r="I18" s="18">
        <v>1</v>
      </c>
      <c r="J18" s="18">
        <v>8</v>
      </c>
      <c r="K18" s="18">
        <v>80</v>
      </c>
      <c r="L18" s="18">
        <v>3</v>
      </c>
      <c r="M18" s="18" t="s">
        <v>12667</v>
      </c>
      <c r="N18" s="161" t="s">
        <v>1226</v>
      </c>
      <c r="O18" s="161">
        <v>2</v>
      </c>
      <c r="P18" s="162" t="s">
        <v>1221</v>
      </c>
      <c r="Q18" s="677">
        <v>3</v>
      </c>
      <c r="R18" s="675" t="s">
        <v>8133</v>
      </c>
      <c r="S18" s="675">
        <v>5</v>
      </c>
      <c r="T18" s="674" t="s">
        <v>3592</v>
      </c>
      <c r="U18" s="674">
        <v>1</v>
      </c>
      <c r="V18" s="674" t="s">
        <v>509</v>
      </c>
      <c r="W18" s="672">
        <v>5</v>
      </c>
      <c r="X18" s="678" t="s">
        <v>518</v>
      </c>
      <c r="Y18" s="678">
        <v>3</v>
      </c>
      <c r="Z18" s="679" t="s">
        <v>4694</v>
      </c>
      <c r="AA18" s="679">
        <v>5</v>
      </c>
      <c r="AB18" s="680" t="s">
        <v>4709</v>
      </c>
      <c r="AC18" s="680">
        <v>3</v>
      </c>
      <c r="AD18" s="681" t="s">
        <v>40</v>
      </c>
      <c r="AE18" s="681"/>
      <c r="AF18" s="18" t="s">
        <v>40</v>
      </c>
      <c r="AG18" s="18"/>
      <c r="AH18" s="184" t="s">
        <v>40</v>
      </c>
      <c r="AI18" s="184"/>
      <c r="AJ18" s="677" t="s">
        <v>40</v>
      </c>
      <c r="AK18" s="677"/>
      <c r="AL18" s="5"/>
      <c r="AM18" s="37"/>
    </row>
    <row r="19" spans="1:39" ht="12.75">
      <c r="A19" s="831" t="s">
        <v>3330</v>
      </c>
      <c r="B19" s="787" t="s">
        <v>3417</v>
      </c>
      <c r="C19" s="680">
        <v>4</v>
      </c>
      <c r="D19" s="34" t="e">
        <f t="shared" si="0"/>
        <v>#VALUE!</v>
      </c>
      <c r="E19" s="34" t="str">
        <f>IFERROR(VLOOKUP(N19,Cennik!$A$4:$B64, 2, FALSE()) * O19 + VLOOKUP(P19,Cennik!$A$4:$B64, 2, FALSE()) * Q19 + VLOOKUP(R19,Cennik!$A$4:$B64, 2, FALSE()) * S19 + VLOOKUP(T19,Cennik!$A$4:$B64, 2, FALSE()) * U19 + VLOOKUP(V19,Cennik!$A$4:$B64, 2, FALSE()) * W19 + VLOOKUP(X19,Cennik!$A$4:$B64, 2, FALSE()) * Y19 + VLOOKUP(Z19,Cennik!$A$4:$B64, 2, FALSE()) * AA19 + VLOOKUP(AB19,Cennik!$A$4:$B64, 2, FALSE()) * AC19 + VLOOKUP(AD19,Cennik!$A$4:$B64, 2, FALSE()) * AE19 + VLOOKUP(AF19,Cennik!$A$4:$B64, 2, FALSE()) * AG19 + VLOOKUP(AH19,Cennik!$A$4:$B64, 2, FALSE()) * AI19 + VLOOKUP(AJ19,Cennik!$A$4:$B64, 2, FALSE()) * AK19 + VLOOKUP("Stamina",Cennik!$A$4:$B64,2,FALSE()) * K19,"Brak wartości")</f>
        <v>Brak wartości</v>
      </c>
      <c r="F19" s="18" t="s">
        <v>3418</v>
      </c>
      <c r="G19" s="694" t="s">
        <v>4520</v>
      </c>
      <c r="H19" s="18" t="s">
        <v>13544</v>
      </c>
      <c r="I19" s="18">
        <v>1</v>
      </c>
      <c r="J19" s="18">
        <v>8</v>
      </c>
      <c r="K19" s="18">
        <v>80</v>
      </c>
      <c r="L19" s="18">
        <v>3.5</v>
      </c>
      <c r="M19" s="18" t="s">
        <v>12667</v>
      </c>
      <c r="N19" s="161" t="s">
        <v>1226</v>
      </c>
      <c r="O19" s="161">
        <v>2</v>
      </c>
      <c r="P19" s="162" t="s">
        <v>1221</v>
      </c>
      <c r="Q19" s="677">
        <v>3</v>
      </c>
      <c r="R19" s="675" t="s">
        <v>1181</v>
      </c>
      <c r="S19" s="675">
        <v>2</v>
      </c>
      <c r="T19" s="674" t="s">
        <v>3592</v>
      </c>
      <c r="U19" s="674">
        <v>1</v>
      </c>
      <c r="V19" s="674" t="s">
        <v>509</v>
      </c>
      <c r="W19" s="672">
        <v>6</v>
      </c>
      <c r="X19" s="678" t="s">
        <v>518</v>
      </c>
      <c r="Y19" s="678">
        <v>4</v>
      </c>
      <c r="Z19" s="679" t="s">
        <v>4694</v>
      </c>
      <c r="AA19" s="679">
        <v>7</v>
      </c>
      <c r="AB19" s="680" t="s">
        <v>4709</v>
      </c>
      <c r="AC19" s="680">
        <v>4</v>
      </c>
      <c r="AD19" s="681" t="s">
        <v>40</v>
      </c>
      <c r="AE19" s="681"/>
      <c r="AF19" s="18" t="s">
        <v>40</v>
      </c>
      <c r="AG19" s="18"/>
      <c r="AH19" s="184" t="s">
        <v>40</v>
      </c>
      <c r="AI19" s="184"/>
      <c r="AJ19" s="677" t="s">
        <v>40</v>
      </c>
      <c r="AK19" s="677"/>
      <c r="AL19" s="5"/>
      <c r="AM19" s="37"/>
    </row>
    <row r="20" spans="1:39" ht="12.75">
      <c r="A20" s="831" t="s">
        <v>3330</v>
      </c>
      <c r="B20" s="767" t="s">
        <v>3422</v>
      </c>
      <c r="C20" s="680">
        <v>5</v>
      </c>
      <c r="D20" s="34" t="e">
        <f t="shared" si="0"/>
        <v>#VALUE!</v>
      </c>
      <c r="E20" s="34" t="str">
        <f>IFERROR(VLOOKUP(N20,Cennik!$A$4:$B64, 2, FALSE()) * O20 + VLOOKUP(P20,Cennik!$A$4:$B64, 2, FALSE()) * Q20 + VLOOKUP(R20,Cennik!$A$4:$B64, 2, FALSE()) * S20 + VLOOKUP(T20,Cennik!$A$4:$B64, 2, FALSE()) * U20 + VLOOKUP(V20,Cennik!$A$4:$B64, 2, FALSE()) * W20 + VLOOKUP(X20,Cennik!$A$4:$B64, 2, FALSE()) * Y20 + VLOOKUP(Z20,Cennik!$A$4:$B64, 2, FALSE()) * AA20 + VLOOKUP(AB20,Cennik!$A$4:$B64, 2, FALSE()) * AC20 + VLOOKUP(AD20,Cennik!$A$4:$B64, 2, FALSE()) * AE20 + VLOOKUP(AF20,Cennik!$A$4:$B64, 2, FALSE()) * AG20 + VLOOKUP(AH20,Cennik!$A$4:$B64, 2, FALSE()) * AI20 + VLOOKUP(AJ20,Cennik!$A$4:$B64, 2, FALSE()) * AK20 + VLOOKUP("Stamina",Cennik!$A$4:$B64,2,FALSE()) * K20,"Brak wartości")</f>
        <v>Brak wartości</v>
      </c>
      <c r="F20" s="18" t="s">
        <v>3423</v>
      </c>
      <c r="G20" s="694" t="s">
        <v>4520</v>
      </c>
      <c r="H20" s="18" t="s">
        <v>13544</v>
      </c>
      <c r="I20" s="18">
        <v>1</v>
      </c>
      <c r="J20" s="18">
        <v>10</v>
      </c>
      <c r="K20" s="18">
        <v>100</v>
      </c>
      <c r="L20" s="18">
        <v>3.5</v>
      </c>
      <c r="M20" s="18" t="s">
        <v>12667</v>
      </c>
      <c r="N20" s="161" t="s">
        <v>1231</v>
      </c>
      <c r="O20" s="161">
        <v>1</v>
      </c>
      <c r="P20" s="162" t="s">
        <v>1161</v>
      </c>
      <c r="Q20" s="677">
        <v>1</v>
      </c>
      <c r="R20" s="675" t="s">
        <v>1166</v>
      </c>
      <c r="S20" s="675">
        <v>2</v>
      </c>
      <c r="T20" s="674" t="s">
        <v>3592</v>
      </c>
      <c r="U20" s="674">
        <v>1</v>
      </c>
      <c r="V20" s="674" t="s">
        <v>509</v>
      </c>
      <c r="W20" s="672">
        <v>6</v>
      </c>
      <c r="X20" s="678" t="s">
        <v>518</v>
      </c>
      <c r="Y20" s="678">
        <v>5</v>
      </c>
      <c r="Z20" s="679" t="s">
        <v>4769</v>
      </c>
      <c r="AA20" s="679">
        <v>8</v>
      </c>
      <c r="AB20" s="680" t="s">
        <v>4724</v>
      </c>
      <c r="AC20" s="680">
        <v>4</v>
      </c>
      <c r="AD20" s="681" t="s">
        <v>40</v>
      </c>
      <c r="AE20" s="681"/>
      <c r="AF20" s="18" t="s">
        <v>40</v>
      </c>
      <c r="AG20" s="18"/>
      <c r="AH20" s="184" t="s">
        <v>40</v>
      </c>
      <c r="AI20" s="184"/>
      <c r="AJ20" s="677" t="s">
        <v>40</v>
      </c>
      <c r="AK20" s="677"/>
      <c r="AL20" s="5"/>
      <c r="AM20" s="37"/>
    </row>
    <row r="21" spans="1:39" ht="12.75">
      <c r="A21" s="831" t="s">
        <v>3330</v>
      </c>
      <c r="B21" s="767" t="s">
        <v>3427</v>
      </c>
      <c r="C21" s="680">
        <v>5</v>
      </c>
      <c r="D21" s="34" t="e">
        <f t="shared" si="0"/>
        <v>#VALUE!</v>
      </c>
      <c r="E21" s="34" t="str">
        <f>IFERROR(VLOOKUP(N21,Cennik!$A$4:$B64, 2, FALSE()) * O21 + VLOOKUP(P21,Cennik!$A$4:$B64, 2, FALSE()) * Q21 + VLOOKUP(R21,Cennik!$A$4:$B64, 2, FALSE()) * S21 + VLOOKUP(T21,Cennik!$A$4:$B64, 2, FALSE()) * U21 + VLOOKUP(V21,Cennik!$A$4:$B64, 2, FALSE()) * W21 + VLOOKUP(X21,Cennik!$A$4:$B64, 2, FALSE()) * Y21 + VLOOKUP(Z21,Cennik!$A$4:$B64, 2, FALSE()) * AA21 + VLOOKUP(AB21,Cennik!$A$4:$B64, 2, FALSE()) * AC21 + VLOOKUP(AD21,Cennik!$A$4:$B64, 2, FALSE()) * AE21 + VLOOKUP(AF21,Cennik!$A$4:$B64, 2, FALSE()) * AG21 + VLOOKUP(AH21,Cennik!$A$4:$B64, 2, FALSE()) * AI21 + VLOOKUP(AJ21,Cennik!$A$4:$B64, 2, FALSE()) * AK21 + VLOOKUP("Stamina",Cennik!$A$4:$B64,2,FALSE()) * K21,"Brak wartości")</f>
        <v>Brak wartości</v>
      </c>
      <c r="F21" s="18" t="s">
        <v>3428</v>
      </c>
      <c r="G21" s="694" t="s">
        <v>4520</v>
      </c>
      <c r="H21" s="18" t="s">
        <v>13544</v>
      </c>
      <c r="I21" s="18">
        <v>1</v>
      </c>
      <c r="J21" s="18">
        <v>10</v>
      </c>
      <c r="K21" s="18">
        <v>100</v>
      </c>
      <c r="L21" s="18">
        <v>3.5</v>
      </c>
      <c r="M21" s="18" t="s">
        <v>12667</v>
      </c>
      <c r="N21" s="161" t="s">
        <v>1231</v>
      </c>
      <c r="O21" s="161">
        <v>1</v>
      </c>
      <c r="P21" s="162" t="s">
        <v>1161</v>
      </c>
      <c r="Q21" s="677">
        <v>1</v>
      </c>
      <c r="R21" s="675" t="s">
        <v>1166</v>
      </c>
      <c r="S21" s="675">
        <v>3</v>
      </c>
      <c r="T21" s="674" t="s">
        <v>3592</v>
      </c>
      <c r="U21" s="674">
        <v>1</v>
      </c>
      <c r="V21" s="674" t="s">
        <v>509</v>
      </c>
      <c r="W21" s="672">
        <v>6</v>
      </c>
      <c r="X21" s="678" t="s">
        <v>518</v>
      </c>
      <c r="Y21" s="678">
        <v>6</v>
      </c>
      <c r="Z21" s="679" t="s">
        <v>4769</v>
      </c>
      <c r="AA21" s="679">
        <v>10</v>
      </c>
      <c r="AB21" s="680" t="s">
        <v>4724</v>
      </c>
      <c r="AC21" s="680">
        <v>4</v>
      </c>
      <c r="AD21" s="681" t="s">
        <v>40</v>
      </c>
      <c r="AE21" s="681"/>
      <c r="AF21" s="18" t="s">
        <v>40</v>
      </c>
      <c r="AG21" s="18"/>
      <c r="AH21" s="184" t="s">
        <v>40</v>
      </c>
      <c r="AI21" s="184"/>
      <c r="AJ21" s="677" t="s">
        <v>40</v>
      </c>
      <c r="AK21" s="677"/>
      <c r="AL21" s="5"/>
      <c r="AM21" s="37"/>
    </row>
    <row r="22" spans="1:39" ht="12.75">
      <c r="A22" s="831" t="s">
        <v>3330</v>
      </c>
      <c r="B22" s="767" t="s">
        <v>3432</v>
      </c>
      <c r="C22" s="680">
        <v>5</v>
      </c>
      <c r="D22" s="34" t="e">
        <f t="shared" si="0"/>
        <v>#VALUE!</v>
      </c>
      <c r="E22" s="34" t="str">
        <f>IFERROR(VLOOKUP(N22,Cennik!$A$4:$B64, 2, FALSE()) * O22 + VLOOKUP(P22,Cennik!$A$4:$B64, 2, FALSE()) * Q22 + VLOOKUP(R22,Cennik!$A$4:$B64, 2, FALSE()) * S22 + VLOOKUP(T22,Cennik!$A$4:$B64, 2, FALSE()) * U22 + VLOOKUP(V22,Cennik!$A$4:$B64, 2, FALSE()) * W22 + VLOOKUP(X22,Cennik!$A$4:$B64, 2, FALSE()) * Y22 + VLOOKUP(Z22,Cennik!$A$4:$B64, 2, FALSE()) * AA22 + VLOOKUP(AB22,Cennik!$A$4:$B64, 2, FALSE()) * AC22 + VLOOKUP(AD22,Cennik!$A$4:$B64, 2, FALSE()) * AE22 + VLOOKUP(AF22,Cennik!$A$4:$B64, 2, FALSE()) * AG22 + VLOOKUP(AH22,Cennik!$A$4:$B64, 2, FALSE()) * AI22 + VLOOKUP(AJ22,Cennik!$A$4:$B64, 2, FALSE()) * AK22 + VLOOKUP("Stamina",Cennik!$A$4:$B64,2,FALSE()) * K22,"Brak wartości")</f>
        <v>Brak wartości</v>
      </c>
      <c r="F22" s="18" t="s">
        <v>3433</v>
      </c>
      <c r="G22" s="694" t="s">
        <v>4520</v>
      </c>
      <c r="H22" s="18" t="s">
        <v>13544</v>
      </c>
      <c r="I22" s="18">
        <v>1</v>
      </c>
      <c r="J22" s="18">
        <v>10</v>
      </c>
      <c r="K22" s="18">
        <v>100</v>
      </c>
      <c r="L22" s="18">
        <v>3.5</v>
      </c>
      <c r="M22" s="18" t="s">
        <v>12667</v>
      </c>
      <c r="N22" s="161" t="s">
        <v>1231</v>
      </c>
      <c r="O22" s="161">
        <v>1</v>
      </c>
      <c r="P22" s="162" t="s">
        <v>1161</v>
      </c>
      <c r="Q22" s="677">
        <v>1</v>
      </c>
      <c r="R22" s="675" t="s">
        <v>1166</v>
      </c>
      <c r="S22" s="675">
        <v>3</v>
      </c>
      <c r="T22" s="674" t="s">
        <v>3592</v>
      </c>
      <c r="U22" s="674">
        <v>1</v>
      </c>
      <c r="V22" s="674" t="s">
        <v>509</v>
      </c>
      <c r="W22" s="672">
        <v>6</v>
      </c>
      <c r="X22" s="678" t="s">
        <v>518</v>
      </c>
      <c r="Y22" s="678">
        <v>6</v>
      </c>
      <c r="Z22" s="679" t="s">
        <v>4769</v>
      </c>
      <c r="AA22" s="679">
        <v>10</v>
      </c>
      <c r="AB22" s="680" t="s">
        <v>4724</v>
      </c>
      <c r="AC22" s="680">
        <v>5</v>
      </c>
      <c r="AD22" s="681" t="s">
        <v>40</v>
      </c>
      <c r="AE22" s="681"/>
      <c r="AF22" s="18" t="s">
        <v>40</v>
      </c>
      <c r="AG22" s="18"/>
      <c r="AH22" s="184" t="s">
        <v>40</v>
      </c>
      <c r="AI22" s="184"/>
      <c r="AJ22" s="677" t="s">
        <v>40</v>
      </c>
      <c r="AK22" s="677"/>
      <c r="AL22" s="5"/>
      <c r="AM22" s="5"/>
    </row>
    <row r="23" spans="1:39" ht="12.75">
      <c r="A23" s="831" t="s">
        <v>3330</v>
      </c>
      <c r="B23" s="767" t="s">
        <v>3436</v>
      </c>
      <c r="C23" s="680">
        <v>5</v>
      </c>
      <c r="D23" s="34" t="e">
        <f t="shared" si="0"/>
        <v>#VALUE!</v>
      </c>
      <c r="E23" s="34" t="str">
        <f>IFERROR(VLOOKUP(N23,Cennik!$A$4:$B64, 2, FALSE()) * O23 + VLOOKUP(P23,Cennik!$A$4:$B64, 2, FALSE()) * Q23 + VLOOKUP(R23,Cennik!$A$4:$B64, 2, FALSE()) * S23 + VLOOKUP(T23,Cennik!$A$4:$B64, 2, FALSE()) * U23 + VLOOKUP(V23,Cennik!$A$4:$B64, 2, FALSE()) * W23 + VLOOKUP(X23,Cennik!$A$4:$B64, 2, FALSE()) * Y23 + VLOOKUP(Z23,Cennik!$A$4:$B64, 2, FALSE()) * AA23 + VLOOKUP(AB23,Cennik!$A$4:$B64, 2, FALSE()) * AC23 + VLOOKUP(AD23,Cennik!$A$4:$B64, 2, FALSE()) * AE23 + VLOOKUP(AF23,Cennik!$A$4:$B64, 2, FALSE()) * AG23 + VLOOKUP(AH23,Cennik!$A$4:$B64, 2, FALSE()) * AI23 + VLOOKUP(AJ23,Cennik!$A$4:$B64, 2, FALSE()) * AK23 + VLOOKUP("Stamina",Cennik!$A$4:$B64,2,FALSE()) * K23,"Brak wartości")</f>
        <v>Brak wartości</v>
      </c>
      <c r="F23" s="18" t="s">
        <v>3437</v>
      </c>
      <c r="G23" s="694" t="s">
        <v>4520</v>
      </c>
      <c r="H23" s="18" t="s">
        <v>13544</v>
      </c>
      <c r="I23" s="18">
        <v>1</v>
      </c>
      <c r="J23" s="18">
        <v>10</v>
      </c>
      <c r="K23" s="18">
        <v>100</v>
      </c>
      <c r="L23" s="18">
        <v>3.5</v>
      </c>
      <c r="M23" s="18" t="s">
        <v>12667</v>
      </c>
      <c r="N23" s="161" t="s">
        <v>3432</v>
      </c>
      <c r="O23" s="161">
        <v>1</v>
      </c>
      <c r="P23" s="162" t="s">
        <v>8171</v>
      </c>
      <c r="Q23" s="677">
        <v>1</v>
      </c>
      <c r="R23" s="675" t="s">
        <v>40</v>
      </c>
      <c r="S23" s="675"/>
      <c r="T23" s="674" t="s">
        <v>40</v>
      </c>
      <c r="U23" s="674"/>
      <c r="V23" s="674" t="s">
        <v>40</v>
      </c>
      <c r="W23" s="672"/>
      <c r="X23" s="678" t="s">
        <v>40</v>
      </c>
      <c r="Y23" s="678"/>
      <c r="Z23" s="679" t="s">
        <v>40</v>
      </c>
      <c r="AA23" s="679"/>
      <c r="AB23" s="680" t="s">
        <v>40</v>
      </c>
      <c r="AC23" s="680"/>
      <c r="AD23" s="681" t="s">
        <v>40</v>
      </c>
      <c r="AE23" s="681"/>
      <c r="AF23" s="18" t="s">
        <v>40</v>
      </c>
      <c r="AG23" s="18"/>
      <c r="AH23" s="184" t="s">
        <v>40</v>
      </c>
      <c r="AI23" s="184"/>
      <c r="AJ23" s="677" t="s">
        <v>40</v>
      </c>
      <c r="AK23" s="677"/>
      <c r="AL23" s="5"/>
      <c r="AM23" s="37"/>
    </row>
    <row r="24" spans="1:39" ht="12.75">
      <c r="A24" s="681"/>
      <c r="B24" s="681"/>
      <c r="C24" s="680"/>
      <c r="D24" s="34"/>
      <c r="E24" s="34"/>
      <c r="F24" s="18"/>
      <c r="G24" s="18"/>
      <c r="H24" s="18"/>
      <c r="I24" s="18"/>
      <c r="J24" s="18"/>
      <c r="K24" s="18"/>
      <c r="L24" s="18"/>
      <c r="M24" s="18"/>
      <c r="N24" s="161"/>
      <c r="O24" s="197"/>
      <c r="P24" s="162"/>
      <c r="Q24" s="677"/>
      <c r="R24" s="675"/>
      <c r="S24" s="675"/>
      <c r="T24" s="674"/>
      <c r="U24" s="674"/>
      <c r="V24" s="674"/>
      <c r="W24" s="672"/>
      <c r="X24" s="678"/>
      <c r="Y24" s="678"/>
      <c r="Z24" s="679"/>
      <c r="AA24" s="679"/>
      <c r="AB24" s="680"/>
      <c r="AC24" s="680"/>
      <c r="AD24" s="681"/>
      <c r="AE24" s="681"/>
      <c r="AF24" s="18"/>
      <c r="AG24" s="18"/>
      <c r="AH24" s="184"/>
      <c r="AI24" s="184"/>
      <c r="AJ24" s="677"/>
      <c r="AK24" s="677"/>
      <c r="AL24" s="755"/>
      <c r="AM24" s="755"/>
    </row>
    <row r="25" spans="1:39" ht="12.75">
      <c r="A25" s="19"/>
      <c r="B25" s="19"/>
      <c r="C25" s="19"/>
      <c r="D25" s="291"/>
      <c r="E25" s="291"/>
      <c r="F25" s="19"/>
      <c r="G25" s="19"/>
      <c r="H25" s="19" t="s">
        <v>13544</v>
      </c>
      <c r="I25" s="19"/>
      <c r="J25" s="19"/>
      <c r="K25" s="19"/>
      <c r="L25" s="19"/>
      <c r="M25" s="19" t="s">
        <v>12667</v>
      </c>
      <c r="N25" s="49" t="s">
        <v>40</v>
      </c>
      <c r="O25" s="26"/>
      <c r="P25" s="49" t="s">
        <v>40</v>
      </c>
      <c r="Q25" s="19"/>
      <c r="R25" s="19" t="s">
        <v>40</v>
      </c>
      <c r="S25" s="19"/>
      <c r="T25" s="19" t="s">
        <v>40</v>
      </c>
      <c r="U25" s="19"/>
      <c r="V25" s="19" t="s">
        <v>40</v>
      </c>
      <c r="W25" s="19"/>
      <c r="X25" s="19" t="s">
        <v>40</v>
      </c>
      <c r="Y25" s="19"/>
      <c r="Z25" s="19" t="s">
        <v>40</v>
      </c>
      <c r="AA25" s="19"/>
      <c r="AB25" s="19" t="s">
        <v>40</v>
      </c>
      <c r="AC25" s="19"/>
      <c r="AD25" s="19" t="s">
        <v>40</v>
      </c>
      <c r="AE25" s="19"/>
      <c r="AF25" s="19" t="s">
        <v>40</v>
      </c>
      <c r="AG25" s="19"/>
      <c r="AH25" s="19" t="s">
        <v>40</v>
      </c>
      <c r="AI25" s="19"/>
      <c r="AJ25" s="19" t="s">
        <v>40</v>
      </c>
      <c r="AK25" s="19"/>
      <c r="AL25" s="686"/>
      <c r="AM25" s="686"/>
    </row>
    <row r="26" spans="1:39" ht="12.75">
      <c r="A26" s="681"/>
      <c r="B26" s="681"/>
      <c r="C26" s="680"/>
      <c r="D26" s="34"/>
      <c r="E26" s="34"/>
      <c r="F26" s="18"/>
      <c r="G26" s="18"/>
      <c r="H26" s="18" t="s">
        <v>13544</v>
      </c>
      <c r="I26" s="18"/>
      <c r="J26" s="18"/>
      <c r="K26" s="18"/>
      <c r="L26" s="18"/>
      <c r="M26" s="18"/>
      <c r="N26" s="161" t="s">
        <v>40</v>
      </c>
      <c r="O26" s="197"/>
      <c r="P26" s="162" t="s">
        <v>40</v>
      </c>
      <c r="Q26" s="677"/>
      <c r="R26" s="675" t="s">
        <v>40</v>
      </c>
      <c r="S26" s="675"/>
      <c r="T26" s="674" t="s">
        <v>40</v>
      </c>
      <c r="U26" s="674"/>
      <c r="V26" s="674" t="s">
        <v>40</v>
      </c>
      <c r="W26" s="672"/>
      <c r="X26" s="678" t="s">
        <v>40</v>
      </c>
      <c r="Y26" s="678"/>
      <c r="Z26" s="679" t="s">
        <v>40</v>
      </c>
      <c r="AA26" s="679"/>
      <c r="AB26" s="680" t="s">
        <v>40</v>
      </c>
      <c r="AC26" s="680"/>
      <c r="AD26" s="681" t="s">
        <v>40</v>
      </c>
      <c r="AE26" s="681"/>
      <c r="AF26" s="18" t="s">
        <v>40</v>
      </c>
      <c r="AG26" s="18"/>
      <c r="AH26" s="184" t="s">
        <v>40</v>
      </c>
      <c r="AI26" s="184"/>
      <c r="AJ26" s="677" t="s">
        <v>40</v>
      </c>
      <c r="AK26" s="677"/>
      <c r="AL26" s="755"/>
      <c r="AM26" s="755"/>
    </row>
    <row r="27" spans="1:39" ht="12.75">
      <c r="A27" s="831" t="s">
        <v>3330</v>
      </c>
      <c r="B27" s="46" t="s">
        <v>3441</v>
      </c>
      <c r="C27" s="168">
        <v>0</v>
      </c>
      <c r="D27" s="34" t="e">
        <f t="shared" ref="D27:D51" si="1">E27/I27</f>
        <v>#VALUE!</v>
      </c>
      <c r="E27" s="34" t="str">
        <f>IFERROR(VLOOKUP(N27,Cennik!$A$4:$B64, 2, FALSE()) * O27 + VLOOKUP(P27,Cennik!$A$4:$B64, 2, FALSE()) * Q27 + VLOOKUP(R27,Cennik!$A$4:$B64, 2, FALSE()) * S27 + VLOOKUP(T27,Cennik!$A$4:$B64, 2, FALSE()) * U27 + VLOOKUP(V27,Cennik!$A$4:$B64, 2, FALSE()) * W27 + VLOOKUP(X27,Cennik!$A$4:$B64, 2, FALSE()) * Y27 + VLOOKUP(Z27,Cennik!$A$4:$B64, 2, FALSE()) * AA27 + VLOOKUP(AB27,Cennik!$A$4:$B64, 2, FALSE()) * AC27 + VLOOKUP(AD27,Cennik!$A$4:$B64, 2, FALSE()) * AE27 + VLOOKUP(AF27,Cennik!$A$4:$B64, 2, FALSE()) * AG27 + VLOOKUP(AH27,Cennik!$A$4:$B64, 2, FALSE()) * AI27 + VLOOKUP(AJ27,Cennik!$A$4:$B64, 2, FALSE()) * AK27 + VLOOKUP("Stamina",Cennik!$A$4:$B64,2,FALSE()) * K27,"Brak wartości")</f>
        <v>Brak wartości</v>
      </c>
      <c r="F27" s="5" t="s">
        <v>3442</v>
      </c>
      <c r="G27" s="694" t="s">
        <v>4520</v>
      </c>
      <c r="H27" s="37" t="s">
        <v>13544</v>
      </c>
      <c r="I27" s="5">
        <v>1</v>
      </c>
      <c r="J27" s="18">
        <v>5</v>
      </c>
      <c r="K27" s="5">
        <v>40</v>
      </c>
      <c r="L27" s="5">
        <v>1.5</v>
      </c>
      <c r="M27" s="5" t="s">
        <v>12667</v>
      </c>
      <c r="N27" s="161" t="s">
        <v>500</v>
      </c>
      <c r="O27" s="161">
        <v>8</v>
      </c>
      <c r="P27" s="162" t="s">
        <v>3582</v>
      </c>
      <c r="Q27" s="162">
        <v>1</v>
      </c>
      <c r="R27" s="163" t="s">
        <v>40</v>
      </c>
      <c r="S27" s="199"/>
      <c r="T27" s="164" t="s">
        <v>40</v>
      </c>
      <c r="U27" s="200"/>
      <c r="V27" s="164" t="s">
        <v>40</v>
      </c>
      <c r="W27" s="180"/>
      <c r="X27" s="166" t="s">
        <v>40</v>
      </c>
      <c r="Y27" s="181"/>
      <c r="Z27" s="167" t="s">
        <v>40</v>
      </c>
      <c r="AA27" s="182"/>
      <c r="AB27" s="168" t="s">
        <v>40</v>
      </c>
      <c r="AC27" s="201"/>
      <c r="AD27" s="169" t="s">
        <v>40</v>
      </c>
      <c r="AE27" s="202"/>
      <c r="AF27" s="5" t="s">
        <v>40</v>
      </c>
      <c r="AG27" s="37"/>
      <c r="AH27" s="161" t="s">
        <v>40</v>
      </c>
      <c r="AI27" s="197"/>
      <c r="AJ27" s="162" t="s">
        <v>40</v>
      </c>
      <c r="AK27" s="198"/>
      <c r="AL27" s="795"/>
      <c r="AM27" s="795"/>
    </row>
    <row r="28" spans="1:39" ht="12.75">
      <c r="A28" s="831" t="s">
        <v>3330</v>
      </c>
      <c r="B28" s="761" t="s">
        <v>3450</v>
      </c>
      <c r="C28" s="168">
        <v>1</v>
      </c>
      <c r="D28" s="34" t="e">
        <f t="shared" si="1"/>
        <v>#VALUE!</v>
      </c>
      <c r="E28" s="34" t="str">
        <f>IFERROR(VLOOKUP(N28,Cennik!$A$4:$B64, 2, FALSE()) * O28 + VLOOKUP(P28,Cennik!$A$4:$B64, 2, FALSE()) * Q28 + VLOOKUP(R28,Cennik!$A$4:$B64, 2, FALSE()) * S28 + VLOOKUP(T28,Cennik!$A$4:$B64, 2, FALSE()) * U28 + VLOOKUP(V28,Cennik!$A$4:$B64, 2, FALSE()) * W28 + VLOOKUP(X28,Cennik!$A$4:$B64, 2, FALSE()) * Y28 + VLOOKUP(Z28,Cennik!$A$4:$B64, 2, FALSE()) * AA28 + VLOOKUP(AB28,Cennik!$A$4:$B64, 2, FALSE()) * AC28 + VLOOKUP(AD28,Cennik!$A$4:$B64, 2, FALSE()) * AE28 + VLOOKUP(AF28,Cennik!$A$4:$B64, 2, FALSE()) * AG28 + VLOOKUP(AH28,Cennik!$A$4:$B64, 2, FALSE()) * AI28 + VLOOKUP(AJ28,Cennik!$A$4:$B64, 2, FALSE()) * AK28 + VLOOKUP("Stamina",Cennik!$A$4:$B64,2,FALSE()) * K28,"Brak wartości")</f>
        <v>Brak wartości</v>
      </c>
      <c r="F28" s="5" t="s">
        <v>3451</v>
      </c>
      <c r="G28" s="694" t="s">
        <v>4520</v>
      </c>
      <c r="H28" s="37" t="s">
        <v>13544</v>
      </c>
      <c r="I28" s="5">
        <v>1</v>
      </c>
      <c r="J28" s="18">
        <v>5</v>
      </c>
      <c r="K28" s="5">
        <v>40</v>
      </c>
      <c r="L28" s="5">
        <v>1.5</v>
      </c>
      <c r="M28" s="5" t="s">
        <v>12667</v>
      </c>
      <c r="N28" s="161" t="s">
        <v>1047</v>
      </c>
      <c r="O28" s="161">
        <v>3</v>
      </c>
      <c r="P28" s="162" t="s">
        <v>500</v>
      </c>
      <c r="Q28" s="162">
        <v>8</v>
      </c>
      <c r="R28" s="163" t="s">
        <v>3582</v>
      </c>
      <c r="S28" s="163">
        <v>1</v>
      </c>
      <c r="T28" s="164" t="s">
        <v>40</v>
      </c>
      <c r="U28" s="200"/>
      <c r="V28" s="164" t="s">
        <v>40</v>
      </c>
      <c r="W28" s="180"/>
      <c r="X28" s="166" t="s">
        <v>40</v>
      </c>
      <c r="Y28" s="181"/>
      <c r="Z28" s="167" t="s">
        <v>40</v>
      </c>
      <c r="AA28" s="182"/>
      <c r="AB28" s="168" t="s">
        <v>40</v>
      </c>
      <c r="AC28" s="201"/>
      <c r="AD28" s="169" t="s">
        <v>40</v>
      </c>
      <c r="AE28" s="202"/>
      <c r="AF28" s="5" t="s">
        <v>40</v>
      </c>
      <c r="AG28" s="37"/>
      <c r="AH28" s="161" t="s">
        <v>40</v>
      </c>
      <c r="AI28" s="197"/>
      <c r="AJ28" s="162" t="s">
        <v>40</v>
      </c>
      <c r="AK28" s="198"/>
      <c r="AL28" s="795"/>
      <c r="AM28" s="795"/>
    </row>
    <row r="29" spans="1:39" ht="12.75">
      <c r="A29" s="831" t="s">
        <v>3330</v>
      </c>
      <c r="B29" s="761" t="s">
        <v>3455</v>
      </c>
      <c r="C29" s="168">
        <v>1</v>
      </c>
      <c r="D29" s="34" t="e">
        <f t="shared" si="1"/>
        <v>#VALUE!</v>
      </c>
      <c r="E29" s="34" t="str">
        <f>IFERROR(VLOOKUP(N29,Cennik!$A$4:$B64, 2, FALSE()) * O29 + VLOOKUP(P29,Cennik!$A$4:$B64, 2, FALSE()) * Q29 + VLOOKUP(R29,Cennik!$A$4:$B64, 2, FALSE()) * S29 + VLOOKUP(T29,Cennik!$A$4:$B64, 2, FALSE()) * U29 + VLOOKUP(V29,Cennik!$A$4:$B64, 2, FALSE()) * W29 + VLOOKUP(X29,Cennik!$A$4:$B64, 2, FALSE()) * Y29 + VLOOKUP(Z29,Cennik!$A$4:$B64, 2, FALSE()) * AA29 + VLOOKUP(AB29,Cennik!$A$4:$B64, 2, FALSE()) * AC29 + VLOOKUP(AD29,Cennik!$A$4:$B64, 2, FALSE()) * AE29 + VLOOKUP(AF29,Cennik!$A$4:$B64, 2, FALSE()) * AG29 + VLOOKUP(AH29,Cennik!$A$4:$B64, 2, FALSE()) * AI29 + VLOOKUP(AJ29,Cennik!$A$4:$B64, 2, FALSE()) * AK29 + VLOOKUP("Stamina",Cennik!$A$4:$B64,2,FALSE()) * K29,"Brak wartości")</f>
        <v>Brak wartości</v>
      </c>
      <c r="F29" s="5" t="s">
        <v>3456</v>
      </c>
      <c r="G29" s="694" t="s">
        <v>4520</v>
      </c>
      <c r="H29" s="37" t="s">
        <v>13544</v>
      </c>
      <c r="I29" s="5">
        <v>1</v>
      </c>
      <c r="J29" s="18">
        <v>5</v>
      </c>
      <c r="K29" s="5">
        <v>40</v>
      </c>
      <c r="L29" s="5">
        <v>1.5</v>
      </c>
      <c r="M29" s="5" t="s">
        <v>12667</v>
      </c>
      <c r="N29" s="161" t="s">
        <v>1047</v>
      </c>
      <c r="O29" s="161">
        <v>3</v>
      </c>
      <c r="P29" s="162" t="s">
        <v>1043</v>
      </c>
      <c r="Q29" s="162">
        <v>1</v>
      </c>
      <c r="R29" s="163" t="s">
        <v>557</v>
      </c>
      <c r="S29" s="163">
        <v>8</v>
      </c>
      <c r="T29" s="164" t="s">
        <v>3582</v>
      </c>
      <c r="U29" s="164">
        <v>1</v>
      </c>
      <c r="V29" s="164" t="s">
        <v>40</v>
      </c>
      <c r="W29" s="180"/>
      <c r="X29" s="166" t="s">
        <v>40</v>
      </c>
      <c r="Y29" s="181"/>
      <c r="Z29" s="167" t="s">
        <v>40</v>
      </c>
      <c r="AA29" s="182"/>
      <c r="AB29" s="168" t="s">
        <v>40</v>
      </c>
      <c r="AC29" s="201"/>
      <c r="AD29" s="169" t="s">
        <v>40</v>
      </c>
      <c r="AE29" s="202"/>
      <c r="AF29" s="5" t="s">
        <v>40</v>
      </c>
      <c r="AG29" s="37"/>
      <c r="AH29" s="161" t="s">
        <v>40</v>
      </c>
      <c r="AI29" s="197"/>
      <c r="AJ29" s="162" t="s">
        <v>40</v>
      </c>
      <c r="AK29" s="198"/>
      <c r="AL29" s="795"/>
      <c r="AM29" s="795"/>
    </row>
    <row r="30" spans="1:39" ht="12.75">
      <c r="A30" s="831" t="s">
        <v>3330</v>
      </c>
      <c r="B30" s="771" t="s">
        <v>3460</v>
      </c>
      <c r="C30" s="168">
        <v>2</v>
      </c>
      <c r="D30" s="34" t="e">
        <f t="shared" si="1"/>
        <v>#VALUE!</v>
      </c>
      <c r="E30" s="34" t="str">
        <f>IFERROR(VLOOKUP(N30,Cennik!$A$4:$B64, 2, FALSE()) * O30 + VLOOKUP(P30,Cennik!$A$4:$B64, 2, FALSE()) * Q30 + VLOOKUP(R30,Cennik!$A$4:$B64, 2, FALSE()) * S30 + VLOOKUP(T30,Cennik!$A$4:$B64, 2, FALSE()) * U30 + VLOOKUP(V30,Cennik!$A$4:$B64, 2, FALSE()) * W30 + VLOOKUP(X30,Cennik!$A$4:$B64, 2, FALSE()) * Y30 + VLOOKUP(Z30,Cennik!$A$4:$B64, 2, FALSE()) * AA30 + VLOOKUP(AB30,Cennik!$A$4:$B64, 2, FALSE()) * AC30 + VLOOKUP(AD30,Cennik!$A$4:$B64, 2, FALSE()) * AE30 + VLOOKUP(AF30,Cennik!$A$4:$B64, 2, FALSE()) * AG30 + VLOOKUP(AH30,Cennik!$A$4:$B64, 2, FALSE()) * AI30 + VLOOKUP(AJ30,Cennik!$A$4:$B64, 2, FALSE()) * AK30 + VLOOKUP("Stamina",Cennik!$A$4:$B64,2,FALSE()) * K30,"Brak wartości")</f>
        <v>Brak wartości</v>
      </c>
      <c r="F30" s="5" t="s">
        <v>3461</v>
      </c>
      <c r="G30" s="694" t="s">
        <v>4520</v>
      </c>
      <c r="H30" s="37" t="s">
        <v>13544</v>
      </c>
      <c r="I30" s="5">
        <v>1</v>
      </c>
      <c r="J30" s="18">
        <v>5</v>
      </c>
      <c r="K30" s="5">
        <v>50</v>
      </c>
      <c r="L30" s="5">
        <v>2</v>
      </c>
      <c r="M30" s="5" t="s">
        <v>12667</v>
      </c>
      <c r="N30" s="161" t="s">
        <v>1196</v>
      </c>
      <c r="O30" s="161">
        <v>2</v>
      </c>
      <c r="P30" s="162" t="s">
        <v>1043</v>
      </c>
      <c r="Q30" s="162">
        <v>1</v>
      </c>
      <c r="R30" s="163" t="s">
        <v>562</v>
      </c>
      <c r="S30" s="163">
        <v>3</v>
      </c>
      <c r="T30" s="674" t="s">
        <v>509</v>
      </c>
      <c r="U30" s="164">
        <v>1</v>
      </c>
      <c r="V30" s="164" t="s">
        <v>3582</v>
      </c>
      <c r="W30" s="165">
        <v>2</v>
      </c>
      <c r="X30" s="166" t="s">
        <v>40</v>
      </c>
      <c r="Y30" s="181"/>
      <c r="Z30" s="167" t="s">
        <v>40</v>
      </c>
      <c r="AA30" s="182"/>
      <c r="AB30" s="168" t="s">
        <v>40</v>
      </c>
      <c r="AC30" s="201"/>
      <c r="AD30" s="169" t="s">
        <v>40</v>
      </c>
      <c r="AE30" s="202"/>
      <c r="AF30" s="5" t="s">
        <v>40</v>
      </c>
      <c r="AG30" s="37"/>
      <c r="AH30" s="161" t="s">
        <v>40</v>
      </c>
      <c r="AI30" s="197"/>
      <c r="AJ30" s="162" t="s">
        <v>40</v>
      </c>
      <c r="AK30" s="198"/>
      <c r="AL30" s="795"/>
      <c r="AM30" s="795"/>
    </row>
    <row r="31" spans="1:39" ht="12.75">
      <c r="A31" s="831" t="s">
        <v>3330</v>
      </c>
      <c r="B31" s="771" t="s">
        <v>3465</v>
      </c>
      <c r="C31" s="168">
        <v>2</v>
      </c>
      <c r="D31" s="34" t="e">
        <f t="shared" si="1"/>
        <v>#VALUE!</v>
      </c>
      <c r="E31" s="34" t="str">
        <f>IFERROR(VLOOKUP(N31,Cennik!$A$4:$B64, 2, FALSE()) * O31 + VLOOKUP(P31,Cennik!$A$4:$B64, 2, FALSE()) * Q31 + VLOOKUP(R31,Cennik!$A$4:$B64, 2, FALSE()) * S31 + VLOOKUP(T31,Cennik!$A$4:$B64, 2, FALSE()) * U31 + VLOOKUP(V31,Cennik!$A$4:$B64, 2, FALSE()) * W31 + VLOOKUP(X31,Cennik!$A$4:$B64, 2, FALSE()) * Y31 + VLOOKUP(Z31,Cennik!$A$4:$B64, 2, FALSE()) * AA31 + VLOOKUP(AB31,Cennik!$A$4:$B64, 2, FALSE()) * AC31 + VLOOKUP(AD31,Cennik!$A$4:$B64, 2, FALSE()) * AE31 + VLOOKUP(AF31,Cennik!$A$4:$B64, 2, FALSE()) * AG31 + VLOOKUP(AH31,Cennik!$A$4:$B64, 2, FALSE()) * AI31 + VLOOKUP(AJ31,Cennik!$A$4:$B64, 2, FALSE()) * AK31 + VLOOKUP("Stamina",Cennik!$A$4:$B64,2,FALSE()) * K31,"Brak wartości")</f>
        <v>Brak wartości</v>
      </c>
      <c r="F31" s="5" t="s">
        <v>3466</v>
      </c>
      <c r="G31" s="694" t="s">
        <v>4520</v>
      </c>
      <c r="H31" s="37" t="s">
        <v>13544</v>
      </c>
      <c r="I31" s="5">
        <v>1</v>
      </c>
      <c r="J31" s="18">
        <v>5</v>
      </c>
      <c r="K31" s="5">
        <v>50</v>
      </c>
      <c r="L31" s="5">
        <v>2</v>
      </c>
      <c r="M31" s="5" t="s">
        <v>12667</v>
      </c>
      <c r="N31" s="161" t="s">
        <v>1196</v>
      </c>
      <c r="O31" s="161">
        <v>2</v>
      </c>
      <c r="P31" s="162" t="s">
        <v>1043</v>
      </c>
      <c r="Q31" s="162">
        <v>1</v>
      </c>
      <c r="R31" s="163" t="s">
        <v>562</v>
      </c>
      <c r="S31" s="163">
        <v>3</v>
      </c>
      <c r="T31" s="674" t="s">
        <v>509</v>
      </c>
      <c r="U31" s="164">
        <v>1</v>
      </c>
      <c r="V31" s="164" t="s">
        <v>3582</v>
      </c>
      <c r="W31" s="165">
        <v>2</v>
      </c>
      <c r="X31" s="166" t="s">
        <v>40</v>
      </c>
      <c r="Y31" s="181"/>
      <c r="Z31" s="167" t="s">
        <v>40</v>
      </c>
      <c r="AA31" s="182"/>
      <c r="AB31" s="168" t="s">
        <v>40</v>
      </c>
      <c r="AC31" s="201"/>
      <c r="AD31" s="169" t="s">
        <v>40</v>
      </c>
      <c r="AE31" s="202"/>
      <c r="AF31" s="5" t="s">
        <v>40</v>
      </c>
      <c r="AG31" s="37"/>
      <c r="AH31" s="161" t="s">
        <v>40</v>
      </c>
      <c r="AI31" s="197"/>
      <c r="AJ31" s="162" t="s">
        <v>40</v>
      </c>
      <c r="AK31" s="198"/>
      <c r="AL31" s="795"/>
      <c r="AM31" s="795"/>
    </row>
    <row r="32" spans="1:39" ht="12.75">
      <c r="A32" s="831" t="s">
        <v>3330</v>
      </c>
      <c r="B32" s="771" t="s">
        <v>3469</v>
      </c>
      <c r="C32" s="168">
        <v>2</v>
      </c>
      <c r="D32" s="34" t="e">
        <f t="shared" si="1"/>
        <v>#VALUE!</v>
      </c>
      <c r="E32" s="34" t="str">
        <f>IFERROR(VLOOKUP(N32,Cennik!$A$4:$B64, 2, FALSE()) * O32 + VLOOKUP(P32,Cennik!$A$4:$B64, 2, FALSE()) * Q32 + VLOOKUP(R32,Cennik!$A$4:$B64, 2, FALSE()) * S32 + VLOOKUP(T32,Cennik!$A$4:$B64, 2, FALSE()) * U32 + VLOOKUP(V32,Cennik!$A$4:$B64, 2, FALSE()) * W32 + VLOOKUP(X32,Cennik!$A$4:$B64, 2, FALSE()) * Y32 + VLOOKUP(Z32,Cennik!$A$4:$B64, 2, FALSE()) * AA32 + VLOOKUP(AB32,Cennik!$A$4:$B64, 2, FALSE()) * AC32 + VLOOKUP(AD32,Cennik!$A$4:$B64, 2, FALSE()) * AE32 + VLOOKUP(AF32,Cennik!$A$4:$B64, 2, FALSE()) * AG32 + VLOOKUP(AH32,Cennik!$A$4:$B64, 2, FALSE()) * AI32 + VLOOKUP(AJ32,Cennik!$A$4:$B64, 2, FALSE()) * AK32 + VLOOKUP("Stamina",Cennik!$A$4:$B64,2,FALSE()) * K32,"Brak wartości")</f>
        <v>Brak wartości</v>
      </c>
      <c r="F32" s="5" t="s">
        <v>3470</v>
      </c>
      <c r="G32" s="694" t="s">
        <v>4520</v>
      </c>
      <c r="H32" s="37" t="s">
        <v>13544</v>
      </c>
      <c r="I32" s="5">
        <v>1</v>
      </c>
      <c r="J32" s="18">
        <v>5</v>
      </c>
      <c r="K32" s="5">
        <v>50</v>
      </c>
      <c r="L32" s="5">
        <v>2</v>
      </c>
      <c r="M32" s="5" t="s">
        <v>12667</v>
      </c>
      <c r="N32" s="161" t="s">
        <v>1196</v>
      </c>
      <c r="O32" s="161">
        <v>1</v>
      </c>
      <c r="P32" s="162" t="s">
        <v>1043</v>
      </c>
      <c r="Q32" s="162">
        <v>1</v>
      </c>
      <c r="R32" s="675" t="s">
        <v>509</v>
      </c>
      <c r="S32" s="163">
        <v>1</v>
      </c>
      <c r="T32" s="164" t="s">
        <v>3582</v>
      </c>
      <c r="U32" s="164">
        <v>3</v>
      </c>
      <c r="V32" s="164" t="s">
        <v>40</v>
      </c>
      <c r="W32" s="180"/>
      <c r="X32" s="166" t="s">
        <v>40</v>
      </c>
      <c r="Y32" s="181"/>
      <c r="Z32" s="167" t="s">
        <v>40</v>
      </c>
      <c r="AA32" s="182"/>
      <c r="AB32" s="168" t="s">
        <v>40</v>
      </c>
      <c r="AC32" s="201"/>
      <c r="AD32" s="169" t="s">
        <v>40</v>
      </c>
      <c r="AE32" s="202"/>
      <c r="AF32" s="5" t="s">
        <v>40</v>
      </c>
      <c r="AG32" s="37"/>
      <c r="AH32" s="161" t="s">
        <v>40</v>
      </c>
      <c r="AI32" s="197"/>
      <c r="AJ32" s="162" t="s">
        <v>40</v>
      </c>
      <c r="AK32" s="198"/>
      <c r="AL32" s="795"/>
      <c r="AM32" s="795"/>
    </row>
    <row r="33" spans="1:39" ht="12.75">
      <c r="A33" s="831" t="s">
        <v>3330</v>
      </c>
      <c r="B33" s="771" t="s">
        <v>3474</v>
      </c>
      <c r="C33" s="168">
        <v>2</v>
      </c>
      <c r="D33" s="34" t="e">
        <f t="shared" si="1"/>
        <v>#VALUE!</v>
      </c>
      <c r="E33" s="34" t="str">
        <f>IFERROR(VLOOKUP(N33,Cennik!$A$4:$B64, 2, FALSE()) * O33 + VLOOKUP(P33,Cennik!$A$4:$B64, 2, FALSE()) * Q33 + VLOOKUP(R33,Cennik!$A$4:$B64, 2, FALSE()) * S33 + VLOOKUP(T33,Cennik!$A$4:$B64, 2, FALSE()) * U33 + VLOOKUP(V33,Cennik!$A$4:$B64, 2, FALSE()) * W33 + VLOOKUP(X33,Cennik!$A$4:$B64, 2, FALSE()) * Y33 + VLOOKUP(Z33,Cennik!$A$4:$B64, 2, FALSE()) * AA33 + VLOOKUP(AB33,Cennik!$A$4:$B64, 2, FALSE()) * AC33 + VLOOKUP(AD33,Cennik!$A$4:$B64, 2, FALSE()) * AE33 + VLOOKUP(AF33,Cennik!$A$4:$B64, 2, FALSE()) * AG33 + VLOOKUP(AH33,Cennik!$A$4:$B64, 2, FALSE()) * AI33 + VLOOKUP(AJ33,Cennik!$A$4:$B64, 2, FALSE()) * AK33 + VLOOKUP("Stamina",Cennik!$A$4:$B64,2,FALSE()) * K33,"Brak wartości")</f>
        <v>Brak wartości</v>
      </c>
      <c r="F33" s="5" t="s">
        <v>3475</v>
      </c>
      <c r="G33" s="694" t="s">
        <v>4520</v>
      </c>
      <c r="H33" s="37" t="s">
        <v>13544</v>
      </c>
      <c r="I33" s="5">
        <v>1</v>
      </c>
      <c r="J33" s="18">
        <v>5</v>
      </c>
      <c r="K33" s="5">
        <v>50</v>
      </c>
      <c r="L33" s="5">
        <v>2</v>
      </c>
      <c r="M33" s="5" t="s">
        <v>12667</v>
      </c>
      <c r="N33" s="161" t="s">
        <v>1196</v>
      </c>
      <c r="O33" s="161">
        <v>1</v>
      </c>
      <c r="P33" s="162" t="s">
        <v>1043</v>
      </c>
      <c r="Q33" s="162">
        <v>1</v>
      </c>
      <c r="R33" s="675" t="s">
        <v>509</v>
      </c>
      <c r="S33" s="163">
        <v>1</v>
      </c>
      <c r="T33" s="164" t="s">
        <v>3582</v>
      </c>
      <c r="U33" s="164">
        <v>3</v>
      </c>
      <c r="V33" s="164" t="s">
        <v>40</v>
      </c>
      <c r="W33" s="180"/>
      <c r="X33" s="166" t="s">
        <v>40</v>
      </c>
      <c r="Y33" s="181"/>
      <c r="Z33" s="167" t="s">
        <v>40</v>
      </c>
      <c r="AA33" s="182"/>
      <c r="AB33" s="168" t="s">
        <v>40</v>
      </c>
      <c r="AC33" s="201"/>
      <c r="AD33" s="169" t="s">
        <v>40</v>
      </c>
      <c r="AE33" s="202"/>
      <c r="AF33" s="5" t="s">
        <v>40</v>
      </c>
      <c r="AG33" s="37"/>
      <c r="AH33" s="161" t="s">
        <v>40</v>
      </c>
      <c r="AI33" s="197"/>
      <c r="AJ33" s="162" t="s">
        <v>40</v>
      </c>
      <c r="AK33" s="198"/>
      <c r="AL33" s="795"/>
      <c r="AM33" s="795"/>
    </row>
    <row r="34" spans="1:39" ht="12.75">
      <c r="A34" s="831" t="s">
        <v>3330</v>
      </c>
      <c r="B34" s="771" t="s">
        <v>3479</v>
      </c>
      <c r="C34" s="168">
        <v>2</v>
      </c>
      <c r="D34" s="34" t="e">
        <f t="shared" si="1"/>
        <v>#VALUE!</v>
      </c>
      <c r="E34" s="34" t="str">
        <f>IFERROR(VLOOKUP(N34,Cennik!$A$4:$B64, 2, FALSE()) * O34 + VLOOKUP(P34,Cennik!$A$4:$B64, 2, FALSE()) * Q34 + VLOOKUP(R34,Cennik!$A$4:$B64, 2, FALSE()) * S34 + VLOOKUP(T34,Cennik!$A$4:$B64, 2, FALSE()) * U34 + VLOOKUP(V34,Cennik!$A$4:$B64, 2, FALSE()) * W34 + VLOOKUP(X34,Cennik!$A$4:$B64, 2, FALSE()) * Y34 + VLOOKUP(Z34,Cennik!$A$4:$B64, 2, FALSE()) * AA34 + VLOOKUP(AB34,Cennik!$A$4:$B64, 2, FALSE()) * AC34 + VLOOKUP(AD34,Cennik!$A$4:$B64, 2, FALSE()) * AE34 + VLOOKUP(AF34,Cennik!$A$4:$B64, 2, FALSE()) * AG34 + VLOOKUP(AH34,Cennik!$A$4:$B64, 2, FALSE()) * AI34 + VLOOKUP(AJ34,Cennik!$A$4:$B64, 2, FALSE()) * AK34 + VLOOKUP("Stamina",Cennik!$A$4:$B64,2,FALSE()) * K34,"Brak wartości")</f>
        <v>Brak wartości</v>
      </c>
      <c r="F34" s="5" t="s">
        <v>3480</v>
      </c>
      <c r="G34" s="694" t="s">
        <v>4520</v>
      </c>
      <c r="H34" s="37" t="s">
        <v>13544</v>
      </c>
      <c r="I34" s="5">
        <v>1</v>
      </c>
      <c r="J34" s="18">
        <v>5</v>
      </c>
      <c r="K34" s="5">
        <v>50</v>
      </c>
      <c r="L34" s="5">
        <v>2</v>
      </c>
      <c r="M34" s="5" t="s">
        <v>12667</v>
      </c>
      <c r="N34" s="161" t="s">
        <v>1196</v>
      </c>
      <c r="O34" s="161">
        <v>1</v>
      </c>
      <c r="P34" s="162" t="s">
        <v>1043</v>
      </c>
      <c r="Q34" s="162">
        <v>1</v>
      </c>
      <c r="R34" s="675" t="s">
        <v>513</v>
      </c>
      <c r="S34" s="163">
        <v>1</v>
      </c>
      <c r="T34" s="164" t="s">
        <v>562</v>
      </c>
      <c r="U34" s="164">
        <v>2</v>
      </c>
      <c r="V34" s="674" t="s">
        <v>509</v>
      </c>
      <c r="W34" s="165">
        <v>2</v>
      </c>
      <c r="X34" s="166" t="s">
        <v>3582</v>
      </c>
      <c r="Y34" s="166">
        <v>3</v>
      </c>
      <c r="Z34" s="167" t="s">
        <v>40</v>
      </c>
      <c r="AA34" s="182"/>
      <c r="AB34" s="168" t="s">
        <v>40</v>
      </c>
      <c r="AC34" s="201"/>
      <c r="AD34" s="169" t="s">
        <v>40</v>
      </c>
      <c r="AE34" s="202"/>
      <c r="AF34" s="5" t="s">
        <v>40</v>
      </c>
      <c r="AG34" s="37"/>
      <c r="AH34" s="161" t="s">
        <v>40</v>
      </c>
      <c r="AI34" s="197"/>
      <c r="AJ34" s="162" t="s">
        <v>40</v>
      </c>
      <c r="AK34" s="198"/>
      <c r="AL34" s="795"/>
      <c r="AM34" s="795"/>
    </row>
    <row r="35" spans="1:39" ht="12.75">
      <c r="A35" s="831" t="s">
        <v>3330</v>
      </c>
      <c r="B35" s="771" t="s">
        <v>3484</v>
      </c>
      <c r="C35" s="168">
        <v>2</v>
      </c>
      <c r="D35" s="34" t="e">
        <f t="shared" si="1"/>
        <v>#VALUE!</v>
      </c>
      <c r="E35" s="34" t="str">
        <f>IFERROR(VLOOKUP(N35,Cennik!$A$4:$B64, 2, FALSE()) * O35 + VLOOKUP(P35,Cennik!$A$4:$B64, 2, FALSE()) * Q35 + VLOOKUP(R35,Cennik!$A$4:$B64, 2, FALSE()) * S35 + VLOOKUP(T35,Cennik!$A$4:$B64, 2, FALSE()) * U35 + VLOOKUP(V35,Cennik!$A$4:$B64, 2, FALSE()) * W35 + VLOOKUP(X35,Cennik!$A$4:$B64, 2, FALSE()) * Y35 + VLOOKUP(Z35,Cennik!$A$4:$B64, 2, FALSE()) * AA35 + VLOOKUP(AB35,Cennik!$A$4:$B64, 2, FALSE()) * AC35 + VLOOKUP(AD35,Cennik!$A$4:$B64, 2, FALSE()) * AE35 + VLOOKUP(AF35,Cennik!$A$4:$B64, 2, FALSE()) * AG35 + VLOOKUP(AH35,Cennik!$A$4:$B64, 2, FALSE()) * AI35 + VLOOKUP(AJ35,Cennik!$A$4:$B64, 2, FALSE()) * AK35 + VLOOKUP("Stamina",Cennik!$A$4:$B64,2,FALSE()) * K35,"Brak wartości")</f>
        <v>Brak wartości</v>
      </c>
      <c r="F35" s="5" t="s">
        <v>3485</v>
      </c>
      <c r="G35" s="694" t="s">
        <v>4520</v>
      </c>
      <c r="H35" s="37" t="s">
        <v>13544</v>
      </c>
      <c r="I35" s="5">
        <v>1</v>
      </c>
      <c r="J35" s="18">
        <v>5</v>
      </c>
      <c r="K35" s="5">
        <v>50</v>
      </c>
      <c r="L35" s="5">
        <v>2</v>
      </c>
      <c r="M35" s="5" t="s">
        <v>12667</v>
      </c>
      <c r="N35" s="161" t="s">
        <v>1196</v>
      </c>
      <c r="O35" s="161">
        <v>1</v>
      </c>
      <c r="P35" s="162" t="s">
        <v>1043</v>
      </c>
      <c r="Q35" s="162">
        <v>1</v>
      </c>
      <c r="R35" s="675" t="s">
        <v>513</v>
      </c>
      <c r="S35" s="163">
        <v>2</v>
      </c>
      <c r="T35" s="164" t="s">
        <v>562</v>
      </c>
      <c r="U35" s="164">
        <v>3</v>
      </c>
      <c r="V35" s="674" t="s">
        <v>509</v>
      </c>
      <c r="W35" s="165">
        <v>3</v>
      </c>
      <c r="X35" s="166" t="s">
        <v>3582</v>
      </c>
      <c r="Y35" s="166">
        <v>3</v>
      </c>
      <c r="Z35" s="167" t="s">
        <v>40</v>
      </c>
      <c r="AA35" s="182"/>
      <c r="AB35" s="168" t="s">
        <v>40</v>
      </c>
      <c r="AC35" s="201"/>
      <c r="AD35" s="169" t="s">
        <v>40</v>
      </c>
      <c r="AE35" s="202"/>
      <c r="AF35" s="5" t="s">
        <v>40</v>
      </c>
      <c r="AG35" s="37"/>
      <c r="AH35" s="161" t="s">
        <v>40</v>
      </c>
      <c r="AI35" s="197"/>
      <c r="AJ35" s="162" t="s">
        <v>40</v>
      </c>
      <c r="AK35" s="198"/>
      <c r="AL35" s="795"/>
      <c r="AM35" s="795"/>
    </row>
    <row r="36" spans="1:39" ht="12.75">
      <c r="A36" s="831" t="s">
        <v>3330</v>
      </c>
      <c r="B36" s="771" t="s">
        <v>3489</v>
      </c>
      <c r="C36" s="168">
        <v>2</v>
      </c>
      <c r="D36" s="34" t="e">
        <f t="shared" si="1"/>
        <v>#VALUE!</v>
      </c>
      <c r="E36" s="34" t="str">
        <f>IFERROR(VLOOKUP(N36,Cennik!$A$4:$B64, 2, FALSE()) * O36 + VLOOKUP(P36,Cennik!$A$4:$B64, 2, FALSE()) * Q36 + VLOOKUP(R36,Cennik!$A$4:$B64, 2, FALSE()) * S36 + VLOOKUP(T36,Cennik!$A$4:$B64, 2, FALSE()) * U36 + VLOOKUP(V36,Cennik!$A$4:$B64, 2, FALSE()) * W36 + VLOOKUP(X36,Cennik!$A$4:$B64, 2, FALSE()) * Y36 + VLOOKUP(Z36,Cennik!$A$4:$B64, 2, FALSE()) * AA36 + VLOOKUP(AB36,Cennik!$A$4:$B64, 2, FALSE()) * AC36 + VLOOKUP(AD36,Cennik!$A$4:$B64, 2, FALSE()) * AE36 + VLOOKUP(AF36,Cennik!$A$4:$B64, 2, FALSE()) * AG36 + VLOOKUP(AH36,Cennik!$A$4:$B64, 2, FALSE()) * AI36 + VLOOKUP(AJ36,Cennik!$A$4:$B64, 2, FALSE()) * AK36 + VLOOKUP("Stamina",Cennik!$A$4:$B64,2,FALSE()) * K36,"Brak wartości")</f>
        <v>Brak wartości</v>
      </c>
      <c r="F36" s="5" t="s">
        <v>3490</v>
      </c>
      <c r="G36" s="694" t="s">
        <v>4520</v>
      </c>
      <c r="H36" s="37" t="s">
        <v>13544</v>
      </c>
      <c r="I36" s="5">
        <v>1</v>
      </c>
      <c r="J36" s="18">
        <v>5</v>
      </c>
      <c r="K36" s="5">
        <v>50</v>
      </c>
      <c r="L36" s="5">
        <v>2</v>
      </c>
      <c r="M36" s="5" t="s">
        <v>12667</v>
      </c>
      <c r="N36" s="161" t="s">
        <v>1196</v>
      </c>
      <c r="O36" s="161">
        <v>1</v>
      </c>
      <c r="P36" s="162" t="s">
        <v>1043</v>
      </c>
      <c r="Q36" s="162">
        <v>1</v>
      </c>
      <c r="R36" s="675" t="s">
        <v>513</v>
      </c>
      <c r="S36" s="163">
        <v>2</v>
      </c>
      <c r="T36" s="164" t="s">
        <v>562</v>
      </c>
      <c r="U36" s="164">
        <v>3</v>
      </c>
      <c r="V36" s="674" t="s">
        <v>509</v>
      </c>
      <c r="W36" s="165">
        <v>3</v>
      </c>
      <c r="X36" s="166" t="s">
        <v>3582</v>
      </c>
      <c r="Y36" s="166">
        <v>3</v>
      </c>
      <c r="Z36" s="167" t="s">
        <v>40</v>
      </c>
      <c r="AA36" s="182"/>
      <c r="AB36" s="168" t="s">
        <v>40</v>
      </c>
      <c r="AC36" s="201"/>
      <c r="AD36" s="169" t="s">
        <v>40</v>
      </c>
      <c r="AE36" s="202"/>
      <c r="AF36" s="5" t="s">
        <v>40</v>
      </c>
      <c r="AG36" s="37"/>
      <c r="AH36" s="161" t="s">
        <v>40</v>
      </c>
      <c r="AI36" s="197"/>
      <c r="AJ36" s="162" t="s">
        <v>40</v>
      </c>
      <c r="AK36" s="198"/>
      <c r="AL36" s="795"/>
      <c r="AM36" s="795"/>
    </row>
    <row r="37" spans="1:39" ht="12.75">
      <c r="A37" s="831" t="s">
        <v>3330</v>
      </c>
      <c r="B37" s="772" t="s">
        <v>3494</v>
      </c>
      <c r="C37" s="168">
        <v>3</v>
      </c>
      <c r="D37" s="34" t="e">
        <f t="shared" si="1"/>
        <v>#VALUE!</v>
      </c>
      <c r="E37" s="34" t="str">
        <f>IFERROR(VLOOKUP(N37,Cennik!$A$4:$B64, 2, FALSE()) * O37 + VLOOKUP(P37,Cennik!$A$4:$B64, 2, FALSE()) * Q37 + VLOOKUP(R37,Cennik!$A$4:$B64, 2, FALSE()) * S37 + VLOOKUP(T37,Cennik!$A$4:$B64, 2, FALSE()) * U37 + VLOOKUP(V37,Cennik!$A$4:$B64, 2, FALSE()) * W37 + VLOOKUP(X37,Cennik!$A$4:$B64, 2, FALSE()) * Y37 + VLOOKUP(Z37,Cennik!$A$4:$B64, 2, FALSE()) * AA37 + VLOOKUP(AB37,Cennik!$A$4:$B64, 2, FALSE()) * AC37 + VLOOKUP(AD37,Cennik!$A$4:$B64, 2, FALSE()) * AE37 + VLOOKUP(AF37,Cennik!$A$4:$B64, 2, FALSE()) * AG37 + VLOOKUP(AH37,Cennik!$A$4:$B64, 2, FALSE()) * AI37 + VLOOKUP(AJ37,Cennik!$A$4:$B64, 2, FALSE()) * AK37 + VLOOKUP("Stamina",Cennik!$A$4:$B64,2,FALSE()) * K37,"Brak wartości")</f>
        <v>Brak wartości</v>
      </c>
      <c r="F37" s="5" t="s">
        <v>3495</v>
      </c>
      <c r="G37" s="694" t="s">
        <v>4520</v>
      </c>
      <c r="H37" s="37" t="s">
        <v>13544</v>
      </c>
      <c r="I37" s="5">
        <v>1</v>
      </c>
      <c r="J37" s="18">
        <v>8</v>
      </c>
      <c r="K37" s="5">
        <v>60</v>
      </c>
      <c r="L37" s="5">
        <v>2.5</v>
      </c>
      <c r="M37" s="5" t="s">
        <v>12667</v>
      </c>
      <c r="N37" s="161" t="s">
        <v>1211</v>
      </c>
      <c r="O37" s="161">
        <v>1</v>
      </c>
      <c r="P37" s="162" t="s">
        <v>1201</v>
      </c>
      <c r="Q37" s="162">
        <v>2</v>
      </c>
      <c r="R37" s="163" t="s">
        <v>8133</v>
      </c>
      <c r="S37" s="163">
        <v>1</v>
      </c>
      <c r="T37" s="164" t="s">
        <v>518</v>
      </c>
      <c r="U37" s="164">
        <v>1</v>
      </c>
      <c r="V37" s="674" t="s">
        <v>509</v>
      </c>
      <c r="W37" s="165">
        <v>2</v>
      </c>
      <c r="X37" s="166" t="s">
        <v>3587</v>
      </c>
      <c r="Y37" s="166">
        <v>2</v>
      </c>
      <c r="Z37" s="167" t="s">
        <v>40</v>
      </c>
      <c r="AA37" s="182"/>
      <c r="AB37" s="168" t="s">
        <v>40</v>
      </c>
      <c r="AC37" s="201"/>
      <c r="AD37" s="169" t="s">
        <v>40</v>
      </c>
      <c r="AE37" s="202"/>
      <c r="AF37" s="5" t="s">
        <v>40</v>
      </c>
      <c r="AG37" s="37"/>
      <c r="AH37" s="161" t="s">
        <v>40</v>
      </c>
      <c r="AI37" s="197"/>
      <c r="AJ37" s="162" t="s">
        <v>40</v>
      </c>
      <c r="AK37" s="198"/>
      <c r="AL37" s="795"/>
      <c r="AM37" s="795"/>
    </row>
    <row r="38" spans="1:39" ht="12.75">
      <c r="A38" s="831" t="s">
        <v>3330</v>
      </c>
      <c r="B38" s="772" t="s">
        <v>3499</v>
      </c>
      <c r="C38" s="168">
        <v>3</v>
      </c>
      <c r="D38" s="34" t="e">
        <f t="shared" si="1"/>
        <v>#VALUE!</v>
      </c>
      <c r="E38" s="34" t="str">
        <f>IFERROR(VLOOKUP(N38,Cennik!$A$4:$B64, 2, FALSE()) * O38 + VLOOKUP(P38,Cennik!$A$4:$B64, 2, FALSE()) * Q38 + VLOOKUP(R38,Cennik!$A$4:$B64, 2, FALSE()) * S38 + VLOOKUP(T38,Cennik!$A$4:$B64, 2, FALSE()) * U38 + VLOOKUP(V38,Cennik!$A$4:$B64, 2, FALSE()) * W38 + VLOOKUP(X38,Cennik!$A$4:$B64, 2, FALSE()) * Y38 + VLOOKUP(Z38,Cennik!$A$4:$B64, 2, FALSE()) * AA38 + VLOOKUP(AB38,Cennik!$A$4:$B64, 2, FALSE()) * AC38 + VLOOKUP(AD38,Cennik!$A$4:$B64, 2, FALSE()) * AE38 + VLOOKUP(AF38,Cennik!$A$4:$B64, 2, FALSE()) * AG38 + VLOOKUP(AH38,Cennik!$A$4:$B64, 2, FALSE()) * AI38 + VLOOKUP(AJ38,Cennik!$A$4:$B64, 2, FALSE()) * AK38 + VLOOKUP("Stamina",Cennik!$A$4:$B64,2,FALSE()) * K38,"Brak wartości")</f>
        <v>Brak wartości</v>
      </c>
      <c r="F38" s="5" t="s">
        <v>3500</v>
      </c>
      <c r="G38" s="694" t="s">
        <v>4520</v>
      </c>
      <c r="H38" s="37" t="s">
        <v>13544</v>
      </c>
      <c r="I38" s="5">
        <v>1</v>
      </c>
      <c r="J38" s="18">
        <v>8</v>
      </c>
      <c r="K38" s="5">
        <v>60</v>
      </c>
      <c r="L38" s="5">
        <v>2.5</v>
      </c>
      <c r="M38" s="5" t="s">
        <v>12667</v>
      </c>
      <c r="N38" s="161" t="s">
        <v>1211</v>
      </c>
      <c r="O38" s="161">
        <v>1</v>
      </c>
      <c r="P38" s="162" t="s">
        <v>1201</v>
      </c>
      <c r="Q38" s="162">
        <v>2</v>
      </c>
      <c r="R38" s="163" t="s">
        <v>8133</v>
      </c>
      <c r="S38" s="163">
        <v>1</v>
      </c>
      <c r="T38" s="164" t="s">
        <v>518</v>
      </c>
      <c r="U38" s="164">
        <v>1</v>
      </c>
      <c r="V38" s="674" t="s">
        <v>509</v>
      </c>
      <c r="W38" s="165">
        <v>2</v>
      </c>
      <c r="X38" s="166" t="s">
        <v>3587</v>
      </c>
      <c r="Y38" s="166">
        <v>2</v>
      </c>
      <c r="Z38" s="167" t="s">
        <v>40</v>
      </c>
      <c r="AA38" s="182"/>
      <c r="AB38" s="168" t="s">
        <v>40</v>
      </c>
      <c r="AC38" s="201"/>
      <c r="AD38" s="169" t="s">
        <v>40</v>
      </c>
      <c r="AE38" s="202"/>
      <c r="AF38" s="5" t="s">
        <v>40</v>
      </c>
      <c r="AG38" s="37"/>
      <c r="AH38" s="161" t="s">
        <v>40</v>
      </c>
      <c r="AI38" s="197"/>
      <c r="AJ38" s="162" t="s">
        <v>40</v>
      </c>
      <c r="AK38" s="198"/>
      <c r="AL38" s="795"/>
      <c r="AM38" s="795"/>
    </row>
    <row r="39" spans="1:39" ht="12.75">
      <c r="A39" s="831" t="s">
        <v>3330</v>
      </c>
      <c r="B39" s="772" t="s">
        <v>3504</v>
      </c>
      <c r="C39" s="168">
        <v>3</v>
      </c>
      <c r="D39" s="34" t="e">
        <f t="shared" si="1"/>
        <v>#VALUE!</v>
      </c>
      <c r="E39" s="34" t="str">
        <f>IFERROR(VLOOKUP(N39,Cennik!$A$4:$B64, 2, FALSE()) * O39 + VLOOKUP(P39,Cennik!$A$4:$B64, 2, FALSE()) * Q39 + VLOOKUP(R39,Cennik!$A$4:$B64, 2, FALSE()) * S39 + VLOOKUP(T39,Cennik!$A$4:$B64, 2, FALSE()) * U39 + VLOOKUP(V39,Cennik!$A$4:$B64, 2, FALSE()) * W39 + VLOOKUP(X39,Cennik!$A$4:$B64, 2, FALSE()) * Y39 + VLOOKUP(Z39,Cennik!$A$4:$B64, 2, FALSE()) * AA39 + VLOOKUP(AB39,Cennik!$A$4:$B64, 2, FALSE()) * AC39 + VLOOKUP(AD39,Cennik!$A$4:$B64, 2, FALSE()) * AE39 + VLOOKUP(AF39,Cennik!$A$4:$B64, 2, FALSE()) * AG39 + VLOOKUP(AH39,Cennik!$A$4:$B64, 2, FALSE()) * AI39 + VLOOKUP(AJ39,Cennik!$A$4:$B64, 2, FALSE()) * AK39 + VLOOKUP("Stamina",Cennik!$A$4:$B64,2,FALSE()) * K39,"Brak wartości")</f>
        <v>Brak wartości</v>
      </c>
      <c r="F39" s="5" t="s">
        <v>3505</v>
      </c>
      <c r="G39" s="694" t="s">
        <v>4520</v>
      </c>
      <c r="H39" s="37" t="s">
        <v>13544</v>
      </c>
      <c r="I39" s="5">
        <v>1</v>
      </c>
      <c r="J39" s="18">
        <v>8</v>
      </c>
      <c r="K39" s="5">
        <v>60</v>
      </c>
      <c r="L39" s="5">
        <v>2.5</v>
      </c>
      <c r="M39" s="5" t="s">
        <v>12667</v>
      </c>
      <c r="N39" s="161" t="s">
        <v>1211</v>
      </c>
      <c r="O39" s="161">
        <v>1</v>
      </c>
      <c r="P39" s="162" t="s">
        <v>1201</v>
      </c>
      <c r="Q39" s="162">
        <v>2</v>
      </c>
      <c r="R39" s="163" t="s">
        <v>8133</v>
      </c>
      <c r="S39" s="163">
        <v>1</v>
      </c>
      <c r="T39" s="164" t="s">
        <v>518</v>
      </c>
      <c r="U39" s="164">
        <v>1</v>
      </c>
      <c r="V39" s="674" t="s">
        <v>509</v>
      </c>
      <c r="W39" s="165">
        <v>2</v>
      </c>
      <c r="X39" s="166" t="s">
        <v>3587</v>
      </c>
      <c r="Y39" s="166">
        <v>3</v>
      </c>
      <c r="Z39" s="167" t="s">
        <v>40</v>
      </c>
      <c r="AA39" s="182"/>
      <c r="AB39" s="168" t="s">
        <v>40</v>
      </c>
      <c r="AC39" s="201"/>
      <c r="AD39" s="169" t="s">
        <v>40</v>
      </c>
      <c r="AE39" s="202"/>
      <c r="AF39" s="5" t="s">
        <v>40</v>
      </c>
      <c r="AG39" s="37"/>
      <c r="AH39" s="161" t="s">
        <v>40</v>
      </c>
      <c r="AI39" s="197"/>
      <c r="AJ39" s="162" t="s">
        <v>40</v>
      </c>
      <c r="AK39" s="198"/>
      <c r="AL39" s="795"/>
      <c r="AM39" s="795"/>
    </row>
    <row r="40" spans="1:39" ht="12.75">
      <c r="A40" s="831" t="s">
        <v>3330</v>
      </c>
      <c r="B40" s="772" t="s">
        <v>3509</v>
      </c>
      <c r="C40" s="168">
        <v>3</v>
      </c>
      <c r="D40" s="34" t="e">
        <f t="shared" si="1"/>
        <v>#VALUE!</v>
      </c>
      <c r="E40" s="34" t="str">
        <f>IFERROR(VLOOKUP(N40,Cennik!$A$4:$B64, 2, FALSE()) * O40 + VLOOKUP(P40,Cennik!$A$4:$B64, 2, FALSE()) * Q40 + VLOOKUP(R40,Cennik!$A$4:$B64, 2, FALSE()) * S40 + VLOOKUP(T40,Cennik!$A$4:$B64, 2, FALSE()) * U40 + VLOOKUP(V40,Cennik!$A$4:$B64, 2, FALSE()) * W40 + VLOOKUP(X40,Cennik!$A$4:$B64, 2, FALSE()) * Y40 + VLOOKUP(Z40,Cennik!$A$4:$B64, 2, FALSE()) * AA40 + VLOOKUP(AB40,Cennik!$A$4:$B64, 2, FALSE()) * AC40 + VLOOKUP(AD40,Cennik!$A$4:$B64, 2, FALSE()) * AE40 + VLOOKUP(AF40,Cennik!$A$4:$B64, 2, FALSE()) * AG40 + VLOOKUP(AH40,Cennik!$A$4:$B64, 2, FALSE()) * AI40 + VLOOKUP(AJ40,Cennik!$A$4:$B64, 2, FALSE()) * AK40 + VLOOKUP("Stamina",Cennik!$A$4:$B64,2,FALSE()) * K40,"Brak wartości")</f>
        <v>Brak wartości</v>
      </c>
      <c r="F40" s="33" t="s">
        <v>3510</v>
      </c>
      <c r="G40" s="694" t="s">
        <v>4520</v>
      </c>
      <c r="H40" s="37" t="s">
        <v>13544</v>
      </c>
      <c r="I40" s="5">
        <v>1</v>
      </c>
      <c r="J40" s="18">
        <v>8</v>
      </c>
      <c r="K40" s="5">
        <v>60</v>
      </c>
      <c r="L40" s="5">
        <v>2.5</v>
      </c>
      <c r="M40" s="5" t="s">
        <v>12667</v>
      </c>
      <c r="N40" s="161" t="s">
        <v>1211</v>
      </c>
      <c r="O40" s="161">
        <v>1</v>
      </c>
      <c r="P40" s="162" t="s">
        <v>1201</v>
      </c>
      <c r="Q40" s="162">
        <v>2</v>
      </c>
      <c r="R40" s="163" t="s">
        <v>8133</v>
      </c>
      <c r="S40" s="163">
        <v>1</v>
      </c>
      <c r="T40" s="164" t="s">
        <v>518</v>
      </c>
      <c r="U40" s="164">
        <v>1</v>
      </c>
      <c r="V40" s="674" t="s">
        <v>509</v>
      </c>
      <c r="W40" s="165">
        <v>2</v>
      </c>
      <c r="X40" s="166" t="s">
        <v>3587</v>
      </c>
      <c r="Y40" s="166">
        <v>3</v>
      </c>
      <c r="Z40" s="167" t="s">
        <v>40</v>
      </c>
      <c r="AA40" s="182"/>
      <c r="AB40" s="168" t="s">
        <v>40</v>
      </c>
      <c r="AC40" s="201"/>
      <c r="AD40" s="169" t="s">
        <v>40</v>
      </c>
      <c r="AE40" s="202"/>
      <c r="AF40" s="5" t="s">
        <v>40</v>
      </c>
      <c r="AG40" s="37"/>
      <c r="AH40" s="161" t="s">
        <v>40</v>
      </c>
      <c r="AI40" s="197"/>
      <c r="AJ40" s="162" t="s">
        <v>40</v>
      </c>
      <c r="AK40" s="198"/>
      <c r="AL40" s="795"/>
      <c r="AM40" s="795"/>
    </row>
    <row r="41" spans="1:39" ht="12.75">
      <c r="A41" s="831" t="s">
        <v>3330</v>
      </c>
      <c r="B41" s="772" t="s">
        <v>3514</v>
      </c>
      <c r="C41" s="168">
        <v>3</v>
      </c>
      <c r="D41" s="34" t="e">
        <f t="shared" si="1"/>
        <v>#VALUE!</v>
      </c>
      <c r="E41" s="34" t="str">
        <f>IFERROR(VLOOKUP(N41,Cennik!$A$4:$B64, 2, FALSE()) * O41 + VLOOKUP(P41,Cennik!$A$4:$B64, 2, FALSE()) * Q41 + VLOOKUP(R41,Cennik!$A$4:$B64, 2, FALSE()) * S41 + VLOOKUP(T41,Cennik!$A$4:$B64, 2, FALSE()) * U41 + VLOOKUP(V41,Cennik!$A$4:$B64, 2, FALSE()) * W41 + VLOOKUP(X41,Cennik!$A$4:$B64, 2, FALSE()) * Y41 + VLOOKUP(Z41,Cennik!$A$4:$B64, 2, FALSE()) * AA41 + VLOOKUP(AB41,Cennik!$A$4:$B64, 2, FALSE()) * AC41 + VLOOKUP(AD41,Cennik!$A$4:$B64, 2, FALSE()) * AE41 + VLOOKUP(AF41,Cennik!$A$4:$B64, 2, FALSE()) * AG41 + VLOOKUP(AH41,Cennik!$A$4:$B64, 2, FALSE()) * AI41 + VLOOKUP(AJ41,Cennik!$A$4:$B64, 2, FALSE()) * AK41 + VLOOKUP("Stamina",Cennik!$A$4:$B64,2,FALSE()) * K41,"Brak wartości")</f>
        <v>Brak wartości</v>
      </c>
      <c r="F41" s="5" t="s">
        <v>3515</v>
      </c>
      <c r="G41" s="694" t="s">
        <v>4520</v>
      </c>
      <c r="H41" s="37" t="s">
        <v>13544</v>
      </c>
      <c r="I41" s="5">
        <v>1</v>
      </c>
      <c r="J41" s="18">
        <v>8</v>
      </c>
      <c r="K41" s="5">
        <v>60</v>
      </c>
      <c r="L41" s="5">
        <v>3</v>
      </c>
      <c r="M41" s="5" t="s">
        <v>12667</v>
      </c>
      <c r="N41" s="161" t="s">
        <v>1211</v>
      </c>
      <c r="O41" s="161">
        <v>1</v>
      </c>
      <c r="P41" s="162" t="s">
        <v>1201</v>
      </c>
      <c r="Q41" s="162">
        <v>2</v>
      </c>
      <c r="R41" s="163" t="s">
        <v>8133</v>
      </c>
      <c r="S41" s="163">
        <v>1</v>
      </c>
      <c r="T41" s="164" t="s">
        <v>518</v>
      </c>
      <c r="U41" s="164">
        <v>2</v>
      </c>
      <c r="V41" s="674" t="s">
        <v>509</v>
      </c>
      <c r="W41" s="165">
        <v>4</v>
      </c>
      <c r="X41" s="166" t="s">
        <v>3587</v>
      </c>
      <c r="Y41" s="166">
        <v>4</v>
      </c>
      <c r="Z41" s="167" t="s">
        <v>40</v>
      </c>
      <c r="AA41" s="182"/>
      <c r="AB41" s="168" t="s">
        <v>40</v>
      </c>
      <c r="AC41" s="201"/>
      <c r="AD41" s="169" t="s">
        <v>40</v>
      </c>
      <c r="AE41" s="202"/>
      <c r="AF41" s="5" t="s">
        <v>40</v>
      </c>
      <c r="AG41" s="37"/>
      <c r="AH41" s="161" t="s">
        <v>40</v>
      </c>
      <c r="AI41" s="197"/>
      <c r="AJ41" s="162" t="s">
        <v>40</v>
      </c>
      <c r="AK41" s="198"/>
      <c r="AL41" s="795"/>
      <c r="AM41" s="795"/>
    </row>
    <row r="42" spans="1:39" ht="12.75">
      <c r="A42" s="831" t="s">
        <v>3330</v>
      </c>
      <c r="B42" s="1081" t="s">
        <v>3519</v>
      </c>
      <c r="C42" s="168">
        <v>4</v>
      </c>
      <c r="D42" s="34" t="e">
        <f t="shared" si="1"/>
        <v>#VALUE!</v>
      </c>
      <c r="E42" s="34" t="str">
        <f>IFERROR(VLOOKUP(N42,Cennik!$A$4:$B64, 2, FALSE()) * O42 + VLOOKUP(P42,Cennik!$A$4:$B64, 2, FALSE()) * Q42 + VLOOKUP(R42,Cennik!$A$4:$B64, 2, FALSE()) * S42 + VLOOKUP(T42,Cennik!$A$4:$B64, 2, FALSE()) * U42 + VLOOKUP(V42,Cennik!$A$4:$B64, 2, FALSE()) * W42 + VLOOKUP(X42,Cennik!$A$4:$B64, 2, FALSE()) * Y42 + VLOOKUP(Z42,Cennik!$A$4:$B64, 2, FALSE()) * AA42 + VLOOKUP(AB42,Cennik!$A$4:$B64, 2, FALSE()) * AC42 + VLOOKUP(AD42,Cennik!$A$4:$B64, 2, FALSE()) * AE42 + VLOOKUP(AF42,Cennik!$A$4:$B64, 2, FALSE()) * AG42 + VLOOKUP(AH42,Cennik!$A$4:$B64, 2, FALSE()) * AI42 + VLOOKUP(AJ42,Cennik!$A$4:$B64, 2, FALSE()) * AK42 + VLOOKUP("Stamina",Cennik!$A$4:$B64,2,FALSE()) * K42,"Brak wartości")</f>
        <v>Brak wartości</v>
      </c>
      <c r="F42" s="5" t="s">
        <v>3520</v>
      </c>
      <c r="G42" s="694" t="s">
        <v>4520</v>
      </c>
      <c r="H42" s="37" t="s">
        <v>13544</v>
      </c>
      <c r="I42" s="5">
        <v>1</v>
      </c>
      <c r="J42" s="18">
        <v>8</v>
      </c>
      <c r="K42" s="5">
        <v>80</v>
      </c>
      <c r="L42" s="5">
        <v>3</v>
      </c>
      <c r="M42" s="5" t="s">
        <v>12667</v>
      </c>
      <c r="N42" s="161" t="s">
        <v>1221</v>
      </c>
      <c r="O42" s="161">
        <v>1</v>
      </c>
      <c r="P42" s="162" t="s">
        <v>1216</v>
      </c>
      <c r="Q42" s="162">
        <v>2</v>
      </c>
      <c r="R42" s="163" t="s">
        <v>8133</v>
      </c>
      <c r="S42" s="163">
        <v>4</v>
      </c>
      <c r="T42" s="164" t="s">
        <v>518</v>
      </c>
      <c r="U42" s="164">
        <v>3</v>
      </c>
      <c r="V42" s="674" t="s">
        <v>509</v>
      </c>
      <c r="W42" s="165">
        <v>4</v>
      </c>
      <c r="X42" s="166" t="s">
        <v>3592</v>
      </c>
      <c r="Y42" s="166">
        <v>2</v>
      </c>
      <c r="Z42" s="167" t="s">
        <v>40</v>
      </c>
      <c r="AA42" s="182"/>
      <c r="AB42" s="168" t="s">
        <v>40</v>
      </c>
      <c r="AC42" s="201"/>
      <c r="AD42" s="169" t="s">
        <v>40</v>
      </c>
      <c r="AE42" s="202"/>
      <c r="AF42" s="5" t="s">
        <v>40</v>
      </c>
      <c r="AG42" s="37"/>
      <c r="AH42" s="161" t="s">
        <v>40</v>
      </c>
      <c r="AI42" s="197"/>
      <c r="AJ42" s="162" t="s">
        <v>40</v>
      </c>
      <c r="AK42" s="198"/>
      <c r="AL42" s="795"/>
      <c r="AM42" s="795"/>
    </row>
    <row r="43" spans="1:39" ht="12.75">
      <c r="A43" s="831" t="s">
        <v>3330</v>
      </c>
      <c r="B43" s="1081" t="s">
        <v>3524</v>
      </c>
      <c r="C43" s="168">
        <v>4</v>
      </c>
      <c r="D43" s="34" t="e">
        <f t="shared" si="1"/>
        <v>#VALUE!</v>
      </c>
      <c r="E43" s="34" t="str">
        <f>IFERROR(VLOOKUP(N43,Cennik!$A$4:$B64, 2, FALSE()) * O43 + VLOOKUP(P43,Cennik!$A$4:$B64, 2, FALSE()) * Q43 + VLOOKUP(R43,Cennik!$A$4:$B64, 2, FALSE()) * S43 + VLOOKUP(T43,Cennik!$A$4:$B64, 2, FALSE()) * U43 + VLOOKUP(V43,Cennik!$A$4:$B64, 2, FALSE()) * W43 + VLOOKUP(X43,Cennik!$A$4:$B64, 2, FALSE()) * Y43 + VLOOKUP(Z43,Cennik!$A$4:$B64, 2, FALSE()) * AA43 + VLOOKUP(AB43,Cennik!$A$4:$B64, 2, FALSE()) * AC43 + VLOOKUP(AD43,Cennik!$A$4:$B64, 2, FALSE()) * AE43 + VLOOKUP(AF43,Cennik!$A$4:$B64, 2, FALSE()) * AG43 + VLOOKUP(AH43,Cennik!$A$4:$B64, 2, FALSE()) * AI43 + VLOOKUP(AJ43,Cennik!$A$4:$B64, 2, FALSE()) * AK43 + VLOOKUP("Stamina",Cennik!$A$4:$B64,2,FALSE()) * K43,"Brak wartości")</f>
        <v>Brak wartości</v>
      </c>
      <c r="F43" s="5" t="s">
        <v>3525</v>
      </c>
      <c r="G43" s="694" t="s">
        <v>4520</v>
      </c>
      <c r="H43" s="37" t="s">
        <v>13544</v>
      </c>
      <c r="I43" s="5">
        <v>1</v>
      </c>
      <c r="J43" s="18">
        <v>8</v>
      </c>
      <c r="K43" s="5">
        <v>80</v>
      </c>
      <c r="L43" s="5">
        <v>3</v>
      </c>
      <c r="M43" s="5" t="s">
        <v>12667</v>
      </c>
      <c r="N43" s="161" t="s">
        <v>1221</v>
      </c>
      <c r="O43" s="161">
        <v>1</v>
      </c>
      <c r="P43" s="162" t="s">
        <v>1216</v>
      </c>
      <c r="Q43" s="162">
        <v>2</v>
      </c>
      <c r="R43" s="163" t="s">
        <v>8133</v>
      </c>
      <c r="S43" s="163">
        <v>4</v>
      </c>
      <c r="T43" s="164" t="s">
        <v>518</v>
      </c>
      <c r="U43" s="164">
        <v>3</v>
      </c>
      <c r="V43" s="674" t="s">
        <v>509</v>
      </c>
      <c r="W43" s="165">
        <v>4</v>
      </c>
      <c r="X43" s="166" t="s">
        <v>3592</v>
      </c>
      <c r="Y43" s="166">
        <v>2</v>
      </c>
      <c r="Z43" s="167" t="s">
        <v>40</v>
      </c>
      <c r="AA43" s="182"/>
      <c r="AB43" s="168" t="s">
        <v>40</v>
      </c>
      <c r="AC43" s="201"/>
      <c r="AD43" s="169" t="s">
        <v>40</v>
      </c>
      <c r="AE43" s="202"/>
      <c r="AF43" s="5" t="s">
        <v>40</v>
      </c>
      <c r="AG43" s="37"/>
      <c r="AH43" s="161" t="s">
        <v>40</v>
      </c>
      <c r="AI43" s="197"/>
      <c r="AJ43" s="162" t="s">
        <v>40</v>
      </c>
      <c r="AK43" s="198"/>
      <c r="AL43" s="795"/>
      <c r="AM43" s="795"/>
    </row>
    <row r="44" spans="1:39" ht="12.75">
      <c r="A44" s="831" t="s">
        <v>3330</v>
      </c>
      <c r="B44" s="1081" t="s">
        <v>3529</v>
      </c>
      <c r="C44" s="168">
        <v>4</v>
      </c>
      <c r="D44" s="34" t="e">
        <f t="shared" si="1"/>
        <v>#VALUE!</v>
      </c>
      <c r="E44" s="34" t="str">
        <f>IFERROR(VLOOKUP(N44,Cennik!$A$4:$B64, 2, FALSE()) * O44 + VLOOKUP(P44,Cennik!$A$4:$B64, 2, FALSE()) * Q44 + VLOOKUP(R44,Cennik!$A$4:$B64, 2, FALSE()) * S44 + VLOOKUP(T44,Cennik!$A$4:$B64, 2, FALSE()) * U44 + VLOOKUP(V44,Cennik!$A$4:$B64, 2, FALSE()) * W44 + VLOOKUP(X44,Cennik!$A$4:$B64, 2, FALSE()) * Y44 + VLOOKUP(Z44,Cennik!$A$4:$B64, 2, FALSE()) * AA44 + VLOOKUP(AB44,Cennik!$A$4:$B64, 2, FALSE()) * AC44 + VLOOKUP(AD44,Cennik!$A$4:$B64, 2, FALSE()) * AE44 + VLOOKUP(AF44,Cennik!$A$4:$B64, 2, FALSE()) * AG44 + VLOOKUP(AH44,Cennik!$A$4:$B64, 2, FALSE()) * AI44 + VLOOKUP(AJ44,Cennik!$A$4:$B64, 2, FALSE()) * AK44 + VLOOKUP("Stamina",Cennik!$A$4:$B64,2,FALSE()) * K44,"Brak wartości")</f>
        <v>Brak wartości</v>
      </c>
      <c r="F44" s="5" t="s">
        <v>3530</v>
      </c>
      <c r="G44" s="694" t="s">
        <v>4520</v>
      </c>
      <c r="H44" s="37" t="s">
        <v>13544</v>
      </c>
      <c r="I44" s="5">
        <v>1</v>
      </c>
      <c r="J44" s="18">
        <v>8</v>
      </c>
      <c r="K44" s="5">
        <v>80</v>
      </c>
      <c r="L44" s="5">
        <v>3</v>
      </c>
      <c r="M44" s="5" t="s">
        <v>12667</v>
      </c>
      <c r="N44" s="161" t="s">
        <v>1221</v>
      </c>
      <c r="O44" s="161">
        <v>1</v>
      </c>
      <c r="P44" s="162" t="s">
        <v>1216</v>
      </c>
      <c r="Q44" s="162">
        <v>2</v>
      </c>
      <c r="R44" s="163" t="s">
        <v>8133</v>
      </c>
      <c r="S44" s="163">
        <v>4</v>
      </c>
      <c r="T44" s="164" t="s">
        <v>518</v>
      </c>
      <c r="U44" s="164">
        <v>3</v>
      </c>
      <c r="V44" s="674" t="s">
        <v>509</v>
      </c>
      <c r="W44" s="165">
        <v>4</v>
      </c>
      <c r="X44" s="166" t="s">
        <v>3592</v>
      </c>
      <c r="Y44" s="166">
        <v>4</v>
      </c>
      <c r="Z44" s="167" t="s">
        <v>40</v>
      </c>
      <c r="AA44" s="182"/>
      <c r="AB44" s="168" t="s">
        <v>40</v>
      </c>
      <c r="AC44" s="201"/>
      <c r="AD44" s="169" t="s">
        <v>40</v>
      </c>
      <c r="AE44" s="202"/>
      <c r="AF44" s="5" t="s">
        <v>40</v>
      </c>
      <c r="AG44" s="37"/>
      <c r="AH44" s="161" t="s">
        <v>40</v>
      </c>
      <c r="AI44" s="197"/>
      <c r="AJ44" s="162" t="s">
        <v>40</v>
      </c>
      <c r="AK44" s="198"/>
      <c r="AL44" s="795"/>
      <c r="AM44" s="795"/>
    </row>
    <row r="45" spans="1:39" ht="12.75">
      <c r="A45" s="831" t="s">
        <v>3330</v>
      </c>
      <c r="B45" s="1081" t="s">
        <v>3534</v>
      </c>
      <c r="C45" s="168">
        <v>4</v>
      </c>
      <c r="D45" s="34" t="e">
        <f t="shared" si="1"/>
        <v>#VALUE!</v>
      </c>
      <c r="E45" s="34" t="str">
        <f>IFERROR(VLOOKUP(N45,Cennik!$A$4:$B64, 2, FALSE()) * O45 + VLOOKUP(P45,Cennik!$A$4:$B64, 2, FALSE()) * Q45 + VLOOKUP(R45,Cennik!$A$4:$B64, 2, FALSE()) * S45 + VLOOKUP(T45,Cennik!$A$4:$B64, 2, FALSE()) * U45 + VLOOKUP(V45,Cennik!$A$4:$B64, 2, FALSE()) * W45 + VLOOKUP(X45,Cennik!$A$4:$B64, 2, FALSE()) * Y45 + VLOOKUP(Z45,Cennik!$A$4:$B64, 2, FALSE()) * AA45 + VLOOKUP(AB45,Cennik!$A$4:$B64, 2, FALSE()) * AC45 + VLOOKUP(AD45,Cennik!$A$4:$B64, 2, FALSE()) * AE45 + VLOOKUP(AF45,Cennik!$A$4:$B64, 2, FALSE()) * AG45 + VLOOKUP(AH45,Cennik!$A$4:$B64, 2, FALSE()) * AI45 + VLOOKUP(AJ45,Cennik!$A$4:$B64, 2, FALSE()) * AK45 + VLOOKUP("Stamina",Cennik!$A$4:$B64,2,FALSE()) * K45,"Brak wartości")</f>
        <v>Brak wartości</v>
      </c>
      <c r="F45" s="5" t="s">
        <v>3535</v>
      </c>
      <c r="G45" s="694" t="s">
        <v>4520</v>
      </c>
      <c r="H45" s="37" t="s">
        <v>13544</v>
      </c>
      <c r="I45" s="5">
        <v>1</v>
      </c>
      <c r="J45" s="18">
        <v>8</v>
      </c>
      <c r="K45" s="5">
        <v>80</v>
      </c>
      <c r="L45" s="5">
        <v>3</v>
      </c>
      <c r="M45" s="5" t="s">
        <v>12667</v>
      </c>
      <c r="N45" s="161" t="s">
        <v>1221</v>
      </c>
      <c r="O45" s="161">
        <v>1</v>
      </c>
      <c r="P45" s="162" t="s">
        <v>1216</v>
      </c>
      <c r="Q45" s="162">
        <v>2</v>
      </c>
      <c r="R45" s="163" t="s">
        <v>8133</v>
      </c>
      <c r="S45" s="163">
        <v>4</v>
      </c>
      <c r="T45" s="164" t="s">
        <v>518</v>
      </c>
      <c r="U45" s="164">
        <v>3</v>
      </c>
      <c r="V45" s="674" t="s">
        <v>509</v>
      </c>
      <c r="W45" s="165">
        <v>4</v>
      </c>
      <c r="X45" s="166" t="s">
        <v>3592</v>
      </c>
      <c r="Y45" s="166">
        <v>4</v>
      </c>
      <c r="Z45" s="167" t="s">
        <v>40</v>
      </c>
      <c r="AA45" s="182"/>
      <c r="AB45" s="168" t="s">
        <v>40</v>
      </c>
      <c r="AC45" s="201"/>
      <c r="AD45" s="169" t="s">
        <v>40</v>
      </c>
      <c r="AE45" s="202"/>
      <c r="AF45" s="5" t="s">
        <v>40</v>
      </c>
      <c r="AG45" s="37"/>
      <c r="AH45" s="161" t="s">
        <v>40</v>
      </c>
      <c r="AI45" s="197"/>
      <c r="AJ45" s="162" t="s">
        <v>40</v>
      </c>
      <c r="AK45" s="198"/>
      <c r="AL45" s="795"/>
      <c r="AM45" s="795"/>
    </row>
    <row r="46" spans="1:39" ht="12.75">
      <c r="A46" s="831" t="s">
        <v>3330</v>
      </c>
      <c r="B46" s="1081" t="s">
        <v>3544</v>
      </c>
      <c r="C46" s="168">
        <v>4</v>
      </c>
      <c r="D46" s="34" t="e">
        <f t="shared" si="1"/>
        <v>#VALUE!</v>
      </c>
      <c r="E46" s="34" t="str">
        <f>IFERROR(VLOOKUP(N46,Cennik!$A$4:$B64, 2, FALSE()) * O46 + VLOOKUP(P46,Cennik!$A$4:$B64, 2, FALSE()) * Q46 + VLOOKUP(R46,Cennik!$A$4:$B64, 2, FALSE()) * S46 + VLOOKUP(T46,Cennik!$A$4:$B64, 2, FALSE()) * U46 + VLOOKUP(V46,Cennik!$A$4:$B64, 2, FALSE()) * W46 + VLOOKUP(X46,Cennik!$A$4:$B64, 2, FALSE()) * Y46 + VLOOKUP(Z46,Cennik!$A$4:$B64, 2, FALSE()) * AA46 + VLOOKUP(AB46,Cennik!$A$4:$B64, 2, FALSE()) * AC46 + VLOOKUP(AD46,Cennik!$A$4:$B64, 2, FALSE()) * AE46 + VLOOKUP(AF46,Cennik!$A$4:$B64, 2, FALSE()) * AG46 + VLOOKUP(AH46,Cennik!$A$4:$B64, 2, FALSE()) * AI46 + VLOOKUP(AJ46,Cennik!$A$4:$B64, 2, FALSE()) * AK46 + VLOOKUP("Stamina",Cennik!$A$4:$B64,2,FALSE()) * K46,"Brak wartości")</f>
        <v>Brak wartości</v>
      </c>
      <c r="F46" s="5" t="s">
        <v>3540</v>
      </c>
      <c r="G46" s="694" t="s">
        <v>4520</v>
      </c>
      <c r="H46" s="37" t="s">
        <v>13544</v>
      </c>
      <c r="I46" s="5">
        <v>1</v>
      </c>
      <c r="J46" s="18">
        <v>8</v>
      </c>
      <c r="K46" s="5">
        <v>80</v>
      </c>
      <c r="L46" s="5">
        <v>3</v>
      </c>
      <c r="M46" s="5" t="s">
        <v>12667</v>
      </c>
      <c r="N46" s="161" t="s">
        <v>1221</v>
      </c>
      <c r="O46" s="161">
        <v>1</v>
      </c>
      <c r="P46" s="162" t="s">
        <v>1216</v>
      </c>
      <c r="Q46" s="162">
        <v>2</v>
      </c>
      <c r="R46" s="163" t="s">
        <v>8133</v>
      </c>
      <c r="S46" s="163">
        <v>4</v>
      </c>
      <c r="T46" s="164" t="s">
        <v>518</v>
      </c>
      <c r="U46" s="164">
        <v>4</v>
      </c>
      <c r="V46" s="674" t="s">
        <v>509</v>
      </c>
      <c r="W46" s="165">
        <v>4</v>
      </c>
      <c r="X46" s="166" t="s">
        <v>3592</v>
      </c>
      <c r="Y46" s="166">
        <v>5</v>
      </c>
      <c r="Z46" s="167" t="s">
        <v>40</v>
      </c>
      <c r="AA46" s="167"/>
      <c r="AB46" s="168" t="s">
        <v>40</v>
      </c>
      <c r="AC46" s="201"/>
      <c r="AD46" s="169" t="s">
        <v>40</v>
      </c>
      <c r="AE46" s="202"/>
      <c r="AF46" s="5" t="s">
        <v>40</v>
      </c>
      <c r="AG46" s="37"/>
      <c r="AH46" s="161" t="s">
        <v>40</v>
      </c>
      <c r="AI46" s="197"/>
      <c r="AJ46" s="162" t="s">
        <v>40</v>
      </c>
      <c r="AK46" s="198"/>
      <c r="AL46" s="795"/>
      <c r="AM46" s="795"/>
    </row>
    <row r="47" spans="1:39" ht="12.75">
      <c r="A47" s="831" t="s">
        <v>3330</v>
      </c>
      <c r="B47" s="1081" t="s">
        <v>3539</v>
      </c>
      <c r="C47" s="168">
        <v>4</v>
      </c>
      <c r="D47" s="34" t="e">
        <f t="shared" si="1"/>
        <v>#VALUE!</v>
      </c>
      <c r="E47" s="34" t="str">
        <f>IFERROR(VLOOKUP(N47,Cennik!$A$4:$B64, 2, FALSE()) * O47 + VLOOKUP(P47,Cennik!$A$4:$B64, 2, FALSE()) * Q47 + VLOOKUP(R47,Cennik!$A$4:$B64, 2, FALSE()) * S47 + VLOOKUP(T47,Cennik!$A$4:$B64, 2, FALSE()) * U47 + VLOOKUP(V47,Cennik!$A$4:$B64, 2, FALSE()) * W47 + VLOOKUP(X47,Cennik!$A$4:$B64, 2, FALSE()) * Y47 + VLOOKUP(Z47,Cennik!$A$4:$B64, 2, FALSE()) * AA47 + VLOOKUP(AB47,Cennik!$A$4:$B64, 2, FALSE()) * AC47 + VLOOKUP(AD47,Cennik!$A$4:$B64, 2, FALSE()) * AE47 + VLOOKUP(AF47,Cennik!$A$4:$B64, 2, FALSE()) * AG47 + VLOOKUP(AH47,Cennik!$A$4:$B64, 2, FALSE()) * AI47 + VLOOKUP(AJ47,Cennik!$A$4:$B64, 2, FALSE()) * AK47 + VLOOKUP("Stamina",Cennik!$A$4:$B64,2,FALSE()) * K47,"Brak wartości")</f>
        <v>Brak wartości</v>
      </c>
      <c r="F47" s="5" t="s">
        <v>3545</v>
      </c>
      <c r="G47" s="694" t="s">
        <v>4520</v>
      </c>
      <c r="H47" s="37" t="s">
        <v>13544</v>
      </c>
      <c r="I47" s="5">
        <v>1</v>
      </c>
      <c r="J47" s="18">
        <v>8</v>
      </c>
      <c r="K47" s="5">
        <v>80</v>
      </c>
      <c r="L47" s="5">
        <v>3</v>
      </c>
      <c r="M47" s="5" t="s">
        <v>12667</v>
      </c>
      <c r="N47" s="161" t="s">
        <v>1221</v>
      </c>
      <c r="O47" s="161">
        <v>1</v>
      </c>
      <c r="P47" s="162" t="s">
        <v>1216</v>
      </c>
      <c r="Q47" s="162">
        <v>2</v>
      </c>
      <c r="R47" s="163" t="s">
        <v>8133</v>
      </c>
      <c r="S47" s="163">
        <v>4</v>
      </c>
      <c r="T47" s="164" t="s">
        <v>518</v>
      </c>
      <c r="U47" s="164">
        <v>3</v>
      </c>
      <c r="V47" s="164" t="s">
        <v>562</v>
      </c>
      <c r="W47" s="165">
        <v>1</v>
      </c>
      <c r="X47" s="166" t="s">
        <v>567</v>
      </c>
      <c r="Y47" s="166">
        <v>1</v>
      </c>
      <c r="Z47" s="167" t="s">
        <v>509</v>
      </c>
      <c r="AA47" s="167">
        <v>4</v>
      </c>
      <c r="AB47" s="168" t="s">
        <v>3592</v>
      </c>
      <c r="AC47" s="168">
        <v>4</v>
      </c>
      <c r="AD47" s="169" t="s">
        <v>40</v>
      </c>
      <c r="AE47" s="169"/>
      <c r="AF47" s="5" t="s">
        <v>40</v>
      </c>
      <c r="AG47" s="37"/>
      <c r="AH47" s="161" t="s">
        <v>40</v>
      </c>
      <c r="AI47" s="197"/>
      <c r="AJ47" s="162" t="s">
        <v>40</v>
      </c>
      <c r="AK47" s="198"/>
      <c r="AL47" s="795"/>
      <c r="AM47" s="795"/>
    </row>
    <row r="48" spans="1:39" ht="12.75">
      <c r="A48" s="831" t="s">
        <v>3330</v>
      </c>
      <c r="B48" s="1081" t="s">
        <v>3549</v>
      </c>
      <c r="C48" s="168">
        <v>4</v>
      </c>
      <c r="D48" s="34" t="e">
        <f t="shared" si="1"/>
        <v>#VALUE!</v>
      </c>
      <c r="E48" s="34" t="str">
        <f>IFERROR(VLOOKUP(N48,Cennik!$A$4:$B64, 2, FALSE()) * O48 + VLOOKUP(P48,Cennik!$A$4:$B64, 2, FALSE()) * Q48 + VLOOKUP(R48,Cennik!$A$4:$B64, 2, FALSE()) * S48 + VLOOKUP(T48,Cennik!$A$4:$B64, 2, FALSE()) * U48 + VLOOKUP(V48,Cennik!$A$4:$B64, 2, FALSE()) * W48 + VLOOKUP(X48,Cennik!$A$4:$B64, 2, FALSE()) * Y48 + VLOOKUP(Z48,Cennik!$A$4:$B64, 2, FALSE()) * AA48 + VLOOKUP(AB48,Cennik!$A$4:$B64, 2, FALSE()) * AC48 + VLOOKUP(AD48,Cennik!$A$4:$B64, 2, FALSE()) * AE48 + VLOOKUP(AF48,Cennik!$A$4:$B64, 2, FALSE()) * AG48 + VLOOKUP(AH48,Cennik!$A$4:$B64, 2, FALSE()) * AI48 + VLOOKUP(AJ48,Cennik!$A$4:$B64, 2, FALSE()) * AK48 + VLOOKUP("Stamina",Cennik!$A$4:$B64,2,FALSE()) * K48,"Brak wartości")</f>
        <v>Brak wartości</v>
      </c>
      <c r="F48" s="5" t="s">
        <v>3550</v>
      </c>
      <c r="G48" s="694" t="s">
        <v>4520</v>
      </c>
      <c r="H48" s="37" t="s">
        <v>13544</v>
      </c>
      <c r="I48" s="5">
        <v>1</v>
      </c>
      <c r="J48" s="18">
        <v>8</v>
      </c>
      <c r="K48" s="5">
        <v>80</v>
      </c>
      <c r="L48" s="5">
        <v>3</v>
      </c>
      <c r="M48" s="5" t="s">
        <v>12667</v>
      </c>
      <c r="N48" s="161" t="s">
        <v>1221</v>
      </c>
      <c r="O48" s="161">
        <v>1</v>
      </c>
      <c r="P48" s="162" t="s">
        <v>1216</v>
      </c>
      <c r="Q48" s="162">
        <v>2</v>
      </c>
      <c r="R48" s="163" t="s">
        <v>8133</v>
      </c>
      <c r="S48" s="163">
        <v>4</v>
      </c>
      <c r="T48" s="164" t="s">
        <v>518</v>
      </c>
      <c r="U48" s="164">
        <v>4</v>
      </c>
      <c r="V48" s="164" t="s">
        <v>4694</v>
      </c>
      <c r="W48" s="165">
        <v>4</v>
      </c>
      <c r="X48" s="166" t="s">
        <v>4709</v>
      </c>
      <c r="Y48" s="166">
        <v>3</v>
      </c>
      <c r="Z48" s="167" t="s">
        <v>509</v>
      </c>
      <c r="AA48" s="167">
        <v>4</v>
      </c>
      <c r="AB48" s="168" t="s">
        <v>3592</v>
      </c>
      <c r="AC48" s="168">
        <v>6</v>
      </c>
      <c r="AD48" s="169" t="s">
        <v>40</v>
      </c>
      <c r="AE48" s="169"/>
      <c r="AF48" s="5" t="s">
        <v>40</v>
      </c>
      <c r="AG48" s="37"/>
      <c r="AH48" s="161" t="s">
        <v>40</v>
      </c>
      <c r="AI48" s="197"/>
      <c r="AJ48" s="162" t="s">
        <v>40</v>
      </c>
      <c r="AK48" s="198"/>
      <c r="AL48" s="795"/>
      <c r="AM48" s="795"/>
    </row>
    <row r="49" spans="1:39" ht="12.75">
      <c r="A49" s="831" t="s">
        <v>3330</v>
      </c>
      <c r="B49" s="778" t="s">
        <v>3554</v>
      </c>
      <c r="C49" s="168">
        <v>5</v>
      </c>
      <c r="D49" s="34" t="e">
        <f t="shared" si="1"/>
        <v>#VALUE!</v>
      </c>
      <c r="E49" s="34" t="str">
        <f>IFERROR(VLOOKUP(N49,Cennik!$A$4:$B64, 2, FALSE()) * O49 + VLOOKUP(P49,Cennik!$A$4:$B64, 2, FALSE()) * Q49 + VLOOKUP(R49,Cennik!$A$4:$B64, 2, FALSE()) * S49 + VLOOKUP(T49,Cennik!$A$4:$B64, 2, FALSE()) * U49 + VLOOKUP(V49,Cennik!$A$4:$B64, 2, FALSE()) * W49 + VLOOKUP(X49,Cennik!$A$4:$B64, 2, FALSE()) * Y49 + VLOOKUP(Z49,Cennik!$A$4:$B64, 2, FALSE()) * AA49 + VLOOKUP(AB49,Cennik!$A$4:$B64, 2, FALSE()) * AC49 + VLOOKUP(AD49,Cennik!$A$4:$B64, 2, FALSE()) * AE49 + VLOOKUP(AF49,Cennik!$A$4:$B64, 2, FALSE()) * AG49 + VLOOKUP(AH49,Cennik!$A$4:$B64, 2, FALSE()) * AI49 + VLOOKUP(AJ49,Cennik!$A$4:$B64, 2, FALSE()) * AK49 + VLOOKUP("Stamina",Cennik!$A$4:$B64,2,FALSE()) * K49,"Brak wartości")</f>
        <v>Brak wartości</v>
      </c>
      <c r="F49" s="5" t="s">
        <v>3555</v>
      </c>
      <c r="G49" s="694" t="s">
        <v>4520</v>
      </c>
      <c r="H49" s="37" t="s">
        <v>13544</v>
      </c>
      <c r="I49" s="5">
        <v>1</v>
      </c>
      <c r="J49" s="18">
        <v>10</v>
      </c>
      <c r="K49" s="5">
        <v>100</v>
      </c>
      <c r="L49" s="5">
        <v>3.5</v>
      </c>
      <c r="M49" s="5" t="s">
        <v>12667</v>
      </c>
      <c r="N49" s="161" t="s">
        <v>1241</v>
      </c>
      <c r="O49" s="161">
        <v>1</v>
      </c>
      <c r="P49" s="162" t="s">
        <v>1161</v>
      </c>
      <c r="Q49" s="162">
        <v>2</v>
      </c>
      <c r="R49" s="163" t="s">
        <v>1181</v>
      </c>
      <c r="S49" s="163">
        <v>2</v>
      </c>
      <c r="T49" s="164" t="s">
        <v>1166</v>
      </c>
      <c r="U49" s="164">
        <v>2</v>
      </c>
      <c r="V49" s="164" t="s">
        <v>518</v>
      </c>
      <c r="W49" s="165">
        <v>5</v>
      </c>
      <c r="X49" s="166" t="s">
        <v>509</v>
      </c>
      <c r="Y49" s="166">
        <v>5</v>
      </c>
      <c r="Z49" s="167" t="s">
        <v>3597</v>
      </c>
      <c r="AA49" s="167">
        <v>2</v>
      </c>
      <c r="AB49" s="168" t="s">
        <v>40</v>
      </c>
      <c r="AC49" s="201"/>
      <c r="AD49" s="169" t="s">
        <v>40</v>
      </c>
      <c r="AE49" s="202"/>
      <c r="AF49" s="5" t="s">
        <v>40</v>
      </c>
      <c r="AG49" s="37"/>
      <c r="AH49" s="161" t="s">
        <v>40</v>
      </c>
      <c r="AI49" s="197"/>
      <c r="AJ49" s="162" t="s">
        <v>40</v>
      </c>
      <c r="AK49" s="198"/>
      <c r="AL49" s="795"/>
      <c r="AM49" s="795"/>
    </row>
    <row r="50" spans="1:39" ht="12.75">
      <c r="A50" s="831" t="s">
        <v>3330</v>
      </c>
      <c r="B50" s="778" t="s">
        <v>3559</v>
      </c>
      <c r="C50" s="168">
        <v>5</v>
      </c>
      <c r="D50" s="34" t="e">
        <f t="shared" si="1"/>
        <v>#VALUE!</v>
      </c>
      <c r="E50" s="34" t="str">
        <f>IFERROR(VLOOKUP(N50,Cennik!$A$4:$B64, 2, FALSE()) * O50 + VLOOKUP(P50,Cennik!$A$4:$B64, 2, FALSE()) * Q50 + VLOOKUP(R50,Cennik!$A$4:$B64, 2, FALSE()) * S50 + VLOOKUP(T50,Cennik!$A$4:$B64, 2, FALSE()) * U50 + VLOOKUP(V50,Cennik!$A$4:$B64, 2, FALSE()) * W50 + VLOOKUP(X50,Cennik!$A$4:$B64, 2, FALSE()) * Y50 + VLOOKUP(Z50,Cennik!$A$4:$B64, 2, FALSE()) * AA50 + VLOOKUP(AB50,Cennik!$A$4:$B64, 2, FALSE()) * AC50 + VLOOKUP(AD50,Cennik!$A$4:$B64, 2, FALSE()) * AE50 + VLOOKUP(AF50,Cennik!$A$4:$B64, 2, FALSE()) * AG50 + VLOOKUP(AH50,Cennik!$A$4:$B64, 2, FALSE()) * AI50 + VLOOKUP(AJ50,Cennik!$A$4:$B64, 2, FALSE()) * AK50 + VLOOKUP("Stamina",Cennik!$A$4:$B64,2,FALSE()) * K50,"Brak wartości")</f>
        <v>Brak wartości</v>
      </c>
      <c r="F50" s="5" t="s">
        <v>3433</v>
      </c>
      <c r="G50" s="694" t="s">
        <v>4520</v>
      </c>
      <c r="H50" s="37" t="s">
        <v>13544</v>
      </c>
      <c r="I50" s="5">
        <v>1</v>
      </c>
      <c r="J50" s="18">
        <v>10</v>
      </c>
      <c r="K50" s="5">
        <v>100</v>
      </c>
      <c r="L50" s="5">
        <v>3.5</v>
      </c>
      <c r="M50" s="5" t="s">
        <v>12667</v>
      </c>
      <c r="N50" s="161" t="s">
        <v>1241</v>
      </c>
      <c r="O50" s="161">
        <v>1</v>
      </c>
      <c r="P50" s="162" t="s">
        <v>1161</v>
      </c>
      <c r="Q50" s="162">
        <v>2</v>
      </c>
      <c r="R50" s="163" t="s">
        <v>1181</v>
      </c>
      <c r="S50" s="163">
        <v>2</v>
      </c>
      <c r="T50" s="164" t="s">
        <v>1166</v>
      </c>
      <c r="U50" s="164">
        <v>3</v>
      </c>
      <c r="V50" s="164" t="s">
        <v>518</v>
      </c>
      <c r="W50" s="165">
        <v>5</v>
      </c>
      <c r="X50" s="166" t="s">
        <v>513</v>
      </c>
      <c r="Y50" s="166">
        <v>5</v>
      </c>
      <c r="Z50" s="167" t="s">
        <v>509</v>
      </c>
      <c r="AA50" s="167">
        <v>6</v>
      </c>
      <c r="AB50" s="168" t="s">
        <v>3597</v>
      </c>
      <c r="AC50" s="168">
        <v>2</v>
      </c>
      <c r="AD50" s="169" t="s">
        <v>40</v>
      </c>
      <c r="AE50" s="202"/>
      <c r="AF50" s="5" t="s">
        <v>40</v>
      </c>
      <c r="AG50" s="37"/>
      <c r="AH50" s="161" t="s">
        <v>40</v>
      </c>
      <c r="AI50" s="197"/>
      <c r="AJ50" s="162" t="s">
        <v>40</v>
      </c>
      <c r="AK50" s="198"/>
      <c r="AL50" s="795"/>
      <c r="AM50" s="795"/>
    </row>
    <row r="51" spans="1:39" ht="12.75">
      <c r="A51" s="831" t="s">
        <v>3330</v>
      </c>
      <c r="B51" s="778" t="s">
        <v>3563</v>
      </c>
      <c r="C51" s="168">
        <v>5</v>
      </c>
      <c r="D51" s="34" t="e">
        <f t="shared" si="1"/>
        <v>#VALUE!</v>
      </c>
      <c r="E51" s="34" t="str">
        <f>IFERROR(VLOOKUP(N51,Cennik!$A$4:$B64, 2, FALSE()) * O51 + VLOOKUP(P51,Cennik!$A$4:$B64, 2, FALSE()) * Q51 + VLOOKUP(R51,Cennik!$A$4:$B64, 2, FALSE()) * S51 + VLOOKUP(T51,Cennik!$A$4:$B64, 2, FALSE()) * U51 + VLOOKUP(V51,Cennik!$A$4:$B64, 2, FALSE()) * W51 + VLOOKUP(X51,Cennik!$A$4:$B64, 2, FALSE()) * Y51 + VLOOKUP(Z51,Cennik!$A$4:$B64, 2, FALSE()) * AA51 + VLOOKUP(AB51,Cennik!$A$4:$B64, 2, FALSE()) * AC51 + VLOOKUP(AD51,Cennik!$A$4:$B64, 2, FALSE()) * AE51 + VLOOKUP(AF51,Cennik!$A$4:$B64, 2, FALSE()) * AG51 + VLOOKUP(AH51,Cennik!$A$4:$B64, 2, FALSE()) * AI51 + VLOOKUP(AJ51,Cennik!$A$4:$B64, 2, FALSE()) * AK51 + VLOOKUP("Stamina",Cennik!$A$4:$B64,2,FALSE()) * K51,"Brak wartości")</f>
        <v>Brak wartości</v>
      </c>
      <c r="F51" s="5" t="s">
        <v>3564</v>
      </c>
      <c r="G51" s="694" t="s">
        <v>4520</v>
      </c>
      <c r="H51" s="37" t="s">
        <v>13544</v>
      </c>
      <c r="I51" s="5">
        <v>1</v>
      </c>
      <c r="J51" s="18">
        <v>10</v>
      </c>
      <c r="K51" s="5">
        <v>100</v>
      </c>
      <c r="L51" s="5">
        <v>3.5</v>
      </c>
      <c r="M51" s="5" t="s">
        <v>12667</v>
      </c>
      <c r="N51" s="161" t="s">
        <v>3559</v>
      </c>
      <c r="O51" s="161">
        <v>1</v>
      </c>
      <c r="P51" s="162" t="s">
        <v>8171</v>
      </c>
      <c r="Q51" s="162">
        <v>1</v>
      </c>
      <c r="R51" s="675" t="s">
        <v>40</v>
      </c>
      <c r="S51" s="675"/>
      <c r="T51" s="674" t="s">
        <v>40</v>
      </c>
      <c r="U51" s="674"/>
      <c r="V51" s="164" t="s">
        <v>40</v>
      </c>
      <c r="W51" s="180"/>
      <c r="X51" s="166" t="s">
        <v>40</v>
      </c>
      <c r="Y51" s="181"/>
      <c r="Z51" s="167" t="s">
        <v>40</v>
      </c>
      <c r="AA51" s="182"/>
      <c r="AB51" s="168" t="s">
        <v>40</v>
      </c>
      <c r="AC51" s="201"/>
      <c r="AD51" s="169" t="s">
        <v>40</v>
      </c>
      <c r="AE51" s="202"/>
      <c r="AF51" s="5" t="s">
        <v>40</v>
      </c>
      <c r="AG51" s="37"/>
      <c r="AH51" s="161" t="s">
        <v>40</v>
      </c>
      <c r="AI51" s="197"/>
      <c r="AJ51" s="162" t="s">
        <v>40</v>
      </c>
      <c r="AK51" s="198"/>
      <c r="AL51" s="795"/>
      <c r="AM51" s="795"/>
    </row>
    <row r="52" spans="1:39" ht="12.75">
      <c r="A52" s="681"/>
      <c r="B52" s="681"/>
      <c r="C52" s="680"/>
      <c r="D52" s="34"/>
      <c r="E52" s="34"/>
      <c r="F52" s="18"/>
      <c r="G52" s="18"/>
      <c r="H52" s="18" t="s">
        <v>13544</v>
      </c>
      <c r="I52" s="18"/>
      <c r="J52" s="18"/>
      <c r="K52" s="18"/>
      <c r="L52" s="18"/>
      <c r="M52" s="18" t="s">
        <v>12667</v>
      </c>
      <c r="N52" s="161" t="s">
        <v>40</v>
      </c>
      <c r="O52" s="197"/>
      <c r="P52" s="162" t="s">
        <v>40</v>
      </c>
      <c r="Q52" s="677"/>
      <c r="R52" s="675" t="s">
        <v>40</v>
      </c>
      <c r="S52" s="675"/>
      <c r="T52" s="674" t="s">
        <v>40</v>
      </c>
      <c r="U52" s="674"/>
      <c r="V52" s="674" t="s">
        <v>40</v>
      </c>
      <c r="W52" s="672"/>
      <c r="X52" s="678" t="s">
        <v>40</v>
      </c>
      <c r="Y52" s="678"/>
      <c r="Z52" s="679" t="s">
        <v>40</v>
      </c>
      <c r="AA52" s="679"/>
      <c r="AB52" s="680" t="s">
        <v>40</v>
      </c>
      <c r="AC52" s="680"/>
      <c r="AD52" s="681" t="s">
        <v>40</v>
      </c>
      <c r="AE52" s="681"/>
      <c r="AF52" s="18" t="s">
        <v>40</v>
      </c>
      <c r="AG52" s="18"/>
      <c r="AH52" s="184" t="s">
        <v>40</v>
      </c>
      <c r="AI52" s="184"/>
      <c r="AJ52" s="677" t="s">
        <v>40</v>
      </c>
      <c r="AK52" s="677"/>
      <c r="AL52" s="755"/>
      <c r="AM52" s="755"/>
    </row>
    <row r="53" spans="1:39" ht="12.75">
      <c r="A53" s="19"/>
      <c r="B53" s="19"/>
      <c r="C53" s="19"/>
      <c r="D53" s="291"/>
      <c r="E53" s="291"/>
      <c r="F53" s="19"/>
      <c r="G53" s="19"/>
      <c r="H53" s="19"/>
      <c r="I53" s="19"/>
      <c r="J53" s="19"/>
      <c r="K53" s="19"/>
      <c r="L53" s="19"/>
      <c r="M53" s="19"/>
      <c r="N53" s="26"/>
      <c r="O53" s="26"/>
      <c r="P53" s="26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686"/>
      <c r="AM53" s="686"/>
    </row>
    <row r="54" spans="1:39" ht="12.75">
      <c r="A54" s="681"/>
      <c r="B54" s="681"/>
      <c r="C54" s="680"/>
      <c r="D54" s="34"/>
      <c r="E54" s="34"/>
      <c r="F54" s="18"/>
      <c r="G54" s="18"/>
      <c r="H54" s="18"/>
      <c r="I54" s="18"/>
      <c r="J54" s="18"/>
      <c r="K54" s="18"/>
      <c r="L54" s="18"/>
      <c r="M54" s="18"/>
      <c r="N54" s="197"/>
      <c r="O54" s="197"/>
      <c r="P54" s="198"/>
      <c r="Q54" s="677"/>
      <c r="R54" s="675"/>
      <c r="S54" s="675"/>
      <c r="T54" s="674"/>
      <c r="U54" s="674"/>
      <c r="V54" s="674"/>
      <c r="W54" s="672"/>
      <c r="X54" s="678"/>
      <c r="Y54" s="678"/>
      <c r="Z54" s="679"/>
      <c r="AA54" s="679"/>
      <c r="AB54" s="680"/>
      <c r="AC54" s="680"/>
      <c r="AD54" s="681"/>
      <c r="AE54" s="681"/>
      <c r="AF54" s="18"/>
      <c r="AG54" s="18"/>
      <c r="AH54" s="184"/>
      <c r="AI54" s="184"/>
      <c r="AJ54" s="677"/>
      <c r="AK54" s="677"/>
      <c r="AL54" s="755"/>
      <c r="AM54" s="755"/>
    </row>
    <row r="55" spans="1:39" ht="12.75">
      <c r="A55" s="831" t="s">
        <v>3284</v>
      </c>
      <c r="B55" s="761" t="s">
        <v>3568</v>
      </c>
      <c r="C55" s="168">
        <v>1</v>
      </c>
      <c r="D55" s="34" t="e">
        <f t="shared" ref="D55:D62" si="2">E55/I55</f>
        <v>#VALUE!</v>
      </c>
      <c r="E55" s="34" t="str">
        <f>IFERROR(VLOOKUP(N55,Cennik!$A$4:$B64, 2, FALSE()) * O55 + VLOOKUP(P55,Cennik!$A$4:$B64, 2, FALSE()) * Q55 + VLOOKUP(R55,Cennik!$A$4:$B64, 2, FALSE()) * S55 + VLOOKUP(T55,Cennik!$A$4:$B64, 2, FALSE()) * U55 + VLOOKUP(V55,Cennik!$A$4:$B64, 2, FALSE()) * W55 + VLOOKUP(X55,Cennik!$A$4:$B64, 2, FALSE()) * Y55 + VLOOKUP(Z55,Cennik!$A$4:$B64, 2, FALSE()) * AA55 + VLOOKUP(AB55,Cennik!$A$4:$B64, 2, FALSE()) * AC55 + VLOOKUP(AD55,Cennik!$A$4:$B64, 2, FALSE()) * AE55 + VLOOKUP(AF55,Cennik!$A$4:$B64, 2, FALSE()) * AG55 + VLOOKUP(AH55,Cennik!$A$4:$B64, 2, FALSE()) * AI55 + VLOOKUP(AJ55,Cennik!$A$4:$B64, 2, FALSE()) * AK55 + VLOOKUP("Stamina",Cennik!$A$4:$B64,2,FALSE()) * K55,"Brak wartości")</f>
        <v>Brak wartości</v>
      </c>
      <c r="F55" s="5" t="s">
        <v>3569</v>
      </c>
      <c r="G55" s="694" t="s">
        <v>4520</v>
      </c>
      <c r="H55" s="37" t="s">
        <v>13544</v>
      </c>
      <c r="I55" s="5">
        <v>20</v>
      </c>
      <c r="J55" s="5">
        <v>5</v>
      </c>
      <c r="K55" s="5">
        <v>5</v>
      </c>
      <c r="L55" s="5" t="s">
        <v>12806</v>
      </c>
      <c r="M55" s="5" t="s">
        <v>12667</v>
      </c>
      <c r="N55" s="161" t="s">
        <v>386</v>
      </c>
      <c r="O55" s="161">
        <v>10</v>
      </c>
      <c r="P55" s="162" t="s">
        <v>500</v>
      </c>
      <c r="Q55" s="162">
        <v>2</v>
      </c>
      <c r="R55" s="163" t="s">
        <v>40</v>
      </c>
      <c r="S55" s="199"/>
      <c r="T55" s="164" t="s">
        <v>40</v>
      </c>
      <c r="U55" s="200"/>
      <c r="V55" s="164" t="s">
        <v>40</v>
      </c>
      <c r="W55" s="180"/>
      <c r="X55" s="166" t="s">
        <v>40</v>
      </c>
      <c r="Y55" s="181"/>
      <c r="Z55" s="167" t="s">
        <v>40</v>
      </c>
      <c r="AA55" s="182"/>
      <c r="AB55" s="168" t="s">
        <v>40</v>
      </c>
      <c r="AC55" s="201"/>
      <c r="AD55" s="169" t="s">
        <v>40</v>
      </c>
      <c r="AE55" s="202"/>
      <c r="AF55" s="5" t="s">
        <v>40</v>
      </c>
      <c r="AG55" s="37"/>
      <c r="AH55" s="161" t="s">
        <v>40</v>
      </c>
      <c r="AI55" s="197"/>
      <c r="AJ55" s="162" t="s">
        <v>40</v>
      </c>
      <c r="AK55" s="198"/>
      <c r="AL55" s="795"/>
      <c r="AM55" s="795"/>
    </row>
    <row r="56" spans="1:39" ht="12.75">
      <c r="A56" s="831" t="s">
        <v>3284</v>
      </c>
      <c r="B56" s="761" t="s">
        <v>3577</v>
      </c>
      <c r="C56" s="168">
        <v>1</v>
      </c>
      <c r="D56" s="34" t="e">
        <f t="shared" si="2"/>
        <v>#VALUE!</v>
      </c>
      <c r="E56" s="34" t="str">
        <f>IFERROR(VLOOKUP(N56,Cennik!$A$4:$B64, 2, FALSE()) * O56 + VLOOKUP(P56,Cennik!$A$4:$B64, 2, FALSE()) * Q56 + VLOOKUP(R56,Cennik!$A$4:$B64, 2, FALSE()) * S56 + VLOOKUP(T56,Cennik!$A$4:$B64, 2, FALSE()) * U56 + VLOOKUP(V56,Cennik!$A$4:$B64, 2, FALSE()) * W56 + VLOOKUP(X56,Cennik!$A$4:$B64, 2, FALSE()) * Y56 + VLOOKUP(Z56,Cennik!$A$4:$B64, 2, FALSE()) * AA56 + VLOOKUP(AB56,Cennik!$A$4:$B64, 2, FALSE()) * AC56 + VLOOKUP(AD56,Cennik!$A$4:$B64, 2, FALSE()) * AE56 + VLOOKUP(AF56,Cennik!$A$4:$B64, 2, FALSE()) * AG56 + VLOOKUP(AH56,Cennik!$A$4:$B64, 2, FALSE()) * AI56 + VLOOKUP(AJ56,Cennik!$A$4:$B64, 2, FALSE()) * AK56 + VLOOKUP("Stamina",Cennik!$A$4:$B64,2,FALSE()) * K56,"Brak wartości")</f>
        <v>Brak wartości</v>
      </c>
      <c r="F56" s="5" t="s">
        <v>3578</v>
      </c>
      <c r="G56" s="694" t="s">
        <v>4520</v>
      </c>
      <c r="H56" s="37" t="s">
        <v>13544</v>
      </c>
      <c r="I56" s="5">
        <v>20</v>
      </c>
      <c r="J56" s="5">
        <v>5</v>
      </c>
      <c r="K56" s="5">
        <v>5</v>
      </c>
      <c r="L56" s="5" t="s">
        <v>12806</v>
      </c>
      <c r="M56" s="5" t="s">
        <v>12667</v>
      </c>
      <c r="N56" s="161" t="s">
        <v>386</v>
      </c>
      <c r="O56" s="161">
        <v>10</v>
      </c>
      <c r="P56" s="162" t="s">
        <v>500</v>
      </c>
      <c r="Q56" s="162">
        <v>2</v>
      </c>
      <c r="R56" s="163" t="s">
        <v>40</v>
      </c>
      <c r="S56" s="199"/>
      <c r="T56" s="164" t="s">
        <v>40</v>
      </c>
      <c r="U56" s="200"/>
      <c r="V56" s="164" t="s">
        <v>40</v>
      </c>
      <c r="W56" s="180"/>
      <c r="X56" s="166" t="s">
        <v>40</v>
      </c>
      <c r="Y56" s="181"/>
      <c r="Z56" s="167" t="s">
        <v>40</v>
      </c>
      <c r="AA56" s="182"/>
      <c r="AB56" s="168" t="s">
        <v>40</v>
      </c>
      <c r="AC56" s="201"/>
      <c r="AD56" s="169" t="s">
        <v>40</v>
      </c>
      <c r="AE56" s="202"/>
      <c r="AF56" s="5" t="s">
        <v>40</v>
      </c>
      <c r="AG56" s="37"/>
      <c r="AH56" s="161" t="s">
        <v>40</v>
      </c>
      <c r="AI56" s="197"/>
      <c r="AJ56" s="162" t="s">
        <v>40</v>
      </c>
      <c r="AK56" s="198"/>
      <c r="AL56" s="795"/>
      <c r="AM56" s="795"/>
    </row>
    <row r="57" spans="1:39" ht="12.75">
      <c r="A57" s="831" t="s">
        <v>3284</v>
      </c>
      <c r="B57" s="46" t="s">
        <v>3582</v>
      </c>
      <c r="C57" s="168">
        <v>0</v>
      </c>
      <c r="D57" s="34" t="e">
        <f t="shared" si="2"/>
        <v>#VALUE!</v>
      </c>
      <c r="E57" s="34" t="str">
        <f>IFERROR(VLOOKUP(N57,Cennik!$A$4:$B64, 2, FALSE()) * O57 + VLOOKUP(P57,Cennik!$A$4:$B64, 2, FALSE()) * Q57 + VLOOKUP(R57,Cennik!$A$4:$B64, 2, FALSE()) * S57 + VLOOKUP(T57,Cennik!$A$4:$B64, 2, FALSE()) * U57 + VLOOKUP(V57,Cennik!$A$4:$B64, 2, FALSE()) * W57 + VLOOKUP(X57,Cennik!$A$4:$B64, 2, FALSE()) * Y57 + VLOOKUP(Z57,Cennik!$A$4:$B64, 2, FALSE()) * AA57 + VLOOKUP(AB57,Cennik!$A$4:$B64, 2, FALSE()) * AC57 + VLOOKUP(AD57,Cennik!$A$4:$B64, 2, FALSE()) * AE57 + VLOOKUP(AF57,Cennik!$A$4:$B64, 2, FALSE()) * AG57 + VLOOKUP(AH57,Cennik!$A$4:$B64, 2, FALSE()) * AI57 + VLOOKUP(AJ57,Cennik!$A$4:$B64, 2, FALSE()) * AK57 + VLOOKUP("Stamina",Cennik!$A$4:$B64,2,FALSE()) * K57,"Brak wartości")</f>
        <v>Brak wartości</v>
      </c>
      <c r="F57" s="5" t="s">
        <v>3583</v>
      </c>
      <c r="G57" s="694" t="s">
        <v>4520</v>
      </c>
      <c r="H57" s="37" t="s">
        <v>13544</v>
      </c>
      <c r="I57" s="5">
        <v>1</v>
      </c>
      <c r="J57" s="5">
        <v>5</v>
      </c>
      <c r="K57" s="5">
        <v>10</v>
      </c>
      <c r="L57" s="5">
        <v>0.1</v>
      </c>
      <c r="M57" s="5" t="s">
        <v>12667</v>
      </c>
      <c r="N57" s="161" t="s">
        <v>303</v>
      </c>
      <c r="O57" s="161">
        <v>3</v>
      </c>
      <c r="P57" s="162" t="s">
        <v>40</v>
      </c>
      <c r="Q57" s="198"/>
      <c r="R57" s="163" t="s">
        <v>40</v>
      </c>
      <c r="S57" s="199"/>
      <c r="T57" s="164" t="s">
        <v>40</v>
      </c>
      <c r="U57" s="200"/>
      <c r="V57" s="164" t="s">
        <v>40</v>
      </c>
      <c r="W57" s="180"/>
      <c r="X57" s="166" t="s">
        <v>40</v>
      </c>
      <c r="Y57" s="181"/>
      <c r="Z57" s="167" t="s">
        <v>40</v>
      </c>
      <c r="AA57" s="182"/>
      <c r="AB57" s="168" t="s">
        <v>40</v>
      </c>
      <c r="AC57" s="201"/>
      <c r="AD57" s="169" t="s">
        <v>40</v>
      </c>
      <c r="AE57" s="202"/>
      <c r="AF57" s="5" t="s">
        <v>40</v>
      </c>
      <c r="AG57" s="37"/>
      <c r="AH57" s="161" t="s">
        <v>40</v>
      </c>
      <c r="AI57" s="197"/>
      <c r="AJ57" s="162" t="s">
        <v>40</v>
      </c>
      <c r="AK57" s="198"/>
      <c r="AL57" s="795"/>
      <c r="AM57" s="795"/>
    </row>
    <row r="58" spans="1:39" ht="12.75">
      <c r="A58" s="831" t="s">
        <v>3284</v>
      </c>
      <c r="B58" s="771" t="s">
        <v>12912</v>
      </c>
      <c r="C58" s="168">
        <v>2</v>
      </c>
      <c r="D58" s="34" t="e">
        <f t="shared" si="2"/>
        <v>#VALUE!</v>
      </c>
      <c r="E58" s="34" t="str">
        <f>IFERROR(VLOOKUP(N58,Cennik!$A$4:$B64, 2, FALSE()) * O58 + VLOOKUP(P58,Cennik!$A$4:$B64, 2, FALSE()) * Q58 + VLOOKUP(R58,Cennik!$A$4:$B64, 2, FALSE()) * S58 + VLOOKUP(T58,Cennik!$A$4:$B64, 2, FALSE()) * U58 + VLOOKUP(V58,Cennik!$A$4:$B64, 2, FALSE()) * W58 + VLOOKUP(X58,Cennik!$A$4:$B64, 2, FALSE()) * Y58 + VLOOKUP(Z58,Cennik!$A$4:$B64, 2, FALSE()) * AA58 + VLOOKUP(AB58,Cennik!$A$4:$B64, 2, FALSE()) * AC58 + VLOOKUP(AD58,Cennik!$A$4:$B64, 2, FALSE()) * AE58 + VLOOKUP(AF58,Cennik!$A$4:$B64, 2, FALSE()) * AG58 + VLOOKUP(AH58,Cennik!$A$4:$B64, 2, FALSE()) * AI58 + VLOOKUP(AJ58,Cennik!$A$4:$B64, 2, FALSE()) * AK58 + VLOOKUP("Stamina",Cennik!$A$4:$B64,2,FALSE()) * K58,"Brak wartości")</f>
        <v>Brak wartości</v>
      </c>
      <c r="F58" s="5" t="s">
        <v>3569</v>
      </c>
      <c r="G58" s="694" t="s">
        <v>4520</v>
      </c>
      <c r="H58" s="37"/>
      <c r="I58" s="5">
        <v>50</v>
      </c>
      <c r="J58" s="5">
        <v>5</v>
      </c>
      <c r="K58" s="5">
        <v>10</v>
      </c>
      <c r="L58" s="5" t="s">
        <v>12806</v>
      </c>
      <c r="M58" s="5" t="s">
        <v>12667</v>
      </c>
      <c r="N58" s="161" t="s">
        <v>1067</v>
      </c>
      <c r="O58" s="161">
        <v>5</v>
      </c>
      <c r="P58" s="162" t="s">
        <v>500</v>
      </c>
      <c r="Q58" s="162">
        <v>3</v>
      </c>
      <c r="R58" s="163" t="s">
        <v>40</v>
      </c>
      <c r="S58" s="163"/>
      <c r="T58" s="164" t="s">
        <v>40</v>
      </c>
      <c r="U58" s="200"/>
      <c r="V58" s="164" t="s">
        <v>40</v>
      </c>
      <c r="W58" s="180"/>
      <c r="X58" s="166" t="s">
        <v>40</v>
      </c>
      <c r="Y58" s="181"/>
      <c r="Z58" s="167" t="s">
        <v>40</v>
      </c>
      <c r="AA58" s="182"/>
      <c r="AB58" s="168" t="s">
        <v>40</v>
      </c>
      <c r="AC58" s="201"/>
      <c r="AD58" s="169" t="s">
        <v>40</v>
      </c>
      <c r="AE58" s="202"/>
      <c r="AF58" s="5" t="s">
        <v>40</v>
      </c>
      <c r="AG58" s="37"/>
      <c r="AH58" s="161" t="s">
        <v>40</v>
      </c>
      <c r="AI58" s="197"/>
      <c r="AJ58" s="162" t="s">
        <v>40</v>
      </c>
      <c r="AK58" s="198"/>
      <c r="AL58" s="795"/>
      <c r="AM58" s="795"/>
    </row>
    <row r="59" spans="1:39" ht="12.75">
      <c r="A59" s="831" t="s">
        <v>3284</v>
      </c>
      <c r="B59" s="771" t="s">
        <v>12913</v>
      </c>
      <c r="C59" s="168">
        <v>2</v>
      </c>
      <c r="D59" s="34" t="e">
        <f t="shared" si="2"/>
        <v>#VALUE!</v>
      </c>
      <c r="E59" s="34" t="str">
        <f>IFERROR(VLOOKUP(N59,Cennik!$A$4:$B64, 2, FALSE()) * O59 + VLOOKUP(P59,Cennik!$A$4:$B64, 2, FALSE()) * Q59 + VLOOKUP(R59,Cennik!$A$4:$B64, 2, FALSE()) * S59 + VLOOKUP(T59,Cennik!$A$4:$B64, 2, FALSE()) * U59 + VLOOKUP(V59,Cennik!$A$4:$B64, 2, FALSE()) * W59 + VLOOKUP(X59,Cennik!$A$4:$B64, 2, FALSE()) * Y59 + VLOOKUP(Z59,Cennik!$A$4:$B64, 2, FALSE()) * AA59 + VLOOKUP(AB59,Cennik!$A$4:$B64, 2, FALSE()) * AC59 + VLOOKUP(AD59,Cennik!$A$4:$B64, 2, FALSE()) * AE59 + VLOOKUP(AF59,Cennik!$A$4:$B64, 2, FALSE()) * AG59 + VLOOKUP(AH59,Cennik!$A$4:$B64, 2, FALSE()) * AI59 + VLOOKUP(AJ59,Cennik!$A$4:$B64, 2, FALSE()) * AK59 + VLOOKUP("Stamina",Cennik!$A$4:$B64,2,FALSE()) * K59,"Brak wartości")</f>
        <v>Brak wartości</v>
      </c>
      <c r="F59" s="5" t="s">
        <v>3578</v>
      </c>
      <c r="G59" s="694" t="s">
        <v>4520</v>
      </c>
      <c r="H59" s="37"/>
      <c r="I59" s="5">
        <v>50</v>
      </c>
      <c r="J59" s="5">
        <v>5</v>
      </c>
      <c r="K59" s="5">
        <v>10</v>
      </c>
      <c r="L59" s="5">
        <v>0.05</v>
      </c>
      <c r="M59" s="5" t="s">
        <v>12667</v>
      </c>
      <c r="N59" s="161" t="s">
        <v>1067</v>
      </c>
      <c r="O59" s="161">
        <v>5</v>
      </c>
      <c r="P59" s="162" t="s">
        <v>500</v>
      </c>
      <c r="Q59" s="162">
        <v>3</v>
      </c>
      <c r="R59" s="163" t="s">
        <v>40</v>
      </c>
      <c r="S59" s="163"/>
      <c r="T59" s="164" t="s">
        <v>40</v>
      </c>
      <c r="U59" s="200"/>
      <c r="V59" s="164" t="s">
        <v>40</v>
      </c>
      <c r="W59" s="180"/>
      <c r="X59" s="166" t="s">
        <v>40</v>
      </c>
      <c r="Y59" s="181"/>
      <c r="Z59" s="167" t="s">
        <v>40</v>
      </c>
      <c r="AA59" s="182"/>
      <c r="AB59" s="168" t="s">
        <v>40</v>
      </c>
      <c r="AC59" s="201"/>
      <c r="AD59" s="169" t="s">
        <v>40</v>
      </c>
      <c r="AE59" s="202"/>
      <c r="AF59" s="5" t="s">
        <v>40</v>
      </c>
      <c r="AG59" s="37"/>
      <c r="AH59" s="161" t="s">
        <v>40</v>
      </c>
      <c r="AI59" s="197"/>
      <c r="AJ59" s="162" t="s">
        <v>40</v>
      </c>
      <c r="AK59" s="198"/>
      <c r="AL59" s="795"/>
      <c r="AM59" s="795"/>
    </row>
    <row r="60" spans="1:39" ht="12.75">
      <c r="A60" s="831" t="s">
        <v>3284</v>
      </c>
      <c r="B60" s="772" t="s">
        <v>3587</v>
      </c>
      <c r="C60" s="168">
        <v>3</v>
      </c>
      <c r="D60" s="34" t="e">
        <f t="shared" si="2"/>
        <v>#VALUE!</v>
      </c>
      <c r="E60" s="34" t="str">
        <f>IFERROR(VLOOKUP(N60,Cennik!$A$4:$B64, 2, FALSE()) * O60 + VLOOKUP(P60,Cennik!$A$4:$B64, 2, FALSE()) * Q60 + VLOOKUP(R60,Cennik!$A$4:$B64, 2, FALSE()) * S60 + VLOOKUP(T60,Cennik!$A$4:$B64, 2, FALSE()) * U60 + VLOOKUP(V60,Cennik!$A$4:$B64, 2, FALSE()) * W60 + VLOOKUP(X60,Cennik!$A$4:$B64, 2, FALSE()) * Y60 + VLOOKUP(Z60,Cennik!$A$4:$B64, 2, FALSE()) * AA60 + VLOOKUP(AB60,Cennik!$A$4:$B64, 2, FALSE()) * AC60 + VLOOKUP(AD60,Cennik!$A$4:$B64, 2, FALSE()) * AE60 + VLOOKUP(AF60,Cennik!$A$4:$B64, 2, FALSE()) * AG60 + VLOOKUP(AH60,Cennik!$A$4:$B64, 2, FALSE()) * AI60 + VLOOKUP(AJ60,Cennik!$A$4:$B64, 2, FALSE()) * AK60 + VLOOKUP("Stamina",Cennik!$A$4:$B64,2,FALSE()) * K60,"Brak wartości")</f>
        <v>Brak wartości</v>
      </c>
      <c r="F60" s="5" t="s">
        <v>3588</v>
      </c>
      <c r="G60" s="694" t="s">
        <v>4520</v>
      </c>
      <c r="H60" s="37" t="s">
        <v>13544</v>
      </c>
      <c r="I60" s="5">
        <v>2</v>
      </c>
      <c r="J60" s="5">
        <v>5</v>
      </c>
      <c r="K60" s="5">
        <v>40</v>
      </c>
      <c r="L60" s="5">
        <v>0.3</v>
      </c>
      <c r="M60" s="5" t="s">
        <v>12667</v>
      </c>
      <c r="N60" s="161" t="s">
        <v>1206</v>
      </c>
      <c r="O60" s="161">
        <v>4</v>
      </c>
      <c r="P60" s="162" t="s">
        <v>303</v>
      </c>
      <c r="Q60" s="162">
        <v>4</v>
      </c>
      <c r="R60" s="163" t="s">
        <v>40</v>
      </c>
      <c r="S60" s="163"/>
      <c r="T60" s="164" t="s">
        <v>40</v>
      </c>
      <c r="U60" s="200"/>
      <c r="V60" s="164" t="s">
        <v>40</v>
      </c>
      <c r="W60" s="180"/>
      <c r="X60" s="166" t="s">
        <v>40</v>
      </c>
      <c r="Y60" s="181"/>
      <c r="Z60" s="167" t="s">
        <v>40</v>
      </c>
      <c r="AA60" s="182"/>
      <c r="AB60" s="168" t="s">
        <v>40</v>
      </c>
      <c r="AC60" s="201"/>
      <c r="AD60" s="169" t="s">
        <v>40</v>
      </c>
      <c r="AE60" s="202"/>
      <c r="AF60" s="5" t="s">
        <v>40</v>
      </c>
      <c r="AG60" s="37"/>
      <c r="AH60" s="161" t="s">
        <v>40</v>
      </c>
      <c r="AI60" s="197"/>
      <c r="AJ60" s="162" t="s">
        <v>40</v>
      </c>
      <c r="AK60" s="198"/>
      <c r="AL60" s="795"/>
      <c r="AM60" s="795"/>
    </row>
    <row r="61" spans="1:39" ht="12.75">
      <c r="A61" s="831" t="s">
        <v>3284</v>
      </c>
      <c r="B61" s="1081" t="s">
        <v>3592</v>
      </c>
      <c r="C61" s="168">
        <v>4</v>
      </c>
      <c r="D61" s="34" t="e">
        <f t="shared" si="2"/>
        <v>#VALUE!</v>
      </c>
      <c r="E61" s="34" t="str">
        <f>IFERROR(VLOOKUP(N61,Cennik!$A$4:$B64, 2, FALSE()) * O61 + VLOOKUP(P61,Cennik!$A$4:$B64, 2, FALSE()) * Q61 + VLOOKUP(R61,Cennik!$A$4:$B64, 2, FALSE()) * S61 + VLOOKUP(T61,Cennik!$A$4:$B64, 2, FALSE()) * U61 + VLOOKUP(V61,Cennik!$A$4:$B64, 2, FALSE()) * W61 + VLOOKUP(X61,Cennik!$A$4:$B64, 2, FALSE()) * Y61 + VLOOKUP(Z61,Cennik!$A$4:$B64, 2, FALSE()) * AA61 + VLOOKUP(AB61,Cennik!$A$4:$B64, 2, FALSE()) * AC61 + VLOOKUP(AD61,Cennik!$A$4:$B64, 2, FALSE()) * AE61 + VLOOKUP(AF61,Cennik!$A$4:$B64, 2, FALSE()) * AG61 + VLOOKUP(AH61,Cennik!$A$4:$B64, 2, FALSE()) * AI61 + VLOOKUP(AJ61,Cennik!$A$4:$B64, 2, FALSE()) * AK61 + VLOOKUP("Stamina",Cennik!$A$4:$B64,2,FALSE()) * K61,"Brak wartości")</f>
        <v>Brak wartości</v>
      </c>
      <c r="F61" s="5" t="s">
        <v>3593</v>
      </c>
      <c r="G61" s="694" t="s">
        <v>4520</v>
      </c>
      <c r="H61" s="37" t="s">
        <v>13544</v>
      </c>
      <c r="I61" s="5">
        <v>2</v>
      </c>
      <c r="J61" s="5">
        <v>5</v>
      </c>
      <c r="K61" s="5">
        <v>55</v>
      </c>
      <c r="L61" s="5">
        <v>0.3</v>
      </c>
      <c r="M61" s="5" t="s">
        <v>12667</v>
      </c>
      <c r="N61" s="161" t="s">
        <v>1113</v>
      </c>
      <c r="O61" s="161">
        <v>2</v>
      </c>
      <c r="P61" s="162" t="s">
        <v>303</v>
      </c>
      <c r="Q61" s="162">
        <v>6</v>
      </c>
      <c r="R61" s="163" t="s">
        <v>40</v>
      </c>
      <c r="S61" s="163"/>
      <c r="T61" s="164" t="s">
        <v>40</v>
      </c>
      <c r="U61" s="200"/>
      <c r="V61" s="164" t="s">
        <v>40</v>
      </c>
      <c r="W61" s="180"/>
      <c r="X61" s="166" t="s">
        <v>40</v>
      </c>
      <c r="Y61" s="181"/>
      <c r="Z61" s="167" t="s">
        <v>40</v>
      </c>
      <c r="AA61" s="182"/>
      <c r="AB61" s="168" t="s">
        <v>40</v>
      </c>
      <c r="AC61" s="201"/>
      <c r="AD61" s="169" t="s">
        <v>40</v>
      </c>
      <c r="AE61" s="202"/>
      <c r="AF61" s="5" t="s">
        <v>40</v>
      </c>
      <c r="AG61" s="37"/>
      <c r="AH61" s="161" t="s">
        <v>40</v>
      </c>
      <c r="AI61" s="197"/>
      <c r="AJ61" s="162" t="s">
        <v>40</v>
      </c>
      <c r="AK61" s="198"/>
      <c r="AL61" s="795"/>
      <c r="AM61" s="795"/>
    </row>
    <row r="62" spans="1:39" ht="12.75">
      <c r="A62" s="831" t="s">
        <v>3284</v>
      </c>
      <c r="B62" s="778" t="s">
        <v>3597</v>
      </c>
      <c r="C62" s="168">
        <v>5</v>
      </c>
      <c r="D62" s="34" t="e">
        <f t="shared" si="2"/>
        <v>#VALUE!</v>
      </c>
      <c r="E62" s="34" t="str">
        <f>IFERROR(VLOOKUP(N62,Cennik!$A$4:$B64, 2, FALSE()) * O62 + VLOOKUP(P62,Cennik!$A$4:$B64, 2, FALSE()) * Q62 + VLOOKUP(R62,Cennik!$A$4:$B64, 2, FALSE()) * S62 + VLOOKUP(T62,Cennik!$A$4:$B64, 2, FALSE()) * U62 + VLOOKUP(V62,Cennik!$A$4:$B64, 2, FALSE()) * W62 + VLOOKUP(X62,Cennik!$A$4:$B64, 2, FALSE()) * Y62 + VLOOKUP(Z62,Cennik!$A$4:$B64, 2, FALSE()) * AA62 + VLOOKUP(AB62,Cennik!$A$4:$B64, 2, FALSE()) * AC62 + VLOOKUP(AD62,Cennik!$A$4:$B64, 2, FALSE()) * AE62 + VLOOKUP(AF62,Cennik!$A$4:$B64, 2, FALSE()) * AG62 + VLOOKUP(AH62,Cennik!$A$4:$B64, 2, FALSE()) * AI62 + VLOOKUP(AJ62,Cennik!$A$4:$B64, 2, FALSE()) * AK62 + VLOOKUP("Stamina",Cennik!$A$4:$B64,2,FALSE()) * K62,"Brak wartości")</f>
        <v>Brak wartości</v>
      </c>
      <c r="F62" s="5" t="s">
        <v>3598</v>
      </c>
      <c r="G62" s="694" t="s">
        <v>4520</v>
      </c>
      <c r="H62" s="37" t="s">
        <v>13544</v>
      </c>
      <c r="I62" s="5">
        <v>2</v>
      </c>
      <c r="J62" s="5">
        <v>5</v>
      </c>
      <c r="K62" s="5">
        <v>75</v>
      </c>
      <c r="L62" s="5">
        <v>0.3</v>
      </c>
      <c r="M62" s="5" t="s">
        <v>12667</v>
      </c>
      <c r="N62" s="161" t="s">
        <v>8167</v>
      </c>
      <c r="O62" s="161">
        <v>1</v>
      </c>
      <c r="P62" s="162" t="s">
        <v>303</v>
      </c>
      <c r="Q62" s="162">
        <v>9</v>
      </c>
      <c r="R62" s="163" t="s">
        <v>1221</v>
      </c>
      <c r="S62" s="163">
        <v>2</v>
      </c>
      <c r="T62" s="164" t="s">
        <v>40</v>
      </c>
      <c r="U62" s="200"/>
      <c r="V62" s="164" t="s">
        <v>40</v>
      </c>
      <c r="W62" s="180"/>
      <c r="X62" s="166" t="s">
        <v>40</v>
      </c>
      <c r="Y62" s="181"/>
      <c r="Z62" s="167" t="s">
        <v>40</v>
      </c>
      <c r="AA62" s="182"/>
      <c r="AB62" s="168" t="s">
        <v>40</v>
      </c>
      <c r="AC62" s="201"/>
      <c r="AD62" s="169" t="s">
        <v>40</v>
      </c>
      <c r="AE62" s="202"/>
      <c r="AF62" s="5" t="s">
        <v>40</v>
      </c>
      <c r="AG62" s="37"/>
      <c r="AH62" s="161" t="s">
        <v>40</v>
      </c>
      <c r="AI62" s="197"/>
      <c r="AJ62" s="162" t="s">
        <v>40</v>
      </c>
      <c r="AK62" s="198"/>
      <c r="AL62" s="795"/>
      <c r="AM62" s="795"/>
    </row>
    <row r="63" spans="1:39" ht="12.75">
      <c r="A63" s="801"/>
      <c r="B63" s="681"/>
      <c r="C63" s="818"/>
      <c r="D63" s="1082"/>
      <c r="E63" s="1082"/>
      <c r="F63" s="820"/>
      <c r="G63" s="804"/>
      <c r="H63" s="804"/>
      <c r="I63" s="820"/>
      <c r="J63" s="820"/>
      <c r="K63" s="820"/>
      <c r="L63" s="804"/>
      <c r="M63" s="820"/>
      <c r="N63" s="805"/>
      <c r="O63" s="805"/>
      <c r="P63" s="795"/>
      <c r="Q63" s="807"/>
      <c r="R63" s="808"/>
      <c r="S63" s="808"/>
      <c r="T63" s="810"/>
      <c r="U63" s="811"/>
      <c r="V63" s="810"/>
      <c r="W63" s="813"/>
      <c r="X63" s="814"/>
      <c r="Y63" s="815"/>
      <c r="Z63" s="816"/>
      <c r="AA63" s="817"/>
      <c r="AB63" s="818"/>
      <c r="AC63" s="802"/>
      <c r="AD63" s="819"/>
      <c r="AE63" s="801"/>
      <c r="AF63" s="820"/>
      <c r="AG63" s="804"/>
      <c r="AH63" s="806"/>
      <c r="AI63" s="805"/>
      <c r="AJ63" s="807"/>
      <c r="AK63" s="795"/>
      <c r="AL63" s="795"/>
      <c r="AM63" s="795"/>
    </row>
    <row r="64" spans="1:39" ht="12.75">
      <c r="A64" s="1083"/>
      <c r="B64" s="19"/>
      <c r="C64" s="1084"/>
      <c r="D64" s="1085"/>
      <c r="E64" s="1085"/>
      <c r="F64" s="1084"/>
      <c r="G64" s="1083"/>
      <c r="H64" s="1083"/>
      <c r="I64" s="1084"/>
      <c r="J64" s="1084"/>
      <c r="K64" s="1084"/>
      <c r="L64" s="1083"/>
      <c r="M64" s="1084"/>
      <c r="N64" s="1083"/>
      <c r="O64" s="1083"/>
      <c r="P64" s="1083"/>
      <c r="Q64" s="1084"/>
      <c r="R64" s="1084"/>
      <c r="S64" s="1084"/>
      <c r="T64" s="1084"/>
      <c r="U64" s="1083"/>
      <c r="V64" s="1084"/>
      <c r="W64" s="1083"/>
      <c r="X64" s="1084"/>
      <c r="Y64" s="1083"/>
      <c r="Z64" s="1084"/>
      <c r="AA64" s="1083"/>
      <c r="AB64" s="1084"/>
      <c r="AC64" s="1083"/>
      <c r="AD64" s="1084"/>
      <c r="AE64" s="1083"/>
      <c r="AF64" s="1084"/>
      <c r="AG64" s="1083"/>
      <c r="AH64" s="1084"/>
      <c r="AI64" s="1083"/>
      <c r="AJ64" s="1084"/>
      <c r="AK64" s="1083"/>
      <c r="AL64" s="1083"/>
      <c r="AM64" s="1083"/>
    </row>
  </sheetData>
  <mergeCells count="24">
    <mergeCell ref="AH1:AI1"/>
    <mergeCell ref="AJ1:AK1"/>
    <mergeCell ref="R1:S1"/>
    <mergeCell ref="T1:U1"/>
    <mergeCell ref="V1:W1"/>
    <mergeCell ref="X1:Y1"/>
    <mergeCell ref="Z1:AA1"/>
    <mergeCell ref="AB1:AC1"/>
    <mergeCell ref="AD1:AE1"/>
    <mergeCell ref="K1:K2"/>
    <mergeCell ref="L1:L2"/>
    <mergeCell ref="M1:M2"/>
    <mergeCell ref="N1:O1"/>
    <mergeCell ref="AF1:AG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400-000000000000}">
          <x14:formula1>
            <xm:f>Cennik!$A$4:$A64</xm:f>
          </x14:formula1>
          <xm:sqref>AL6:AL23 AJ3:AJ64 AH3:AH64 AF3:AF64 AD3:AD64 AB3:AB64 Z3:Z64 X3:X64 V3:V64 T3:T64 R3:R64 P3:P64 N3:N64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652CB3"/>
    <outlinePr summaryBelow="0" summaryRight="0"/>
  </sheetPr>
  <dimension ref="A1:AT42"/>
  <sheetViews>
    <sheetView workbookViewId="0">
      <pane xSplit="2" topLeftCell="D1" activePane="topRight" state="frozen"/>
      <selection pane="topRight" activeCell="M24" sqref="M24"/>
    </sheetView>
  </sheetViews>
  <sheetFormatPr defaultColWidth="12.5703125" defaultRowHeight="15.75" customHeight="1"/>
  <cols>
    <col min="1" max="1" width="36.28515625" customWidth="1"/>
    <col min="2" max="2" width="27.140625" customWidth="1"/>
    <col min="3" max="3" width="5" customWidth="1"/>
    <col min="4" max="4" width="7.42578125" customWidth="1"/>
    <col min="5" max="5" width="10.85546875" customWidth="1"/>
    <col min="6" max="6" width="15.5703125" customWidth="1"/>
    <col min="7" max="7" width="93.28515625" customWidth="1"/>
    <col min="8" max="8" width="29.28515625" customWidth="1"/>
    <col min="9" max="9" width="11.5703125" customWidth="1"/>
    <col min="10" max="11" width="7.42578125" customWidth="1"/>
    <col min="12" max="12" width="15.42578125" customWidth="1"/>
    <col min="13" max="13" width="8.42578125" customWidth="1"/>
    <col min="14" max="14" width="25.85546875" customWidth="1"/>
    <col min="15" max="15" width="7.85546875" customWidth="1"/>
    <col min="16" max="16" width="26.5703125" customWidth="1"/>
    <col min="17" max="17" width="4.85546875" customWidth="1"/>
    <col min="18" max="18" width="25.85546875" customWidth="1"/>
    <col min="19" max="19" width="6.140625" customWidth="1"/>
    <col min="20" max="20" width="25.5703125" customWidth="1"/>
    <col min="21" max="21" width="6.7109375" customWidth="1"/>
    <col min="22" max="22" width="5.5703125" customWidth="1"/>
    <col min="23" max="23" width="25.5703125" customWidth="1"/>
    <col min="24" max="24" width="5.5703125" customWidth="1"/>
    <col min="25" max="25" width="25.5703125" customWidth="1"/>
    <col min="26" max="26" width="5.5703125" customWidth="1"/>
    <col min="27" max="27" width="25.5703125" customWidth="1"/>
    <col min="28" max="28" width="5.5703125" customWidth="1"/>
    <col min="29" max="29" width="25.5703125" customWidth="1"/>
    <col min="30" max="30" width="5.5703125" customWidth="1"/>
    <col min="31" max="31" width="25.5703125" customWidth="1"/>
    <col min="32" max="32" width="5.5703125" customWidth="1"/>
    <col min="33" max="33" width="25.5703125" customWidth="1"/>
    <col min="34" max="34" width="5.5703125" customWidth="1"/>
    <col min="35" max="35" width="25.5703125" customWidth="1"/>
    <col min="36" max="36" width="5.5703125" customWidth="1"/>
    <col min="37" max="37" width="14.140625" customWidth="1"/>
    <col min="38" max="38" width="5.5703125" customWidth="1"/>
    <col min="39" max="39" width="16.5703125" customWidth="1"/>
    <col min="40" max="40" width="5.5703125" customWidth="1"/>
    <col min="41" max="41" width="15.7109375" customWidth="1"/>
    <col min="42" max="42" width="5.5703125" customWidth="1"/>
    <col min="43" max="43" width="17.28515625" customWidth="1"/>
    <col min="44" max="44" width="5.5703125" customWidth="1"/>
    <col min="45" max="45" width="12.42578125" customWidth="1"/>
    <col min="46" max="46" width="5.5703125" customWidth="1"/>
  </cols>
  <sheetData>
    <row r="1" spans="1:46" ht="12.75">
      <c r="A1" s="1414" t="s">
        <v>12632</v>
      </c>
      <c r="B1" s="1414" t="s">
        <v>0</v>
      </c>
      <c r="C1" s="1418" t="s">
        <v>12519</v>
      </c>
      <c r="D1" s="1410" t="s">
        <v>13518</v>
      </c>
      <c r="E1" s="1433" t="s">
        <v>13519</v>
      </c>
      <c r="F1" s="1433" t="s">
        <v>13537</v>
      </c>
      <c r="G1" s="1438" t="s">
        <v>1</v>
      </c>
      <c r="H1" s="1438" t="s">
        <v>12637</v>
      </c>
      <c r="I1" s="1438" t="s">
        <v>8173</v>
      </c>
      <c r="J1" s="1438" t="s">
        <v>12538</v>
      </c>
      <c r="K1" s="1438" t="s">
        <v>13517</v>
      </c>
      <c r="L1" s="1438" t="s">
        <v>12</v>
      </c>
      <c r="M1" s="1438" t="s">
        <v>12634</v>
      </c>
      <c r="N1" s="1430" t="s">
        <v>13526</v>
      </c>
      <c r="O1" s="1357"/>
      <c r="P1" s="1430" t="s">
        <v>13557</v>
      </c>
      <c r="Q1" s="1357"/>
      <c r="R1" s="1430" t="s">
        <v>13558</v>
      </c>
      <c r="S1" s="1357"/>
      <c r="T1" s="1430" t="s">
        <v>13559</v>
      </c>
      <c r="U1" s="1357"/>
      <c r="V1" s="901"/>
      <c r="W1" s="1462" t="s">
        <v>12521</v>
      </c>
      <c r="X1" s="1387"/>
      <c r="Y1" s="1463" t="s">
        <v>12522</v>
      </c>
      <c r="Z1" s="1387"/>
      <c r="AA1" s="1464" t="s">
        <v>12523</v>
      </c>
      <c r="AB1" s="1387"/>
      <c r="AC1" s="1467" t="s">
        <v>12524</v>
      </c>
      <c r="AD1" s="1387"/>
      <c r="AE1" s="1468" t="s">
        <v>12525</v>
      </c>
      <c r="AF1" s="1387"/>
      <c r="AG1" s="1469" t="s">
        <v>12526</v>
      </c>
      <c r="AH1" s="1387"/>
      <c r="AI1" s="1470" t="s">
        <v>12527</v>
      </c>
      <c r="AJ1" s="1387"/>
      <c r="AK1" s="1471" t="s">
        <v>12528</v>
      </c>
      <c r="AL1" s="1387"/>
      <c r="AM1" s="1472" t="s">
        <v>12529</v>
      </c>
      <c r="AN1" s="1387"/>
      <c r="AO1" s="1473" t="s">
        <v>12530</v>
      </c>
      <c r="AP1" s="1387"/>
      <c r="AQ1" s="1462" t="s">
        <v>12531</v>
      </c>
      <c r="AR1" s="1387"/>
      <c r="AS1" s="1463" t="s">
        <v>12532</v>
      </c>
      <c r="AT1" s="1387"/>
    </row>
    <row r="2" spans="1:46" ht="24" customHeight="1">
      <c r="A2" s="1377"/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7"/>
      <c r="M2" s="1377"/>
      <c r="N2" s="679" t="s">
        <v>0</v>
      </c>
      <c r="O2" s="679" t="s">
        <v>12538</v>
      </c>
      <c r="P2" s="679" t="s">
        <v>0</v>
      </c>
      <c r="Q2" s="679" t="s">
        <v>12538</v>
      </c>
      <c r="R2" s="679" t="s">
        <v>0</v>
      </c>
      <c r="S2" s="679" t="s">
        <v>12538</v>
      </c>
      <c r="T2" s="679" t="s">
        <v>0</v>
      </c>
      <c r="U2" s="679" t="s">
        <v>12538</v>
      </c>
      <c r="V2" s="902"/>
      <c r="W2" s="887" t="s">
        <v>0</v>
      </c>
      <c r="X2" s="887" t="s">
        <v>12538</v>
      </c>
      <c r="Y2" s="888" t="s">
        <v>0</v>
      </c>
      <c r="Z2" s="903" t="s">
        <v>12538</v>
      </c>
      <c r="AA2" s="889" t="s">
        <v>0</v>
      </c>
      <c r="AB2" s="889" t="s">
        <v>12538</v>
      </c>
      <c r="AC2" s="890" t="s">
        <v>0</v>
      </c>
      <c r="AD2" s="890" t="s">
        <v>12538</v>
      </c>
      <c r="AE2" s="891" t="s">
        <v>0</v>
      </c>
      <c r="AF2" s="891" t="s">
        <v>12538</v>
      </c>
      <c r="AG2" s="892" t="s">
        <v>0</v>
      </c>
      <c r="AH2" s="892" t="s">
        <v>12538</v>
      </c>
      <c r="AI2" s="893" t="s">
        <v>0</v>
      </c>
      <c r="AJ2" s="893" t="s">
        <v>12538</v>
      </c>
      <c r="AK2" s="894" t="s">
        <v>0</v>
      </c>
      <c r="AL2" s="894" t="s">
        <v>12538</v>
      </c>
      <c r="AM2" s="895" t="s">
        <v>0</v>
      </c>
      <c r="AN2" s="895" t="s">
        <v>12538</v>
      </c>
      <c r="AO2" s="896" t="s">
        <v>0</v>
      </c>
      <c r="AP2" s="896" t="s">
        <v>12538</v>
      </c>
      <c r="AQ2" s="887" t="s">
        <v>0</v>
      </c>
      <c r="AR2" s="887" t="s">
        <v>12538</v>
      </c>
      <c r="AS2" s="888" t="s">
        <v>0</v>
      </c>
      <c r="AT2" s="888" t="s">
        <v>12538</v>
      </c>
    </row>
    <row r="3" spans="1:46" ht="12.75">
      <c r="A3" s="1086"/>
      <c r="B3" s="19"/>
      <c r="C3" s="19"/>
      <c r="D3" s="19"/>
      <c r="E3" s="746"/>
      <c r="F3" s="746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2"/>
      <c r="W3" s="686"/>
      <c r="X3" s="683"/>
      <c r="Y3" s="686"/>
      <c r="Z3" s="686"/>
      <c r="AA3" s="686"/>
      <c r="AB3" s="683"/>
      <c r="AC3" s="686"/>
      <c r="AD3" s="683"/>
      <c r="AE3" s="686"/>
      <c r="AF3" s="686"/>
      <c r="AG3" s="686"/>
      <c r="AH3" s="683"/>
      <c r="AI3" s="686"/>
      <c r="AJ3" s="683"/>
      <c r="AK3" s="686"/>
      <c r="AL3" s="683"/>
      <c r="AM3" s="686"/>
      <c r="AN3" s="683"/>
      <c r="AO3" s="686"/>
      <c r="AP3" s="683"/>
      <c r="AQ3" s="686"/>
      <c r="AR3" s="683"/>
      <c r="AS3" s="686"/>
      <c r="AT3" s="683"/>
    </row>
    <row r="4" spans="1:46" ht="12.75">
      <c r="A4" s="1087" t="s">
        <v>3212</v>
      </c>
      <c r="B4" s="745" t="s">
        <v>13560</v>
      </c>
      <c r="C4" s="680">
        <v>0</v>
      </c>
      <c r="D4" s="18">
        <v>10</v>
      </c>
      <c r="E4" s="54" t="s">
        <v>40</v>
      </c>
      <c r="F4" s="54" t="s">
        <v>40</v>
      </c>
      <c r="G4" s="18" t="s">
        <v>883</v>
      </c>
      <c r="H4" s="18" t="s">
        <v>4520</v>
      </c>
      <c r="I4" s="18"/>
      <c r="J4" s="18">
        <v>1</v>
      </c>
      <c r="K4" s="18">
        <v>5</v>
      </c>
      <c r="L4" s="18">
        <v>3</v>
      </c>
      <c r="M4" s="18" t="s">
        <v>40</v>
      </c>
      <c r="N4" s="679" t="s">
        <v>1047</v>
      </c>
      <c r="O4" s="679">
        <v>1</v>
      </c>
      <c r="P4" s="679" t="s">
        <v>1033</v>
      </c>
      <c r="Q4" s="679">
        <v>1</v>
      </c>
      <c r="R4" s="679" t="s">
        <v>40</v>
      </c>
      <c r="S4" s="679"/>
      <c r="T4" s="679" t="s">
        <v>40</v>
      </c>
      <c r="U4" s="679"/>
      <c r="V4" s="907"/>
      <c r="W4" s="184" t="s">
        <v>882</v>
      </c>
      <c r="X4" s="184">
        <v>1</v>
      </c>
      <c r="Y4" s="677" t="s">
        <v>40</v>
      </c>
      <c r="Z4" s="677"/>
      <c r="AA4" s="675" t="s">
        <v>40</v>
      </c>
      <c r="AB4" s="675"/>
      <c r="AC4" s="674" t="s">
        <v>40</v>
      </c>
      <c r="AD4" s="674"/>
      <c r="AE4" s="672" t="s">
        <v>40</v>
      </c>
      <c r="AF4" s="672"/>
      <c r="AG4" s="678" t="s">
        <v>40</v>
      </c>
      <c r="AH4" s="678"/>
      <c r="AI4" s="679" t="s">
        <v>40</v>
      </c>
      <c r="AJ4" s="679"/>
      <c r="AK4" s="680" t="s">
        <v>40</v>
      </c>
      <c r="AL4" s="680"/>
      <c r="AM4" s="681" t="s">
        <v>40</v>
      </c>
      <c r="AN4" s="681"/>
      <c r="AO4" s="18" t="s">
        <v>40</v>
      </c>
      <c r="AP4" s="18"/>
      <c r="AQ4" s="184" t="s">
        <v>40</v>
      </c>
      <c r="AR4" s="184"/>
      <c r="AS4" s="677" t="s">
        <v>40</v>
      </c>
      <c r="AT4" s="677"/>
    </row>
    <row r="5" spans="1:46" ht="12.75">
      <c r="A5" s="1087" t="s">
        <v>3212</v>
      </c>
      <c r="B5" s="61" t="s">
        <v>13561</v>
      </c>
      <c r="C5" s="680">
        <v>0</v>
      </c>
      <c r="D5" s="5">
        <v>10</v>
      </c>
      <c r="E5" s="54" t="s">
        <v>40</v>
      </c>
      <c r="F5" s="5" t="s">
        <v>40</v>
      </c>
      <c r="G5" s="5" t="s">
        <v>888</v>
      </c>
      <c r="H5" s="18" t="s">
        <v>4520</v>
      </c>
      <c r="I5" s="5"/>
      <c r="J5" s="18">
        <v>1</v>
      </c>
      <c r="K5" s="18">
        <v>5</v>
      </c>
      <c r="L5" s="5">
        <v>3</v>
      </c>
      <c r="M5" s="18" t="s">
        <v>40</v>
      </c>
      <c r="N5" s="679" t="s">
        <v>1047</v>
      </c>
      <c r="O5" s="167">
        <v>1</v>
      </c>
      <c r="P5" s="679" t="s">
        <v>1033</v>
      </c>
      <c r="Q5" s="679">
        <v>1</v>
      </c>
      <c r="R5" s="167" t="s">
        <v>40</v>
      </c>
      <c r="S5" s="182"/>
      <c r="T5" s="167" t="s">
        <v>40</v>
      </c>
      <c r="U5" s="182"/>
      <c r="V5" s="907"/>
      <c r="W5" s="161" t="s">
        <v>892</v>
      </c>
      <c r="X5" s="161">
        <v>1</v>
      </c>
      <c r="Y5" s="162" t="s">
        <v>40</v>
      </c>
      <c r="Z5" s="198"/>
      <c r="AA5" s="163" t="s">
        <v>40</v>
      </c>
      <c r="AB5" s="199"/>
      <c r="AC5" s="164" t="s">
        <v>40</v>
      </c>
      <c r="AD5" s="200"/>
      <c r="AE5" s="165" t="s">
        <v>40</v>
      </c>
      <c r="AF5" s="180"/>
      <c r="AG5" s="166" t="s">
        <v>40</v>
      </c>
      <c r="AH5" s="181"/>
      <c r="AI5" s="167" t="s">
        <v>40</v>
      </c>
      <c r="AJ5" s="182"/>
      <c r="AK5" s="168" t="s">
        <v>40</v>
      </c>
      <c r="AL5" s="201"/>
      <c r="AM5" s="169" t="s">
        <v>40</v>
      </c>
      <c r="AN5" s="202"/>
      <c r="AO5" s="5" t="s">
        <v>40</v>
      </c>
      <c r="AP5" s="37"/>
      <c r="AQ5" s="161" t="s">
        <v>40</v>
      </c>
      <c r="AR5" s="197"/>
      <c r="AS5" s="162" t="s">
        <v>40</v>
      </c>
      <c r="AT5" s="198"/>
    </row>
    <row r="6" spans="1:46" ht="12.75">
      <c r="A6" s="1087" t="s">
        <v>3212</v>
      </c>
      <c r="B6" s="745" t="s">
        <v>13562</v>
      </c>
      <c r="C6" s="680">
        <v>0</v>
      </c>
      <c r="D6" s="18">
        <v>10</v>
      </c>
      <c r="E6" s="54" t="s">
        <v>40</v>
      </c>
      <c r="F6" s="5" t="s">
        <v>40</v>
      </c>
      <c r="G6" s="5" t="s">
        <v>888</v>
      </c>
      <c r="H6" s="18" t="s">
        <v>4520</v>
      </c>
      <c r="I6" s="5"/>
      <c r="J6" s="18">
        <v>1</v>
      </c>
      <c r="K6" s="18">
        <v>5</v>
      </c>
      <c r="L6" s="5">
        <v>2</v>
      </c>
      <c r="M6" s="18" t="s">
        <v>40</v>
      </c>
      <c r="N6" s="679" t="s">
        <v>1047</v>
      </c>
      <c r="O6" s="679">
        <v>1</v>
      </c>
      <c r="P6" s="679" t="s">
        <v>1033</v>
      </c>
      <c r="Q6" s="679">
        <v>1</v>
      </c>
      <c r="R6" s="679" t="s">
        <v>40</v>
      </c>
      <c r="S6" s="679"/>
      <c r="T6" s="679" t="s">
        <v>40</v>
      </c>
      <c r="U6" s="679"/>
      <c r="V6" s="907"/>
      <c r="W6" s="184" t="s">
        <v>892</v>
      </c>
      <c r="X6" s="184">
        <v>1</v>
      </c>
      <c r="Y6" s="677" t="s">
        <v>40</v>
      </c>
      <c r="Z6" s="677"/>
      <c r="AA6" s="675" t="s">
        <v>40</v>
      </c>
      <c r="AB6" s="675"/>
      <c r="AC6" s="674" t="s">
        <v>40</v>
      </c>
      <c r="AD6" s="674"/>
      <c r="AE6" s="672" t="s">
        <v>40</v>
      </c>
      <c r="AF6" s="672"/>
      <c r="AG6" s="678" t="s">
        <v>40</v>
      </c>
      <c r="AH6" s="678"/>
      <c r="AI6" s="679" t="s">
        <v>40</v>
      </c>
      <c r="AJ6" s="679"/>
      <c r="AK6" s="680" t="s">
        <v>40</v>
      </c>
      <c r="AL6" s="680"/>
      <c r="AM6" s="681" t="s">
        <v>40</v>
      </c>
      <c r="AN6" s="681"/>
      <c r="AO6" s="18" t="s">
        <v>40</v>
      </c>
      <c r="AP6" s="18"/>
      <c r="AQ6" s="184" t="s">
        <v>40</v>
      </c>
      <c r="AR6" s="184"/>
      <c r="AS6" s="677" t="s">
        <v>40</v>
      </c>
      <c r="AT6" s="677"/>
    </row>
    <row r="7" spans="1:46" ht="12.75">
      <c r="A7" s="1087" t="s">
        <v>3212</v>
      </c>
      <c r="B7" s="745" t="s">
        <v>13563</v>
      </c>
      <c r="C7" s="680">
        <v>0</v>
      </c>
      <c r="D7" s="18">
        <v>10</v>
      </c>
      <c r="E7" s="54" t="s">
        <v>40</v>
      </c>
      <c r="F7" s="5" t="s">
        <v>40</v>
      </c>
      <c r="G7" s="5" t="s">
        <v>883</v>
      </c>
      <c r="H7" s="18" t="s">
        <v>4520</v>
      </c>
      <c r="I7" s="5"/>
      <c r="J7" s="18">
        <v>1</v>
      </c>
      <c r="K7" s="18">
        <v>5</v>
      </c>
      <c r="L7" s="5">
        <v>10</v>
      </c>
      <c r="M7" s="18" t="s">
        <v>40</v>
      </c>
      <c r="N7" s="167" t="s">
        <v>1057</v>
      </c>
      <c r="O7" s="679">
        <v>1</v>
      </c>
      <c r="P7" s="679" t="s">
        <v>1033</v>
      </c>
      <c r="Q7" s="679">
        <v>2</v>
      </c>
      <c r="R7" s="679" t="s">
        <v>1038</v>
      </c>
      <c r="S7" s="679">
        <v>2</v>
      </c>
      <c r="T7" s="679" t="s">
        <v>40</v>
      </c>
      <c r="U7" s="679"/>
      <c r="V7" s="907"/>
      <c r="W7" s="184" t="s">
        <v>894</v>
      </c>
      <c r="X7" s="184">
        <v>1</v>
      </c>
      <c r="Y7" s="677" t="s">
        <v>40</v>
      </c>
      <c r="Z7" s="677"/>
      <c r="AA7" s="675" t="s">
        <v>40</v>
      </c>
      <c r="AB7" s="675"/>
      <c r="AC7" s="674" t="s">
        <v>40</v>
      </c>
      <c r="AD7" s="674"/>
      <c r="AE7" s="672" t="s">
        <v>40</v>
      </c>
      <c r="AF7" s="672"/>
      <c r="AG7" s="678" t="s">
        <v>40</v>
      </c>
      <c r="AH7" s="678"/>
      <c r="AI7" s="679" t="s">
        <v>40</v>
      </c>
      <c r="AJ7" s="679"/>
      <c r="AK7" s="680" t="s">
        <v>40</v>
      </c>
      <c r="AL7" s="680"/>
      <c r="AM7" s="681" t="s">
        <v>40</v>
      </c>
      <c r="AN7" s="681"/>
      <c r="AO7" s="18" t="s">
        <v>40</v>
      </c>
      <c r="AP7" s="18"/>
      <c r="AQ7" s="184" t="s">
        <v>40</v>
      </c>
      <c r="AR7" s="184"/>
      <c r="AS7" s="677" t="s">
        <v>40</v>
      </c>
      <c r="AT7" s="677"/>
    </row>
    <row r="8" spans="1:46" ht="12.75">
      <c r="A8" s="1087" t="s">
        <v>3212</v>
      </c>
      <c r="B8" s="745" t="s">
        <v>13564</v>
      </c>
      <c r="C8" s="680">
        <v>0</v>
      </c>
      <c r="D8" s="18">
        <v>15</v>
      </c>
      <c r="E8" s="54" t="s">
        <v>40</v>
      </c>
      <c r="F8" s="5" t="s">
        <v>40</v>
      </c>
      <c r="G8" s="5" t="s">
        <v>903</v>
      </c>
      <c r="H8" s="18" t="s">
        <v>4520</v>
      </c>
      <c r="I8" s="5"/>
      <c r="J8" s="18">
        <v>1</v>
      </c>
      <c r="K8" s="18">
        <v>5</v>
      </c>
      <c r="L8" s="5">
        <v>10</v>
      </c>
      <c r="M8" s="18" t="s">
        <v>40</v>
      </c>
      <c r="N8" s="167" t="s">
        <v>1057</v>
      </c>
      <c r="O8" s="679">
        <v>1</v>
      </c>
      <c r="P8" s="679" t="s">
        <v>1033</v>
      </c>
      <c r="Q8" s="679">
        <v>2</v>
      </c>
      <c r="R8" s="679" t="s">
        <v>1038</v>
      </c>
      <c r="S8" s="679">
        <v>2</v>
      </c>
      <c r="T8" s="679" t="s">
        <v>40</v>
      </c>
      <c r="U8" s="679"/>
      <c r="V8" s="907"/>
      <c r="W8" s="184" t="s">
        <v>902</v>
      </c>
      <c r="X8" s="184">
        <v>1</v>
      </c>
      <c r="Y8" s="677" t="s">
        <v>40</v>
      </c>
      <c r="Z8" s="677"/>
      <c r="AA8" s="675" t="s">
        <v>40</v>
      </c>
      <c r="AB8" s="675"/>
      <c r="AC8" s="674" t="s">
        <v>40</v>
      </c>
      <c r="AD8" s="674"/>
      <c r="AE8" s="672" t="s">
        <v>40</v>
      </c>
      <c r="AF8" s="672"/>
      <c r="AG8" s="678" t="s">
        <v>40</v>
      </c>
      <c r="AH8" s="678"/>
      <c r="AI8" s="679" t="s">
        <v>40</v>
      </c>
      <c r="AJ8" s="679"/>
      <c r="AK8" s="680" t="s">
        <v>40</v>
      </c>
      <c r="AL8" s="680"/>
      <c r="AM8" s="681" t="s">
        <v>40</v>
      </c>
      <c r="AN8" s="681"/>
      <c r="AO8" s="18" t="s">
        <v>40</v>
      </c>
      <c r="AP8" s="18"/>
      <c r="AQ8" s="184" t="s">
        <v>40</v>
      </c>
      <c r="AR8" s="184"/>
      <c r="AS8" s="677" t="s">
        <v>40</v>
      </c>
      <c r="AT8" s="677"/>
    </row>
    <row r="9" spans="1:46" ht="12.75">
      <c r="A9" s="1086"/>
      <c r="B9" s="19"/>
      <c r="C9" s="19"/>
      <c r="D9" s="19"/>
      <c r="E9" s="746"/>
      <c r="F9" s="746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2"/>
      <c r="W9" s="686"/>
      <c r="X9" s="683"/>
      <c r="Y9" s="686"/>
      <c r="Z9" s="686"/>
      <c r="AA9" s="686"/>
      <c r="AB9" s="683"/>
      <c r="AC9" s="686"/>
      <c r="AD9" s="683"/>
      <c r="AE9" s="686"/>
      <c r="AF9" s="686"/>
      <c r="AG9" s="686"/>
      <c r="AH9" s="683"/>
      <c r="AI9" s="686"/>
      <c r="AJ9" s="683"/>
      <c r="AK9" s="686"/>
      <c r="AL9" s="683"/>
      <c r="AM9" s="686"/>
      <c r="AN9" s="683"/>
      <c r="AO9" s="686"/>
      <c r="AP9" s="683"/>
      <c r="AQ9" s="686"/>
      <c r="AR9" s="683"/>
      <c r="AS9" s="686"/>
      <c r="AT9" s="683"/>
    </row>
    <row r="10" spans="1:46" ht="12.75">
      <c r="A10" s="692" t="s">
        <v>3237</v>
      </c>
      <c r="B10" s="745" t="s">
        <v>13728</v>
      </c>
      <c r="C10" s="168">
        <v>0</v>
      </c>
      <c r="D10" s="18">
        <v>5</v>
      </c>
      <c r="E10" s="34" t="s">
        <v>40</v>
      </c>
      <c r="F10" s="5" t="s">
        <v>40</v>
      </c>
      <c r="G10" s="5" t="s">
        <v>13729</v>
      </c>
      <c r="H10" s="37"/>
      <c r="I10" s="5"/>
      <c r="J10" s="5">
        <v>5</v>
      </c>
      <c r="K10" s="5">
        <v>10</v>
      </c>
      <c r="L10" s="5">
        <v>0.5</v>
      </c>
      <c r="M10" s="5" t="s">
        <v>40</v>
      </c>
      <c r="N10" s="679" t="s">
        <v>8127</v>
      </c>
      <c r="O10" s="679">
        <v>5</v>
      </c>
      <c r="P10" s="679" t="s">
        <v>40</v>
      </c>
      <c r="Q10" s="679"/>
      <c r="R10" s="679" t="s">
        <v>40</v>
      </c>
      <c r="S10" s="679"/>
      <c r="T10" s="679" t="s">
        <v>40</v>
      </c>
      <c r="U10" s="679"/>
      <c r="V10" s="907"/>
      <c r="W10" s="184" t="s">
        <v>40</v>
      </c>
      <c r="X10" s="184"/>
      <c r="Y10" s="677" t="s">
        <v>40</v>
      </c>
      <c r="Z10" s="677"/>
      <c r="AA10" s="675" t="s">
        <v>40</v>
      </c>
      <c r="AB10" s="675"/>
      <c r="AC10" s="674" t="s">
        <v>40</v>
      </c>
      <c r="AD10" s="674"/>
      <c r="AE10" s="672" t="s">
        <v>40</v>
      </c>
      <c r="AF10" s="672"/>
      <c r="AG10" s="678" t="s">
        <v>40</v>
      </c>
      <c r="AH10" s="678"/>
      <c r="AI10" s="679" t="s">
        <v>40</v>
      </c>
      <c r="AJ10" s="679"/>
      <c r="AK10" s="680" t="s">
        <v>40</v>
      </c>
      <c r="AL10" s="680"/>
      <c r="AM10" s="681" t="s">
        <v>40</v>
      </c>
      <c r="AN10" s="681"/>
      <c r="AO10" s="18" t="s">
        <v>40</v>
      </c>
      <c r="AP10" s="18"/>
      <c r="AQ10" s="184" t="s">
        <v>40</v>
      </c>
      <c r="AR10" s="184"/>
      <c r="AS10" s="677" t="s">
        <v>40</v>
      </c>
      <c r="AT10" s="677"/>
    </row>
    <row r="11" spans="1:46" ht="12.75">
      <c r="A11" s="1086"/>
      <c r="B11" s="19"/>
      <c r="C11" s="19"/>
      <c r="D11" s="19"/>
      <c r="E11" s="746"/>
      <c r="F11" s="746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2"/>
      <c r="W11" s="686"/>
      <c r="X11" s="683"/>
      <c r="Y11" s="686"/>
      <c r="Z11" s="686"/>
      <c r="AA11" s="686"/>
      <c r="AB11" s="683"/>
      <c r="AC11" s="686"/>
      <c r="AD11" s="683"/>
      <c r="AE11" s="686"/>
      <c r="AF11" s="686"/>
      <c r="AG11" s="686"/>
      <c r="AH11" s="683"/>
      <c r="AI11" s="686"/>
      <c r="AJ11" s="683"/>
      <c r="AK11" s="686"/>
      <c r="AL11" s="683"/>
      <c r="AM11" s="686"/>
      <c r="AN11" s="683"/>
      <c r="AO11" s="686"/>
      <c r="AP11" s="683"/>
      <c r="AQ11" s="686"/>
      <c r="AR11" s="683"/>
      <c r="AS11" s="686"/>
      <c r="AT11" s="683"/>
    </row>
    <row r="12" spans="1:46" ht="12.75">
      <c r="A12" s="692" t="s">
        <v>3214</v>
      </c>
      <c r="B12" s="61" t="s">
        <v>13631</v>
      </c>
      <c r="C12" s="680">
        <v>0</v>
      </c>
      <c r="D12" s="18">
        <v>10</v>
      </c>
      <c r="E12" s="54" t="s">
        <v>40</v>
      </c>
      <c r="F12" s="1088" t="s">
        <v>40</v>
      </c>
      <c r="G12" s="1089" t="s">
        <v>480</v>
      </c>
      <c r="H12" s="18" t="s">
        <v>4378</v>
      </c>
      <c r="I12" s="18"/>
      <c r="J12" s="18">
        <v>1</v>
      </c>
      <c r="K12" s="18">
        <v>5</v>
      </c>
      <c r="L12" s="18">
        <v>0.5</v>
      </c>
      <c r="M12" s="5" t="s">
        <v>40</v>
      </c>
      <c r="N12" s="679" t="s">
        <v>479</v>
      </c>
      <c r="O12" s="679">
        <v>1</v>
      </c>
      <c r="P12" s="679" t="s">
        <v>40</v>
      </c>
      <c r="Q12" s="679"/>
      <c r="R12" s="679" t="s">
        <v>40</v>
      </c>
      <c r="S12" s="679"/>
      <c r="T12" s="679" t="s">
        <v>40</v>
      </c>
      <c r="U12" s="679"/>
      <c r="V12" s="907"/>
      <c r="W12" s="184" t="s">
        <v>523</v>
      </c>
      <c r="X12" s="184">
        <v>4</v>
      </c>
      <c r="Y12" s="677" t="s">
        <v>40</v>
      </c>
      <c r="Z12" s="677"/>
      <c r="AA12" s="675" t="s">
        <v>40</v>
      </c>
      <c r="AB12" s="675"/>
      <c r="AC12" s="674" t="s">
        <v>40</v>
      </c>
      <c r="AD12" s="674"/>
      <c r="AE12" s="672" t="s">
        <v>40</v>
      </c>
      <c r="AF12" s="672"/>
      <c r="AG12" s="678" t="s">
        <v>40</v>
      </c>
      <c r="AH12" s="678"/>
      <c r="AI12" s="679" t="s">
        <v>40</v>
      </c>
      <c r="AJ12" s="679"/>
      <c r="AK12" s="680" t="s">
        <v>40</v>
      </c>
      <c r="AL12" s="680"/>
      <c r="AM12" s="681" t="s">
        <v>40</v>
      </c>
      <c r="AN12" s="681"/>
      <c r="AO12" s="18" t="s">
        <v>40</v>
      </c>
      <c r="AP12" s="18"/>
      <c r="AQ12" s="184" t="s">
        <v>40</v>
      </c>
      <c r="AR12" s="184"/>
      <c r="AS12" s="677" t="s">
        <v>40</v>
      </c>
      <c r="AT12" s="677"/>
    </row>
    <row r="13" spans="1:46" ht="12.75">
      <c r="A13" s="692" t="s">
        <v>3214</v>
      </c>
      <c r="B13" s="61" t="s">
        <v>3793</v>
      </c>
      <c r="C13" s="680">
        <v>0</v>
      </c>
      <c r="D13" s="18">
        <v>10</v>
      </c>
      <c r="E13" s="54" t="s">
        <v>40</v>
      </c>
      <c r="F13" s="1088" t="s">
        <v>40</v>
      </c>
      <c r="G13" s="1090" t="s">
        <v>13632</v>
      </c>
      <c r="H13" s="18" t="s">
        <v>4378</v>
      </c>
      <c r="I13" s="5"/>
      <c r="J13" s="5">
        <v>1</v>
      </c>
      <c r="K13" s="5">
        <v>5</v>
      </c>
      <c r="L13" s="18">
        <v>0.5</v>
      </c>
      <c r="M13" s="5" t="s">
        <v>40</v>
      </c>
      <c r="N13" s="679" t="s">
        <v>40</v>
      </c>
      <c r="O13" s="679"/>
      <c r="P13" s="679" t="s">
        <v>40</v>
      </c>
      <c r="Q13" s="679"/>
      <c r="R13" s="679" t="s">
        <v>40</v>
      </c>
      <c r="S13" s="679"/>
      <c r="T13" s="679" t="s">
        <v>40</v>
      </c>
      <c r="U13" s="679"/>
      <c r="V13" s="907"/>
      <c r="W13" s="184" t="s">
        <v>523</v>
      </c>
      <c r="X13" s="184">
        <v>4</v>
      </c>
      <c r="Y13" s="677" t="s">
        <v>40</v>
      </c>
      <c r="Z13" s="677"/>
      <c r="AA13" s="675" t="s">
        <v>40</v>
      </c>
      <c r="AB13" s="675"/>
      <c r="AC13" s="674" t="s">
        <v>40</v>
      </c>
      <c r="AD13" s="674"/>
      <c r="AE13" s="672" t="s">
        <v>40</v>
      </c>
      <c r="AF13" s="672"/>
      <c r="AG13" s="678" t="s">
        <v>40</v>
      </c>
      <c r="AH13" s="678"/>
      <c r="AI13" s="679" t="s">
        <v>40</v>
      </c>
      <c r="AJ13" s="679"/>
      <c r="AK13" s="680" t="s">
        <v>40</v>
      </c>
      <c r="AL13" s="680"/>
      <c r="AM13" s="681" t="s">
        <v>40</v>
      </c>
      <c r="AN13" s="681"/>
      <c r="AO13" s="18" t="s">
        <v>40</v>
      </c>
      <c r="AP13" s="18"/>
      <c r="AQ13" s="184" t="s">
        <v>40</v>
      </c>
      <c r="AR13" s="184"/>
      <c r="AS13" s="677" t="s">
        <v>40</v>
      </c>
      <c r="AT13" s="677"/>
    </row>
    <row r="14" spans="1:46" ht="12.75">
      <c r="A14" s="692" t="s">
        <v>3214</v>
      </c>
      <c r="B14" s="61" t="s">
        <v>2054</v>
      </c>
      <c r="C14" s="680">
        <v>0</v>
      </c>
      <c r="D14" s="5">
        <v>10</v>
      </c>
      <c r="E14" s="54" t="s">
        <v>40</v>
      </c>
      <c r="F14" s="1088" t="s">
        <v>40</v>
      </c>
      <c r="G14" s="18" t="s">
        <v>2055</v>
      </c>
      <c r="H14" s="18" t="s">
        <v>4378</v>
      </c>
      <c r="I14" s="5"/>
      <c r="J14" s="5">
        <v>1</v>
      </c>
      <c r="K14" s="5">
        <v>5</v>
      </c>
      <c r="L14" s="5">
        <v>0.3</v>
      </c>
      <c r="M14" s="5" t="s">
        <v>40</v>
      </c>
      <c r="N14" s="679" t="s">
        <v>40</v>
      </c>
      <c r="O14" s="182"/>
      <c r="P14" s="679" t="s">
        <v>40</v>
      </c>
      <c r="Q14" s="182"/>
      <c r="R14" s="679" t="s">
        <v>40</v>
      </c>
      <c r="S14" s="679"/>
      <c r="T14" s="679" t="s">
        <v>40</v>
      </c>
      <c r="U14" s="679"/>
      <c r="V14" s="907"/>
      <c r="W14" s="161" t="s">
        <v>500</v>
      </c>
      <c r="X14" s="161">
        <v>1</v>
      </c>
      <c r="Y14" s="162" t="s">
        <v>381</v>
      </c>
      <c r="Z14" s="162">
        <v>1</v>
      </c>
      <c r="AA14" s="163" t="s">
        <v>5881</v>
      </c>
      <c r="AB14" s="163">
        <v>1</v>
      </c>
      <c r="AC14" s="674" t="s">
        <v>40</v>
      </c>
      <c r="AD14" s="674"/>
      <c r="AE14" s="672" t="s">
        <v>40</v>
      </c>
      <c r="AF14" s="672"/>
      <c r="AG14" s="678" t="s">
        <v>40</v>
      </c>
      <c r="AH14" s="678"/>
      <c r="AI14" s="679" t="s">
        <v>40</v>
      </c>
      <c r="AJ14" s="679"/>
      <c r="AK14" s="680" t="s">
        <v>40</v>
      </c>
      <c r="AL14" s="680"/>
      <c r="AM14" s="681" t="s">
        <v>40</v>
      </c>
      <c r="AN14" s="681"/>
      <c r="AO14" s="18" t="s">
        <v>40</v>
      </c>
      <c r="AP14" s="18"/>
      <c r="AQ14" s="184" t="s">
        <v>40</v>
      </c>
      <c r="AR14" s="184"/>
      <c r="AS14" s="677" t="s">
        <v>40</v>
      </c>
      <c r="AT14" s="677"/>
    </row>
    <row r="15" spans="1:46" ht="12.75">
      <c r="A15" s="692" t="s">
        <v>3214</v>
      </c>
      <c r="B15" s="61" t="s">
        <v>504</v>
      </c>
      <c r="C15" s="680">
        <v>0</v>
      </c>
      <c r="D15" s="5">
        <v>10</v>
      </c>
      <c r="E15" s="54" t="s">
        <v>40</v>
      </c>
      <c r="F15" s="1088" t="s">
        <v>40</v>
      </c>
      <c r="G15" s="18" t="s">
        <v>500</v>
      </c>
      <c r="H15" s="18" t="s">
        <v>4378</v>
      </c>
      <c r="I15" s="5"/>
      <c r="J15" s="5">
        <v>1</v>
      </c>
      <c r="K15" s="5">
        <v>5</v>
      </c>
      <c r="L15" s="5">
        <v>0.5</v>
      </c>
      <c r="M15" s="5" t="s">
        <v>40</v>
      </c>
      <c r="N15" s="679" t="s">
        <v>40</v>
      </c>
      <c r="O15" s="182"/>
      <c r="P15" s="167" t="s">
        <v>40</v>
      </c>
      <c r="Q15" s="182"/>
      <c r="R15" s="167" t="s">
        <v>40</v>
      </c>
      <c r="S15" s="182"/>
      <c r="T15" s="679" t="s">
        <v>40</v>
      </c>
      <c r="U15" s="679"/>
      <c r="V15" s="907"/>
      <c r="W15" s="161" t="s">
        <v>557</v>
      </c>
      <c r="X15" s="161">
        <v>1</v>
      </c>
      <c r="Y15" s="162" t="s">
        <v>40</v>
      </c>
      <c r="Z15" s="198"/>
      <c r="AA15" s="163" t="s">
        <v>40</v>
      </c>
      <c r="AB15" s="199"/>
      <c r="AC15" s="674" t="s">
        <v>40</v>
      </c>
      <c r="AD15" s="674"/>
      <c r="AE15" s="672" t="s">
        <v>40</v>
      </c>
      <c r="AF15" s="672"/>
      <c r="AG15" s="678" t="s">
        <v>40</v>
      </c>
      <c r="AH15" s="678"/>
      <c r="AI15" s="679" t="s">
        <v>40</v>
      </c>
      <c r="AJ15" s="679"/>
      <c r="AK15" s="680" t="s">
        <v>40</v>
      </c>
      <c r="AL15" s="680"/>
      <c r="AM15" s="681" t="s">
        <v>40</v>
      </c>
      <c r="AN15" s="681"/>
      <c r="AO15" s="18" t="s">
        <v>40</v>
      </c>
      <c r="AP15" s="18"/>
      <c r="AQ15" s="184" t="s">
        <v>40</v>
      </c>
      <c r="AR15" s="184"/>
      <c r="AS15" s="677" t="s">
        <v>40</v>
      </c>
      <c r="AT15" s="677"/>
    </row>
    <row r="16" spans="1:46" ht="12.75">
      <c r="A16" s="692" t="s">
        <v>3214</v>
      </c>
      <c r="B16" s="61" t="s">
        <v>13633</v>
      </c>
      <c r="C16" s="680">
        <v>0</v>
      </c>
      <c r="D16" s="18">
        <v>15</v>
      </c>
      <c r="E16" s="54" t="s">
        <v>40</v>
      </c>
      <c r="F16" s="1088" t="s">
        <v>40</v>
      </c>
      <c r="G16" s="18" t="s">
        <v>13634</v>
      </c>
      <c r="H16" s="18" t="s">
        <v>4378</v>
      </c>
      <c r="I16" s="18"/>
      <c r="J16" s="5">
        <v>1</v>
      </c>
      <c r="K16" s="5">
        <v>5</v>
      </c>
      <c r="L16" s="18">
        <v>10</v>
      </c>
      <c r="M16" s="5" t="s">
        <v>40</v>
      </c>
      <c r="N16" s="167" t="s">
        <v>528</v>
      </c>
      <c r="O16" s="167">
        <v>3</v>
      </c>
      <c r="P16" s="167" t="s">
        <v>523</v>
      </c>
      <c r="Q16" s="167">
        <v>4</v>
      </c>
      <c r="R16" s="679" t="s">
        <v>40</v>
      </c>
      <c r="S16" s="679"/>
      <c r="T16" s="679" t="s">
        <v>40</v>
      </c>
      <c r="U16" s="679"/>
      <c r="V16" s="907"/>
      <c r="W16" s="843" t="s">
        <v>484</v>
      </c>
      <c r="X16" s="843">
        <v>1</v>
      </c>
      <c r="Y16" s="844" t="s">
        <v>40</v>
      </c>
      <c r="Z16" s="844"/>
      <c r="AA16" s="845" t="s">
        <v>40</v>
      </c>
      <c r="AB16" s="845"/>
      <c r="AC16" s="846" t="s">
        <v>40</v>
      </c>
      <c r="AD16" s="846"/>
      <c r="AE16" s="847" t="s">
        <v>40</v>
      </c>
      <c r="AF16" s="672"/>
      <c r="AG16" s="678" t="s">
        <v>40</v>
      </c>
      <c r="AH16" s="678"/>
      <c r="AI16" s="679" t="s">
        <v>40</v>
      </c>
      <c r="AJ16" s="679"/>
      <c r="AK16" s="680" t="s">
        <v>40</v>
      </c>
      <c r="AL16" s="680"/>
      <c r="AM16" s="681" t="s">
        <v>40</v>
      </c>
      <c r="AN16" s="681"/>
      <c r="AO16" s="18" t="s">
        <v>40</v>
      </c>
      <c r="AP16" s="18"/>
      <c r="AQ16" s="184" t="s">
        <v>40</v>
      </c>
      <c r="AR16" s="184"/>
      <c r="AS16" s="677" t="s">
        <v>40</v>
      </c>
      <c r="AT16" s="677"/>
    </row>
    <row r="17" spans="1:46" ht="12.75">
      <c r="A17" s="19"/>
      <c r="B17" s="19"/>
      <c r="C17" s="49"/>
      <c r="D17" s="291"/>
      <c r="E17" s="291"/>
      <c r="F17" s="26"/>
      <c r="G17" s="49"/>
      <c r="H17" s="26"/>
      <c r="I17" s="49"/>
      <c r="J17" s="49"/>
      <c r="K17" s="49"/>
      <c r="L17" s="49"/>
      <c r="M17" s="49"/>
      <c r="N17" s="49"/>
      <c r="O17" s="49" t="s">
        <v>40</v>
      </c>
      <c r="P17" s="49"/>
      <c r="Q17" s="49" t="s">
        <v>40</v>
      </c>
      <c r="R17" s="49"/>
      <c r="S17" s="19" t="s">
        <v>40</v>
      </c>
      <c r="T17" s="19"/>
      <c r="U17" s="19" t="s">
        <v>40</v>
      </c>
      <c r="V17" s="907"/>
      <c r="W17" s="19" t="s">
        <v>40</v>
      </c>
      <c r="X17" s="19"/>
      <c r="Y17" s="19" t="s">
        <v>40</v>
      </c>
      <c r="Z17" s="19"/>
      <c r="AA17" s="19" t="s">
        <v>40</v>
      </c>
      <c r="AB17" s="19"/>
      <c r="AC17" s="19" t="s">
        <v>40</v>
      </c>
      <c r="AD17" s="19"/>
      <c r="AE17" s="19" t="s">
        <v>40</v>
      </c>
      <c r="AF17" s="19"/>
      <c r="AG17" s="19" t="s">
        <v>40</v>
      </c>
      <c r="AH17" s="19"/>
      <c r="AI17" s="19" t="s">
        <v>40</v>
      </c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</row>
    <row r="18" spans="1:46" ht="12.75">
      <c r="A18" s="692" t="s">
        <v>3251</v>
      </c>
      <c r="B18" s="1091" t="s">
        <v>675</v>
      </c>
      <c r="C18" s="680">
        <v>0</v>
      </c>
      <c r="D18" s="18">
        <v>5</v>
      </c>
      <c r="E18" s="54" t="s">
        <v>40</v>
      </c>
      <c r="F18" s="1088" t="s">
        <v>40</v>
      </c>
      <c r="G18" s="18" t="s">
        <v>676</v>
      </c>
      <c r="H18" s="18" t="s">
        <v>4249</v>
      </c>
      <c r="I18" s="18"/>
      <c r="J18" s="18">
        <v>1</v>
      </c>
      <c r="K18" s="18">
        <v>5</v>
      </c>
      <c r="L18" s="18">
        <v>0.3</v>
      </c>
      <c r="M18" s="5" t="s">
        <v>40</v>
      </c>
      <c r="N18" s="679" t="s">
        <v>675</v>
      </c>
      <c r="O18" s="679">
        <v>1</v>
      </c>
      <c r="P18" s="679" t="s">
        <v>40</v>
      </c>
      <c r="Q18" s="679"/>
      <c r="R18" s="679" t="s">
        <v>40</v>
      </c>
      <c r="S18" s="679"/>
      <c r="T18" s="679" t="s">
        <v>40</v>
      </c>
      <c r="U18" s="679"/>
      <c r="V18" s="907"/>
      <c r="W18" s="184" t="s">
        <v>40</v>
      </c>
      <c r="X18" s="184"/>
      <c r="Y18" s="677" t="s">
        <v>40</v>
      </c>
      <c r="Z18" s="677"/>
      <c r="AA18" s="675" t="s">
        <v>40</v>
      </c>
      <c r="AB18" s="675"/>
      <c r="AC18" s="674" t="s">
        <v>40</v>
      </c>
      <c r="AD18" s="674"/>
      <c r="AE18" s="672" t="s">
        <v>40</v>
      </c>
      <c r="AF18" s="672"/>
      <c r="AG18" s="678" t="s">
        <v>40</v>
      </c>
      <c r="AH18" s="678"/>
      <c r="AI18" s="679" t="s">
        <v>40</v>
      </c>
      <c r="AJ18" s="679"/>
      <c r="AK18" s="680" t="s">
        <v>40</v>
      </c>
      <c r="AL18" s="680"/>
      <c r="AM18" s="681" t="s">
        <v>40</v>
      </c>
      <c r="AN18" s="681"/>
      <c r="AO18" s="18" t="s">
        <v>40</v>
      </c>
      <c r="AP18" s="18"/>
      <c r="AQ18" s="184" t="s">
        <v>40</v>
      </c>
      <c r="AR18" s="184"/>
      <c r="AS18" s="677" t="s">
        <v>40</v>
      </c>
      <c r="AT18" s="677"/>
    </row>
    <row r="19" spans="1:46" ht="12.75">
      <c r="A19" s="692" t="s">
        <v>3251</v>
      </c>
      <c r="B19" s="1092" t="s">
        <v>683</v>
      </c>
      <c r="C19" s="680">
        <v>2</v>
      </c>
      <c r="D19" s="18">
        <v>5</v>
      </c>
      <c r="E19" s="54" t="s">
        <v>40</v>
      </c>
      <c r="F19" s="1088" t="s">
        <v>40</v>
      </c>
      <c r="G19" s="5" t="s">
        <v>684</v>
      </c>
      <c r="H19" s="18" t="s">
        <v>4249</v>
      </c>
      <c r="I19" s="18"/>
      <c r="J19" s="18">
        <v>1</v>
      </c>
      <c r="K19" s="18">
        <v>5</v>
      </c>
      <c r="L19" s="18">
        <v>0.1</v>
      </c>
      <c r="M19" s="5" t="s">
        <v>12670</v>
      </c>
      <c r="N19" s="679" t="s">
        <v>683</v>
      </c>
      <c r="O19" s="679">
        <v>1</v>
      </c>
      <c r="P19" s="679" t="s">
        <v>40</v>
      </c>
      <c r="Q19" s="679"/>
      <c r="R19" s="679" t="s">
        <v>40</v>
      </c>
      <c r="S19" s="679"/>
      <c r="T19" s="679" t="s">
        <v>40</v>
      </c>
      <c r="U19" s="679"/>
      <c r="V19" s="907"/>
      <c r="W19" s="184" t="s">
        <v>40</v>
      </c>
      <c r="X19" s="184"/>
      <c r="Y19" s="677" t="s">
        <v>40</v>
      </c>
      <c r="Z19" s="677"/>
      <c r="AA19" s="675" t="s">
        <v>40</v>
      </c>
      <c r="AB19" s="675"/>
      <c r="AC19" s="674" t="s">
        <v>40</v>
      </c>
      <c r="AD19" s="674"/>
      <c r="AE19" s="672" t="s">
        <v>40</v>
      </c>
      <c r="AF19" s="672"/>
      <c r="AG19" s="678" t="s">
        <v>40</v>
      </c>
      <c r="AH19" s="678"/>
      <c r="AI19" s="679" t="s">
        <v>40</v>
      </c>
      <c r="AJ19" s="679"/>
      <c r="AK19" s="680" t="s">
        <v>40</v>
      </c>
      <c r="AL19" s="680"/>
      <c r="AM19" s="681" t="s">
        <v>40</v>
      </c>
      <c r="AN19" s="681"/>
      <c r="AO19" s="18" t="s">
        <v>40</v>
      </c>
      <c r="AP19" s="18"/>
      <c r="AQ19" s="184" t="s">
        <v>40</v>
      </c>
      <c r="AR19" s="184"/>
      <c r="AS19" s="677" t="s">
        <v>40</v>
      </c>
      <c r="AT19" s="677"/>
    </row>
    <row r="20" spans="1:46" ht="12.75">
      <c r="A20" s="692" t="s">
        <v>3251</v>
      </c>
      <c r="B20" s="1092" t="s">
        <v>688</v>
      </c>
      <c r="C20" s="680">
        <v>2</v>
      </c>
      <c r="D20" s="18">
        <v>5</v>
      </c>
      <c r="E20" s="54" t="s">
        <v>40</v>
      </c>
      <c r="F20" s="1088" t="s">
        <v>40</v>
      </c>
      <c r="G20" s="5" t="s">
        <v>689</v>
      </c>
      <c r="H20" s="18" t="s">
        <v>4249</v>
      </c>
      <c r="I20" s="18"/>
      <c r="J20" s="18">
        <v>1</v>
      </c>
      <c r="K20" s="18">
        <v>5</v>
      </c>
      <c r="L20" s="18" t="s">
        <v>13616</v>
      </c>
      <c r="M20" s="5" t="s">
        <v>12670</v>
      </c>
      <c r="N20" s="679" t="s">
        <v>688</v>
      </c>
      <c r="O20" s="679">
        <v>1</v>
      </c>
      <c r="P20" s="679" t="s">
        <v>40</v>
      </c>
      <c r="Q20" s="679"/>
      <c r="R20" s="679" t="s">
        <v>40</v>
      </c>
      <c r="S20" s="679"/>
      <c r="T20" s="679" t="s">
        <v>40</v>
      </c>
      <c r="U20" s="679"/>
      <c r="V20" s="907"/>
      <c r="W20" s="184" t="s">
        <v>40</v>
      </c>
      <c r="X20" s="184"/>
      <c r="Y20" s="677" t="s">
        <v>40</v>
      </c>
      <c r="Z20" s="677"/>
      <c r="AA20" s="675" t="s">
        <v>40</v>
      </c>
      <c r="AB20" s="675"/>
      <c r="AC20" s="674" t="s">
        <v>40</v>
      </c>
      <c r="AD20" s="674"/>
      <c r="AE20" s="672" t="s">
        <v>40</v>
      </c>
      <c r="AF20" s="672"/>
      <c r="AG20" s="678" t="s">
        <v>40</v>
      </c>
      <c r="AH20" s="678"/>
      <c r="AI20" s="679" t="s">
        <v>40</v>
      </c>
      <c r="AJ20" s="679"/>
      <c r="AK20" s="680" t="s">
        <v>40</v>
      </c>
      <c r="AL20" s="680"/>
      <c r="AM20" s="681" t="s">
        <v>40</v>
      </c>
      <c r="AN20" s="681"/>
      <c r="AO20" s="18" t="s">
        <v>40</v>
      </c>
      <c r="AP20" s="18"/>
      <c r="AQ20" s="184" t="s">
        <v>40</v>
      </c>
      <c r="AR20" s="184"/>
      <c r="AS20" s="677" t="s">
        <v>40</v>
      </c>
      <c r="AT20" s="677"/>
    </row>
    <row r="21" spans="1:46" ht="12.75">
      <c r="A21" s="692" t="s">
        <v>3251</v>
      </c>
      <c r="B21" s="1093" t="s">
        <v>693</v>
      </c>
      <c r="C21" s="680">
        <v>3</v>
      </c>
      <c r="D21" s="18">
        <v>5</v>
      </c>
      <c r="E21" s="54" t="s">
        <v>40</v>
      </c>
      <c r="F21" s="1088" t="s">
        <v>40</v>
      </c>
      <c r="G21" s="5" t="s">
        <v>694</v>
      </c>
      <c r="H21" s="18" t="s">
        <v>4249</v>
      </c>
      <c r="I21" s="18"/>
      <c r="J21" s="18">
        <v>1</v>
      </c>
      <c r="K21" s="18">
        <v>5</v>
      </c>
      <c r="L21" s="18" t="s">
        <v>13616</v>
      </c>
      <c r="M21" s="5" t="s">
        <v>12670</v>
      </c>
      <c r="N21" s="679" t="s">
        <v>693</v>
      </c>
      <c r="O21" s="679">
        <v>1</v>
      </c>
      <c r="P21" s="679" t="s">
        <v>40</v>
      </c>
      <c r="Q21" s="679"/>
      <c r="R21" s="679" t="s">
        <v>40</v>
      </c>
      <c r="S21" s="679"/>
      <c r="T21" s="679" t="s">
        <v>40</v>
      </c>
      <c r="U21" s="679"/>
      <c r="V21" s="907"/>
      <c r="W21" s="184" t="s">
        <v>40</v>
      </c>
      <c r="X21" s="184"/>
      <c r="Y21" s="677" t="s">
        <v>40</v>
      </c>
      <c r="Z21" s="677"/>
      <c r="AA21" s="675" t="s">
        <v>40</v>
      </c>
      <c r="AB21" s="675"/>
      <c r="AC21" s="674" t="s">
        <v>40</v>
      </c>
      <c r="AD21" s="674"/>
      <c r="AE21" s="672" t="s">
        <v>40</v>
      </c>
      <c r="AF21" s="672"/>
      <c r="AG21" s="678" t="s">
        <v>40</v>
      </c>
      <c r="AH21" s="678"/>
      <c r="AI21" s="679" t="s">
        <v>40</v>
      </c>
      <c r="AJ21" s="679"/>
      <c r="AK21" s="680" t="s">
        <v>40</v>
      </c>
      <c r="AL21" s="680"/>
      <c r="AM21" s="681" t="s">
        <v>40</v>
      </c>
      <c r="AN21" s="681"/>
      <c r="AO21" s="18" t="s">
        <v>40</v>
      </c>
      <c r="AP21" s="18"/>
      <c r="AQ21" s="184" t="s">
        <v>40</v>
      </c>
      <c r="AR21" s="184"/>
      <c r="AS21" s="677" t="s">
        <v>40</v>
      </c>
      <c r="AT21" s="677"/>
    </row>
    <row r="22" spans="1:46" ht="12.75">
      <c r="A22" s="19"/>
      <c r="B22" s="19"/>
      <c r="C22" s="49"/>
      <c r="D22" s="291"/>
      <c r="E22" s="291"/>
      <c r="F22" s="26"/>
      <c r="G22" s="49"/>
      <c r="H22" s="26"/>
      <c r="I22" s="49"/>
      <c r="J22" s="49"/>
      <c r="K22" s="49"/>
      <c r="L22" s="49"/>
      <c r="M22" s="49" t="s">
        <v>40</v>
      </c>
      <c r="N22" s="49"/>
      <c r="O22" s="49" t="s">
        <v>40</v>
      </c>
      <c r="P22" s="49"/>
      <c r="Q22" s="49" t="s">
        <v>40</v>
      </c>
      <c r="R22" s="49"/>
      <c r="S22" s="19" t="s">
        <v>40</v>
      </c>
      <c r="T22" s="19"/>
      <c r="U22" s="19" t="s">
        <v>40</v>
      </c>
      <c r="V22" s="907"/>
      <c r="W22" s="19" t="s">
        <v>40</v>
      </c>
      <c r="X22" s="19"/>
      <c r="Y22" s="19" t="s">
        <v>40</v>
      </c>
      <c r="Z22" s="19"/>
      <c r="AA22" s="19" t="s">
        <v>40</v>
      </c>
      <c r="AB22" s="19"/>
      <c r="AC22" s="19" t="s">
        <v>40</v>
      </c>
      <c r="AD22" s="19"/>
      <c r="AE22" s="19" t="s">
        <v>40</v>
      </c>
      <c r="AF22" s="19"/>
      <c r="AG22" s="19" t="s">
        <v>40</v>
      </c>
      <c r="AH22" s="19"/>
      <c r="AI22" s="19" t="s">
        <v>40</v>
      </c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</row>
    <row r="23" spans="1:46" ht="12.75">
      <c r="A23" s="692" t="s">
        <v>3239</v>
      </c>
      <c r="B23" s="745" t="s">
        <v>37</v>
      </c>
      <c r="C23" s="168">
        <v>0</v>
      </c>
      <c r="D23" s="18">
        <v>15</v>
      </c>
      <c r="E23" s="34" t="s">
        <v>40</v>
      </c>
      <c r="F23" s="5" t="s">
        <v>40</v>
      </c>
      <c r="G23" s="18" t="s">
        <v>38</v>
      </c>
      <c r="H23" s="5"/>
      <c r="I23" s="5"/>
      <c r="J23" s="5">
        <v>4</v>
      </c>
      <c r="K23" s="5">
        <v>10</v>
      </c>
      <c r="L23" s="18">
        <v>0.3</v>
      </c>
      <c r="M23" s="5" t="s">
        <v>40</v>
      </c>
      <c r="N23" s="679" t="s">
        <v>40</v>
      </c>
      <c r="O23" s="182"/>
      <c r="P23" s="167" t="s">
        <v>40</v>
      </c>
      <c r="Q23" s="182"/>
      <c r="R23" s="679" t="s">
        <v>40</v>
      </c>
      <c r="S23" s="679"/>
      <c r="T23" s="679" t="s">
        <v>40</v>
      </c>
      <c r="U23" s="679"/>
      <c r="V23" s="907"/>
      <c r="W23" s="184" t="s">
        <v>675</v>
      </c>
      <c r="X23" s="184">
        <v>4</v>
      </c>
      <c r="Y23" s="677" t="s">
        <v>40</v>
      </c>
      <c r="Z23" s="677"/>
      <c r="AA23" s="675" t="s">
        <v>40</v>
      </c>
      <c r="AB23" s="675"/>
      <c r="AC23" s="674" t="s">
        <v>40</v>
      </c>
      <c r="AD23" s="674"/>
      <c r="AE23" s="672" t="s">
        <v>40</v>
      </c>
      <c r="AF23" s="672"/>
      <c r="AG23" s="678" t="s">
        <v>40</v>
      </c>
      <c r="AH23" s="678"/>
      <c r="AI23" s="679" t="s">
        <v>40</v>
      </c>
      <c r="AJ23" s="679"/>
      <c r="AK23" s="680" t="s">
        <v>40</v>
      </c>
      <c r="AL23" s="680"/>
      <c r="AM23" s="681" t="s">
        <v>40</v>
      </c>
      <c r="AN23" s="681"/>
      <c r="AO23" s="18" t="s">
        <v>40</v>
      </c>
      <c r="AP23" s="18"/>
      <c r="AQ23" s="184" t="s">
        <v>40</v>
      </c>
      <c r="AR23" s="184"/>
      <c r="AS23" s="677" t="s">
        <v>40</v>
      </c>
      <c r="AT23" s="677"/>
    </row>
    <row r="24" spans="1:46" ht="12.75">
      <c r="A24" s="692" t="s">
        <v>3239</v>
      </c>
      <c r="B24" s="745" t="s">
        <v>49</v>
      </c>
      <c r="C24" s="168">
        <v>0</v>
      </c>
      <c r="D24" s="18">
        <v>15</v>
      </c>
      <c r="E24" s="34" t="s">
        <v>40</v>
      </c>
      <c r="F24" s="5" t="s">
        <v>40</v>
      </c>
      <c r="G24" s="18" t="s">
        <v>50</v>
      </c>
      <c r="H24" s="5"/>
      <c r="I24" s="5"/>
      <c r="J24" s="5">
        <v>5</v>
      </c>
      <c r="K24" s="5">
        <v>10</v>
      </c>
      <c r="L24" s="18">
        <v>0.3</v>
      </c>
      <c r="M24" s="5" t="s">
        <v>40</v>
      </c>
      <c r="N24" s="679" t="s">
        <v>40</v>
      </c>
      <c r="O24" s="182"/>
      <c r="P24" s="167" t="s">
        <v>40</v>
      </c>
      <c r="Q24" s="182"/>
      <c r="R24" s="679" t="s">
        <v>40</v>
      </c>
      <c r="S24" s="679"/>
      <c r="T24" s="679" t="s">
        <v>40</v>
      </c>
      <c r="U24" s="679"/>
      <c r="V24" s="907"/>
      <c r="W24" s="184" t="s">
        <v>1033</v>
      </c>
      <c r="X24" s="184">
        <v>4</v>
      </c>
      <c r="Y24" s="677" t="s">
        <v>40</v>
      </c>
      <c r="Z24" s="677"/>
      <c r="AA24" s="675" t="s">
        <v>40</v>
      </c>
      <c r="AB24" s="675"/>
      <c r="AC24" s="674" t="s">
        <v>40</v>
      </c>
      <c r="AD24" s="674"/>
      <c r="AE24" s="672" t="s">
        <v>40</v>
      </c>
      <c r="AF24" s="672"/>
      <c r="AG24" s="678" t="s">
        <v>40</v>
      </c>
      <c r="AH24" s="678"/>
      <c r="AI24" s="679" t="s">
        <v>40</v>
      </c>
      <c r="AJ24" s="679"/>
      <c r="AK24" s="680" t="s">
        <v>40</v>
      </c>
      <c r="AL24" s="680"/>
      <c r="AM24" s="681" t="s">
        <v>40</v>
      </c>
      <c r="AN24" s="681"/>
      <c r="AO24" s="18" t="s">
        <v>40</v>
      </c>
      <c r="AP24" s="18"/>
      <c r="AQ24" s="184" t="s">
        <v>40</v>
      </c>
      <c r="AR24" s="184"/>
      <c r="AS24" s="677" t="s">
        <v>40</v>
      </c>
      <c r="AT24" s="677"/>
    </row>
    <row r="25" spans="1:46" ht="12.75">
      <c r="A25" s="692" t="s">
        <v>3239</v>
      </c>
      <c r="B25" s="745" t="s">
        <v>54</v>
      </c>
      <c r="C25" s="168">
        <v>0</v>
      </c>
      <c r="D25" s="18">
        <v>15</v>
      </c>
      <c r="E25" s="34" t="s">
        <v>40</v>
      </c>
      <c r="F25" s="5" t="s">
        <v>40</v>
      </c>
      <c r="G25" s="18" t="s">
        <v>55</v>
      </c>
      <c r="H25" s="5"/>
      <c r="I25" s="5"/>
      <c r="J25" s="5">
        <v>4</v>
      </c>
      <c r="K25" s="5">
        <v>5</v>
      </c>
      <c r="L25" s="18">
        <v>0.3</v>
      </c>
      <c r="M25" s="5" t="s">
        <v>40</v>
      </c>
      <c r="N25" s="679" t="s">
        <v>40</v>
      </c>
      <c r="O25" s="182"/>
      <c r="P25" s="167" t="s">
        <v>40</v>
      </c>
      <c r="Q25" s="182"/>
      <c r="R25" s="679" t="s">
        <v>40</v>
      </c>
      <c r="S25" s="679"/>
      <c r="T25" s="679" t="s">
        <v>40</v>
      </c>
      <c r="U25" s="679"/>
      <c r="V25" s="907"/>
      <c r="W25" s="184" t="s">
        <v>343</v>
      </c>
      <c r="X25" s="184">
        <v>2</v>
      </c>
      <c r="Y25" s="677" t="s">
        <v>247</v>
      </c>
      <c r="Z25" s="677">
        <v>1</v>
      </c>
      <c r="AA25" s="675" t="s">
        <v>40</v>
      </c>
      <c r="AB25" s="675"/>
      <c r="AC25" s="674" t="s">
        <v>40</v>
      </c>
      <c r="AD25" s="674"/>
      <c r="AE25" s="672" t="s">
        <v>40</v>
      </c>
      <c r="AF25" s="672"/>
      <c r="AG25" s="678" t="s">
        <v>40</v>
      </c>
      <c r="AH25" s="678"/>
      <c r="AI25" s="679" t="s">
        <v>40</v>
      </c>
      <c r="AJ25" s="679"/>
      <c r="AK25" s="680" t="s">
        <v>40</v>
      </c>
      <c r="AL25" s="680"/>
      <c r="AM25" s="681" t="s">
        <v>40</v>
      </c>
      <c r="AN25" s="681"/>
      <c r="AO25" s="18" t="s">
        <v>40</v>
      </c>
      <c r="AP25" s="18"/>
      <c r="AQ25" s="184" t="s">
        <v>40</v>
      </c>
      <c r="AR25" s="184"/>
      <c r="AS25" s="677" t="s">
        <v>40</v>
      </c>
      <c r="AT25" s="677"/>
    </row>
    <row r="26" spans="1:46" ht="12.75">
      <c r="A26" s="692" t="s">
        <v>3239</v>
      </c>
      <c r="B26" s="745" t="s">
        <v>59</v>
      </c>
      <c r="C26" s="168">
        <v>0</v>
      </c>
      <c r="D26" s="18">
        <v>15</v>
      </c>
      <c r="E26" s="34" t="s">
        <v>40</v>
      </c>
      <c r="F26" s="5" t="s">
        <v>40</v>
      </c>
      <c r="G26" s="18" t="s">
        <v>60</v>
      </c>
      <c r="H26" s="5"/>
      <c r="I26" s="5"/>
      <c r="J26" s="5">
        <v>3</v>
      </c>
      <c r="K26" s="5">
        <v>5</v>
      </c>
      <c r="L26" s="18" t="s">
        <v>13531</v>
      </c>
      <c r="M26" s="5" t="s">
        <v>40</v>
      </c>
      <c r="N26" s="679" t="s">
        <v>40</v>
      </c>
      <c r="O26" s="182"/>
      <c r="P26" s="167" t="s">
        <v>40</v>
      </c>
      <c r="Q26" s="182"/>
      <c r="R26" s="679" t="s">
        <v>40</v>
      </c>
      <c r="S26" s="679"/>
      <c r="T26" s="679" t="s">
        <v>40</v>
      </c>
      <c r="U26" s="679"/>
      <c r="V26" s="907"/>
      <c r="W26" s="184" t="s">
        <v>1028</v>
      </c>
      <c r="X26" s="184">
        <v>6</v>
      </c>
      <c r="Y26" s="677" t="s">
        <v>582</v>
      </c>
      <c r="Z26" s="677">
        <v>2</v>
      </c>
      <c r="AA26" s="675" t="s">
        <v>40</v>
      </c>
      <c r="AB26" s="675"/>
      <c r="AC26" s="674" t="s">
        <v>40</v>
      </c>
      <c r="AD26" s="674"/>
      <c r="AE26" s="672" t="s">
        <v>40</v>
      </c>
      <c r="AF26" s="672"/>
      <c r="AG26" s="678" t="s">
        <v>40</v>
      </c>
      <c r="AH26" s="678"/>
      <c r="AI26" s="679" t="s">
        <v>40</v>
      </c>
      <c r="AJ26" s="679"/>
      <c r="AK26" s="680" t="s">
        <v>40</v>
      </c>
      <c r="AL26" s="680"/>
      <c r="AM26" s="681" t="s">
        <v>40</v>
      </c>
      <c r="AN26" s="681"/>
      <c r="AO26" s="18" t="s">
        <v>40</v>
      </c>
      <c r="AP26" s="18"/>
      <c r="AQ26" s="184" t="s">
        <v>40</v>
      </c>
      <c r="AR26" s="184"/>
      <c r="AS26" s="677" t="s">
        <v>40</v>
      </c>
      <c r="AT26" s="677"/>
    </row>
    <row r="27" spans="1:46" ht="12.75">
      <c r="A27" s="692" t="s">
        <v>3239</v>
      </c>
      <c r="B27" s="745" t="s">
        <v>64</v>
      </c>
      <c r="C27" s="168">
        <v>0</v>
      </c>
      <c r="D27" s="18">
        <v>15</v>
      </c>
      <c r="E27" s="34" t="s">
        <v>40</v>
      </c>
      <c r="F27" s="5" t="s">
        <v>40</v>
      </c>
      <c r="G27" s="18" t="s">
        <v>65</v>
      </c>
      <c r="H27" s="5"/>
      <c r="I27" s="5"/>
      <c r="J27" s="5">
        <v>4</v>
      </c>
      <c r="K27" s="5">
        <v>5</v>
      </c>
      <c r="L27" s="18" t="s">
        <v>13531</v>
      </c>
      <c r="M27" s="5" t="s">
        <v>40</v>
      </c>
      <c r="N27" s="679" t="s">
        <v>40</v>
      </c>
      <c r="O27" s="182"/>
      <c r="P27" s="167" t="s">
        <v>40</v>
      </c>
      <c r="Q27" s="182"/>
      <c r="R27" s="679" t="s">
        <v>40</v>
      </c>
      <c r="S27" s="679"/>
      <c r="T27" s="679" t="s">
        <v>40</v>
      </c>
      <c r="U27" s="679"/>
      <c r="V27" s="907"/>
      <c r="W27" s="184" t="s">
        <v>343</v>
      </c>
      <c r="X27" s="184">
        <v>2</v>
      </c>
      <c r="Y27" s="677" t="s">
        <v>252</v>
      </c>
      <c r="Z27" s="677">
        <v>2</v>
      </c>
      <c r="AA27" s="675" t="s">
        <v>40</v>
      </c>
      <c r="AB27" s="675"/>
      <c r="AC27" s="674" t="s">
        <v>40</v>
      </c>
      <c r="AD27" s="674"/>
      <c r="AE27" s="672" t="s">
        <v>40</v>
      </c>
      <c r="AF27" s="672"/>
      <c r="AG27" s="678" t="s">
        <v>40</v>
      </c>
      <c r="AH27" s="678"/>
      <c r="AI27" s="679" t="s">
        <v>40</v>
      </c>
      <c r="AJ27" s="679"/>
      <c r="AK27" s="680" t="s">
        <v>40</v>
      </c>
      <c r="AL27" s="680"/>
      <c r="AM27" s="681" t="s">
        <v>40</v>
      </c>
      <c r="AN27" s="681"/>
      <c r="AO27" s="18" t="s">
        <v>40</v>
      </c>
      <c r="AP27" s="18"/>
      <c r="AQ27" s="184" t="s">
        <v>40</v>
      </c>
      <c r="AR27" s="184"/>
      <c r="AS27" s="677" t="s">
        <v>40</v>
      </c>
      <c r="AT27" s="677"/>
    </row>
    <row r="28" spans="1:46" ht="12.75">
      <c r="A28" s="1072" t="s">
        <v>3239</v>
      </c>
      <c r="B28" s="61" t="s">
        <v>6939</v>
      </c>
      <c r="C28" s="168">
        <v>0</v>
      </c>
      <c r="D28" s="5">
        <v>15</v>
      </c>
      <c r="E28" s="34" t="s">
        <v>40</v>
      </c>
      <c r="F28" s="5" t="s">
        <v>40</v>
      </c>
      <c r="G28" s="5" t="s">
        <v>13730</v>
      </c>
      <c r="H28" s="5"/>
      <c r="I28" s="5"/>
      <c r="J28" s="5">
        <v>1</v>
      </c>
      <c r="K28" s="5">
        <v>5</v>
      </c>
      <c r="L28" s="5">
        <v>0.1</v>
      </c>
      <c r="M28" s="5" t="s">
        <v>40</v>
      </c>
      <c r="N28" s="679" t="s">
        <v>40</v>
      </c>
      <c r="O28" s="182"/>
      <c r="P28" s="167" t="s">
        <v>40</v>
      </c>
      <c r="Q28" s="182"/>
      <c r="R28" s="679" t="s">
        <v>40</v>
      </c>
      <c r="S28" s="679"/>
      <c r="T28" s="679" t="s">
        <v>40</v>
      </c>
      <c r="U28" s="679"/>
      <c r="V28" s="907"/>
      <c r="W28" s="184" t="s">
        <v>600</v>
      </c>
      <c r="X28" s="184">
        <v>1</v>
      </c>
      <c r="Y28" s="677" t="s">
        <v>605</v>
      </c>
      <c r="Z28" s="677">
        <v>1</v>
      </c>
      <c r="AA28" s="675" t="s">
        <v>40</v>
      </c>
      <c r="AB28" s="675"/>
      <c r="AC28" s="674" t="s">
        <v>40</v>
      </c>
      <c r="AD28" s="674"/>
      <c r="AE28" s="672" t="s">
        <v>40</v>
      </c>
      <c r="AF28" s="672"/>
      <c r="AG28" s="678" t="s">
        <v>40</v>
      </c>
      <c r="AH28" s="678"/>
      <c r="AI28" s="679" t="s">
        <v>40</v>
      </c>
      <c r="AJ28" s="679"/>
      <c r="AK28" s="680" t="s">
        <v>40</v>
      </c>
      <c r="AL28" s="680"/>
      <c r="AM28" s="681" t="s">
        <v>40</v>
      </c>
      <c r="AN28" s="681"/>
      <c r="AO28" s="18" t="s">
        <v>40</v>
      </c>
      <c r="AP28" s="18"/>
      <c r="AQ28" s="184" t="s">
        <v>40</v>
      </c>
      <c r="AR28" s="184"/>
      <c r="AS28" s="677" t="s">
        <v>40</v>
      </c>
      <c r="AT28" s="677"/>
    </row>
    <row r="29" spans="1:46" ht="12.75">
      <c r="A29" s="1072" t="s">
        <v>3239</v>
      </c>
      <c r="B29" s="61" t="s">
        <v>4368</v>
      </c>
      <c r="C29" s="168">
        <v>0</v>
      </c>
      <c r="D29" s="5">
        <v>10</v>
      </c>
      <c r="E29" s="34" t="s">
        <v>40</v>
      </c>
      <c r="F29" s="5" t="s">
        <v>40</v>
      </c>
      <c r="G29" s="5" t="s">
        <v>4369</v>
      </c>
      <c r="H29" s="5"/>
      <c r="I29" s="5"/>
      <c r="J29" s="5">
        <v>1</v>
      </c>
      <c r="K29" s="5">
        <v>5</v>
      </c>
      <c r="L29" s="5">
        <v>4</v>
      </c>
      <c r="M29" s="5" t="s">
        <v>40</v>
      </c>
      <c r="N29" s="679" t="s">
        <v>40</v>
      </c>
      <c r="O29" s="182"/>
      <c r="P29" s="167" t="s">
        <v>40</v>
      </c>
      <c r="Q29" s="182"/>
      <c r="R29" s="679" t="s">
        <v>40</v>
      </c>
      <c r="S29" s="679"/>
      <c r="T29" s="679" t="s">
        <v>40</v>
      </c>
      <c r="U29" s="679"/>
      <c r="V29" s="907"/>
      <c r="W29" s="184" t="s">
        <v>500</v>
      </c>
      <c r="X29" s="184">
        <v>2</v>
      </c>
      <c r="Y29" s="677" t="s">
        <v>40</v>
      </c>
      <c r="Z29" s="677"/>
      <c r="AA29" s="675" t="s">
        <v>40</v>
      </c>
      <c r="AB29" s="675"/>
      <c r="AC29" s="674" t="s">
        <v>40</v>
      </c>
      <c r="AD29" s="674"/>
      <c r="AE29" s="672" t="s">
        <v>40</v>
      </c>
      <c r="AF29" s="672"/>
      <c r="AG29" s="678" t="s">
        <v>40</v>
      </c>
      <c r="AH29" s="678"/>
      <c r="AI29" s="679" t="s">
        <v>40</v>
      </c>
      <c r="AJ29" s="679"/>
      <c r="AK29" s="680" t="s">
        <v>40</v>
      </c>
      <c r="AL29" s="680"/>
      <c r="AM29" s="681" t="s">
        <v>40</v>
      </c>
      <c r="AN29" s="681"/>
      <c r="AO29" s="18" t="s">
        <v>40</v>
      </c>
      <c r="AP29" s="18"/>
      <c r="AQ29" s="184" t="s">
        <v>40</v>
      </c>
      <c r="AR29" s="184"/>
      <c r="AS29" s="677" t="s">
        <v>40</v>
      </c>
      <c r="AT29" s="677"/>
    </row>
    <row r="30" spans="1:46" ht="12.75">
      <c r="A30" s="1072" t="s">
        <v>3239</v>
      </c>
      <c r="B30" s="61" t="s">
        <v>3804</v>
      </c>
      <c r="C30" s="168">
        <v>0</v>
      </c>
      <c r="D30" s="5">
        <v>10</v>
      </c>
      <c r="E30" s="34" t="s">
        <v>40</v>
      </c>
      <c r="F30" s="5" t="s">
        <v>40</v>
      </c>
      <c r="G30" s="5" t="s">
        <v>3805</v>
      </c>
      <c r="H30" s="5"/>
      <c r="I30" s="5"/>
      <c r="J30" s="5">
        <v>1</v>
      </c>
      <c r="K30" s="5">
        <v>5</v>
      </c>
      <c r="L30" s="5">
        <v>2</v>
      </c>
      <c r="M30" s="5" t="s">
        <v>40</v>
      </c>
      <c r="N30" s="679" t="s">
        <v>40</v>
      </c>
      <c r="O30" s="182"/>
      <c r="P30" s="167" t="s">
        <v>40</v>
      </c>
      <c r="Q30" s="182"/>
      <c r="R30" s="679" t="s">
        <v>40</v>
      </c>
      <c r="S30" s="679"/>
      <c r="T30" s="679" t="s">
        <v>40</v>
      </c>
      <c r="U30" s="679"/>
      <c r="V30" s="907"/>
      <c r="W30" s="184" t="s">
        <v>528</v>
      </c>
      <c r="X30" s="184">
        <v>2</v>
      </c>
      <c r="Y30" s="18" t="s">
        <v>4585</v>
      </c>
      <c r="Z30" s="677">
        <v>4</v>
      </c>
      <c r="AA30" s="675" t="s">
        <v>40</v>
      </c>
      <c r="AB30" s="675"/>
      <c r="AC30" s="674" t="s">
        <v>40</v>
      </c>
      <c r="AD30" s="674"/>
      <c r="AE30" s="672" t="s">
        <v>40</v>
      </c>
      <c r="AF30" s="672"/>
      <c r="AG30" s="678" t="s">
        <v>40</v>
      </c>
      <c r="AH30" s="678"/>
      <c r="AI30" s="679" t="s">
        <v>40</v>
      </c>
      <c r="AJ30" s="679"/>
      <c r="AK30" s="680" t="s">
        <v>40</v>
      </c>
      <c r="AL30" s="680"/>
      <c r="AM30" s="681" t="s">
        <v>40</v>
      </c>
      <c r="AN30" s="681"/>
      <c r="AO30" s="18" t="s">
        <v>40</v>
      </c>
      <c r="AP30" s="18"/>
      <c r="AQ30" s="184" t="s">
        <v>40</v>
      </c>
      <c r="AR30" s="184"/>
      <c r="AS30" s="677" t="s">
        <v>40</v>
      </c>
      <c r="AT30" s="677"/>
    </row>
    <row r="31" spans="1:46" ht="12.75">
      <c r="A31" s="1072" t="s">
        <v>3239</v>
      </c>
      <c r="B31" s="61" t="s">
        <v>3809</v>
      </c>
      <c r="C31" s="168">
        <v>0</v>
      </c>
      <c r="D31" s="5">
        <v>10</v>
      </c>
      <c r="E31" s="34" t="s">
        <v>40</v>
      </c>
      <c r="F31" s="5" t="s">
        <v>40</v>
      </c>
      <c r="G31" s="5" t="s">
        <v>3810</v>
      </c>
      <c r="H31" s="5"/>
      <c r="I31" s="5"/>
      <c r="J31" s="5">
        <v>1</v>
      </c>
      <c r="K31" s="5">
        <v>5</v>
      </c>
      <c r="L31" s="5">
        <v>2</v>
      </c>
      <c r="M31" s="5" t="s">
        <v>40</v>
      </c>
      <c r="N31" s="679" t="s">
        <v>40</v>
      </c>
      <c r="O31" s="182"/>
      <c r="P31" s="167" t="s">
        <v>40</v>
      </c>
      <c r="Q31" s="182"/>
      <c r="R31" s="679" t="s">
        <v>40</v>
      </c>
      <c r="S31" s="679"/>
      <c r="T31" s="679" t="s">
        <v>40</v>
      </c>
      <c r="U31" s="679"/>
      <c r="V31" s="907"/>
      <c r="W31" s="184" t="s">
        <v>528</v>
      </c>
      <c r="X31" s="184">
        <v>4</v>
      </c>
      <c r="Y31" s="677" t="s">
        <v>303</v>
      </c>
      <c r="Z31" s="677">
        <v>2</v>
      </c>
      <c r="AA31" s="675" t="s">
        <v>40</v>
      </c>
      <c r="AB31" s="675"/>
      <c r="AC31" s="674" t="s">
        <v>40</v>
      </c>
      <c r="AD31" s="674"/>
      <c r="AE31" s="672" t="s">
        <v>40</v>
      </c>
      <c r="AF31" s="672"/>
      <c r="AG31" s="678" t="s">
        <v>40</v>
      </c>
      <c r="AH31" s="678"/>
      <c r="AI31" s="679" t="s">
        <v>40</v>
      </c>
      <c r="AJ31" s="679"/>
      <c r="AK31" s="680" t="s">
        <v>40</v>
      </c>
      <c r="AL31" s="680"/>
      <c r="AM31" s="681" t="s">
        <v>40</v>
      </c>
      <c r="AN31" s="681"/>
      <c r="AO31" s="18" t="s">
        <v>40</v>
      </c>
      <c r="AP31" s="18"/>
      <c r="AQ31" s="184" t="s">
        <v>40</v>
      </c>
      <c r="AR31" s="184"/>
      <c r="AS31" s="677" t="s">
        <v>40</v>
      </c>
      <c r="AT31" s="677"/>
    </row>
    <row r="32" spans="1:46" ht="12.75">
      <c r="A32" s="19"/>
      <c r="B32" s="19"/>
      <c r="C32" s="49"/>
      <c r="D32" s="291"/>
      <c r="E32" s="291"/>
      <c r="F32" s="26"/>
      <c r="G32" s="49"/>
      <c r="H32" s="26"/>
      <c r="I32" s="49"/>
      <c r="J32" s="49"/>
      <c r="K32" s="49"/>
      <c r="L32" s="49"/>
      <c r="M32" s="49" t="s">
        <v>40</v>
      </c>
      <c r="N32" s="49"/>
      <c r="O32" s="49" t="s">
        <v>40</v>
      </c>
      <c r="P32" s="49"/>
      <c r="Q32" s="49" t="s">
        <v>40</v>
      </c>
      <c r="R32" s="49"/>
      <c r="S32" s="19" t="s">
        <v>40</v>
      </c>
      <c r="T32" s="19"/>
      <c r="U32" s="19" t="s">
        <v>40</v>
      </c>
      <c r="V32" s="19"/>
      <c r="W32" s="19" t="s">
        <v>40</v>
      </c>
      <c r="X32" s="19"/>
      <c r="Y32" s="19" t="s">
        <v>40</v>
      </c>
      <c r="Z32" s="19"/>
      <c r="AA32" s="19" t="s">
        <v>40</v>
      </c>
      <c r="AB32" s="19"/>
      <c r="AC32" s="19" t="s">
        <v>40</v>
      </c>
      <c r="AD32" s="19"/>
      <c r="AE32" s="19" t="s">
        <v>40</v>
      </c>
      <c r="AF32" s="19"/>
      <c r="AG32" s="19" t="s">
        <v>40</v>
      </c>
      <c r="AH32" s="19"/>
      <c r="AI32" s="19" t="s">
        <v>40</v>
      </c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</row>
    <row r="33" spans="1:46" ht="12.75">
      <c r="A33" s="692" t="s">
        <v>3241</v>
      </c>
      <c r="B33" s="762" t="s">
        <v>640</v>
      </c>
      <c r="C33" s="168">
        <v>1</v>
      </c>
      <c r="D33" s="18">
        <v>4</v>
      </c>
      <c r="E33" s="34" t="s">
        <v>40</v>
      </c>
      <c r="F33" s="5" t="s">
        <v>40</v>
      </c>
      <c r="G33" s="18" t="s">
        <v>641</v>
      </c>
      <c r="H33" s="5"/>
      <c r="I33" s="5"/>
      <c r="J33" s="18">
        <v>2</v>
      </c>
      <c r="K33" s="5">
        <v>5</v>
      </c>
      <c r="L33" s="5" t="s">
        <v>13616</v>
      </c>
      <c r="M33" s="18" t="s">
        <v>12670</v>
      </c>
      <c r="N33" s="679" t="s">
        <v>40</v>
      </c>
      <c r="O33" s="167"/>
      <c r="P33" s="679" t="s">
        <v>40</v>
      </c>
      <c r="Q33" s="167"/>
      <c r="R33" s="679" t="s">
        <v>40</v>
      </c>
      <c r="S33" s="679"/>
      <c r="T33" s="679" t="s">
        <v>40</v>
      </c>
      <c r="U33" s="679"/>
      <c r="V33" s="907"/>
      <c r="W33" s="184" t="s">
        <v>40</v>
      </c>
      <c r="X33" s="184"/>
      <c r="Y33" s="677" t="s">
        <v>40</v>
      </c>
      <c r="Z33" s="677"/>
      <c r="AA33" s="675" t="s">
        <v>40</v>
      </c>
      <c r="AB33" s="675"/>
      <c r="AC33" s="674" t="s">
        <v>40</v>
      </c>
      <c r="AD33" s="674"/>
      <c r="AE33" s="672" t="s">
        <v>40</v>
      </c>
      <c r="AF33" s="672"/>
      <c r="AG33" s="678" t="s">
        <v>40</v>
      </c>
      <c r="AH33" s="678"/>
      <c r="AI33" s="679" t="s">
        <v>40</v>
      </c>
      <c r="AJ33" s="679"/>
      <c r="AK33" s="680" t="s">
        <v>40</v>
      </c>
      <c r="AL33" s="680"/>
      <c r="AM33" s="681" t="s">
        <v>40</v>
      </c>
      <c r="AN33" s="681"/>
      <c r="AO33" s="18" t="s">
        <v>40</v>
      </c>
      <c r="AP33" s="18"/>
      <c r="AQ33" s="184" t="s">
        <v>40</v>
      </c>
      <c r="AR33" s="184"/>
      <c r="AS33" s="677" t="s">
        <v>40</v>
      </c>
      <c r="AT33" s="677"/>
    </row>
    <row r="34" spans="1:46" ht="12.75">
      <c r="A34" s="692" t="s">
        <v>3243</v>
      </c>
      <c r="B34" s="762" t="s">
        <v>650</v>
      </c>
      <c r="C34" s="168">
        <v>1</v>
      </c>
      <c r="D34" s="18">
        <v>4</v>
      </c>
      <c r="E34" s="34" t="s">
        <v>40</v>
      </c>
      <c r="F34" s="5" t="s">
        <v>40</v>
      </c>
      <c r="G34" s="18" t="s">
        <v>651</v>
      </c>
      <c r="H34" s="5"/>
      <c r="I34" s="5"/>
      <c r="J34" s="18">
        <v>2</v>
      </c>
      <c r="K34" s="5">
        <v>5</v>
      </c>
      <c r="L34" s="5" t="s">
        <v>13616</v>
      </c>
      <c r="M34" s="18" t="s">
        <v>12670</v>
      </c>
      <c r="N34" s="679" t="s">
        <v>40</v>
      </c>
      <c r="O34" s="167"/>
      <c r="P34" s="679" t="s">
        <v>40</v>
      </c>
      <c r="Q34" s="167"/>
      <c r="R34" s="679" t="s">
        <v>40</v>
      </c>
      <c r="S34" s="679"/>
      <c r="T34" s="679" t="s">
        <v>40</v>
      </c>
      <c r="U34" s="679"/>
      <c r="V34" s="907"/>
      <c r="W34" s="184" t="s">
        <v>40</v>
      </c>
      <c r="X34" s="184"/>
      <c r="Y34" s="677" t="s">
        <v>40</v>
      </c>
      <c r="Z34" s="677"/>
      <c r="AA34" s="675" t="s">
        <v>40</v>
      </c>
      <c r="AB34" s="675"/>
      <c r="AC34" s="674" t="s">
        <v>40</v>
      </c>
      <c r="AD34" s="674"/>
      <c r="AE34" s="672" t="s">
        <v>40</v>
      </c>
      <c r="AF34" s="672"/>
      <c r="AG34" s="678" t="s">
        <v>40</v>
      </c>
      <c r="AH34" s="678"/>
      <c r="AI34" s="679" t="s">
        <v>40</v>
      </c>
      <c r="AJ34" s="679"/>
      <c r="AK34" s="680" t="s">
        <v>40</v>
      </c>
      <c r="AL34" s="680"/>
      <c r="AM34" s="681" t="s">
        <v>40</v>
      </c>
      <c r="AN34" s="681"/>
      <c r="AO34" s="18" t="s">
        <v>40</v>
      </c>
      <c r="AP34" s="18"/>
      <c r="AQ34" s="184" t="s">
        <v>40</v>
      </c>
      <c r="AR34" s="184"/>
      <c r="AS34" s="677" t="s">
        <v>40</v>
      </c>
      <c r="AT34" s="677"/>
    </row>
    <row r="35" spans="1:46" ht="12.75">
      <c r="A35" s="692" t="s">
        <v>3245</v>
      </c>
      <c r="B35" s="793" t="s">
        <v>645</v>
      </c>
      <c r="C35" s="168">
        <v>2</v>
      </c>
      <c r="D35" s="18">
        <v>8</v>
      </c>
      <c r="E35" s="34" t="s">
        <v>40</v>
      </c>
      <c r="F35" s="5" t="s">
        <v>40</v>
      </c>
      <c r="G35" s="18" t="s">
        <v>646</v>
      </c>
      <c r="H35" s="5"/>
      <c r="I35" s="5"/>
      <c r="J35" s="18">
        <v>2</v>
      </c>
      <c r="K35" s="5">
        <v>5</v>
      </c>
      <c r="L35" s="5" t="s">
        <v>13616</v>
      </c>
      <c r="M35" s="18" t="s">
        <v>12670</v>
      </c>
      <c r="N35" s="679" t="s">
        <v>40</v>
      </c>
      <c r="O35" s="167"/>
      <c r="P35" s="679" t="s">
        <v>40</v>
      </c>
      <c r="Q35" s="167"/>
      <c r="R35" s="679" t="s">
        <v>40</v>
      </c>
      <c r="S35" s="679"/>
      <c r="T35" s="679" t="s">
        <v>40</v>
      </c>
      <c r="U35" s="679"/>
      <c r="V35" s="907"/>
      <c r="W35" s="184" t="s">
        <v>40</v>
      </c>
      <c r="X35" s="184"/>
      <c r="Y35" s="677" t="s">
        <v>40</v>
      </c>
      <c r="Z35" s="677"/>
      <c r="AA35" s="675" t="s">
        <v>40</v>
      </c>
      <c r="AB35" s="675"/>
      <c r="AC35" s="674" t="s">
        <v>40</v>
      </c>
      <c r="AD35" s="674"/>
      <c r="AE35" s="672" t="s">
        <v>40</v>
      </c>
      <c r="AF35" s="672"/>
      <c r="AG35" s="678" t="s">
        <v>40</v>
      </c>
      <c r="AH35" s="678"/>
      <c r="AI35" s="679" t="s">
        <v>40</v>
      </c>
      <c r="AJ35" s="679"/>
      <c r="AK35" s="680" t="s">
        <v>40</v>
      </c>
      <c r="AL35" s="680"/>
      <c r="AM35" s="681" t="s">
        <v>40</v>
      </c>
      <c r="AN35" s="681"/>
      <c r="AO35" s="18" t="s">
        <v>40</v>
      </c>
      <c r="AP35" s="18"/>
      <c r="AQ35" s="184" t="s">
        <v>40</v>
      </c>
      <c r="AR35" s="184"/>
      <c r="AS35" s="677" t="s">
        <v>40</v>
      </c>
      <c r="AT35" s="677"/>
    </row>
    <row r="36" spans="1:46" ht="12.75">
      <c r="A36" s="692" t="s">
        <v>3210</v>
      </c>
      <c r="B36" s="793" t="s">
        <v>655</v>
      </c>
      <c r="C36" s="168">
        <v>2</v>
      </c>
      <c r="D36" s="18">
        <v>5</v>
      </c>
      <c r="E36" s="34" t="s">
        <v>40</v>
      </c>
      <c r="F36" s="5" t="s">
        <v>40</v>
      </c>
      <c r="G36" s="18" t="s">
        <v>656</v>
      </c>
      <c r="H36" s="5"/>
      <c r="I36" s="5"/>
      <c r="J36" s="18">
        <v>2</v>
      </c>
      <c r="K36" s="5">
        <v>5</v>
      </c>
      <c r="L36" s="5" t="s">
        <v>1825</v>
      </c>
      <c r="M36" s="18" t="s">
        <v>12670</v>
      </c>
      <c r="N36" s="679" t="s">
        <v>40</v>
      </c>
      <c r="O36" s="167"/>
      <c r="P36" s="679" t="s">
        <v>40</v>
      </c>
      <c r="Q36" s="167"/>
      <c r="R36" s="679" t="s">
        <v>40</v>
      </c>
      <c r="S36" s="679"/>
      <c r="T36" s="679" t="s">
        <v>40</v>
      </c>
      <c r="U36" s="679"/>
      <c r="V36" s="907"/>
      <c r="W36" s="184" t="s">
        <v>40</v>
      </c>
      <c r="X36" s="184"/>
      <c r="Y36" s="677" t="s">
        <v>40</v>
      </c>
      <c r="Z36" s="677"/>
      <c r="AA36" s="675" t="s">
        <v>40</v>
      </c>
      <c r="AB36" s="675"/>
      <c r="AC36" s="674" t="s">
        <v>40</v>
      </c>
      <c r="AD36" s="674"/>
      <c r="AE36" s="672" t="s">
        <v>40</v>
      </c>
      <c r="AF36" s="672"/>
      <c r="AG36" s="678" t="s">
        <v>40</v>
      </c>
      <c r="AH36" s="678"/>
      <c r="AI36" s="679" t="s">
        <v>40</v>
      </c>
      <c r="AJ36" s="679"/>
      <c r="AK36" s="680" t="s">
        <v>40</v>
      </c>
      <c r="AL36" s="680"/>
      <c r="AM36" s="681" t="s">
        <v>40</v>
      </c>
      <c r="AN36" s="681"/>
      <c r="AO36" s="18" t="s">
        <v>40</v>
      </c>
      <c r="AP36" s="18"/>
      <c r="AQ36" s="184" t="s">
        <v>40</v>
      </c>
      <c r="AR36" s="184"/>
      <c r="AS36" s="677" t="s">
        <v>40</v>
      </c>
      <c r="AT36" s="677"/>
    </row>
    <row r="37" spans="1:46" ht="12.75">
      <c r="A37" s="19"/>
      <c r="B37" s="19"/>
      <c r="C37" s="49"/>
      <c r="D37" s="291"/>
      <c r="E37" s="291"/>
      <c r="F37" s="26"/>
      <c r="G37" s="49"/>
      <c r="H37" s="26"/>
      <c r="I37" s="49"/>
      <c r="J37" s="49"/>
      <c r="K37" s="49"/>
      <c r="L37" s="49"/>
      <c r="M37" s="49" t="s">
        <v>40</v>
      </c>
      <c r="N37" s="49"/>
      <c r="O37" s="49" t="s">
        <v>40</v>
      </c>
      <c r="P37" s="49"/>
      <c r="Q37" s="49" t="s">
        <v>40</v>
      </c>
      <c r="R37" s="49"/>
      <c r="S37" s="19" t="s">
        <v>40</v>
      </c>
      <c r="T37" s="19"/>
      <c r="U37" s="19" t="s">
        <v>40</v>
      </c>
      <c r="V37" s="19"/>
      <c r="W37" s="19" t="s">
        <v>40</v>
      </c>
      <c r="X37" s="19"/>
      <c r="Y37" s="19" t="s">
        <v>40</v>
      </c>
      <c r="Z37" s="19"/>
      <c r="AA37" s="19" t="s">
        <v>40</v>
      </c>
      <c r="AB37" s="19"/>
      <c r="AC37" s="19" t="s">
        <v>40</v>
      </c>
      <c r="AD37" s="19"/>
      <c r="AE37" s="19" t="s">
        <v>40</v>
      </c>
      <c r="AF37" s="19"/>
      <c r="AG37" s="19" t="s">
        <v>40</v>
      </c>
      <c r="AH37" s="19"/>
      <c r="AI37" s="19" t="s">
        <v>40</v>
      </c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</row>
    <row r="38" spans="1:46" ht="12.75">
      <c r="A38" s="1072" t="s">
        <v>3247</v>
      </c>
      <c r="B38" s="761" t="s">
        <v>660</v>
      </c>
      <c r="C38" s="168">
        <v>1</v>
      </c>
      <c r="D38" s="18">
        <v>5</v>
      </c>
      <c r="E38" s="34" t="s">
        <v>40</v>
      </c>
      <c r="F38" s="5" t="s">
        <v>40</v>
      </c>
      <c r="G38" s="18" t="s">
        <v>661</v>
      </c>
      <c r="H38" s="5" t="s">
        <v>523</v>
      </c>
      <c r="I38" s="5"/>
      <c r="J38" s="18">
        <v>2</v>
      </c>
      <c r="K38" s="5">
        <v>7</v>
      </c>
      <c r="L38" s="18" t="s">
        <v>13616</v>
      </c>
      <c r="M38" s="5" t="s">
        <v>12670</v>
      </c>
      <c r="N38" s="679" t="s">
        <v>40</v>
      </c>
      <c r="O38" s="167"/>
      <c r="P38" s="679" t="s">
        <v>40</v>
      </c>
      <c r="Q38" s="167"/>
      <c r="R38" s="679" t="s">
        <v>40</v>
      </c>
      <c r="S38" s="679"/>
      <c r="T38" s="679" t="s">
        <v>40</v>
      </c>
      <c r="U38" s="679"/>
      <c r="V38" s="907"/>
      <c r="W38" s="184" t="s">
        <v>40</v>
      </c>
      <c r="X38" s="184"/>
      <c r="Y38" s="677" t="s">
        <v>40</v>
      </c>
      <c r="Z38" s="677"/>
      <c r="AA38" s="675" t="s">
        <v>40</v>
      </c>
      <c r="AB38" s="675"/>
      <c r="AC38" s="674" t="s">
        <v>40</v>
      </c>
      <c r="AD38" s="674"/>
      <c r="AE38" s="672" t="s">
        <v>40</v>
      </c>
      <c r="AF38" s="672"/>
      <c r="AG38" s="678" t="s">
        <v>40</v>
      </c>
      <c r="AH38" s="678"/>
      <c r="AI38" s="679" t="s">
        <v>40</v>
      </c>
      <c r="AJ38" s="679"/>
      <c r="AK38" s="680" t="s">
        <v>40</v>
      </c>
      <c r="AL38" s="680"/>
      <c r="AM38" s="681" t="s">
        <v>40</v>
      </c>
      <c r="AN38" s="681"/>
      <c r="AO38" s="18" t="s">
        <v>40</v>
      </c>
      <c r="AP38" s="18"/>
      <c r="AQ38" s="184" t="s">
        <v>40</v>
      </c>
      <c r="AR38" s="184"/>
      <c r="AS38" s="677" t="s">
        <v>40</v>
      </c>
      <c r="AT38" s="677"/>
    </row>
    <row r="39" spans="1:46" ht="12.75">
      <c r="A39" s="1072" t="s">
        <v>3249</v>
      </c>
      <c r="B39" s="779" t="s">
        <v>665</v>
      </c>
      <c r="C39" s="168">
        <v>3</v>
      </c>
      <c r="D39" s="18">
        <v>10</v>
      </c>
      <c r="E39" s="34" t="s">
        <v>40</v>
      </c>
      <c r="F39" s="5" t="s">
        <v>40</v>
      </c>
      <c r="G39" s="18" t="s">
        <v>666</v>
      </c>
      <c r="H39" s="5" t="s">
        <v>523</v>
      </c>
      <c r="I39" s="5"/>
      <c r="J39" s="18">
        <v>2</v>
      </c>
      <c r="K39" s="5">
        <v>10</v>
      </c>
      <c r="L39" s="18" t="s">
        <v>1825</v>
      </c>
      <c r="M39" s="5" t="s">
        <v>12670</v>
      </c>
      <c r="N39" s="679" t="s">
        <v>40</v>
      </c>
      <c r="O39" s="167"/>
      <c r="P39" s="679" t="s">
        <v>40</v>
      </c>
      <c r="Q39" s="167"/>
      <c r="R39" s="679" t="s">
        <v>40</v>
      </c>
      <c r="S39" s="679"/>
      <c r="T39" s="679" t="s">
        <v>40</v>
      </c>
      <c r="U39" s="679"/>
      <c r="V39" s="907"/>
      <c r="W39" s="184" t="s">
        <v>40</v>
      </c>
      <c r="X39" s="184"/>
      <c r="Y39" s="677" t="s">
        <v>40</v>
      </c>
      <c r="Z39" s="677"/>
      <c r="AA39" s="675" t="s">
        <v>40</v>
      </c>
      <c r="AB39" s="675"/>
      <c r="AC39" s="674" t="s">
        <v>40</v>
      </c>
      <c r="AD39" s="674"/>
      <c r="AE39" s="672" t="s">
        <v>40</v>
      </c>
      <c r="AF39" s="672"/>
      <c r="AG39" s="678" t="s">
        <v>40</v>
      </c>
      <c r="AH39" s="678"/>
      <c r="AI39" s="679" t="s">
        <v>40</v>
      </c>
      <c r="AJ39" s="679"/>
      <c r="AK39" s="680" t="s">
        <v>40</v>
      </c>
      <c r="AL39" s="680"/>
      <c r="AM39" s="681" t="s">
        <v>40</v>
      </c>
      <c r="AN39" s="681"/>
      <c r="AO39" s="18" t="s">
        <v>40</v>
      </c>
      <c r="AP39" s="18"/>
      <c r="AQ39" s="184" t="s">
        <v>40</v>
      </c>
      <c r="AR39" s="184"/>
      <c r="AS39" s="677" t="s">
        <v>40</v>
      </c>
      <c r="AT39" s="677"/>
    </row>
    <row r="40" spans="1:46" ht="12.75">
      <c r="A40" s="1072" t="s">
        <v>12732</v>
      </c>
      <c r="B40" s="779" t="s">
        <v>670</v>
      </c>
      <c r="C40" s="168">
        <v>3</v>
      </c>
      <c r="D40" s="18">
        <v>10</v>
      </c>
      <c r="E40" s="34" t="s">
        <v>40</v>
      </c>
      <c r="F40" s="5" t="s">
        <v>40</v>
      </c>
      <c r="G40" s="18" t="s">
        <v>671</v>
      </c>
      <c r="H40" s="5" t="s">
        <v>523</v>
      </c>
      <c r="I40" s="5"/>
      <c r="J40" s="18">
        <v>2</v>
      </c>
      <c r="K40" s="5">
        <v>10</v>
      </c>
      <c r="L40" s="18" t="s">
        <v>1825</v>
      </c>
      <c r="M40" s="5" t="s">
        <v>12670</v>
      </c>
      <c r="N40" s="679" t="s">
        <v>40</v>
      </c>
      <c r="O40" s="167"/>
      <c r="P40" s="679" t="s">
        <v>40</v>
      </c>
      <c r="Q40" s="167"/>
      <c r="R40" s="679" t="s">
        <v>40</v>
      </c>
      <c r="S40" s="679"/>
      <c r="T40" s="679" t="s">
        <v>40</v>
      </c>
      <c r="U40" s="679"/>
      <c r="V40" s="907"/>
      <c r="W40" s="184" t="s">
        <v>40</v>
      </c>
      <c r="X40" s="184"/>
      <c r="Y40" s="677" t="s">
        <v>40</v>
      </c>
      <c r="Z40" s="677"/>
      <c r="AA40" s="675" t="s">
        <v>40</v>
      </c>
      <c r="AB40" s="675"/>
      <c r="AC40" s="674" t="s">
        <v>40</v>
      </c>
      <c r="AD40" s="674"/>
      <c r="AE40" s="672" t="s">
        <v>40</v>
      </c>
      <c r="AF40" s="672"/>
      <c r="AG40" s="678" t="s">
        <v>40</v>
      </c>
      <c r="AH40" s="678"/>
      <c r="AI40" s="679" t="s">
        <v>40</v>
      </c>
      <c r="AJ40" s="679"/>
      <c r="AK40" s="680" t="s">
        <v>40</v>
      </c>
      <c r="AL40" s="680"/>
      <c r="AM40" s="681" t="s">
        <v>40</v>
      </c>
      <c r="AN40" s="681"/>
      <c r="AO40" s="18" t="s">
        <v>40</v>
      </c>
      <c r="AP40" s="18"/>
      <c r="AQ40" s="184" t="s">
        <v>40</v>
      </c>
      <c r="AR40" s="184"/>
      <c r="AS40" s="677" t="s">
        <v>40</v>
      </c>
      <c r="AT40" s="677"/>
    </row>
    <row r="41" spans="1:46" ht="12.75">
      <c r="A41" s="19"/>
      <c r="B41" s="19"/>
      <c r="C41" s="49"/>
      <c r="D41" s="291"/>
      <c r="E41" s="291"/>
      <c r="F41" s="26"/>
      <c r="G41" s="49"/>
      <c r="H41" s="26"/>
      <c r="I41" s="49"/>
      <c r="J41" s="49"/>
      <c r="K41" s="49"/>
      <c r="L41" s="49"/>
      <c r="M41" s="49" t="s">
        <v>40</v>
      </c>
      <c r="N41" s="49"/>
      <c r="O41" s="49" t="s">
        <v>40</v>
      </c>
      <c r="P41" s="49"/>
      <c r="Q41" s="49" t="s">
        <v>40</v>
      </c>
      <c r="R41" s="49"/>
      <c r="S41" s="19" t="s">
        <v>40</v>
      </c>
      <c r="T41" s="19"/>
      <c r="U41" s="19" t="s">
        <v>40</v>
      </c>
      <c r="V41" s="19"/>
      <c r="W41" s="19" t="s">
        <v>40</v>
      </c>
      <c r="X41" s="19"/>
      <c r="Y41" s="19" t="s">
        <v>40</v>
      </c>
      <c r="Z41" s="19"/>
      <c r="AA41" s="19" t="s">
        <v>40</v>
      </c>
      <c r="AB41" s="19"/>
      <c r="AC41" s="19" t="s">
        <v>40</v>
      </c>
      <c r="AD41" s="19"/>
      <c r="AE41" s="19" t="s">
        <v>40</v>
      </c>
      <c r="AF41" s="19"/>
      <c r="AG41" s="19" t="s">
        <v>40</v>
      </c>
      <c r="AH41" s="19"/>
      <c r="AI41" s="19" t="s">
        <v>40</v>
      </c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</row>
    <row r="42" spans="1:46" ht="12.75">
      <c r="A42" s="1072"/>
      <c r="B42" s="61"/>
      <c r="C42" s="168"/>
      <c r="D42" s="5"/>
      <c r="E42" s="34"/>
      <c r="F42" s="5"/>
      <c r="G42" s="5"/>
      <c r="H42" s="5"/>
      <c r="I42" s="5"/>
      <c r="J42" s="5"/>
      <c r="K42" s="5"/>
      <c r="L42" s="5"/>
      <c r="M42" s="5"/>
      <c r="N42" s="679" t="s">
        <v>40</v>
      </c>
      <c r="O42" s="167"/>
      <c r="P42" s="679" t="s">
        <v>40</v>
      </c>
      <c r="Q42" s="167"/>
      <c r="R42" s="679" t="s">
        <v>40</v>
      </c>
      <c r="S42" s="679"/>
      <c r="T42" s="679" t="s">
        <v>40</v>
      </c>
      <c r="U42" s="679"/>
      <c r="V42" s="907"/>
      <c r="W42" s="184"/>
      <c r="X42" s="184"/>
      <c r="Y42" s="677"/>
      <c r="Z42" s="677"/>
      <c r="AA42" s="675"/>
      <c r="AB42" s="675"/>
      <c r="AC42" s="674"/>
      <c r="AD42" s="674"/>
      <c r="AE42" s="672"/>
      <c r="AF42" s="672"/>
      <c r="AG42" s="678"/>
      <c r="AH42" s="678"/>
      <c r="AI42" s="679"/>
      <c r="AJ42" s="679"/>
      <c r="AK42" s="680"/>
      <c r="AL42" s="680"/>
      <c r="AM42" s="681"/>
      <c r="AN42" s="681"/>
      <c r="AO42" s="18"/>
      <c r="AP42" s="18"/>
      <c r="AQ42" s="184"/>
      <c r="AR42" s="184"/>
      <c r="AS42" s="677"/>
      <c r="AT42" s="677"/>
    </row>
  </sheetData>
  <mergeCells count="29">
    <mergeCell ref="AQ1:AR1"/>
    <mergeCell ref="AS1:AT1"/>
    <mergeCell ref="P1:Q1"/>
    <mergeCell ref="R1:S1"/>
    <mergeCell ref="T1:U1"/>
    <mergeCell ref="W1:X1"/>
    <mergeCell ref="Y1:Z1"/>
    <mergeCell ref="AA1:AB1"/>
    <mergeCell ref="AC1:AD1"/>
    <mergeCell ref="AG1:AH1"/>
    <mergeCell ref="AI1:AJ1"/>
    <mergeCell ref="AK1:AL1"/>
    <mergeCell ref="AM1:AN1"/>
    <mergeCell ref="AO1:AP1"/>
    <mergeCell ref="K1:K2"/>
    <mergeCell ref="L1:L2"/>
    <mergeCell ref="M1:M2"/>
    <mergeCell ref="N1:O1"/>
    <mergeCell ref="AE1:AF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legacyDrawing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500-000000000000}">
          <x14:formula1>
            <xm:f>Cennik!$A$4:$A42</xm:f>
          </x14:formula1>
          <xm:sqref>N4:N8 AS42 AQ42 AO42 AM42 AK42 AI3:AI42 AG3:AG42 AE3:AE42 AC3:AC42 AA3:AA42 W3:W42 T42 R42 P42 N42 Y41 U41 S41 Q41 O41 M41 AS38:AS40 AQ38:AQ40 AO38:AO40 AM38:AM40 AK38:AK40 T38:T40 R38:R40 P38:P40 N38:N40 Y37 U37 S37 Q37 O37 M37 AS33:AS36 AQ33:AQ36 AO33:AO36 AM33:AM36 AK33:AK36 T33:T36 R33:R36 P33:P36 N33:N36 Y32 U32 S32 Q32 O32 M32 AS23:AS31 AQ23:AQ31 AO23:AO31 AM23:AM31 AK23:AK31 T23:T31 R23:R31 P23:P31 N23:N31 Y30 Y22 U22 S22 Q22 O22 M22 AS18:AS21 AQ18:AQ21 AO18:AO21 AM18:AM21 AK18:AK21 T18:T21 R18:R21 P18:P21 N18:N21 Y12:Y17 U17 S17 Q17 O17 M17 AS3:AS16 AQ3:AQ16 AO3:AO16 AM3:AM16 AK3:AK16 T12:T16 R12:R16 P12:P16 N12:N16 T10 R10 P10 N10 T4:T8 R4:R8 P4:P8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00"/>
    <outlinePr summaryBelow="0" summaryRight="0"/>
  </sheetPr>
  <dimension ref="A1:L20"/>
  <sheetViews>
    <sheetView workbookViewId="0"/>
  </sheetViews>
  <sheetFormatPr defaultColWidth="12.5703125" defaultRowHeight="15.75" customHeight="1"/>
  <cols>
    <col min="1" max="1" width="7.85546875" customWidth="1"/>
    <col min="2" max="3" width="21.42578125" customWidth="1"/>
    <col min="5" max="5" width="14.5703125" customWidth="1"/>
    <col min="6" max="6" width="16.42578125" customWidth="1"/>
    <col min="7" max="7" width="18.7109375" customWidth="1"/>
  </cols>
  <sheetData>
    <row r="1" spans="1:12">
      <c r="A1" s="1094" t="s">
        <v>13731</v>
      </c>
      <c r="B1" s="1095" t="s">
        <v>13732</v>
      </c>
      <c r="C1" s="1095" t="s">
        <v>13733</v>
      </c>
      <c r="D1" s="1095" t="s">
        <v>13734</v>
      </c>
      <c r="E1" s="1095" t="s">
        <v>13735</v>
      </c>
      <c r="F1" s="1095" t="s">
        <v>13736</v>
      </c>
      <c r="G1" s="1095" t="s">
        <v>13737</v>
      </c>
      <c r="H1" s="1095" t="s">
        <v>13738</v>
      </c>
      <c r="I1" s="1095" t="s">
        <v>13739</v>
      </c>
      <c r="J1" s="1095" t="s">
        <v>13740</v>
      </c>
      <c r="K1" s="1095" t="s">
        <v>13741</v>
      </c>
    </row>
    <row r="2" spans="1:12">
      <c r="A2" s="1096" t="s">
        <v>13742</v>
      </c>
      <c r="B2" s="1097">
        <v>4.1666666666666664E-2</v>
      </c>
      <c r="C2" s="368" t="s">
        <v>13743</v>
      </c>
      <c r="D2" s="1073" t="s">
        <v>13744</v>
      </c>
      <c r="E2" s="1098" t="s">
        <v>13615</v>
      </c>
      <c r="F2" s="165" t="s">
        <v>13745</v>
      </c>
      <c r="G2" s="1073" t="s">
        <v>13746</v>
      </c>
      <c r="H2" s="368" t="s">
        <v>13747</v>
      </c>
      <c r="I2" s="368">
        <v>20</v>
      </c>
      <c r="J2" s="368" t="s">
        <v>13748</v>
      </c>
      <c r="K2" s="368">
        <v>20</v>
      </c>
      <c r="L2" s="800"/>
    </row>
    <row r="3" spans="1:12">
      <c r="A3" s="1096" t="s">
        <v>13749</v>
      </c>
      <c r="B3" s="1097">
        <v>4.1666666666666664E-2</v>
      </c>
      <c r="C3" s="368" t="s">
        <v>13750</v>
      </c>
      <c r="D3" s="1073" t="s">
        <v>13744</v>
      </c>
      <c r="E3" s="368" t="s">
        <v>13751</v>
      </c>
      <c r="F3" s="165" t="s">
        <v>13745</v>
      </c>
      <c r="G3" s="1073" t="s">
        <v>13746</v>
      </c>
      <c r="H3" s="368" t="s">
        <v>13747</v>
      </c>
      <c r="I3" s="368">
        <v>20</v>
      </c>
      <c r="J3" s="368" t="s">
        <v>13748</v>
      </c>
      <c r="K3" s="368">
        <v>20</v>
      </c>
    </row>
    <row r="4" spans="1:12">
      <c r="A4" s="1096" t="s">
        <v>13752</v>
      </c>
      <c r="B4" s="1097">
        <v>4.1666666666666664E-2</v>
      </c>
      <c r="C4" s="368" t="s">
        <v>13753</v>
      </c>
      <c r="D4" s="345" t="s">
        <v>13754</v>
      </c>
      <c r="E4" s="368" t="s">
        <v>13755</v>
      </c>
      <c r="F4" s="165" t="s">
        <v>13745</v>
      </c>
      <c r="G4" s="1099" t="s">
        <v>12665</v>
      </c>
      <c r="H4" s="368" t="s">
        <v>13747</v>
      </c>
      <c r="I4" s="368">
        <v>20</v>
      </c>
      <c r="J4" s="368" t="s">
        <v>13748</v>
      </c>
      <c r="K4" s="368">
        <v>20</v>
      </c>
    </row>
    <row r="5" spans="1:12">
      <c r="A5" s="1096" t="s">
        <v>13756</v>
      </c>
      <c r="B5" s="1097">
        <v>4.1666666666666664E-2</v>
      </c>
      <c r="C5" s="368" t="s">
        <v>13757</v>
      </c>
      <c r="D5" s="1100" t="s">
        <v>13758</v>
      </c>
      <c r="E5" s="1098" t="s">
        <v>13615</v>
      </c>
      <c r="F5" s="165" t="s">
        <v>13745</v>
      </c>
      <c r="G5" s="1073" t="s">
        <v>13746</v>
      </c>
      <c r="H5" s="368" t="s">
        <v>13759</v>
      </c>
      <c r="I5" s="368">
        <v>5</v>
      </c>
      <c r="J5" s="368" t="s">
        <v>13760</v>
      </c>
      <c r="K5" s="368">
        <v>10</v>
      </c>
    </row>
    <row r="6" spans="1:12">
      <c r="A6" s="1096" t="s">
        <v>13761</v>
      </c>
      <c r="B6" s="1097">
        <v>4.1666666666666664E-2</v>
      </c>
      <c r="C6" s="368" t="s">
        <v>13762</v>
      </c>
      <c r="D6" s="1073" t="s">
        <v>13744</v>
      </c>
      <c r="E6" s="368" t="s">
        <v>13763</v>
      </c>
      <c r="F6" s="165" t="s">
        <v>13745</v>
      </c>
      <c r="G6" s="1073" t="s">
        <v>13746</v>
      </c>
      <c r="H6" s="368" t="s">
        <v>13747</v>
      </c>
      <c r="I6" s="368">
        <v>30</v>
      </c>
      <c r="J6" s="368" t="s">
        <v>13764</v>
      </c>
      <c r="K6" s="368">
        <v>30</v>
      </c>
    </row>
    <row r="7" spans="1:12">
      <c r="A7" s="1096" t="s">
        <v>13765</v>
      </c>
      <c r="B7" s="1097">
        <v>4.1666666666666664E-2</v>
      </c>
      <c r="C7" s="368" t="s">
        <v>13766</v>
      </c>
      <c r="D7" s="1073" t="s">
        <v>13744</v>
      </c>
      <c r="E7" s="368" t="s">
        <v>13767</v>
      </c>
      <c r="F7" s="1101" t="s">
        <v>13768</v>
      </c>
      <c r="G7" s="1073" t="s">
        <v>13746</v>
      </c>
      <c r="H7" s="368" t="s">
        <v>13747</v>
      </c>
      <c r="I7" s="368">
        <v>35</v>
      </c>
      <c r="J7" s="368" t="s">
        <v>13760</v>
      </c>
      <c r="K7" s="368">
        <v>35</v>
      </c>
    </row>
    <row r="8" spans="1:12">
      <c r="A8" s="1096" t="s">
        <v>13769</v>
      </c>
      <c r="B8" s="1097">
        <v>4.1666666666666664E-2</v>
      </c>
      <c r="C8" s="368" t="s">
        <v>13770</v>
      </c>
      <c r="D8" s="1073" t="s">
        <v>13744</v>
      </c>
      <c r="E8" s="1098" t="s">
        <v>13615</v>
      </c>
      <c r="F8" s="1101" t="s">
        <v>13768</v>
      </c>
      <c r="G8" s="1073" t="s">
        <v>13746</v>
      </c>
      <c r="H8" s="368" t="s">
        <v>13747</v>
      </c>
      <c r="I8" s="368">
        <v>20</v>
      </c>
      <c r="J8" s="368" t="s">
        <v>13748</v>
      </c>
      <c r="K8" s="368">
        <v>20</v>
      </c>
    </row>
    <row r="9" spans="1:12">
      <c r="A9" s="1096" t="s">
        <v>13771</v>
      </c>
      <c r="B9" s="1097">
        <v>4.1666666666666664E-2</v>
      </c>
      <c r="C9" s="368" t="s">
        <v>13772</v>
      </c>
      <c r="D9" s="1073" t="s">
        <v>13744</v>
      </c>
      <c r="E9" s="368" t="s">
        <v>2054</v>
      </c>
      <c r="F9" s="165" t="s">
        <v>13745</v>
      </c>
      <c r="G9" s="1073" t="s">
        <v>13746</v>
      </c>
      <c r="H9" s="368" t="s">
        <v>13747</v>
      </c>
      <c r="I9" s="368">
        <v>20</v>
      </c>
      <c r="J9" s="368" t="s">
        <v>13773</v>
      </c>
      <c r="K9" s="368">
        <v>20</v>
      </c>
    </row>
    <row r="10" spans="1:12">
      <c r="A10" s="1096" t="s">
        <v>13774</v>
      </c>
      <c r="B10" s="1097">
        <v>4.1666666666666664E-2</v>
      </c>
      <c r="C10" s="368" t="s">
        <v>13775</v>
      </c>
      <c r="D10" s="345" t="s">
        <v>13754</v>
      </c>
      <c r="E10" s="1098" t="s">
        <v>13615</v>
      </c>
      <c r="F10" s="165" t="s">
        <v>13745</v>
      </c>
      <c r="G10" s="1099" t="s">
        <v>12665</v>
      </c>
      <c r="H10" s="368" t="s">
        <v>13747</v>
      </c>
      <c r="I10" s="368">
        <v>25</v>
      </c>
      <c r="J10" s="368" t="s">
        <v>13748</v>
      </c>
      <c r="K10" s="368">
        <v>25</v>
      </c>
    </row>
    <row r="11" spans="1:12">
      <c r="A11" s="1096" t="s">
        <v>13776</v>
      </c>
      <c r="B11" s="1097">
        <v>4.1666666666666664E-2</v>
      </c>
      <c r="C11" s="368" t="s">
        <v>13777</v>
      </c>
      <c r="D11" s="1100" t="s">
        <v>13758</v>
      </c>
      <c r="E11" s="1098" t="s">
        <v>13615</v>
      </c>
      <c r="F11" s="1102" t="s">
        <v>13778</v>
      </c>
      <c r="G11" s="165" t="s">
        <v>13779</v>
      </c>
      <c r="H11" s="368" t="s">
        <v>13747</v>
      </c>
      <c r="I11" s="368">
        <v>25</v>
      </c>
      <c r="J11" s="368" t="s">
        <v>13780</v>
      </c>
      <c r="K11" s="368">
        <v>25</v>
      </c>
    </row>
    <row r="12" spans="1:12">
      <c r="A12" s="1096" t="s">
        <v>13781</v>
      </c>
      <c r="B12" s="1097">
        <v>4.1666666666666664E-2</v>
      </c>
      <c r="C12" s="368" t="s">
        <v>13782</v>
      </c>
      <c r="D12" s="345" t="s">
        <v>13754</v>
      </c>
      <c r="E12" s="368" t="s">
        <v>13767</v>
      </c>
      <c r="F12" s="1101" t="s">
        <v>13768</v>
      </c>
      <c r="G12" s="1099" t="s">
        <v>12665</v>
      </c>
      <c r="H12" s="368" t="s">
        <v>13747</v>
      </c>
      <c r="I12" s="368">
        <v>25</v>
      </c>
      <c r="J12" s="368" t="s">
        <v>13783</v>
      </c>
      <c r="K12" s="368">
        <v>25</v>
      </c>
    </row>
    <row r="13" spans="1:12">
      <c r="A13" s="1096" t="s">
        <v>13784</v>
      </c>
      <c r="B13" s="1097">
        <v>4.1666666666666664E-2</v>
      </c>
      <c r="C13" s="368" t="s">
        <v>13785</v>
      </c>
      <c r="D13" s="1100" t="s">
        <v>13758</v>
      </c>
      <c r="E13" s="1098" t="s">
        <v>13615</v>
      </c>
      <c r="F13" s="1103" t="s">
        <v>13786</v>
      </c>
      <c r="G13" s="1103" t="s">
        <v>13787</v>
      </c>
      <c r="H13" s="368" t="s">
        <v>13747</v>
      </c>
      <c r="I13" s="368">
        <v>30</v>
      </c>
      <c r="J13" s="368" t="s">
        <v>13788</v>
      </c>
      <c r="K13" s="368">
        <v>30</v>
      </c>
    </row>
    <row r="14" spans="1:12">
      <c r="A14" s="1096" t="s">
        <v>13789</v>
      </c>
      <c r="B14" s="1097">
        <v>4.1666666666666664E-2</v>
      </c>
      <c r="C14" s="368" t="s">
        <v>13790</v>
      </c>
      <c r="D14" s="1100" t="s">
        <v>13758</v>
      </c>
      <c r="E14" s="1098" t="s">
        <v>13615</v>
      </c>
      <c r="F14" s="1103" t="s">
        <v>13786</v>
      </c>
      <c r="G14" s="1103" t="s">
        <v>13787</v>
      </c>
      <c r="H14" s="368" t="s">
        <v>13747</v>
      </c>
      <c r="I14" s="368">
        <v>35</v>
      </c>
      <c r="J14" s="368" t="s">
        <v>13788</v>
      </c>
      <c r="K14" s="368">
        <v>35</v>
      </c>
    </row>
    <row r="15" spans="1:12">
      <c r="A15" s="1096" t="s">
        <v>13791</v>
      </c>
      <c r="B15" s="1097">
        <v>4.1666666666666664E-2</v>
      </c>
      <c r="C15" s="368" t="s">
        <v>13792</v>
      </c>
      <c r="D15" s="345" t="s">
        <v>13754</v>
      </c>
      <c r="E15" s="1098" t="s">
        <v>13615</v>
      </c>
      <c r="F15" s="1101" t="s">
        <v>13768</v>
      </c>
      <c r="G15" s="1099" t="s">
        <v>12665</v>
      </c>
      <c r="H15" s="368" t="s">
        <v>13747</v>
      </c>
      <c r="I15" s="368">
        <v>20</v>
      </c>
      <c r="J15" s="368" t="s">
        <v>13793</v>
      </c>
      <c r="K15" s="368">
        <v>20</v>
      </c>
    </row>
    <row r="16" spans="1:12">
      <c r="A16" s="1096" t="s">
        <v>13794</v>
      </c>
      <c r="B16" s="1097">
        <v>4.1666666666666664E-2</v>
      </c>
      <c r="C16" s="368" t="s">
        <v>13795</v>
      </c>
      <c r="D16" s="1100" t="s">
        <v>13758</v>
      </c>
      <c r="E16" s="368" t="s">
        <v>1669</v>
      </c>
      <c r="F16" s="1100" t="s">
        <v>13796</v>
      </c>
      <c r="G16" s="1100" t="s">
        <v>13797</v>
      </c>
      <c r="H16" s="368" t="s">
        <v>13747</v>
      </c>
      <c r="I16" s="368">
        <v>25</v>
      </c>
      <c r="J16" s="368" t="s">
        <v>13764</v>
      </c>
      <c r="K16" s="368">
        <v>25</v>
      </c>
    </row>
    <row r="17" spans="1:11">
      <c r="A17" s="1096" t="s">
        <v>13798</v>
      </c>
      <c r="B17" s="1097">
        <v>4.1666666666666664E-2</v>
      </c>
      <c r="C17" s="368" t="s">
        <v>13799</v>
      </c>
      <c r="D17" s="1073" t="s">
        <v>13744</v>
      </c>
      <c r="E17" s="1098" t="s">
        <v>13615</v>
      </c>
      <c r="F17" s="1101" t="s">
        <v>13768</v>
      </c>
      <c r="G17" s="1104" t="s">
        <v>13800</v>
      </c>
      <c r="H17" s="368" t="s">
        <v>13747</v>
      </c>
      <c r="I17" s="368">
        <v>30</v>
      </c>
      <c r="J17" s="368" t="s">
        <v>13788</v>
      </c>
      <c r="K17" s="368">
        <v>35</v>
      </c>
    </row>
    <row r="18" spans="1:11">
      <c r="A18" s="1096" t="s">
        <v>13801</v>
      </c>
      <c r="B18" s="1097">
        <v>4.1666666666666664E-2</v>
      </c>
      <c r="C18" s="368" t="s">
        <v>13802</v>
      </c>
      <c r="D18" s="1073" t="s">
        <v>13744</v>
      </c>
      <c r="E18" s="1098" t="s">
        <v>13615</v>
      </c>
      <c r="F18" s="165" t="s">
        <v>13745</v>
      </c>
      <c r="G18" s="1073" t="s">
        <v>13746</v>
      </c>
      <c r="H18" s="368" t="s">
        <v>13747</v>
      </c>
      <c r="I18" s="368">
        <v>5</v>
      </c>
      <c r="J18" s="368" t="s">
        <v>13803</v>
      </c>
      <c r="K18" s="368">
        <v>10</v>
      </c>
    </row>
    <row r="19" spans="1:11">
      <c r="A19" s="1105" t="s">
        <v>13804</v>
      </c>
      <c r="B19" s="1097">
        <v>4.1666666666666664E-2</v>
      </c>
      <c r="C19" s="1106" t="s">
        <v>13805</v>
      </c>
      <c r="D19" s="1107" t="s">
        <v>13744</v>
      </c>
      <c r="E19" s="1106" t="s">
        <v>13806</v>
      </c>
      <c r="F19" s="1108" t="s">
        <v>13807</v>
      </c>
      <c r="G19" s="1108" t="s">
        <v>13808</v>
      </c>
      <c r="H19" s="1106" t="s">
        <v>13747</v>
      </c>
      <c r="I19" s="1106">
        <v>30</v>
      </c>
      <c r="J19" s="1106" t="s">
        <v>13809</v>
      </c>
      <c r="K19" s="1106">
        <v>30</v>
      </c>
    </row>
    <row r="20" spans="1:11">
      <c r="A20" s="1105" t="s">
        <v>13810</v>
      </c>
      <c r="B20" s="1097">
        <v>4.1666666666666664E-2</v>
      </c>
      <c r="C20" s="1106" t="s">
        <v>13811</v>
      </c>
      <c r="D20" s="1107" t="s">
        <v>13744</v>
      </c>
      <c r="E20" s="1109" t="s">
        <v>13615</v>
      </c>
      <c r="F20" s="1108" t="s">
        <v>13807</v>
      </c>
      <c r="G20" s="1108" t="s">
        <v>13808</v>
      </c>
      <c r="H20" s="1106" t="s">
        <v>13747</v>
      </c>
      <c r="I20" s="1106">
        <v>25</v>
      </c>
      <c r="J20" s="1106" t="s">
        <v>13812</v>
      </c>
      <c r="K20" s="1106">
        <v>25</v>
      </c>
    </row>
  </sheetData>
  <hyperlinks>
    <hyperlink ref="A1" r:id="rId1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73763"/>
    <outlinePr summaryBelow="0" summaryRight="0"/>
  </sheetPr>
  <dimension ref="A1:E1002"/>
  <sheetViews>
    <sheetView workbookViewId="0">
      <selection sqref="A1:A2"/>
    </sheetView>
  </sheetViews>
  <sheetFormatPr defaultColWidth="12.5703125" defaultRowHeight="15.75" customHeight="1"/>
  <cols>
    <col min="1" max="2" width="26.85546875" customWidth="1"/>
    <col min="3" max="3" width="60.28515625" customWidth="1"/>
  </cols>
  <sheetData>
    <row r="1" spans="1:5">
      <c r="A1" s="1405" t="s">
        <v>0</v>
      </c>
      <c r="B1" s="1491" t="s">
        <v>13813</v>
      </c>
      <c r="C1" s="1405" t="s">
        <v>1</v>
      </c>
      <c r="D1" s="1487" t="s">
        <v>12</v>
      </c>
      <c r="E1" s="1487" t="s">
        <v>13814</v>
      </c>
    </row>
    <row r="2" spans="1:5">
      <c r="A2" s="1377"/>
      <c r="B2" s="1377"/>
      <c r="C2" s="1377"/>
      <c r="D2" s="1377"/>
      <c r="E2" s="1377"/>
    </row>
    <row r="3" spans="1:5">
      <c r="A3" s="1063" t="s">
        <v>8129</v>
      </c>
      <c r="B3" s="1110">
        <v>20</v>
      </c>
      <c r="C3" s="681" t="s">
        <v>13815</v>
      </c>
      <c r="D3" s="680">
        <v>0.1</v>
      </c>
      <c r="E3" s="1111" t="s">
        <v>13816</v>
      </c>
    </row>
    <row r="4" spans="1:5">
      <c r="A4" s="1063" t="s">
        <v>8131</v>
      </c>
      <c r="B4" s="1110">
        <v>10</v>
      </c>
      <c r="C4" s="681" t="s">
        <v>13817</v>
      </c>
      <c r="D4" s="680">
        <v>0.1</v>
      </c>
      <c r="E4" s="1111" t="s">
        <v>13816</v>
      </c>
    </row>
    <row r="5" spans="1:5">
      <c r="A5" s="1063" t="s">
        <v>8133</v>
      </c>
      <c r="B5" s="1110">
        <v>25</v>
      </c>
      <c r="C5" s="681" t="s">
        <v>13818</v>
      </c>
      <c r="D5" s="680">
        <v>0.5</v>
      </c>
      <c r="E5" s="1111" t="s">
        <v>13816</v>
      </c>
    </row>
    <row r="6" spans="1:5">
      <c r="A6" s="1063" t="s">
        <v>8135</v>
      </c>
      <c r="B6" s="1110">
        <v>12</v>
      </c>
      <c r="C6" s="681" t="s">
        <v>13819</v>
      </c>
      <c r="D6" s="680">
        <v>0.5</v>
      </c>
      <c r="E6" s="1111" t="s">
        <v>13816</v>
      </c>
    </row>
    <row r="7" spans="1:5">
      <c r="A7" s="1063" t="s">
        <v>2054</v>
      </c>
      <c r="B7" s="1110">
        <v>1</v>
      </c>
      <c r="C7" s="681" t="s">
        <v>13820</v>
      </c>
      <c r="D7" s="680">
        <v>0.5</v>
      </c>
      <c r="E7" s="1111" t="s">
        <v>13816</v>
      </c>
    </row>
    <row r="8" spans="1:5">
      <c r="A8" s="1063" t="s">
        <v>8137</v>
      </c>
      <c r="B8" s="1110">
        <v>15</v>
      </c>
      <c r="C8" s="681" t="s">
        <v>13821</v>
      </c>
      <c r="D8" s="680">
        <v>0.2</v>
      </c>
      <c r="E8" s="1111" t="s">
        <v>13816</v>
      </c>
    </row>
    <row r="9" spans="1:5">
      <c r="A9" s="1063" t="s">
        <v>8138</v>
      </c>
      <c r="B9" s="1110">
        <v>10</v>
      </c>
      <c r="C9" s="681" t="s">
        <v>13822</v>
      </c>
      <c r="D9" s="680">
        <v>0.1</v>
      </c>
      <c r="E9" s="1111" t="s">
        <v>13816</v>
      </c>
    </row>
    <row r="10" spans="1:5">
      <c r="A10" s="1063" t="s">
        <v>8140</v>
      </c>
      <c r="B10" s="1110">
        <v>10</v>
      </c>
      <c r="C10" s="681" t="s">
        <v>13823</v>
      </c>
      <c r="D10" s="680">
        <v>0.1</v>
      </c>
      <c r="E10" s="1111" t="s">
        <v>13816</v>
      </c>
    </row>
    <row r="11" spans="1:5">
      <c r="A11" s="1063" t="s">
        <v>8141</v>
      </c>
      <c r="B11" s="1110">
        <v>200</v>
      </c>
      <c r="C11" s="681" t="s">
        <v>13824</v>
      </c>
      <c r="D11" s="680">
        <v>2</v>
      </c>
      <c r="E11" s="1112" t="s">
        <v>13825</v>
      </c>
    </row>
    <row r="12" spans="1:5">
      <c r="A12" s="1063" t="s">
        <v>8119</v>
      </c>
      <c r="B12" s="1110">
        <v>300</v>
      </c>
      <c r="C12" s="681" t="s">
        <v>13826</v>
      </c>
      <c r="D12" s="680">
        <v>0.3</v>
      </c>
      <c r="E12" s="1112" t="s">
        <v>13825</v>
      </c>
    </row>
    <row r="13" spans="1:5">
      <c r="A13" s="1063" t="s">
        <v>8146</v>
      </c>
      <c r="B13" s="1110">
        <v>80</v>
      </c>
      <c r="C13" s="681" t="s">
        <v>8146</v>
      </c>
      <c r="D13" s="680">
        <v>0.1</v>
      </c>
      <c r="E13" s="1112" t="s">
        <v>13825</v>
      </c>
    </row>
    <row r="14" spans="1:5">
      <c r="A14" s="1063" t="s">
        <v>8153</v>
      </c>
      <c r="B14" s="1110">
        <v>200</v>
      </c>
      <c r="C14" s="681" t="s">
        <v>8153</v>
      </c>
      <c r="D14" s="680">
        <v>0.1</v>
      </c>
      <c r="E14" s="1112" t="s">
        <v>13825</v>
      </c>
    </row>
    <row r="15" spans="1:5">
      <c r="A15" s="1063" t="s">
        <v>8157</v>
      </c>
      <c r="B15" s="1110">
        <v>300</v>
      </c>
      <c r="C15" s="681" t="s">
        <v>13827</v>
      </c>
      <c r="D15" s="680">
        <v>0.1</v>
      </c>
      <c r="E15" s="1112" t="s">
        <v>13825</v>
      </c>
    </row>
    <row r="16" spans="1:5">
      <c r="A16" s="1063" t="s">
        <v>8161</v>
      </c>
      <c r="B16" s="1110">
        <v>250</v>
      </c>
      <c r="C16" s="681" t="s">
        <v>13828</v>
      </c>
      <c r="D16" s="680">
        <v>3</v>
      </c>
      <c r="E16" s="1112" t="s">
        <v>13825</v>
      </c>
    </row>
    <row r="17" spans="1:5">
      <c r="A17" s="1063" t="s">
        <v>8163</v>
      </c>
      <c r="B17" s="1110">
        <v>150</v>
      </c>
      <c r="C17" s="681" t="s">
        <v>13829</v>
      </c>
      <c r="D17" s="680">
        <v>0.3</v>
      </c>
      <c r="E17" s="1112" t="s">
        <v>13825</v>
      </c>
    </row>
    <row r="18" spans="1:5">
      <c r="A18" s="1063" t="s">
        <v>8165</v>
      </c>
      <c r="B18" s="1110">
        <v>300</v>
      </c>
      <c r="C18" s="681" t="s">
        <v>13830</v>
      </c>
      <c r="D18" s="680">
        <v>0.8</v>
      </c>
      <c r="E18" s="1112" t="s">
        <v>13825</v>
      </c>
    </row>
    <row r="19" spans="1:5">
      <c r="A19" s="1063" t="s">
        <v>8167</v>
      </c>
      <c r="B19" s="1110">
        <v>150</v>
      </c>
      <c r="C19" s="681" t="s">
        <v>13831</v>
      </c>
      <c r="D19" s="680">
        <v>0.5</v>
      </c>
      <c r="E19" s="1112" t="s">
        <v>13825</v>
      </c>
    </row>
    <row r="20" spans="1:5">
      <c r="A20" s="1063" t="s">
        <v>8168</v>
      </c>
      <c r="B20" s="1110">
        <v>500</v>
      </c>
      <c r="C20" s="681" t="s">
        <v>13832</v>
      </c>
      <c r="D20" s="680">
        <v>3</v>
      </c>
      <c r="E20" s="1112" t="s">
        <v>13825</v>
      </c>
    </row>
    <row r="21" spans="1:5">
      <c r="A21" s="1063" t="s">
        <v>8169</v>
      </c>
      <c r="B21" s="1110">
        <v>100</v>
      </c>
      <c r="C21" s="681" t="s">
        <v>13833</v>
      </c>
      <c r="D21" s="680">
        <v>1</v>
      </c>
      <c r="E21" s="1112" t="s">
        <v>13825</v>
      </c>
    </row>
    <row r="22" spans="1:5">
      <c r="A22" s="1063" t="s">
        <v>8171</v>
      </c>
      <c r="B22" s="1110">
        <v>250</v>
      </c>
      <c r="C22" s="681" t="s">
        <v>13834</v>
      </c>
      <c r="D22" s="680">
        <v>1</v>
      </c>
      <c r="E22" s="1112" t="s">
        <v>13825</v>
      </c>
    </row>
    <row r="23" spans="1:5">
      <c r="A23" s="1063" t="s">
        <v>13835</v>
      </c>
      <c r="B23" s="1110">
        <v>100</v>
      </c>
      <c r="C23" s="707" t="s">
        <v>13836</v>
      </c>
      <c r="D23" s="1113">
        <v>4</v>
      </c>
      <c r="E23" s="1112" t="s">
        <v>13825</v>
      </c>
    </row>
    <row r="24" spans="1:5">
      <c r="A24" s="1063"/>
      <c r="B24" s="1110"/>
      <c r="C24" s="681"/>
      <c r="D24" s="1113"/>
      <c r="E24" s="1112"/>
    </row>
    <row r="25" spans="1:5">
      <c r="A25" s="681"/>
      <c r="B25" s="1067"/>
      <c r="C25" s="707"/>
      <c r="D25" s="1113"/>
      <c r="E25" s="680"/>
    </row>
    <row r="26" spans="1:5">
      <c r="A26" s="681"/>
      <c r="B26" s="1067"/>
      <c r="C26" s="707"/>
      <c r="D26" s="1113"/>
      <c r="E26" s="680"/>
    </row>
    <row r="27" spans="1:5">
      <c r="A27" s="681"/>
      <c r="B27" s="1067"/>
      <c r="C27" s="707"/>
      <c r="D27" s="1113"/>
      <c r="E27" s="680"/>
    </row>
    <row r="28" spans="1:5">
      <c r="A28" s="681"/>
      <c r="B28" s="1067"/>
      <c r="C28" s="707"/>
      <c r="D28" s="1113"/>
      <c r="E28" s="680"/>
    </row>
    <row r="29" spans="1:5">
      <c r="A29" s="681"/>
      <c r="B29" s="1067"/>
      <c r="C29" s="707"/>
      <c r="D29" s="1113"/>
      <c r="E29" s="680"/>
    </row>
    <row r="30" spans="1:5">
      <c r="A30" s="681"/>
      <c r="B30" s="1067"/>
      <c r="C30" s="707"/>
      <c r="D30" s="1113"/>
      <c r="E30" s="680"/>
    </row>
    <row r="31" spans="1:5">
      <c r="A31" s="681"/>
      <c r="B31" s="1067"/>
      <c r="C31" s="707"/>
      <c r="D31" s="1113"/>
      <c r="E31" s="680"/>
    </row>
    <row r="32" spans="1:5">
      <c r="A32" s="681"/>
      <c r="B32" s="1067"/>
      <c r="C32" s="707"/>
      <c r="D32" s="1113"/>
      <c r="E32" s="680"/>
    </row>
    <row r="33" spans="1:5">
      <c r="A33" s="681"/>
      <c r="B33" s="1067"/>
      <c r="C33" s="707"/>
      <c r="D33" s="1113"/>
      <c r="E33" s="680"/>
    </row>
    <row r="34" spans="1:5">
      <c r="A34" s="681"/>
      <c r="B34" s="1067"/>
      <c r="C34" s="707"/>
      <c r="D34" s="1113"/>
      <c r="E34" s="680"/>
    </row>
    <row r="35" spans="1:5">
      <c r="A35" s="681"/>
      <c r="B35" s="1067"/>
      <c r="C35" s="707"/>
      <c r="D35" s="1113"/>
      <c r="E35" s="680"/>
    </row>
    <row r="36" spans="1:5">
      <c r="A36" s="681"/>
      <c r="B36" s="1067"/>
      <c r="C36" s="707"/>
      <c r="D36" s="1113"/>
      <c r="E36" s="680"/>
    </row>
    <row r="37" spans="1:5">
      <c r="A37" s="681"/>
      <c r="B37" s="1067"/>
      <c r="C37" s="707"/>
      <c r="D37" s="1113"/>
      <c r="E37" s="680"/>
    </row>
    <row r="38" spans="1:5">
      <c r="A38" s="681"/>
      <c r="B38" s="1067"/>
      <c r="C38" s="707"/>
      <c r="D38" s="1113"/>
      <c r="E38" s="680"/>
    </row>
    <row r="39" spans="1:5">
      <c r="A39" s="681"/>
      <c r="B39" s="1067"/>
      <c r="C39" s="707"/>
      <c r="D39" s="1113"/>
      <c r="E39" s="680"/>
    </row>
    <row r="40" spans="1:5">
      <c r="A40" s="681"/>
      <c r="B40" s="1067"/>
      <c r="C40" s="707"/>
      <c r="D40" s="1113"/>
      <c r="E40" s="680"/>
    </row>
    <row r="41" spans="1:5">
      <c r="A41" s="681"/>
      <c r="B41" s="1067"/>
      <c r="C41" s="707"/>
      <c r="D41" s="1113"/>
      <c r="E41" s="680"/>
    </row>
    <row r="42" spans="1:5">
      <c r="A42" s="681"/>
      <c r="B42" s="1067"/>
      <c r="C42" s="707"/>
      <c r="D42" s="1113"/>
      <c r="E42" s="680"/>
    </row>
    <row r="43" spans="1:5">
      <c r="A43" s="681"/>
      <c r="B43" s="1067"/>
      <c r="C43" s="707"/>
      <c r="D43" s="1113"/>
      <c r="E43" s="680"/>
    </row>
    <row r="44" spans="1:5">
      <c r="A44" s="681"/>
      <c r="B44" s="1067"/>
      <c r="C44" s="707"/>
      <c r="D44" s="1113"/>
      <c r="E44" s="680"/>
    </row>
    <row r="45" spans="1:5">
      <c r="A45" s="681"/>
      <c r="B45" s="1067"/>
      <c r="C45" s="707"/>
      <c r="D45" s="1113"/>
      <c r="E45" s="680"/>
    </row>
    <row r="46" spans="1:5">
      <c r="A46" s="681"/>
      <c r="B46" s="1067"/>
      <c r="C46" s="707"/>
      <c r="D46" s="1113"/>
      <c r="E46" s="680"/>
    </row>
    <row r="47" spans="1:5">
      <c r="A47" s="681"/>
      <c r="B47" s="1067"/>
      <c r="C47" s="707"/>
      <c r="D47" s="1113"/>
      <c r="E47" s="680"/>
    </row>
    <row r="48" spans="1:5">
      <c r="A48" s="681"/>
      <c r="B48" s="1067"/>
      <c r="C48" s="707"/>
      <c r="D48" s="1113"/>
      <c r="E48" s="680"/>
    </row>
    <row r="49" spans="1:5">
      <c r="A49" s="681"/>
      <c r="B49" s="1067"/>
      <c r="C49" s="707"/>
      <c r="D49" s="1113"/>
      <c r="E49" s="680"/>
    </row>
    <row r="50" spans="1:5">
      <c r="A50" s="681"/>
      <c r="B50" s="1067"/>
      <c r="C50" s="707"/>
      <c r="D50" s="1113"/>
      <c r="E50" s="680"/>
    </row>
    <row r="51" spans="1:5">
      <c r="A51" s="681"/>
      <c r="B51" s="1067"/>
      <c r="C51" s="707"/>
      <c r="D51" s="1113"/>
      <c r="E51" s="680"/>
    </row>
    <row r="52" spans="1:5">
      <c r="A52" s="681"/>
      <c r="B52" s="1067"/>
      <c r="C52" s="707"/>
      <c r="D52" s="1113"/>
      <c r="E52" s="680"/>
    </row>
    <row r="53" spans="1:5">
      <c r="A53" s="681"/>
      <c r="B53" s="1067"/>
      <c r="C53" s="707"/>
      <c r="D53" s="1113"/>
      <c r="E53" s="680"/>
    </row>
    <row r="54" spans="1:5">
      <c r="A54" s="681"/>
      <c r="B54" s="1067"/>
      <c r="C54" s="707"/>
      <c r="D54" s="1113"/>
      <c r="E54" s="680"/>
    </row>
    <row r="55" spans="1:5">
      <c r="A55" s="1114"/>
      <c r="B55" s="1114"/>
      <c r="E55" s="1114"/>
    </row>
    <row r="56" spans="1:5">
      <c r="A56" s="1114"/>
      <c r="B56" s="1114"/>
      <c r="E56" s="1114"/>
    </row>
    <row r="57" spans="1:5">
      <c r="A57" s="1114"/>
      <c r="B57" s="1114"/>
      <c r="E57" s="1114"/>
    </row>
    <row r="58" spans="1:5">
      <c r="A58" s="1114"/>
      <c r="B58" s="1114"/>
      <c r="E58" s="1114"/>
    </row>
    <row r="59" spans="1:5">
      <c r="A59" s="1114"/>
      <c r="B59" s="1114"/>
      <c r="E59" s="1114"/>
    </row>
    <row r="60" spans="1:5">
      <c r="A60" s="1114"/>
      <c r="B60" s="1114"/>
      <c r="E60" s="1114"/>
    </row>
    <row r="61" spans="1:5">
      <c r="A61" s="1114"/>
      <c r="B61" s="1114"/>
      <c r="E61" s="1114"/>
    </row>
    <row r="62" spans="1:5">
      <c r="A62" s="1114"/>
      <c r="B62" s="1114"/>
      <c r="E62" s="1114"/>
    </row>
    <row r="63" spans="1:5">
      <c r="A63" s="1114"/>
      <c r="B63" s="1114"/>
      <c r="E63" s="1114"/>
    </row>
    <row r="64" spans="1:5">
      <c r="A64" s="1114"/>
      <c r="B64" s="1114"/>
      <c r="E64" s="1114"/>
    </row>
    <row r="65" spans="1:5">
      <c r="A65" s="1114"/>
      <c r="B65" s="1114"/>
      <c r="E65" s="1114"/>
    </row>
    <row r="66" spans="1:5">
      <c r="A66" s="1114"/>
      <c r="B66" s="1114"/>
      <c r="E66" s="1114"/>
    </row>
    <row r="67" spans="1:5">
      <c r="A67" s="1114"/>
      <c r="B67" s="1114"/>
      <c r="E67" s="1114"/>
    </row>
    <row r="68" spans="1:5">
      <c r="A68" s="1114"/>
      <c r="B68" s="1114"/>
      <c r="E68" s="1114"/>
    </row>
    <row r="69" spans="1:5">
      <c r="A69" s="1114"/>
      <c r="B69" s="1114"/>
      <c r="E69" s="1114"/>
    </row>
    <row r="70" spans="1:5">
      <c r="A70" s="1114"/>
      <c r="B70" s="1114"/>
      <c r="E70" s="1114"/>
    </row>
    <row r="71" spans="1:5">
      <c r="A71" s="1114"/>
      <c r="B71" s="1114"/>
      <c r="E71" s="1114"/>
    </row>
    <row r="72" spans="1:5">
      <c r="A72" s="1114"/>
      <c r="B72" s="1114"/>
      <c r="E72" s="1114"/>
    </row>
    <row r="73" spans="1:5">
      <c r="A73" s="1114"/>
      <c r="B73" s="1114"/>
      <c r="E73" s="1114"/>
    </row>
    <row r="74" spans="1:5">
      <c r="A74" s="1114"/>
      <c r="B74" s="1114"/>
      <c r="E74" s="1114"/>
    </row>
    <row r="75" spans="1:5">
      <c r="A75" s="1114"/>
      <c r="B75" s="1114"/>
      <c r="E75" s="1114"/>
    </row>
    <row r="76" spans="1:5">
      <c r="A76" s="1114"/>
      <c r="B76" s="1114"/>
      <c r="E76" s="1114"/>
    </row>
    <row r="77" spans="1:5">
      <c r="A77" s="1114"/>
      <c r="B77" s="1114"/>
      <c r="E77" s="1114"/>
    </row>
    <row r="78" spans="1:5">
      <c r="A78" s="1114"/>
      <c r="B78" s="1114"/>
      <c r="E78" s="1114"/>
    </row>
    <row r="79" spans="1:5">
      <c r="A79" s="1114"/>
      <c r="B79" s="1114"/>
      <c r="E79" s="1114"/>
    </row>
    <row r="80" spans="1:5">
      <c r="A80" s="1114"/>
      <c r="B80" s="1114"/>
      <c r="E80" s="1114"/>
    </row>
    <row r="81" spans="1:5">
      <c r="A81" s="1114"/>
      <c r="B81" s="1114"/>
      <c r="E81" s="1114"/>
    </row>
    <row r="82" spans="1:5">
      <c r="A82" s="1114"/>
      <c r="B82" s="1114"/>
      <c r="E82" s="1114"/>
    </row>
    <row r="83" spans="1:5">
      <c r="A83" s="1114"/>
      <c r="B83" s="1114"/>
      <c r="E83" s="1114"/>
    </row>
    <row r="84" spans="1:5">
      <c r="A84" s="1114"/>
      <c r="B84" s="1114"/>
      <c r="E84" s="1114"/>
    </row>
    <row r="85" spans="1:5">
      <c r="A85" s="1114"/>
      <c r="B85" s="1114"/>
      <c r="E85" s="1114"/>
    </row>
    <row r="86" spans="1:5">
      <c r="A86" s="1114"/>
      <c r="B86" s="1114"/>
      <c r="E86" s="1114"/>
    </row>
    <row r="87" spans="1:5">
      <c r="A87" s="1114"/>
      <c r="B87" s="1114"/>
      <c r="E87" s="1114"/>
    </row>
    <row r="88" spans="1:5">
      <c r="A88" s="1114"/>
      <c r="B88" s="1114"/>
      <c r="E88" s="1114"/>
    </row>
    <row r="89" spans="1:5">
      <c r="A89" s="1114"/>
      <c r="B89" s="1114"/>
      <c r="E89" s="1114"/>
    </row>
    <row r="90" spans="1:5">
      <c r="A90" s="1114"/>
      <c r="B90" s="1114"/>
      <c r="E90" s="1114"/>
    </row>
    <row r="91" spans="1:5">
      <c r="A91" s="1114"/>
      <c r="B91" s="1114"/>
      <c r="E91" s="1114"/>
    </row>
    <row r="92" spans="1:5">
      <c r="A92" s="1114"/>
      <c r="B92" s="1114"/>
      <c r="E92" s="1114"/>
    </row>
    <row r="93" spans="1:5">
      <c r="A93" s="1114"/>
      <c r="B93" s="1114"/>
      <c r="E93" s="1114"/>
    </row>
    <row r="94" spans="1:5">
      <c r="A94" s="1114"/>
      <c r="B94" s="1114"/>
      <c r="E94" s="1114"/>
    </row>
    <row r="95" spans="1:5">
      <c r="A95" s="1114"/>
      <c r="B95" s="1114"/>
      <c r="E95" s="1114"/>
    </row>
    <row r="96" spans="1:5">
      <c r="A96" s="1114"/>
      <c r="B96" s="1114"/>
      <c r="E96" s="1114"/>
    </row>
    <row r="97" spans="1:5">
      <c r="A97" s="1114"/>
      <c r="B97" s="1114"/>
      <c r="E97" s="1114"/>
    </row>
    <row r="98" spans="1:5">
      <c r="A98" s="1114"/>
      <c r="B98" s="1114"/>
      <c r="E98" s="1114"/>
    </row>
    <row r="99" spans="1:5">
      <c r="A99" s="1114"/>
      <c r="B99" s="1114"/>
      <c r="E99" s="1114"/>
    </row>
    <row r="100" spans="1:5">
      <c r="A100" s="1114"/>
      <c r="B100" s="1114"/>
      <c r="E100" s="1114"/>
    </row>
    <row r="101" spans="1:5">
      <c r="A101" s="1114"/>
      <c r="B101" s="1114"/>
      <c r="E101" s="1114"/>
    </row>
    <row r="102" spans="1:5">
      <c r="A102" s="1114"/>
      <c r="B102" s="1114"/>
      <c r="E102" s="1114"/>
    </row>
    <row r="103" spans="1:5">
      <c r="A103" s="1114"/>
      <c r="B103" s="1114"/>
      <c r="E103" s="1114"/>
    </row>
    <row r="104" spans="1:5">
      <c r="A104" s="1114"/>
      <c r="B104" s="1114"/>
      <c r="E104" s="1114"/>
    </row>
    <row r="105" spans="1:5">
      <c r="A105" s="1114"/>
      <c r="B105" s="1114"/>
      <c r="E105" s="1114"/>
    </row>
    <row r="106" spans="1:5">
      <c r="A106" s="1114"/>
      <c r="B106" s="1114"/>
      <c r="E106" s="1114"/>
    </row>
    <row r="107" spans="1:5">
      <c r="A107" s="1114"/>
      <c r="B107" s="1114"/>
      <c r="E107" s="1114"/>
    </row>
    <row r="108" spans="1:5">
      <c r="A108" s="1114"/>
      <c r="B108" s="1114"/>
      <c r="E108" s="1114"/>
    </row>
    <row r="109" spans="1:5">
      <c r="A109" s="1114"/>
      <c r="B109" s="1114"/>
      <c r="E109" s="1114"/>
    </row>
    <row r="110" spans="1:5">
      <c r="A110" s="1114"/>
      <c r="B110" s="1114"/>
      <c r="E110" s="1114"/>
    </row>
    <row r="111" spans="1:5">
      <c r="A111" s="1114"/>
      <c r="B111" s="1114"/>
      <c r="E111" s="1114"/>
    </row>
    <row r="112" spans="1:5">
      <c r="A112" s="1114"/>
      <c r="B112" s="1114"/>
      <c r="E112" s="1114"/>
    </row>
    <row r="113" spans="1:5">
      <c r="A113" s="1114"/>
      <c r="B113" s="1114"/>
      <c r="E113" s="1114"/>
    </row>
    <row r="114" spans="1:5">
      <c r="A114" s="1114"/>
      <c r="B114" s="1114"/>
      <c r="E114" s="1114"/>
    </row>
    <row r="115" spans="1:5">
      <c r="A115" s="1114"/>
      <c r="B115" s="1114"/>
      <c r="E115" s="1114"/>
    </row>
    <row r="116" spans="1:5">
      <c r="A116" s="1114"/>
      <c r="B116" s="1114"/>
      <c r="E116" s="1114"/>
    </row>
    <row r="117" spans="1:5">
      <c r="A117" s="1114"/>
      <c r="B117" s="1114"/>
      <c r="E117" s="1114"/>
    </row>
    <row r="118" spans="1:5">
      <c r="A118" s="1114"/>
      <c r="B118" s="1114"/>
      <c r="E118" s="1114"/>
    </row>
    <row r="119" spans="1:5">
      <c r="A119" s="1114"/>
      <c r="B119" s="1114"/>
      <c r="E119" s="1114"/>
    </row>
    <row r="120" spans="1:5">
      <c r="A120" s="1114"/>
      <c r="B120" s="1114"/>
      <c r="E120" s="1114"/>
    </row>
    <row r="121" spans="1:5">
      <c r="A121" s="1114"/>
      <c r="B121" s="1114"/>
      <c r="E121" s="1114"/>
    </row>
    <row r="122" spans="1:5">
      <c r="A122" s="1114"/>
      <c r="B122" s="1114"/>
      <c r="E122" s="1114"/>
    </row>
    <row r="123" spans="1:5">
      <c r="A123" s="1114"/>
      <c r="B123" s="1114"/>
      <c r="E123" s="1114"/>
    </row>
    <row r="124" spans="1:5">
      <c r="A124" s="1114"/>
      <c r="B124" s="1114"/>
      <c r="E124" s="1114"/>
    </row>
    <row r="125" spans="1:5">
      <c r="A125" s="1114"/>
      <c r="B125" s="1114"/>
      <c r="E125" s="1114"/>
    </row>
    <row r="126" spans="1:5">
      <c r="A126" s="1114"/>
      <c r="B126" s="1114"/>
      <c r="E126" s="1114"/>
    </row>
    <row r="127" spans="1:5">
      <c r="A127" s="1114"/>
      <c r="B127" s="1114"/>
      <c r="E127" s="1114"/>
    </row>
    <row r="128" spans="1:5">
      <c r="A128" s="1114"/>
      <c r="B128" s="1114"/>
      <c r="E128" s="1114"/>
    </row>
    <row r="129" spans="1:5">
      <c r="A129" s="1114"/>
      <c r="B129" s="1114"/>
      <c r="E129" s="1114"/>
    </row>
    <row r="130" spans="1:5">
      <c r="A130" s="1114"/>
      <c r="B130" s="1114"/>
      <c r="E130" s="1114"/>
    </row>
    <row r="131" spans="1:5">
      <c r="A131" s="1114"/>
      <c r="B131" s="1114"/>
      <c r="E131" s="1114"/>
    </row>
    <row r="132" spans="1:5">
      <c r="A132" s="1114"/>
      <c r="B132" s="1114"/>
      <c r="E132" s="1114"/>
    </row>
    <row r="133" spans="1:5">
      <c r="A133" s="1114"/>
      <c r="B133" s="1114"/>
      <c r="E133" s="1114"/>
    </row>
    <row r="134" spans="1:5">
      <c r="A134" s="1114"/>
      <c r="B134" s="1114"/>
      <c r="E134" s="1114"/>
    </row>
    <row r="135" spans="1:5">
      <c r="A135" s="1114"/>
      <c r="B135" s="1114"/>
      <c r="E135" s="1114"/>
    </row>
    <row r="136" spans="1:5">
      <c r="A136" s="1114"/>
      <c r="B136" s="1114"/>
      <c r="E136" s="1114"/>
    </row>
    <row r="137" spans="1:5">
      <c r="A137" s="1114"/>
      <c r="B137" s="1114"/>
      <c r="E137" s="1114"/>
    </row>
    <row r="138" spans="1:5">
      <c r="A138" s="1114"/>
      <c r="B138" s="1114"/>
      <c r="E138" s="1114"/>
    </row>
    <row r="139" spans="1:5">
      <c r="A139" s="1114"/>
      <c r="B139" s="1114"/>
      <c r="E139" s="1114"/>
    </row>
    <row r="140" spans="1:5">
      <c r="A140" s="1114"/>
      <c r="B140" s="1114"/>
      <c r="E140" s="1114"/>
    </row>
    <row r="141" spans="1:5">
      <c r="A141" s="1114"/>
      <c r="B141" s="1114"/>
      <c r="E141" s="1114"/>
    </row>
    <row r="142" spans="1:5">
      <c r="A142" s="1114"/>
      <c r="B142" s="1114"/>
      <c r="E142" s="1114"/>
    </row>
    <row r="143" spans="1:5">
      <c r="A143" s="1114"/>
      <c r="B143" s="1114"/>
      <c r="E143" s="1114"/>
    </row>
    <row r="144" spans="1:5">
      <c r="A144" s="1114"/>
      <c r="B144" s="1114"/>
      <c r="E144" s="1114"/>
    </row>
    <row r="145" spans="1:5">
      <c r="A145" s="1114"/>
      <c r="B145" s="1114"/>
      <c r="E145" s="1114"/>
    </row>
    <row r="146" spans="1:5">
      <c r="A146" s="1114"/>
      <c r="B146" s="1114"/>
      <c r="E146" s="1114"/>
    </row>
    <row r="147" spans="1:5">
      <c r="A147" s="1114"/>
      <c r="B147" s="1114"/>
      <c r="E147" s="1114"/>
    </row>
    <row r="148" spans="1:5">
      <c r="A148" s="1114"/>
      <c r="B148" s="1114"/>
      <c r="E148" s="1114"/>
    </row>
    <row r="149" spans="1:5">
      <c r="A149" s="1114"/>
      <c r="B149" s="1114"/>
      <c r="E149" s="1114"/>
    </row>
    <row r="150" spans="1:5">
      <c r="A150" s="1114"/>
      <c r="B150" s="1114"/>
      <c r="E150" s="1114"/>
    </row>
    <row r="151" spans="1:5">
      <c r="A151" s="1114"/>
      <c r="B151" s="1114"/>
      <c r="E151" s="1114"/>
    </row>
    <row r="152" spans="1:5">
      <c r="A152" s="1114"/>
      <c r="B152" s="1114"/>
      <c r="E152" s="1114"/>
    </row>
    <row r="153" spans="1:5">
      <c r="A153" s="1114"/>
      <c r="B153" s="1114"/>
      <c r="E153" s="1114"/>
    </row>
    <row r="154" spans="1:5">
      <c r="A154" s="1114"/>
      <c r="B154" s="1114"/>
      <c r="E154" s="1114"/>
    </row>
    <row r="155" spans="1:5">
      <c r="A155" s="1114"/>
      <c r="B155" s="1114"/>
      <c r="E155" s="1114"/>
    </row>
    <row r="156" spans="1:5">
      <c r="A156" s="1114"/>
      <c r="B156" s="1114"/>
      <c r="E156" s="1114"/>
    </row>
    <row r="157" spans="1:5">
      <c r="A157" s="1114"/>
      <c r="B157" s="1114"/>
      <c r="E157" s="1114"/>
    </row>
    <row r="158" spans="1:5">
      <c r="A158" s="1114"/>
      <c r="B158" s="1114"/>
      <c r="E158" s="1114"/>
    </row>
    <row r="159" spans="1:5">
      <c r="A159" s="1114"/>
      <c r="B159" s="1114"/>
      <c r="E159" s="1114"/>
    </row>
    <row r="160" spans="1:5">
      <c r="A160" s="1114"/>
      <c r="B160" s="1114"/>
      <c r="E160" s="1114"/>
    </row>
    <row r="161" spans="1:5">
      <c r="A161" s="1114"/>
      <c r="B161" s="1114"/>
      <c r="E161" s="1114"/>
    </row>
    <row r="162" spans="1:5">
      <c r="A162" s="1114"/>
      <c r="B162" s="1114"/>
      <c r="E162" s="1114"/>
    </row>
    <row r="163" spans="1:5">
      <c r="A163" s="1114"/>
      <c r="B163" s="1114"/>
      <c r="E163" s="1114"/>
    </row>
    <row r="164" spans="1:5">
      <c r="A164" s="1114"/>
      <c r="B164" s="1114"/>
      <c r="E164" s="1114"/>
    </row>
    <row r="165" spans="1:5">
      <c r="A165" s="1114"/>
      <c r="B165" s="1114"/>
      <c r="E165" s="1114"/>
    </row>
    <row r="166" spans="1:5">
      <c r="A166" s="1114"/>
      <c r="B166" s="1114"/>
      <c r="E166" s="1114"/>
    </row>
    <row r="167" spans="1:5">
      <c r="A167" s="1114"/>
      <c r="B167" s="1114"/>
      <c r="E167" s="1114"/>
    </row>
    <row r="168" spans="1:5">
      <c r="A168" s="1114"/>
      <c r="B168" s="1114"/>
      <c r="E168" s="1114"/>
    </row>
    <row r="169" spans="1:5">
      <c r="A169" s="1114"/>
      <c r="B169" s="1114"/>
      <c r="E169" s="1114"/>
    </row>
    <row r="170" spans="1:5">
      <c r="A170" s="1114"/>
      <c r="B170" s="1114"/>
      <c r="E170" s="1114"/>
    </row>
    <row r="171" spans="1:5">
      <c r="A171" s="1114"/>
      <c r="B171" s="1114"/>
      <c r="E171" s="1114"/>
    </row>
    <row r="172" spans="1:5">
      <c r="A172" s="1114"/>
      <c r="B172" s="1114"/>
      <c r="E172" s="1114"/>
    </row>
    <row r="173" spans="1:5">
      <c r="A173" s="1114"/>
      <c r="B173" s="1114"/>
      <c r="E173" s="1114"/>
    </row>
    <row r="174" spans="1:5">
      <c r="A174" s="1114"/>
      <c r="B174" s="1114"/>
      <c r="E174" s="1114"/>
    </row>
    <row r="175" spans="1:5">
      <c r="A175" s="1114"/>
      <c r="B175" s="1114"/>
      <c r="E175" s="1114"/>
    </row>
    <row r="176" spans="1:5">
      <c r="A176" s="1114"/>
      <c r="B176" s="1114"/>
      <c r="E176" s="1114"/>
    </row>
    <row r="177" spans="1:5">
      <c r="A177" s="1114"/>
      <c r="B177" s="1114"/>
      <c r="E177" s="1114"/>
    </row>
    <row r="178" spans="1:5">
      <c r="A178" s="1114"/>
      <c r="B178" s="1114"/>
      <c r="E178" s="1114"/>
    </row>
    <row r="179" spans="1:5">
      <c r="A179" s="1114"/>
      <c r="B179" s="1114"/>
      <c r="E179" s="1114"/>
    </row>
    <row r="180" spans="1:5">
      <c r="A180" s="1114"/>
      <c r="B180" s="1114"/>
      <c r="E180" s="1114"/>
    </row>
    <row r="181" spans="1:5">
      <c r="A181" s="1114"/>
      <c r="B181" s="1114"/>
      <c r="E181" s="1114"/>
    </row>
    <row r="182" spans="1:5">
      <c r="A182" s="1114"/>
      <c r="B182" s="1114"/>
      <c r="E182" s="1114"/>
    </row>
    <row r="183" spans="1:5">
      <c r="A183" s="1114"/>
      <c r="B183" s="1114"/>
      <c r="E183" s="1114"/>
    </row>
    <row r="184" spans="1:5">
      <c r="A184" s="1114"/>
      <c r="B184" s="1114"/>
      <c r="E184" s="1114"/>
    </row>
    <row r="185" spans="1:5">
      <c r="A185" s="1114"/>
      <c r="B185" s="1114"/>
      <c r="E185" s="1114"/>
    </row>
    <row r="186" spans="1:5">
      <c r="A186" s="1114"/>
      <c r="B186" s="1114"/>
      <c r="E186" s="1114"/>
    </row>
    <row r="187" spans="1:5">
      <c r="A187" s="1114"/>
      <c r="B187" s="1114"/>
      <c r="E187" s="1114"/>
    </row>
    <row r="188" spans="1:5">
      <c r="A188" s="1114"/>
      <c r="B188" s="1114"/>
      <c r="E188" s="1114"/>
    </row>
    <row r="189" spans="1:5">
      <c r="A189" s="1114"/>
      <c r="B189" s="1114"/>
      <c r="E189" s="1114"/>
    </row>
    <row r="190" spans="1:5">
      <c r="A190" s="1114"/>
      <c r="B190" s="1114"/>
      <c r="E190" s="1114"/>
    </row>
    <row r="191" spans="1:5">
      <c r="A191" s="1114"/>
      <c r="B191" s="1114"/>
      <c r="E191" s="1114"/>
    </row>
    <row r="192" spans="1:5">
      <c r="A192" s="1114"/>
      <c r="B192" s="1114"/>
      <c r="E192" s="1114"/>
    </row>
    <row r="193" spans="1:5">
      <c r="A193" s="1114"/>
      <c r="B193" s="1114"/>
      <c r="E193" s="1114"/>
    </row>
    <row r="194" spans="1:5">
      <c r="A194" s="1114"/>
      <c r="B194" s="1114"/>
      <c r="E194" s="1114"/>
    </row>
    <row r="195" spans="1:5">
      <c r="A195" s="1114"/>
      <c r="B195" s="1114"/>
      <c r="E195" s="1114"/>
    </row>
    <row r="196" spans="1:5">
      <c r="A196" s="1114"/>
      <c r="B196" s="1114"/>
      <c r="E196" s="1114"/>
    </row>
    <row r="197" spans="1:5">
      <c r="A197" s="1114"/>
      <c r="B197" s="1114"/>
      <c r="E197" s="1114"/>
    </row>
    <row r="198" spans="1:5">
      <c r="A198" s="1114"/>
      <c r="B198" s="1114"/>
      <c r="E198" s="1114"/>
    </row>
    <row r="199" spans="1:5">
      <c r="A199" s="1114"/>
      <c r="B199" s="1114"/>
      <c r="E199" s="1114"/>
    </row>
    <row r="200" spans="1:5">
      <c r="A200" s="1114"/>
      <c r="B200" s="1114"/>
      <c r="E200" s="1114"/>
    </row>
    <row r="201" spans="1:5">
      <c r="A201" s="1114"/>
      <c r="B201" s="1114"/>
      <c r="E201" s="1114"/>
    </row>
    <row r="202" spans="1:5">
      <c r="A202" s="1114"/>
      <c r="B202" s="1114"/>
      <c r="E202" s="1114"/>
    </row>
    <row r="203" spans="1:5">
      <c r="A203" s="1114"/>
      <c r="B203" s="1114"/>
      <c r="E203" s="1114"/>
    </row>
    <row r="204" spans="1:5">
      <c r="A204" s="1114"/>
      <c r="B204" s="1114"/>
      <c r="E204" s="1114"/>
    </row>
    <row r="205" spans="1:5">
      <c r="A205" s="1114"/>
      <c r="B205" s="1114"/>
      <c r="E205" s="1114"/>
    </row>
    <row r="206" spans="1:5">
      <c r="A206" s="1114"/>
      <c r="B206" s="1114"/>
      <c r="E206" s="1114"/>
    </row>
    <row r="207" spans="1:5">
      <c r="A207" s="1114"/>
      <c r="B207" s="1114"/>
      <c r="E207" s="1114"/>
    </row>
    <row r="208" spans="1:5">
      <c r="A208" s="1114"/>
      <c r="B208" s="1114"/>
      <c r="E208" s="1114"/>
    </row>
    <row r="209" spans="1:5">
      <c r="A209" s="1114"/>
      <c r="B209" s="1114"/>
      <c r="E209" s="1114"/>
    </row>
    <row r="210" spans="1:5">
      <c r="A210" s="1114"/>
      <c r="B210" s="1114"/>
      <c r="E210" s="1114"/>
    </row>
    <row r="211" spans="1:5">
      <c r="A211" s="1114"/>
      <c r="B211" s="1114"/>
      <c r="E211" s="1114"/>
    </row>
    <row r="212" spans="1:5">
      <c r="A212" s="1114"/>
      <c r="B212" s="1114"/>
      <c r="E212" s="1114"/>
    </row>
    <row r="213" spans="1:5">
      <c r="A213" s="1114"/>
      <c r="B213" s="1114"/>
      <c r="E213" s="1114"/>
    </row>
    <row r="214" spans="1:5">
      <c r="A214" s="1114"/>
      <c r="B214" s="1114"/>
      <c r="E214" s="1114"/>
    </row>
    <row r="215" spans="1:5">
      <c r="A215" s="1114"/>
      <c r="B215" s="1114"/>
      <c r="E215" s="1114"/>
    </row>
    <row r="216" spans="1:5">
      <c r="A216" s="1114"/>
      <c r="B216" s="1114"/>
      <c r="E216" s="1114"/>
    </row>
    <row r="217" spans="1:5">
      <c r="A217" s="1114"/>
      <c r="B217" s="1114"/>
      <c r="E217" s="1114"/>
    </row>
    <row r="218" spans="1:5">
      <c r="A218" s="1114"/>
      <c r="B218" s="1114"/>
      <c r="E218" s="1114"/>
    </row>
    <row r="219" spans="1:5">
      <c r="A219" s="1114"/>
      <c r="B219" s="1114"/>
      <c r="E219" s="1114"/>
    </row>
    <row r="220" spans="1:5">
      <c r="A220" s="1114"/>
      <c r="B220" s="1114"/>
      <c r="E220" s="1114"/>
    </row>
    <row r="221" spans="1:5">
      <c r="A221" s="1114"/>
      <c r="B221" s="1114"/>
      <c r="E221" s="1114"/>
    </row>
    <row r="222" spans="1:5">
      <c r="A222" s="1114"/>
      <c r="B222" s="1114"/>
      <c r="E222" s="1114"/>
    </row>
    <row r="223" spans="1:5">
      <c r="A223" s="1114"/>
      <c r="B223" s="1114"/>
      <c r="E223" s="1114"/>
    </row>
    <row r="224" spans="1:5">
      <c r="A224" s="1114"/>
      <c r="B224" s="1114"/>
      <c r="E224" s="1114"/>
    </row>
    <row r="225" spans="1:5">
      <c r="A225" s="1114"/>
      <c r="B225" s="1114"/>
      <c r="E225" s="1114"/>
    </row>
    <row r="226" spans="1:5">
      <c r="A226" s="1114"/>
      <c r="B226" s="1114"/>
      <c r="E226" s="1114"/>
    </row>
    <row r="227" spans="1:5">
      <c r="A227" s="1114"/>
      <c r="B227" s="1114"/>
      <c r="E227" s="1114"/>
    </row>
    <row r="228" spans="1:5">
      <c r="A228" s="1114"/>
      <c r="B228" s="1114"/>
      <c r="E228" s="1114"/>
    </row>
    <row r="229" spans="1:5">
      <c r="A229" s="1114"/>
      <c r="B229" s="1114"/>
      <c r="E229" s="1114"/>
    </row>
    <row r="230" spans="1:5">
      <c r="A230" s="1114"/>
      <c r="B230" s="1114"/>
      <c r="E230" s="1114"/>
    </row>
    <row r="231" spans="1:5">
      <c r="A231" s="1114"/>
      <c r="B231" s="1114"/>
      <c r="E231" s="1114"/>
    </row>
    <row r="232" spans="1:5">
      <c r="A232" s="1114"/>
      <c r="B232" s="1114"/>
      <c r="E232" s="1114"/>
    </row>
    <row r="233" spans="1:5">
      <c r="A233" s="1114"/>
      <c r="B233" s="1114"/>
      <c r="E233" s="1114"/>
    </row>
    <row r="234" spans="1:5">
      <c r="A234" s="1114"/>
      <c r="B234" s="1114"/>
      <c r="E234" s="1114"/>
    </row>
    <row r="235" spans="1:5">
      <c r="A235" s="1114"/>
      <c r="B235" s="1114"/>
      <c r="E235" s="1114"/>
    </row>
    <row r="236" spans="1:5">
      <c r="A236" s="1114"/>
      <c r="B236" s="1114"/>
      <c r="E236" s="1114"/>
    </row>
    <row r="237" spans="1:5">
      <c r="A237" s="1114"/>
      <c r="B237" s="1114"/>
      <c r="E237" s="1114"/>
    </row>
    <row r="238" spans="1:5">
      <c r="A238" s="1114"/>
      <c r="B238" s="1114"/>
      <c r="E238" s="1114"/>
    </row>
    <row r="239" spans="1:5">
      <c r="A239" s="1114"/>
      <c r="B239" s="1114"/>
      <c r="E239" s="1114"/>
    </row>
    <row r="240" spans="1:5">
      <c r="A240" s="1114"/>
      <c r="B240" s="1114"/>
      <c r="E240" s="1114"/>
    </row>
    <row r="241" spans="1:5">
      <c r="A241" s="1114"/>
      <c r="B241" s="1114"/>
      <c r="E241" s="1114"/>
    </row>
    <row r="242" spans="1:5">
      <c r="A242" s="1114"/>
      <c r="B242" s="1114"/>
      <c r="E242" s="1114"/>
    </row>
    <row r="243" spans="1:5">
      <c r="A243" s="1114"/>
      <c r="B243" s="1114"/>
      <c r="E243" s="1114"/>
    </row>
    <row r="244" spans="1:5">
      <c r="A244" s="1114"/>
      <c r="B244" s="1114"/>
      <c r="E244" s="1114"/>
    </row>
    <row r="245" spans="1:5">
      <c r="A245" s="1114"/>
      <c r="B245" s="1114"/>
      <c r="E245" s="1114"/>
    </row>
    <row r="246" spans="1:5">
      <c r="A246" s="1114"/>
      <c r="B246" s="1114"/>
      <c r="E246" s="1114"/>
    </row>
    <row r="247" spans="1:5">
      <c r="A247" s="1114"/>
      <c r="B247" s="1114"/>
      <c r="E247" s="1114"/>
    </row>
    <row r="248" spans="1:5">
      <c r="A248" s="1114"/>
      <c r="B248" s="1114"/>
      <c r="E248" s="1114"/>
    </row>
    <row r="249" spans="1:5">
      <c r="A249" s="1114"/>
      <c r="B249" s="1114"/>
      <c r="E249" s="1114"/>
    </row>
    <row r="250" spans="1:5">
      <c r="A250" s="1114"/>
      <c r="B250" s="1114"/>
      <c r="E250" s="1114"/>
    </row>
    <row r="251" spans="1:5">
      <c r="A251" s="1114"/>
      <c r="B251" s="1114"/>
      <c r="E251" s="1114"/>
    </row>
    <row r="252" spans="1:5">
      <c r="A252" s="1114"/>
      <c r="B252" s="1114"/>
      <c r="E252" s="1114"/>
    </row>
    <row r="253" spans="1:5">
      <c r="A253" s="1114"/>
      <c r="B253" s="1114"/>
      <c r="E253" s="1114"/>
    </row>
    <row r="254" spans="1:5">
      <c r="A254" s="1114"/>
      <c r="B254" s="1114"/>
      <c r="E254" s="1114"/>
    </row>
    <row r="255" spans="1:5">
      <c r="A255" s="1114"/>
      <c r="B255" s="1114"/>
      <c r="E255" s="1114"/>
    </row>
    <row r="256" spans="1:5">
      <c r="A256" s="1114"/>
      <c r="B256" s="1114"/>
      <c r="E256" s="1114"/>
    </row>
    <row r="257" spans="1:5">
      <c r="A257" s="1114"/>
      <c r="B257" s="1114"/>
      <c r="E257" s="1114"/>
    </row>
    <row r="258" spans="1:5">
      <c r="A258" s="1114"/>
      <c r="B258" s="1114"/>
      <c r="E258" s="1114"/>
    </row>
    <row r="259" spans="1:5">
      <c r="A259" s="1114"/>
      <c r="B259" s="1114"/>
      <c r="E259" s="1114"/>
    </row>
    <row r="260" spans="1:5">
      <c r="A260" s="1114"/>
      <c r="B260" s="1114"/>
      <c r="E260" s="1114"/>
    </row>
    <row r="261" spans="1:5">
      <c r="A261" s="1114"/>
      <c r="B261" s="1114"/>
      <c r="E261" s="1114"/>
    </row>
    <row r="262" spans="1:5">
      <c r="A262" s="1114"/>
      <c r="B262" s="1114"/>
      <c r="E262" s="1114"/>
    </row>
    <row r="263" spans="1:5">
      <c r="A263" s="1114"/>
      <c r="B263" s="1114"/>
      <c r="E263" s="1114"/>
    </row>
    <row r="264" spans="1:5">
      <c r="A264" s="1114"/>
      <c r="B264" s="1114"/>
      <c r="E264" s="1114"/>
    </row>
    <row r="265" spans="1:5">
      <c r="A265" s="1114"/>
      <c r="B265" s="1114"/>
      <c r="E265" s="1114"/>
    </row>
    <row r="266" spans="1:5">
      <c r="A266" s="1114"/>
      <c r="B266" s="1114"/>
      <c r="E266" s="1114"/>
    </row>
    <row r="267" spans="1:5">
      <c r="A267" s="1114"/>
      <c r="B267" s="1114"/>
      <c r="E267" s="1114"/>
    </row>
    <row r="268" spans="1:5">
      <c r="A268" s="1114"/>
      <c r="B268" s="1114"/>
      <c r="E268" s="1114"/>
    </row>
    <row r="269" spans="1:5">
      <c r="A269" s="1114"/>
      <c r="B269" s="1114"/>
      <c r="E269" s="1114"/>
    </row>
    <row r="270" spans="1:5">
      <c r="A270" s="1114"/>
      <c r="B270" s="1114"/>
      <c r="E270" s="1114"/>
    </row>
    <row r="271" spans="1:5">
      <c r="A271" s="1114"/>
      <c r="B271" s="1114"/>
      <c r="E271" s="1114"/>
    </row>
    <row r="272" spans="1:5">
      <c r="A272" s="1114"/>
      <c r="B272" s="1114"/>
      <c r="E272" s="1114"/>
    </row>
    <row r="273" spans="1:5">
      <c r="A273" s="1114"/>
      <c r="B273" s="1114"/>
      <c r="E273" s="1114"/>
    </row>
    <row r="274" spans="1:5">
      <c r="A274" s="1114"/>
      <c r="B274" s="1114"/>
      <c r="E274" s="1114"/>
    </row>
    <row r="275" spans="1:5">
      <c r="A275" s="1114"/>
      <c r="B275" s="1114"/>
      <c r="E275" s="1114"/>
    </row>
    <row r="276" spans="1:5">
      <c r="A276" s="1114"/>
      <c r="B276" s="1114"/>
      <c r="E276" s="1114"/>
    </row>
    <row r="277" spans="1:5">
      <c r="A277" s="1114"/>
      <c r="B277" s="1114"/>
      <c r="E277" s="1114"/>
    </row>
    <row r="278" spans="1:5">
      <c r="A278" s="1114"/>
      <c r="B278" s="1114"/>
      <c r="E278" s="1114"/>
    </row>
    <row r="279" spans="1:5">
      <c r="A279" s="1114"/>
      <c r="B279" s="1114"/>
      <c r="E279" s="1114"/>
    </row>
    <row r="280" spans="1:5">
      <c r="A280" s="1114"/>
      <c r="B280" s="1114"/>
      <c r="E280" s="1114"/>
    </row>
    <row r="281" spans="1:5">
      <c r="A281" s="1114"/>
      <c r="B281" s="1114"/>
      <c r="E281" s="1114"/>
    </row>
    <row r="282" spans="1:5">
      <c r="A282" s="1114"/>
      <c r="B282" s="1114"/>
      <c r="E282" s="1114"/>
    </row>
    <row r="283" spans="1:5">
      <c r="A283" s="1114"/>
      <c r="B283" s="1114"/>
      <c r="E283" s="1114"/>
    </row>
    <row r="284" spans="1:5">
      <c r="A284" s="1114"/>
      <c r="B284" s="1114"/>
      <c r="E284" s="1114"/>
    </row>
    <row r="285" spans="1:5">
      <c r="A285" s="1114"/>
      <c r="B285" s="1114"/>
      <c r="E285" s="1114"/>
    </row>
    <row r="286" spans="1:5">
      <c r="A286" s="1114"/>
      <c r="B286" s="1114"/>
      <c r="E286" s="1114"/>
    </row>
    <row r="287" spans="1:5">
      <c r="A287" s="1114"/>
      <c r="B287" s="1114"/>
      <c r="E287" s="1114"/>
    </row>
    <row r="288" spans="1:5">
      <c r="A288" s="1114"/>
      <c r="B288" s="1114"/>
      <c r="E288" s="1114"/>
    </row>
    <row r="289" spans="1:5">
      <c r="A289" s="1114"/>
      <c r="B289" s="1114"/>
      <c r="E289" s="1114"/>
    </row>
    <row r="290" spans="1:5">
      <c r="A290" s="1114"/>
      <c r="B290" s="1114"/>
      <c r="E290" s="1114"/>
    </row>
    <row r="291" spans="1:5">
      <c r="A291" s="1114"/>
      <c r="B291" s="1114"/>
      <c r="E291" s="1114"/>
    </row>
    <row r="292" spans="1:5">
      <c r="A292" s="1114"/>
      <c r="B292" s="1114"/>
      <c r="E292" s="1114"/>
    </row>
    <row r="293" spans="1:5">
      <c r="A293" s="1114"/>
      <c r="B293" s="1114"/>
      <c r="E293" s="1114"/>
    </row>
    <row r="294" spans="1:5">
      <c r="A294" s="1114"/>
      <c r="B294" s="1114"/>
      <c r="E294" s="1114"/>
    </row>
    <row r="295" spans="1:5">
      <c r="A295" s="1114"/>
      <c r="B295" s="1114"/>
      <c r="E295" s="1114"/>
    </row>
    <row r="296" spans="1:5">
      <c r="A296" s="1114"/>
      <c r="B296" s="1114"/>
      <c r="E296" s="1114"/>
    </row>
    <row r="297" spans="1:5">
      <c r="A297" s="1114"/>
      <c r="B297" s="1114"/>
      <c r="E297" s="1114"/>
    </row>
    <row r="298" spans="1:5">
      <c r="A298" s="1114"/>
      <c r="B298" s="1114"/>
      <c r="E298" s="1114"/>
    </row>
    <row r="299" spans="1:5">
      <c r="A299" s="1114"/>
      <c r="B299" s="1114"/>
      <c r="E299" s="1114"/>
    </row>
    <row r="300" spans="1:5">
      <c r="A300" s="1114"/>
      <c r="B300" s="1114"/>
      <c r="E300" s="1114"/>
    </row>
    <row r="301" spans="1:5">
      <c r="A301" s="1114"/>
      <c r="B301" s="1114"/>
      <c r="E301" s="1114"/>
    </row>
    <row r="302" spans="1:5">
      <c r="A302" s="1114"/>
      <c r="B302" s="1114"/>
      <c r="E302" s="1114"/>
    </row>
    <row r="303" spans="1:5">
      <c r="A303" s="1114"/>
      <c r="B303" s="1114"/>
      <c r="E303" s="1114"/>
    </row>
    <row r="304" spans="1:5">
      <c r="A304" s="1114"/>
      <c r="B304" s="1114"/>
      <c r="E304" s="1114"/>
    </row>
    <row r="305" spans="1:5">
      <c r="A305" s="1114"/>
      <c r="B305" s="1114"/>
      <c r="E305" s="1114"/>
    </row>
    <row r="306" spans="1:5">
      <c r="A306" s="1114"/>
      <c r="B306" s="1114"/>
      <c r="E306" s="1114"/>
    </row>
    <row r="307" spans="1:5">
      <c r="A307" s="1114"/>
      <c r="B307" s="1114"/>
      <c r="E307" s="1114"/>
    </row>
    <row r="308" spans="1:5">
      <c r="A308" s="1114"/>
      <c r="B308" s="1114"/>
      <c r="E308" s="1114"/>
    </row>
    <row r="309" spans="1:5">
      <c r="A309" s="1114"/>
      <c r="B309" s="1114"/>
      <c r="E309" s="1114"/>
    </row>
    <row r="310" spans="1:5">
      <c r="A310" s="1114"/>
      <c r="B310" s="1114"/>
      <c r="E310" s="1114"/>
    </row>
    <row r="311" spans="1:5">
      <c r="A311" s="1114"/>
      <c r="B311" s="1114"/>
      <c r="E311" s="1114"/>
    </row>
    <row r="312" spans="1:5">
      <c r="A312" s="1114"/>
      <c r="B312" s="1114"/>
      <c r="E312" s="1114"/>
    </row>
    <row r="313" spans="1:5">
      <c r="A313" s="1114"/>
      <c r="B313" s="1114"/>
      <c r="E313" s="1114"/>
    </row>
    <row r="314" spans="1:5">
      <c r="A314" s="1114"/>
      <c r="B314" s="1114"/>
      <c r="E314" s="1114"/>
    </row>
    <row r="315" spans="1:5">
      <c r="A315" s="1114"/>
      <c r="B315" s="1114"/>
      <c r="E315" s="1114"/>
    </row>
    <row r="316" spans="1:5">
      <c r="A316" s="1114"/>
      <c r="B316" s="1114"/>
      <c r="E316" s="1114"/>
    </row>
    <row r="317" spans="1:5">
      <c r="A317" s="1114"/>
      <c r="B317" s="1114"/>
      <c r="E317" s="1114"/>
    </row>
    <row r="318" spans="1:5">
      <c r="A318" s="1114"/>
      <c r="B318" s="1114"/>
      <c r="E318" s="1114"/>
    </row>
    <row r="319" spans="1:5">
      <c r="A319" s="1114"/>
      <c r="B319" s="1114"/>
      <c r="E319" s="1114"/>
    </row>
    <row r="320" spans="1:5">
      <c r="A320" s="1114"/>
      <c r="B320" s="1114"/>
      <c r="E320" s="1114"/>
    </row>
    <row r="321" spans="1:5">
      <c r="A321" s="1114"/>
      <c r="B321" s="1114"/>
      <c r="E321" s="1114"/>
    </row>
    <row r="322" spans="1:5">
      <c r="A322" s="1114"/>
      <c r="B322" s="1114"/>
      <c r="E322" s="1114"/>
    </row>
    <row r="323" spans="1:5">
      <c r="A323" s="1114"/>
      <c r="B323" s="1114"/>
      <c r="E323" s="1114"/>
    </row>
    <row r="324" spans="1:5">
      <c r="A324" s="1114"/>
      <c r="B324" s="1114"/>
      <c r="E324" s="1114"/>
    </row>
    <row r="325" spans="1:5">
      <c r="A325" s="1114"/>
      <c r="B325" s="1114"/>
      <c r="E325" s="1114"/>
    </row>
    <row r="326" spans="1:5">
      <c r="A326" s="1114"/>
      <c r="B326" s="1114"/>
      <c r="E326" s="1114"/>
    </row>
    <row r="327" spans="1:5">
      <c r="A327" s="1114"/>
      <c r="B327" s="1114"/>
      <c r="E327" s="1114"/>
    </row>
    <row r="328" spans="1:5">
      <c r="A328" s="1114"/>
      <c r="B328" s="1114"/>
      <c r="E328" s="1114"/>
    </row>
    <row r="329" spans="1:5">
      <c r="A329" s="1114"/>
      <c r="B329" s="1114"/>
      <c r="E329" s="1114"/>
    </row>
    <row r="330" spans="1:5">
      <c r="A330" s="1114"/>
      <c r="B330" s="1114"/>
      <c r="E330" s="1114"/>
    </row>
    <row r="331" spans="1:5">
      <c r="A331" s="1114"/>
      <c r="B331" s="1114"/>
      <c r="E331" s="1114"/>
    </row>
    <row r="332" spans="1:5">
      <c r="A332" s="1114"/>
      <c r="B332" s="1114"/>
      <c r="E332" s="1114"/>
    </row>
    <row r="333" spans="1:5">
      <c r="A333" s="1114"/>
      <c r="B333" s="1114"/>
      <c r="E333" s="1114"/>
    </row>
    <row r="334" spans="1:5">
      <c r="A334" s="1114"/>
      <c r="B334" s="1114"/>
      <c r="E334" s="1114"/>
    </row>
    <row r="335" spans="1:5">
      <c r="A335" s="1114"/>
      <c r="B335" s="1114"/>
      <c r="E335" s="1114"/>
    </row>
    <row r="336" spans="1:5">
      <c r="A336" s="1114"/>
      <c r="B336" s="1114"/>
      <c r="E336" s="1114"/>
    </row>
    <row r="337" spans="1:5">
      <c r="A337" s="1114"/>
      <c r="B337" s="1114"/>
      <c r="E337" s="1114"/>
    </row>
    <row r="338" spans="1:5">
      <c r="A338" s="1114"/>
      <c r="B338" s="1114"/>
      <c r="E338" s="1114"/>
    </row>
    <row r="339" spans="1:5">
      <c r="A339" s="1114"/>
      <c r="B339" s="1114"/>
      <c r="E339" s="1114"/>
    </row>
    <row r="340" spans="1:5">
      <c r="A340" s="1114"/>
      <c r="B340" s="1114"/>
      <c r="E340" s="1114"/>
    </row>
    <row r="341" spans="1:5">
      <c r="A341" s="1114"/>
      <c r="B341" s="1114"/>
      <c r="E341" s="1114"/>
    </row>
    <row r="342" spans="1:5">
      <c r="A342" s="1114"/>
      <c r="B342" s="1114"/>
      <c r="E342" s="1114"/>
    </row>
    <row r="343" spans="1:5">
      <c r="A343" s="1114"/>
      <c r="B343" s="1114"/>
      <c r="E343" s="1114"/>
    </row>
    <row r="344" spans="1:5">
      <c r="A344" s="1114"/>
      <c r="B344" s="1114"/>
      <c r="E344" s="1114"/>
    </row>
    <row r="345" spans="1:5">
      <c r="A345" s="1114"/>
      <c r="B345" s="1114"/>
      <c r="E345" s="1114"/>
    </row>
    <row r="346" spans="1:5">
      <c r="A346" s="1114"/>
      <c r="B346" s="1114"/>
      <c r="E346" s="1114"/>
    </row>
    <row r="347" spans="1:5">
      <c r="A347" s="1114"/>
      <c r="B347" s="1114"/>
      <c r="E347" s="1114"/>
    </row>
    <row r="348" spans="1:5">
      <c r="A348" s="1114"/>
      <c r="B348" s="1114"/>
      <c r="E348" s="1114"/>
    </row>
    <row r="349" spans="1:5">
      <c r="A349" s="1114"/>
      <c r="B349" s="1114"/>
      <c r="E349" s="1114"/>
    </row>
    <row r="350" spans="1:5">
      <c r="A350" s="1114"/>
      <c r="B350" s="1114"/>
      <c r="E350" s="1114"/>
    </row>
    <row r="351" spans="1:5">
      <c r="A351" s="1114"/>
      <c r="B351" s="1114"/>
      <c r="E351" s="1114"/>
    </row>
    <row r="352" spans="1:5">
      <c r="A352" s="1114"/>
      <c r="B352" s="1114"/>
      <c r="E352" s="1114"/>
    </row>
    <row r="353" spans="1:5">
      <c r="A353" s="1114"/>
      <c r="B353" s="1114"/>
      <c r="E353" s="1114"/>
    </row>
    <row r="354" spans="1:5">
      <c r="A354" s="1114"/>
      <c r="B354" s="1114"/>
      <c r="E354" s="1114"/>
    </row>
    <row r="355" spans="1:5">
      <c r="A355" s="1114"/>
      <c r="B355" s="1114"/>
      <c r="E355" s="1114"/>
    </row>
    <row r="356" spans="1:5">
      <c r="A356" s="1114"/>
      <c r="B356" s="1114"/>
      <c r="E356" s="1114"/>
    </row>
    <row r="357" spans="1:5">
      <c r="A357" s="1114"/>
      <c r="B357" s="1114"/>
      <c r="E357" s="1114"/>
    </row>
    <row r="358" spans="1:5">
      <c r="A358" s="1114"/>
      <c r="B358" s="1114"/>
      <c r="E358" s="1114"/>
    </row>
    <row r="359" spans="1:5">
      <c r="A359" s="1114"/>
      <c r="B359" s="1114"/>
      <c r="E359" s="1114"/>
    </row>
    <row r="360" spans="1:5">
      <c r="A360" s="1114"/>
      <c r="B360" s="1114"/>
      <c r="E360" s="1114"/>
    </row>
    <row r="361" spans="1:5">
      <c r="A361" s="1114"/>
      <c r="B361" s="1114"/>
      <c r="E361" s="1114"/>
    </row>
    <row r="362" spans="1:5">
      <c r="A362" s="1114"/>
      <c r="B362" s="1114"/>
      <c r="E362" s="1114"/>
    </row>
    <row r="363" spans="1:5">
      <c r="A363" s="1114"/>
      <c r="B363" s="1114"/>
      <c r="E363" s="1114"/>
    </row>
    <row r="364" spans="1:5">
      <c r="A364" s="1114"/>
      <c r="B364" s="1114"/>
      <c r="E364" s="1114"/>
    </row>
    <row r="365" spans="1:5">
      <c r="A365" s="1114"/>
      <c r="B365" s="1114"/>
      <c r="E365" s="1114"/>
    </row>
    <row r="366" spans="1:5">
      <c r="A366" s="1114"/>
      <c r="B366" s="1114"/>
      <c r="E366" s="1114"/>
    </row>
    <row r="367" spans="1:5">
      <c r="A367" s="1114"/>
      <c r="B367" s="1114"/>
      <c r="E367" s="1114"/>
    </row>
    <row r="368" spans="1:5">
      <c r="A368" s="1114"/>
      <c r="B368" s="1114"/>
      <c r="E368" s="1114"/>
    </row>
    <row r="369" spans="1:5">
      <c r="A369" s="1114"/>
      <c r="B369" s="1114"/>
      <c r="E369" s="1114"/>
    </row>
    <row r="370" spans="1:5">
      <c r="A370" s="1114"/>
      <c r="B370" s="1114"/>
      <c r="E370" s="1114"/>
    </row>
    <row r="371" spans="1:5">
      <c r="A371" s="1114"/>
      <c r="B371" s="1114"/>
      <c r="E371" s="1114"/>
    </row>
    <row r="372" spans="1:5">
      <c r="A372" s="1114"/>
      <c r="B372" s="1114"/>
      <c r="E372" s="1114"/>
    </row>
    <row r="373" spans="1:5">
      <c r="A373" s="1114"/>
      <c r="B373" s="1114"/>
      <c r="E373" s="1114"/>
    </row>
    <row r="374" spans="1:5">
      <c r="A374" s="1114"/>
      <c r="B374" s="1114"/>
      <c r="E374" s="1114"/>
    </row>
    <row r="375" spans="1:5">
      <c r="A375" s="1114"/>
      <c r="B375" s="1114"/>
      <c r="E375" s="1114"/>
    </row>
    <row r="376" spans="1:5">
      <c r="A376" s="1114"/>
      <c r="B376" s="1114"/>
      <c r="E376" s="1114"/>
    </row>
    <row r="377" spans="1:5">
      <c r="A377" s="1114"/>
      <c r="B377" s="1114"/>
      <c r="E377" s="1114"/>
    </row>
    <row r="378" spans="1:5">
      <c r="A378" s="1114"/>
      <c r="B378" s="1114"/>
      <c r="E378" s="1114"/>
    </row>
    <row r="379" spans="1:5">
      <c r="A379" s="1114"/>
      <c r="B379" s="1114"/>
      <c r="E379" s="1114"/>
    </row>
    <row r="380" spans="1:5">
      <c r="A380" s="1114"/>
      <c r="B380" s="1114"/>
      <c r="E380" s="1114"/>
    </row>
    <row r="381" spans="1:5">
      <c r="A381" s="1114"/>
      <c r="B381" s="1114"/>
      <c r="E381" s="1114"/>
    </row>
    <row r="382" spans="1:5">
      <c r="A382" s="1114"/>
      <c r="B382" s="1114"/>
      <c r="E382" s="1114"/>
    </row>
    <row r="383" spans="1:5">
      <c r="A383" s="1114"/>
      <c r="B383" s="1114"/>
      <c r="E383" s="1114"/>
    </row>
    <row r="384" spans="1:5">
      <c r="A384" s="1114"/>
      <c r="B384" s="1114"/>
      <c r="E384" s="1114"/>
    </row>
    <row r="385" spans="1:5">
      <c r="A385" s="1114"/>
      <c r="B385" s="1114"/>
      <c r="E385" s="1114"/>
    </row>
    <row r="386" spans="1:5">
      <c r="A386" s="1114"/>
      <c r="B386" s="1114"/>
      <c r="E386" s="1114"/>
    </row>
    <row r="387" spans="1:5">
      <c r="A387" s="1114"/>
      <c r="B387" s="1114"/>
      <c r="E387" s="1114"/>
    </row>
    <row r="388" spans="1:5">
      <c r="A388" s="1114"/>
      <c r="B388" s="1114"/>
      <c r="E388" s="1114"/>
    </row>
    <row r="389" spans="1:5">
      <c r="A389" s="1114"/>
      <c r="B389" s="1114"/>
      <c r="E389" s="1114"/>
    </row>
    <row r="390" spans="1:5">
      <c r="A390" s="1114"/>
      <c r="B390" s="1114"/>
      <c r="E390" s="1114"/>
    </row>
    <row r="391" spans="1:5">
      <c r="A391" s="1114"/>
      <c r="B391" s="1114"/>
      <c r="E391" s="1114"/>
    </row>
    <row r="392" spans="1:5">
      <c r="A392" s="1114"/>
      <c r="B392" s="1114"/>
      <c r="E392" s="1114"/>
    </row>
    <row r="393" spans="1:5">
      <c r="A393" s="1114"/>
      <c r="B393" s="1114"/>
      <c r="E393" s="1114"/>
    </row>
    <row r="394" spans="1:5">
      <c r="A394" s="1114"/>
      <c r="B394" s="1114"/>
      <c r="E394" s="1114"/>
    </row>
    <row r="395" spans="1:5">
      <c r="A395" s="1114"/>
      <c r="B395" s="1114"/>
      <c r="E395" s="1114"/>
    </row>
    <row r="396" spans="1:5">
      <c r="A396" s="1114"/>
      <c r="B396" s="1114"/>
      <c r="E396" s="1114"/>
    </row>
    <row r="397" spans="1:5">
      <c r="A397" s="1114"/>
      <c r="B397" s="1114"/>
      <c r="E397" s="1114"/>
    </row>
    <row r="398" spans="1:5">
      <c r="A398" s="1114"/>
      <c r="B398" s="1114"/>
      <c r="E398" s="1114"/>
    </row>
    <row r="399" spans="1:5">
      <c r="A399" s="1114"/>
      <c r="B399" s="1114"/>
      <c r="E399" s="1114"/>
    </row>
    <row r="400" spans="1:5">
      <c r="A400" s="1114"/>
      <c r="B400" s="1114"/>
      <c r="E400" s="1114"/>
    </row>
    <row r="401" spans="1:5">
      <c r="A401" s="1114"/>
      <c r="B401" s="1114"/>
      <c r="E401" s="1114"/>
    </row>
    <row r="402" spans="1:5">
      <c r="A402" s="1114"/>
      <c r="B402" s="1114"/>
      <c r="E402" s="1114"/>
    </row>
    <row r="403" spans="1:5">
      <c r="A403" s="1114"/>
      <c r="B403" s="1114"/>
      <c r="E403" s="1114"/>
    </row>
    <row r="404" spans="1:5">
      <c r="A404" s="1114"/>
      <c r="B404" s="1114"/>
      <c r="E404" s="1114"/>
    </row>
    <row r="405" spans="1:5">
      <c r="A405" s="1114"/>
      <c r="B405" s="1114"/>
      <c r="E405" s="1114"/>
    </row>
    <row r="406" spans="1:5">
      <c r="A406" s="1114"/>
      <c r="B406" s="1114"/>
      <c r="E406" s="1114"/>
    </row>
    <row r="407" spans="1:5">
      <c r="A407" s="1114"/>
      <c r="B407" s="1114"/>
      <c r="E407" s="1114"/>
    </row>
    <row r="408" spans="1:5">
      <c r="A408" s="1114"/>
      <c r="B408" s="1114"/>
      <c r="E408" s="1114"/>
    </row>
    <row r="409" spans="1:5">
      <c r="A409" s="1114"/>
      <c r="B409" s="1114"/>
      <c r="E409" s="1114"/>
    </row>
    <row r="410" spans="1:5">
      <c r="A410" s="1114"/>
      <c r="B410" s="1114"/>
      <c r="E410" s="1114"/>
    </row>
    <row r="411" spans="1:5">
      <c r="A411" s="1114"/>
      <c r="B411" s="1114"/>
      <c r="E411" s="1114"/>
    </row>
    <row r="412" spans="1:5">
      <c r="A412" s="1114"/>
      <c r="B412" s="1114"/>
      <c r="E412" s="1114"/>
    </row>
    <row r="413" spans="1:5">
      <c r="A413" s="1114"/>
      <c r="B413" s="1114"/>
      <c r="E413" s="1114"/>
    </row>
    <row r="414" spans="1:5">
      <c r="A414" s="1114"/>
      <c r="B414" s="1114"/>
      <c r="E414" s="1114"/>
    </row>
    <row r="415" spans="1:5">
      <c r="A415" s="1114"/>
      <c r="B415" s="1114"/>
      <c r="E415" s="1114"/>
    </row>
    <row r="416" spans="1:5">
      <c r="A416" s="1114"/>
      <c r="B416" s="1114"/>
      <c r="E416" s="1114"/>
    </row>
    <row r="417" spans="1:5">
      <c r="A417" s="1114"/>
      <c r="B417" s="1114"/>
      <c r="E417" s="1114"/>
    </row>
    <row r="418" spans="1:5">
      <c r="A418" s="1114"/>
      <c r="B418" s="1114"/>
      <c r="E418" s="1114"/>
    </row>
    <row r="419" spans="1:5">
      <c r="A419" s="1114"/>
      <c r="B419" s="1114"/>
      <c r="E419" s="1114"/>
    </row>
    <row r="420" spans="1:5">
      <c r="A420" s="1114"/>
      <c r="B420" s="1114"/>
      <c r="E420" s="1114"/>
    </row>
    <row r="421" spans="1:5">
      <c r="A421" s="1114"/>
      <c r="B421" s="1114"/>
      <c r="E421" s="1114"/>
    </row>
    <row r="422" spans="1:5">
      <c r="A422" s="1114"/>
      <c r="B422" s="1114"/>
      <c r="E422" s="1114"/>
    </row>
    <row r="423" spans="1:5">
      <c r="A423" s="1114"/>
      <c r="B423" s="1114"/>
      <c r="E423" s="1114"/>
    </row>
    <row r="424" spans="1:5">
      <c r="A424" s="1114"/>
      <c r="B424" s="1114"/>
      <c r="E424" s="1114"/>
    </row>
    <row r="425" spans="1:5">
      <c r="A425" s="1114"/>
      <c r="B425" s="1114"/>
      <c r="E425" s="1114"/>
    </row>
    <row r="426" spans="1:5">
      <c r="A426" s="1114"/>
      <c r="B426" s="1114"/>
      <c r="E426" s="1114"/>
    </row>
    <row r="427" spans="1:5">
      <c r="A427" s="1114"/>
      <c r="B427" s="1114"/>
      <c r="E427" s="1114"/>
    </row>
    <row r="428" spans="1:5">
      <c r="A428" s="1114"/>
      <c r="B428" s="1114"/>
      <c r="E428" s="1114"/>
    </row>
    <row r="429" spans="1:5">
      <c r="A429" s="1114"/>
      <c r="B429" s="1114"/>
      <c r="E429" s="1114"/>
    </row>
    <row r="430" spans="1:5">
      <c r="A430" s="1114"/>
      <c r="B430" s="1114"/>
      <c r="E430" s="1114"/>
    </row>
    <row r="431" spans="1:5">
      <c r="A431" s="1114"/>
      <c r="B431" s="1114"/>
      <c r="E431" s="1114"/>
    </row>
    <row r="432" spans="1:5">
      <c r="A432" s="1114"/>
      <c r="B432" s="1114"/>
      <c r="E432" s="1114"/>
    </row>
    <row r="433" spans="1:5">
      <c r="A433" s="1114"/>
      <c r="B433" s="1114"/>
      <c r="E433" s="1114"/>
    </row>
    <row r="434" spans="1:5">
      <c r="A434" s="1114"/>
      <c r="B434" s="1114"/>
      <c r="E434" s="1114"/>
    </row>
    <row r="435" spans="1:5">
      <c r="A435" s="1114"/>
      <c r="B435" s="1114"/>
      <c r="E435" s="1114"/>
    </row>
    <row r="436" spans="1:5">
      <c r="A436" s="1114"/>
      <c r="B436" s="1114"/>
      <c r="E436" s="1114"/>
    </row>
    <row r="437" spans="1:5">
      <c r="A437" s="1114"/>
      <c r="B437" s="1114"/>
      <c r="E437" s="1114"/>
    </row>
    <row r="438" spans="1:5">
      <c r="A438" s="1114"/>
      <c r="B438" s="1114"/>
      <c r="E438" s="1114"/>
    </row>
    <row r="439" spans="1:5">
      <c r="A439" s="1114"/>
      <c r="B439" s="1114"/>
      <c r="E439" s="1114"/>
    </row>
    <row r="440" spans="1:5">
      <c r="A440" s="1114"/>
      <c r="B440" s="1114"/>
      <c r="E440" s="1114"/>
    </row>
    <row r="441" spans="1:5">
      <c r="A441" s="1114"/>
      <c r="B441" s="1114"/>
      <c r="E441" s="1114"/>
    </row>
    <row r="442" spans="1:5">
      <c r="A442" s="1114"/>
      <c r="B442" s="1114"/>
      <c r="E442" s="1114"/>
    </row>
    <row r="443" spans="1:5">
      <c r="A443" s="1114"/>
      <c r="B443" s="1114"/>
      <c r="E443" s="1114"/>
    </row>
    <row r="444" spans="1:5">
      <c r="A444" s="1114"/>
      <c r="B444" s="1114"/>
      <c r="E444" s="1114"/>
    </row>
    <row r="445" spans="1:5">
      <c r="A445" s="1114"/>
      <c r="B445" s="1114"/>
      <c r="E445" s="1114"/>
    </row>
    <row r="446" spans="1:5">
      <c r="A446" s="1114"/>
      <c r="B446" s="1114"/>
      <c r="E446" s="1114"/>
    </row>
    <row r="447" spans="1:5">
      <c r="A447" s="1114"/>
      <c r="B447" s="1114"/>
      <c r="E447" s="1114"/>
    </row>
    <row r="448" spans="1:5">
      <c r="A448" s="1114"/>
      <c r="B448" s="1114"/>
      <c r="E448" s="1114"/>
    </row>
    <row r="449" spans="1:5">
      <c r="A449" s="1114"/>
      <c r="B449" s="1114"/>
      <c r="E449" s="1114"/>
    </row>
    <row r="450" spans="1:5">
      <c r="A450" s="1114"/>
      <c r="B450" s="1114"/>
      <c r="E450" s="1114"/>
    </row>
    <row r="451" spans="1:5">
      <c r="A451" s="1114"/>
      <c r="B451" s="1114"/>
      <c r="E451" s="1114"/>
    </row>
    <row r="452" spans="1:5">
      <c r="A452" s="1114"/>
      <c r="B452" s="1114"/>
      <c r="E452" s="1114"/>
    </row>
    <row r="453" spans="1:5">
      <c r="A453" s="1114"/>
      <c r="B453" s="1114"/>
      <c r="E453" s="1114"/>
    </row>
    <row r="454" spans="1:5">
      <c r="A454" s="1114"/>
      <c r="B454" s="1114"/>
      <c r="E454" s="1114"/>
    </row>
    <row r="455" spans="1:5">
      <c r="A455" s="1114"/>
      <c r="B455" s="1114"/>
      <c r="E455" s="1114"/>
    </row>
    <row r="456" spans="1:5">
      <c r="A456" s="1114"/>
      <c r="B456" s="1114"/>
      <c r="E456" s="1114"/>
    </row>
    <row r="457" spans="1:5">
      <c r="A457" s="1114"/>
      <c r="B457" s="1114"/>
      <c r="E457" s="1114"/>
    </row>
    <row r="458" spans="1:5">
      <c r="A458" s="1114"/>
      <c r="B458" s="1114"/>
      <c r="E458" s="1114"/>
    </row>
    <row r="459" spans="1:5">
      <c r="A459" s="1114"/>
      <c r="B459" s="1114"/>
      <c r="E459" s="1114"/>
    </row>
    <row r="460" spans="1:5">
      <c r="A460" s="1114"/>
      <c r="B460" s="1114"/>
      <c r="E460" s="1114"/>
    </row>
    <row r="461" spans="1:5">
      <c r="A461" s="1114"/>
      <c r="B461" s="1114"/>
      <c r="E461" s="1114"/>
    </row>
    <row r="462" spans="1:5">
      <c r="A462" s="1114"/>
      <c r="B462" s="1114"/>
      <c r="E462" s="1114"/>
    </row>
    <row r="463" spans="1:5">
      <c r="A463" s="1114"/>
      <c r="B463" s="1114"/>
      <c r="E463" s="1114"/>
    </row>
    <row r="464" spans="1:5">
      <c r="A464" s="1114"/>
      <c r="B464" s="1114"/>
      <c r="E464" s="1114"/>
    </row>
    <row r="465" spans="1:5">
      <c r="A465" s="1114"/>
      <c r="B465" s="1114"/>
      <c r="E465" s="1114"/>
    </row>
    <row r="466" spans="1:5">
      <c r="A466" s="1114"/>
      <c r="B466" s="1114"/>
      <c r="E466" s="1114"/>
    </row>
    <row r="467" spans="1:5">
      <c r="A467" s="1114"/>
      <c r="B467" s="1114"/>
      <c r="E467" s="1114"/>
    </row>
    <row r="468" spans="1:5">
      <c r="A468" s="1114"/>
      <c r="B468" s="1114"/>
      <c r="E468" s="1114"/>
    </row>
    <row r="469" spans="1:5">
      <c r="A469" s="1114"/>
      <c r="B469" s="1114"/>
      <c r="E469" s="1114"/>
    </row>
    <row r="470" spans="1:5">
      <c r="A470" s="1114"/>
      <c r="B470" s="1114"/>
      <c r="E470" s="1114"/>
    </row>
    <row r="471" spans="1:5">
      <c r="A471" s="1114"/>
      <c r="B471" s="1114"/>
      <c r="E471" s="1114"/>
    </row>
    <row r="472" spans="1:5">
      <c r="A472" s="1114"/>
      <c r="B472" s="1114"/>
      <c r="E472" s="1114"/>
    </row>
    <row r="473" spans="1:5">
      <c r="A473" s="1114"/>
      <c r="B473" s="1114"/>
      <c r="E473" s="1114"/>
    </row>
    <row r="474" spans="1:5">
      <c r="A474" s="1114"/>
      <c r="B474" s="1114"/>
      <c r="E474" s="1114"/>
    </row>
    <row r="475" spans="1:5">
      <c r="A475" s="1114"/>
      <c r="B475" s="1114"/>
      <c r="E475" s="1114"/>
    </row>
    <row r="476" spans="1:5">
      <c r="A476" s="1114"/>
      <c r="B476" s="1114"/>
      <c r="E476" s="1114"/>
    </row>
    <row r="477" spans="1:5">
      <c r="A477" s="1114"/>
      <c r="B477" s="1114"/>
      <c r="E477" s="1114"/>
    </row>
    <row r="478" spans="1:5">
      <c r="A478" s="1114"/>
      <c r="B478" s="1114"/>
      <c r="E478" s="1114"/>
    </row>
    <row r="479" spans="1:5">
      <c r="A479" s="1114"/>
      <c r="B479" s="1114"/>
      <c r="E479" s="1114"/>
    </row>
    <row r="480" spans="1:5">
      <c r="A480" s="1114"/>
      <c r="B480" s="1114"/>
      <c r="E480" s="1114"/>
    </row>
    <row r="481" spans="1:5">
      <c r="A481" s="1114"/>
      <c r="B481" s="1114"/>
      <c r="E481" s="1114"/>
    </row>
    <row r="482" spans="1:5">
      <c r="A482" s="1114"/>
      <c r="B482" s="1114"/>
      <c r="E482" s="1114"/>
    </row>
    <row r="483" spans="1:5">
      <c r="A483" s="1114"/>
      <c r="B483" s="1114"/>
      <c r="E483" s="1114"/>
    </row>
    <row r="484" spans="1:5">
      <c r="A484" s="1114"/>
      <c r="B484" s="1114"/>
      <c r="E484" s="1114"/>
    </row>
    <row r="485" spans="1:5">
      <c r="A485" s="1114"/>
      <c r="B485" s="1114"/>
      <c r="E485" s="1114"/>
    </row>
    <row r="486" spans="1:5">
      <c r="A486" s="1114"/>
      <c r="B486" s="1114"/>
      <c r="E486" s="1114"/>
    </row>
    <row r="487" spans="1:5">
      <c r="A487" s="1114"/>
      <c r="B487" s="1114"/>
      <c r="E487" s="1114"/>
    </row>
    <row r="488" spans="1:5">
      <c r="A488" s="1114"/>
      <c r="B488" s="1114"/>
      <c r="E488" s="1114"/>
    </row>
    <row r="489" spans="1:5">
      <c r="A489" s="1114"/>
      <c r="B489" s="1114"/>
      <c r="E489" s="1114"/>
    </row>
    <row r="490" spans="1:5">
      <c r="A490" s="1114"/>
      <c r="B490" s="1114"/>
      <c r="E490" s="1114"/>
    </row>
    <row r="491" spans="1:5">
      <c r="A491" s="1114"/>
      <c r="B491" s="1114"/>
      <c r="E491" s="1114"/>
    </row>
    <row r="492" spans="1:5">
      <c r="A492" s="1114"/>
      <c r="B492" s="1114"/>
      <c r="E492" s="1114"/>
    </row>
    <row r="493" spans="1:5">
      <c r="A493" s="1114"/>
      <c r="B493" s="1114"/>
      <c r="E493" s="1114"/>
    </row>
    <row r="494" spans="1:5">
      <c r="A494" s="1114"/>
      <c r="B494" s="1114"/>
      <c r="E494" s="1114"/>
    </row>
    <row r="495" spans="1:5">
      <c r="A495" s="1114"/>
      <c r="B495" s="1114"/>
      <c r="E495" s="1114"/>
    </row>
    <row r="496" spans="1:5">
      <c r="A496" s="1114"/>
      <c r="B496" s="1114"/>
      <c r="E496" s="1114"/>
    </row>
    <row r="497" spans="1:5">
      <c r="A497" s="1114"/>
      <c r="B497" s="1114"/>
      <c r="E497" s="1114"/>
    </row>
    <row r="498" spans="1:5">
      <c r="A498" s="1114"/>
      <c r="B498" s="1114"/>
      <c r="E498" s="1114"/>
    </row>
    <row r="499" spans="1:5">
      <c r="A499" s="1114"/>
      <c r="B499" s="1114"/>
      <c r="E499" s="1114"/>
    </row>
    <row r="500" spans="1:5">
      <c r="A500" s="1114"/>
      <c r="B500" s="1114"/>
      <c r="E500" s="1114"/>
    </row>
    <row r="501" spans="1:5">
      <c r="A501" s="1114"/>
      <c r="B501" s="1114"/>
      <c r="E501" s="1114"/>
    </row>
    <row r="502" spans="1:5">
      <c r="A502" s="1114"/>
      <c r="B502" s="1114"/>
      <c r="E502" s="1114"/>
    </row>
    <row r="503" spans="1:5">
      <c r="A503" s="1114"/>
      <c r="B503" s="1114"/>
      <c r="E503" s="1114"/>
    </row>
    <row r="504" spans="1:5">
      <c r="A504" s="1114"/>
      <c r="B504" s="1114"/>
      <c r="E504" s="1114"/>
    </row>
    <row r="505" spans="1:5">
      <c r="A505" s="1114"/>
      <c r="B505" s="1114"/>
      <c r="E505" s="1114"/>
    </row>
    <row r="506" spans="1:5">
      <c r="A506" s="1114"/>
      <c r="B506" s="1114"/>
      <c r="E506" s="1114"/>
    </row>
    <row r="507" spans="1:5">
      <c r="A507" s="1114"/>
      <c r="B507" s="1114"/>
      <c r="E507" s="1114"/>
    </row>
    <row r="508" spans="1:5">
      <c r="A508" s="1114"/>
      <c r="B508" s="1114"/>
      <c r="E508" s="1114"/>
    </row>
    <row r="509" spans="1:5">
      <c r="A509" s="1114"/>
      <c r="B509" s="1114"/>
      <c r="E509" s="1114"/>
    </row>
    <row r="510" spans="1:5">
      <c r="A510" s="1114"/>
      <c r="B510" s="1114"/>
      <c r="E510" s="1114"/>
    </row>
    <row r="511" spans="1:5">
      <c r="A511" s="1114"/>
      <c r="B511" s="1114"/>
      <c r="E511" s="1114"/>
    </row>
    <row r="512" spans="1:5">
      <c r="A512" s="1114"/>
      <c r="B512" s="1114"/>
      <c r="E512" s="1114"/>
    </row>
    <row r="513" spans="1:5">
      <c r="A513" s="1114"/>
      <c r="B513" s="1114"/>
      <c r="E513" s="1114"/>
    </row>
    <row r="514" spans="1:5">
      <c r="A514" s="1114"/>
      <c r="B514" s="1114"/>
      <c r="E514" s="1114"/>
    </row>
    <row r="515" spans="1:5">
      <c r="A515" s="1114"/>
      <c r="B515" s="1114"/>
      <c r="E515" s="1114"/>
    </row>
    <row r="516" spans="1:5">
      <c r="A516" s="1114"/>
      <c r="B516" s="1114"/>
      <c r="E516" s="1114"/>
    </row>
    <row r="517" spans="1:5">
      <c r="A517" s="1114"/>
      <c r="B517" s="1114"/>
      <c r="E517" s="1114"/>
    </row>
    <row r="518" spans="1:5">
      <c r="A518" s="1114"/>
      <c r="B518" s="1114"/>
      <c r="E518" s="1114"/>
    </row>
    <row r="519" spans="1:5">
      <c r="A519" s="1114"/>
      <c r="B519" s="1114"/>
      <c r="E519" s="1114"/>
    </row>
    <row r="520" spans="1:5">
      <c r="A520" s="1114"/>
      <c r="B520" s="1114"/>
      <c r="E520" s="1114"/>
    </row>
    <row r="521" spans="1:5">
      <c r="A521" s="1114"/>
      <c r="B521" s="1114"/>
      <c r="E521" s="1114"/>
    </row>
    <row r="522" spans="1:5">
      <c r="A522" s="1114"/>
      <c r="B522" s="1114"/>
      <c r="E522" s="1114"/>
    </row>
    <row r="523" spans="1:5">
      <c r="A523" s="1114"/>
      <c r="B523" s="1114"/>
      <c r="E523" s="1114"/>
    </row>
    <row r="524" spans="1:5">
      <c r="A524" s="1114"/>
      <c r="B524" s="1114"/>
      <c r="E524" s="1114"/>
    </row>
    <row r="525" spans="1:5">
      <c r="A525" s="1114"/>
      <c r="B525" s="1114"/>
      <c r="E525" s="1114"/>
    </row>
    <row r="526" spans="1:5">
      <c r="A526" s="1114"/>
      <c r="B526" s="1114"/>
      <c r="E526" s="1114"/>
    </row>
    <row r="527" spans="1:5">
      <c r="A527" s="1114"/>
      <c r="B527" s="1114"/>
      <c r="E527" s="1114"/>
    </row>
    <row r="528" spans="1:5">
      <c r="A528" s="1114"/>
      <c r="B528" s="1114"/>
      <c r="E528" s="1114"/>
    </row>
    <row r="529" spans="1:5">
      <c r="A529" s="1114"/>
      <c r="B529" s="1114"/>
      <c r="E529" s="1114"/>
    </row>
    <row r="530" spans="1:5">
      <c r="A530" s="1114"/>
      <c r="B530" s="1114"/>
      <c r="E530" s="1114"/>
    </row>
    <row r="531" spans="1:5">
      <c r="A531" s="1114"/>
      <c r="B531" s="1114"/>
      <c r="E531" s="1114"/>
    </row>
    <row r="532" spans="1:5">
      <c r="A532" s="1114"/>
      <c r="B532" s="1114"/>
      <c r="E532" s="1114"/>
    </row>
    <row r="533" spans="1:5">
      <c r="A533" s="1114"/>
      <c r="B533" s="1114"/>
      <c r="E533" s="1114"/>
    </row>
    <row r="534" spans="1:5">
      <c r="A534" s="1114"/>
      <c r="B534" s="1114"/>
      <c r="E534" s="1114"/>
    </row>
    <row r="535" spans="1:5">
      <c r="A535" s="1114"/>
      <c r="B535" s="1114"/>
      <c r="E535" s="1114"/>
    </row>
    <row r="536" spans="1:5">
      <c r="A536" s="1114"/>
      <c r="B536" s="1114"/>
      <c r="E536" s="1114"/>
    </row>
    <row r="537" spans="1:5">
      <c r="A537" s="1114"/>
      <c r="B537" s="1114"/>
      <c r="E537" s="1114"/>
    </row>
    <row r="538" spans="1:5">
      <c r="A538" s="1114"/>
      <c r="B538" s="1114"/>
      <c r="E538" s="1114"/>
    </row>
    <row r="539" spans="1:5">
      <c r="A539" s="1114"/>
      <c r="B539" s="1114"/>
      <c r="E539" s="1114"/>
    </row>
    <row r="540" spans="1:5">
      <c r="A540" s="1114"/>
      <c r="B540" s="1114"/>
      <c r="E540" s="1114"/>
    </row>
    <row r="541" spans="1:5">
      <c r="A541" s="1114"/>
      <c r="B541" s="1114"/>
      <c r="E541" s="1114"/>
    </row>
    <row r="542" spans="1:5">
      <c r="A542" s="1114"/>
      <c r="B542" s="1114"/>
      <c r="E542" s="1114"/>
    </row>
    <row r="543" spans="1:5">
      <c r="A543" s="1114"/>
      <c r="B543" s="1114"/>
      <c r="E543" s="1114"/>
    </row>
    <row r="544" spans="1:5">
      <c r="A544" s="1114"/>
      <c r="B544" s="1114"/>
      <c r="E544" s="1114"/>
    </row>
    <row r="545" spans="1:5">
      <c r="A545" s="1114"/>
      <c r="B545" s="1114"/>
      <c r="E545" s="1114"/>
    </row>
    <row r="546" spans="1:5">
      <c r="A546" s="1114"/>
      <c r="B546" s="1114"/>
      <c r="E546" s="1114"/>
    </row>
    <row r="547" spans="1:5">
      <c r="A547" s="1114"/>
      <c r="B547" s="1114"/>
      <c r="E547" s="1114"/>
    </row>
    <row r="548" spans="1:5">
      <c r="A548" s="1114"/>
      <c r="B548" s="1114"/>
      <c r="E548" s="1114"/>
    </row>
    <row r="549" spans="1:5">
      <c r="A549" s="1114"/>
      <c r="B549" s="1114"/>
      <c r="E549" s="1114"/>
    </row>
    <row r="550" spans="1:5">
      <c r="A550" s="1114"/>
      <c r="B550" s="1114"/>
      <c r="E550" s="1114"/>
    </row>
    <row r="551" spans="1:5">
      <c r="A551" s="1114"/>
      <c r="B551" s="1114"/>
      <c r="E551" s="1114"/>
    </row>
    <row r="552" spans="1:5">
      <c r="A552" s="1114"/>
      <c r="B552" s="1114"/>
      <c r="E552" s="1114"/>
    </row>
    <row r="553" spans="1:5">
      <c r="A553" s="1114"/>
      <c r="B553" s="1114"/>
      <c r="E553" s="1114"/>
    </row>
    <row r="554" spans="1:5">
      <c r="A554" s="1114"/>
      <c r="B554" s="1114"/>
      <c r="E554" s="1114"/>
    </row>
    <row r="555" spans="1:5">
      <c r="A555" s="1114"/>
      <c r="B555" s="1114"/>
      <c r="E555" s="1114"/>
    </row>
    <row r="556" spans="1:5">
      <c r="A556" s="1114"/>
      <c r="B556" s="1114"/>
      <c r="E556" s="1114"/>
    </row>
    <row r="557" spans="1:5">
      <c r="A557" s="1114"/>
      <c r="B557" s="1114"/>
      <c r="E557" s="1114"/>
    </row>
    <row r="558" spans="1:5">
      <c r="A558" s="1114"/>
      <c r="B558" s="1114"/>
      <c r="E558" s="1114"/>
    </row>
    <row r="559" spans="1:5">
      <c r="A559" s="1114"/>
      <c r="B559" s="1114"/>
      <c r="E559" s="1114"/>
    </row>
    <row r="560" spans="1:5">
      <c r="A560" s="1114"/>
      <c r="B560" s="1114"/>
      <c r="E560" s="1114"/>
    </row>
    <row r="561" spans="1:5">
      <c r="A561" s="1114"/>
      <c r="B561" s="1114"/>
      <c r="E561" s="1114"/>
    </row>
    <row r="562" spans="1:5">
      <c r="A562" s="1114"/>
      <c r="B562" s="1114"/>
      <c r="E562" s="1114"/>
    </row>
    <row r="563" spans="1:5">
      <c r="A563" s="1114"/>
      <c r="B563" s="1114"/>
      <c r="E563" s="1114"/>
    </row>
    <row r="564" spans="1:5">
      <c r="A564" s="1114"/>
      <c r="B564" s="1114"/>
      <c r="E564" s="1114"/>
    </row>
    <row r="565" spans="1:5">
      <c r="A565" s="1114"/>
      <c r="B565" s="1114"/>
      <c r="E565" s="1114"/>
    </row>
    <row r="566" spans="1:5">
      <c r="A566" s="1114"/>
      <c r="B566" s="1114"/>
      <c r="E566" s="1114"/>
    </row>
    <row r="567" spans="1:5">
      <c r="A567" s="1114"/>
      <c r="B567" s="1114"/>
      <c r="E567" s="1114"/>
    </row>
    <row r="568" spans="1:5">
      <c r="A568" s="1114"/>
      <c r="B568" s="1114"/>
      <c r="E568" s="1114"/>
    </row>
    <row r="569" spans="1:5">
      <c r="A569" s="1114"/>
      <c r="B569" s="1114"/>
      <c r="E569" s="1114"/>
    </row>
    <row r="570" spans="1:5">
      <c r="A570" s="1114"/>
      <c r="B570" s="1114"/>
      <c r="E570" s="1114"/>
    </row>
    <row r="571" spans="1:5">
      <c r="A571" s="1114"/>
      <c r="B571" s="1114"/>
      <c r="E571" s="1114"/>
    </row>
    <row r="572" spans="1:5">
      <c r="A572" s="1114"/>
      <c r="B572" s="1114"/>
      <c r="E572" s="1114"/>
    </row>
    <row r="573" spans="1:5">
      <c r="A573" s="1114"/>
      <c r="B573" s="1114"/>
      <c r="E573" s="1114"/>
    </row>
    <row r="574" spans="1:5">
      <c r="A574" s="1114"/>
      <c r="B574" s="1114"/>
      <c r="E574" s="1114"/>
    </row>
    <row r="575" spans="1:5">
      <c r="A575" s="1114"/>
      <c r="B575" s="1114"/>
      <c r="E575" s="1114"/>
    </row>
    <row r="576" spans="1:5">
      <c r="A576" s="1114"/>
      <c r="B576" s="1114"/>
      <c r="E576" s="1114"/>
    </row>
    <row r="577" spans="1:5">
      <c r="A577" s="1114"/>
      <c r="B577" s="1114"/>
      <c r="E577" s="1114"/>
    </row>
    <row r="578" spans="1:5">
      <c r="A578" s="1114"/>
      <c r="B578" s="1114"/>
      <c r="E578" s="1114"/>
    </row>
    <row r="579" spans="1:5">
      <c r="A579" s="1114"/>
      <c r="B579" s="1114"/>
      <c r="E579" s="1114"/>
    </row>
    <row r="580" spans="1:5">
      <c r="A580" s="1114"/>
      <c r="B580" s="1114"/>
      <c r="E580" s="1114"/>
    </row>
    <row r="581" spans="1:5">
      <c r="A581" s="1114"/>
      <c r="B581" s="1114"/>
      <c r="E581" s="1114"/>
    </row>
    <row r="582" spans="1:5">
      <c r="A582" s="1114"/>
      <c r="B582" s="1114"/>
      <c r="E582" s="1114"/>
    </row>
    <row r="583" spans="1:5">
      <c r="A583" s="1114"/>
      <c r="B583" s="1114"/>
      <c r="E583" s="1114"/>
    </row>
    <row r="584" spans="1:5">
      <c r="A584" s="1114"/>
      <c r="B584" s="1114"/>
      <c r="E584" s="1114"/>
    </row>
    <row r="585" spans="1:5">
      <c r="A585" s="1114"/>
      <c r="B585" s="1114"/>
      <c r="E585" s="1114"/>
    </row>
    <row r="586" spans="1:5">
      <c r="A586" s="1114"/>
      <c r="B586" s="1114"/>
      <c r="E586" s="1114"/>
    </row>
    <row r="587" spans="1:5">
      <c r="A587" s="1114"/>
      <c r="B587" s="1114"/>
      <c r="E587" s="1114"/>
    </row>
    <row r="588" spans="1:5">
      <c r="A588" s="1114"/>
      <c r="B588" s="1114"/>
      <c r="E588" s="1114"/>
    </row>
    <row r="589" spans="1:5">
      <c r="A589" s="1114"/>
      <c r="B589" s="1114"/>
      <c r="E589" s="1114"/>
    </row>
    <row r="590" spans="1:5">
      <c r="A590" s="1114"/>
      <c r="B590" s="1114"/>
      <c r="E590" s="1114"/>
    </row>
    <row r="591" spans="1:5">
      <c r="A591" s="1114"/>
      <c r="B591" s="1114"/>
      <c r="E591" s="1114"/>
    </row>
    <row r="592" spans="1:5">
      <c r="A592" s="1114"/>
      <c r="B592" s="1114"/>
      <c r="E592" s="1114"/>
    </row>
    <row r="593" spans="1:5">
      <c r="A593" s="1114"/>
      <c r="B593" s="1114"/>
      <c r="E593" s="1114"/>
    </row>
    <row r="594" spans="1:5">
      <c r="A594" s="1114"/>
      <c r="B594" s="1114"/>
      <c r="E594" s="1114"/>
    </row>
    <row r="595" spans="1:5">
      <c r="A595" s="1114"/>
      <c r="B595" s="1114"/>
      <c r="E595" s="1114"/>
    </row>
    <row r="596" spans="1:5">
      <c r="A596" s="1114"/>
      <c r="B596" s="1114"/>
      <c r="E596" s="1114"/>
    </row>
    <row r="597" spans="1:5">
      <c r="A597" s="1114"/>
      <c r="B597" s="1114"/>
      <c r="E597" s="1114"/>
    </row>
    <row r="598" spans="1:5">
      <c r="A598" s="1114"/>
      <c r="B598" s="1114"/>
      <c r="E598" s="1114"/>
    </row>
    <row r="599" spans="1:5">
      <c r="A599" s="1114"/>
      <c r="B599" s="1114"/>
      <c r="E599" s="1114"/>
    </row>
    <row r="600" spans="1:5">
      <c r="A600" s="1114"/>
      <c r="B600" s="1114"/>
      <c r="E600" s="1114"/>
    </row>
    <row r="601" spans="1:5">
      <c r="A601" s="1114"/>
      <c r="B601" s="1114"/>
      <c r="E601" s="1114"/>
    </row>
    <row r="602" spans="1:5">
      <c r="A602" s="1114"/>
      <c r="B602" s="1114"/>
      <c r="E602" s="1114"/>
    </row>
    <row r="603" spans="1:5">
      <c r="A603" s="1114"/>
      <c r="B603" s="1114"/>
      <c r="E603" s="1114"/>
    </row>
    <row r="604" spans="1:5">
      <c r="A604" s="1114"/>
      <c r="B604" s="1114"/>
      <c r="E604" s="1114"/>
    </row>
    <row r="605" spans="1:5">
      <c r="A605" s="1114"/>
      <c r="B605" s="1114"/>
      <c r="E605" s="1114"/>
    </row>
    <row r="606" spans="1:5">
      <c r="A606" s="1114"/>
      <c r="B606" s="1114"/>
      <c r="E606" s="1114"/>
    </row>
    <row r="607" spans="1:5">
      <c r="A607" s="1114"/>
      <c r="B607" s="1114"/>
      <c r="E607" s="1114"/>
    </row>
    <row r="608" spans="1:5">
      <c r="A608" s="1114"/>
      <c r="B608" s="1114"/>
      <c r="E608" s="1114"/>
    </row>
    <row r="609" spans="1:5">
      <c r="A609" s="1114"/>
      <c r="B609" s="1114"/>
      <c r="E609" s="1114"/>
    </row>
    <row r="610" spans="1:5">
      <c r="A610" s="1114"/>
      <c r="B610" s="1114"/>
      <c r="E610" s="1114"/>
    </row>
    <row r="611" spans="1:5">
      <c r="A611" s="1114"/>
      <c r="B611" s="1114"/>
      <c r="E611" s="1114"/>
    </row>
    <row r="612" spans="1:5">
      <c r="A612" s="1114"/>
      <c r="B612" s="1114"/>
      <c r="E612" s="1114"/>
    </row>
    <row r="613" spans="1:5">
      <c r="A613" s="1114"/>
      <c r="B613" s="1114"/>
      <c r="E613" s="1114"/>
    </row>
    <row r="614" spans="1:5">
      <c r="A614" s="1114"/>
      <c r="B614" s="1114"/>
      <c r="E614" s="1114"/>
    </row>
    <row r="615" spans="1:5">
      <c r="A615" s="1114"/>
      <c r="B615" s="1114"/>
      <c r="E615" s="1114"/>
    </row>
    <row r="616" spans="1:5">
      <c r="A616" s="1114"/>
      <c r="B616" s="1114"/>
      <c r="E616" s="1114"/>
    </row>
    <row r="617" spans="1:5">
      <c r="A617" s="1114"/>
      <c r="B617" s="1114"/>
      <c r="E617" s="1114"/>
    </row>
    <row r="618" spans="1:5">
      <c r="A618" s="1114"/>
      <c r="B618" s="1114"/>
      <c r="E618" s="1114"/>
    </row>
    <row r="619" spans="1:5">
      <c r="A619" s="1114"/>
      <c r="B619" s="1114"/>
      <c r="E619" s="1114"/>
    </row>
    <row r="620" spans="1:5">
      <c r="A620" s="1114"/>
      <c r="B620" s="1114"/>
      <c r="E620" s="1114"/>
    </row>
    <row r="621" spans="1:5">
      <c r="A621" s="1114"/>
      <c r="B621" s="1114"/>
      <c r="E621" s="1114"/>
    </row>
    <row r="622" spans="1:5">
      <c r="A622" s="1114"/>
      <c r="B622" s="1114"/>
      <c r="E622" s="1114"/>
    </row>
    <row r="623" spans="1:5">
      <c r="A623" s="1114"/>
      <c r="B623" s="1114"/>
      <c r="E623" s="1114"/>
    </row>
    <row r="624" spans="1:5">
      <c r="A624" s="1114"/>
      <c r="B624" s="1114"/>
      <c r="E624" s="1114"/>
    </row>
    <row r="625" spans="1:5">
      <c r="A625" s="1114"/>
      <c r="B625" s="1114"/>
      <c r="E625" s="1114"/>
    </row>
    <row r="626" spans="1:5">
      <c r="A626" s="1114"/>
      <c r="B626" s="1114"/>
      <c r="E626" s="1114"/>
    </row>
    <row r="627" spans="1:5">
      <c r="A627" s="1114"/>
      <c r="B627" s="1114"/>
      <c r="E627" s="1114"/>
    </row>
    <row r="628" spans="1:5">
      <c r="A628" s="1114"/>
      <c r="B628" s="1114"/>
      <c r="E628" s="1114"/>
    </row>
    <row r="629" spans="1:5">
      <c r="A629" s="1114"/>
      <c r="B629" s="1114"/>
      <c r="E629" s="1114"/>
    </row>
    <row r="630" spans="1:5">
      <c r="A630" s="1114"/>
      <c r="B630" s="1114"/>
      <c r="E630" s="1114"/>
    </row>
    <row r="631" spans="1:5">
      <c r="A631" s="1114"/>
      <c r="B631" s="1114"/>
      <c r="E631" s="1114"/>
    </row>
    <row r="632" spans="1:5">
      <c r="A632" s="1114"/>
      <c r="B632" s="1114"/>
      <c r="E632" s="1114"/>
    </row>
    <row r="633" spans="1:5">
      <c r="A633" s="1114"/>
      <c r="B633" s="1114"/>
      <c r="E633" s="1114"/>
    </row>
    <row r="634" spans="1:5">
      <c r="A634" s="1114"/>
      <c r="B634" s="1114"/>
      <c r="E634" s="1114"/>
    </row>
    <row r="635" spans="1:5">
      <c r="A635" s="1114"/>
      <c r="B635" s="1114"/>
      <c r="E635" s="1114"/>
    </row>
    <row r="636" spans="1:5">
      <c r="A636" s="1114"/>
      <c r="B636" s="1114"/>
      <c r="E636" s="1114"/>
    </row>
    <row r="637" spans="1:5">
      <c r="A637" s="1114"/>
      <c r="B637" s="1114"/>
      <c r="E637" s="1114"/>
    </row>
    <row r="638" spans="1:5">
      <c r="A638" s="1114"/>
      <c r="B638" s="1114"/>
      <c r="E638" s="1114"/>
    </row>
    <row r="639" spans="1:5">
      <c r="A639" s="1114"/>
      <c r="B639" s="1114"/>
      <c r="E639" s="1114"/>
    </row>
    <row r="640" spans="1:5">
      <c r="A640" s="1114"/>
      <c r="B640" s="1114"/>
      <c r="E640" s="1114"/>
    </row>
    <row r="641" spans="1:5">
      <c r="A641" s="1114"/>
      <c r="B641" s="1114"/>
      <c r="E641" s="1114"/>
    </row>
    <row r="642" spans="1:5">
      <c r="A642" s="1114"/>
      <c r="B642" s="1114"/>
      <c r="E642" s="1114"/>
    </row>
    <row r="643" spans="1:5">
      <c r="A643" s="1114"/>
      <c r="B643" s="1114"/>
      <c r="E643" s="1114"/>
    </row>
    <row r="644" spans="1:5">
      <c r="A644" s="1114"/>
      <c r="B644" s="1114"/>
      <c r="E644" s="1114"/>
    </row>
    <row r="645" spans="1:5">
      <c r="A645" s="1114"/>
      <c r="B645" s="1114"/>
      <c r="E645" s="1114"/>
    </row>
    <row r="646" spans="1:5">
      <c r="A646" s="1114"/>
      <c r="B646" s="1114"/>
      <c r="E646" s="1114"/>
    </row>
    <row r="647" spans="1:5">
      <c r="A647" s="1114"/>
      <c r="B647" s="1114"/>
      <c r="E647" s="1114"/>
    </row>
    <row r="648" spans="1:5">
      <c r="A648" s="1114"/>
      <c r="B648" s="1114"/>
      <c r="E648" s="1114"/>
    </row>
    <row r="649" spans="1:5">
      <c r="A649" s="1114"/>
      <c r="B649" s="1114"/>
      <c r="E649" s="1114"/>
    </row>
    <row r="650" spans="1:5">
      <c r="A650" s="1114"/>
      <c r="B650" s="1114"/>
      <c r="E650" s="1114"/>
    </row>
    <row r="651" spans="1:5">
      <c r="A651" s="1114"/>
      <c r="B651" s="1114"/>
      <c r="E651" s="1114"/>
    </row>
    <row r="652" spans="1:5">
      <c r="A652" s="1114"/>
      <c r="B652" s="1114"/>
      <c r="E652" s="1114"/>
    </row>
    <row r="653" spans="1:5">
      <c r="A653" s="1114"/>
      <c r="B653" s="1114"/>
      <c r="E653" s="1114"/>
    </row>
    <row r="654" spans="1:5">
      <c r="A654" s="1114"/>
      <c r="B654" s="1114"/>
      <c r="E654" s="1114"/>
    </row>
    <row r="655" spans="1:5">
      <c r="A655" s="1114"/>
      <c r="B655" s="1114"/>
      <c r="E655" s="1114"/>
    </row>
    <row r="656" spans="1:5">
      <c r="A656" s="1114"/>
      <c r="B656" s="1114"/>
      <c r="E656" s="1114"/>
    </row>
    <row r="657" spans="1:5">
      <c r="A657" s="1114"/>
      <c r="B657" s="1114"/>
      <c r="E657" s="1114"/>
    </row>
    <row r="658" spans="1:5">
      <c r="A658" s="1114"/>
      <c r="B658" s="1114"/>
      <c r="E658" s="1114"/>
    </row>
    <row r="659" spans="1:5">
      <c r="A659" s="1114"/>
      <c r="B659" s="1114"/>
      <c r="E659" s="1114"/>
    </row>
    <row r="660" spans="1:5">
      <c r="A660" s="1114"/>
      <c r="B660" s="1114"/>
      <c r="E660" s="1114"/>
    </row>
    <row r="661" spans="1:5">
      <c r="A661" s="1114"/>
      <c r="B661" s="1114"/>
      <c r="E661" s="1114"/>
    </row>
    <row r="662" spans="1:5">
      <c r="A662" s="1114"/>
      <c r="B662" s="1114"/>
      <c r="E662" s="1114"/>
    </row>
    <row r="663" spans="1:5">
      <c r="A663" s="1114"/>
      <c r="B663" s="1114"/>
      <c r="E663" s="1114"/>
    </row>
    <row r="664" spans="1:5">
      <c r="A664" s="1114"/>
      <c r="B664" s="1114"/>
      <c r="E664" s="1114"/>
    </row>
    <row r="665" spans="1:5">
      <c r="A665" s="1114"/>
      <c r="B665" s="1114"/>
      <c r="E665" s="1114"/>
    </row>
    <row r="666" spans="1:5">
      <c r="A666" s="1114"/>
      <c r="B666" s="1114"/>
      <c r="E666" s="1114"/>
    </row>
    <row r="667" spans="1:5">
      <c r="A667" s="1114"/>
      <c r="B667" s="1114"/>
      <c r="E667" s="1114"/>
    </row>
    <row r="668" spans="1:5">
      <c r="A668" s="1114"/>
      <c r="B668" s="1114"/>
      <c r="E668" s="1114"/>
    </row>
    <row r="669" spans="1:5">
      <c r="A669" s="1114"/>
      <c r="B669" s="1114"/>
      <c r="E669" s="1114"/>
    </row>
    <row r="670" spans="1:5">
      <c r="A670" s="1114"/>
      <c r="B670" s="1114"/>
      <c r="E670" s="1114"/>
    </row>
    <row r="671" spans="1:5">
      <c r="A671" s="1114"/>
      <c r="B671" s="1114"/>
      <c r="E671" s="1114"/>
    </row>
    <row r="672" spans="1:5">
      <c r="A672" s="1114"/>
      <c r="B672" s="1114"/>
      <c r="E672" s="1114"/>
    </row>
    <row r="673" spans="1:5">
      <c r="A673" s="1114"/>
      <c r="B673" s="1114"/>
      <c r="E673" s="1114"/>
    </row>
    <row r="674" spans="1:5">
      <c r="A674" s="1114"/>
      <c r="B674" s="1114"/>
      <c r="E674" s="1114"/>
    </row>
    <row r="675" spans="1:5">
      <c r="A675" s="1114"/>
      <c r="B675" s="1114"/>
      <c r="E675" s="1114"/>
    </row>
    <row r="676" spans="1:5">
      <c r="A676" s="1114"/>
      <c r="B676" s="1114"/>
      <c r="E676" s="1114"/>
    </row>
    <row r="677" spans="1:5">
      <c r="A677" s="1114"/>
      <c r="B677" s="1114"/>
      <c r="E677" s="1114"/>
    </row>
    <row r="678" spans="1:5">
      <c r="A678" s="1114"/>
      <c r="B678" s="1114"/>
      <c r="E678" s="1114"/>
    </row>
    <row r="679" spans="1:5">
      <c r="A679" s="1114"/>
      <c r="B679" s="1114"/>
      <c r="E679" s="1114"/>
    </row>
    <row r="680" spans="1:5">
      <c r="A680" s="1114"/>
      <c r="B680" s="1114"/>
      <c r="E680" s="1114"/>
    </row>
    <row r="681" spans="1:5">
      <c r="A681" s="1114"/>
      <c r="B681" s="1114"/>
      <c r="E681" s="1114"/>
    </row>
    <row r="682" spans="1:5">
      <c r="A682" s="1114"/>
      <c r="B682" s="1114"/>
      <c r="E682" s="1114"/>
    </row>
    <row r="683" spans="1:5">
      <c r="A683" s="1114"/>
      <c r="B683" s="1114"/>
      <c r="E683" s="1114"/>
    </row>
    <row r="684" spans="1:5">
      <c r="A684" s="1114"/>
      <c r="B684" s="1114"/>
      <c r="E684" s="1114"/>
    </row>
    <row r="685" spans="1:5">
      <c r="A685" s="1114"/>
      <c r="B685" s="1114"/>
      <c r="E685" s="1114"/>
    </row>
    <row r="686" spans="1:5">
      <c r="A686" s="1114"/>
      <c r="B686" s="1114"/>
      <c r="E686" s="1114"/>
    </row>
    <row r="687" spans="1:5">
      <c r="A687" s="1114"/>
      <c r="B687" s="1114"/>
      <c r="E687" s="1114"/>
    </row>
    <row r="688" spans="1:5">
      <c r="A688" s="1114"/>
      <c r="B688" s="1114"/>
      <c r="E688" s="1114"/>
    </row>
    <row r="689" spans="1:5">
      <c r="A689" s="1114"/>
      <c r="B689" s="1114"/>
      <c r="E689" s="1114"/>
    </row>
    <row r="690" spans="1:5">
      <c r="A690" s="1114"/>
      <c r="B690" s="1114"/>
      <c r="E690" s="1114"/>
    </row>
    <row r="691" spans="1:5">
      <c r="A691" s="1114"/>
      <c r="B691" s="1114"/>
      <c r="E691" s="1114"/>
    </row>
    <row r="692" spans="1:5">
      <c r="A692" s="1114"/>
      <c r="B692" s="1114"/>
      <c r="E692" s="1114"/>
    </row>
    <row r="693" spans="1:5">
      <c r="A693" s="1114"/>
      <c r="B693" s="1114"/>
      <c r="E693" s="1114"/>
    </row>
    <row r="694" spans="1:5">
      <c r="A694" s="1114"/>
      <c r="B694" s="1114"/>
      <c r="E694" s="1114"/>
    </row>
    <row r="695" spans="1:5">
      <c r="A695" s="1114"/>
      <c r="B695" s="1114"/>
      <c r="E695" s="1114"/>
    </row>
    <row r="696" spans="1:5">
      <c r="A696" s="1114"/>
      <c r="B696" s="1114"/>
      <c r="E696" s="1114"/>
    </row>
    <row r="697" spans="1:5">
      <c r="A697" s="1114"/>
      <c r="B697" s="1114"/>
      <c r="E697" s="1114"/>
    </row>
    <row r="698" spans="1:5">
      <c r="A698" s="1114"/>
      <c r="B698" s="1114"/>
      <c r="E698" s="1114"/>
    </row>
    <row r="699" spans="1:5">
      <c r="A699" s="1114"/>
      <c r="B699" s="1114"/>
      <c r="E699" s="1114"/>
    </row>
    <row r="700" spans="1:5">
      <c r="A700" s="1114"/>
      <c r="B700" s="1114"/>
      <c r="E700" s="1114"/>
    </row>
    <row r="701" spans="1:5">
      <c r="A701" s="1114"/>
      <c r="B701" s="1114"/>
      <c r="E701" s="1114"/>
    </row>
    <row r="702" spans="1:5">
      <c r="A702" s="1114"/>
      <c r="B702" s="1114"/>
      <c r="E702" s="1114"/>
    </row>
    <row r="703" spans="1:5">
      <c r="A703" s="1114"/>
      <c r="B703" s="1114"/>
      <c r="E703" s="1114"/>
    </row>
    <row r="704" spans="1:5">
      <c r="A704" s="1114"/>
      <c r="B704" s="1114"/>
      <c r="E704" s="1114"/>
    </row>
    <row r="705" spans="1:5">
      <c r="A705" s="1114"/>
      <c r="B705" s="1114"/>
      <c r="E705" s="1114"/>
    </row>
    <row r="706" spans="1:5">
      <c r="A706" s="1114"/>
      <c r="B706" s="1114"/>
      <c r="E706" s="1114"/>
    </row>
    <row r="707" spans="1:5">
      <c r="A707" s="1114"/>
      <c r="B707" s="1114"/>
      <c r="E707" s="1114"/>
    </row>
    <row r="708" spans="1:5">
      <c r="A708" s="1114"/>
      <c r="B708" s="1114"/>
      <c r="E708" s="1114"/>
    </row>
    <row r="709" spans="1:5">
      <c r="A709" s="1114"/>
      <c r="B709" s="1114"/>
      <c r="E709" s="1114"/>
    </row>
    <row r="710" spans="1:5">
      <c r="A710" s="1114"/>
      <c r="B710" s="1114"/>
      <c r="E710" s="1114"/>
    </row>
    <row r="711" spans="1:5">
      <c r="A711" s="1114"/>
      <c r="B711" s="1114"/>
      <c r="E711" s="1114"/>
    </row>
    <row r="712" spans="1:5">
      <c r="A712" s="1114"/>
      <c r="B712" s="1114"/>
      <c r="E712" s="1114"/>
    </row>
    <row r="713" spans="1:5">
      <c r="A713" s="1114"/>
      <c r="B713" s="1114"/>
      <c r="E713" s="1114"/>
    </row>
    <row r="714" spans="1:5">
      <c r="A714" s="1114"/>
      <c r="B714" s="1114"/>
      <c r="E714" s="1114"/>
    </row>
    <row r="715" spans="1:5">
      <c r="A715" s="1114"/>
      <c r="B715" s="1114"/>
      <c r="E715" s="1114"/>
    </row>
    <row r="716" spans="1:5">
      <c r="A716" s="1114"/>
      <c r="B716" s="1114"/>
      <c r="E716" s="1114"/>
    </row>
    <row r="717" spans="1:5">
      <c r="A717" s="1114"/>
      <c r="B717" s="1114"/>
      <c r="E717" s="1114"/>
    </row>
    <row r="718" spans="1:5">
      <c r="A718" s="1114"/>
      <c r="B718" s="1114"/>
      <c r="E718" s="1114"/>
    </row>
    <row r="719" spans="1:5">
      <c r="A719" s="1114"/>
      <c r="B719" s="1114"/>
      <c r="E719" s="1114"/>
    </row>
    <row r="720" spans="1:5">
      <c r="A720" s="1114"/>
      <c r="B720" s="1114"/>
      <c r="E720" s="1114"/>
    </row>
    <row r="721" spans="1:5">
      <c r="A721" s="1114"/>
      <c r="B721" s="1114"/>
      <c r="E721" s="1114"/>
    </row>
    <row r="722" spans="1:5">
      <c r="A722" s="1114"/>
      <c r="B722" s="1114"/>
      <c r="E722" s="1114"/>
    </row>
    <row r="723" spans="1:5">
      <c r="A723" s="1114"/>
      <c r="B723" s="1114"/>
      <c r="E723" s="1114"/>
    </row>
    <row r="724" spans="1:5">
      <c r="A724" s="1114"/>
      <c r="B724" s="1114"/>
      <c r="E724" s="1114"/>
    </row>
    <row r="725" spans="1:5">
      <c r="A725" s="1114"/>
      <c r="B725" s="1114"/>
      <c r="E725" s="1114"/>
    </row>
    <row r="726" spans="1:5">
      <c r="A726" s="1114"/>
      <c r="B726" s="1114"/>
      <c r="E726" s="1114"/>
    </row>
    <row r="727" spans="1:5">
      <c r="A727" s="1114"/>
      <c r="B727" s="1114"/>
      <c r="E727" s="1114"/>
    </row>
    <row r="728" spans="1:5">
      <c r="A728" s="1114"/>
      <c r="B728" s="1114"/>
      <c r="E728" s="1114"/>
    </row>
    <row r="729" spans="1:5">
      <c r="A729" s="1114"/>
      <c r="B729" s="1114"/>
      <c r="E729" s="1114"/>
    </row>
    <row r="730" spans="1:5">
      <c r="A730" s="1114"/>
      <c r="B730" s="1114"/>
      <c r="E730" s="1114"/>
    </row>
    <row r="731" spans="1:5">
      <c r="A731" s="1114"/>
      <c r="B731" s="1114"/>
      <c r="E731" s="1114"/>
    </row>
    <row r="732" spans="1:5">
      <c r="A732" s="1114"/>
      <c r="B732" s="1114"/>
      <c r="E732" s="1114"/>
    </row>
    <row r="733" spans="1:5">
      <c r="A733" s="1114"/>
      <c r="B733" s="1114"/>
      <c r="E733" s="1114"/>
    </row>
    <row r="734" spans="1:5">
      <c r="A734" s="1114"/>
      <c r="B734" s="1114"/>
      <c r="E734" s="1114"/>
    </row>
    <row r="735" spans="1:5">
      <c r="A735" s="1114"/>
      <c r="B735" s="1114"/>
      <c r="E735" s="1114"/>
    </row>
    <row r="736" spans="1:5">
      <c r="A736" s="1114"/>
      <c r="B736" s="1114"/>
      <c r="E736" s="1114"/>
    </row>
    <row r="737" spans="1:5">
      <c r="A737" s="1114"/>
      <c r="B737" s="1114"/>
      <c r="E737" s="1114"/>
    </row>
    <row r="738" spans="1:5">
      <c r="A738" s="1114"/>
      <c r="B738" s="1114"/>
      <c r="E738" s="1114"/>
    </row>
    <row r="739" spans="1:5">
      <c r="A739" s="1114"/>
      <c r="B739" s="1114"/>
      <c r="E739" s="1114"/>
    </row>
    <row r="740" spans="1:5">
      <c r="A740" s="1114"/>
      <c r="B740" s="1114"/>
      <c r="E740" s="1114"/>
    </row>
    <row r="741" spans="1:5">
      <c r="A741" s="1114"/>
      <c r="B741" s="1114"/>
      <c r="E741" s="1114"/>
    </row>
    <row r="742" spans="1:5">
      <c r="A742" s="1114"/>
      <c r="B742" s="1114"/>
      <c r="E742" s="1114"/>
    </row>
    <row r="743" spans="1:5">
      <c r="A743" s="1114"/>
      <c r="B743" s="1114"/>
      <c r="E743" s="1114"/>
    </row>
    <row r="744" spans="1:5">
      <c r="A744" s="1114"/>
      <c r="B744" s="1114"/>
      <c r="E744" s="1114"/>
    </row>
    <row r="745" spans="1:5">
      <c r="A745" s="1114"/>
      <c r="B745" s="1114"/>
      <c r="E745" s="1114"/>
    </row>
    <row r="746" spans="1:5">
      <c r="A746" s="1114"/>
      <c r="B746" s="1114"/>
      <c r="E746" s="1114"/>
    </row>
    <row r="747" spans="1:5">
      <c r="A747" s="1114"/>
      <c r="B747" s="1114"/>
      <c r="E747" s="1114"/>
    </row>
    <row r="748" spans="1:5">
      <c r="A748" s="1114"/>
      <c r="B748" s="1114"/>
      <c r="E748" s="1114"/>
    </row>
    <row r="749" spans="1:5">
      <c r="A749" s="1114"/>
      <c r="B749" s="1114"/>
      <c r="E749" s="1114"/>
    </row>
    <row r="750" spans="1:5">
      <c r="A750" s="1114"/>
      <c r="B750" s="1114"/>
      <c r="E750" s="1114"/>
    </row>
    <row r="751" spans="1:5">
      <c r="A751" s="1114"/>
      <c r="B751" s="1114"/>
      <c r="E751" s="1114"/>
    </row>
    <row r="752" spans="1:5">
      <c r="A752" s="1114"/>
      <c r="B752" s="1114"/>
      <c r="E752" s="1114"/>
    </row>
    <row r="753" spans="1:5">
      <c r="A753" s="1114"/>
      <c r="B753" s="1114"/>
      <c r="E753" s="1114"/>
    </row>
    <row r="754" spans="1:5">
      <c r="A754" s="1114"/>
      <c r="B754" s="1114"/>
      <c r="E754" s="1114"/>
    </row>
    <row r="755" spans="1:5">
      <c r="A755" s="1114"/>
      <c r="B755" s="1114"/>
      <c r="E755" s="1114"/>
    </row>
    <row r="756" spans="1:5">
      <c r="A756" s="1114"/>
      <c r="B756" s="1114"/>
      <c r="E756" s="1114"/>
    </row>
    <row r="757" spans="1:5">
      <c r="A757" s="1114"/>
      <c r="B757" s="1114"/>
      <c r="E757" s="1114"/>
    </row>
    <row r="758" spans="1:5">
      <c r="A758" s="1114"/>
      <c r="B758" s="1114"/>
      <c r="E758" s="1114"/>
    </row>
    <row r="759" spans="1:5">
      <c r="A759" s="1114"/>
      <c r="B759" s="1114"/>
      <c r="E759" s="1114"/>
    </row>
    <row r="760" spans="1:5">
      <c r="A760" s="1114"/>
      <c r="B760" s="1114"/>
      <c r="E760" s="1114"/>
    </row>
    <row r="761" spans="1:5">
      <c r="A761" s="1114"/>
      <c r="B761" s="1114"/>
      <c r="E761" s="1114"/>
    </row>
    <row r="762" spans="1:5">
      <c r="A762" s="1114"/>
      <c r="B762" s="1114"/>
      <c r="E762" s="1114"/>
    </row>
    <row r="763" spans="1:5">
      <c r="A763" s="1114"/>
      <c r="B763" s="1114"/>
      <c r="E763" s="1114"/>
    </row>
    <row r="764" spans="1:5">
      <c r="A764" s="1114"/>
      <c r="B764" s="1114"/>
      <c r="E764" s="1114"/>
    </row>
    <row r="765" spans="1:5">
      <c r="A765" s="1114"/>
      <c r="B765" s="1114"/>
      <c r="E765" s="1114"/>
    </row>
    <row r="766" spans="1:5">
      <c r="A766" s="1114"/>
      <c r="B766" s="1114"/>
      <c r="E766" s="1114"/>
    </row>
    <row r="767" spans="1:5">
      <c r="A767" s="1114"/>
      <c r="B767" s="1114"/>
      <c r="E767" s="1114"/>
    </row>
    <row r="768" spans="1:5">
      <c r="A768" s="1114"/>
      <c r="B768" s="1114"/>
      <c r="E768" s="1114"/>
    </row>
    <row r="769" spans="1:5">
      <c r="A769" s="1114"/>
      <c r="B769" s="1114"/>
      <c r="E769" s="1114"/>
    </row>
    <row r="770" spans="1:5">
      <c r="A770" s="1114"/>
      <c r="B770" s="1114"/>
      <c r="E770" s="1114"/>
    </row>
    <row r="771" spans="1:5">
      <c r="A771" s="1114"/>
      <c r="B771" s="1114"/>
      <c r="E771" s="1114"/>
    </row>
    <row r="772" spans="1:5">
      <c r="A772" s="1114"/>
      <c r="B772" s="1114"/>
      <c r="E772" s="1114"/>
    </row>
    <row r="773" spans="1:5">
      <c r="A773" s="1114"/>
      <c r="B773" s="1114"/>
      <c r="E773" s="1114"/>
    </row>
    <row r="774" spans="1:5">
      <c r="A774" s="1114"/>
      <c r="B774" s="1114"/>
      <c r="E774" s="1114"/>
    </row>
    <row r="775" spans="1:5">
      <c r="A775" s="1114"/>
      <c r="B775" s="1114"/>
      <c r="E775" s="1114"/>
    </row>
    <row r="776" spans="1:5">
      <c r="A776" s="1114"/>
      <c r="B776" s="1114"/>
      <c r="E776" s="1114"/>
    </row>
    <row r="777" spans="1:5">
      <c r="A777" s="1114"/>
      <c r="B777" s="1114"/>
      <c r="E777" s="1114"/>
    </row>
    <row r="778" spans="1:5">
      <c r="A778" s="1114"/>
      <c r="B778" s="1114"/>
      <c r="E778" s="1114"/>
    </row>
    <row r="779" spans="1:5">
      <c r="A779" s="1114"/>
      <c r="B779" s="1114"/>
      <c r="E779" s="1114"/>
    </row>
    <row r="780" spans="1:5">
      <c r="A780" s="1114"/>
      <c r="B780" s="1114"/>
      <c r="E780" s="1114"/>
    </row>
    <row r="781" spans="1:5">
      <c r="A781" s="1114"/>
      <c r="B781" s="1114"/>
      <c r="E781" s="1114"/>
    </row>
    <row r="782" spans="1:5">
      <c r="A782" s="1114"/>
      <c r="B782" s="1114"/>
      <c r="E782" s="1114"/>
    </row>
    <row r="783" spans="1:5">
      <c r="A783" s="1114"/>
      <c r="B783" s="1114"/>
      <c r="E783" s="1114"/>
    </row>
    <row r="784" spans="1:5">
      <c r="A784" s="1114"/>
      <c r="B784" s="1114"/>
      <c r="E784" s="1114"/>
    </row>
    <row r="785" spans="1:5">
      <c r="A785" s="1114"/>
      <c r="B785" s="1114"/>
      <c r="E785" s="1114"/>
    </row>
    <row r="786" spans="1:5">
      <c r="A786" s="1114"/>
      <c r="B786" s="1114"/>
      <c r="E786" s="1114"/>
    </row>
    <row r="787" spans="1:5">
      <c r="A787" s="1114"/>
      <c r="B787" s="1114"/>
      <c r="E787" s="1114"/>
    </row>
    <row r="788" spans="1:5">
      <c r="A788" s="1114"/>
      <c r="B788" s="1114"/>
      <c r="E788" s="1114"/>
    </row>
    <row r="789" spans="1:5">
      <c r="A789" s="1114"/>
      <c r="B789" s="1114"/>
      <c r="E789" s="1114"/>
    </row>
    <row r="790" spans="1:5">
      <c r="A790" s="1114"/>
      <c r="B790" s="1114"/>
      <c r="E790" s="1114"/>
    </row>
    <row r="791" spans="1:5">
      <c r="A791" s="1114"/>
      <c r="B791" s="1114"/>
      <c r="E791" s="1114"/>
    </row>
    <row r="792" spans="1:5">
      <c r="A792" s="1114"/>
      <c r="B792" s="1114"/>
      <c r="E792" s="1114"/>
    </row>
    <row r="793" spans="1:5">
      <c r="A793" s="1114"/>
      <c r="B793" s="1114"/>
      <c r="E793" s="1114"/>
    </row>
    <row r="794" spans="1:5">
      <c r="A794" s="1114"/>
      <c r="B794" s="1114"/>
      <c r="E794" s="1114"/>
    </row>
    <row r="795" spans="1:5">
      <c r="A795" s="1114"/>
      <c r="B795" s="1114"/>
      <c r="E795" s="1114"/>
    </row>
    <row r="796" spans="1:5">
      <c r="A796" s="1114"/>
      <c r="B796" s="1114"/>
      <c r="E796" s="1114"/>
    </row>
    <row r="797" spans="1:5">
      <c r="A797" s="1114"/>
      <c r="B797" s="1114"/>
      <c r="E797" s="1114"/>
    </row>
    <row r="798" spans="1:5">
      <c r="A798" s="1114"/>
      <c r="B798" s="1114"/>
      <c r="E798" s="1114"/>
    </row>
    <row r="799" spans="1:5">
      <c r="A799" s="1114"/>
      <c r="B799" s="1114"/>
      <c r="E799" s="1114"/>
    </row>
    <row r="800" spans="1:5">
      <c r="A800" s="1114"/>
      <c r="B800" s="1114"/>
      <c r="E800" s="1114"/>
    </row>
    <row r="801" spans="1:5">
      <c r="A801" s="1114"/>
      <c r="B801" s="1114"/>
      <c r="E801" s="1114"/>
    </row>
    <row r="802" spans="1:5">
      <c r="A802" s="1114"/>
      <c r="B802" s="1114"/>
      <c r="E802" s="1114"/>
    </row>
    <row r="803" spans="1:5">
      <c r="A803" s="1114"/>
      <c r="B803" s="1114"/>
      <c r="E803" s="1114"/>
    </row>
    <row r="804" spans="1:5">
      <c r="A804" s="1114"/>
      <c r="B804" s="1114"/>
      <c r="E804" s="1114"/>
    </row>
    <row r="805" spans="1:5">
      <c r="A805" s="1114"/>
      <c r="B805" s="1114"/>
      <c r="E805" s="1114"/>
    </row>
    <row r="806" spans="1:5">
      <c r="A806" s="1114"/>
      <c r="B806" s="1114"/>
      <c r="E806" s="1114"/>
    </row>
    <row r="807" spans="1:5">
      <c r="A807" s="1114"/>
      <c r="B807" s="1114"/>
      <c r="E807" s="1114"/>
    </row>
    <row r="808" spans="1:5">
      <c r="A808" s="1114"/>
      <c r="B808" s="1114"/>
      <c r="E808" s="1114"/>
    </row>
    <row r="809" spans="1:5">
      <c r="A809" s="1114"/>
      <c r="B809" s="1114"/>
      <c r="E809" s="1114"/>
    </row>
    <row r="810" spans="1:5">
      <c r="A810" s="1114"/>
      <c r="B810" s="1114"/>
      <c r="E810" s="1114"/>
    </row>
    <row r="811" spans="1:5">
      <c r="A811" s="1114"/>
      <c r="B811" s="1114"/>
      <c r="E811" s="1114"/>
    </row>
    <row r="812" spans="1:5">
      <c r="A812" s="1114"/>
      <c r="B812" s="1114"/>
      <c r="E812" s="1114"/>
    </row>
    <row r="813" spans="1:5">
      <c r="A813" s="1114"/>
      <c r="B813" s="1114"/>
      <c r="E813" s="1114"/>
    </row>
    <row r="814" spans="1:5">
      <c r="A814" s="1114"/>
      <c r="B814" s="1114"/>
      <c r="E814" s="1114"/>
    </row>
    <row r="815" spans="1:5">
      <c r="A815" s="1114"/>
      <c r="B815" s="1114"/>
      <c r="E815" s="1114"/>
    </row>
    <row r="816" spans="1:5">
      <c r="A816" s="1114"/>
      <c r="B816" s="1114"/>
      <c r="E816" s="1114"/>
    </row>
    <row r="817" spans="1:5">
      <c r="A817" s="1114"/>
      <c r="B817" s="1114"/>
      <c r="E817" s="1114"/>
    </row>
    <row r="818" spans="1:5">
      <c r="A818" s="1114"/>
      <c r="B818" s="1114"/>
      <c r="E818" s="1114"/>
    </row>
    <row r="819" spans="1:5">
      <c r="A819" s="1114"/>
      <c r="B819" s="1114"/>
      <c r="E819" s="1114"/>
    </row>
    <row r="820" spans="1:5">
      <c r="A820" s="1114"/>
      <c r="B820" s="1114"/>
      <c r="E820" s="1114"/>
    </row>
    <row r="821" spans="1:5">
      <c r="A821" s="1114"/>
      <c r="B821" s="1114"/>
      <c r="E821" s="1114"/>
    </row>
    <row r="822" spans="1:5">
      <c r="A822" s="1114"/>
      <c r="B822" s="1114"/>
      <c r="E822" s="1114"/>
    </row>
    <row r="823" spans="1:5">
      <c r="A823" s="1114"/>
      <c r="B823" s="1114"/>
      <c r="E823" s="1114"/>
    </row>
    <row r="824" spans="1:5">
      <c r="A824" s="1114"/>
      <c r="B824" s="1114"/>
      <c r="E824" s="1114"/>
    </row>
    <row r="825" spans="1:5">
      <c r="A825" s="1114"/>
      <c r="B825" s="1114"/>
      <c r="E825" s="1114"/>
    </row>
    <row r="826" spans="1:5">
      <c r="A826" s="1114"/>
      <c r="B826" s="1114"/>
      <c r="E826" s="1114"/>
    </row>
    <row r="827" spans="1:5">
      <c r="A827" s="1114"/>
      <c r="B827" s="1114"/>
      <c r="E827" s="1114"/>
    </row>
    <row r="828" spans="1:5">
      <c r="A828" s="1114"/>
      <c r="B828" s="1114"/>
      <c r="E828" s="1114"/>
    </row>
    <row r="829" spans="1:5">
      <c r="A829" s="1114"/>
      <c r="B829" s="1114"/>
      <c r="E829" s="1114"/>
    </row>
    <row r="830" spans="1:5">
      <c r="A830" s="1114"/>
      <c r="B830" s="1114"/>
      <c r="E830" s="1114"/>
    </row>
    <row r="831" spans="1:5">
      <c r="A831" s="1114"/>
      <c r="B831" s="1114"/>
      <c r="E831" s="1114"/>
    </row>
    <row r="832" spans="1:5">
      <c r="A832" s="1114"/>
      <c r="B832" s="1114"/>
      <c r="E832" s="1114"/>
    </row>
    <row r="833" spans="1:5">
      <c r="A833" s="1114"/>
      <c r="B833" s="1114"/>
      <c r="E833" s="1114"/>
    </row>
    <row r="834" spans="1:5">
      <c r="A834" s="1114"/>
      <c r="B834" s="1114"/>
      <c r="E834" s="1114"/>
    </row>
    <row r="835" spans="1:5">
      <c r="A835" s="1114"/>
      <c r="B835" s="1114"/>
      <c r="E835" s="1114"/>
    </row>
    <row r="836" spans="1:5">
      <c r="A836" s="1114"/>
      <c r="B836" s="1114"/>
      <c r="E836" s="1114"/>
    </row>
    <row r="837" spans="1:5">
      <c r="A837" s="1114"/>
      <c r="B837" s="1114"/>
      <c r="E837" s="1114"/>
    </row>
    <row r="838" spans="1:5">
      <c r="A838" s="1114"/>
      <c r="B838" s="1114"/>
      <c r="E838" s="1114"/>
    </row>
    <row r="839" spans="1:5">
      <c r="A839" s="1114"/>
      <c r="B839" s="1114"/>
      <c r="E839" s="1114"/>
    </row>
    <row r="840" spans="1:5">
      <c r="A840" s="1114"/>
      <c r="B840" s="1114"/>
      <c r="E840" s="1114"/>
    </row>
    <row r="841" spans="1:5">
      <c r="A841" s="1114"/>
      <c r="B841" s="1114"/>
      <c r="E841" s="1114"/>
    </row>
    <row r="842" spans="1:5">
      <c r="A842" s="1114"/>
      <c r="B842" s="1114"/>
      <c r="E842" s="1114"/>
    </row>
    <row r="843" spans="1:5">
      <c r="A843" s="1114"/>
      <c r="B843" s="1114"/>
      <c r="E843" s="1114"/>
    </row>
    <row r="844" spans="1:5">
      <c r="A844" s="1114"/>
      <c r="B844" s="1114"/>
      <c r="E844" s="1114"/>
    </row>
    <row r="845" spans="1:5">
      <c r="A845" s="1114"/>
      <c r="B845" s="1114"/>
      <c r="E845" s="1114"/>
    </row>
    <row r="846" spans="1:5">
      <c r="A846" s="1114"/>
      <c r="B846" s="1114"/>
      <c r="E846" s="1114"/>
    </row>
    <row r="847" spans="1:5">
      <c r="A847" s="1114"/>
      <c r="B847" s="1114"/>
      <c r="E847" s="1114"/>
    </row>
    <row r="848" spans="1:5">
      <c r="A848" s="1114"/>
      <c r="B848" s="1114"/>
      <c r="E848" s="1114"/>
    </row>
    <row r="849" spans="1:5">
      <c r="A849" s="1114"/>
      <c r="B849" s="1114"/>
      <c r="E849" s="1114"/>
    </row>
    <row r="850" spans="1:5">
      <c r="A850" s="1114"/>
      <c r="B850" s="1114"/>
      <c r="E850" s="1114"/>
    </row>
    <row r="851" spans="1:5">
      <c r="A851" s="1114"/>
      <c r="B851" s="1114"/>
      <c r="E851" s="1114"/>
    </row>
    <row r="852" spans="1:5">
      <c r="A852" s="1114"/>
      <c r="B852" s="1114"/>
      <c r="E852" s="1114"/>
    </row>
    <row r="853" spans="1:5">
      <c r="A853" s="1114"/>
      <c r="B853" s="1114"/>
      <c r="E853" s="1114"/>
    </row>
    <row r="854" spans="1:5">
      <c r="A854" s="1114"/>
      <c r="B854" s="1114"/>
      <c r="E854" s="1114"/>
    </row>
    <row r="855" spans="1:5">
      <c r="A855" s="1114"/>
      <c r="B855" s="1114"/>
      <c r="E855" s="1114"/>
    </row>
    <row r="856" spans="1:5">
      <c r="A856" s="1114"/>
      <c r="B856" s="1114"/>
      <c r="E856" s="1114"/>
    </row>
    <row r="857" spans="1:5">
      <c r="A857" s="1114"/>
      <c r="B857" s="1114"/>
      <c r="E857" s="1114"/>
    </row>
    <row r="858" spans="1:5">
      <c r="A858" s="1114"/>
      <c r="B858" s="1114"/>
      <c r="E858" s="1114"/>
    </row>
    <row r="859" spans="1:5">
      <c r="A859" s="1114"/>
      <c r="B859" s="1114"/>
      <c r="E859" s="1114"/>
    </row>
    <row r="860" spans="1:5">
      <c r="A860" s="1114"/>
      <c r="B860" s="1114"/>
      <c r="E860" s="1114"/>
    </row>
    <row r="861" spans="1:5">
      <c r="A861" s="1114"/>
      <c r="B861" s="1114"/>
      <c r="E861" s="1114"/>
    </row>
    <row r="862" spans="1:5">
      <c r="A862" s="1114"/>
      <c r="B862" s="1114"/>
      <c r="E862" s="1114"/>
    </row>
    <row r="863" spans="1:5">
      <c r="A863" s="1114"/>
      <c r="B863" s="1114"/>
      <c r="E863" s="1114"/>
    </row>
    <row r="864" spans="1:5">
      <c r="A864" s="1114"/>
      <c r="B864" s="1114"/>
      <c r="E864" s="1114"/>
    </row>
    <row r="865" spans="1:5">
      <c r="A865" s="1114"/>
      <c r="B865" s="1114"/>
      <c r="E865" s="1114"/>
    </row>
    <row r="866" spans="1:5">
      <c r="A866" s="1114"/>
      <c r="B866" s="1114"/>
      <c r="E866" s="1114"/>
    </row>
    <row r="867" spans="1:5">
      <c r="A867" s="1114"/>
      <c r="B867" s="1114"/>
      <c r="E867" s="1114"/>
    </row>
    <row r="868" spans="1:5">
      <c r="A868" s="1114"/>
      <c r="B868" s="1114"/>
      <c r="E868" s="1114"/>
    </row>
    <row r="869" spans="1:5">
      <c r="A869" s="1114"/>
      <c r="B869" s="1114"/>
      <c r="E869" s="1114"/>
    </row>
    <row r="870" spans="1:5">
      <c r="A870" s="1114"/>
      <c r="B870" s="1114"/>
      <c r="E870" s="1114"/>
    </row>
    <row r="871" spans="1:5">
      <c r="A871" s="1114"/>
      <c r="B871" s="1114"/>
      <c r="E871" s="1114"/>
    </row>
    <row r="872" spans="1:5">
      <c r="A872" s="1114"/>
      <c r="B872" s="1114"/>
      <c r="E872" s="1114"/>
    </row>
    <row r="873" spans="1:5">
      <c r="A873" s="1114"/>
      <c r="B873" s="1114"/>
      <c r="E873" s="1114"/>
    </row>
    <row r="874" spans="1:5">
      <c r="A874" s="1114"/>
      <c r="B874" s="1114"/>
      <c r="E874" s="1114"/>
    </row>
    <row r="875" spans="1:5">
      <c r="A875" s="1114"/>
      <c r="B875" s="1114"/>
      <c r="E875" s="1114"/>
    </row>
    <row r="876" spans="1:5">
      <c r="A876" s="1114"/>
      <c r="B876" s="1114"/>
      <c r="E876" s="1114"/>
    </row>
    <row r="877" spans="1:5">
      <c r="A877" s="1114"/>
      <c r="B877" s="1114"/>
      <c r="E877" s="1114"/>
    </row>
    <row r="878" spans="1:5">
      <c r="A878" s="1114"/>
      <c r="B878" s="1114"/>
      <c r="E878" s="1114"/>
    </row>
    <row r="879" spans="1:5">
      <c r="A879" s="1114"/>
      <c r="B879" s="1114"/>
      <c r="E879" s="1114"/>
    </row>
    <row r="880" spans="1:5">
      <c r="A880" s="1114"/>
      <c r="B880" s="1114"/>
      <c r="E880" s="1114"/>
    </row>
    <row r="881" spans="1:5">
      <c r="A881" s="1114"/>
      <c r="B881" s="1114"/>
      <c r="E881" s="1114"/>
    </row>
    <row r="882" spans="1:5">
      <c r="A882" s="1114"/>
      <c r="B882" s="1114"/>
      <c r="E882" s="1114"/>
    </row>
    <row r="883" spans="1:5">
      <c r="A883" s="1114"/>
      <c r="B883" s="1114"/>
      <c r="E883" s="1114"/>
    </row>
    <row r="884" spans="1:5">
      <c r="A884" s="1114"/>
      <c r="B884" s="1114"/>
      <c r="E884" s="1114"/>
    </row>
    <row r="885" spans="1:5">
      <c r="A885" s="1114"/>
      <c r="B885" s="1114"/>
      <c r="E885" s="1114"/>
    </row>
    <row r="886" spans="1:5">
      <c r="A886" s="1114"/>
      <c r="B886" s="1114"/>
      <c r="E886" s="1114"/>
    </row>
    <row r="887" spans="1:5">
      <c r="A887" s="1114"/>
      <c r="B887" s="1114"/>
      <c r="E887" s="1114"/>
    </row>
    <row r="888" spans="1:5">
      <c r="A888" s="1114"/>
      <c r="B888" s="1114"/>
      <c r="E888" s="1114"/>
    </row>
    <row r="889" spans="1:5">
      <c r="A889" s="1114"/>
      <c r="B889" s="1114"/>
      <c r="E889" s="1114"/>
    </row>
    <row r="890" spans="1:5">
      <c r="A890" s="1114"/>
      <c r="B890" s="1114"/>
      <c r="E890" s="1114"/>
    </row>
    <row r="891" spans="1:5">
      <c r="A891" s="1114"/>
      <c r="B891" s="1114"/>
      <c r="E891" s="1114"/>
    </row>
    <row r="892" spans="1:5">
      <c r="A892" s="1114"/>
      <c r="B892" s="1114"/>
      <c r="E892" s="1114"/>
    </row>
    <row r="893" spans="1:5">
      <c r="A893" s="1114"/>
      <c r="B893" s="1114"/>
      <c r="E893" s="1114"/>
    </row>
    <row r="894" spans="1:5">
      <c r="A894" s="1114"/>
      <c r="B894" s="1114"/>
      <c r="E894" s="1114"/>
    </row>
    <row r="895" spans="1:5">
      <c r="A895" s="1114"/>
      <c r="B895" s="1114"/>
      <c r="E895" s="1114"/>
    </row>
    <row r="896" spans="1:5">
      <c r="A896" s="1114"/>
      <c r="B896" s="1114"/>
      <c r="E896" s="1114"/>
    </row>
    <row r="897" spans="1:5">
      <c r="A897" s="1114"/>
      <c r="B897" s="1114"/>
      <c r="E897" s="1114"/>
    </row>
    <row r="898" spans="1:5">
      <c r="A898" s="1114"/>
      <c r="B898" s="1114"/>
      <c r="E898" s="1114"/>
    </row>
    <row r="899" spans="1:5">
      <c r="A899" s="1114"/>
      <c r="B899" s="1114"/>
      <c r="E899" s="1114"/>
    </row>
    <row r="900" spans="1:5">
      <c r="A900" s="1114"/>
      <c r="B900" s="1114"/>
      <c r="E900" s="1114"/>
    </row>
    <row r="901" spans="1:5">
      <c r="A901" s="1114"/>
      <c r="B901" s="1114"/>
      <c r="E901" s="1114"/>
    </row>
    <row r="902" spans="1:5">
      <c r="A902" s="1114"/>
      <c r="B902" s="1114"/>
      <c r="E902" s="1114"/>
    </row>
    <row r="903" spans="1:5">
      <c r="A903" s="1114"/>
      <c r="B903" s="1114"/>
      <c r="E903" s="1114"/>
    </row>
    <row r="904" spans="1:5">
      <c r="A904" s="1114"/>
      <c r="B904" s="1114"/>
      <c r="E904" s="1114"/>
    </row>
    <row r="905" spans="1:5">
      <c r="A905" s="1114"/>
      <c r="B905" s="1114"/>
      <c r="E905" s="1114"/>
    </row>
    <row r="906" spans="1:5">
      <c r="A906" s="1114"/>
      <c r="B906" s="1114"/>
      <c r="E906" s="1114"/>
    </row>
    <row r="907" spans="1:5">
      <c r="A907" s="1114"/>
      <c r="B907" s="1114"/>
      <c r="E907" s="1114"/>
    </row>
    <row r="908" spans="1:5">
      <c r="A908" s="1114"/>
      <c r="B908" s="1114"/>
      <c r="E908" s="1114"/>
    </row>
    <row r="909" spans="1:5">
      <c r="A909" s="1114"/>
      <c r="B909" s="1114"/>
      <c r="E909" s="1114"/>
    </row>
    <row r="910" spans="1:5">
      <c r="A910" s="1114"/>
      <c r="B910" s="1114"/>
      <c r="E910" s="1114"/>
    </row>
    <row r="911" spans="1:5">
      <c r="A911" s="1114"/>
      <c r="B911" s="1114"/>
      <c r="E911" s="1114"/>
    </row>
    <row r="912" spans="1:5">
      <c r="A912" s="1114"/>
      <c r="B912" s="1114"/>
      <c r="E912" s="1114"/>
    </row>
    <row r="913" spans="1:5">
      <c r="A913" s="1114"/>
      <c r="B913" s="1114"/>
      <c r="E913" s="1114"/>
    </row>
    <row r="914" spans="1:5">
      <c r="A914" s="1114"/>
      <c r="B914" s="1114"/>
      <c r="E914" s="1114"/>
    </row>
    <row r="915" spans="1:5">
      <c r="A915" s="1114"/>
      <c r="B915" s="1114"/>
      <c r="E915" s="1114"/>
    </row>
    <row r="916" spans="1:5">
      <c r="A916" s="1114"/>
      <c r="B916" s="1114"/>
      <c r="E916" s="1114"/>
    </row>
    <row r="917" spans="1:5">
      <c r="A917" s="1114"/>
      <c r="B917" s="1114"/>
      <c r="E917" s="1114"/>
    </row>
    <row r="918" spans="1:5">
      <c r="A918" s="1114"/>
      <c r="B918" s="1114"/>
      <c r="E918" s="1114"/>
    </row>
    <row r="919" spans="1:5">
      <c r="A919" s="1114"/>
      <c r="B919" s="1114"/>
      <c r="E919" s="1114"/>
    </row>
    <row r="920" spans="1:5">
      <c r="A920" s="1114"/>
      <c r="B920" s="1114"/>
      <c r="E920" s="1114"/>
    </row>
    <row r="921" spans="1:5">
      <c r="A921" s="1114"/>
      <c r="B921" s="1114"/>
      <c r="E921" s="1114"/>
    </row>
    <row r="922" spans="1:5">
      <c r="A922" s="1114"/>
      <c r="B922" s="1114"/>
      <c r="E922" s="1114"/>
    </row>
    <row r="923" spans="1:5">
      <c r="A923" s="1114"/>
      <c r="B923" s="1114"/>
      <c r="E923" s="1114"/>
    </row>
    <row r="924" spans="1:5">
      <c r="A924" s="1114"/>
      <c r="B924" s="1114"/>
      <c r="E924" s="1114"/>
    </row>
    <row r="925" spans="1:5">
      <c r="A925" s="1114"/>
      <c r="B925" s="1114"/>
      <c r="E925" s="1114"/>
    </row>
    <row r="926" spans="1:5">
      <c r="A926" s="1114"/>
      <c r="B926" s="1114"/>
      <c r="E926" s="1114"/>
    </row>
    <row r="927" spans="1:5">
      <c r="A927" s="1114"/>
      <c r="B927" s="1114"/>
      <c r="E927" s="1114"/>
    </row>
    <row r="928" spans="1:5">
      <c r="A928" s="1114"/>
      <c r="B928" s="1114"/>
      <c r="E928" s="1114"/>
    </row>
    <row r="929" spans="1:5">
      <c r="A929" s="1114"/>
      <c r="B929" s="1114"/>
      <c r="E929" s="1114"/>
    </row>
    <row r="930" spans="1:5">
      <c r="A930" s="1114"/>
      <c r="B930" s="1114"/>
      <c r="E930" s="1114"/>
    </row>
    <row r="931" spans="1:5">
      <c r="A931" s="1114"/>
      <c r="B931" s="1114"/>
      <c r="E931" s="1114"/>
    </row>
    <row r="932" spans="1:5">
      <c r="A932" s="1114"/>
      <c r="B932" s="1114"/>
      <c r="E932" s="1114"/>
    </row>
    <row r="933" spans="1:5">
      <c r="A933" s="1114"/>
      <c r="B933" s="1114"/>
      <c r="E933" s="1114"/>
    </row>
    <row r="934" spans="1:5">
      <c r="A934" s="1114"/>
      <c r="B934" s="1114"/>
      <c r="E934" s="1114"/>
    </row>
    <row r="935" spans="1:5">
      <c r="A935" s="1114"/>
      <c r="B935" s="1114"/>
      <c r="E935" s="1114"/>
    </row>
    <row r="936" spans="1:5">
      <c r="A936" s="1114"/>
      <c r="B936" s="1114"/>
      <c r="E936" s="1114"/>
    </row>
    <row r="937" spans="1:5">
      <c r="A937" s="1114"/>
      <c r="B937" s="1114"/>
      <c r="E937" s="1114"/>
    </row>
    <row r="938" spans="1:5">
      <c r="A938" s="1114"/>
      <c r="B938" s="1114"/>
      <c r="E938" s="1114"/>
    </row>
    <row r="939" spans="1:5">
      <c r="A939" s="1114"/>
      <c r="B939" s="1114"/>
      <c r="E939" s="1114"/>
    </row>
    <row r="940" spans="1:5">
      <c r="A940" s="1114"/>
      <c r="B940" s="1114"/>
      <c r="E940" s="1114"/>
    </row>
    <row r="941" spans="1:5">
      <c r="A941" s="1114"/>
      <c r="B941" s="1114"/>
      <c r="E941" s="1114"/>
    </row>
    <row r="942" spans="1:5">
      <c r="A942" s="1114"/>
      <c r="B942" s="1114"/>
      <c r="E942" s="1114"/>
    </row>
    <row r="943" spans="1:5">
      <c r="A943" s="1114"/>
      <c r="B943" s="1114"/>
      <c r="E943" s="1114"/>
    </row>
    <row r="944" spans="1:5">
      <c r="A944" s="1114"/>
      <c r="B944" s="1114"/>
      <c r="E944" s="1114"/>
    </row>
    <row r="945" spans="1:5">
      <c r="A945" s="1114"/>
      <c r="B945" s="1114"/>
      <c r="E945" s="1114"/>
    </row>
    <row r="946" spans="1:5">
      <c r="A946" s="1114"/>
      <c r="B946" s="1114"/>
      <c r="E946" s="1114"/>
    </row>
    <row r="947" spans="1:5">
      <c r="A947" s="1114"/>
      <c r="B947" s="1114"/>
      <c r="E947" s="1114"/>
    </row>
    <row r="948" spans="1:5">
      <c r="A948" s="1114"/>
      <c r="B948" s="1114"/>
      <c r="E948" s="1114"/>
    </row>
    <row r="949" spans="1:5">
      <c r="A949" s="1114"/>
      <c r="B949" s="1114"/>
      <c r="E949" s="1114"/>
    </row>
    <row r="950" spans="1:5">
      <c r="A950" s="1114"/>
      <c r="B950" s="1114"/>
      <c r="E950" s="1114"/>
    </row>
    <row r="951" spans="1:5">
      <c r="A951" s="1114"/>
      <c r="B951" s="1114"/>
      <c r="E951" s="1114"/>
    </row>
    <row r="952" spans="1:5">
      <c r="A952" s="1114"/>
      <c r="B952" s="1114"/>
      <c r="E952" s="1114"/>
    </row>
    <row r="953" spans="1:5">
      <c r="A953" s="1114"/>
      <c r="B953" s="1114"/>
      <c r="E953" s="1114"/>
    </row>
    <row r="954" spans="1:5">
      <c r="A954" s="1114"/>
      <c r="B954" s="1114"/>
      <c r="E954" s="1114"/>
    </row>
    <row r="955" spans="1:5">
      <c r="A955" s="1114"/>
      <c r="B955" s="1114"/>
      <c r="E955" s="1114"/>
    </row>
    <row r="956" spans="1:5">
      <c r="A956" s="1114"/>
      <c r="B956" s="1114"/>
      <c r="E956" s="1114"/>
    </row>
    <row r="957" spans="1:5">
      <c r="A957" s="1114"/>
      <c r="B957" s="1114"/>
      <c r="E957" s="1114"/>
    </row>
    <row r="958" spans="1:5">
      <c r="A958" s="1114"/>
      <c r="B958" s="1114"/>
      <c r="E958" s="1114"/>
    </row>
    <row r="959" spans="1:5">
      <c r="A959" s="1114"/>
      <c r="B959" s="1114"/>
      <c r="E959" s="1114"/>
    </row>
    <row r="960" spans="1:5">
      <c r="A960" s="1114"/>
      <c r="B960" s="1114"/>
      <c r="E960" s="1114"/>
    </row>
    <row r="961" spans="1:5">
      <c r="A961" s="1114"/>
      <c r="B961" s="1114"/>
      <c r="E961" s="1114"/>
    </row>
    <row r="962" spans="1:5">
      <c r="A962" s="1114"/>
      <c r="B962" s="1114"/>
      <c r="E962" s="1114"/>
    </row>
    <row r="963" spans="1:5">
      <c r="A963" s="1114"/>
      <c r="B963" s="1114"/>
      <c r="E963" s="1114"/>
    </row>
    <row r="964" spans="1:5">
      <c r="A964" s="1114"/>
      <c r="B964" s="1114"/>
      <c r="E964" s="1114"/>
    </row>
    <row r="965" spans="1:5">
      <c r="A965" s="1114"/>
      <c r="B965" s="1114"/>
      <c r="E965" s="1114"/>
    </row>
    <row r="966" spans="1:5">
      <c r="A966" s="1114"/>
      <c r="B966" s="1114"/>
      <c r="E966" s="1114"/>
    </row>
    <row r="967" spans="1:5">
      <c r="A967" s="1114"/>
      <c r="B967" s="1114"/>
      <c r="E967" s="1114"/>
    </row>
    <row r="968" spans="1:5">
      <c r="A968" s="1114"/>
      <c r="B968" s="1114"/>
      <c r="E968" s="1114"/>
    </row>
    <row r="969" spans="1:5">
      <c r="A969" s="1114"/>
      <c r="B969" s="1114"/>
      <c r="E969" s="1114"/>
    </row>
    <row r="970" spans="1:5">
      <c r="A970" s="1114"/>
      <c r="B970" s="1114"/>
      <c r="E970" s="1114"/>
    </row>
    <row r="971" spans="1:5">
      <c r="A971" s="1114"/>
      <c r="B971" s="1114"/>
      <c r="E971" s="1114"/>
    </row>
    <row r="972" spans="1:5">
      <c r="A972" s="1114"/>
      <c r="B972" s="1114"/>
      <c r="E972" s="1114"/>
    </row>
    <row r="973" spans="1:5">
      <c r="A973" s="1114"/>
      <c r="B973" s="1114"/>
      <c r="E973" s="1114"/>
    </row>
    <row r="974" spans="1:5">
      <c r="A974" s="1114"/>
      <c r="B974" s="1114"/>
      <c r="E974" s="1114"/>
    </row>
    <row r="975" spans="1:5">
      <c r="A975" s="1114"/>
      <c r="B975" s="1114"/>
      <c r="E975" s="1114"/>
    </row>
    <row r="976" spans="1:5">
      <c r="A976" s="1114"/>
      <c r="B976" s="1114"/>
      <c r="E976" s="1114"/>
    </row>
    <row r="977" spans="1:5">
      <c r="A977" s="1114"/>
      <c r="B977" s="1114"/>
      <c r="E977" s="1114"/>
    </row>
    <row r="978" spans="1:5">
      <c r="A978" s="1114"/>
      <c r="B978" s="1114"/>
      <c r="E978" s="1114"/>
    </row>
    <row r="979" spans="1:5">
      <c r="A979" s="1114"/>
      <c r="B979" s="1114"/>
      <c r="E979" s="1114"/>
    </row>
    <row r="980" spans="1:5">
      <c r="A980" s="1114"/>
      <c r="B980" s="1114"/>
      <c r="E980" s="1114"/>
    </row>
    <row r="981" spans="1:5">
      <c r="A981" s="1114"/>
      <c r="B981" s="1114"/>
      <c r="E981" s="1114"/>
    </row>
    <row r="982" spans="1:5">
      <c r="A982" s="1114"/>
      <c r="B982" s="1114"/>
      <c r="E982" s="1114"/>
    </row>
    <row r="983" spans="1:5">
      <c r="A983" s="1114"/>
      <c r="B983" s="1114"/>
      <c r="E983" s="1114"/>
    </row>
    <row r="984" spans="1:5">
      <c r="A984" s="1114"/>
      <c r="B984" s="1114"/>
      <c r="E984" s="1114"/>
    </row>
    <row r="985" spans="1:5">
      <c r="A985" s="1114"/>
      <c r="B985" s="1114"/>
      <c r="E985" s="1114"/>
    </row>
    <row r="986" spans="1:5">
      <c r="A986" s="1114"/>
      <c r="B986" s="1114"/>
      <c r="E986" s="1114"/>
    </row>
    <row r="987" spans="1:5">
      <c r="A987" s="1114"/>
      <c r="B987" s="1114"/>
      <c r="E987" s="1114"/>
    </row>
    <row r="988" spans="1:5">
      <c r="A988" s="1114"/>
      <c r="B988" s="1114"/>
      <c r="E988" s="1114"/>
    </row>
    <row r="989" spans="1:5">
      <c r="A989" s="1114"/>
      <c r="B989" s="1114"/>
      <c r="E989" s="1114"/>
    </row>
    <row r="990" spans="1:5">
      <c r="A990" s="1114"/>
      <c r="B990" s="1114"/>
      <c r="E990" s="1114"/>
    </row>
    <row r="991" spans="1:5">
      <c r="A991" s="1114"/>
      <c r="B991" s="1114"/>
      <c r="E991" s="1114"/>
    </row>
    <row r="992" spans="1:5">
      <c r="A992" s="1114"/>
      <c r="B992" s="1114"/>
      <c r="E992" s="1114"/>
    </row>
    <row r="993" spans="1:5">
      <c r="A993" s="1114"/>
      <c r="B993" s="1114"/>
      <c r="E993" s="1114"/>
    </row>
    <row r="994" spans="1:5">
      <c r="A994" s="1114"/>
      <c r="B994" s="1114"/>
      <c r="E994" s="1114"/>
    </row>
    <row r="995" spans="1:5">
      <c r="A995" s="1114"/>
      <c r="B995" s="1114"/>
      <c r="E995" s="1114"/>
    </row>
    <row r="996" spans="1:5">
      <c r="A996" s="1114"/>
      <c r="B996" s="1114"/>
      <c r="E996" s="1114"/>
    </row>
    <row r="997" spans="1:5">
      <c r="A997" s="1114"/>
      <c r="B997" s="1114"/>
      <c r="E997" s="1114"/>
    </row>
    <row r="998" spans="1:5">
      <c r="A998" s="1114"/>
      <c r="B998" s="1114"/>
      <c r="E998" s="1114"/>
    </row>
    <row r="999" spans="1:5">
      <c r="A999" s="1114"/>
      <c r="B999" s="1114"/>
      <c r="E999" s="1114"/>
    </row>
    <row r="1000" spans="1:5">
      <c r="A1000" s="1114"/>
      <c r="B1000" s="1114"/>
      <c r="E1000" s="1114"/>
    </row>
    <row r="1001" spans="1:5">
      <c r="A1001" s="1114"/>
      <c r="B1001" s="1114"/>
      <c r="E1001" s="1114"/>
    </row>
    <row r="1002" spans="1:5">
      <c r="A1002" s="1114"/>
      <c r="B1002" s="1114"/>
      <c r="E1002" s="1114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666666"/>
    <outlinePr summaryBelow="0" summaryRight="0"/>
  </sheetPr>
  <dimension ref="A1:AI9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3" sqref="S3"/>
    </sheetView>
  </sheetViews>
  <sheetFormatPr defaultColWidth="12.5703125" defaultRowHeight="15.75" customHeight="1"/>
  <cols>
    <col min="1" max="1" width="24.85546875" customWidth="1"/>
    <col min="2" max="2" width="6.42578125" hidden="1" customWidth="1"/>
    <col min="3" max="3" width="101.28515625" customWidth="1"/>
    <col min="4" max="4" width="13.42578125" customWidth="1"/>
    <col min="5" max="5" width="6.42578125" hidden="1" customWidth="1"/>
    <col min="6" max="6" width="5" hidden="1" customWidth="1"/>
    <col min="7" max="7" width="7.5703125" hidden="1" customWidth="1"/>
    <col min="8" max="9" width="6.42578125" hidden="1" customWidth="1"/>
    <col min="10" max="10" width="12" hidden="1" customWidth="1"/>
    <col min="11" max="11" width="5.85546875" hidden="1" customWidth="1"/>
    <col min="12" max="12" width="3.28515625" hidden="1" customWidth="1"/>
    <col min="13" max="13" width="7.140625" hidden="1" customWidth="1"/>
    <col min="14" max="17" width="11.42578125" hidden="1" customWidth="1"/>
    <col min="18" max="18" width="13.85546875" customWidth="1"/>
    <col min="19" max="19" width="9.140625" customWidth="1"/>
    <col min="20" max="20" width="6.5703125" customWidth="1"/>
    <col min="21" max="21" width="13.85546875" customWidth="1"/>
    <col min="22" max="22" width="9.140625" customWidth="1"/>
    <col min="23" max="23" width="6.5703125" customWidth="1"/>
    <col min="24" max="24" width="13.85546875" customWidth="1"/>
    <col min="25" max="25" width="9.140625" customWidth="1"/>
    <col min="26" max="26" width="6.5703125" customWidth="1"/>
    <col min="27" max="27" width="13.85546875" customWidth="1"/>
    <col min="28" max="28" width="9.140625" customWidth="1"/>
    <col min="29" max="29" width="6.5703125" customWidth="1"/>
    <col min="30" max="30" width="13.85546875" customWidth="1"/>
    <col min="31" max="31" width="9.140625" customWidth="1"/>
    <col min="32" max="32" width="6.5703125" customWidth="1"/>
    <col min="33" max="33" width="13.85546875" customWidth="1"/>
    <col min="34" max="34" width="9.140625" customWidth="1"/>
    <col min="35" max="35" width="6.5703125" customWidth="1"/>
  </cols>
  <sheetData>
    <row r="1" spans="1:35" ht="12.75">
      <c r="A1" s="1509" t="s">
        <v>0</v>
      </c>
      <c r="B1" s="1510" t="s">
        <v>13813</v>
      </c>
      <c r="C1" s="1511" t="s">
        <v>1</v>
      </c>
      <c r="D1" s="1511" t="s">
        <v>13837</v>
      </c>
      <c r="E1" s="1512" t="s">
        <v>12</v>
      </c>
      <c r="F1" s="1513" t="s">
        <v>12519</v>
      </c>
      <c r="G1" s="1514" t="s">
        <v>13518</v>
      </c>
      <c r="H1" s="1510" t="s">
        <v>13520</v>
      </c>
      <c r="I1" s="1510" t="s">
        <v>13521</v>
      </c>
      <c r="J1" s="1510" t="s">
        <v>13522</v>
      </c>
      <c r="K1" s="1515" t="s">
        <v>13609</v>
      </c>
      <c r="L1" s="1481"/>
      <c r="M1" s="1482"/>
      <c r="N1" s="1516" t="s">
        <v>13524</v>
      </c>
      <c r="O1" s="1482"/>
      <c r="P1" s="1508" t="s">
        <v>13525</v>
      </c>
      <c r="Q1" s="1466"/>
      <c r="R1" s="1503" t="s">
        <v>13838</v>
      </c>
      <c r="S1" s="1386"/>
      <c r="T1" s="1387"/>
      <c r="U1" s="1503" t="s">
        <v>13839</v>
      </c>
      <c r="V1" s="1386"/>
      <c r="W1" s="1387"/>
      <c r="X1" s="1504" t="s">
        <v>13840</v>
      </c>
      <c r="Y1" s="1386"/>
      <c r="Z1" s="1387"/>
      <c r="AA1" s="1505" t="s">
        <v>13841</v>
      </c>
      <c r="AB1" s="1386"/>
      <c r="AC1" s="1387"/>
      <c r="AD1" s="1506" t="s">
        <v>13842</v>
      </c>
      <c r="AE1" s="1386"/>
      <c r="AF1" s="1387"/>
      <c r="AG1" s="1507" t="s">
        <v>13843</v>
      </c>
      <c r="AH1" s="1386"/>
      <c r="AI1" s="1387"/>
    </row>
    <row r="2" spans="1:35" ht="21.75" customHeight="1">
      <c r="A2" s="1458"/>
      <c r="B2" s="1460"/>
      <c r="C2" s="1460"/>
      <c r="D2" s="1460"/>
      <c r="E2" s="1460"/>
      <c r="F2" s="1460"/>
      <c r="G2" s="1460"/>
      <c r="H2" s="1460"/>
      <c r="I2" s="1460"/>
      <c r="J2" s="1460"/>
      <c r="K2" s="1115"/>
      <c r="L2" s="1115"/>
      <c r="M2" s="1116"/>
      <c r="N2" s="1117"/>
      <c r="O2" s="1118"/>
      <c r="P2" s="1119"/>
      <c r="Q2" s="1119"/>
      <c r="R2" s="1120" t="s">
        <v>0</v>
      </c>
      <c r="S2" s="1120" t="s">
        <v>13844</v>
      </c>
      <c r="T2" s="1120" t="s">
        <v>12538</v>
      </c>
      <c r="U2" s="1120" t="s">
        <v>0</v>
      </c>
      <c r="V2" s="1120" t="s">
        <v>13844</v>
      </c>
      <c r="W2" s="1120" t="s">
        <v>12538</v>
      </c>
      <c r="X2" s="1121" t="s">
        <v>0</v>
      </c>
      <c r="Y2" s="1121" t="s">
        <v>13844</v>
      </c>
      <c r="Z2" s="1121" t="s">
        <v>12538</v>
      </c>
      <c r="AA2" s="1122" t="s">
        <v>0</v>
      </c>
      <c r="AB2" s="1122" t="s">
        <v>13844</v>
      </c>
      <c r="AC2" s="1122" t="s">
        <v>12538</v>
      </c>
      <c r="AD2" s="1123" t="s">
        <v>0</v>
      </c>
      <c r="AE2" s="1123" t="s">
        <v>13844</v>
      </c>
      <c r="AF2" s="1123" t="s">
        <v>12538</v>
      </c>
      <c r="AG2" s="1124" t="s">
        <v>0</v>
      </c>
      <c r="AH2" s="1124" t="s">
        <v>13844</v>
      </c>
      <c r="AI2" s="1124" t="s">
        <v>12538</v>
      </c>
    </row>
    <row r="3" spans="1:35" ht="12.75">
      <c r="A3" s="1414" t="s">
        <v>655</v>
      </c>
      <c r="B3" s="1067"/>
      <c r="C3" s="1414" t="s">
        <v>13845</v>
      </c>
      <c r="D3" s="1414" t="s">
        <v>3908</v>
      </c>
      <c r="E3" s="1517"/>
      <c r="F3" s="1125"/>
      <c r="G3" s="694">
        <v>25</v>
      </c>
      <c r="H3" s="1126" t="str">
        <f>IFERROR(VLOOKUP(U3,Cennik!$A$4:$B97, 2, FALSE()) * V3 + VLOOKUP(W3,Cennik!$A$4:$B97,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3" s="1126" t="e">
        <f>H3 + VLOOKUP("Stamina",Cennik!$A$4:$B97,2,FALSE()) * G3</f>
        <v>#VALUE!</v>
      </c>
      <c r="J3" s="1126" t="str">
        <f>IFERROR(I3 * (INT(100 / (K3 * M3)) + 1), "Brak Wartości")</f>
        <v>Brak Wartości</v>
      </c>
      <c r="K3" s="695"/>
      <c r="L3" s="695"/>
      <c r="M3" s="1127"/>
      <c r="N3" s="954">
        <f t="shared" ref="N3:O3" si="0">IFERROR((L3*$K3)/$G3, "Brak wartości")</f>
        <v>0</v>
      </c>
      <c r="O3" s="955">
        <f t="shared" si="0"/>
        <v>0</v>
      </c>
      <c r="P3" s="716" t="str">
        <f t="shared" ref="P3:Q3" si="1">IFERROR((L3*$K3)/$I3, "Brak wartości")</f>
        <v>Brak wartości</v>
      </c>
      <c r="Q3" s="955" t="str">
        <f t="shared" si="1"/>
        <v>Brak wartości</v>
      </c>
      <c r="R3" s="1128" t="s">
        <v>655</v>
      </c>
      <c r="S3" s="1129">
        <v>100</v>
      </c>
      <c r="T3" s="1129">
        <v>0</v>
      </c>
      <c r="U3" s="1128" t="s">
        <v>655</v>
      </c>
      <c r="V3" s="1129">
        <v>100</v>
      </c>
      <c r="W3" s="1129">
        <v>0</v>
      </c>
      <c r="X3" s="1130" t="s">
        <v>655</v>
      </c>
      <c r="Y3" s="1130">
        <v>95</v>
      </c>
      <c r="Z3" s="1130">
        <v>1</v>
      </c>
      <c r="AA3" s="1131" t="s">
        <v>655</v>
      </c>
      <c r="AB3" s="1131">
        <v>90</v>
      </c>
      <c r="AC3" s="1131">
        <v>1</v>
      </c>
      <c r="AD3" s="1132" t="s">
        <v>40</v>
      </c>
      <c r="AE3" s="1132"/>
      <c r="AF3" s="1132"/>
      <c r="AG3" s="1133" t="s">
        <v>40</v>
      </c>
      <c r="AH3" s="1133"/>
      <c r="AI3" s="1134"/>
    </row>
    <row r="4" spans="1:35" ht="12.75">
      <c r="A4" s="1403"/>
      <c r="B4" s="1067"/>
      <c r="C4" s="1403"/>
      <c r="D4" s="1403"/>
      <c r="E4" s="1518"/>
      <c r="F4" s="1125"/>
      <c r="G4" s="694"/>
      <c r="H4" s="1126"/>
      <c r="I4" s="1126"/>
      <c r="J4" s="1126"/>
      <c r="K4" s="695"/>
      <c r="L4" s="695"/>
      <c r="M4" s="1127"/>
      <c r="N4" s="954"/>
      <c r="O4" s="955"/>
      <c r="P4" s="716"/>
      <c r="Q4" s="955"/>
      <c r="R4" s="1135" t="s">
        <v>40</v>
      </c>
      <c r="S4" s="754"/>
      <c r="T4" s="754"/>
      <c r="U4" s="1135" t="s">
        <v>40</v>
      </c>
      <c r="V4" s="754"/>
      <c r="W4" s="754"/>
      <c r="X4" s="755" t="s">
        <v>655</v>
      </c>
      <c r="Y4" s="755">
        <v>5</v>
      </c>
      <c r="Z4" s="755">
        <v>2</v>
      </c>
      <c r="AA4" s="756" t="s">
        <v>655</v>
      </c>
      <c r="AB4" s="756">
        <v>10</v>
      </c>
      <c r="AC4" s="756">
        <v>2</v>
      </c>
      <c r="AD4" s="1136" t="s">
        <v>40</v>
      </c>
      <c r="AE4" s="1136"/>
      <c r="AF4" s="1136"/>
      <c r="AG4" s="750" t="s">
        <v>40</v>
      </c>
      <c r="AH4" s="750"/>
      <c r="AI4" s="1137"/>
    </row>
    <row r="5" spans="1:35" ht="12.75">
      <c r="A5" s="1403"/>
      <c r="B5" s="1067"/>
      <c r="C5" s="1403"/>
      <c r="D5" s="1403"/>
      <c r="E5" s="1518"/>
      <c r="F5" s="1125"/>
      <c r="G5" s="694"/>
      <c r="H5" s="1126"/>
      <c r="I5" s="1126"/>
      <c r="J5" s="1126"/>
      <c r="K5" s="695"/>
      <c r="L5" s="695"/>
      <c r="M5" s="1127"/>
      <c r="N5" s="954"/>
      <c r="O5" s="955"/>
      <c r="P5" s="716"/>
      <c r="Q5" s="955"/>
      <c r="R5" s="1135" t="s">
        <v>40</v>
      </c>
      <c r="S5" s="754"/>
      <c r="T5" s="754"/>
      <c r="U5" s="1135" t="s">
        <v>40</v>
      </c>
      <c r="V5" s="754"/>
      <c r="W5" s="754"/>
      <c r="X5" s="755" t="s">
        <v>40</v>
      </c>
      <c r="Y5" s="755"/>
      <c r="Z5" s="755"/>
      <c r="AA5" s="756" t="s">
        <v>40</v>
      </c>
      <c r="AB5" s="756"/>
      <c r="AC5" s="756"/>
      <c r="AD5" s="1136" t="s">
        <v>40</v>
      </c>
      <c r="AE5" s="1136"/>
      <c r="AF5" s="1136"/>
      <c r="AG5" s="750" t="s">
        <v>40</v>
      </c>
      <c r="AH5" s="750"/>
      <c r="AI5" s="1137"/>
    </row>
    <row r="6" spans="1:35" ht="12.75">
      <c r="A6" s="1377"/>
      <c r="B6" s="1067"/>
      <c r="C6" s="1377"/>
      <c r="D6" s="1377"/>
      <c r="E6" s="1466"/>
      <c r="F6" s="1125"/>
      <c r="G6" s="694"/>
      <c r="H6" s="1126"/>
      <c r="I6" s="1126"/>
      <c r="J6" s="1126"/>
      <c r="K6" s="695"/>
      <c r="L6" s="695"/>
      <c r="M6" s="1127"/>
      <c r="N6" s="954"/>
      <c r="O6" s="955"/>
      <c r="P6" s="716"/>
      <c r="Q6" s="955"/>
      <c r="R6" s="1135" t="s">
        <v>40</v>
      </c>
      <c r="S6" s="754"/>
      <c r="T6" s="754"/>
      <c r="U6" s="1135" t="s">
        <v>40</v>
      </c>
      <c r="V6" s="754"/>
      <c r="W6" s="754"/>
      <c r="X6" s="755" t="s">
        <v>40</v>
      </c>
      <c r="Y6" s="755"/>
      <c r="Z6" s="755"/>
      <c r="AA6" s="756" t="s">
        <v>40</v>
      </c>
      <c r="AB6" s="756"/>
      <c r="AC6" s="756"/>
      <c r="AD6" s="1136" t="s">
        <v>40</v>
      </c>
      <c r="AE6" s="1136"/>
      <c r="AF6" s="1136"/>
      <c r="AG6" s="750" t="s">
        <v>40</v>
      </c>
      <c r="AH6" s="750"/>
      <c r="AI6" s="1137"/>
    </row>
    <row r="7" spans="1:35" ht="12.75">
      <c r="A7" s="1414" t="s">
        <v>3247</v>
      </c>
      <c r="B7" s="1067"/>
      <c r="C7" s="1414" t="s">
        <v>13846</v>
      </c>
      <c r="D7" s="1414" t="s">
        <v>523</v>
      </c>
      <c r="E7" s="1517"/>
      <c r="F7" s="1125"/>
      <c r="G7" s="694"/>
      <c r="H7" s="1126"/>
      <c r="I7" s="1126"/>
      <c r="J7" s="1126"/>
      <c r="K7" s="695"/>
      <c r="L7" s="695"/>
      <c r="M7" s="1127"/>
      <c r="N7" s="954"/>
      <c r="O7" s="955"/>
      <c r="P7" s="716"/>
      <c r="Q7" s="955"/>
      <c r="R7" s="1128" t="s">
        <v>660</v>
      </c>
      <c r="S7" s="1129">
        <v>100</v>
      </c>
      <c r="T7" s="1129">
        <v>0</v>
      </c>
      <c r="U7" s="1128" t="s">
        <v>660</v>
      </c>
      <c r="V7" s="1129">
        <v>100</v>
      </c>
      <c r="W7" s="1129">
        <v>1</v>
      </c>
      <c r="X7" s="1130" t="s">
        <v>660</v>
      </c>
      <c r="Y7" s="1130">
        <v>95</v>
      </c>
      <c r="Z7" s="1130">
        <v>1</v>
      </c>
      <c r="AA7" s="1131" t="s">
        <v>660</v>
      </c>
      <c r="AB7" s="1131">
        <v>85</v>
      </c>
      <c r="AC7" s="1131">
        <v>1</v>
      </c>
      <c r="AD7" s="1132" t="s">
        <v>40</v>
      </c>
      <c r="AE7" s="1132"/>
      <c r="AF7" s="1132"/>
      <c r="AG7" s="1133" t="s">
        <v>40</v>
      </c>
      <c r="AH7" s="1133"/>
      <c r="AI7" s="1134"/>
    </row>
    <row r="8" spans="1:35" ht="12.75">
      <c r="A8" s="1403"/>
      <c r="B8" s="1067"/>
      <c r="C8" s="1403"/>
      <c r="D8" s="1403"/>
      <c r="E8" s="1518"/>
      <c r="F8" s="1125"/>
      <c r="G8" s="694"/>
      <c r="H8" s="1126"/>
      <c r="I8" s="1126"/>
      <c r="J8" s="1126"/>
      <c r="K8" s="695"/>
      <c r="L8" s="695"/>
      <c r="M8" s="1127"/>
      <c r="N8" s="954"/>
      <c r="O8" s="955"/>
      <c r="P8" s="716"/>
      <c r="Q8" s="955"/>
      <c r="R8" s="1135" t="s">
        <v>40</v>
      </c>
      <c r="S8" s="754"/>
      <c r="T8" s="754"/>
      <c r="U8" s="1135" t="s">
        <v>40</v>
      </c>
      <c r="V8" s="754"/>
      <c r="W8" s="754"/>
      <c r="X8" s="755" t="s">
        <v>660</v>
      </c>
      <c r="Y8" s="755">
        <v>5</v>
      </c>
      <c r="Z8" s="755">
        <v>2</v>
      </c>
      <c r="AA8" s="756" t="s">
        <v>660</v>
      </c>
      <c r="AB8" s="756">
        <v>15</v>
      </c>
      <c r="AC8" s="756">
        <v>2</v>
      </c>
      <c r="AD8" s="1136" t="s">
        <v>40</v>
      </c>
      <c r="AE8" s="1136"/>
      <c r="AF8" s="1136"/>
      <c r="AG8" s="750" t="s">
        <v>40</v>
      </c>
      <c r="AH8" s="750"/>
      <c r="AI8" s="1137"/>
    </row>
    <row r="9" spans="1:35" ht="12.75">
      <c r="A9" s="1403"/>
      <c r="B9" s="1067"/>
      <c r="C9" s="1403"/>
      <c r="D9" s="1403"/>
      <c r="E9" s="1518"/>
      <c r="F9" s="1125"/>
      <c r="G9" s="694">
        <v>25</v>
      </c>
      <c r="H9" s="1126" t="str">
        <f>IFERROR(VLOOKUP(U9,Cennik!$A$4:$B97, 2, FALSE()) * V9 + VLOOKUP(W9,Cennik!$A$4:$B97,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" s="1126" t="e">
        <f>H9 + VLOOKUP("Stamina",Cennik!$A$4:$B97,2,FALSE()) * G9</f>
        <v>#VALUE!</v>
      </c>
      <c r="J9" s="1126" t="str">
        <f>IFERROR(I9 * (INT(100 / (K9 * M9)) + 1), "Brak Wartości")</f>
        <v>Brak Wartości</v>
      </c>
      <c r="K9" s="695"/>
      <c r="L9" s="695"/>
      <c r="M9" s="1127"/>
      <c r="N9" s="954">
        <f t="shared" ref="N9:O9" si="2">IFERROR((L9*$K9)/$G9, "Brak wartości")</f>
        <v>0</v>
      </c>
      <c r="O9" s="955">
        <f t="shared" si="2"/>
        <v>0</v>
      </c>
      <c r="P9" s="716" t="str">
        <f t="shared" ref="P9:Q9" si="3">IFERROR((L9*$K9)/$I9, "Brak wartości")</f>
        <v>Brak wartości</v>
      </c>
      <c r="Q9" s="955" t="str">
        <f t="shared" si="3"/>
        <v>Brak wartości</v>
      </c>
      <c r="R9" s="1135" t="s">
        <v>40</v>
      </c>
      <c r="S9" s="754"/>
      <c r="T9" s="754"/>
      <c r="U9" s="1135" t="s">
        <v>40</v>
      </c>
      <c r="V9" s="754"/>
      <c r="W9" s="754"/>
      <c r="X9" s="755" t="s">
        <v>40</v>
      </c>
      <c r="Y9" s="755"/>
      <c r="Z9" s="755"/>
      <c r="AA9" s="756" t="s">
        <v>40</v>
      </c>
      <c r="AB9" s="756"/>
      <c r="AC9" s="756"/>
      <c r="AD9" s="1136" t="s">
        <v>40</v>
      </c>
      <c r="AE9" s="1136"/>
      <c r="AF9" s="1136"/>
      <c r="AG9" s="750" t="s">
        <v>40</v>
      </c>
      <c r="AH9" s="750"/>
      <c r="AI9" s="1137"/>
    </row>
    <row r="10" spans="1:35" ht="12.75">
      <c r="A10" s="1377"/>
      <c r="B10" s="1067"/>
      <c r="C10" s="1377"/>
      <c r="D10" s="1377"/>
      <c r="E10" s="1466"/>
      <c r="F10" s="1125"/>
      <c r="G10" s="694"/>
      <c r="H10" s="1126"/>
      <c r="I10" s="1126"/>
      <c r="J10" s="1126"/>
      <c r="K10" s="695"/>
      <c r="L10" s="695"/>
      <c r="M10" s="1127"/>
      <c r="N10" s="954"/>
      <c r="O10" s="955"/>
      <c r="P10" s="716"/>
      <c r="Q10" s="955"/>
      <c r="R10" s="1138" t="s">
        <v>40</v>
      </c>
      <c r="S10" s="1139"/>
      <c r="T10" s="1139"/>
      <c r="U10" s="1138" t="s">
        <v>40</v>
      </c>
      <c r="V10" s="1139"/>
      <c r="W10" s="1139"/>
      <c r="X10" s="957" t="s">
        <v>40</v>
      </c>
      <c r="Y10" s="957"/>
      <c r="Z10" s="957"/>
      <c r="AA10" s="938" t="s">
        <v>40</v>
      </c>
      <c r="AB10" s="938"/>
      <c r="AC10" s="938"/>
      <c r="AD10" s="1140" t="s">
        <v>40</v>
      </c>
      <c r="AE10" s="1140"/>
      <c r="AF10" s="1140"/>
      <c r="AG10" s="1141" t="s">
        <v>40</v>
      </c>
      <c r="AH10" s="1141"/>
      <c r="AI10" s="735"/>
    </row>
    <row r="11" spans="1:35" ht="12.75">
      <c r="A11" s="1414" t="s">
        <v>13847</v>
      </c>
      <c r="B11" s="1067"/>
      <c r="C11" s="1414" t="s">
        <v>13848</v>
      </c>
      <c r="D11" s="1414" t="s">
        <v>40</v>
      </c>
      <c r="E11" s="1517"/>
      <c r="F11" s="715"/>
      <c r="G11" s="694">
        <v>25</v>
      </c>
      <c r="H11" s="1126" t="str">
        <f>IFERROR(VLOOKUP(U11,Cennik!$A$4:$B97, 2, FALSE()) * V11 + VLOOKUP(W11,Cennik!$A$4:$B97,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11" s="1126" t="e">
        <f>H11 + VLOOKUP("Stamina",Cennik!$A$4:$B97,2,FALSE()) * G11</f>
        <v>#VALUE!</v>
      </c>
      <c r="J11" s="1126" t="str">
        <f>IFERROR(I11 * (INT(100 / (K11 * M11)) + 1), "Brak Wartości")</f>
        <v>Brak Wartości</v>
      </c>
      <c r="K11" s="695"/>
      <c r="L11" s="695"/>
      <c r="M11" s="1127"/>
      <c r="N11" s="954">
        <f t="shared" ref="N11:O11" si="4">IFERROR((L11*$K11)/$G11, "Brak wartości")</f>
        <v>0</v>
      </c>
      <c r="O11" s="955">
        <f t="shared" si="4"/>
        <v>0</v>
      </c>
      <c r="P11" s="716" t="str">
        <f t="shared" ref="P11:Q11" si="5">IFERROR((L11*$K11)/$I11, "Brak wartości")</f>
        <v>Brak wartości</v>
      </c>
      <c r="Q11" s="955" t="str">
        <f t="shared" si="5"/>
        <v>Brak wartości</v>
      </c>
      <c r="R11" s="1135" t="s">
        <v>640</v>
      </c>
      <c r="S11" s="1129">
        <v>100</v>
      </c>
      <c r="T11" s="1129">
        <v>1</v>
      </c>
      <c r="U11" s="1135" t="s">
        <v>640</v>
      </c>
      <c r="V11" s="1129">
        <v>50</v>
      </c>
      <c r="W11" s="1129">
        <v>1</v>
      </c>
      <c r="X11" s="1130" t="s">
        <v>40</v>
      </c>
      <c r="Y11" s="1130"/>
      <c r="Z11" s="1130"/>
      <c r="AA11" s="1131" t="s">
        <v>40</v>
      </c>
      <c r="AB11" s="1131"/>
      <c r="AC11" s="1131"/>
      <c r="AD11" s="1132" t="s">
        <v>40</v>
      </c>
      <c r="AE11" s="1132"/>
      <c r="AF11" s="1132"/>
      <c r="AG11" s="1133" t="s">
        <v>40</v>
      </c>
      <c r="AH11" s="1133"/>
      <c r="AI11" s="1134"/>
    </row>
    <row r="12" spans="1:35" ht="12.75">
      <c r="A12" s="1403"/>
      <c r="B12" s="1067"/>
      <c r="C12" s="1403"/>
      <c r="D12" s="1403"/>
      <c r="E12" s="1518"/>
      <c r="F12" s="715"/>
      <c r="G12" s="694"/>
      <c r="H12" s="1126"/>
      <c r="I12" s="1126"/>
      <c r="J12" s="1126"/>
      <c r="K12" s="695"/>
      <c r="L12" s="695"/>
      <c r="M12" s="1127"/>
      <c r="N12" s="954"/>
      <c r="O12" s="955"/>
      <c r="P12" s="716"/>
      <c r="Q12" s="955"/>
      <c r="R12" s="1135" t="s">
        <v>40</v>
      </c>
      <c r="S12" s="754"/>
      <c r="T12" s="754"/>
      <c r="U12" s="1135" t="s">
        <v>640</v>
      </c>
      <c r="V12" s="754">
        <v>40</v>
      </c>
      <c r="W12" s="754">
        <v>2</v>
      </c>
      <c r="X12" s="755" t="s">
        <v>40</v>
      </c>
      <c r="Y12" s="755"/>
      <c r="Z12" s="755"/>
      <c r="AA12" s="756" t="s">
        <v>40</v>
      </c>
      <c r="AB12" s="756"/>
      <c r="AC12" s="756"/>
      <c r="AD12" s="1136" t="s">
        <v>40</v>
      </c>
      <c r="AE12" s="1136"/>
      <c r="AF12" s="1136"/>
      <c r="AG12" s="750" t="s">
        <v>40</v>
      </c>
      <c r="AH12" s="750"/>
      <c r="AI12" s="1137"/>
    </row>
    <row r="13" spans="1:35" ht="12.75">
      <c r="A13" s="1403"/>
      <c r="B13" s="1067"/>
      <c r="C13" s="1403"/>
      <c r="D13" s="1403"/>
      <c r="E13" s="1518"/>
      <c r="F13" s="715"/>
      <c r="G13" s="694"/>
      <c r="H13" s="1126"/>
      <c r="I13" s="1126"/>
      <c r="J13" s="1126"/>
      <c r="K13" s="695"/>
      <c r="L13" s="695"/>
      <c r="M13" s="1127"/>
      <c r="N13" s="954"/>
      <c r="O13" s="955"/>
      <c r="P13" s="716"/>
      <c r="Q13" s="955"/>
      <c r="R13" s="1135" t="s">
        <v>40</v>
      </c>
      <c r="S13" s="754"/>
      <c r="T13" s="754"/>
      <c r="U13" s="1135" t="s">
        <v>640</v>
      </c>
      <c r="V13" s="754">
        <v>10</v>
      </c>
      <c r="W13" s="754">
        <v>3</v>
      </c>
      <c r="X13" s="755" t="s">
        <v>40</v>
      </c>
      <c r="Y13" s="755"/>
      <c r="Z13" s="755"/>
      <c r="AA13" s="756" t="s">
        <v>40</v>
      </c>
      <c r="AB13" s="756"/>
      <c r="AC13" s="756"/>
      <c r="AD13" s="1136" t="s">
        <v>40</v>
      </c>
      <c r="AE13" s="1136"/>
      <c r="AF13" s="1136"/>
      <c r="AG13" s="750" t="s">
        <v>40</v>
      </c>
      <c r="AH13" s="750"/>
      <c r="AI13" s="1137"/>
    </row>
    <row r="14" spans="1:35" ht="12.75">
      <c r="A14" s="1377"/>
      <c r="B14" s="1067"/>
      <c r="C14" s="1377"/>
      <c r="D14" s="1377"/>
      <c r="E14" s="1466"/>
      <c r="F14" s="715"/>
      <c r="G14" s="694"/>
      <c r="H14" s="1126"/>
      <c r="I14" s="1126"/>
      <c r="J14" s="1126"/>
      <c r="K14" s="695"/>
      <c r="L14" s="695"/>
      <c r="M14" s="1127"/>
      <c r="N14" s="954"/>
      <c r="O14" s="955"/>
      <c r="P14" s="716"/>
      <c r="Q14" s="955"/>
      <c r="R14" s="1138" t="s">
        <v>40</v>
      </c>
      <c r="S14" s="1139"/>
      <c r="T14" s="1139"/>
      <c r="U14" s="1138" t="s">
        <v>40</v>
      </c>
      <c r="V14" s="1139"/>
      <c r="W14" s="1139"/>
      <c r="X14" s="755" t="s">
        <v>40</v>
      </c>
      <c r="Y14" s="957"/>
      <c r="Z14" s="957"/>
      <c r="AA14" s="938" t="s">
        <v>40</v>
      </c>
      <c r="AB14" s="938"/>
      <c r="AC14" s="938"/>
      <c r="AD14" s="1140" t="s">
        <v>40</v>
      </c>
      <c r="AE14" s="1140"/>
      <c r="AF14" s="1140"/>
      <c r="AG14" s="1141" t="s">
        <v>40</v>
      </c>
      <c r="AH14" s="1141"/>
      <c r="AI14" s="735"/>
    </row>
    <row r="15" spans="1:35" ht="12.75">
      <c r="A15" s="1414" t="s">
        <v>13849</v>
      </c>
      <c r="B15" s="1067"/>
      <c r="C15" s="1414" t="s">
        <v>13850</v>
      </c>
      <c r="D15" s="1414" t="s">
        <v>40</v>
      </c>
      <c r="E15" s="1517"/>
      <c r="F15" s="715"/>
      <c r="G15" s="694">
        <v>25</v>
      </c>
      <c r="H15" s="1126" t="str">
        <f>IFERROR(VLOOKUP(U15,Cennik!$A$4:$B97, 2, FALSE()) * V15 + VLOOKUP(W15,Cennik!$A$4:$B97,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15" s="1126" t="e">
        <f>H15 + VLOOKUP("Stamina",Cennik!$A$4:$B97,2,FALSE()) * G15</f>
        <v>#VALUE!</v>
      </c>
      <c r="J15" s="1126" t="str">
        <f>IFERROR(I15 * (INT(100 / (K15 * M15)) + 1), "Brak Wartości")</f>
        <v>Brak Wartości</v>
      </c>
      <c r="K15" s="695"/>
      <c r="L15" s="695"/>
      <c r="M15" s="1127"/>
      <c r="N15" s="954">
        <f t="shared" ref="N15:O15" si="6">IFERROR((L15*$K15)/$G15, "Brak wartości")</f>
        <v>0</v>
      </c>
      <c r="O15" s="955">
        <f t="shared" si="6"/>
        <v>0</v>
      </c>
      <c r="P15" s="716" t="str">
        <f t="shared" ref="P15:Q15" si="7">IFERROR((L15*$K15)/$I15, "Brak wartości")</f>
        <v>Brak wartości</v>
      </c>
      <c r="Q15" s="955" t="str">
        <f t="shared" si="7"/>
        <v>Brak wartości</v>
      </c>
      <c r="R15" s="1128" t="s">
        <v>645</v>
      </c>
      <c r="S15" s="1129">
        <v>100</v>
      </c>
      <c r="T15" s="1129">
        <v>0</v>
      </c>
      <c r="U15" s="1128" t="s">
        <v>645</v>
      </c>
      <c r="V15" s="1129">
        <v>100</v>
      </c>
      <c r="W15" s="1129">
        <v>0</v>
      </c>
      <c r="X15" s="755" t="s">
        <v>645</v>
      </c>
      <c r="Y15" s="1130">
        <v>50</v>
      </c>
      <c r="Z15" s="1130">
        <v>1</v>
      </c>
      <c r="AA15" s="1131" t="s">
        <v>40</v>
      </c>
      <c r="AB15" s="1131"/>
      <c r="AC15" s="1131"/>
      <c r="AD15" s="1132" t="s">
        <v>40</v>
      </c>
      <c r="AE15" s="1132"/>
      <c r="AF15" s="1132"/>
      <c r="AG15" s="1133" t="s">
        <v>40</v>
      </c>
      <c r="AH15" s="1133"/>
      <c r="AI15" s="1134"/>
    </row>
    <row r="16" spans="1:35" ht="12.75">
      <c r="A16" s="1403"/>
      <c r="B16" s="1067"/>
      <c r="C16" s="1403"/>
      <c r="D16" s="1403"/>
      <c r="E16" s="1518"/>
      <c r="F16" s="715"/>
      <c r="G16" s="694"/>
      <c r="H16" s="1126"/>
      <c r="I16" s="1126"/>
      <c r="J16" s="1126"/>
      <c r="K16" s="695"/>
      <c r="L16" s="695"/>
      <c r="M16" s="1127"/>
      <c r="N16" s="954"/>
      <c r="O16" s="955"/>
      <c r="P16" s="716"/>
      <c r="Q16" s="955"/>
      <c r="R16" s="1135" t="s">
        <v>40</v>
      </c>
      <c r="S16" s="754"/>
      <c r="T16" s="754"/>
      <c r="U16" s="1135" t="s">
        <v>40</v>
      </c>
      <c r="V16" s="754"/>
      <c r="W16" s="754"/>
      <c r="X16" s="755" t="s">
        <v>645</v>
      </c>
      <c r="Y16" s="755">
        <v>40</v>
      </c>
      <c r="Z16" s="755">
        <v>2</v>
      </c>
      <c r="AA16" s="756" t="s">
        <v>40</v>
      </c>
      <c r="AB16" s="756"/>
      <c r="AC16" s="756"/>
      <c r="AD16" s="1136" t="s">
        <v>40</v>
      </c>
      <c r="AE16" s="1136"/>
      <c r="AF16" s="1136"/>
      <c r="AG16" s="750" t="s">
        <v>40</v>
      </c>
      <c r="AH16" s="750"/>
      <c r="AI16" s="1137"/>
    </row>
    <row r="17" spans="1:35" ht="12.75">
      <c r="A17" s="1403"/>
      <c r="B17" s="1067"/>
      <c r="C17" s="1403"/>
      <c r="D17" s="1403"/>
      <c r="E17" s="1518"/>
      <c r="F17" s="715"/>
      <c r="G17" s="694"/>
      <c r="H17" s="1126"/>
      <c r="I17" s="1126"/>
      <c r="J17" s="1126"/>
      <c r="K17" s="695"/>
      <c r="L17" s="695"/>
      <c r="M17" s="1127"/>
      <c r="N17" s="954"/>
      <c r="O17" s="955"/>
      <c r="P17" s="716"/>
      <c r="Q17" s="955"/>
      <c r="R17" s="1135" t="s">
        <v>40</v>
      </c>
      <c r="S17" s="754"/>
      <c r="T17" s="754"/>
      <c r="U17" s="1135" t="s">
        <v>40</v>
      </c>
      <c r="V17" s="754"/>
      <c r="W17" s="754"/>
      <c r="X17" s="755" t="s">
        <v>645</v>
      </c>
      <c r="Y17" s="755">
        <v>10</v>
      </c>
      <c r="Z17" s="755">
        <v>3</v>
      </c>
      <c r="AA17" s="756" t="s">
        <v>40</v>
      </c>
      <c r="AB17" s="756"/>
      <c r="AC17" s="756"/>
      <c r="AD17" s="1136" t="s">
        <v>40</v>
      </c>
      <c r="AE17" s="1136"/>
      <c r="AF17" s="1136"/>
      <c r="AG17" s="750" t="s">
        <v>40</v>
      </c>
      <c r="AH17" s="750"/>
      <c r="AI17" s="1137"/>
    </row>
    <row r="18" spans="1:35" ht="12.75">
      <c r="A18" s="1377"/>
      <c r="B18" s="1067"/>
      <c r="C18" s="1377"/>
      <c r="D18" s="1377"/>
      <c r="E18" s="1466"/>
      <c r="F18" s="715"/>
      <c r="G18" s="694"/>
      <c r="H18" s="1126"/>
      <c r="I18" s="1126"/>
      <c r="J18" s="1126"/>
      <c r="K18" s="695"/>
      <c r="L18" s="695"/>
      <c r="M18" s="1127"/>
      <c r="N18" s="954"/>
      <c r="O18" s="955"/>
      <c r="P18" s="716"/>
      <c r="Q18" s="955"/>
      <c r="R18" s="1138" t="s">
        <v>40</v>
      </c>
      <c r="S18" s="1139"/>
      <c r="T18" s="1139"/>
      <c r="U18" s="1138" t="s">
        <v>40</v>
      </c>
      <c r="V18" s="1139"/>
      <c r="W18" s="1139"/>
      <c r="X18" s="957" t="s">
        <v>40</v>
      </c>
      <c r="Y18" s="957"/>
      <c r="Z18" s="957"/>
      <c r="AA18" s="938" t="s">
        <v>40</v>
      </c>
      <c r="AB18" s="938"/>
      <c r="AC18" s="938"/>
      <c r="AD18" s="1140" t="s">
        <v>40</v>
      </c>
      <c r="AE18" s="1140"/>
      <c r="AF18" s="1140"/>
      <c r="AG18" s="1141" t="s">
        <v>40</v>
      </c>
      <c r="AH18" s="1141"/>
      <c r="AI18" s="735"/>
    </row>
    <row r="19" spans="1:35" ht="12.75">
      <c r="A19" s="1414" t="s">
        <v>650</v>
      </c>
      <c r="B19" s="1067"/>
      <c r="C19" s="1414" t="s">
        <v>651</v>
      </c>
      <c r="D19" s="1414" t="s">
        <v>40</v>
      </c>
      <c r="E19" s="1517"/>
      <c r="F19" s="715"/>
      <c r="G19" s="694">
        <v>25</v>
      </c>
      <c r="H19" s="1126" t="str">
        <f>IFERROR(VLOOKUP(U19,Cennik!$A$4:$B97, 2, FALSE()) * V19 + VLOOKUP(W19,Cennik!$A$4:$B97,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19" s="1126" t="e">
        <f>H19 + VLOOKUP("Stamina",Cennik!$A$4:$B97,2,FALSE()) * G19</f>
        <v>#VALUE!</v>
      </c>
      <c r="J19" s="1126" t="str">
        <f>IFERROR(I19 * (INT(100 / (K19 * M19)) + 1), "Brak Wartości")</f>
        <v>Brak Wartości</v>
      </c>
      <c r="K19" s="695"/>
      <c r="L19" s="695"/>
      <c r="M19" s="1127"/>
      <c r="N19" s="954">
        <f t="shared" ref="N19:O19" si="8">IFERROR((L19*$K19)/$G19, "Brak wartości")</f>
        <v>0</v>
      </c>
      <c r="O19" s="955">
        <f t="shared" si="8"/>
        <v>0</v>
      </c>
      <c r="P19" s="716" t="str">
        <f t="shared" ref="P19:Q19" si="9">IFERROR((L19*$K19)/$I19, "Brak wartości")</f>
        <v>Brak wartości</v>
      </c>
      <c r="Q19" s="955" t="str">
        <f t="shared" si="9"/>
        <v>Brak wartości</v>
      </c>
      <c r="R19" s="1128" t="s">
        <v>650</v>
      </c>
      <c r="S19" s="1129">
        <v>100</v>
      </c>
      <c r="T19" s="1129">
        <v>1</v>
      </c>
      <c r="U19" s="1128" t="s">
        <v>650</v>
      </c>
      <c r="V19" s="1129">
        <v>50</v>
      </c>
      <c r="W19" s="1129">
        <v>1</v>
      </c>
      <c r="X19" s="1130" t="s">
        <v>40</v>
      </c>
      <c r="Y19" s="1130"/>
      <c r="Z19" s="1130"/>
      <c r="AA19" s="1131" t="s">
        <v>40</v>
      </c>
      <c r="AB19" s="1131"/>
      <c r="AC19" s="1131"/>
      <c r="AD19" s="1132" t="s">
        <v>40</v>
      </c>
      <c r="AE19" s="1132"/>
      <c r="AF19" s="1132"/>
      <c r="AG19" s="1133" t="s">
        <v>40</v>
      </c>
      <c r="AH19" s="1133"/>
      <c r="AI19" s="1134"/>
    </row>
    <row r="20" spans="1:35" ht="12.75">
      <c r="A20" s="1403"/>
      <c r="B20" s="1067"/>
      <c r="C20" s="1403"/>
      <c r="D20" s="1403"/>
      <c r="E20" s="1518"/>
      <c r="F20" s="715"/>
      <c r="G20" s="694"/>
      <c r="H20" s="1126"/>
      <c r="I20" s="1126"/>
      <c r="J20" s="1126"/>
      <c r="K20" s="695"/>
      <c r="L20" s="695"/>
      <c r="M20" s="1127"/>
      <c r="N20" s="954"/>
      <c r="O20" s="955"/>
      <c r="P20" s="716"/>
      <c r="Q20" s="955"/>
      <c r="R20" s="1135" t="s">
        <v>40</v>
      </c>
      <c r="S20" s="754"/>
      <c r="T20" s="754"/>
      <c r="U20" s="1135" t="s">
        <v>40</v>
      </c>
      <c r="V20" s="754">
        <v>40</v>
      </c>
      <c r="W20" s="754">
        <v>2</v>
      </c>
      <c r="X20" s="755" t="s">
        <v>40</v>
      </c>
      <c r="Y20" s="755"/>
      <c r="Z20" s="755"/>
      <c r="AA20" s="756" t="s">
        <v>40</v>
      </c>
      <c r="AB20" s="756"/>
      <c r="AC20" s="756"/>
      <c r="AD20" s="1136" t="s">
        <v>40</v>
      </c>
      <c r="AE20" s="1136"/>
      <c r="AF20" s="1136"/>
      <c r="AG20" s="750" t="s">
        <v>40</v>
      </c>
      <c r="AH20" s="750"/>
      <c r="AI20" s="1137"/>
    </row>
    <row r="21" spans="1:35" ht="12.75">
      <c r="A21" s="1403"/>
      <c r="B21" s="1067"/>
      <c r="C21" s="1403"/>
      <c r="D21" s="1403"/>
      <c r="E21" s="1518"/>
      <c r="F21" s="715"/>
      <c r="G21" s="694"/>
      <c r="H21" s="1126"/>
      <c r="I21" s="1126"/>
      <c r="J21" s="1126"/>
      <c r="K21" s="695"/>
      <c r="L21" s="695"/>
      <c r="M21" s="1127"/>
      <c r="N21" s="954"/>
      <c r="O21" s="955"/>
      <c r="P21" s="716"/>
      <c r="Q21" s="955"/>
      <c r="R21" s="1135" t="s">
        <v>40</v>
      </c>
      <c r="S21" s="754"/>
      <c r="T21" s="754"/>
      <c r="U21" s="1135" t="s">
        <v>40</v>
      </c>
      <c r="V21" s="754">
        <v>10</v>
      </c>
      <c r="W21" s="754">
        <v>3</v>
      </c>
      <c r="X21" s="755" t="s">
        <v>40</v>
      </c>
      <c r="Y21" s="755"/>
      <c r="Z21" s="755"/>
      <c r="AA21" s="756" t="s">
        <v>40</v>
      </c>
      <c r="AB21" s="756"/>
      <c r="AC21" s="756"/>
      <c r="AD21" s="1136" t="s">
        <v>40</v>
      </c>
      <c r="AE21" s="1136"/>
      <c r="AF21" s="1136"/>
      <c r="AG21" s="750" t="s">
        <v>40</v>
      </c>
      <c r="AH21" s="750"/>
      <c r="AI21" s="1137"/>
    </row>
    <row r="22" spans="1:35" ht="12.75">
      <c r="A22" s="1377"/>
      <c r="B22" s="1067"/>
      <c r="C22" s="1377"/>
      <c r="D22" s="1377"/>
      <c r="E22" s="1466"/>
      <c r="F22" s="715"/>
      <c r="G22" s="694"/>
      <c r="H22" s="1126"/>
      <c r="I22" s="1126"/>
      <c r="J22" s="1126"/>
      <c r="K22" s="695"/>
      <c r="L22" s="695"/>
      <c r="M22" s="1127"/>
      <c r="N22" s="954"/>
      <c r="O22" s="955"/>
      <c r="P22" s="716"/>
      <c r="Q22" s="955"/>
      <c r="R22" s="1138" t="s">
        <v>40</v>
      </c>
      <c r="S22" s="1139"/>
      <c r="T22" s="1139"/>
      <c r="U22" s="1138" t="s">
        <v>40</v>
      </c>
      <c r="V22" s="1139"/>
      <c r="W22" s="1139"/>
      <c r="X22" s="957" t="s">
        <v>40</v>
      </c>
      <c r="Y22" s="957"/>
      <c r="Z22" s="957"/>
      <c r="AA22" s="938" t="s">
        <v>40</v>
      </c>
      <c r="AB22" s="938"/>
      <c r="AC22" s="938"/>
      <c r="AD22" s="1140" t="s">
        <v>40</v>
      </c>
      <c r="AE22" s="1140"/>
      <c r="AF22" s="1140"/>
      <c r="AG22" s="1141" t="s">
        <v>40</v>
      </c>
      <c r="AH22" s="1141"/>
      <c r="AI22" s="735"/>
    </row>
    <row r="23" spans="1:35" ht="12.75">
      <c r="A23" s="1414" t="s">
        <v>670</v>
      </c>
      <c r="B23" s="1067"/>
      <c r="C23" s="1414" t="s">
        <v>671</v>
      </c>
      <c r="D23" s="1414" t="s">
        <v>523</v>
      </c>
      <c r="E23" s="1517"/>
      <c r="F23" s="715"/>
      <c r="G23" s="694"/>
      <c r="H23" s="1126"/>
      <c r="I23" s="1126"/>
      <c r="J23" s="1126"/>
      <c r="K23" s="695"/>
      <c r="L23" s="695"/>
      <c r="M23" s="1127"/>
      <c r="N23" s="954"/>
      <c r="O23" s="955"/>
      <c r="P23" s="716"/>
      <c r="Q23" s="955"/>
      <c r="R23" s="1128" t="s">
        <v>670</v>
      </c>
      <c r="S23" s="1129">
        <v>100</v>
      </c>
      <c r="T23" s="1129">
        <v>0</v>
      </c>
      <c r="U23" s="1128" t="s">
        <v>670</v>
      </c>
      <c r="V23" s="1129">
        <v>100</v>
      </c>
      <c r="W23" s="1129">
        <v>0</v>
      </c>
      <c r="X23" s="1130" t="s">
        <v>670</v>
      </c>
      <c r="Y23" s="1130">
        <v>100</v>
      </c>
      <c r="Z23" s="1130">
        <v>0</v>
      </c>
      <c r="AA23" s="1131" t="s">
        <v>670</v>
      </c>
      <c r="AB23" s="1131">
        <v>100</v>
      </c>
      <c r="AC23" s="1131">
        <v>1</v>
      </c>
      <c r="AD23" s="1132" t="s">
        <v>40</v>
      </c>
      <c r="AE23" s="1132"/>
      <c r="AF23" s="1132"/>
      <c r="AG23" s="1133" t="s">
        <v>40</v>
      </c>
      <c r="AH23" s="1133"/>
      <c r="AI23" s="1134"/>
    </row>
    <row r="24" spans="1:35" ht="12.75">
      <c r="A24" s="1403"/>
      <c r="B24" s="1067"/>
      <c r="C24" s="1403"/>
      <c r="D24" s="1403"/>
      <c r="E24" s="1518"/>
      <c r="F24" s="715"/>
      <c r="G24" s="694"/>
      <c r="H24" s="1126"/>
      <c r="I24" s="1126"/>
      <c r="J24" s="1126"/>
      <c r="K24" s="695"/>
      <c r="L24" s="695"/>
      <c r="M24" s="1127"/>
      <c r="N24" s="954"/>
      <c r="O24" s="955"/>
      <c r="P24" s="716"/>
      <c r="Q24" s="955"/>
      <c r="R24" s="1135" t="s">
        <v>40</v>
      </c>
      <c r="S24" s="754"/>
      <c r="T24" s="754"/>
      <c r="U24" s="1135" t="s">
        <v>40</v>
      </c>
      <c r="V24" s="754"/>
      <c r="W24" s="754"/>
      <c r="X24" s="755" t="s">
        <v>40</v>
      </c>
      <c r="Y24" s="755"/>
      <c r="Z24" s="755"/>
      <c r="AA24" s="756" t="s">
        <v>40</v>
      </c>
      <c r="AB24" s="756"/>
      <c r="AC24" s="756"/>
      <c r="AD24" s="1136" t="s">
        <v>40</v>
      </c>
      <c r="AE24" s="1136"/>
      <c r="AF24" s="1136"/>
      <c r="AG24" s="750" t="s">
        <v>40</v>
      </c>
      <c r="AH24" s="750"/>
      <c r="AI24" s="1137"/>
    </row>
    <row r="25" spans="1:35" ht="12.75">
      <c r="A25" s="1403"/>
      <c r="B25" s="1067"/>
      <c r="C25" s="1403"/>
      <c r="D25" s="1403"/>
      <c r="E25" s="1518"/>
      <c r="F25" s="715"/>
      <c r="G25" s="694"/>
      <c r="H25" s="1126"/>
      <c r="I25" s="1126"/>
      <c r="J25" s="1126"/>
      <c r="K25" s="695"/>
      <c r="L25" s="695"/>
      <c r="M25" s="1127"/>
      <c r="N25" s="954"/>
      <c r="O25" s="955"/>
      <c r="P25" s="716"/>
      <c r="Q25" s="955"/>
      <c r="R25" s="1135" t="s">
        <v>40</v>
      </c>
      <c r="S25" s="754"/>
      <c r="T25" s="754"/>
      <c r="U25" s="1135" t="s">
        <v>40</v>
      </c>
      <c r="V25" s="754"/>
      <c r="W25" s="754"/>
      <c r="X25" s="755" t="s">
        <v>40</v>
      </c>
      <c r="Y25" s="755"/>
      <c r="Z25" s="755"/>
      <c r="AA25" s="756" t="s">
        <v>40</v>
      </c>
      <c r="AB25" s="756"/>
      <c r="AC25" s="756"/>
      <c r="AD25" s="1136" t="s">
        <v>40</v>
      </c>
      <c r="AE25" s="1136"/>
      <c r="AF25" s="1136"/>
      <c r="AG25" s="750" t="s">
        <v>40</v>
      </c>
      <c r="AH25" s="750"/>
      <c r="AI25" s="1137"/>
    </row>
    <row r="26" spans="1:35" ht="12.75">
      <c r="A26" s="1377"/>
      <c r="B26" s="1067"/>
      <c r="C26" s="1377"/>
      <c r="D26" s="1377"/>
      <c r="E26" s="1466"/>
      <c r="F26" s="715"/>
      <c r="G26" s="694">
        <v>25</v>
      </c>
      <c r="H26" s="1126" t="str">
        <f>IFERROR(VLOOKUP(U26,Cennik!$A$4:$B97, 2, FALSE()) * V26 + VLOOKUP(W26,Cennik!$A$4:$B97,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26" s="1126" t="e">
        <f>H26 + VLOOKUP("Stamina",Cennik!$A$4:$B97,2,FALSE()) * G26</f>
        <v>#VALUE!</v>
      </c>
      <c r="J26" s="1126" t="str">
        <f>IFERROR(I26 * (INT(100 / (K26 * M26)) + 1), "Brak Wartości")</f>
        <v>Brak Wartości</v>
      </c>
      <c r="K26" s="695"/>
      <c r="L26" s="695"/>
      <c r="M26" s="1127"/>
      <c r="N26" s="954">
        <f t="shared" ref="N26:O26" si="10">IFERROR((L26*$K26)/$G26, "Brak wartości")</f>
        <v>0</v>
      </c>
      <c r="O26" s="955">
        <f t="shared" si="10"/>
        <v>0</v>
      </c>
      <c r="P26" s="716" t="str">
        <f t="shared" ref="P26:Q26" si="11">IFERROR((L26*$K26)/$I26, "Brak wartości")</f>
        <v>Brak wartości</v>
      </c>
      <c r="Q26" s="955" t="str">
        <f t="shared" si="11"/>
        <v>Brak wartości</v>
      </c>
      <c r="R26" s="1138" t="s">
        <v>40</v>
      </c>
      <c r="S26" s="1139"/>
      <c r="T26" s="1139"/>
      <c r="U26" s="1138" t="s">
        <v>40</v>
      </c>
      <c r="V26" s="1139"/>
      <c r="W26" s="1139"/>
      <c r="X26" s="957" t="s">
        <v>40</v>
      </c>
      <c r="Y26" s="957"/>
      <c r="Z26" s="957"/>
      <c r="AA26" s="938" t="s">
        <v>40</v>
      </c>
      <c r="AB26" s="938"/>
      <c r="AC26" s="938"/>
      <c r="AD26" s="1140" t="s">
        <v>40</v>
      </c>
      <c r="AE26" s="1140"/>
      <c r="AF26" s="1140"/>
      <c r="AG26" s="1141" t="s">
        <v>40</v>
      </c>
      <c r="AH26" s="1141"/>
      <c r="AI26" s="735"/>
    </row>
    <row r="27" spans="1:35" ht="12.75">
      <c r="A27" s="1414" t="s">
        <v>665</v>
      </c>
      <c r="B27" s="1067"/>
      <c r="C27" s="1414" t="s">
        <v>13851</v>
      </c>
      <c r="D27" s="1414" t="s">
        <v>523</v>
      </c>
      <c r="E27" s="1517"/>
      <c r="F27" s="715"/>
      <c r="G27" s="694"/>
      <c r="H27" s="1126"/>
      <c r="I27" s="1126"/>
      <c r="J27" s="1126"/>
      <c r="K27" s="695"/>
      <c r="L27" s="695"/>
      <c r="M27" s="1127"/>
      <c r="N27" s="954"/>
      <c r="O27" s="955"/>
      <c r="P27" s="716"/>
      <c r="Q27" s="955"/>
      <c r="R27" s="1128" t="s">
        <v>665</v>
      </c>
      <c r="S27" s="1129">
        <v>100</v>
      </c>
      <c r="T27" s="1129">
        <v>0</v>
      </c>
      <c r="U27" s="1128" t="s">
        <v>665</v>
      </c>
      <c r="V27" s="1129">
        <v>100</v>
      </c>
      <c r="W27" s="1129">
        <v>0</v>
      </c>
      <c r="X27" s="1130" t="s">
        <v>665</v>
      </c>
      <c r="Y27" s="1130">
        <v>100</v>
      </c>
      <c r="Z27" s="1130">
        <v>0</v>
      </c>
      <c r="AA27" s="1131" t="s">
        <v>665</v>
      </c>
      <c r="AB27" s="1131">
        <v>100</v>
      </c>
      <c r="AC27" s="1131">
        <v>1</v>
      </c>
      <c r="AD27" s="1132" t="s">
        <v>40</v>
      </c>
      <c r="AE27" s="1132"/>
      <c r="AF27" s="1132"/>
      <c r="AG27" s="1133" t="s">
        <v>40</v>
      </c>
      <c r="AH27" s="1133"/>
      <c r="AI27" s="1134"/>
    </row>
    <row r="28" spans="1:35" ht="12.75">
      <c r="A28" s="1403"/>
      <c r="B28" s="1067"/>
      <c r="C28" s="1403"/>
      <c r="D28" s="1403"/>
      <c r="E28" s="1518"/>
      <c r="F28" s="715"/>
      <c r="G28" s="694"/>
      <c r="H28" s="1126"/>
      <c r="I28" s="1126"/>
      <c r="J28" s="1126"/>
      <c r="K28" s="695"/>
      <c r="L28" s="695"/>
      <c r="M28" s="1127"/>
      <c r="N28" s="954"/>
      <c r="O28" s="955"/>
      <c r="P28" s="716"/>
      <c r="Q28" s="955"/>
      <c r="R28" s="1135" t="s">
        <v>40</v>
      </c>
      <c r="S28" s="754"/>
      <c r="T28" s="754"/>
      <c r="U28" s="1135" t="s">
        <v>40</v>
      </c>
      <c r="V28" s="754"/>
      <c r="W28" s="754"/>
      <c r="X28" s="755" t="s">
        <v>40</v>
      </c>
      <c r="Y28" s="755"/>
      <c r="Z28" s="755"/>
      <c r="AA28" s="756" t="s">
        <v>40</v>
      </c>
      <c r="AB28" s="756"/>
      <c r="AC28" s="756"/>
      <c r="AD28" s="1136" t="s">
        <v>40</v>
      </c>
      <c r="AE28" s="1136"/>
      <c r="AF28" s="1136"/>
      <c r="AG28" s="750" t="s">
        <v>40</v>
      </c>
      <c r="AH28" s="750"/>
      <c r="AI28" s="1137"/>
    </row>
    <row r="29" spans="1:35" ht="12.75">
      <c r="A29" s="1403"/>
      <c r="B29" s="1067"/>
      <c r="C29" s="1403"/>
      <c r="D29" s="1403"/>
      <c r="E29" s="1518"/>
      <c r="F29" s="715"/>
      <c r="G29" s="694"/>
      <c r="H29" s="1126"/>
      <c r="I29" s="1126"/>
      <c r="J29" s="1126"/>
      <c r="K29" s="695"/>
      <c r="L29" s="695"/>
      <c r="M29" s="1127"/>
      <c r="N29" s="954"/>
      <c r="O29" s="955"/>
      <c r="P29" s="716"/>
      <c r="Q29" s="955"/>
      <c r="R29" s="1135" t="s">
        <v>40</v>
      </c>
      <c r="S29" s="754"/>
      <c r="T29" s="754"/>
      <c r="U29" s="1135" t="s">
        <v>40</v>
      </c>
      <c r="V29" s="754"/>
      <c r="W29" s="754"/>
      <c r="X29" s="755" t="s">
        <v>40</v>
      </c>
      <c r="Y29" s="755"/>
      <c r="Z29" s="755"/>
      <c r="AA29" s="756" t="s">
        <v>40</v>
      </c>
      <c r="AB29" s="756"/>
      <c r="AC29" s="756"/>
      <c r="AD29" s="1136" t="s">
        <v>40</v>
      </c>
      <c r="AE29" s="1136"/>
      <c r="AF29" s="1136"/>
      <c r="AG29" s="750" t="s">
        <v>40</v>
      </c>
      <c r="AH29" s="750"/>
      <c r="AI29" s="1137"/>
    </row>
    <row r="30" spans="1:35" ht="12.75">
      <c r="A30" s="1377"/>
      <c r="B30" s="1067"/>
      <c r="C30" s="1377"/>
      <c r="D30" s="1377"/>
      <c r="E30" s="1466"/>
      <c r="F30" s="715"/>
      <c r="G30" s="694">
        <v>25</v>
      </c>
      <c r="H30" s="1126" t="str">
        <f>IFERROR(VLOOKUP(U30,Cennik!$A$4:$B97, 2, FALSE()) * V30 + VLOOKUP(W30,Cennik!$A$4:$B97,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30" s="1126" t="e">
        <f>H30 + VLOOKUP("Stamina",Cennik!$A$4:$B97,2,FALSE()) * G30</f>
        <v>#VALUE!</v>
      </c>
      <c r="J30" s="1126" t="str">
        <f>IFERROR(I30 * (INT(100 / (K30 * M30)) + 1), "Brak Wartości")</f>
        <v>Brak Wartości</v>
      </c>
      <c r="K30" s="695"/>
      <c r="L30" s="695"/>
      <c r="M30" s="1127"/>
      <c r="N30" s="954">
        <f t="shared" ref="N30:O30" si="12">IFERROR((L30*$K30)/$G30, "Brak wartości")</f>
        <v>0</v>
      </c>
      <c r="O30" s="955">
        <f t="shared" si="12"/>
        <v>0</v>
      </c>
      <c r="P30" s="716" t="str">
        <f t="shared" ref="P30:Q30" si="13">IFERROR((L30*$K30)/$I30, "Brak wartości")</f>
        <v>Brak wartości</v>
      </c>
      <c r="Q30" s="955" t="str">
        <f t="shared" si="13"/>
        <v>Brak wartości</v>
      </c>
      <c r="R30" s="1138" t="s">
        <v>40</v>
      </c>
      <c r="S30" s="1139"/>
      <c r="T30" s="1139"/>
      <c r="U30" s="1138" t="s">
        <v>40</v>
      </c>
      <c r="V30" s="1139"/>
      <c r="W30" s="1139"/>
      <c r="X30" s="957" t="s">
        <v>40</v>
      </c>
      <c r="Y30" s="957"/>
      <c r="Z30" s="957"/>
      <c r="AA30" s="938" t="s">
        <v>40</v>
      </c>
      <c r="AB30" s="938"/>
      <c r="AC30" s="938"/>
      <c r="AD30" s="1140" t="s">
        <v>40</v>
      </c>
      <c r="AE30" s="1140"/>
      <c r="AF30" s="1140"/>
      <c r="AG30" s="1141" t="s">
        <v>40</v>
      </c>
      <c r="AH30" s="1141"/>
      <c r="AI30" s="735"/>
    </row>
    <row r="31" spans="1:35" ht="12.75">
      <c r="A31" s="1414"/>
      <c r="B31" s="1067"/>
      <c r="C31" s="1414"/>
      <c r="D31" s="1414"/>
      <c r="E31" s="1517"/>
      <c r="F31" s="715"/>
      <c r="G31" s="694"/>
      <c r="H31" s="1126"/>
      <c r="I31" s="1126"/>
      <c r="J31" s="1126"/>
      <c r="K31" s="695"/>
      <c r="L31" s="695"/>
      <c r="M31" s="1127"/>
      <c r="N31" s="954"/>
      <c r="O31" s="955"/>
      <c r="P31" s="716"/>
      <c r="Q31" s="955"/>
      <c r="R31" s="1128" t="s">
        <v>40</v>
      </c>
      <c r="S31" s="1129"/>
      <c r="T31" s="1129"/>
      <c r="U31" s="1128" t="s">
        <v>40</v>
      </c>
      <c r="V31" s="1129"/>
      <c r="W31" s="1129"/>
      <c r="X31" s="1130" t="s">
        <v>40</v>
      </c>
      <c r="Y31" s="1130"/>
      <c r="Z31" s="1130"/>
      <c r="AA31" s="1131" t="s">
        <v>40</v>
      </c>
      <c r="AB31" s="1131"/>
      <c r="AC31" s="1131"/>
      <c r="AD31" s="1132" t="s">
        <v>40</v>
      </c>
      <c r="AE31" s="1132"/>
      <c r="AF31" s="1132"/>
      <c r="AG31" s="1133" t="s">
        <v>40</v>
      </c>
      <c r="AH31" s="1133"/>
      <c r="AI31" s="1134"/>
    </row>
    <row r="32" spans="1:35" ht="12.75">
      <c r="A32" s="1403"/>
      <c r="B32" s="1067"/>
      <c r="C32" s="1403"/>
      <c r="D32" s="1403"/>
      <c r="E32" s="1518"/>
      <c r="F32" s="715"/>
      <c r="G32" s="694"/>
      <c r="H32" s="1126"/>
      <c r="I32" s="1126"/>
      <c r="J32" s="1126"/>
      <c r="K32" s="695"/>
      <c r="L32" s="695"/>
      <c r="M32" s="1127"/>
      <c r="N32" s="954"/>
      <c r="O32" s="955"/>
      <c r="P32" s="716"/>
      <c r="Q32" s="955"/>
      <c r="R32" s="1135" t="s">
        <v>40</v>
      </c>
      <c r="S32" s="754"/>
      <c r="T32" s="754"/>
      <c r="U32" s="1135" t="s">
        <v>40</v>
      </c>
      <c r="V32" s="754"/>
      <c r="W32" s="754"/>
      <c r="X32" s="755" t="s">
        <v>40</v>
      </c>
      <c r="Y32" s="755"/>
      <c r="Z32" s="755"/>
      <c r="AA32" s="756" t="s">
        <v>40</v>
      </c>
      <c r="AB32" s="756"/>
      <c r="AC32" s="756"/>
      <c r="AD32" s="1136" t="s">
        <v>40</v>
      </c>
      <c r="AE32" s="1136"/>
      <c r="AF32" s="1136"/>
      <c r="AG32" s="750" t="s">
        <v>40</v>
      </c>
      <c r="AH32" s="750"/>
      <c r="AI32" s="1137"/>
    </row>
    <row r="33" spans="1:35" ht="12.75">
      <c r="A33" s="1403"/>
      <c r="B33" s="1067"/>
      <c r="C33" s="1403"/>
      <c r="D33" s="1403"/>
      <c r="E33" s="1518"/>
      <c r="F33" s="715"/>
      <c r="G33" s="694"/>
      <c r="H33" s="1126"/>
      <c r="I33" s="1126"/>
      <c r="J33" s="1126"/>
      <c r="K33" s="695"/>
      <c r="L33" s="695"/>
      <c r="M33" s="1127"/>
      <c r="N33" s="954"/>
      <c r="O33" s="955"/>
      <c r="P33" s="716"/>
      <c r="Q33" s="955"/>
      <c r="R33" s="1135" t="s">
        <v>40</v>
      </c>
      <c r="S33" s="754"/>
      <c r="T33" s="754"/>
      <c r="U33" s="1135" t="s">
        <v>40</v>
      </c>
      <c r="V33" s="754"/>
      <c r="W33" s="754"/>
      <c r="X33" s="755" t="s">
        <v>40</v>
      </c>
      <c r="Y33" s="755"/>
      <c r="Z33" s="755"/>
      <c r="AA33" s="756" t="s">
        <v>40</v>
      </c>
      <c r="AB33" s="756"/>
      <c r="AC33" s="756"/>
      <c r="AD33" s="1136" t="s">
        <v>40</v>
      </c>
      <c r="AE33" s="1136"/>
      <c r="AF33" s="1136"/>
      <c r="AG33" s="750" t="s">
        <v>40</v>
      </c>
      <c r="AH33" s="750"/>
      <c r="AI33" s="1137"/>
    </row>
    <row r="34" spans="1:35" ht="12.75">
      <c r="A34" s="1377"/>
      <c r="B34" s="1067"/>
      <c r="C34" s="1377"/>
      <c r="D34" s="1377"/>
      <c r="E34" s="1466"/>
      <c r="F34" s="715"/>
      <c r="G34" s="694">
        <v>25</v>
      </c>
      <c r="H34" s="1126" t="str">
        <f>IFERROR(VLOOKUP(U34,Cennik!$A$4:$B97, 2, FALSE()) * V34 + VLOOKUP(W34,Cennik!$A$4:$B97,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34" s="1126" t="e">
        <f>H34 + VLOOKUP("Stamina",Cennik!$A$4:$B97,2,FALSE()) * G34</f>
        <v>#VALUE!</v>
      </c>
      <c r="J34" s="1126" t="str">
        <f>IFERROR(I34 * (INT(100 / (K34 * M34)) + 1), "Brak Wartości")</f>
        <v>Brak Wartości</v>
      </c>
      <c r="K34" s="695"/>
      <c r="L34" s="695"/>
      <c r="M34" s="1127"/>
      <c r="N34" s="954">
        <f t="shared" ref="N34:O34" si="14">IFERROR((L34*$K34)/$G34, "Brak wartości")</f>
        <v>0</v>
      </c>
      <c r="O34" s="955">
        <f t="shared" si="14"/>
        <v>0</v>
      </c>
      <c r="P34" s="716" t="str">
        <f t="shared" ref="P34:Q34" si="15">IFERROR((L34*$K34)/$I34, "Brak wartości")</f>
        <v>Brak wartości</v>
      </c>
      <c r="Q34" s="955" t="str">
        <f t="shared" si="15"/>
        <v>Brak wartości</v>
      </c>
      <c r="R34" s="1138" t="s">
        <v>40</v>
      </c>
      <c r="S34" s="1139"/>
      <c r="T34" s="1139"/>
      <c r="U34" s="1138" t="s">
        <v>40</v>
      </c>
      <c r="V34" s="1139"/>
      <c r="W34" s="1139"/>
      <c r="X34" s="957" t="s">
        <v>40</v>
      </c>
      <c r="Y34" s="957"/>
      <c r="Z34" s="957"/>
      <c r="AA34" s="938" t="s">
        <v>40</v>
      </c>
      <c r="AB34" s="938"/>
      <c r="AC34" s="938"/>
      <c r="AD34" s="1140" t="s">
        <v>40</v>
      </c>
      <c r="AE34" s="1140"/>
      <c r="AF34" s="1140"/>
      <c r="AG34" s="1141" t="s">
        <v>40</v>
      </c>
      <c r="AH34" s="1141"/>
      <c r="AI34" s="735"/>
    </row>
    <row r="35" spans="1:35" ht="12.75">
      <c r="A35" s="1414"/>
      <c r="B35" s="1067"/>
      <c r="C35" s="1414"/>
      <c r="D35" s="1414"/>
      <c r="E35" s="1517"/>
      <c r="F35" s="715"/>
      <c r="G35" s="694"/>
      <c r="H35" s="1126"/>
      <c r="I35" s="1126"/>
      <c r="J35" s="1126"/>
      <c r="K35" s="695"/>
      <c r="L35" s="695"/>
      <c r="M35" s="1127"/>
      <c r="N35" s="954"/>
      <c r="O35" s="955"/>
      <c r="P35" s="716"/>
      <c r="Q35" s="955"/>
      <c r="R35" s="1128" t="s">
        <v>40</v>
      </c>
      <c r="S35" s="1129"/>
      <c r="T35" s="1129"/>
      <c r="U35" s="1128" t="s">
        <v>40</v>
      </c>
      <c r="V35" s="1129"/>
      <c r="W35" s="1129"/>
      <c r="X35" s="1130" t="s">
        <v>40</v>
      </c>
      <c r="Y35" s="1130"/>
      <c r="Z35" s="1130"/>
      <c r="AA35" s="1131" t="s">
        <v>40</v>
      </c>
      <c r="AB35" s="1131"/>
      <c r="AC35" s="1131"/>
      <c r="AD35" s="1132" t="s">
        <v>40</v>
      </c>
      <c r="AE35" s="1132"/>
      <c r="AF35" s="1132"/>
      <c r="AG35" s="1133" t="s">
        <v>40</v>
      </c>
      <c r="AH35" s="1133"/>
      <c r="AI35" s="1134"/>
    </row>
    <row r="36" spans="1:35" ht="12.75">
      <c r="A36" s="1403"/>
      <c r="B36" s="1067"/>
      <c r="C36" s="1403"/>
      <c r="D36" s="1403"/>
      <c r="E36" s="1518"/>
      <c r="F36" s="715"/>
      <c r="G36" s="694"/>
      <c r="H36" s="1126"/>
      <c r="I36" s="1126"/>
      <c r="J36" s="1126"/>
      <c r="K36" s="695"/>
      <c r="L36" s="695"/>
      <c r="M36" s="1127"/>
      <c r="N36" s="954"/>
      <c r="O36" s="955"/>
      <c r="P36" s="716"/>
      <c r="Q36" s="955"/>
      <c r="R36" s="1135" t="s">
        <v>40</v>
      </c>
      <c r="S36" s="754"/>
      <c r="T36" s="754"/>
      <c r="U36" s="1135" t="s">
        <v>40</v>
      </c>
      <c r="V36" s="754"/>
      <c r="W36" s="754"/>
      <c r="X36" s="755" t="s">
        <v>40</v>
      </c>
      <c r="Y36" s="755"/>
      <c r="Z36" s="755"/>
      <c r="AA36" s="756" t="s">
        <v>40</v>
      </c>
      <c r="AB36" s="756"/>
      <c r="AC36" s="756"/>
      <c r="AD36" s="1136" t="s">
        <v>40</v>
      </c>
      <c r="AE36" s="1136"/>
      <c r="AF36" s="1136"/>
      <c r="AG36" s="750" t="s">
        <v>40</v>
      </c>
      <c r="AH36" s="750"/>
      <c r="AI36" s="1137"/>
    </row>
    <row r="37" spans="1:35" ht="12.75">
      <c r="A37" s="1403"/>
      <c r="B37" s="1067"/>
      <c r="C37" s="1403"/>
      <c r="D37" s="1403"/>
      <c r="E37" s="1518"/>
      <c r="F37" s="715"/>
      <c r="G37" s="694"/>
      <c r="H37" s="1126"/>
      <c r="I37" s="1126"/>
      <c r="J37" s="1126"/>
      <c r="K37" s="695"/>
      <c r="L37" s="695"/>
      <c r="M37" s="1127"/>
      <c r="N37" s="954"/>
      <c r="O37" s="955"/>
      <c r="P37" s="716"/>
      <c r="Q37" s="955"/>
      <c r="R37" s="1135" t="s">
        <v>40</v>
      </c>
      <c r="S37" s="754"/>
      <c r="T37" s="754"/>
      <c r="U37" s="1135" t="s">
        <v>40</v>
      </c>
      <c r="V37" s="754"/>
      <c r="W37" s="754"/>
      <c r="X37" s="755" t="s">
        <v>40</v>
      </c>
      <c r="Y37" s="755"/>
      <c r="Z37" s="755"/>
      <c r="AA37" s="756" t="s">
        <v>40</v>
      </c>
      <c r="AB37" s="756"/>
      <c r="AC37" s="756"/>
      <c r="AD37" s="1136" t="s">
        <v>40</v>
      </c>
      <c r="AE37" s="1136"/>
      <c r="AF37" s="1136"/>
      <c r="AG37" s="750" t="s">
        <v>40</v>
      </c>
      <c r="AH37" s="750"/>
      <c r="AI37" s="1137"/>
    </row>
    <row r="38" spans="1:35" ht="12.75">
      <c r="A38" s="1377"/>
      <c r="B38" s="1067"/>
      <c r="C38" s="1377"/>
      <c r="D38" s="1377"/>
      <c r="E38" s="1466"/>
      <c r="F38" s="715"/>
      <c r="G38" s="694">
        <v>25</v>
      </c>
      <c r="H38" s="1126" t="str">
        <f>IFERROR(VLOOKUP(U38,Cennik!$A$4:$B97, 2, FALSE()) * V38 + VLOOKUP(W38,Cennik!$A$4:$B97,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38" s="1126" t="e">
        <f>H38 + VLOOKUP("Stamina",Cennik!$A$4:$B97,2,FALSE()) * G38</f>
        <v>#VALUE!</v>
      </c>
      <c r="J38" s="1126" t="str">
        <f>IFERROR(I38 * (INT(100 / (K38 * M38)) + 1), "Brak Wartości")</f>
        <v>Brak Wartości</v>
      </c>
      <c r="K38" s="695"/>
      <c r="L38" s="695"/>
      <c r="M38" s="1127"/>
      <c r="N38" s="954">
        <f t="shared" ref="N38:O38" si="16">IFERROR((L38*$K38)/$G38, "Brak wartości")</f>
        <v>0</v>
      </c>
      <c r="O38" s="955">
        <f t="shared" si="16"/>
        <v>0</v>
      </c>
      <c r="P38" s="716" t="str">
        <f t="shared" ref="P38:Q38" si="17">IFERROR((L38*$K38)/$I38, "Brak wartości")</f>
        <v>Brak wartości</v>
      </c>
      <c r="Q38" s="955" t="str">
        <f t="shared" si="17"/>
        <v>Brak wartości</v>
      </c>
      <c r="R38" s="1138" t="s">
        <v>40</v>
      </c>
      <c r="S38" s="1139"/>
      <c r="T38" s="1139"/>
      <c r="U38" s="1138" t="s">
        <v>40</v>
      </c>
      <c r="V38" s="1139"/>
      <c r="W38" s="1139"/>
      <c r="X38" s="957" t="s">
        <v>40</v>
      </c>
      <c r="Y38" s="957"/>
      <c r="Z38" s="957"/>
      <c r="AA38" s="938" t="s">
        <v>40</v>
      </c>
      <c r="AB38" s="938"/>
      <c r="AC38" s="938"/>
      <c r="AD38" s="1140" t="s">
        <v>40</v>
      </c>
      <c r="AE38" s="1140"/>
      <c r="AF38" s="1140"/>
      <c r="AG38" s="1141" t="s">
        <v>40</v>
      </c>
      <c r="AH38" s="1141"/>
      <c r="AI38" s="735"/>
    </row>
    <row r="39" spans="1:35" ht="12.75">
      <c r="A39" s="1414"/>
      <c r="B39" s="1067"/>
      <c r="C39" s="1414"/>
      <c r="D39" s="1414"/>
      <c r="E39" s="1517"/>
      <c r="F39" s="715"/>
      <c r="G39" s="694"/>
      <c r="H39" s="1126"/>
      <c r="I39" s="1126"/>
      <c r="J39" s="1126"/>
      <c r="K39" s="695"/>
      <c r="L39" s="695"/>
      <c r="M39" s="1127"/>
      <c r="N39" s="954"/>
      <c r="O39" s="955"/>
      <c r="P39" s="716"/>
      <c r="Q39" s="955"/>
      <c r="R39" s="1128" t="s">
        <v>40</v>
      </c>
      <c r="S39" s="1129"/>
      <c r="T39" s="1129"/>
      <c r="U39" s="1128" t="s">
        <v>40</v>
      </c>
      <c r="V39" s="1129"/>
      <c r="W39" s="1129"/>
      <c r="X39" s="1130" t="s">
        <v>40</v>
      </c>
      <c r="Y39" s="1130"/>
      <c r="Z39" s="1130"/>
      <c r="AA39" s="1131" t="s">
        <v>40</v>
      </c>
      <c r="AB39" s="1131"/>
      <c r="AC39" s="1131"/>
      <c r="AD39" s="1132" t="s">
        <v>40</v>
      </c>
      <c r="AE39" s="1132"/>
      <c r="AF39" s="1132"/>
      <c r="AG39" s="1133" t="s">
        <v>40</v>
      </c>
      <c r="AH39" s="1133"/>
      <c r="AI39" s="1134"/>
    </row>
    <row r="40" spans="1:35" ht="12.75">
      <c r="A40" s="1403"/>
      <c r="B40" s="1067"/>
      <c r="C40" s="1403"/>
      <c r="D40" s="1403"/>
      <c r="E40" s="1518"/>
      <c r="F40" s="715"/>
      <c r="G40" s="694"/>
      <c r="H40" s="1126"/>
      <c r="I40" s="1126"/>
      <c r="J40" s="1126"/>
      <c r="K40" s="695"/>
      <c r="L40" s="695"/>
      <c r="M40" s="1127"/>
      <c r="N40" s="954"/>
      <c r="O40" s="955"/>
      <c r="P40" s="716"/>
      <c r="Q40" s="955"/>
      <c r="R40" s="1135" t="s">
        <v>40</v>
      </c>
      <c r="S40" s="754"/>
      <c r="T40" s="754"/>
      <c r="U40" s="1135" t="s">
        <v>40</v>
      </c>
      <c r="V40" s="754"/>
      <c r="W40" s="754"/>
      <c r="X40" s="755" t="s">
        <v>40</v>
      </c>
      <c r="Y40" s="755"/>
      <c r="Z40" s="755"/>
      <c r="AA40" s="756" t="s">
        <v>40</v>
      </c>
      <c r="AB40" s="756"/>
      <c r="AC40" s="756"/>
      <c r="AD40" s="1136" t="s">
        <v>40</v>
      </c>
      <c r="AE40" s="1136"/>
      <c r="AF40" s="1136"/>
      <c r="AG40" s="750" t="s">
        <v>40</v>
      </c>
      <c r="AH40" s="750"/>
      <c r="AI40" s="1137"/>
    </row>
    <row r="41" spans="1:35" ht="12.75">
      <c r="A41" s="1403"/>
      <c r="B41" s="1067"/>
      <c r="C41" s="1403"/>
      <c r="D41" s="1403"/>
      <c r="E41" s="1518"/>
      <c r="F41" s="715"/>
      <c r="G41" s="694"/>
      <c r="H41" s="1126"/>
      <c r="I41" s="1126"/>
      <c r="J41" s="1126"/>
      <c r="K41" s="695"/>
      <c r="L41" s="695"/>
      <c r="M41" s="1127"/>
      <c r="N41" s="954"/>
      <c r="O41" s="955"/>
      <c r="P41" s="716"/>
      <c r="Q41" s="955"/>
      <c r="R41" s="1135" t="s">
        <v>40</v>
      </c>
      <c r="S41" s="754"/>
      <c r="T41" s="754"/>
      <c r="U41" s="1135" t="s">
        <v>40</v>
      </c>
      <c r="V41" s="754"/>
      <c r="W41" s="754"/>
      <c r="X41" s="755" t="s">
        <v>40</v>
      </c>
      <c r="Y41" s="755"/>
      <c r="Z41" s="755"/>
      <c r="AA41" s="756" t="s">
        <v>40</v>
      </c>
      <c r="AB41" s="756"/>
      <c r="AC41" s="756"/>
      <c r="AD41" s="1136" t="s">
        <v>40</v>
      </c>
      <c r="AE41" s="1136"/>
      <c r="AF41" s="1136"/>
      <c r="AG41" s="750" t="s">
        <v>40</v>
      </c>
      <c r="AH41" s="750"/>
      <c r="AI41" s="1137"/>
    </row>
    <row r="42" spans="1:35" ht="12.75">
      <c r="A42" s="1377"/>
      <c r="B42" s="1067"/>
      <c r="C42" s="1377"/>
      <c r="D42" s="1377"/>
      <c r="E42" s="1466"/>
      <c r="F42" s="715"/>
      <c r="G42" s="694">
        <v>25</v>
      </c>
      <c r="H42" s="1126" t="str">
        <f>IFERROR(VLOOKUP(U42,Cennik!$A$4:$B97, 2, FALSE()) * V42 + VLOOKUP(W42,Cennik!$A$4:$B97,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42" s="1126" t="e">
        <f>H42 + VLOOKUP("Stamina",Cennik!$A$4:$B97,2,FALSE()) * G42</f>
        <v>#VALUE!</v>
      </c>
      <c r="J42" s="1126" t="str">
        <f>IFERROR(I42 * (INT(100 / (K42 * M42)) + 1), "Brak Wartości")</f>
        <v>Brak Wartości</v>
      </c>
      <c r="K42" s="695"/>
      <c r="L42" s="695"/>
      <c r="M42" s="1127"/>
      <c r="N42" s="954">
        <f t="shared" ref="N42:O42" si="18">IFERROR((L42*$K42)/$G42, "Brak wartości")</f>
        <v>0</v>
      </c>
      <c r="O42" s="955">
        <f t="shared" si="18"/>
        <v>0</v>
      </c>
      <c r="P42" s="716" t="str">
        <f t="shared" ref="P42:Q42" si="19">IFERROR((L42*$K42)/$I42, "Brak wartości")</f>
        <v>Brak wartości</v>
      </c>
      <c r="Q42" s="955" t="str">
        <f t="shared" si="19"/>
        <v>Brak wartości</v>
      </c>
      <c r="R42" s="1138" t="s">
        <v>40</v>
      </c>
      <c r="S42" s="1139"/>
      <c r="T42" s="1139"/>
      <c r="U42" s="1138" t="s">
        <v>40</v>
      </c>
      <c r="V42" s="1139"/>
      <c r="W42" s="1139"/>
      <c r="X42" s="957" t="s">
        <v>40</v>
      </c>
      <c r="Y42" s="957"/>
      <c r="Z42" s="957"/>
      <c r="AA42" s="938" t="s">
        <v>40</v>
      </c>
      <c r="AB42" s="938"/>
      <c r="AC42" s="938"/>
      <c r="AD42" s="1140" t="s">
        <v>40</v>
      </c>
      <c r="AE42" s="1140"/>
      <c r="AF42" s="1140"/>
      <c r="AG42" s="1141" t="s">
        <v>40</v>
      </c>
      <c r="AH42" s="1141"/>
      <c r="AI42" s="735"/>
    </row>
    <row r="43" spans="1:35" ht="12.75">
      <c r="A43" s="1414"/>
      <c r="B43" s="1067"/>
      <c r="C43" s="1414"/>
      <c r="D43" s="1414"/>
      <c r="E43" s="1517"/>
      <c r="F43" s="715"/>
      <c r="G43" s="694"/>
      <c r="H43" s="1126"/>
      <c r="I43" s="1126"/>
      <c r="J43" s="1126"/>
      <c r="K43" s="695"/>
      <c r="L43" s="695"/>
      <c r="M43" s="1127"/>
      <c r="N43" s="954"/>
      <c r="O43" s="955"/>
      <c r="P43" s="716"/>
      <c r="Q43" s="955"/>
      <c r="R43" s="1128" t="s">
        <v>40</v>
      </c>
      <c r="S43" s="1129"/>
      <c r="T43" s="1129"/>
      <c r="U43" s="1128" t="s">
        <v>40</v>
      </c>
      <c r="V43" s="1129"/>
      <c r="W43" s="1129"/>
      <c r="X43" s="1130" t="s">
        <v>40</v>
      </c>
      <c r="Y43" s="1130"/>
      <c r="Z43" s="1130"/>
      <c r="AA43" s="1131" t="s">
        <v>40</v>
      </c>
      <c r="AB43" s="1131"/>
      <c r="AC43" s="1131"/>
      <c r="AD43" s="1132" t="s">
        <v>40</v>
      </c>
      <c r="AE43" s="1132"/>
      <c r="AF43" s="1132"/>
      <c r="AG43" s="1133" t="s">
        <v>40</v>
      </c>
      <c r="AH43" s="1133"/>
      <c r="AI43" s="1134"/>
    </row>
    <row r="44" spans="1:35" ht="12.75">
      <c r="A44" s="1403"/>
      <c r="B44" s="1067"/>
      <c r="C44" s="1403"/>
      <c r="D44" s="1403"/>
      <c r="E44" s="1518"/>
      <c r="F44" s="715"/>
      <c r="G44" s="694"/>
      <c r="H44" s="1126"/>
      <c r="I44" s="1126"/>
      <c r="J44" s="1126"/>
      <c r="K44" s="695"/>
      <c r="L44" s="695"/>
      <c r="M44" s="1127"/>
      <c r="N44" s="954"/>
      <c r="O44" s="955"/>
      <c r="P44" s="716"/>
      <c r="Q44" s="955"/>
      <c r="R44" s="1135" t="s">
        <v>40</v>
      </c>
      <c r="S44" s="754"/>
      <c r="T44" s="754"/>
      <c r="U44" s="1135" t="s">
        <v>40</v>
      </c>
      <c r="V44" s="754"/>
      <c r="W44" s="754"/>
      <c r="X44" s="755" t="s">
        <v>40</v>
      </c>
      <c r="Y44" s="755"/>
      <c r="Z44" s="755"/>
      <c r="AA44" s="756" t="s">
        <v>40</v>
      </c>
      <c r="AB44" s="756"/>
      <c r="AC44" s="756"/>
      <c r="AD44" s="1136" t="s">
        <v>40</v>
      </c>
      <c r="AE44" s="1136"/>
      <c r="AF44" s="1136"/>
      <c r="AG44" s="750" t="s">
        <v>40</v>
      </c>
      <c r="AH44" s="750"/>
      <c r="AI44" s="1137"/>
    </row>
    <row r="45" spans="1:35" ht="12.75">
      <c r="A45" s="1403"/>
      <c r="B45" s="1067"/>
      <c r="C45" s="1403"/>
      <c r="D45" s="1403"/>
      <c r="E45" s="1518"/>
      <c r="F45" s="715"/>
      <c r="G45" s="694"/>
      <c r="H45" s="1126"/>
      <c r="I45" s="1126"/>
      <c r="J45" s="1126"/>
      <c r="K45" s="695"/>
      <c r="L45" s="695"/>
      <c r="M45" s="1127"/>
      <c r="N45" s="954"/>
      <c r="O45" s="955"/>
      <c r="P45" s="716"/>
      <c r="Q45" s="955"/>
      <c r="R45" s="1135" t="s">
        <v>40</v>
      </c>
      <c r="S45" s="754"/>
      <c r="T45" s="754"/>
      <c r="U45" s="1135" t="s">
        <v>40</v>
      </c>
      <c r="V45" s="754"/>
      <c r="W45" s="754"/>
      <c r="X45" s="755" t="s">
        <v>40</v>
      </c>
      <c r="Y45" s="755"/>
      <c r="Z45" s="755"/>
      <c r="AA45" s="756" t="s">
        <v>40</v>
      </c>
      <c r="AB45" s="756"/>
      <c r="AC45" s="756"/>
      <c r="AD45" s="1136" t="s">
        <v>40</v>
      </c>
      <c r="AE45" s="1136"/>
      <c r="AF45" s="1136"/>
      <c r="AG45" s="750" t="s">
        <v>40</v>
      </c>
      <c r="AH45" s="750"/>
      <c r="AI45" s="1137"/>
    </row>
    <row r="46" spans="1:35" ht="12.75">
      <c r="A46" s="1377"/>
      <c r="B46" s="1067"/>
      <c r="C46" s="1377"/>
      <c r="D46" s="1377"/>
      <c r="E46" s="1466"/>
      <c r="F46" s="715"/>
      <c r="G46" s="694">
        <v>25</v>
      </c>
      <c r="H46" s="1126" t="str">
        <f>IFERROR(VLOOKUP(U46,Cennik!$A$4:$B97, 2, FALSE()) * V46 + VLOOKUP(W46,Cennik!$A$4:$B97,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46" s="1126" t="e">
        <f>H46 + VLOOKUP("Stamina",Cennik!$A$4:$B97,2,FALSE()) * G46</f>
        <v>#VALUE!</v>
      </c>
      <c r="J46" s="1126" t="str">
        <f>IFERROR(I46 * (INT(100 / (K46 * M46)) + 1), "Brak Wartości")</f>
        <v>Brak Wartości</v>
      </c>
      <c r="K46" s="695"/>
      <c r="L46" s="695"/>
      <c r="M46" s="1127"/>
      <c r="N46" s="954">
        <f t="shared" ref="N46:O46" si="20">IFERROR((L46*$K46)/$G46, "Brak wartości")</f>
        <v>0</v>
      </c>
      <c r="O46" s="955">
        <f t="shared" si="20"/>
        <v>0</v>
      </c>
      <c r="P46" s="716" t="str">
        <f t="shared" ref="P46:Q46" si="21">IFERROR((L46*$K46)/$I46, "Brak wartości")</f>
        <v>Brak wartości</v>
      </c>
      <c r="Q46" s="955" t="str">
        <f t="shared" si="21"/>
        <v>Brak wartości</v>
      </c>
      <c r="R46" s="1138" t="s">
        <v>40</v>
      </c>
      <c r="S46" s="1139"/>
      <c r="T46" s="1139"/>
      <c r="U46" s="1138" t="s">
        <v>40</v>
      </c>
      <c r="V46" s="1139"/>
      <c r="W46" s="1139"/>
      <c r="X46" s="957" t="s">
        <v>40</v>
      </c>
      <c r="Y46" s="957"/>
      <c r="Z46" s="957"/>
      <c r="AA46" s="938" t="s">
        <v>40</v>
      </c>
      <c r="AB46" s="938"/>
      <c r="AC46" s="938"/>
      <c r="AD46" s="1140" t="s">
        <v>40</v>
      </c>
      <c r="AE46" s="1140"/>
      <c r="AF46" s="1140"/>
      <c r="AG46" s="1141" t="s">
        <v>40</v>
      </c>
      <c r="AH46" s="1141"/>
      <c r="AI46" s="735"/>
    </row>
    <row r="47" spans="1:35" ht="12.75">
      <c r="A47" s="1414"/>
      <c r="B47" s="1067"/>
      <c r="C47" s="1414"/>
      <c r="D47" s="1414"/>
      <c r="E47" s="1517"/>
      <c r="F47" s="715"/>
      <c r="G47" s="694"/>
      <c r="H47" s="1126"/>
      <c r="I47" s="1126"/>
      <c r="J47" s="1126"/>
      <c r="K47" s="695"/>
      <c r="L47" s="695"/>
      <c r="M47" s="1127"/>
      <c r="N47" s="954"/>
      <c r="O47" s="955"/>
      <c r="P47" s="716"/>
      <c r="Q47" s="955"/>
      <c r="R47" s="1128" t="s">
        <v>40</v>
      </c>
      <c r="S47" s="1129"/>
      <c r="T47" s="1129"/>
      <c r="U47" s="1128" t="s">
        <v>40</v>
      </c>
      <c r="V47" s="1129"/>
      <c r="W47" s="1129"/>
      <c r="X47" s="1130" t="s">
        <v>40</v>
      </c>
      <c r="Y47" s="1130"/>
      <c r="Z47" s="1130"/>
      <c r="AA47" s="1131" t="s">
        <v>40</v>
      </c>
      <c r="AB47" s="1131"/>
      <c r="AC47" s="1131"/>
      <c r="AD47" s="1132" t="s">
        <v>40</v>
      </c>
      <c r="AE47" s="1132"/>
      <c r="AF47" s="1132"/>
      <c r="AG47" s="1133" t="s">
        <v>40</v>
      </c>
      <c r="AH47" s="1133"/>
      <c r="AI47" s="1134"/>
    </row>
    <row r="48" spans="1:35" ht="12.75">
      <c r="A48" s="1403"/>
      <c r="B48" s="1067"/>
      <c r="C48" s="1403"/>
      <c r="D48" s="1403"/>
      <c r="E48" s="1518"/>
      <c r="F48" s="715"/>
      <c r="G48" s="694"/>
      <c r="H48" s="1126"/>
      <c r="I48" s="1126"/>
      <c r="J48" s="1126"/>
      <c r="K48" s="695"/>
      <c r="L48" s="695"/>
      <c r="M48" s="1127"/>
      <c r="N48" s="954"/>
      <c r="O48" s="955"/>
      <c r="P48" s="716"/>
      <c r="Q48" s="955"/>
      <c r="R48" s="1135" t="s">
        <v>40</v>
      </c>
      <c r="S48" s="754"/>
      <c r="T48" s="754"/>
      <c r="U48" s="1135" t="s">
        <v>40</v>
      </c>
      <c r="V48" s="754"/>
      <c r="W48" s="754"/>
      <c r="X48" s="755" t="s">
        <v>40</v>
      </c>
      <c r="Y48" s="755"/>
      <c r="Z48" s="755"/>
      <c r="AA48" s="756" t="s">
        <v>40</v>
      </c>
      <c r="AB48" s="756"/>
      <c r="AC48" s="756"/>
      <c r="AD48" s="1136" t="s">
        <v>40</v>
      </c>
      <c r="AE48" s="1136"/>
      <c r="AF48" s="1136"/>
      <c r="AG48" s="750" t="s">
        <v>40</v>
      </c>
      <c r="AH48" s="750"/>
      <c r="AI48" s="1137"/>
    </row>
    <row r="49" spans="1:35" ht="12.75">
      <c r="A49" s="1403"/>
      <c r="B49" s="1067"/>
      <c r="C49" s="1403"/>
      <c r="D49" s="1403"/>
      <c r="E49" s="1518"/>
      <c r="F49" s="715"/>
      <c r="G49" s="694"/>
      <c r="H49" s="1126"/>
      <c r="I49" s="1126"/>
      <c r="J49" s="1126"/>
      <c r="K49" s="695"/>
      <c r="L49" s="695"/>
      <c r="M49" s="1127"/>
      <c r="N49" s="954"/>
      <c r="O49" s="955"/>
      <c r="P49" s="716"/>
      <c r="Q49" s="955"/>
      <c r="R49" s="1135" t="s">
        <v>40</v>
      </c>
      <c r="S49" s="754"/>
      <c r="T49" s="754"/>
      <c r="U49" s="1135" t="s">
        <v>40</v>
      </c>
      <c r="V49" s="754"/>
      <c r="W49" s="754"/>
      <c r="X49" s="755" t="s">
        <v>40</v>
      </c>
      <c r="Y49" s="755"/>
      <c r="Z49" s="755"/>
      <c r="AA49" s="756" t="s">
        <v>40</v>
      </c>
      <c r="AB49" s="756"/>
      <c r="AC49" s="756"/>
      <c r="AD49" s="1136" t="s">
        <v>40</v>
      </c>
      <c r="AE49" s="1136"/>
      <c r="AF49" s="1136"/>
      <c r="AG49" s="750" t="s">
        <v>40</v>
      </c>
      <c r="AH49" s="750"/>
      <c r="AI49" s="1137"/>
    </row>
    <row r="50" spans="1:35" ht="12.75">
      <c r="A50" s="1377"/>
      <c r="B50" s="1067"/>
      <c r="C50" s="1377"/>
      <c r="D50" s="1377"/>
      <c r="E50" s="1466"/>
      <c r="F50" s="715"/>
      <c r="G50" s="694">
        <v>25</v>
      </c>
      <c r="H50" s="1126" t="str">
        <f>IFERROR(VLOOKUP(U50,Cennik!$A$4:$B97, 2, FALSE()) * V50 + VLOOKUP(W50,Cennik!$A$4:$B97,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50" s="1126" t="e">
        <f>H50 + VLOOKUP("Stamina",Cennik!$A$4:$B97,2,FALSE()) * G50</f>
        <v>#VALUE!</v>
      </c>
      <c r="J50" s="1126" t="str">
        <f>IFERROR(I50 * (INT(100 / (K50 * M50)) + 1), "Brak Wartości")</f>
        <v>Brak Wartości</v>
      </c>
      <c r="K50" s="695"/>
      <c r="L50" s="695"/>
      <c r="M50" s="1127"/>
      <c r="N50" s="954">
        <f t="shared" ref="N50:O50" si="22">IFERROR((L50*$K50)/$G50, "Brak wartości")</f>
        <v>0</v>
      </c>
      <c r="O50" s="955">
        <f t="shared" si="22"/>
        <v>0</v>
      </c>
      <c r="P50" s="716" t="str">
        <f t="shared" ref="P50:Q50" si="23">IFERROR((L50*$K50)/$I50, "Brak wartości")</f>
        <v>Brak wartości</v>
      </c>
      <c r="Q50" s="955" t="str">
        <f t="shared" si="23"/>
        <v>Brak wartości</v>
      </c>
      <c r="R50" s="1138" t="s">
        <v>40</v>
      </c>
      <c r="S50" s="1139"/>
      <c r="T50" s="1139"/>
      <c r="U50" s="1138" t="s">
        <v>40</v>
      </c>
      <c r="V50" s="1139"/>
      <c r="W50" s="1139"/>
      <c r="X50" s="957" t="s">
        <v>40</v>
      </c>
      <c r="Y50" s="957"/>
      <c r="Z50" s="957"/>
      <c r="AA50" s="938" t="s">
        <v>40</v>
      </c>
      <c r="AB50" s="938"/>
      <c r="AC50" s="938"/>
      <c r="AD50" s="1140" t="s">
        <v>40</v>
      </c>
      <c r="AE50" s="1140"/>
      <c r="AF50" s="1140"/>
      <c r="AG50" s="1141" t="s">
        <v>40</v>
      </c>
      <c r="AH50" s="1141"/>
      <c r="AI50" s="735"/>
    </row>
    <row r="51" spans="1:35" ht="12.75">
      <c r="A51" s="1414"/>
      <c r="B51" s="1067"/>
      <c r="C51" s="1414"/>
      <c r="D51" s="1414"/>
      <c r="E51" s="1517"/>
      <c r="F51" s="715"/>
      <c r="G51" s="694"/>
      <c r="H51" s="1126"/>
      <c r="I51" s="1126"/>
      <c r="J51" s="1126"/>
      <c r="K51" s="695"/>
      <c r="L51" s="695"/>
      <c r="M51" s="1127"/>
      <c r="N51" s="954"/>
      <c r="O51" s="955"/>
      <c r="P51" s="716"/>
      <c r="Q51" s="955"/>
      <c r="R51" s="1128" t="s">
        <v>40</v>
      </c>
      <c r="S51" s="1129"/>
      <c r="T51" s="1129"/>
      <c r="U51" s="1128" t="s">
        <v>40</v>
      </c>
      <c r="V51" s="1129"/>
      <c r="W51" s="1129"/>
      <c r="X51" s="1130" t="s">
        <v>40</v>
      </c>
      <c r="Y51" s="1130"/>
      <c r="Z51" s="1130"/>
      <c r="AA51" s="1131" t="s">
        <v>40</v>
      </c>
      <c r="AB51" s="1131"/>
      <c r="AC51" s="1131"/>
      <c r="AD51" s="1132" t="s">
        <v>40</v>
      </c>
      <c r="AE51" s="1132"/>
      <c r="AF51" s="1132"/>
      <c r="AG51" s="1133" t="s">
        <v>40</v>
      </c>
      <c r="AH51" s="1133"/>
      <c r="AI51" s="1134"/>
    </row>
    <row r="52" spans="1:35" ht="12.75">
      <c r="A52" s="1403"/>
      <c r="B52" s="1067"/>
      <c r="C52" s="1403"/>
      <c r="D52" s="1403"/>
      <c r="E52" s="1518"/>
      <c r="F52" s="715"/>
      <c r="G52" s="694"/>
      <c r="H52" s="1126"/>
      <c r="I52" s="1126"/>
      <c r="J52" s="1126"/>
      <c r="K52" s="695"/>
      <c r="L52" s="695"/>
      <c r="M52" s="1127"/>
      <c r="N52" s="954"/>
      <c r="O52" s="955"/>
      <c r="P52" s="716"/>
      <c r="Q52" s="955"/>
      <c r="R52" s="1135" t="s">
        <v>40</v>
      </c>
      <c r="S52" s="754"/>
      <c r="T52" s="754"/>
      <c r="U52" s="1135" t="s">
        <v>40</v>
      </c>
      <c r="V52" s="754"/>
      <c r="W52" s="754"/>
      <c r="X52" s="755" t="s">
        <v>40</v>
      </c>
      <c r="Y52" s="755"/>
      <c r="Z52" s="755"/>
      <c r="AA52" s="756" t="s">
        <v>40</v>
      </c>
      <c r="AB52" s="756"/>
      <c r="AC52" s="756"/>
      <c r="AD52" s="1136" t="s">
        <v>40</v>
      </c>
      <c r="AE52" s="1136"/>
      <c r="AF52" s="1136"/>
      <c r="AG52" s="750" t="s">
        <v>40</v>
      </c>
      <c r="AH52" s="750"/>
      <c r="AI52" s="1137"/>
    </row>
    <row r="53" spans="1:35" ht="12.75">
      <c r="A53" s="1403"/>
      <c r="B53" s="1067"/>
      <c r="C53" s="1403"/>
      <c r="D53" s="1403"/>
      <c r="E53" s="1518"/>
      <c r="F53" s="715"/>
      <c r="G53" s="694"/>
      <c r="H53" s="1126"/>
      <c r="I53" s="1126"/>
      <c r="J53" s="1126"/>
      <c r="K53" s="695"/>
      <c r="L53" s="695"/>
      <c r="M53" s="1127"/>
      <c r="N53" s="954"/>
      <c r="O53" s="955"/>
      <c r="P53" s="716"/>
      <c r="Q53" s="955"/>
      <c r="R53" s="1135" t="s">
        <v>40</v>
      </c>
      <c r="S53" s="754"/>
      <c r="T53" s="754"/>
      <c r="U53" s="1135" t="s">
        <v>40</v>
      </c>
      <c r="V53" s="754"/>
      <c r="W53" s="754"/>
      <c r="X53" s="755" t="s">
        <v>40</v>
      </c>
      <c r="Y53" s="755"/>
      <c r="Z53" s="755"/>
      <c r="AA53" s="756" t="s">
        <v>40</v>
      </c>
      <c r="AB53" s="756"/>
      <c r="AC53" s="756"/>
      <c r="AD53" s="1136" t="s">
        <v>40</v>
      </c>
      <c r="AE53" s="1136"/>
      <c r="AF53" s="1136"/>
      <c r="AG53" s="750" t="s">
        <v>40</v>
      </c>
      <c r="AH53" s="750"/>
      <c r="AI53" s="1137"/>
    </row>
    <row r="54" spans="1:35" ht="12.75">
      <c r="A54" s="1377"/>
      <c r="B54" s="1067"/>
      <c r="C54" s="1377"/>
      <c r="D54" s="1377"/>
      <c r="E54" s="1466"/>
      <c r="F54" s="715"/>
      <c r="G54" s="694">
        <v>25</v>
      </c>
      <c r="H54" s="1126" t="str">
        <f>IFERROR(VLOOKUP(U54,Cennik!$A$4:$B97, 2, FALSE()) * V54 + VLOOKUP(W54,Cennik!$A$4:$B97,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54" s="1126" t="e">
        <f>H54 + VLOOKUP("Stamina",Cennik!$A$4:$B97,2,FALSE()) * G54</f>
        <v>#VALUE!</v>
      </c>
      <c r="J54" s="1126" t="str">
        <f>IFERROR(I54 * (INT(100 / (K54 * M54)) + 1), "Brak Wartości")</f>
        <v>Brak Wartości</v>
      </c>
      <c r="K54" s="695"/>
      <c r="L54" s="695"/>
      <c r="M54" s="1127"/>
      <c r="N54" s="954">
        <f t="shared" ref="N54:O54" si="24">IFERROR((L54*$K54)/$G54, "Brak wartości")</f>
        <v>0</v>
      </c>
      <c r="O54" s="955">
        <f t="shared" si="24"/>
        <v>0</v>
      </c>
      <c r="P54" s="716" t="str">
        <f t="shared" ref="P54:Q54" si="25">IFERROR((L54*$K54)/$I54, "Brak wartości")</f>
        <v>Brak wartości</v>
      </c>
      <c r="Q54" s="955" t="str">
        <f t="shared" si="25"/>
        <v>Brak wartości</v>
      </c>
      <c r="R54" s="1138" t="s">
        <v>40</v>
      </c>
      <c r="S54" s="1139"/>
      <c r="T54" s="1139"/>
      <c r="U54" s="1138" t="s">
        <v>40</v>
      </c>
      <c r="V54" s="1139"/>
      <c r="W54" s="1139"/>
      <c r="X54" s="957" t="s">
        <v>40</v>
      </c>
      <c r="Y54" s="957"/>
      <c r="Z54" s="957"/>
      <c r="AA54" s="938" t="s">
        <v>40</v>
      </c>
      <c r="AB54" s="938"/>
      <c r="AC54" s="938"/>
      <c r="AD54" s="1140" t="s">
        <v>40</v>
      </c>
      <c r="AE54" s="1140"/>
      <c r="AF54" s="1140"/>
      <c r="AG54" s="1141" t="s">
        <v>40</v>
      </c>
      <c r="AH54" s="1141"/>
      <c r="AI54" s="735"/>
    </row>
    <row r="55" spans="1:35" ht="12.75">
      <c r="A55" s="1414"/>
      <c r="B55" s="1067"/>
      <c r="C55" s="1414"/>
      <c r="D55" s="1414"/>
      <c r="E55" s="1517"/>
      <c r="F55" s="715"/>
      <c r="G55" s="694"/>
      <c r="H55" s="1126"/>
      <c r="I55" s="1126"/>
      <c r="J55" s="1126"/>
      <c r="K55" s="695"/>
      <c r="L55" s="695"/>
      <c r="M55" s="1127"/>
      <c r="N55" s="954"/>
      <c r="O55" s="955"/>
      <c r="P55" s="716"/>
      <c r="Q55" s="955"/>
      <c r="R55" s="1128" t="s">
        <v>40</v>
      </c>
      <c r="S55" s="1129"/>
      <c r="T55" s="1129"/>
      <c r="U55" s="1128" t="s">
        <v>40</v>
      </c>
      <c r="V55" s="1129"/>
      <c r="W55" s="1129"/>
      <c r="X55" s="1130" t="s">
        <v>40</v>
      </c>
      <c r="Y55" s="1130"/>
      <c r="Z55" s="1130"/>
      <c r="AA55" s="1131" t="s">
        <v>40</v>
      </c>
      <c r="AB55" s="1131"/>
      <c r="AC55" s="1131"/>
      <c r="AD55" s="1132" t="s">
        <v>40</v>
      </c>
      <c r="AE55" s="1132"/>
      <c r="AF55" s="1132"/>
      <c r="AG55" s="1133" t="s">
        <v>40</v>
      </c>
      <c r="AH55" s="1133"/>
      <c r="AI55" s="1134"/>
    </row>
    <row r="56" spans="1:35" ht="12.75">
      <c r="A56" s="1403"/>
      <c r="B56" s="1067"/>
      <c r="C56" s="1403"/>
      <c r="D56" s="1403"/>
      <c r="E56" s="1518"/>
      <c r="F56" s="715"/>
      <c r="G56" s="694"/>
      <c r="H56" s="1126"/>
      <c r="I56" s="1126"/>
      <c r="J56" s="1126"/>
      <c r="K56" s="695"/>
      <c r="L56" s="695"/>
      <c r="M56" s="1127"/>
      <c r="N56" s="954"/>
      <c r="O56" s="955"/>
      <c r="P56" s="716"/>
      <c r="Q56" s="955"/>
      <c r="R56" s="1135" t="s">
        <v>40</v>
      </c>
      <c r="S56" s="754"/>
      <c r="T56" s="754"/>
      <c r="U56" s="1135" t="s">
        <v>40</v>
      </c>
      <c r="V56" s="754"/>
      <c r="W56" s="754"/>
      <c r="X56" s="755" t="s">
        <v>40</v>
      </c>
      <c r="Y56" s="755"/>
      <c r="Z56" s="755"/>
      <c r="AA56" s="756" t="s">
        <v>40</v>
      </c>
      <c r="AB56" s="756"/>
      <c r="AC56" s="756"/>
      <c r="AD56" s="1136" t="s">
        <v>40</v>
      </c>
      <c r="AE56" s="1136"/>
      <c r="AF56" s="1136"/>
      <c r="AG56" s="750" t="s">
        <v>40</v>
      </c>
      <c r="AH56" s="750"/>
      <c r="AI56" s="1137"/>
    </row>
    <row r="57" spans="1:35" ht="12.75">
      <c r="A57" s="1403"/>
      <c r="B57" s="1067"/>
      <c r="C57" s="1403"/>
      <c r="D57" s="1403"/>
      <c r="E57" s="1518"/>
      <c r="F57" s="715"/>
      <c r="G57" s="694"/>
      <c r="H57" s="1126"/>
      <c r="I57" s="1126"/>
      <c r="J57" s="1126"/>
      <c r="K57" s="695"/>
      <c r="L57" s="695"/>
      <c r="M57" s="1127"/>
      <c r="N57" s="954"/>
      <c r="O57" s="955"/>
      <c r="P57" s="716"/>
      <c r="Q57" s="955"/>
      <c r="R57" s="1135" t="s">
        <v>40</v>
      </c>
      <c r="S57" s="754"/>
      <c r="T57" s="754"/>
      <c r="U57" s="1135" t="s">
        <v>40</v>
      </c>
      <c r="V57" s="754"/>
      <c r="W57" s="754"/>
      <c r="X57" s="755" t="s">
        <v>40</v>
      </c>
      <c r="Y57" s="755"/>
      <c r="Z57" s="755"/>
      <c r="AA57" s="756" t="s">
        <v>40</v>
      </c>
      <c r="AB57" s="756"/>
      <c r="AC57" s="756"/>
      <c r="AD57" s="1136" t="s">
        <v>40</v>
      </c>
      <c r="AE57" s="1136"/>
      <c r="AF57" s="1136"/>
      <c r="AG57" s="750" t="s">
        <v>40</v>
      </c>
      <c r="AH57" s="750"/>
      <c r="AI57" s="1137"/>
    </row>
    <row r="58" spans="1:35" ht="12.75">
      <c r="A58" s="1377"/>
      <c r="B58" s="1067"/>
      <c r="C58" s="1377"/>
      <c r="D58" s="1377"/>
      <c r="E58" s="1466"/>
      <c r="F58" s="715"/>
      <c r="G58" s="694">
        <v>25</v>
      </c>
      <c r="H58" s="1126" t="str">
        <f>IFERROR(VLOOKUP(U58,Cennik!$A$4:$B97, 2, FALSE()) * V58 + VLOOKUP(W58,Cennik!$A$4:$B97,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58" s="1126" t="e">
        <f>H58 + VLOOKUP("Stamina",Cennik!$A$4:$B97,2,FALSE()) * G58</f>
        <v>#VALUE!</v>
      </c>
      <c r="J58" s="1126" t="str">
        <f>IFERROR(I58 * (INT(100 / (K58 * M58)) + 1), "Brak Wartości")</f>
        <v>Brak Wartości</v>
      </c>
      <c r="K58" s="695"/>
      <c r="L58" s="695"/>
      <c r="M58" s="1127"/>
      <c r="N58" s="954">
        <f t="shared" ref="N58:O58" si="26">IFERROR((L58*$K58)/$G58, "Brak wartości")</f>
        <v>0</v>
      </c>
      <c r="O58" s="955">
        <f t="shared" si="26"/>
        <v>0</v>
      </c>
      <c r="P58" s="716" t="str">
        <f t="shared" ref="P58:Q58" si="27">IFERROR((L58*$K58)/$I58, "Brak wartości")</f>
        <v>Brak wartości</v>
      </c>
      <c r="Q58" s="955" t="str">
        <f t="shared" si="27"/>
        <v>Brak wartości</v>
      </c>
      <c r="R58" s="1138" t="s">
        <v>40</v>
      </c>
      <c r="S58" s="1139"/>
      <c r="T58" s="1139"/>
      <c r="U58" s="1138" t="s">
        <v>40</v>
      </c>
      <c r="V58" s="1139"/>
      <c r="W58" s="1139"/>
      <c r="X58" s="957" t="s">
        <v>40</v>
      </c>
      <c r="Y58" s="957"/>
      <c r="Z58" s="957"/>
      <c r="AA58" s="938" t="s">
        <v>40</v>
      </c>
      <c r="AB58" s="938"/>
      <c r="AC58" s="938"/>
      <c r="AD58" s="1140" t="s">
        <v>40</v>
      </c>
      <c r="AE58" s="1140"/>
      <c r="AF58" s="1140"/>
      <c r="AG58" s="1141" t="s">
        <v>40</v>
      </c>
      <c r="AH58" s="1141"/>
      <c r="AI58" s="735"/>
    </row>
    <row r="59" spans="1:35" ht="12.75">
      <c r="A59" s="1414"/>
      <c r="B59" s="1067"/>
      <c r="C59" s="1414"/>
      <c r="D59" s="1414"/>
      <c r="E59" s="1517"/>
      <c r="F59" s="715"/>
      <c r="G59" s="694"/>
      <c r="H59" s="1126"/>
      <c r="I59" s="1126"/>
      <c r="J59" s="1126"/>
      <c r="K59" s="695"/>
      <c r="L59" s="695"/>
      <c r="M59" s="1127"/>
      <c r="N59" s="954"/>
      <c r="O59" s="955"/>
      <c r="P59" s="716"/>
      <c r="Q59" s="955"/>
      <c r="R59" s="1128" t="s">
        <v>40</v>
      </c>
      <c r="S59" s="1129"/>
      <c r="T59" s="1129"/>
      <c r="U59" s="1128" t="s">
        <v>40</v>
      </c>
      <c r="V59" s="1129"/>
      <c r="W59" s="1129"/>
      <c r="X59" s="1130" t="s">
        <v>40</v>
      </c>
      <c r="Y59" s="1130"/>
      <c r="Z59" s="1130"/>
      <c r="AA59" s="1131" t="s">
        <v>40</v>
      </c>
      <c r="AB59" s="1131"/>
      <c r="AC59" s="1131"/>
      <c r="AD59" s="1132" t="s">
        <v>40</v>
      </c>
      <c r="AE59" s="1132"/>
      <c r="AF59" s="1132"/>
      <c r="AG59" s="1133" t="s">
        <v>40</v>
      </c>
      <c r="AH59" s="1133"/>
      <c r="AI59" s="1134"/>
    </row>
    <row r="60" spans="1:35" ht="12.75">
      <c r="A60" s="1403"/>
      <c r="B60" s="1067"/>
      <c r="C60" s="1403"/>
      <c r="D60" s="1403"/>
      <c r="E60" s="1518"/>
      <c r="F60" s="715"/>
      <c r="G60" s="694"/>
      <c r="H60" s="1126"/>
      <c r="I60" s="1126"/>
      <c r="J60" s="1126"/>
      <c r="K60" s="695"/>
      <c r="L60" s="695"/>
      <c r="M60" s="1127"/>
      <c r="N60" s="954"/>
      <c r="O60" s="955"/>
      <c r="P60" s="716"/>
      <c r="Q60" s="955"/>
      <c r="R60" s="1135" t="s">
        <v>40</v>
      </c>
      <c r="S60" s="754"/>
      <c r="T60" s="754"/>
      <c r="U60" s="1135" t="s">
        <v>40</v>
      </c>
      <c r="V60" s="754"/>
      <c r="W60" s="754"/>
      <c r="X60" s="755" t="s">
        <v>40</v>
      </c>
      <c r="Y60" s="755"/>
      <c r="Z60" s="755"/>
      <c r="AA60" s="756" t="s">
        <v>40</v>
      </c>
      <c r="AB60" s="756"/>
      <c r="AC60" s="756"/>
      <c r="AD60" s="1136" t="s">
        <v>40</v>
      </c>
      <c r="AE60" s="1136"/>
      <c r="AF60" s="1136"/>
      <c r="AG60" s="750" t="s">
        <v>40</v>
      </c>
      <c r="AH60" s="750"/>
      <c r="AI60" s="1137"/>
    </row>
    <row r="61" spans="1:35" ht="12.75">
      <c r="A61" s="1403"/>
      <c r="B61" s="1067"/>
      <c r="C61" s="1403"/>
      <c r="D61" s="1403"/>
      <c r="E61" s="1518"/>
      <c r="F61" s="715"/>
      <c r="G61" s="694"/>
      <c r="H61" s="1126"/>
      <c r="I61" s="1126"/>
      <c r="J61" s="1126"/>
      <c r="K61" s="695"/>
      <c r="L61" s="695"/>
      <c r="M61" s="1127"/>
      <c r="N61" s="954"/>
      <c r="O61" s="955"/>
      <c r="P61" s="716"/>
      <c r="Q61" s="955"/>
      <c r="R61" s="1135" t="s">
        <v>40</v>
      </c>
      <c r="S61" s="754"/>
      <c r="T61" s="754"/>
      <c r="U61" s="1135" t="s">
        <v>40</v>
      </c>
      <c r="V61" s="754"/>
      <c r="W61" s="754"/>
      <c r="X61" s="755" t="s">
        <v>40</v>
      </c>
      <c r="Y61" s="755"/>
      <c r="Z61" s="755"/>
      <c r="AA61" s="756" t="s">
        <v>40</v>
      </c>
      <c r="AB61" s="756"/>
      <c r="AC61" s="756"/>
      <c r="AD61" s="1136" t="s">
        <v>40</v>
      </c>
      <c r="AE61" s="1136"/>
      <c r="AF61" s="1136"/>
      <c r="AG61" s="750" t="s">
        <v>40</v>
      </c>
      <c r="AH61" s="750"/>
      <c r="AI61" s="1137"/>
    </row>
    <row r="62" spans="1:35" ht="12.75">
      <c r="A62" s="1377"/>
      <c r="B62" s="1067"/>
      <c r="C62" s="1377"/>
      <c r="D62" s="1377"/>
      <c r="E62" s="1466"/>
      <c r="F62" s="715"/>
      <c r="G62" s="694">
        <v>25</v>
      </c>
      <c r="H62" s="1126" t="str">
        <f>IFERROR(VLOOKUP(U62,Cennik!$A$4:$B97, 2, FALSE()) * V62 + VLOOKUP(W62,Cennik!$A$4:$B97,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62" s="1126" t="e">
        <f>H62 + VLOOKUP("Stamina",Cennik!$A$4:$B97,2,FALSE()) * G62</f>
        <v>#VALUE!</v>
      </c>
      <c r="J62" s="1126" t="str">
        <f>IFERROR(I62 * (INT(100 / (K62 * M62)) + 1), "Brak Wartości")</f>
        <v>Brak Wartości</v>
      </c>
      <c r="K62" s="695"/>
      <c r="L62" s="695"/>
      <c r="M62" s="1127"/>
      <c r="N62" s="954">
        <f t="shared" ref="N62:O62" si="28">IFERROR((L62*$K62)/$G62, "Brak wartości")</f>
        <v>0</v>
      </c>
      <c r="O62" s="955">
        <f t="shared" si="28"/>
        <v>0</v>
      </c>
      <c r="P62" s="716" t="str">
        <f t="shared" ref="P62:Q62" si="29">IFERROR((L62*$K62)/$I62, "Brak wartości")</f>
        <v>Brak wartości</v>
      </c>
      <c r="Q62" s="955" t="str">
        <f t="shared" si="29"/>
        <v>Brak wartości</v>
      </c>
      <c r="R62" s="1138" t="s">
        <v>40</v>
      </c>
      <c r="S62" s="1139"/>
      <c r="T62" s="1139"/>
      <c r="U62" s="1138" t="s">
        <v>40</v>
      </c>
      <c r="V62" s="1139"/>
      <c r="W62" s="1139"/>
      <c r="X62" s="957" t="s">
        <v>40</v>
      </c>
      <c r="Y62" s="957"/>
      <c r="Z62" s="957"/>
      <c r="AA62" s="938" t="s">
        <v>40</v>
      </c>
      <c r="AB62" s="938"/>
      <c r="AC62" s="938"/>
      <c r="AD62" s="1140" t="s">
        <v>40</v>
      </c>
      <c r="AE62" s="1140"/>
      <c r="AF62" s="1140"/>
      <c r="AG62" s="1141" t="s">
        <v>40</v>
      </c>
      <c r="AH62" s="1141"/>
      <c r="AI62" s="735"/>
    </row>
    <row r="63" spans="1:35" ht="12.75">
      <c r="A63" s="1414"/>
      <c r="B63" s="1067"/>
      <c r="C63" s="1414"/>
      <c r="D63" s="1414"/>
      <c r="E63" s="1517"/>
      <c r="F63" s="715"/>
      <c r="G63" s="694"/>
      <c r="H63" s="1126"/>
      <c r="I63" s="1126"/>
      <c r="J63" s="1126"/>
      <c r="K63" s="695"/>
      <c r="L63" s="695"/>
      <c r="M63" s="1127"/>
      <c r="N63" s="954"/>
      <c r="O63" s="955"/>
      <c r="P63" s="716"/>
      <c r="Q63" s="955"/>
      <c r="R63" s="1128" t="s">
        <v>40</v>
      </c>
      <c r="S63" s="1129"/>
      <c r="T63" s="1129"/>
      <c r="U63" s="1128" t="s">
        <v>40</v>
      </c>
      <c r="V63" s="1129"/>
      <c r="W63" s="1129"/>
      <c r="X63" s="1130" t="s">
        <v>40</v>
      </c>
      <c r="Y63" s="1130"/>
      <c r="Z63" s="1130"/>
      <c r="AA63" s="1131" t="s">
        <v>40</v>
      </c>
      <c r="AB63" s="1131"/>
      <c r="AC63" s="1131"/>
      <c r="AD63" s="1132" t="s">
        <v>40</v>
      </c>
      <c r="AE63" s="1132"/>
      <c r="AF63" s="1132"/>
      <c r="AG63" s="1133" t="s">
        <v>40</v>
      </c>
      <c r="AH63" s="1133"/>
      <c r="AI63" s="1134"/>
    </row>
    <row r="64" spans="1:35" ht="12.75">
      <c r="A64" s="1403"/>
      <c r="B64" s="1067"/>
      <c r="C64" s="1403"/>
      <c r="D64" s="1403"/>
      <c r="E64" s="1518"/>
      <c r="F64" s="715"/>
      <c r="G64" s="694"/>
      <c r="H64" s="1126"/>
      <c r="I64" s="1126"/>
      <c r="J64" s="1126"/>
      <c r="K64" s="695"/>
      <c r="L64" s="695"/>
      <c r="M64" s="1127"/>
      <c r="N64" s="954"/>
      <c r="O64" s="955"/>
      <c r="P64" s="716"/>
      <c r="Q64" s="955"/>
      <c r="R64" s="1135" t="s">
        <v>40</v>
      </c>
      <c r="S64" s="754"/>
      <c r="T64" s="754"/>
      <c r="U64" s="1135" t="s">
        <v>40</v>
      </c>
      <c r="V64" s="754"/>
      <c r="W64" s="754"/>
      <c r="X64" s="755" t="s">
        <v>40</v>
      </c>
      <c r="Y64" s="755"/>
      <c r="Z64" s="755"/>
      <c r="AA64" s="756" t="s">
        <v>40</v>
      </c>
      <c r="AB64" s="756"/>
      <c r="AC64" s="756"/>
      <c r="AD64" s="1136" t="s">
        <v>40</v>
      </c>
      <c r="AE64" s="1136"/>
      <c r="AF64" s="1136"/>
      <c r="AG64" s="750" t="s">
        <v>40</v>
      </c>
      <c r="AH64" s="750"/>
      <c r="AI64" s="1137"/>
    </row>
    <row r="65" spans="1:35" ht="12.75">
      <c r="A65" s="1403"/>
      <c r="B65" s="1067"/>
      <c r="C65" s="1403"/>
      <c r="D65" s="1403"/>
      <c r="E65" s="1518"/>
      <c r="F65" s="715"/>
      <c r="G65" s="694"/>
      <c r="H65" s="1126"/>
      <c r="I65" s="1126"/>
      <c r="J65" s="1126"/>
      <c r="K65" s="695"/>
      <c r="L65" s="695"/>
      <c r="M65" s="1127"/>
      <c r="N65" s="954"/>
      <c r="O65" s="955"/>
      <c r="P65" s="716"/>
      <c r="Q65" s="955"/>
      <c r="R65" s="1135" t="s">
        <v>40</v>
      </c>
      <c r="S65" s="754"/>
      <c r="T65" s="754"/>
      <c r="U65" s="1135" t="s">
        <v>40</v>
      </c>
      <c r="V65" s="754"/>
      <c r="W65" s="754"/>
      <c r="X65" s="755" t="s">
        <v>40</v>
      </c>
      <c r="Y65" s="755"/>
      <c r="Z65" s="755"/>
      <c r="AA65" s="756" t="s">
        <v>40</v>
      </c>
      <c r="AB65" s="756"/>
      <c r="AC65" s="756"/>
      <c r="AD65" s="1136" t="s">
        <v>40</v>
      </c>
      <c r="AE65" s="1136"/>
      <c r="AF65" s="1136"/>
      <c r="AG65" s="750" t="s">
        <v>40</v>
      </c>
      <c r="AH65" s="750"/>
      <c r="AI65" s="1137"/>
    </row>
    <row r="66" spans="1:35" ht="12.75">
      <c r="A66" s="1377"/>
      <c r="B66" s="1067"/>
      <c r="C66" s="1377"/>
      <c r="D66" s="1377"/>
      <c r="E66" s="1466"/>
      <c r="F66" s="715"/>
      <c r="G66" s="694">
        <v>25</v>
      </c>
      <c r="H66" s="1126" t="str">
        <f>IFERROR(VLOOKUP(U66,Cennik!$A$4:$B97, 2, FALSE()) * V66 + VLOOKUP(W66,Cennik!$A$4:$B97,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66" s="1126" t="e">
        <f>H66 + VLOOKUP("Stamina",Cennik!$A$4:$B97,2,FALSE()) * G66</f>
        <v>#VALUE!</v>
      </c>
      <c r="J66" s="1126" t="str">
        <f>IFERROR(I66 * (INT(100 / (K66 * M66)) + 1), "Brak Wartości")</f>
        <v>Brak Wartości</v>
      </c>
      <c r="K66" s="695"/>
      <c r="L66" s="695"/>
      <c r="M66" s="1127"/>
      <c r="N66" s="954">
        <f t="shared" ref="N66:O66" si="30">IFERROR((L66*$K66)/$G66, "Brak wartości")</f>
        <v>0</v>
      </c>
      <c r="O66" s="955">
        <f t="shared" si="30"/>
        <v>0</v>
      </c>
      <c r="P66" s="716" t="str">
        <f t="shared" ref="P66:Q66" si="31">IFERROR((L66*$K66)/$I66, "Brak wartości")</f>
        <v>Brak wartości</v>
      </c>
      <c r="Q66" s="955" t="str">
        <f t="shared" si="31"/>
        <v>Brak wartości</v>
      </c>
      <c r="R66" s="1138" t="s">
        <v>40</v>
      </c>
      <c r="S66" s="1139"/>
      <c r="T66" s="1139"/>
      <c r="U66" s="1138" t="s">
        <v>40</v>
      </c>
      <c r="V66" s="1139"/>
      <c r="W66" s="1139"/>
      <c r="X66" s="957" t="s">
        <v>40</v>
      </c>
      <c r="Y66" s="957"/>
      <c r="Z66" s="957"/>
      <c r="AA66" s="938" t="s">
        <v>40</v>
      </c>
      <c r="AB66" s="938"/>
      <c r="AC66" s="938"/>
      <c r="AD66" s="1140" t="s">
        <v>40</v>
      </c>
      <c r="AE66" s="1140"/>
      <c r="AF66" s="1140"/>
      <c r="AG66" s="1141" t="s">
        <v>40</v>
      </c>
      <c r="AH66" s="1141"/>
      <c r="AI66" s="735"/>
    </row>
    <row r="67" spans="1:35" ht="12.75">
      <c r="A67" s="1414"/>
      <c r="B67" s="1067"/>
      <c r="C67" s="1414"/>
      <c r="D67" s="1414"/>
      <c r="E67" s="1517"/>
      <c r="F67" s="715"/>
      <c r="G67" s="694"/>
      <c r="H67" s="1126"/>
      <c r="I67" s="1126"/>
      <c r="J67" s="1126"/>
      <c r="K67" s="695"/>
      <c r="L67" s="695"/>
      <c r="M67" s="1127"/>
      <c r="N67" s="954"/>
      <c r="O67" s="955"/>
      <c r="P67" s="716"/>
      <c r="Q67" s="955"/>
      <c r="R67" s="1128" t="s">
        <v>40</v>
      </c>
      <c r="S67" s="1129"/>
      <c r="T67" s="1129"/>
      <c r="U67" s="1128" t="s">
        <v>40</v>
      </c>
      <c r="V67" s="1129"/>
      <c r="W67" s="1129"/>
      <c r="X67" s="1130" t="s">
        <v>40</v>
      </c>
      <c r="Y67" s="1130"/>
      <c r="Z67" s="1130"/>
      <c r="AA67" s="1131" t="s">
        <v>40</v>
      </c>
      <c r="AB67" s="1131"/>
      <c r="AC67" s="1131"/>
      <c r="AD67" s="1132" t="s">
        <v>40</v>
      </c>
      <c r="AE67" s="1132"/>
      <c r="AF67" s="1132"/>
      <c r="AG67" s="1133" t="s">
        <v>40</v>
      </c>
      <c r="AH67" s="1133"/>
      <c r="AI67" s="1134"/>
    </row>
    <row r="68" spans="1:35" ht="12.75">
      <c r="A68" s="1403"/>
      <c r="B68" s="1067"/>
      <c r="C68" s="1403"/>
      <c r="D68" s="1403"/>
      <c r="E68" s="1518"/>
      <c r="F68" s="715"/>
      <c r="G68" s="694"/>
      <c r="H68" s="1126"/>
      <c r="I68" s="1126"/>
      <c r="J68" s="1126"/>
      <c r="K68" s="695"/>
      <c r="L68" s="695"/>
      <c r="M68" s="1127"/>
      <c r="N68" s="954"/>
      <c r="O68" s="955"/>
      <c r="P68" s="716"/>
      <c r="Q68" s="955"/>
      <c r="R68" s="1135" t="s">
        <v>40</v>
      </c>
      <c r="S68" s="754"/>
      <c r="T68" s="754"/>
      <c r="U68" s="1135" t="s">
        <v>40</v>
      </c>
      <c r="V68" s="754"/>
      <c r="W68" s="754"/>
      <c r="X68" s="755" t="s">
        <v>40</v>
      </c>
      <c r="Y68" s="755"/>
      <c r="Z68" s="755"/>
      <c r="AA68" s="756" t="s">
        <v>40</v>
      </c>
      <c r="AB68" s="756"/>
      <c r="AC68" s="756"/>
      <c r="AD68" s="1136" t="s">
        <v>40</v>
      </c>
      <c r="AE68" s="1136"/>
      <c r="AF68" s="1136"/>
      <c r="AG68" s="750" t="s">
        <v>40</v>
      </c>
      <c r="AH68" s="750"/>
      <c r="AI68" s="1137"/>
    </row>
    <row r="69" spans="1:35" ht="12.75">
      <c r="A69" s="1403"/>
      <c r="B69" s="1067"/>
      <c r="C69" s="1403"/>
      <c r="D69" s="1403"/>
      <c r="E69" s="1518"/>
      <c r="F69" s="715"/>
      <c r="G69" s="694"/>
      <c r="H69" s="1126"/>
      <c r="I69" s="1126"/>
      <c r="J69" s="1126"/>
      <c r="K69" s="695"/>
      <c r="L69" s="695"/>
      <c r="M69" s="1127"/>
      <c r="N69" s="954"/>
      <c r="O69" s="955"/>
      <c r="P69" s="716"/>
      <c r="Q69" s="955"/>
      <c r="R69" s="1135" t="s">
        <v>40</v>
      </c>
      <c r="S69" s="754"/>
      <c r="T69" s="754"/>
      <c r="U69" s="1135" t="s">
        <v>40</v>
      </c>
      <c r="V69" s="754"/>
      <c r="W69" s="754"/>
      <c r="X69" s="755" t="s">
        <v>40</v>
      </c>
      <c r="Y69" s="755"/>
      <c r="Z69" s="755"/>
      <c r="AA69" s="756" t="s">
        <v>40</v>
      </c>
      <c r="AB69" s="756"/>
      <c r="AC69" s="756"/>
      <c r="AD69" s="1136" t="s">
        <v>40</v>
      </c>
      <c r="AE69" s="1136"/>
      <c r="AF69" s="1136"/>
      <c r="AG69" s="750" t="s">
        <v>40</v>
      </c>
      <c r="AH69" s="750"/>
      <c r="AI69" s="1137"/>
    </row>
    <row r="70" spans="1:35" ht="12.75">
      <c r="A70" s="1377"/>
      <c r="B70" s="1067"/>
      <c r="C70" s="1377"/>
      <c r="D70" s="1377"/>
      <c r="E70" s="1466"/>
      <c r="F70" s="715"/>
      <c r="G70" s="694">
        <v>25</v>
      </c>
      <c r="H70" s="1126" t="str">
        <f>IFERROR(VLOOKUP(U70,Cennik!$A$4:$B97, 2, FALSE()) * V70 + VLOOKUP(W70,Cennik!$A$4:$B97,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0" s="1126" t="e">
        <f>H70 + VLOOKUP("Stamina",Cennik!$A$4:$B97,2,FALSE()) * G70</f>
        <v>#VALUE!</v>
      </c>
      <c r="J70" s="1126" t="str">
        <f>IFERROR(I70 * (INT(100 / (K70 * M70)) + 1), "Brak Wartości")</f>
        <v>Brak Wartości</v>
      </c>
      <c r="K70" s="695"/>
      <c r="L70" s="695"/>
      <c r="M70" s="1127"/>
      <c r="N70" s="954">
        <f t="shared" ref="N70:O70" si="32">IFERROR((L70*$K70)/$G70, "Brak wartości")</f>
        <v>0</v>
      </c>
      <c r="O70" s="955">
        <f t="shared" si="32"/>
        <v>0</v>
      </c>
      <c r="P70" s="716" t="str">
        <f t="shared" ref="P70:Q70" si="33">IFERROR((L70*$K70)/$I70, "Brak wartości")</f>
        <v>Brak wartości</v>
      </c>
      <c r="Q70" s="955" t="str">
        <f t="shared" si="33"/>
        <v>Brak wartości</v>
      </c>
      <c r="R70" s="1138" t="s">
        <v>40</v>
      </c>
      <c r="S70" s="1139"/>
      <c r="T70" s="1139"/>
      <c r="U70" s="1138" t="s">
        <v>40</v>
      </c>
      <c r="V70" s="1139"/>
      <c r="W70" s="1139"/>
      <c r="X70" s="957" t="s">
        <v>40</v>
      </c>
      <c r="Y70" s="957"/>
      <c r="Z70" s="957"/>
      <c r="AA70" s="938" t="s">
        <v>40</v>
      </c>
      <c r="AB70" s="938"/>
      <c r="AC70" s="938"/>
      <c r="AD70" s="1140" t="s">
        <v>40</v>
      </c>
      <c r="AE70" s="1140"/>
      <c r="AF70" s="1140"/>
      <c r="AG70" s="1141" t="s">
        <v>40</v>
      </c>
      <c r="AH70" s="1141"/>
      <c r="AI70" s="735"/>
    </row>
    <row r="71" spans="1:35" ht="12.75">
      <c r="A71" s="1414"/>
      <c r="B71" s="1067"/>
      <c r="C71" s="1414"/>
      <c r="D71" s="1414"/>
      <c r="E71" s="1517"/>
      <c r="F71" s="715"/>
      <c r="G71" s="694"/>
      <c r="H71" s="1126"/>
      <c r="I71" s="1126"/>
      <c r="J71" s="1126"/>
      <c r="K71" s="695"/>
      <c r="L71" s="695"/>
      <c r="M71" s="1127"/>
      <c r="N71" s="954"/>
      <c r="O71" s="955"/>
      <c r="P71" s="716"/>
      <c r="Q71" s="955"/>
      <c r="R71" s="1128" t="s">
        <v>40</v>
      </c>
      <c r="S71" s="1129"/>
      <c r="T71" s="1129"/>
      <c r="U71" s="1128" t="s">
        <v>40</v>
      </c>
      <c r="V71" s="1129"/>
      <c r="W71" s="1129"/>
      <c r="X71" s="1130" t="s">
        <v>40</v>
      </c>
      <c r="Y71" s="1130"/>
      <c r="Z71" s="1130"/>
      <c r="AA71" s="1131" t="s">
        <v>40</v>
      </c>
      <c r="AB71" s="1131"/>
      <c r="AC71" s="1131"/>
      <c r="AD71" s="1132" t="s">
        <v>40</v>
      </c>
      <c r="AE71" s="1132"/>
      <c r="AF71" s="1132"/>
      <c r="AG71" s="1133" t="s">
        <v>40</v>
      </c>
      <c r="AH71" s="1133"/>
      <c r="AI71" s="1134"/>
    </row>
    <row r="72" spans="1:35" ht="12.75">
      <c r="A72" s="1403"/>
      <c r="B72" s="1067"/>
      <c r="C72" s="1403"/>
      <c r="D72" s="1403"/>
      <c r="E72" s="1518"/>
      <c r="F72" s="715"/>
      <c r="G72" s="694"/>
      <c r="H72" s="1126"/>
      <c r="I72" s="1126"/>
      <c r="J72" s="1126"/>
      <c r="K72" s="695"/>
      <c r="L72" s="695"/>
      <c r="M72" s="1127"/>
      <c r="N72" s="954"/>
      <c r="O72" s="955"/>
      <c r="P72" s="716"/>
      <c r="Q72" s="955"/>
      <c r="R72" s="1135" t="s">
        <v>40</v>
      </c>
      <c r="S72" s="754"/>
      <c r="T72" s="754"/>
      <c r="U72" s="1135" t="s">
        <v>40</v>
      </c>
      <c r="V72" s="754"/>
      <c r="W72" s="754"/>
      <c r="X72" s="755" t="s">
        <v>40</v>
      </c>
      <c r="Y72" s="755"/>
      <c r="Z72" s="755"/>
      <c r="AA72" s="756" t="s">
        <v>40</v>
      </c>
      <c r="AB72" s="756"/>
      <c r="AC72" s="756"/>
      <c r="AD72" s="1136" t="s">
        <v>40</v>
      </c>
      <c r="AE72" s="1136"/>
      <c r="AF72" s="1136"/>
      <c r="AG72" s="750" t="s">
        <v>40</v>
      </c>
      <c r="AH72" s="750"/>
      <c r="AI72" s="1137"/>
    </row>
    <row r="73" spans="1:35" ht="12.75">
      <c r="A73" s="1403"/>
      <c r="B73" s="1067"/>
      <c r="C73" s="1403"/>
      <c r="D73" s="1403"/>
      <c r="E73" s="1518"/>
      <c r="F73" s="715"/>
      <c r="G73" s="694"/>
      <c r="H73" s="1126"/>
      <c r="I73" s="1126"/>
      <c r="J73" s="1126"/>
      <c r="K73" s="695"/>
      <c r="L73" s="695"/>
      <c r="M73" s="1127"/>
      <c r="N73" s="954"/>
      <c r="O73" s="955"/>
      <c r="P73" s="716"/>
      <c r="Q73" s="955"/>
      <c r="R73" s="1135" t="s">
        <v>40</v>
      </c>
      <c r="S73" s="754"/>
      <c r="T73" s="754"/>
      <c r="U73" s="1135" t="s">
        <v>40</v>
      </c>
      <c r="V73" s="754"/>
      <c r="W73" s="754"/>
      <c r="X73" s="755" t="s">
        <v>40</v>
      </c>
      <c r="Y73" s="755"/>
      <c r="Z73" s="755"/>
      <c r="AA73" s="756" t="s">
        <v>40</v>
      </c>
      <c r="AB73" s="756"/>
      <c r="AC73" s="756"/>
      <c r="AD73" s="1136" t="s">
        <v>40</v>
      </c>
      <c r="AE73" s="1136"/>
      <c r="AF73" s="1136"/>
      <c r="AG73" s="750" t="s">
        <v>40</v>
      </c>
      <c r="AH73" s="750"/>
      <c r="AI73" s="1137"/>
    </row>
    <row r="74" spans="1:35" ht="12.75">
      <c r="A74" s="1377"/>
      <c r="B74" s="1067"/>
      <c r="C74" s="1377"/>
      <c r="D74" s="1377"/>
      <c r="E74" s="1466"/>
      <c r="F74" s="715"/>
      <c r="G74" s="694">
        <v>25</v>
      </c>
      <c r="H74" s="1126" t="str">
        <f>IFERROR(VLOOKUP(U74,Cennik!$A$4:$B97, 2, FALSE()) * V74 + VLOOKUP(W74,Cennik!$A$4:$B97,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4" s="1126" t="e">
        <f>H74 + VLOOKUP("Stamina",Cennik!$A$4:$B97,2,FALSE()) * G74</f>
        <v>#VALUE!</v>
      </c>
      <c r="J74" s="1126" t="str">
        <f t="shared" ref="J74:J97" si="34">IFERROR(I74 * (INT(100 / (K74 * M74)) + 1), "Brak Wartości")</f>
        <v>Brak Wartości</v>
      </c>
      <c r="K74" s="695"/>
      <c r="L74" s="695"/>
      <c r="M74" s="1127"/>
      <c r="N74" s="954">
        <f t="shared" ref="N74:O74" si="35">IFERROR((L74*$K74)/$G74, "Brak wartości")</f>
        <v>0</v>
      </c>
      <c r="O74" s="955">
        <f t="shared" si="35"/>
        <v>0</v>
      </c>
      <c r="P74" s="716" t="str">
        <f t="shared" ref="P74:Q74" si="36">IFERROR((L74*$K74)/$I74, "Brak wartości")</f>
        <v>Brak wartości</v>
      </c>
      <c r="Q74" s="955" t="str">
        <f t="shared" si="36"/>
        <v>Brak wartości</v>
      </c>
      <c r="R74" s="1138" t="s">
        <v>40</v>
      </c>
      <c r="S74" s="1139"/>
      <c r="T74" s="1139"/>
      <c r="U74" s="1138" t="s">
        <v>40</v>
      </c>
      <c r="V74" s="1139"/>
      <c r="W74" s="1139"/>
      <c r="X74" s="957" t="s">
        <v>40</v>
      </c>
      <c r="Y74" s="957"/>
      <c r="Z74" s="957"/>
      <c r="AA74" s="938" t="s">
        <v>40</v>
      </c>
      <c r="AB74" s="938"/>
      <c r="AC74" s="938"/>
      <c r="AD74" s="1140" t="s">
        <v>40</v>
      </c>
      <c r="AE74" s="1140"/>
      <c r="AF74" s="1140"/>
      <c r="AG74" s="1141" t="s">
        <v>40</v>
      </c>
      <c r="AH74" s="1141"/>
      <c r="AI74" s="735"/>
    </row>
    <row r="75" spans="1:35" ht="12.75">
      <c r="A75" s="1414"/>
      <c r="B75" s="1067"/>
      <c r="C75" s="1414"/>
      <c r="D75" s="1414"/>
      <c r="E75" s="1517"/>
      <c r="F75" s="715"/>
      <c r="G75" s="694"/>
      <c r="H75" s="1126" t="str">
        <f>IFERROR(VLOOKUP(U75,Cennik!$A$4:$B97, 2, FALSE()) * V75 + VLOOKUP(W75,Cennik!$A$4:$B97,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5" s="1126" t="e">
        <f>H75 + VLOOKUP("Stamina",Cennik!$A$4:$B97,2,FALSE()) * G75</f>
        <v>#VALUE!</v>
      </c>
      <c r="J75" s="1126" t="str">
        <f t="shared" si="34"/>
        <v>Brak Wartości</v>
      </c>
      <c r="K75" s="695"/>
      <c r="L75" s="695"/>
      <c r="M75" s="1127"/>
      <c r="N75" s="954" t="str">
        <f t="shared" ref="N75:O75" si="37">IFERROR((L75*$K75)/$G75, "Brak wartości")</f>
        <v>Brak wartości</v>
      </c>
      <c r="O75" s="955" t="str">
        <f t="shared" si="37"/>
        <v>Brak wartości</v>
      </c>
      <c r="P75" s="716" t="str">
        <f t="shared" ref="P75:Q75" si="38">IFERROR((L75*$K75)/$I75, "Brak wartości")</f>
        <v>Brak wartości</v>
      </c>
      <c r="Q75" s="955" t="str">
        <f t="shared" si="38"/>
        <v>Brak wartości</v>
      </c>
      <c r="R75" s="1128" t="s">
        <v>40</v>
      </c>
      <c r="S75" s="1129"/>
      <c r="T75" s="1129"/>
      <c r="U75" s="1128" t="s">
        <v>40</v>
      </c>
      <c r="V75" s="1129"/>
      <c r="W75" s="1129"/>
      <c r="X75" s="1130" t="s">
        <v>40</v>
      </c>
      <c r="Y75" s="1130"/>
      <c r="Z75" s="1130"/>
      <c r="AA75" s="1131" t="s">
        <v>40</v>
      </c>
      <c r="AB75" s="1131"/>
      <c r="AC75" s="1131"/>
      <c r="AD75" s="1132" t="s">
        <v>40</v>
      </c>
      <c r="AE75" s="1132"/>
      <c r="AF75" s="1132"/>
      <c r="AG75" s="1133" t="s">
        <v>40</v>
      </c>
      <c r="AH75" s="1133"/>
      <c r="AI75" s="1134"/>
    </row>
    <row r="76" spans="1:35" ht="12.75">
      <c r="A76" s="1403"/>
      <c r="B76" s="1067"/>
      <c r="C76" s="1403"/>
      <c r="D76" s="1403"/>
      <c r="E76" s="1518"/>
      <c r="F76" s="715"/>
      <c r="G76" s="694"/>
      <c r="H76" s="1126" t="str">
        <f>IFERROR(VLOOKUP(U76,Cennik!$A$4:$B97, 2, FALSE()) * V76 + VLOOKUP(W76,Cennik!$A$4:$B97,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6" s="1126" t="e">
        <f>H76 + VLOOKUP("Stamina",Cennik!$A$4:$B97,2,FALSE()) * G76</f>
        <v>#VALUE!</v>
      </c>
      <c r="J76" s="1126" t="str">
        <f t="shared" si="34"/>
        <v>Brak Wartości</v>
      </c>
      <c r="K76" s="695"/>
      <c r="L76" s="695"/>
      <c r="M76" s="1127"/>
      <c r="N76" s="954" t="str">
        <f t="shared" ref="N76:O76" si="39">IFERROR((L76*$K76)/$G76, "Brak wartości")</f>
        <v>Brak wartości</v>
      </c>
      <c r="O76" s="955" t="str">
        <f t="shared" si="39"/>
        <v>Brak wartości</v>
      </c>
      <c r="P76" s="716" t="str">
        <f t="shared" ref="P76:Q76" si="40">IFERROR((L76*$K76)/$I76, "Brak wartości")</f>
        <v>Brak wartości</v>
      </c>
      <c r="Q76" s="955" t="str">
        <f t="shared" si="40"/>
        <v>Brak wartości</v>
      </c>
      <c r="R76" s="1135" t="s">
        <v>40</v>
      </c>
      <c r="S76" s="754"/>
      <c r="T76" s="754"/>
      <c r="U76" s="1135" t="s">
        <v>40</v>
      </c>
      <c r="V76" s="754"/>
      <c r="W76" s="754"/>
      <c r="X76" s="755" t="s">
        <v>40</v>
      </c>
      <c r="Y76" s="755"/>
      <c r="Z76" s="755"/>
      <c r="AA76" s="756" t="s">
        <v>40</v>
      </c>
      <c r="AB76" s="756"/>
      <c r="AC76" s="756"/>
      <c r="AD76" s="1136" t="s">
        <v>40</v>
      </c>
      <c r="AE76" s="1136"/>
      <c r="AF76" s="1136"/>
      <c r="AG76" s="750" t="s">
        <v>40</v>
      </c>
      <c r="AH76" s="750"/>
      <c r="AI76" s="1137"/>
    </row>
    <row r="77" spans="1:35" ht="12.75">
      <c r="A77" s="1403"/>
      <c r="B77" s="1067"/>
      <c r="C77" s="1403"/>
      <c r="D77" s="1403"/>
      <c r="E77" s="1518"/>
      <c r="F77" s="715"/>
      <c r="G77" s="694"/>
      <c r="H77" s="1126" t="str">
        <f>IFERROR(VLOOKUP(U77,Cennik!$A$4:$B97, 2, FALSE()) * V77 + VLOOKUP(W77,Cennik!$A$4:$B97,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7" s="1126" t="e">
        <f>H77 + VLOOKUP("Stamina",Cennik!$A$4:$B97,2,FALSE()) * G77</f>
        <v>#VALUE!</v>
      </c>
      <c r="J77" s="1126" t="str">
        <f t="shared" si="34"/>
        <v>Brak Wartości</v>
      </c>
      <c r="K77" s="695"/>
      <c r="L77" s="695"/>
      <c r="M77" s="1127"/>
      <c r="N77" s="954" t="str">
        <f t="shared" ref="N77:O77" si="41">IFERROR((L77*$K77)/$G77, "Brak wartości")</f>
        <v>Brak wartości</v>
      </c>
      <c r="O77" s="955" t="str">
        <f t="shared" si="41"/>
        <v>Brak wartości</v>
      </c>
      <c r="P77" s="716" t="str">
        <f t="shared" ref="P77:Q77" si="42">IFERROR((L77*$K77)/$I77, "Brak wartości")</f>
        <v>Brak wartości</v>
      </c>
      <c r="Q77" s="955" t="str">
        <f t="shared" si="42"/>
        <v>Brak wartości</v>
      </c>
      <c r="R77" s="1135" t="s">
        <v>40</v>
      </c>
      <c r="S77" s="754"/>
      <c r="T77" s="754"/>
      <c r="U77" s="1135" t="s">
        <v>40</v>
      </c>
      <c r="V77" s="754"/>
      <c r="W77" s="754"/>
      <c r="X77" s="755" t="s">
        <v>40</v>
      </c>
      <c r="Y77" s="755"/>
      <c r="Z77" s="755"/>
      <c r="AA77" s="756" t="s">
        <v>40</v>
      </c>
      <c r="AB77" s="756"/>
      <c r="AC77" s="756"/>
      <c r="AD77" s="1136" t="s">
        <v>40</v>
      </c>
      <c r="AE77" s="1136"/>
      <c r="AF77" s="1136"/>
      <c r="AG77" s="750" t="s">
        <v>40</v>
      </c>
      <c r="AH77" s="750"/>
      <c r="AI77" s="1137"/>
    </row>
    <row r="78" spans="1:35" ht="12.75">
      <c r="A78" s="1377"/>
      <c r="B78" s="1067"/>
      <c r="C78" s="1377"/>
      <c r="D78" s="1377"/>
      <c r="E78" s="1466"/>
      <c r="F78" s="715"/>
      <c r="G78" s="694"/>
      <c r="H78" s="1126" t="str">
        <f>IFERROR(VLOOKUP(U78,Cennik!$A$4:$B97, 2, FALSE()) * V78 + VLOOKUP(W78,Cennik!$A$4:$B97,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8" s="1126" t="e">
        <f>H78 + VLOOKUP("Stamina",Cennik!$A$4:$B97,2,FALSE()) * G78</f>
        <v>#VALUE!</v>
      </c>
      <c r="J78" s="1126" t="str">
        <f t="shared" si="34"/>
        <v>Brak Wartości</v>
      </c>
      <c r="K78" s="695"/>
      <c r="L78" s="695"/>
      <c r="M78" s="1127"/>
      <c r="N78" s="954" t="str">
        <f t="shared" ref="N78:O78" si="43">IFERROR((L78*$K78)/$G78, "Brak wartości")</f>
        <v>Brak wartości</v>
      </c>
      <c r="O78" s="955" t="str">
        <f t="shared" si="43"/>
        <v>Brak wartości</v>
      </c>
      <c r="P78" s="716" t="str">
        <f t="shared" ref="P78:Q78" si="44">IFERROR((L78*$K78)/$I78, "Brak wartości")</f>
        <v>Brak wartości</v>
      </c>
      <c r="Q78" s="955" t="str">
        <f t="shared" si="44"/>
        <v>Brak wartości</v>
      </c>
      <c r="R78" s="1138" t="s">
        <v>40</v>
      </c>
      <c r="S78" s="1139"/>
      <c r="T78" s="1139"/>
      <c r="U78" s="1138" t="s">
        <v>40</v>
      </c>
      <c r="V78" s="1139"/>
      <c r="W78" s="1139"/>
      <c r="X78" s="957" t="s">
        <v>40</v>
      </c>
      <c r="Y78" s="957"/>
      <c r="Z78" s="957"/>
      <c r="AA78" s="938" t="s">
        <v>40</v>
      </c>
      <c r="AB78" s="938"/>
      <c r="AC78" s="938"/>
      <c r="AD78" s="1140" t="s">
        <v>40</v>
      </c>
      <c r="AE78" s="1140"/>
      <c r="AF78" s="1140"/>
      <c r="AG78" s="1141" t="s">
        <v>40</v>
      </c>
      <c r="AH78" s="1141"/>
      <c r="AI78" s="735"/>
    </row>
    <row r="79" spans="1:35" ht="12.75">
      <c r="A79" s="707"/>
      <c r="B79" s="1126">
        <f t="shared" ref="B79:B97" si="45">IFERROR(I79/K79, 0)</f>
        <v>0</v>
      </c>
      <c r="C79" s="707"/>
      <c r="D79" s="707"/>
      <c r="E79" s="715"/>
      <c r="F79" s="715"/>
      <c r="G79" s="694"/>
      <c r="H79" s="1126" t="str">
        <f>IFERROR(VLOOKUP(U79,Cennik!$A$4:$B97, 2, FALSE()) * V79 + VLOOKUP(W79,Cennik!$A$4:$B97,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9" s="1126" t="e">
        <f>H79 + VLOOKUP("Stamina",Cennik!$A$4:$B97,2,FALSE()) * G79</f>
        <v>#VALUE!</v>
      </c>
      <c r="J79" s="1126" t="str">
        <f t="shared" si="34"/>
        <v>Brak Wartości</v>
      </c>
      <c r="K79" s="695"/>
      <c r="L79" s="695"/>
      <c r="M79" s="1127"/>
      <c r="N79" s="954" t="str">
        <f t="shared" ref="N79:O79" si="46">IFERROR((L79*$K79)/$G79, "Brak wartości")</f>
        <v>Brak wartości</v>
      </c>
      <c r="O79" s="955" t="str">
        <f t="shared" si="46"/>
        <v>Brak wartości</v>
      </c>
      <c r="P79" s="716" t="str">
        <f t="shared" ref="P79:Q79" si="47">IFERROR((L79*$K79)/$I79, "Brak wartości")</f>
        <v>Brak wartości</v>
      </c>
      <c r="Q79" s="955" t="str">
        <f t="shared" si="47"/>
        <v>Brak wartości</v>
      </c>
      <c r="R79" s="754" t="s">
        <v>40</v>
      </c>
      <c r="S79" s="754"/>
      <c r="T79" s="754"/>
      <c r="U79" s="754" t="s">
        <v>40</v>
      </c>
      <c r="V79" s="754"/>
      <c r="W79" s="754"/>
      <c r="X79" s="755" t="s">
        <v>40</v>
      </c>
      <c r="Y79" s="755"/>
      <c r="Z79" s="755"/>
      <c r="AA79" s="756" t="s">
        <v>40</v>
      </c>
      <c r="AB79" s="756"/>
      <c r="AC79" s="756"/>
      <c r="AD79" s="1136" t="s">
        <v>40</v>
      </c>
      <c r="AE79" s="1136"/>
      <c r="AF79" s="1136"/>
      <c r="AG79" s="750" t="s">
        <v>40</v>
      </c>
      <c r="AH79" s="750"/>
      <c r="AI79" s="750"/>
    </row>
    <row r="80" spans="1:35" ht="12.75">
      <c r="A80" s="707"/>
      <c r="B80" s="1126">
        <f t="shared" si="45"/>
        <v>0</v>
      </c>
      <c r="C80" s="707"/>
      <c r="D80" s="707"/>
      <c r="E80" s="715"/>
      <c r="F80" s="715"/>
      <c r="G80" s="694"/>
      <c r="H80" s="1126" t="str">
        <f>IFERROR(VLOOKUP(U80,Cennik!$A$4:$B97, 2, FALSE()) * V80 + VLOOKUP(W80,Cennik!$A$4:$B97,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0" s="1126" t="e">
        <f>H80 + VLOOKUP("Stamina",Cennik!$A$4:$B97,2,FALSE()) * G80</f>
        <v>#VALUE!</v>
      </c>
      <c r="J80" s="1126" t="str">
        <f t="shared" si="34"/>
        <v>Brak Wartości</v>
      </c>
      <c r="K80" s="695"/>
      <c r="L80" s="695"/>
      <c r="M80" s="1127"/>
      <c r="N80" s="954" t="str">
        <f t="shared" ref="N80:O80" si="48">IFERROR((L80*$K80)/$G80, "Brak wartości")</f>
        <v>Brak wartości</v>
      </c>
      <c r="O80" s="955" t="str">
        <f t="shared" si="48"/>
        <v>Brak wartości</v>
      </c>
      <c r="P80" s="716" t="str">
        <f t="shared" ref="P80:Q80" si="49">IFERROR((L80*$K80)/$I80, "Brak wartości")</f>
        <v>Brak wartości</v>
      </c>
      <c r="Q80" s="955" t="str">
        <f t="shared" si="49"/>
        <v>Brak wartości</v>
      </c>
      <c r="R80" s="754" t="s">
        <v>40</v>
      </c>
      <c r="S80" s="754"/>
      <c r="T80" s="754"/>
      <c r="U80" s="754" t="s">
        <v>40</v>
      </c>
      <c r="V80" s="754"/>
      <c r="W80" s="754"/>
      <c r="X80" s="755" t="s">
        <v>40</v>
      </c>
      <c r="Y80" s="755"/>
      <c r="Z80" s="755"/>
      <c r="AA80" s="756" t="s">
        <v>40</v>
      </c>
      <c r="AB80" s="756"/>
      <c r="AC80" s="756"/>
      <c r="AD80" s="1136" t="s">
        <v>40</v>
      </c>
      <c r="AE80" s="1136"/>
      <c r="AF80" s="1136"/>
      <c r="AG80" s="750" t="s">
        <v>40</v>
      </c>
      <c r="AH80" s="750"/>
      <c r="AI80" s="750"/>
    </row>
    <row r="81" spans="1:35" ht="12.75">
      <c r="A81" s="707"/>
      <c r="B81" s="1126">
        <f t="shared" si="45"/>
        <v>0</v>
      </c>
      <c r="C81" s="707"/>
      <c r="D81" s="707"/>
      <c r="E81" s="715"/>
      <c r="F81" s="715"/>
      <c r="G81" s="694"/>
      <c r="H81" s="1126" t="str">
        <f>IFERROR(VLOOKUP(U81,Cennik!$A$4:$B97, 2, FALSE()) * V81 + VLOOKUP(W81,Cennik!$A$4:$B97,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1" s="1126" t="e">
        <f>H81 + VLOOKUP("Stamina",Cennik!$A$4:$B97,2,FALSE()) * G81</f>
        <v>#VALUE!</v>
      </c>
      <c r="J81" s="1126" t="str">
        <f t="shared" si="34"/>
        <v>Brak Wartości</v>
      </c>
      <c r="K81" s="695"/>
      <c r="L81" s="695"/>
      <c r="M81" s="1127"/>
      <c r="N81" s="954" t="str">
        <f t="shared" ref="N81:O81" si="50">IFERROR((L81*$K81)/$G81, "Brak wartości")</f>
        <v>Brak wartości</v>
      </c>
      <c r="O81" s="955" t="str">
        <f t="shared" si="50"/>
        <v>Brak wartości</v>
      </c>
      <c r="P81" s="716" t="str">
        <f t="shared" ref="P81:Q81" si="51">IFERROR((L81*$K81)/$I81, "Brak wartości")</f>
        <v>Brak wartości</v>
      </c>
      <c r="Q81" s="955" t="str">
        <f t="shared" si="51"/>
        <v>Brak wartości</v>
      </c>
      <c r="R81" s="754" t="s">
        <v>40</v>
      </c>
      <c r="S81" s="754"/>
      <c r="T81" s="754"/>
      <c r="U81" s="754" t="s">
        <v>40</v>
      </c>
      <c r="V81" s="754"/>
      <c r="W81" s="754"/>
      <c r="X81" s="755" t="s">
        <v>40</v>
      </c>
      <c r="Y81" s="755"/>
      <c r="Z81" s="755"/>
      <c r="AA81" s="756" t="s">
        <v>40</v>
      </c>
      <c r="AB81" s="756"/>
      <c r="AC81" s="756"/>
      <c r="AD81" s="1136" t="s">
        <v>40</v>
      </c>
      <c r="AE81" s="1136"/>
      <c r="AF81" s="1136"/>
      <c r="AG81" s="750" t="s">
        <v>40</v>
      </c>
      <c r="AH81" s="750"/>
      <c r="AI81" s="750"/>
    </row>
    <row r="82" spans="1:35" ht="12.75">
      <c r="A82" s="707"/>
      <c r="B82" s="1126">
        <f t="shared" si="45"/>
        <v>0</v>
      </c>
      <c r="C82" s="707"/>
      <c r="D82" s="707"/>
      <c r="E82" s="715"/>
      <c r="F82" s="715"/>
      <c r="G82" s="694"/>
      <c r="H82" s="1126" t="str">
        <f>IFERROR(VLOOKUP(U82,Cennik!$A$4:$B97, 2, FALSE()) * V82 + VLOOKUP(W82,Cennik!$A$4:$B97,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2" s="1126" t="e">
        <f>H82 + VLOOKUP("Stamina",Cennik!$A$4:$B97,2,FALSE()) * G82</f>
        <v>#VALUE!</v>
      </c>
      <c r="J82" s="1126" t="str">
        <f t="shared" si="34"/>
        <v>Brak Wartości</v>
      </c>
      <c r="K82" s="695"/>
      <c r="L82" s="695"/>
      <c r="M82" s="1127"/>
      <c r="N82" s="954" t="str">
        <f t="shared" ref="N82:O82" si="52">IFERROR((L82*$K82)/$G82, "Brak wartości")</f>
        <v>Brak wartości</v>
      </c>
      <c r="O82" s="955" t="str">
        <f t="shared" si="52"/>
        <v>Brak wartości</v>
      </c>
      <c r="P82" s="716" t="str">
        <f t="shared" ref="P82:Q82" si="53">IFERROR((L82*$K82)/$I82, "Brak wartości")</f>
        <v>Brak wartości</v>
      </c>
      <c r="Q82" s="955" t="str">
        <f t="shared" si="53"/>
        <v>Brak wartości</v>
      </c>
      <c r="R82" s="754" t="s">
        <v>40</v>
      </c>
      <c r="S82" s="754"/>
      <c r="T82" s="754"/>
      <c r="U82" s="754" t="s">
        <v>40</v>
      </c>
      <c r="V82" s="754"/>
      <c r="W82" s="754"/>
      <c r="X82" s="755" t="s">
        <v>40</v>
      </c>
      <c r="Y82" s="755"/>
      <c r="Z82" s="755"/>
      <c r="AA82" s="756" t="s">
        <v>40</v>
      </c>
      <c r="AB82" s="756"/>
      <c r="AC82" s="756"/>
      <c r="AD82" s="1136" t="s">
        <v>40</v>
      </c>
      <c r="AE82" s="1136"/>
      <c r="AF82" s="1136"/>
      <c r="AG82" s="750" t="s">
        <v>40</v>
      </c>
      <c r="AH82" s="750"/>
      <c r="AI82" s="750"/>
    </row>
    <row r="83" spans="1:35" ht="12.75">
      <c r="A83" s="707"/>
      <c r="B83" s="1126">
        <f t="shared" si="45"/>
        <v>0</v>
      </c>
      <c r="C83" s="707"/>
      <c r="D83" s="707"/>
      <c r="E83" s="715"/>
      <c r="F83" s="715"/>
      <c r="G83" s="694"/>
      <c r="H83" s="1126" t="str">
        <f>IFERROR(VLOOKUP(U83,Cennik!$A$4:$B97, 2, FALSE()) * V83 + VLOOKUP(W83,Cennik!$A$4:$B97,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3" s="1126" t="e">
        <f>H83 + VLOOKUP("Stamina",Cennik!$A$4:$B97,2,FALSE()) * G83</f>
        <v>#VALUE!</v>
      </c>
      <c r="J83" s="1126" t="str">
        <f t="shared" si="34"/>
        <v>Brak Wartości</v>
      </c>
      <c r="K83" s="695"/>
      <c r="L83" s="695"/>
      <c r="M83" s="1127"/>
      <c r="N83" s="954" t="str">
        <f t="shared" ref="N83:O83" si="54">IFERROR((L83*$K83)/$G83, "Brak wartości")</f>
        <v>Brak wartości</v>
      </c>
      <c r="O83" s="955" t="str">
        <f t="shared" si="54"/>
        <v>Brak wartości</v>
      </c>
      <c r="P83" s="716" t="str">
        <f t="shared" ref="P83:Q83" si="55">IFERROR((L83*$K83)/$I83, "Brak wartości")</f>
        <v>Brak wartości</v>
      </c>
      <c r="Q83" s="955" t="str">
        <f t="shared" si="55"/>
        <v>Brak wartości</v>
      </c>
      <c r="R83" s="754" t="s">
        <v>40</v>
      </c>
      <c r="S83" s="754"/>
      <c r="T83" s="754"/>
      <c r="U83" s="754" t="s">
        <v>40</v>
      </c>
      <c r="V83" s="754"/>
      <c r="W83" s="754"/>
      <c r="X83" s="755" t="s">
        <v>40</v>
      </c>
      <c r="Y83" s="755"/>
      <c r="Z83" s="755"/>
      <c r="AA83" s="756" t="s">
        <v>40</v>
      </c>
      <c r="AB83" s="756"/>
      <c r="AC83" s="756"/>
      <c r="AD83" s="1136" t="s">
        <v>40</v>
      </c>
      <c r="AE83" s="1136"/>
      <c r="AF83" s="1136"/>
      <c r="AG83" s="750" t="s">
        <v>40</v>
      </c>
      <c r="AH83" s="750"/>
      <c r="AI83" s="750"/>
    </row>
    <row r="84" spans="1:35" ht="12.75">
      <c r="A84" s="707"/>
      <c r="B84" s="1126">
        <f t="shared" si="45"/>
        <v>0</v>
      </c>
      <c r="C84" s="707"/>
      <c r="D84" s="707"/>
      <c r="E84" s="715"/>
      <c r="F84" s="715"/>
      <c r="G84" s="694"/>
      <c r="H84" s="1126" t="str">
        <f>IFERROR(VLOOKUP(U84,Cennik!$A$4:$B97, 2, FALSE()) * V84 + VLOOKUP(W84,Cennik!$A$4:$B97,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4" s="1126" t="e">
        <f>H84 + VLOOKUP("Stamina",Cennik!$A$4:$B97,2,FALSE()) * G84</f>
        <v>#VALUE!</v>
      </c>
      <c r="J84" s="1126" t="str">
        <f t="shared" si="34"/>
        <v>Brak Wartości</v>
      </c>
      <c r="K84" s="695"/>
      <c r="L84" s="695"/>
      <c r="M84" s="1127"/>
      <c r="N84" s="954" t="str">
        <f t="shared" ref="N84:O84" si="56">IFERROR((L84*$K84)/$G84, "Brak wartości")</f>
        <v>Brak wartości</v>
      </c>
      <c r="O84" s="955" t="str">
        <f t="shared" si="56"/>
        <v>Brak wartości</v>
      </c>
      <c r="P84" s="716" t="str">
        <f t="shared" ref="P84:Q84" si="57">IFERROR((L84*$K84)/$I84, "Brak wartości")</f>
        <v>Brak wartości</v>
      </c>
      <c r="Q84" s="955" t="str">
        <f t="shared" si="57"/>
        <v>Brak wartości</v>
      </c>
      <c r="R84" s="754" t="s">
        <v>40</v>
      </c>
      <c r="S84" s="754"/>
      <c r="T84" s="754"/>
      <c r="U84" s="754" t="s">
        <v>40</v>
      </c>
      <c r="V84" s="754"/>
      <c r="W84" s="754"/>
      <c r="X84" s="755" t="s">
        <v>40</v>
      </c>
      <c r="Y84" s="755"/>
      <c r="Z84" s="755"/>
      <c r="AA84" s="756" t="s">
        <v>40</v>
      </c>
      <c r="AB84" s="756"/>
      <c r="AC84" s="756"/>
      <c r="AD84" s="1136" t="s">
        <v>40</v>
      </c>
      <c r="AE84" s="1136"/>
      <c r="AF84" s="1136"/>
      <c r="AG84" s="750" t="s">
        <v>40</v>
      </c>
      <c r="AH84" s="750"/>
      <c r="AI84" s="750"/>
    </row>
    <row r="85" spans="1:35" ht="12.75">
      <c r="A85" s="707"/>
      <c r="B85" s="1126">
        <f t="shared" si="45"/>
        <v>0</v>
      </c>
      <c r="C85" s="707"/>
      <c r="D85" s="707"/>
      <c r="E85" s="715"/>
      <c r="F85" s="715"/>
      <c r="G85" s="694"/>
      <c r="H85" s="1126" t="str">
        <f>IFERROR(VLOOKUP(U85,Cennik!$A$4:$B97, 2, FALSE()) * V85 + VLOOKUP(W85,Cennik!$A$4:$B97,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5" s="1126" t="e">
        <f>H85 + VLOOKUP("Stamina",Cennik!$A$4:$B97,2,FALSE()) * G85</f>
        <v>#VALUE!</v>
      </c>
      <c r="J85" s="1126" t="str">
        <f t="shared" si="34"/>
        <v>Brak Wartości</v>
      </c>
      <c r="K85" s="695"/>
      <c r="L85" s="695"/>
      <c r="M85" s="1127"/>
      <c r="N85" s="954" t="str">
        <f t="shared" ref="N85:O85" si="58">IFERROR((L85*$K85)/$G85, "Brak wartości")</f>
        <v>Brak wartości</v>
      </c>
      <c r="O85" s="955" t="str">
        <f t="shared" si="58"/>
        <v>Brak wartości</v>
      </c>
      <c r="P85" s="716" t="str">
        <f t="shared" ref="P85:Q85" si="59">IFERROR((L85*$K85)/$I85, "Brak wartości")</f>
        <v>Brak wartości</v>
      </c>
      <c r="Q85" s="955" t="str">
        <f t="shared" si="59"/>
        <v>Brak wartości</v>
      </c>
      <c r="R85" s="754" t="s">
        <v>40</v>
      </c>
      <c r="S85" s="754"/>
      <c r="T85" s="754"/>
      <c r="U85" s="754" t="s">
        <v>40</v>
      </c>
      <c r="V85" s="754"/>
      <c r="W85" s="754"/>
      <c r="X85" s="755" t="s">
        <v>40</v>
      </c>
      <c r="Y85" s="755"/>
      <c r="Z85" s="755"/>
      <c r="AA85" s="756" t="s">
        <v>40</v>
      </c>
      <c r="AB85" s="756"/>
      <c r="AC85" s="756"/>
      <c r="AD85" s="1136" t="s">
        <v>40</v>
      </c>
      <c r="AE85" s="1136"/>
      <c r="AF85" s="1136"/>
      <c r="AG85" s="750" t="s">
        <v>40</v>
      </c>
      <c r="AH85" s="750"/>
      <c r="AI85" s="750"/>
    </row>
    <row r="86" spans="1:35" ht="12.75">
      <c r="A86" s="707"/>
      <c r="B86" s="1126">
        <f t="shared" si="45"/>
        <v>0</v>
      </c>
      <c r="C86" s="707"/>
      <c r="D86" s="707"/>
      <c r="E86" s="715"/>
      <c r="F86" s="715"/>
      <c r="G86" s="694"/>
      <c r="H86" s="1126" t="str">
        <f>IFERROR(VLOOKUP(U86,Cennik!$A$4:$B97, 2, FALSE()) * V86 + VLOOKUP(W86,Cennik!$A$4:$B97,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6" s="1126" t="e">
        <f>H86 + VLOOKUP("Stamina",Cennik!$A$4:$B97,2,FALSE()) * G86</f>
        <v>#VALUE!</v>
      </c>
      <c r="J86" s="1126" t="str">
        <f t="shared" si="34"/>
        <v>Brak Wartości</v>
      </c>
      <c r="K86" s="695"/>
      <c r="L86" s="695"/>
      <c r="M86" s="1127"/>
      <c r="N86" s="954" t="str">
        <f t="shared" ref="N86:O86" si="60">IFERROR((L86*$K86)/$G86, "Brak wartości")</f>
        <v>Brak wartości</v>
      </c>
      <c r="O86" s="955" t="str">
        <f t="shared" si="60"/>
        <v>Brak wartości</v>
      </c>
      <c r="P86" s="716" t="str">
        <f t="shared" ref="P86:Q86" si="61">IFERROR((L86*$K86)/$I86, "Brak wartości")</f>
        <v>Brak wartości</v>
      </c>
      <c r="Q86" s="955" t="str">
        <f t="shared" si="61"/>
        <v>Brak wartości</v>
      </c>
      <c r="R86" s="754" t="s">
        <v>40</v>
      </c>
      <c r="S86" s="754"/>
      <c r="T86" s="754"/>
      <c r="U86" s="754" t="s">
        <v>40</v>
      </c>
      <c r="V86" s="754"/>
      <c r="W86" s="754"/>
      <c r="X86" s="755" t="s">
        <v>40</v>
      </c>
      <c r="Y86" s="755"/>
      <c r="Z86" s="755"/>
      <c r="AA86" s="756" t="s">
        <v>40</v>
      </c>
      <c r="AB86" s="756"/>
      <c r="AC86" s="756"/>
      <c r="AD86" s="1136" t="s">
        <v>40</v>
      </c>
      <c r="AE86" s="1136"/>
      <c r="AF86" s="1136"/>
      <c r="AG86" s="750" t="s">
        <v>40</v>
      </c>
      <c r="AH86" s="750"/>
      <c r="AI86" s="750"/>
    </row>
    <row r="87" spans="1:35" ht="12.75">
      <c r="A87" s="707"/>
      <c r="B87" s="1126">
        <f t="shared" si="45"/>
        <v>0</v>
      </c>
      <c r="C87" s="707"/>
      <c r="D87" s="707"/>
      <c r="E87" s="715"/>
      <c r="F87" s="715"/>
      <c r="G87" s="694"/>
      <c r="H87" s="1126" t="str">
        <f>IFERROR(VLOOKUP(U87,Cennik!$A$4:$B97, 2, FALSE()) * V87 + VLOOKUP(W87,Cennik!$A$4:$B97,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7" s="1126" t="e">
        <f>H87 + VLOOKUP("Stamina",Cennik!$A$4:$B97,2,FALSE()) * G87</f>
        <v>#VALUE!</v>
      </c>
      <c r="J87" s="1126" t="str">
        <f t="shared" si="34"/>
        <v>Brak Wartości</v>
      </c>
      <c r="K87" s="695"/>
      <c r="L87" s="695"/>
      <c r="M87" s="1127"/>
      <c r="N87" s="954" t="str">
        <f t="shared" ref="N87:O87" si="62">IFERROR((L87*$K87)/$G87, "Brak wartości")</f>
        <v>Brak wartości</v>
      </c>
      <c r="O87" s="955" t="str">
        <f t="shared" si="62"/>
        <v>Brak wartości</v>
      </c>
      <c r="P87" s="716" t="str">
        <f t="shared" ref="P87:Q87" si="63">IFERROR((L87*$K87)/$I87, "Brak wartości")</f>
        <v>Brak wartości</v>
      </c>
      <c r="Q87" s="955" t="str">
        <f t="shared" si="63"/>
        <v>Brak wartości</v>
      </c>
      <c r="R87" s="754" t="s">
        <v>40</v>
      </c>
      <c r="S87" s="754"/>
      <c r="T87" s="754"/>
      <c r="U87" s="754" t="s">
        <v>40</v>
      </c>
      <c r="V87" s="754"/>
      <c r="W87" s="754"/>
      <c r="X87" s="755" t="s">
        <v>40</v>
      </c>
      <c r="Y87" s="755"/>
      <c r="Z87" s="755"/>
      <c r="AA87" s="756" t="s">
        <v>40</v>
      </c>
      <c r="AB87" s="756"/>
      <c r="AC87" s="756"/>
      <c r="AD87" s="1136" t="s">
        <v>40</v>
      </c>
      <c r="AE87" s="1136"/>
      <c r="AF87" s="1136"/>
      <c r="AG87" s="750" t="s">
        <v>40</v>
      </c>
      <c r="AH87" s="750"/>
      <c r="AI87" s="750"/>
    </row>
    <row r="88" spans="1:35" ht="12.75">
      <c r="A88" s="707"/>
      <c r="B88" s="1126">
        <f t="shared" si="45"/>
        <v>0</v>
      </c>
      <c r="C88" s="707"/>
      <c r="D88" s="707"/>
      <c r="E88" s="715"/>
      <c r="F88" s="715"/>
      <c r="G88" s="694"/>
      <c r="H88" s="1126" t="str">
        <f>IFERROR(VLOOKUP(U88,Cennik!$A$4:$B97, 2, FALSE()) * V88 + VLOOKUP(W88,Cennik!$A$4:$B97,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8" s="1126" t="e">
        <f>H88 + VLOOKUP("Stamina",Cennik!$A$4:$B97,2,FALSE()) * G88</f>
        <v>#VALUE!</v>
      </c>
      <c r="J88" s="1126" t="str">
        <f t="shared" si="34"/>
        <v>Brak Wartości</v>
      </c>
      <c r="K88" s="695"/>
      <c r="L88" s="695"/>
      <c r="M88" s="1127"/>
      <c r="N88" s="954" t="str">
        <f t="shared" ref="N88:O88" si="64">IFERROR((L88*$K88)/$G88, "Brak wartości")</f>
        <v>Brak wartości</v>
      </c>
      <c r="O88" s="955" t="str">
        <f t="shared" si="64"/>
        <v>Brak wartości</v>
      </c>
      <c r="P88" s="716" t="str">
        <f t="shared" ref="P88:Q88" si="65">IFERROR((L88*$K88)/$I88, "Brak wartości")</f>
        <v>Brak wartości</v>
      </c>
      <c r="Q88" s="955" t="str">
        <f t="shared" si="65"/>
        <v>Brak wartości</v>
      </c>
      <c r="R88" s="754" t="s">
        <v>40</v>
      </c>
      <c r="S88" s="754"/>
      <c r="T88" s="754"/>
      <c r="U88" s="754" t="s">
        <v>40</v>
      </c>
      <c r="V88" s="754"/>
      <c r="W88" s="754"/>
      <c r="X88" s="755" t="s">
        <v>40</v>
      </c>
      <c r="Y88" s="755"/>
      <c r="Z88" s="755"/>
      <c r="AA88" s="756" t="s">
        <v>40</v>
      </c>
      <c r="AB88" s="756"/>
      <c r="AC88" s="756"/>
      <c r="AD88" s="1136" t="s">
        <v>40</v>
      </c>
      <c r="AE88" s="1136"/>
      <c r="AF88" s="1136"/>
      <c r="AG88" s="750" t="s">
        <v>40</v>
      </c>
      <c r="AH88" s="750"/>
      <c r="AI88" s="750"/>
    </row>
    <row r="89" spans="1:35" ht="12.75">
      <c r="A89" s="707"/>
      <c r="B89" s="1126">
        <f t="shared" si="45"/>
        <v>0</v>
      </c>
      <c r="C89" s="707"/>
      <c r="D89" s="707"/>
      <c r="E89" s="715"/>
      <c r="F89" s="715"/>
      <c r="G89" s="694"/>
      <c r="H89" s="1126" t="str">
        <f>IFERROR(VLOOKUP(U89,Cennik!$A$4:$B97, 2, FALSE()) * V89 + VLOOKUP(W89,Cennik!$A$4:$B97,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9" s="1126" t="e">
        <f>H89 + VLOOKUP("Stamina",Cennik!$A$4:$B97,2,FALSE()) * G89</f>
        <v>#VALUE!</v>
      </c>
      <c r="J89" s="1126" t="str">
        <f t="shared" si="34"/>
        <v>Brak Wartości</v>
      </c>
      <c r="K89" s="695"/>
      <c r="L89" s="695"/>
      <c r="M89" s="1127"/>
      <c r="N89" s="954" t="str">
        <f t="shared" ref="N89:O89" si="66">IFERROR((L89*$K89)/$G89, "Brak wartości")</f>
        <v>Brak wartości</v>
      </c>
      <c r="O89" s="955" t="str">
        <f t="shared" si="66"/>
        <v>Brak wartości</v>
      </c>
      <c r="P89" s="716" t="str">
        <f t="shared" ref="P89:Q89" si="67">IFERROR((L89*$K89)/$I89, "Brak wartości")</f>
        <v>Brak wartości</v>
      </c>
      <c r="Q89" s="955" t="str">
        <f t="shared" si="67"/>
        <v>Brak wartości</v>
      </c>
      <c r="R89" s="754" t="s">
        <v>40</v>
      </c>
      <c r="S89" s="754"/>
      <c r="T89" s="754"/>
      <c r="U89" s="754" t="s">
        <v>40</v>
      </c>
      <c r="V89" s="754"/>
      <c r="W89" s="754"/>
      <c r="X89" s="755" t="s">
        <v>40</v>
      </c>
      <c r="Y89" s="755"/>
      <c r="Z89" s="755"/>
      <c r="AA89" s="756" t="s">
        <v>40</v>
      </c>
      <c r="AB89" s="756"/>
      <c r="AC89" s="756"/>
      <c r="AD89" s="1136" t="s">
        <v>40</v>
      </c>
      <c r="AE89" s="1136"/>
      <c r="AF89" s="1136"/>
      <c r="AG89" s="750" t="s">
        <v>40</v>
      </c>
      <c r="AH89" s="750"/>
      <c r="AI89" s="750"/>
    </row>
    <row r="90" spans="1:35" ht="12.75">
      <c r="A90" s="707"/>
      <c r="B90" s="1126">
        <f t="shared" si="45"/>
        <v>0</v>
      </c>
      <c r="C90" s="707"/>
      <c r="D90" s="707"/>
      <c r="E90" s="715"/>
      <c r="F90" s="715"/>
      <c r="G90" s="694"/>
      <c r="H90" s="1126" t="str">
        <f>IFERROR(VLOOKUP(U90,Cennik!$A$4:$B97, 2, FALSE()) * V90 + VLOOKUP(W90,Cennik!$A$4:$B97,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0" s="1126" t="e">
        <f>H90 + VLOOKUP("Stamina",Cennik!$A$4:$B97,2,FALSE()) * G90</f>
        <v>#VALUE!</v>
      </c>
      <c r="J90" s="1126" t="str">
        <f t="shared" si="34"/>
        <v>Brak Wartości</v>
      </c>
      <c r="K90" s="695"/>
      <c r="L90" s="695"/>
      <c r="M90" s="1127"/>
      <c r="N90" s="954" t="str">
        <f t="shared" ref="N90:O90" si="68">IFERROR((L90*$K90)/$G90, "Brak wartości")</f>
        <v>Brak wartości</v>
      </c>
      <c r="O90" s="955" t="str">
        <f t="shared" si="68"/>
        <v>Brak wartości</v>
      </c>
      <c r="P90" s="716" t="str">
        <f t="shared" ref="P90:Q90" si="69">IFERROR((L90*$K90)/$I90, "Brak wartości")</f>
        <v>Brak wartości</v>
      </c>
      <c r="Q90" s="955" t="str">
        <f t="shared" si="69"/>
        <v>Brak wartości</v>
      </c>
      <c r="R90" s="754" t="s">
        <v>40</v>
      </c>
      <c r="S90" s="754"/>
      <c r="T90" s="754"/>
      <c r="U90" s="754" t="s">
        <v>40</v>
      </c>
      <c r="V90" s="754"/>
      <c r="W90" s="754"/>
      <c r="X90" s="755" t="s">
        <v>40</v>
      </c>
      <c r="Y90" s="755"/>
      <c r="Z90" s="755"/>
      <c r="AA90" s="756" t="s">
        <v>40</v>
      </c>
      <c r="AB90" s="756"/>
      <c r="AC90" s="756"/>
      <c r="AD90" s="1136" t="s">
        <v>40</v>
      </c>
      <c r="AE90" s="1136"/>
      <c r="AF90" s="1136"/>
      <c r="AG90" s="750" t="s">
        <v>40</v>
      </c>
      <c r="AH90" s="750"/>
      <c r="AI90" s="750"/>
    </row>
    <row r="91" spans="1:35" ht="12.75">
      <c r="A91" s="707"/>
      <c r="B91" s="1126">
        <f t="shared" si="45"/>
        <v>0</v>
      </c>
      <c r="C91" s="707"/>
      <c r="D91" s="707"/>
      <c r="E91" s="715"/>
      <c r="F91" s="715"/>
      <c r="G91" s="694"/>
      <c r="H91" s="1126" t="str">
        <f>IFERROR(VLOOKUP(U91,Cennik!$A$4:$B97, 2, FALSE()) * V91 + VLOOKUP(W91,Cennik!$A$4:$B97,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1" s="1126" t="e">
        <f>H91 + VLOOKUP("Stamina",Cennik!$A$4:$B97,2,FALSE()) * G91</f>
        <v>#VALUE!</v>
      </c>
      <c r="J91" s="1126" t="str">
        <f t="shared" si="34"/>
        <v>Brak Wartości</v>
      </c>
      <c r="K91" s="695"/>
      <c r="L91" s="695"/>
      <c r="M91" s="1127"/>
      <c r="N91" s="954" t="str">
        <f t="shared" ref="N91:O91" si="70">IFERROR((L91*$K91)/$G91, "Brak wartości")</f>
        <v>Brak wartości</v>
      </c>
      <c r="O91" s="955" t="str">
        <f t="shared" si="70"/>
        <v>Brak wartości</v>
      </c>
      <c r="P91" s="716" t="str">
        <f t="shared" ref="P91:Q91" si="71">IFERROR((L91*$K91)/$I91, "Brak wartości")</f>
        <v>Brak wartości</v>
      </c>
      <c r="Q91" s="955" t="str">
        <f t="shared" si="71"/>
        <v>Brak wartości</v>
      </c>
      <c r="R91" s="754" t="s">
        <v>40</v>
      </c>
      <c r="S91" s="754"/>
      <c r="T91" s="754"/>
      <c r="U91" s="754" t="s">
        <v>40</v>
      </c>
      <c r="V91" s="754"/>
      <c r="W91" s="754"/>
      <c r="X91" s="755" t="s">
        <v>40</v>
      </c>
      <c r="Y91" s="755"/>
      <c r="Z91" s="755"/>
      <c r="AA91" s="756" t="s">
        <v>40</v>
      </c>
      <c r="AB91" s="756"/>
      <c r="AC91" s="756"/>
      <c r="AD91" s="1136" t="s">
        <v>40</v>
      </c>
      <c r="AE91" s="1136"/>
      <c r="AF91" s="1136"/>
      <c r="AG91" s="750" t="s">
        <v>40</v>
      </c>
      <c r="AH91" s="750"/>
      <c r="AI91" s="750"/>
    </row>
    <row r="92" spans="1:35" ht="12.75">
      <c r="A92" s="707"/>
      <c r="B92" s="1126">
        <f t="shared" si="45"/>
        <v>0</v>
      </c>
      <c r="C92" s="707"/>
      <c r="D92" s="707"/>
      <c r="E92" s="715"/>
      <c r="F92" s="715"/>
      <c r="G92" s="694"/>
      <c r="H92" s="1126" t="str">
        <f>IFERROR(VLOOKUP(U92,Cennik!$A$4:$B97, 2, FALSE()) * V92 + VLOOKUP(W92,Cennik!$A$4:$B97,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2" s="1126" t="e">
        <f>H92 + VLOOKUP("Stamina",Cennik!$A$4:$B97,2,FALSE()) * G92</f>
        <v>#VALUE!</v>
      </c>
      <c r="J92" s="1126" t="str">
        <f t="shared" si="34"/>
        <v>Brak Wartości</v>
      </c>
      <c r="K92" s="695"/>
      <c r="L92" s="695"/>
      <c r="M92" s="1127"/>
      <c r="N92" s="954" t="str">
        <f t="shared" ref="N92:O92" si="72">IFERROR((L92*$K92)/$G92, "Brak wartości")</f>
        <v>Brak wartości</v>
      </c>
      <c r="O92" s="955" t="str">
        <f t="shared" si="72"/>
        <v>Brak wartości</v>
      </c>
      <c r="P92" s="716" t="str">
        <f t="shared" ref="P92:Q92" si="73">IFERROR((L92*$K92)/$I92, "Brak wartości")</f>
        <v>Brak wartości</v>
      </c>
      <c r="Q92" s="955" t="str">
        <f t="shared" si="73"/>
        <v>Brak wartości</v>
      </c>
      <c r="R92" s="754" t="s">
        <v>40</v>
      </c>
      <c r="S92" s="754"/>
      <c r="T92" s="754"/>
      <c r="U92" s="754" t="s">
        <v>40</v>
      </c>
      <c r="V92" s="754"/>
      <c r="W92" s="754"/>
      <c r="X92" s="755" t="s">
        <v>40</v>
      </c>
      <c r="Y92" s="755"/>
      <c r="Z92" s="755"/>
      <c r="AA92" s="756" t="s">
        <v>40</v>
      </c>
      <c r="AB92" s="756"/>
      <c r="AC92" s="756"/>
      <c r="AD92" s="1136" t="s">
        <v>40</v>
      </c>
      <c r="AE92" s="1136"/>
      <c r="AF92" s="1136"/>
      <c r="AG92" s="750" t="s">
        <v>40</v>
      </c>
      <c r="AH92" s="750"/>
      <c r="AI92" s="750"/>
    </row>
    <row r="93" spans="1:35" ht="12.75">
      <c r="A93" s="707"/>
      <c r="B93" s="1126">
        <f t="shared" si="45"/>
        <v>0</v>
      </c>
      <c r="C93" s="707"/>
      <c r="D93" s="707"/>
      <c r="E93" s="715"/>
      <c r="F93" s="715"/>
      <c r="G93" s="694"/>
      <c r="H93" s="1126" t="str">
        <f>IFERROR(VLOOKUP(U93,Cennik!$A$4:$B97, 2, FALSE()) * V93 + VLOOKUP(W93,Cennik!$A$4:$B97,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3" s="1126" t="e">
        <f>H93 + VLOOKUP("Stamina",Cennik!$A$4:$B97,2,FALSE()) * G93</f>
        <v>#VALUE!</v>
      </c>
      <c r="J93" s="1126" t="str">
        <f t="shared" si="34"/>
        <v>Brak Wartości</v>
      </c>
      <c r="K93" s="695"/>
      <c r="L93" s="695"/>
      <c r="M93" s="1127"/>
      <c r="N93" s="954" t="str">
        <f t="shared" ref="N93:O93" si="74">IFERROR((L93*$K93)/$G93, "Brak wartości")</f>
        <v>Brak wartości</v>
      </c>
      <c r="O93" s="955" t="str">
        <f t="shared" si="74"/>
        <v>Brak wartości</v>
      </c>
      <c r="P93" s="716" t="str">
        <f t="shared" ref="P93:Q93" si="75">IFERROR((L93*$K93)/$I93, "Brak wartości")</f>
        <v>Brak wartości</v>
      </c>
      <c r="Q93" s="955" t="str">
        <f t="shared" si="75"/>
        <v>Brak wartości</v>
      </c>
      <c r="R93" s="754" t="s">
        <v>40</v>
      </c>
      <c r="S93" s="754"/>
      <c r="T93" s="754"/>
      <c r="U93" s="754" t="s">
        <v>40</v>
      </c>
      <c r="V93" s="754"/>
      <c r="W93" s="754"/>
      <c r="X93" s="755" t="s">
        <v>40</v>
      </c>
      <c r="Y93" s="755"/>
      <c r="Z93" s="755"/>
      <c r="AA93" s="756" t="s">
        <v>40</v>
      </c>
      <c r="AB93" s="756"/>
      <c r="AC93" s="756"/>
      <c r="AD93" s="1136" t="s">
        <v>40</v>
      </c>
      <c r="AE93" s="1136"/>
      <c r="AF93" s="1136"/>
      <c r="AG93" s="750" t="s">
        <v>40</v>
      </c>
      <c r="AH93" s="750"/>
      <c r="AI93" s="750"/>
    </row>
    <row r="94" spans="1:35" ht="12.75">
      <c r="A94" s="707"/>
      <c r="B94" s="1126">
        <f t="shared" si="45"/>
        <v>0</v>
      </c>
      <c r="C94" s="707"/>
      <c r="D94" s="707"/>
      <c r="E94" s="715"/>
      <c r="F94" s="715"/>
      <c r="G94" s="694"/>
      <c r="H94" s="1126" t="str">
        <f>IFERROR(VLOOKUP(U94,Cennik!$A$4:$B97, 2, FALSE()) * V94 + VLOOKUP(W94,Cennik!$A$4:$B97,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4" s="1126" t="e">
        <f>H94 + VLOOKUP("Stamina",Cennik!$A$4:$B97,2,FALSE()) * G94</f>
        <v>#VALUE!</v>
      </c>
      <c r="J94" s="1126" t="str">
        <f t="shared" si="34"/>
        <v>Brak Wartości</v>
      </c>
      <c r="K94" s="695"/>
      <c r="L94" s="695"/>
      <c r="M94" s="1127"/>
      <c r="N94" s="954" t="str">
        <f t="shared" ref="N94:O94" si="76">IFERROR((L94*$K94)/$G94, "Brak wartości")</f>
        <v>Brak wartości</v>
      </c>
      <c r="O94" s="955" t="str">
        <f t="shared" si="76"/>
        <v>Brak wartości</v>
      </c>
      <c r="P94" s="716" t="str">
        <f t="shared" ref="P94:Q94" si="77">IFERROR((L94*$K94)/$I94, "Brak wartości")</f>
        <v>Brak wartości</v>
      </c>
      <c r="Q94" s="955" t="str">
        <f t="shared" si="77"/>
        <v>Brak wartości</v>
      </c>
      <c r="R94" s="754" t="s">
        <v>40</v>
      </c>
      <c r="S94" s="754"/>
      <c r="T94" s="754"/>
      <c r="U94" s="754" t="s">
        <v>40</v>
      </c>
      <c r="V94" s="754"/>
      <c r="W94" s="754"/>
      <c r="X94" s="755" t="s">
        <v>40</v>
      </c>
      <c r="Y94" s="755"/>
      <c r="Z94" s="755"/>
      <c r="AA94" s="756" t="s">
        <v>40</v>
      </c>
      <c r="AB94" s="756"/>
      <c r="AC94" s="756"/>
      <c r="AD94" s="1136" t="s">
        <v>40</v>
      </c>
      <c r="AE94" s="1136"/>
      <c r="AF94" s="1136"/>
      <c r="AG94" s="750" t="s">
        <v>40</v>
      </c>
      <c r="AH94" s="750"/>
      <c r="AI94" s="750"/>
    </row>
    <row r="95" spans="1:35" ht="12.75">
      <c r="A95" s="707"/>
      <c r="B95" s="1126">
        <f t="shared" si="45"/>
        <v>0</v>
      </c>
      <c r="C95" s="707"/>
      <c r="D95" s="707"/>
      <c r="E95" s="715"/>
      <c r="F95" s="715"/>
      <c r="G95" s="694"/>
      <c r="H95" s="1126" t="str">
        <f>IFERROR(VLOOKUP(U95,Cennik!$A$4:$B97, 2, FALSE()) * V95 + VLOOKUP(W95,Cennik!$A$4:$B97,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5" s="1126" t="e">
        <f>H95 + VLOOKUP("Stamina",Cennik!$A$4:$B97,2,FALSE()) * G95</f>
        <v>#VALUE!</v>
      </c>
      <c r="J95" s="1126" t="str">
        <f t="shared" si="34"/>
        <v>Brak Wartości</v>
      </c>
      <c r="K95" s="695"/>
      <c r="L95" s="695"/>
      <c r="M95" s="1127"/>
      <c r="N95" s="954" t="str">
        <f t="shared" ref="N95:O95" si="78">IFERROR((L95*$K95)/$G95, "Brak wartości")</f>
        <v>Brak wartości</v>
      </c>
      <c r="O95" s="955" t="str">
        <f t="shared" si="78"/>
        <v>Brak wartości</v>
      </c>
      <c r="P95" s="716" t="str">
        <f t="shared" ref="P95:Q95" si="79">IFERROR((L95*$K95)/$I95, "Brak wartości")</f>
        <v>Brak wartości</v>
      </c>
      <c r="Q95" s="955" t="str">
        <f t="shared" si="79"/>
        <v>Brak wartości</v>
      </c>
      <c r="R95" s="754" t="s">
        <v>40</v>
      </c>
      <c r="S95" s="754"/>
      <c r="T95" s="754"/>
      <c r="U95" s="754" t="s">
        <v>40</v>
      </c>
      <c r="V95" s="754"/>
      <c r="W95" s="754"/>
      <c r="X95" s="755" t="s">
        <v>40</v>
      </c>
      <c r="Y95" s="755"/>
      <c r="Z95" s="755"/>
      <c r="AA95" s="756" t="s">
        <v>40</v>
      </c>
      <c r="AB95" s="756"/>
      <c r="AC95" s="756"/>
      <c r="AD95" s="1136" t="s">
        <v>40</v>
      </c>
      <c r="AE95" s="1136"/>
      <c r="AF95" s="1136"/>
      <c r="AG95" s="750" t="s">
        <v>40</v>
      </c>
      <c r="AH95" s="750"/>
      <c r="AI95" s="750"/>
    </row>
    <row r="96" spans="1:35" ht="12.75">
      <c r="A96" s="707"/>
      <c r="B96" s="1126">
        <f t="shared" si="45"/>
        <v>0</v>
      </c>
      <c r="C96" s="707"/>
      <c r="D96" s="707"/>
      <c r="E96" s="715"/>
      <c r="F96" s="715"/>
      <c r="G96" s="694"/>
      <c r="H96" s="1126" t="str">
        <f>IFERROR(VLOOKUP(U96,Cennik!$A$4:$B97, 2, FALSE()) * V96 + VLOOKUP(W96,Cennik!$A$4:$B97,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6" s="1126" t="e">
        <f>H96 + VLOOKUP("Stamina",Cennik!$A$4:$B97,2,FALSE()) * G96</f>
        <v>#VALUE!</v>
      </c>
      <c r="J96" s="1126" t="str">
        <f t="shared" si="34"/>
        <v>Brak Wartości</v>
      </c>
      <c r="K96" s="695"/>
      <c r="L96" s="695"/>
      <c r="M96" s="1127"/>
      <c r="N96" s="954" t="str">
        <f t="shared" ref="N96:O96" si="80">IFERROR((L96*$K96)/$G96, "Brak wartości")</f>
        <v>Brak wartości</v>
      </c>
      <c r="O96" s="955" t="str">
        <f t="shared" si="80"/>
        <v>Brak wartości</v>
      </c>
      <c r="P96" s="716" t="str">
        <f t="shared" ref="P96:Q96" si="81">IFERROR((L96*$K96)/$I96, "Brak wartości")</f>
        <v>Brak wartości</v>
      </c>
      <c r="Q96" s="955" t="str">
        <f t="shared" si="81"/>
        <v>Brak wartości</v>
      </c>
      <c r="R96" s="754" t="s">
        <v>40</v>
      </c>
      <c r="S96" s="754"/>
      <c r="T96" s="754"/>
      <c r="U96" s="754" t="s">
        <v>40</v>
      </c>
      <c r="V96" s="754"/>
      <c r="W96" s="754"/>
      <c r="X96" s="755" t="s">
        <v>40</v>
      </c>
      <c r="Y96" s="755"/>
      <c r="Z96" s="755"/>
      <c r="AA96" s="756" t="s">
        <v>40</v>
      </c>
      <c r="AB96" s="756"/>
      <c r="AC96" s="756"/>
      <c r="AD96" s="1136" t="s">
        <v>40</v>
      </c>
      <c r="AE96" s="1136"/>
      <c r="AF96" s="1136"/>
      <c r="AG96" s="750" t="s">
        <v>40</v>
      </c>
      <c r="AH96" s="750"/>
      <c r="AI96" s="750"/>
    </row>
    <row r="97" spans="1:35" ht="12.75">
      <c r="A97" s="707"/>
      <c r="B97" s="1126">
        <f t="shared" si="45"/>
        <v>0</v>
      </c>
      <c r="C97" s="707"/>
      <c r="D97" s="707"/>
      <c r="E97" s="715"/>
      <c r="F97" s="715"/>
      <c r="G97" s="694"/>
      <c r="H97" s="1126" t="str">
        <f>IFERROR(VLOOKUP(U97,Cennik!$A$4:$B97, 2, FALSE()) * V97 + VLOOKUP(W97,Cennik!$A$4:$B97,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7" s="1126" t="e">
        <f>H97 + VLOOKUP("Stamina",Cennik!$A$4:$B97,2,FALSE()) * G97</f>
        <v>#VALUE!</v>
      </c>
      <c r="J97" s="1126" t="str">
        <f t="shared" si="34"/>
        <v>Brak Wartości</v>
      </c>
      <c r="K97" s="695"/>
      <c r="L97" s="695"/>
      <c r="M97" s="1127"/>
      <c r="N97" s="954" t="str">
        <f t="shared" ref="N97:O97" si="82">IFERROR((L97*$K97)/$G97, "Brak wartości")</f>
        <v>Brak wartości</v>
      </c>
      <c r="O97" s="955" t="str">
        <f t="shared" si="82"/>
        <v>Brak wartości</v>
      </c>
      <c r="P97" s="716" t="str">
        <f t="shared" ref="P97:Q97" si="83">IFERROR((L97*$K97)/$I97, "Brak wartości")</f>
        <v>Brak wartości</v>
      </c>
      <c r="Q97" s="955" t="str">
        <f t="shared" si="83"/>
        <v>Brak wartości</v>
      </c>
      <c r="R97" s="754" t="s">
        <v>40</v>
      </c>
      <c r="S97" s="754"/>
      <c r="T97" s="754"/>
      <c r="U97" s="754" t="s">
        <v>40</v>
      </c>
      <c r="V97" s="754"/>
      <c r="W97" s="754"/>
      <c r="X97" s="755" t="s">
        <v>40</v>
      </c>
      <c r="Y97" s="755"/>
      <c r="Z97" s="755"/>
      <c r="AA97" s="756" t="s">
        <v>40</v>
      </c>
      <c r="AB97" s="756"/>
      <c r="AC97" s="756"/>
      <c r="AD97" s="1136" t="s">
        <v>40</v>
      </c>
      <c r="AE97" s="1136"/>
      <c r="AF97" s="1136"/>
      <c r="AG97" s="750" t="s">
        <v>40</v>
      </c>
      <c r="AH97" s="750"/>
      <c r="AI97" s="750"/>
    </row>
  </sheetData>
  <mergeCells count="95">
    <mergeCell ref="A71:A74"/>
    <mergeCell ref="A75:A78"/>
    <mergeCell ref="C71:C74"/>
    <mergeCell ref="D71:D74"/>
    <mergeCell ref="E71:E74"/>
    <mergeCell ref="C75:C78"/>
    <mergeCell ref="D75:D78"/>
    <mergeCell ref="E75:E78"/>
    <mergeCell ref="A51:A54"/>
    <mergeCell ref="A55:A58"/>
    <mergeCell ref="A59:A62"/>
    <mergeCell ref="A63:A66"/>
    <mergeCell ref="A67:A70"/>
    <mergeCell ref="E15:E18"/>
    <mergeCell ref="C1:C2"/>
    <mergeCell ref="C3:C6"/>
    <mergeCell ref="A7:A10"/>
    <mergeCell ref="C7:C10"/>
    <mergeCell ref="A11:A14"/>
    <mergeCell ref="C11:C14"/>
    <mergeCell ref="C15:C18"/>
    <mergeCell ref="E3:E6"/>
    <mergeCell ref="D7:D10"/>
    <mergeCell ref="E7:E10"/>
    <mergeCell ref="D11:D14"/>
    <mergeCell ref="E11:E14"/>
    <mergeCell ref="A3:A6"/>
    <mergeCell ref="A15:A18"/>
    <mergeCell ref="D15:D18"/>
    <mergeCell ref="C63:C66"/>
    <mergeCell ref="D63:D66"/>
    <mergeCell ref="E63:E66"/>
    <mergeCell ref="C67:C70"/>
    <mergeCell ref="D67:D70"/>
    <mergeCell ref="E67:E70"/>
    <mergeCell ref="C55:C58"/>
    <mergeCell ref="D55:D58"/>
    <mergeCell ref="E55:E58"/>
    <mergeCell ref="D59:D62"/>
    <mergeCell ref="E59:E62"/>
    <mergeCell ref="C59:C62"/>
    <mergeCell ref="E47:E50"/>
    <mergeCell ref="C51:C54"/>
    <mergeCell ref="D51:D54"/>
    <mergeCell ref="E51:E54"/>
    <mergeCell ref="C39:C42"/>
    <mergeCell ref="C43:C46"/>
    <mergeCell ref="D39:D42"/>
    <mergeCell ref="E39:E42"/>
    <mergeCell ref="D43:D46"/>
    <mergeCell ref="E43:E46"/>
    <mergeCell ref="A39:A42"/>
    <mergeCell ref="A43:A46"/>
    <mergeCell ref="A47:A50"/>
    <mergeCell ref="C47:C50"/>
    <mergeCell ref="D47:D50"/>
    <mergeCell ref="E19:E22"/>
    <mergeCell ref="E23:E26"/>
    <mergeCell ref="A31:A34"/>
    <mergeCell ref="A35:A38"/>
    <mergeCell ref="C35:C38"/>
    <mergeCell ref="D35:D38"/>
    <mergeCell ref="E35:E38"/>
    <mergeCell ref="A27:A30"/>
    <mergeCell ref="C27:C30"/>
    <mergeCell ref="D27:D30"/>
    <mergeCell ref="E27:E30"/>
    <mergeCell ref="C31:C34"/>
    <mergeCell ref="D31:D34"/>
    <mergeCell ref="E31:E34"/>
    <mergeCell ref="A19:A22"/>
    <mergeCell ref="A23:A26"/>
    <mergeCell ref="D19:D22"/>
    <mergeCell ref="D23:D26"/>
    <mergeCell ref="C19:C22"/>
    <mergeCell ref="C23:C26"/>
    <mergeCell ref="D3:D6"/>
    <mergeCell ref="P1:Q1"/>
    <mergeCell ref="R1:T1"/>
    <mergeCell ref="A1:A2"/>
    <mergeCell ref="B1:B2"/>
    <mergeCell ref="D1:D2"/>
    <mergeCell ref="E1:E2"/>
    <mergeCell ref="F1:F2"/>
    <mergeCell ref="G1:G2"/>
    <mergeCell ref="H1:H2"/>
    <mergeCell ref="I1:I2"/>
    <mergeCell ref="J1:J2"/>
    <mergeCell ref="K1:M1"/>
    <mergeCell ref="N1:O1"/>
    <mergeCell ref="U1:W1"/>
    <mergeCell ref="X1:Z1"/>
    <mergeCell ref="AA1:AC1"/>
    <mergeCell ref="AD1:AF1"/>
    <mergeCell ref="AG1:AI1"/>
  </mergeCells>
  <conditionalFormatting sqref="N3:N9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O3:O97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P3:P97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Q3:Q97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800-000000000000}">
          <x14:formula1>
            <xm:f>Cennik!$A$4:$A97</xm:f>
          </x14:formula1>
          <xm:sqref>R3:R97 AG3:AG97 AD3:AD97 AA3:AA97 X3:X97 U3:U97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38761D"/>
    <outlinePr summaryBelow="0" summaryRight="0"/>
  </sheetPr>
  <dimension ref="A1:AN9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/>
  <cols>
    <col min="1" max="1" width="22.7109375" customWidth="1"/>
    <col min="2" max="2" width="37.42578125" customWidth="1"/>
    <col min="3" max="3" width="5" customWidth="1"/>
    <col min="4" max="4" width="140.28515625" customWidth="1"/>
    <col min="5" max="5" width="62.42578125" customWidth="1"/>
    <col min="6" max="6" width="24" customWidth="1"/>
    <col min="7" max="7" width="13.5703125" customWidth="1"/>
    <col min="8" max="8" width="15.28515625" customWidth="1"/>
    <col min="9" max="9" width="15.42578125" customWidth="1"/>
    <col min="10" max="10" width="12.7109375" customWidth="1"/>
    <col min="11" max="11" width="13" customWidth="1"/>
    <col min="12" max="15" width="7.42578125" customWidth="1"/>
    <col min="16" max="16" width="18.42578125" customWidth="1"/>
    <col min="17" max="17" width="25.5703125" customWidth="1"/>
    <col min="18" max="18" width="5.5703125" customWidth="1"/>
    <col min="19" max="19" width="25.5703125" customWidth="1"/>
    <col min="20" max="20" width="5.5703125" customWidth="1"/>
    <col min="21" max="21" width="25.5703125" customWidth="1"/>
    <col min="22" max="22" width="5.5703125" customWidth="1"/>
    <col min="23" max="23" width="25.5703125" customWidth="1"/>
    <col min="24" max="24" width="5.5703125" customWidth="1"/>
    <col min="25" max="25" width="25.5703125" customWidth="1"/>
    <col min="26" max="26" width="5.5703125" customWidth="1"/>
    <col min="27" max="27" width="25.5703125" customWidth="1"/>
    <col min="28" max="28" width="5.5703125" customWidth="1"/>
    <col min="29" max="29" width="25.5703125" customWidth="1"/>
    <col min="30" max="30" width="5.5703125" customWidth="1"/>
    <col min="31" max="31" width="25.5703125" customWidth="1"/>
    <col min="32" max="32" width="5.5703125" customWidth="1"/>
    <col min="33" max="33" width="25.5703125" customWidth="1"/>
    <col min="34" max="34" width="5.5703125" customWidth="1"/>
    <col min="35" max="35" width="25.5703125" customWidth="1"/>
    <col min="36" max="36" width="5.5703125" customWidth="1"/>
    <col min="37" max="37" width="25.5703125" customWidth="1"/>
    <col min="38" max="38" width="5.5703125" customWidth="1"/>
    <col min="39" max="39" width="25.5703125" customWidth="1"/>
    <col min="40" max="40" width="5.5703125" customWidth="1"/>
  </cols>
  <sheetData>
    <row r="1" spans="1:40" ht="12.75">
      <c r="A1" s="1456" t="s">
        <v>12632</v>
      </c>
      <c r="B1" s="1457" t="s">
        <v>0</v>
      </c>
      <c r="C1" s="1459" t="s">
        <v>12519</v>
      </c>
      <c r="D1" s="1461" t="s">
        <v>1</v>
      </c>
      <c r="E1" s="1461" t="s">
        <v>12637</v>
      </c>
      <c r="F1" s="1475" t="s">
        <v>8173</v>
      </c>
      <c r="G1" s="1415" t="s">
        <v>13523</v>
      </c>
      <c r="H1" s="1359"/>
      <c r="I1" s="1359"/>
      <c r="J1" s="1359"/>
      <c r="K1" s="1357"/>
      <c r="L1" s="1461" t="s">
        <v>12538</v>
      </c>
      <c r="M1" s="1461" t="s">
        <v>13517</v>
      </c>
      <c r="N1" s="1461" t="s">
        <v>12</v>
      </c>
      <c r="O1" s="1461" t="s">
        <v>13518</v>
      </c>
      <c r="P1" s="1461" t="s">
        <v>12634</v>
      </c>
      <c r="Q1" s="1462" t="s">
        <v>12521</v>
      </c>
      <c r="R1" s="1387"/>
      <c r="S1" s="1463" t="s">
        <v>12522</v>
      </c>
      <c r="T1" s="1387"/>
      <c r="U1" s="1464" t="s">
        <v>12523</v>
      </c>
      <c r="V1" s="1387"/>
      <c r="W1" s="1467" t="s">
        <v>12524</v>
      </c>
      <c r="X1" s="1387"/>
      <c r="Y1" s="1468" t="s">
        <v>12525</v>
      </c>
      <c r="Z1" s="1387"/>
      <c r="AA1" s="1469" t="s">
        <v>12526</v>
      </c>
      <c r="AB1" s="1387"/>
      <c r="AC1" s="1470" t="s">
        <v>12527</v>
      </c>
      <c r="AD1" s="1387"/>
      <c r="AE1" s="1471" t="s">
        <v>12528</v>
      </c>
      <c r="AF1" s="1387"/>
      <c r="AG1" s="1472" t="s">
        <v>12529</v>
      </c>
      <c r="AH1" s="1387"/>
      <c r="AI1" s="1473" t="s">
        <v>12530</v>
      </c>
      <c r="AJ1" s="1387"/>
      <c r="AK1" s="1462" t="s">
        <v>12531</v>
      </c>
      <c r="AL1" s="1387"/>
      <c r="AM1" s="1463" t="s">
        <v>12532</v>
      </c>
      <c r="AN1" s="1387"/>
    </row>
    <row r="2" spans="1:40" ht="24" customHeight="1">
      <c r="A2" s="1377"/>
      <c r="B2" s="1458"/>
      <c r="C2" s="1460"/>
      <c r="D2" s="1460"/>
      <c r="E2" s="1460"/>
      <c r="F2" s="1476"/>
      <c r="G2" s="45" t="s">
        <v>13527</v>
      </c>
      <c r="H2" s="13" t="s">
        <v>13528</v>
      </c>
      <c r="I2" s="1142" t="s">
        <v>15</v>
      </c>
      <c r="J2" s="45" t="s">
        <v>13529</v>
      </c>
      <c r="K2" s="13" t="s">
        <v>13530</v>
      </c>
      <c r="L2" s="1460"/>
      <c r="M2" s="1460"/>
      <c r="N2" s="1460"/>
      <c r="O2" s="1460"/>
      <c r="P2" s="1460"/>
      <c r="Q2" s="887" t="s">
        <v>0</v>
      </c>
      <c r="R2" s="887" t="s">
        <v>12538</v>
      </c>
      <c r="S2" s="888" t="s">
        <v>0</v>
      </c>
      <c r="T2" s="888" t="s">
        <v>12538</v>
      </c>
      <c r="U2" s="889" t="s">
        <v>0</v>
      </c>
      <c r="V2" s="889" t="s">
        <v>12538</v>
      </c>
      <c r="W2" s="890" t="s">
        <v>0</v>
      </c>
      <c r="X2" s="890" t="s">
        <v>12538</v>
      </c>
      <c r="Y2" s="891" t="s">
        <v>0</v>
      </c>
      <c r="Z2" s="891" t="s">
        <v>12538</v>
      </c>
      <c r="AA2" s="892" t="s">
        <v>0</v>
      </c>
      <c r="AB2" s="892" t="s">
        <v>12538</v>
      </c>
      <c r="AC2" s="893" t="s">
        <v>0</v>
      </c>
      <c r="AD2" s="893" t="s">
        <v>12538</v>
      </c>
      <c r="AE2" s="894" t="s">
        <v>0</v>
      </c>
      <c r="AF2" s="894" t="s">
        <v>12538</v>
      </c>
      <c r="AG2" s="895" t="s">
        <v>0</v>
      </c>
      <c r="AH2" s="895" t="s">
        <v>12538</v>
      </c>
      <c r="AI2" s="896" t="s">
        <v>0</v>
      </c>
      <c r="AJ2" s="896" t="s">
        <v>12538</v>
      </c>
      <c r="AK2" s="887" t="s">
        <v>0</v>
      </c>
      <c r="AL2" s="887" t="s">
        <v>12538</v>
      </c>
      <c r="AM2" s="888" t="s">
        <v>0</v>
      </c>
      <c r="AN2" s="888" t="s">
        <v>12538</v>
      </c>
    </row>
    <row r="3" spans="1:40" ht="12.75">
      <c r="A3" s="823"/>
      <c r="B3" s="691"/>
      <c r="C3" s="683"/>
      <c r="D3" s="683"/>
      <c r="E3" s="683"/>
      <c r="F3" s="686"/>
      <c r="G3" s="22"/>
      <c r="H3" s="21"/>
      <c r="I3" s="24"/>
      <c r="J3" s="22"/>
      <c r="K3" s="21"/>
      <c r="L3" s="683"/>
      <c r="M3" s="683"/>
      <c r="N3" s="683"/>
      <c r="O3" s="683"/>
      <c r="P3" s="683"/>
      <c r="Q3" s="686"/>
      <c r="R3" s="683"/>
      <c r="S3" s="686"/>
      <c r="T3" s="683"/>
      <c r="U3" s="686"/>
      <c r="V3" s="683"/>
      <c r="W3" s="686"/>
      <c r="X3" s="683"/>
      <c r="Y3" s="686"/>
      <c r="Z3" s="686"/>
      <c r="AA3" s="686"/>
      <c r="AB3" s="683"/>
      <c r="AC3" s="686"/>
      <c r="AD3" s="683"/>
      <c r="AE3" s="686"/>
      <c r="AF3" s="683"/>
      <c r="AG3" s="686"/>
      <c r="AH3" s="683"/>
      <c r="AI3" s="686"/>
      <c r="AJ3" s="683"/>
      <c r="AK3" s="686"/>
      <c r="AL3" s="683"/>
      <c r="AM3" s="686"/>
      <c r="AN3" s="683"/>
    </row>
    <row r="4" spans="1:40" ht="12.75">
      <c r="A4" s="857" t="s">
        <v>13852</v>
      </c>
      <c r="B4" s="745" t="s">
        <v>572</v>
      </c>
      <c r="C4" s="680">
        <v>0</v>
      </c>
      <c r="D4" s="18" t="s">
        <v>573</v>
      </c>
      <c r="E4" s="18" t="s">
        <v>3908</v>
      </c>
      <c r="F4" s="18"/>
      <c r="G4" s="45" t="s">
        <v>48</v>
      </c>
      <c r="H4" s="13" t="s">
        <v>48</v>
      </c>
      <c r="I4" s="1142" t="s">
        <v>48</v>
      </c>
      <c r="J4" s="45" t="s">
        <v>48</v>
      </c>
      <c r="K4" s="13" t="s">
        <v>48</v>
      </c>
      <c r="L4" s="18">
        <v>1</v>
      </c>
      <c r="M4" s="18">
        <v>0</v>
      </c>
      <c r="N4" s="18" t="s">
        <v>13616</v>
      </c>
      <c r="O4" s="18">
        <v>1</v>
      </c>
      <c r="P4" s="18" t="s">
        <v>12670</v>
      </c>
      <c r="Q4" s="184"/>
      <c r="R4" s="184"/>
      <c r="S4" s="677"/>
      <c r="T4" s="677"/>
      <c r="U4" s="675"/>
      <c r="V4" s="675"/>
      <c r="W4" s="674"/>
      <c r="X4" s="674"/>
      <c r="Y4" s="672"/>
      <c r="Z4" s="672"/>
      <c r="AA4" s="678"/>
      <c r="AB4" s="678"/>
      <c r="AC4" s="679"/>
      <c r="AD4" s="679"/>
      <c r="AE4" s="680"/>
      <c r="AF4" s="680"/>
      <c r="AG4" s="681"/>
      <c r="AH4" s="681"/>
      <c r="AI4" s="18"/>
      <c r="AJ4" s="18"/>
      <c r="AK4" s="184"/>
      <c r="AL4" s="184"/>
      <c r="AM4" s="677"/>
      <c r="AN4" s="677"/>
    </row>
    <row r="5" spans="1:40" ht="12.75">
      <c r="A5" s="857" t="s">
        <v>13852</v>
      </c>
      <c r="B5" s="1035" t="s">
        <v>577</v>
      </c>
      <c r="C5" s="715">
        <v>1</v>
      </c>
      <c r="D5" s="694" t="s">
        <v>578</v>
      </c>
      <c r="E5" s="18" t="s">
        <v>3908</v>
      </c>
      <c r="F5" s="929"/>
      <c r="G5" s="45" t="s">
        <v>48</v>
      </c>
      <c r="H5" s="13" t="s">
        <v>48</v>
      </c>
      <c r="I5" s="1142" t="s">
        <v>48</v>
      </c>
      <c r="J5" s="45" t="s">
        <v>48</v>
      </c>
      <c r="K5" s="13" t="s">
        <v>48</v>
      </c>
      <c r="L5" s="18">
        <v>1</v>
      </c>
      <c r="M5" s="18">
        <v>0</v>
      </c>
      <c r="N5" s="18" t="s">
        <v>13616</v>
      </c>
      <c r="O5" s="694">
        <v>1</v>
      </c>
      <c r="P5" s="18" t="s">
        <v>12670</v>
      </c>
      <c r="Q5" s="709" t="s">
        <v>40</v>
      </c>
      <c r="R5" s="710"/>
      <c r="S5" s="711" t="s">
        <v>40</v>
      </c>
      <c r="T5" s="712"/>
      <c r="U5" s="728" t="s">
        <v>40</v>
      </c>
      <c r="V5" s="729"/>
      <c r="W5" s="730" t="s">
        <v>40</v>
      </c>
      <c r="X5" s="731"/>
      <c r="Y5" s="695" t="s">
        <v>40</v>
      </c>
      <c r="Z5" s="695"/>
      <c r="AA5" s="733" t="s">
        <v>40</v>
      </c>
      <c r="AB5" s="734"/>
      <c r="AC5" s="736" t="s">
        <v>40</v>
      </c>
      <c r="AD5" s="725"/>
      <c r="AE5" s="706" t="s">
        <v>40</v>
      </c>
      <c r="AF5" s="715"/>
      <c r="AG5" s="735" t="s">
        <v>40</v>
      </c>
      <c r="AH5" s="707"/>
      <c r="AI5" s="708" t="s">
        <v>40</v>
      </c>
      <c r="AJ5" s="694"/>
      <c r="AK5" s="709" t="s">
        <v>40</v>
      </c>
      <c r="AL5" s="710"/>
      <c r="AM5" s="711" t="s">
        <v>40</v>
      </c>
      <c r="AN5" s="712"/>
    </row>
    <row r="6" spans="1:40" ht="12.75">
      <c r="A6" s="857" t="s">
        <v>13852</v>
      </c>
      <c r="B6" s="1035" t="s">
        <v>582</v>
      </c>
      <c r="C6" s="715">
        <v>1</v>
      </c>
      <c r="D6" s="694" t="s">
        <v>583</v>
      </c>
      <c r="E6" s="18" t="s">
        <v>3908</v>
      </c>
      <c r="F6" s="929"/>
      <c r="G6" s="45" t="s">
        <v>48</v>
      </c>
      <c r="H6" s="13" t="s">
        <v>48</v>
      </c>
      <c r="I6" s="1142" t="s">
        <v>48</v>
      </c>
      <c r="J6" s="45" t="s">
        <v>48</v>
      </c>
      <c r="K6" s="13" t="s">
        <v>48</v>
      </c>
      <c r="L6" s="18">
        <v>1</v>
      </c>
      <c r="M6" s="18">
        <v>0</v>
      </c>
      <c r="N6" s="18" t="s">
        <v>13616</v>
      </c>
      <c r="O6" s="694">
        <v>1</v>
      </c>
      <c r="P6" s="18" t="s">
        <v>12670</v>
      </c>
      <c r="Q6" s="709" t="s">
        <v>40</v>
      </c>
      <c r="R6" s="710"/>
      <c r="S6" s="711" t="s">
        <v>40</v>
      </c>
      <c r="T6" s="712"/>
      <c r="U6" s="728" t="s">
        <v>40</v>
      </c>
      <c r="V6" s="729"/>
      <c r="W6" s="730" t="s">
        <v>40</v>
      </c>
      <c r="X6" s="731"/>
      <c r="Y6" s="695" t="s">
        <v>40</v>
      </c>
      <c r="Z6" s="695"/>
      <c r="AA6" s="733" t="s">
        <v>40</v>
      </c>
      <c r="AB6" s="734"/>
      <c r="AC6" s="736" t="s">
        <v>40</v>
      </c>
      <c r="AD6" s="725"/>
      <c r="AE6" s="706" t="s">
        <v>40</v>
      </c>
      <c r="AF6" s="715"/>
      <c r="AG6" s="735" t="s">
        <v>40</v>
      </c>
      <c r="AH6" s="707"/>
      <c r="AI6" s="708" t="s">
        <v>40</v>
      </c>
      <c r="AJ6" s="694"/>
      <c r="AK6" s="709" t="s">
        <v>40</v>
      </c>
      <c r="AL6" s="710"/>
      <c r="AM6" s="711" t="s">
        <v>40</v>
      </c>
      <c r="AN6" s="712"/>
    </row>
    <row r="7" spans="1:40" ht="12.75">
      <c r="A7" s="857" t="s">
        <v>13852</v>
      </c>
      <c r="B7" s="1035" t="s">
        <v>587</v>
      </c>
      <c r="C7" s="715">
        <v>1</v>
      </c>
      <c r="D7" s="694" t="s">
        <v>588</v>
      </c>
      <c r="E7" s="18" t="s">
        <v>3908</v>
      </c>
      <c r="F7" s="929"/>
      <c r="G7" s="45" t="s">
        <v>48</v>
      </c>
      <c r="H7" s="13" t="s">
        <v>48</v>
      </c>
      <c r="I7" s="1142" t="s">
        <v>48</v>
      </c>
      <c r="J7" s="45" t="s">
        <v>48</v>
      </c>
      <c r="K7" s="13" t="s">
        <v>48</v>
      </c>
      <c r="L7" s="18">
        <v>1</v>
      </c>
      <c r="M7" s="18">
        <v>0</v>
      </c>
      <c r="N7" s="18" t="s">
        <v>13616</v>
      </c>
      <c r="O7" s="694">
        <v>1</v>
      </c>
      <c r="P7" s="18" t="s">
        <v>12670</v>
      </c>
      <c r="Q7" s="709" t="s">
        <v>40</v>
      </c>
      <c r="R7" s="710"/>
      <c r="S7" s="711" t="s">
        <v>40</v>
      </c>
      <c r="T7" s="712"/>
      <c r="U7" s="728" t="s">
        <v>40</v>
      </c>
      <c r="V7" s="729"/>
      <c r="W7" s="730" t="s">
        <v>40</v>
      </c>
      <c r="X7" s="731"/>
      <c r="Y7" s="695" t="s">
        <v>40</v>
      </c>
      <c r="Z7" s="695"/>
      <c r="AA7" s="733" t="s">
        <v>40</v>
      </c>
      <c r="AB7" s="734"/>
      <c r="AC7" s="736" t="s">
        <v>40</v>
      </c>
      <c r="AD7" s="725"/>
      <c r="AE7" s="706" t="s">
        <v>40</v>
      </c>
      <c r="AF7" s="715"/>
      <c r="AG7" s="735" t="s">
        <v>40</v>
      </c>
      <c r="AH7" s="707"/>
      <c r="AI7" s="708" t="s">
        <v>40</v>
      </c>
      <c r="AJ7" s="694"/>
      <c r="AK7" s="709" t="s">
        <v>40</v>
      </c>
      <c r="AL7" s="710"/>
      <c r="AM7" s="711" t="s">
        <v>40</v>
      </c>
      <c r="AN7" s="712"/>
    </row>
    <row r="8" spans="1:40" ht="12.75">
      <c r="A8" s="857" t="s">
        <v>13852</v>
      </c>
      <c r="B8" s="1035" t="s">
        <v>590</v>
      </c>
      <c r="C8" s="715">
        <v>1</v>
      </c>
      <c r="D8" s="694" t="s">
        <v>591</v>
      </c>
      <c r="E8" s="18" t="s">
        <v>3908</v>
      </c>
      <c r="F8" s="929"/>
      <c r="G8" s="45" t="s">
        <v>48</v>
      </c>
      <c r="H8" s="13" t="s">
        <v>48</v>
      </c>
      <c r="I8" s="1142" t="s">
        <v>48</v>
      </c>
      <c r="J8" s="45" t="s">
        <v>48</v>
      </c>
      <c r="K8" s="13" t="s">
        <v>48</v>
      </c>
      <c r="L8" s="18">
        <v>1</v>
      </c>
      <c r="M8" s="18">
        <v>0</v>
      </c>
      <c r="N8" s="18" t="s">
        <v>13616</v>
      </c>
      <c r="O8" s="694">
        <v>1</v>
      </c>
      <c r="P8" s="18" t="s">
        <v>12670</v>
      </c>
      <c r="Q8" s="709" t="s">
        <v>40</v>
      </c>
      <c r="R8" s="710"/>
      <c r="S8" s="711" t="s">
        <v>40</v>
      </c>
      <c r="T8" s="712"/>
      <c r="U8" s="728" t="s">
        <v>40</v>
      </c>
      <c r="V8" s="729"/>
      <c r="W8" s="730" t="s">
        <v>40</v>
      </c>
      <c r="X8" s="731"/>
      <c r="Y8" s="695" t="s">
        <v>40</v>
      </c>
      <c r="Z8" s="695"/>
      <c r="AA8" s="733" t="s">
        <v>40</v>
      </c>
      <c r="AB8" s="734"/>
      <c r="AC8" s="736" t="s">
        <v>40</v>
      </c>
      <c r="AD8" s="725"/>
      <c r="AE8" s="706" t="s">
        <v>40</v>
      </c>
      <c r="AF8" s="715"/>
      <c r="AG8" s="735" t="s">
        <v>40</v>
      </c>
      <c r="AH8" s="707"/>
      <c r="AI8" s="708" t="s">
        <v>40</v>
      </c>
      <c r="AJ8" s="694"/>
      <c r="AK8" s="709" t="s">
        <v>40</v>
      </c>
      <c r="AL8" s="710"/>
      <c r="AM8" s="711" t="s">
        <v>40</v>
      </c>
      <c r="AN8" s="712"/>
    </row>
    <row r="9" spans="1:40" ht="12.75">
      <c r="A9" s="857" t="s">
        <v>13852</v>
      </c>
      <c r="B9" s="1035" t="s">
        <v>595</v>
      </c>
      <c r="C9" s="715">
        <v>1</v>
      </c>
      <c r="D9" s="694" t="s">
        <v>596</v>
      </c>
      <c r="E9" s="18" t="s">
        <v>3908</v>
      </c>
      <c r="F9" s="929"/>
      <c r="G9" s="45" t="s">
        <v>48</v>
      </c>
      <c r="H9" s="13" t="s">
        <v>48</v>
      </c>
      <c r="I9" s="1142" t="s">
        <v>48</v>
      </c>
      <c r="J9" s="45" t="s">
        <v>48</v>
      </c>
      <c r="K9" s="13" t="s">
        <v>48</v>
      </c>
      <c r="L9" s="18">
        <v>1</v>
      </c>
      <c r="M9" s="18">
        <v>0</v>
      </c>
      <c r="N9" s="18" t="s">
        <v>13616</v>
      </c>
      <c r="O9" s="694">
        <v>1</v>
      </c>
      <c r="P9" s="18" t="s">
        <v>12670</v>
      </c>
      <c r="Q9" s="709" t="s">
        <v>40</v>
      </c>
      <c r="R9" s="710"/>
      <c r="S9" s="711" t="s">
        <v>40</v>
      </c>
      <c r="T9" s="712"/>
      <c r="U9" s="728" t="s">
        <v>40</v>
      </c>
      <c r="V9" s="729"/>
      <c r="W9" s="730" t="s">
        <v>40</v>
      </c>
      <c r="X9" s="731"/>
      <c r="Y9" s="695" t="s">
        <v>40</v>
      </c>
      <c r="Z9" s="695"/>
      <c r="AA9" s="733" t="s">
        <v>40</v>
      </c>
      <c r="AB9" s="734"/>
      <c r="AC9" s="736" t="s">
        <v>40</v>
      </c>
      <c r="AD9" s="725"/>
      <c r="AE9" s="706" t="s">
        <v>40</v>
      </c>
      <c r="AF9" s="715"/>
      <c r="AG9" s="735" t="s">
        <v>40</v>
      </c>
      <c r="AH9" s="707"/>
      <c r="AI9" s="708" t="s">
        <v>40</v>
      </c>
      <c r="AJ9" s="694"/>
      <c r="AK9" s="709" t="s">
        <v>40</v>
      </c>
      <c r="AL9" s="710"/>
      <c r="AM9" s="711" t="s">
        <v>40</v>
      </c>
      <c r="AN9" s="712"/>
    </row>
    <row r="10" spans="1:40" ht="12.75">
      <c r="A10" s="857" t="s">
        <v>13852</v>
      </c>
      <c r="B10" s="1035" t="s">
        <v>600</v>
      </c>
      <c r="C10" s="715">
        <v>1</v>
      </c>
      <c r="D10" s="694" t="s">
        <v>601</v>
      </c>
      <c r="E10" s="18" t="s">
        <v>3908</v>
      </c>
      <c r="F10" s="929"/>
      <c r="G10" s="45" t="s">
        <v>48</v>
      </c>
      <c r="H10" s="13" t="s">
        <v>48</v>
      </c>
      <c r="I10" s="1142" t="s">
        <v>48</v>
      </c>
      <c r="J10" s="45" t="s">
        <v>48</v>
      </c>
      <c r="K10" s="13" t="s">
        <v>48</v>
      </c>
      <c r="L10" s="18">
        <v>1</v>
      </c>
      <c r="M10" s="18">
        <v>0</v>
      </c>
      <c r="N10" s="18" t="s">
        <v>13616</v>
      </c>
      <c r="O10" s="694">
        <v>1</v>
      </c>
      <c r="P10" s="18" t="s">
        <v>12670</v>
      </c>
      <c r="Q10" s="709" t="s">
        <v>40</v>
      </c>
      <c r="R10" s="710"/>
      <c r="S10" s="711" t="s">
        <v>40</v>
      </c>
      <c r="T10" s="712"/>
      <c r="U10" s="728" t="s">
        <v>40</v>
      </c>
      <c r="V10" s="729"/>
      <c r="W10" s="730" t="s">
        <v>40</v>
      </c>
      <c r="X10" s="731"/>
      <c r="Y10" s="695" t="s">
        <v>40</v>
      </c>
      <c r="Z10" s="695"/>
      <c r="AA10" s="733" t="s">
        <v>40</v>
      </c>
      <c r="AB10" s="734"/>
      <c r="AC10" s="736" t="s">
        <v>40</v>
      </c>
      <c r="AD10" s="725"/>
      <c r="AE10" s="706" t="s">
        <v>40</v>
      </c>
      <c r="AF10" s="715"/>
      <c r="AG10" s="735" t="s">
        <v>40</v>
      </c>
      <c r="AH10" s="707"/>
      <c r="AI10" s="708" t="s">
        <v>40</v>
      </c>
      <c r="AJ10" s="694"/>
      <c r="AK10" s="709" t="s">
        <v>40</v>
      </c>
      <c r="AL10" s="710"/>
      <c r="AM10" s="711" t="s">
        <v>40</v>
      </c>
      <c r="AN10" s="712"/>
    </row>
    <row r="11" spans="1:40" ht="12.75">
      <c r="A11" s="857" t="s">
        <v>13852</v>
      </c>
      <c r="B11" s="1045" t="s">
        <v>605</v>
      </c>
      <c r="C11" s="715">
        <v>1</v>
      </c>
      <c r="D11" s="694" t="s">
        <v>606</v>
      </c>
      <c r="E11" s="18" t="s">
        <v>3908</v>
      </c>
      <c r="F11" s="929"/>
      <c r="G11" s="45" t="s">
        <v>48</v>
      </c>
      <c r="H11" s="13" t="s">
        <v>48</v>
      </c>
      <c r="I11" s="1142" t="s">
        <v>48</v>
      </c>
      <c r="J11" s="45" t="s">
        <v>48</v>
      </c>
      <c r="K11" s="13" t="s">
        <v>48</v>
      </c>
      <c r="L11" s="18">
        <v>1</v>
      </c>
      <c r="M11" s="18">
        <v>0</v>
      </c>
      <c r="N11" s="18" t="s">
        <v>13616</v>
      </c>
      <c r="O11" s="694">
        <v>1</v>
      </c>
      <c r="P11" s="18" t="s">
        <v>12670</v>
      </c>
      <c r="Q11" s="709" t="s">
        <v>40</v>
      </c>
      <c r="R11" s="710"/>
      <c r="S11" s="711" t="s">
        <v>40</v>
      </c>
      <c r="T11" s="712"/>
      <c r="U11" s="728" t="s">
        <v>40</v>
      </c>
      <c r="V11" s="729"/>
      <c r="W11" s="730" t="s">
        <v>40</v>
      </c>
      <c r="X11" s="731"/>
      <c r="Y11" s="695" t="s">
        <v>40</v>
      </c>
      <c r="Z11" s="695"/>
      <c r="AA11" s="733" t="s">
        <v>40</v>
      </c>
      <c r="AB11" s="734"/>
      <c r="AC11" s="736" t="s">
        <v>40</v>
      </c>
      <c r="AD11" s="725"/>
      <c r="AE11" s="706" t="s">
        <v>40</v>
      </c>
      <c r="AF11" s="715"/>
      <c r="AG11" s="735" t="s">
        <v>40</v>
      </c>
      <c r="AH11" s="707"/>
      <c r="AI11" s="708" t="s">
        <v>40</v>
      </c>
      <c r="AJ11" s="694"/>
      <c r="AK11" s="709" t="s">
        <v>40</v>
      </c>
      <c r="AL11" s="710"/>
      <c r="AM11" s="711" t="s">
        <v>40</v>
      </c>
      <c r="AN11" s="712"/>
    </row>
    <row r="12" spans="1:40" ht="12.75">
      <c r="A12" s="857" t="s">
        <v>13852</v>
      </c>
      <c r="B12" s="1143" t="s">
        <v>610</v>
      </c>
      <c r="C12" s="715">
        <v>2</v>
      </c>
      <c r="D12" s="694" t="s">
        <v>611</v>
      </c>
      <c r="E12" s="18" t="s">
        <v>3908</v>
      </c>
      <c r="F12" s="929"/>
      <c r="G12" s="45" t="s">
        <v>48</v>
      </c>
      <c r="H12" s="13" t="s">
        <v>48</v>
      </c>
      <c r="I12" s="1142" t="s">
        <v>48</v>
      </c>
      <c r="J12" s="45" t="s">
        <v>48</v>
      </c>
      <c r="K12" s="13" t="s">
        <v>48</v>
      </c>
      <c r="L12" s="18">
        <v>1</v>
      </c>
      <c r="M12" s="18">
        <v>0</v>
      </c>
      <c r="N12" s="18" t="s">
        <v>13616</v>
      </c>
      <c r="O12" s="694">
        <v>1</v>
      </c>
      <c r="P12" s="18" t="s">
        <v>12670</v>
      </c>
      <c r="Q12" s="709" t="s">
        <v>40</v>
      </c>
      <c r="R12" s="710"/>
      <c r="S12" s="711" t="s">
        <v>40</v>
      </c>
      <c r="T12" s="712"/>
      <c r="U12" s="728" t="s">
        <v>40</v>
      </c>
      <c r="V12" s="729"/>
      <c r="W12" s="730" t="s">
        <v>40</v>
      </c>
      <c r="X12" s="731"/>
      <c r="Y12" s="695" t="s">
        <v>40</v>
      </c>
      <c r="Z12" s="695"/>
      <c r="AA12" s="733" t="s">
        <v>40</v>
      </c>
      <c r="AB12" s="734"/>
      <c r="AC12" s="736" t="s">
        <v>40</v>
      </c>
      <c r="AD12" s="725"/>
      <c r="AE12" s="706" t="s">
        <v>40</v>
      </c>
      <c r="AF12" s="715"/>
      <c r="AG12" s="735" t="s">
        <v>40</v>
      </c>
      <c r="AH12" s="707"/>
      <c r="AI12" s="708" t="s">
        <v>40</v>
      </c>
      <c r="AJ12" s="694"/>
      <c r="AK12" s="709" t="s">
        <v>40</v>
      </c>
      <c r="AL12" s="710"/>
      <c r="AM12" s="711" t="s">
        <v>40</v>
      </c>
      <c r="AN12" s="712"/>
    </row>
    <row r="13" spans="1:40" ht="12.75">
      <c r="A13" s="857" t="s">
        <v>13852</v>
      </c>
      <c r="B13" s="1143" t="s">
        <v>615</v>
      </c>
      <c r="C13" s="715">
        <v>2</v>
      </c>
      <c r="D13" s="694" t="s">
        <v>616</v>
      </c>
      <c r="E13" s="18" t="s">
        <v>3908</v>
      </c>
      <c r="F13" s="929"/>
      <c r="G13" s="45" t="s">
        <v>48</v>
      </c>
      <c r="H13" s="13" t="s">
        <v>48</v>
      </c>
      <c r="I13" s="1142" t="s">
        <v>48</v>
      </c>
      <c r="J13" s="45" t="s">
        <v>48</v>
      </c>
      <c r="K13" s="13" t="s">
        <v>48</v>
      </c>
      <c r="L13" s="18">
        <v>1</v>
      </c>
      <c r="M13" s="18">
        <v>0</v>
      </c>
      <c r="N13" s="18" t="s">
        <v>13616</v>
      </c>
      <c r="O13" s="694">
        <v>1</v>
      </c>
      <c r="P13" s="18" t="s">
        <v>12670</v>
      </c>
      <c r="Q13" s="709" t="s">
        <v>40</v>
      </c>
      <c r="R13" s="710"/>
      <c r="S13" s="711" t="s">
        <v>40</v>
      </c>
      <c r="T13" s="712"/>
      <c r="U13" s="728" t="s">
        <v>40</v>
      </c>
      <c r="V13" s="729"/>
      <c r="W13" s="730" t="s">
        <v>40</v>
      </c>
      <c r="X13" s="731"/>
      <c r="Y13" s="695" t="s">
        <v>40</v>
      </c>
      <c r="Z13" s="695"/>
      <c r="AA13" s="733" t="s">
        <v>40</v>
      </c>
      <c r="AB13" s="734"/>
      <c r="AC13" s="736" t="s">
        <v>40</v>
      </c>
      <c r="AD13" s="725"/>
      <c r="AE13" s="706" t="s">
        <v>40</v>
      </c>
      <c r="AF13" s="715"/>
      <c r="AG13" s="735" t="s">
        <v>40</v>
      </c>
      <c r="AH13" s="707"/>
      <c r="AI13" s="708" t="s">
        <v>40</v>
      </c>
      <c r="AJ13" s="694"/>
      <c r="AK13" s="709" t="s">
        <v>40</v>
      </c>
      <c r="AL13" s="710"/>
      <c r="AM13" s="711" t="s">
        <v>40</v>
      </c>
      <c r="AN13" s="712"/>
    </row>
    <row r="14" spans="1:40" ht="12.75">
      <c r="A14" s="857" t="s">
        <v>13852</v>
      </c>
      <c r="B14" s="1036" t="s">
        <v>620</v>
      </c>
      <c r="C14" s="715">
        <v>2</v>
      </c>
      <c r="D14" s="694" t="s">
        <v>621</v>
      </c>
      <c r="E14" s="18" t="s">
        <v>3908</v>
      </c>
      <c r="F14" s="929"/>
      <c r="G14" s="45" t="s">
        <v>48</v>
      </c>
      <c r="H14" s="13" t="s">
        <v>48</v>
      </c>
      <c r="I14" s="1142" t="s">
        <v>48</v>
      </c>
      <c r="J14" s="45" t="s">
        <v>48</v>
      </c>
      <c r="K14" s="13" t="s">
        <v>48</v>
      </c>
      <c r="L14" s="18">
        <v>1</v>
      </c>
      <c r="M14" s="18">
        <v>0</v>
      </c>
      <c r="N14" s="18" t="s">
        <v>13616</v>
      </c>
      <c r="O14" s="694">
        <v>1</v>
      </c>
      <c r="P14" s="18" t="s">
        <v>12670</v>
      </c>
      <c r="Q14" s="709" t="s">
        <v>40</v>
      </c>
      <c r="R14" s="710"/>
      <c r="S14" s="711" t="s">
        <v>40</v>
      </c>
      <c r="T14" s="712"/>
      <c r="U14" s="728" t="s">
        <v>40</v>
      </c>
      <c r="V14" s="729"/>
      <c r="W14" s="730" t="s">
        <v>40</v>
      </c>
      <c r="X14" s="731"/>
      <c r="Y14" s="695" t="s">
        <v>40</v>
      </c>
      <c r="Z14" s="695"/>
      <c r="AA14" s="733" t="s">
        <v>40</v>
      </c>
      <c r="AB14" s="734"/>
      <c r="AC14" s="736" t="s">
        <v>40</v>
      </c>
      <c r="AD14" s="725"/>
      <c r="AE14" s="706" t="s">
        <v>40</v>
      </c>
      <c r="AF14" s="715"/>
      <c r="AG14" s="735" t="s">
        <v>40</v>
      </c>
      <c r="AH14" s="707"/>
      <c r="AI14" s="708" t="s">
        <v>40</v>
      </c>
      <c r="AJ14" s="694"/>
      <c r="AK14" s="709" t="s">
        <v>40</v>
      </c>
      <c r="AL14" s="710"/>
      <c r="AM14" s="711" t="s">
        <v>40</v>
      </c>
      <c r="AN14" s="712"/>
    </row>
    <row r="15" spans="1:40" ht="12.75">
      <c r="A15" s="857" t="s">
        <v>13852</v>
      </c>
      <c r="B15" s="1144" t="s">
        <v>625</v>
      </c>
      <c r="C15" s="715">
        <v>3</v>
      </c>
      <c r="D15" s="694" t="s">
        <v>626</v>
      </c>
      <c r="E15" s="18" t="s">
        <v>3908</v>
      </c>
      <c r="F15" s="929"/>
      <c r="G15" s="45" t="s">
        <v>48</v>
      </c>
      <c r="H15" s="13" t="s">
        <v>48</v>
      </c>
      <c r="I15" s="1142" t="s">
        <v>48</v>
      </c>
      <c r="J15" s="45" t="s">
        <v>48</v>
      </c>
      <c r="K15" s="13" t="s">
        <v>48</v>
      </c>
      <c r="L15" s="18">
        <v>1</v>
      </c>
      <c r="M15" s="18">
        <v>0</v>
      </c>
      <c r="N15" s="18" t="s">
        <v>13616</v>
      </c>
      <c r="O15" s="694">
        <v>1</v>
      </c>
      <c r="P15" s="18" t="s">
        <v>12670</v>
      </c>
      <c r="Q15" s="709" t="s">
        <v>40</v>
      </c>
      <c r="R15" s="710"/>
      <c r="S15" s="711" t="s">
        <v>40</v>
      </c>
      <c r="T15" s="712"/>
      <c r="U15" s="728" t="s">
        <v>40</v>
      </c>
      <c r="V15" s="729"/>
      <c r="W15" s="730" t="s">
        <v>40</v>
      </c>
      <c r="X15" s="731"/>
      <c r="Y15" s="695" t="s">
        <v>40</v>
      </c>
      <c r="Z15" s="695"/>
      <c r="AA15" s="733" t="s">
        <v>40</v>
      </c>
      <c r="AB15" s="734"/>
      <c r="AC15" s="736" t="s">
        <v>40</v>
      </c>
      <c r="AD15" s="725"/>
      <c r="AE15" s="706" t="s">
        <v>40</v>
      </c>
      <c r="AF15" s="715"/>
      <c r="AG15" s="735" t="s">
        <v>40</v>
      </c>
      <c r="AH15" s="707"/>
      <c r="AI15" s="708" t="s">
        <v>40</v>
      </c>
      <c r="AJ15" s="694"/>
      <c r="AK15" s="709" t="s">
        <v>40</v>
      </c>
      <c r="AL15" s="710"/>
      <c r="AM15" s="711" t="s">
        <v>40</v>
      </c>
      <c r="AN15" s="712"/>
    </row>
    <row r="16" spans="1:40" ht="12.75">
      <c r="A16" s="857" t="s">
        <v>13852</v>
      </c>
      <c r="B16" s="1144" t="s">
        <v>630</v>
      </c>
      <c r="C16" s="715">
        <v>3</v>
      </c>
      <c r="D16" s="694" t="s">
        <v>631</v>
      </c>
      <c r="E16" s="18" t="s">
        <v>3908</v>
      </c>
      <c r="F16" s="929"/>
      <c r="G16" s="45" t="s">
        <v>48</v>
      </c>
      <c r="H16" s="13" t="s">
        <v>48</v>
      </c>
      <c r="I16" s="1142" t="s">
        <v>48</v>
      </c>
      <c r="J16" s="45" t="s">
        <v>48</v>
      </c>
      <c r="K16" s="13" t="s">
        <v>48</v>
      </c>
      <c r="L16" s="18">
        <v>1</v>
      </c>
      <c r="M16" s="18">
        <v>0</v>
      </c>
      <c r="N16" s="18" t="s">
        <v>13616</v>
      </c>
      <c r="O16" s="694">
        <v>1</v>
      </c>
      <c r="P16" s="18" t="s">
        <v>12670</v>
      </c>
      <c r="Q16" s="709" t="s">
        <v>40</v>
      </c>
      <c r="R16" s="710"/>
      <c r="S16" s="711" t="s">
        <v>40</v>
      </c>
      <c r="T16" s="712"/>
      <c r="U16" s="728" t="s">
        <v>40</v>
      </c>
      <c r="V16" s="729"/>
      <c r="W16" s="730" t="s">
        <v>40</v>
      </c>
      <c r="X16" s="731"/>
      <c r="Y16" s="695" t="s">
        <v>40</v>
      </c>
      <c r="Z16" s="695"/>
      <c r="AA16" s="733" t="s">
        <v>40</v>
      </c>
      <c r="AB16" s="734"/>
      <c r="AC16" s="736" t="s">
        <v>40</v>
      </c>
      <c r="AD16" s="725"/>
      <c r="AE16" s="706" t="s">
        <v>40</v>
      </c>
      <c r="AF16" s="715"/>
      <c r="AG16" s="735" t="s">
        <v>40</v>
      </c>
      <c r="AH16" s="707"/>
      <c r="AI16" s="708" t="s">
        <v>40</v>
      </c>
      <c r="AJ16" s="694"/>
      <c r="AK16" s="709" t="s">
        <v>40</v>
      </c>
      <c r="AL16" s="710"/>
      <c r="AM16" s="711" t="s">
        <v>40</v>
      </c>
      <c r="AN16" s="712"/>
    </row>
    <row r="17" spans="1:40" ht="12.75">
      <c r="A17" s="857" t="s">
        <v>13852</v>
      </c>
      <c r="B17" s="1144" t="s">
        <v>635</v>
      </c>
      <c r="C17" s="715">
        <v>3</v>
      </c>
      <c r="D17" s="694" t="s">
        <v>636</v>
      </c>
      <c r="E17" s="18" t="s">
        <v>3908</v>
      </c>
      <c r="F17" s="929"/>
      <c r="G17" s="45" t="s">
        <v>48</v>
      </c>
      <c r="H17" s="13" t="s">
        <v>48</v>
      </c>
      <c r="I17" s="1142" t="s">
        <v>48</v>
      </c>
      <c r="J17" s="45" t="s">
        <v>48</v>
      </c>
      <c r="K17" s="13" t="s">
        <v>48</v>
      </c>
      <c r="L17" s="18">
        <v>1</v>
      </c>
      <c r="M17" s="18">
        <v>0</v>
      </c>
      <c r="N17" s="18" t="s">
        <v>13616</v>
      </c>
      <c r="O17" s="694">
        <v>1</v>
      </c>
      <c r="P17" s="18" t="s">
        <v>12670</v>
      </c>
      <c r="Q17" s="709" t="s">
        <v>40</v>
      </c>
      <c r="R17" s="710"/>
      <c r="S17" s="711" t="s">
        <v>40</v>
      </c>
      <c r="T17" s="712"/>
      <c r="U17" s="728" t="s">
        <v>40</v>
      </c>
      <c r="V17" s="729"/>
      <c r="W17" s="730" t="s">
        <v>40</v>
      </c>
      <c r="X17" s="731"/>
      <c r="Y17" s="695" t="s">
        <v>40</v>
      </c>
      <c r="Z17" s="695"/>
      <c r="AA17" s="733" t="s">
        <v>40</v>
      </c>
      <c r="AB17" s="734"/>
      <c r="AC17" s="736" t="s">
        <v>40</v>
      </c>
      <c r="AD17" s="725"/>
      <c r="AE17" s="706" t="s">
        <v>40</v>
      </c>
      <c r="AF17" s="715"/>
      <c r="AG17" s="735" t="s">
        <v>40</v>
      </c>
      <c r="AH17" s="707"/>
      <c r="AI17" s="708" t="s">
        <v>40</v>
      </c>
      <c r="AJ17" s="694"/>
      <c r="AK17" s="709" t="s">
        <v>40</v>
      </c>
      <c r="AL17" s="710"/>
      <c r="AM17" s="711" t="s">
        <v>40</v>
      </c>
      <c r="AN17" s="712"/>
    </row>
    <row r="18" spans="1:40" ht="12.75">
      <c r="A18" s="686"/>
      <c r="B18" s="727"/>
      <c r="C18" s="727"/>
      <c r="D18" s="727"/>
      <c r="E18" s="727"/>
      <c r="F18" s="726"/>
      <c r="G18" s="22"/>
      <c r="H18" s="21"/>
      <c r="I18" s="24"/>
      <c r="J18" s="22"/>
      <c r="K18" s="21"/>
      <c r="L18" s="727"/>
      <c r="M18" s="727"/>
      <c r="N18" s="727"/>
      <c r="O18" s="727"/>
      <c r="P18" s="727"/>
      <c r="Q18" s="727"/>
      <c r="R18" s="727"/>
      <c r="S18" s="727"/>
      <c r="T18" s="727"/>
      <c r="U18" s="897"/>
      <c r="V18" s="898"/>
      <c r="W18" s="898"/>
      <c r="X18" s="897"/>
      <c r="Y18" s="839"/>
      <c r="Z18" s="839"/>
      <c r="AA18" s="1465"/>
      <c r="AB18" s="1395"/>
      <c r="AC18" s="1395"/>
      <c r="AD18" s="1395"/>
      <c r="AE18" s="1395"/>
      <c r="AF18" s="1395"/>
      <c r="AG18" s="1395"/>
      <c r="AH18" s="1395"/>
      <c r="AI18" s="1395"/>
      <c r="AJ18" s="1395"/>
      <c r="AK18" s="1395"/>
      <c r="AL18" s="1395"/>
      <c r="AM18" s="1395"/>
      <c r="AN18" s="1466"/>
    </row>
    <row r="19" spans="1:40" ht="12.75">
      <c r="A19" s="831" t="s">
        <v>3241</v>
      </c>
      <c r="B19" s="1035" t="s">
        <v>640</v>
      </c>
      <c r="C19" s="715">
        <v>1</v>
      </c>
      <c r="D19" s="694" t="s">
        <v>641</v>
      </c>
      <c r="E19" s="694"/>
      <c r="F19" s="929"/>
      <c r="G19" s="45">
        <v>0</v>
      </c>
      <c r="H19" s="13">
        <v>1</v>
      </c>
      <c r="I19" s="1142">
        <v>1</v>
      </c>
      <c r="J19" s="45">
        <f t="shared" ref="J19:J21" si="0">G19*I19</f>
        <v>0</v>
      </c>
      <c r="K19" s="13">
        <f t="shared" ref="K19:K21" si="1">H19*I19</f>
        <v>1</v>
      </c>
      <c r="L19" s="694">
        <v>2</v>
      </c>
      <c r="M19" s="694">
        <v>5</v>
      </c>
      <c r="N19" s="694" t="s">
        <v>13616</v>
      </c>
      <c r="O19" s="694">
        <v>4</v>
      </c>
      <c r="P19" s="18" t="s">
        <v>12670</v>
      </c>
      <c r="Q19" s="709" t="s">
        <v>40</v>
      </c>
      <c r="R19" s="710"/>
      <c r="S19" s="711" t="s">
        <v>40</v>
      </c>
      <c r="T19" s="712"/>
      <c r="U19" s="728" t="s">
        <v>40</v>
      </c>
      <c r="V19" s="729"/>
      <c r="W19" s="730" t="s">
        <v>40</v>
      </c>
      <c r="X19" s="731"/>
      <c r="Y19" s="695" t="s">
        <v>40</v>
      </c>
      <c r="Z19" s="695"/>
      <c r="AA19" s="733" t="s">
        <v>40</v>
      </c>
      <c r="AB19" s="734"/>
      <c r="AC19" s="736" t="s">
        <v>40</v>
      </c>
      <c r="AD19" s="725"/>
      <c r="AE19" s="706" t="s">
        <v>40</v>
      </c>
      <c r="AF19" s="715"/>
      <c r="AG19" s="735" t="s">
        <v>40</v>
      </c>
      <c r="AH19" s="707"/>
      <c r="AI19" s="708" t="s">
        <v>40</v>
      </c>
      <c r="AJ19" s="694"/>
      <c r="AK19" s="709" t="s">
        <v>40</v>
      </c>
      <c r="AL19" s="710"/>
      <c r="AM19" s="711" t="s">
        <v>40</v>
      </c>
      <c r="AN19" s="712"/>
    </row>
    <row r="20" spans="1:40" ht="12.75">
      <c r="A20" s="857" t="s">
        <v>3243</v>
      </c>
      <c r="B20" s="1020" t="s">
        <v>650</v>
      </c>
      <c r="C20" s="715">
        <v>1</v>
      </c>
      <c r="D20" s="694" t="s">
        <v>651</v>
      </c>
      <c r="E20" s="694"/>
      <c r="F20" s="929"/>
      <c r="G20" s="45">
        <v>0</v>
      </c>
      <c r="H20" s="13">
        <v>1</v>
      </c>
      <c r="I20" s="1142">
        <v>1</v>
      </c>
      <c r="J20" s="45">
        <f t="shared" si="0"/>
        <v>0</v>
      </c>
      <c r="K20" s="13">
        <f t="shared" si="1"/>
        <v>1</v>
      </c>
      <c r="L20" s="694">
        <v>2</v>
      </c>
      <c r="M20" s="694">
        <v>5</v>
      </c>
      <c r="N20" s="694" t="s">
        <v>13616</v>
      </c>
      <c r="O20" s="694">
        <v>4</v>
      </c>
      <c r="P20" s="18" t="s">
        <v>12670</v>
      </c>
      <c r="Q20" s="709" t="s">
        <v>40</v>
      </c>
      <c r="R20" s="710"/>
      <c r="S20" s="711" t="s">
        <v>40</v>
      </c>
      <c r="T20" s="712"/>
      <c r="U20" s="728" t="s">
        <v>40</v>
      </c>
      <c r="V20" s="729"/>
      <c r="W20" s="730" t="s">
        <v>40</v>
      </c>
      <c r="X20" s="731"/>
      <c r="Y20" s="695" t="s">
        <v>40</v>
      </c>
      <c r="Z20" s="695"/>
      <c r="AA20" s="733" t="s">
        <v>40</v>
      </c>
      <c r="AB20" s="734"/>
      <c r="AC20" s="736" t="s">
        <v>40</v>
      </c>
      <c r="AD20" s="725"/>
      <c r="AE20" s="706" t="s">
        <v>40</v>
      </c>
      <c r="AF20" s="715"/>
      <c r="AG20" s="735" t="s">
        <v>40</v>
      </c>
      <c r="AH20" s="707"/>
      <c r="AI20" s="708" t="s">
        <v>40</v>
      </c>
      <c r="AJ20" s="694"/>
      <c r="AK20" s="709" t="s">
        <v>40</v>
      </c>
      <c r="AL20" s="710"/>
      <c r="AM20" s="711" t="s">
        <v>40</v>
      </c>
      <c r="AN20" s="712"/>
    </row>
    <row r="21" spans="1:40" ht="12.75">
      <c r="A21" s="857" t="s">
        <v>3245</v>
      </c>
      <c r="B21" s="1143" t="s">
        <v>645</v>
      </c>
      <c r="C21" s="715">
        <v>2</v>
      </c>
      <c r="D21" s="694" t="s">
        <v>646</v>
      </c>
      <c r="E21" s="694"/>
      <c r="F21" s="929"/>
      <c r="G21" s="45">
        <v>0</v>
      </c>
      <c r="H21" s="13">
        <v>2</v>
      </c>
      <c r="I21" s="1142">
        <v>1</v>
      </c>
      <c r="J21" s="45">
        <f t="shared" si="0"/>
        <v>0</v>
      </c>
      <c r="K21" s="13">
        <f t="shared" si="1"/>
        <v>2</v>
      </c>
      <c r="L21" s="694">
        <v>2</v>
      </c>
      <c r="M21" s="694">
        <v>5</v>
      </c>
      <c r="N21" s="694" t="s">
        <v>13616</v>
      </c>
      <c r="O21" s="694">
        <v>8</v>
      </c>
      <c r="P21" s="18" t="s">
        <v>12670</v>
      </c>
      <c r="Q21" s="709" t="s">
        <v>40</v>
      </c>
      <c r="R21" s="710"/>
      <c r="S21" s="711" t="s">
        <v>40</v>
      </c>
      <c r="T21" s="712"/>
      <c r="U21" s="728" t="s">
        <v>40</v>
      </c>
      <c r="V21" s="729"/>
      <c r="W21" s="730" t="s">
        <v>40</v>
      </c>
      <c r="X21" s="731"/>
      <c r="Y21" s="695" t="s">
        <v>40</v>
      </c>
      <c r="Z21" s="695"/>
      <c r="AA21" s="733" t="s">
        <v>40</v>
      </c>
      <c r="AB21" s="734"/>
      <c r="AC21" s="736" t="s">
        <v>40</v>
      </c>
      <c r="AD21" s="725"/>
      <c r="AE21" s="706" t="s">
        <v>40</v>
      </c>
      <c r="AF21" s="715"/>
      <c r="AG21" s="735" t="s">
        <v>40</v>
      </c>
      <c r="AH21" s="707"/>
      <c r="AI21" s="708" t="s">
        <v>40</v>
      </c>
      <c r="AJ21" s="694"/>
      <c r="AK21" s="709" t="s">
        <v>40</v>
      </c>
      <c r="AL21" s="710"/>
      <c r="AM21" s="711" t="s">
        <v>40</v>
      </c>
      <c r="AN21" s="712"/>
    </row>
    <row r="22" spans="1:40" ht="12.75">
      <c r="A22" s="1145" t="s">
        <v>3210</v>
      </c>
      <c r="B22" s="1146" t="s">
        <v>655</v>
      </c>
      <c r="C22" s="715">
        <v>2</v>
      </c>
      <c r="D22" s="694" t="s">
        <v>656</v>
      </c>
      <c r="E22" s="694"/>
      <c r="F22" s="929"/>
      <c r="G22" s="45" t="s">
        <v>48</v>
      </c>
      <c r="H22" s="13" t="s">
        <v>48</v>
      </c>
      <c r="I22" s="1142" t="s">
        <v>48</v>
      </c>
      <c r="J22" s="45" t="s">
        <v>48</v>
      </c>
      <c r="K22" s="13" t="s">
        <v>48</v>
      </c>
      <c r="L22" s="694">
        <v>2</v>
      </c>
      <c r="M22" s="694">
        <v>5</v>
      </c>
      <c r="N22" s="694" t="s">
        <v>1825</v>
      </c>
      <c r="O22" s="694">
        <v>5</v>
      </c>
      <c r="P22" s="18" t="s">
        <v>12670</v>
      </c>
      <c r="Q22" s="709" t="s">
        <v>40</v>
      </c>
      <c r="R22" s="710"/>
      <c r="S22" s="711" t="s">
        <v>40</v>
      </c>
      <c r="T22" s="712"/>
      <c r="U22" s="728" t="s">
        <v>40</v>
      </c>
      <c r="V22" s="729"/>
      <c r="W22" s="730" t="s">
        <v>40</v>
      </c>
      <c r="X22" s="731"/>
      <c r="Y22" s="695" t="s">
        <v>40</v>
      </c>
      <c r="Z22" s="695"/>
      <c r="AA22" s="733" t="s">
        <v>40</v>
      </c>
      <c r="AB22" s="734"/>
      <c r="AC22" s="736" t="s">
        <v>40</v>
      </c>
      <c r="AD22" s="725"/>
      <c r="AE22" s="706" t="s">
        <v>40</v>
      </c>
      <c r="AF22" s="715"/>
      <c r="AG22" s="735" t="s">
        <v>40</v>
      </c>
      <c r="AH22" s="707"/>
      <c r="AI22" s="708" t="s">
        <v>40</v>
      </c>
      <c r="AJ22" s="694"/>
      <c r="AK22" s="709" t="s">
        <v>40</v>
      </c>
      <c r="AL22" s="710"/>
      <c r="AM22" s="711" t="s">
        <v>40</v>
      </c>
      <c r="AN22" s="712"/>
    </row>
    <row r="23" spans="1:40" ht="12.75">
      <c r="A23" s="686"/>
      <c r="B23" s="727"/>
      <c r="C23" s="727"/>
      <c r="D23" s="727"/>
      <c r="E23" s="727"/>
      <c r="F23" s="726"/>
      <c r="G23" s="22"/>
      <c r="H23" s="21"/>
      <c r="I23" s="24"/>
      <c r="J23" s="22"/>
      <c r="K23" s="21"/>
      <c r="L23" s="727"/>
      <c r="M23" s="727"/>
      <c r="N23" s="727"/>
      <c r="O23" s="727"/>
      <c r="P23" s="726"/>
      <c r="Q23" s="726"/>
      <c r="R23" s="727"/>
      <c r="S23" s="726"/>
      <c r="T23" s="727"/>
      <c r="U23" s="1021"/>
      <c r="V23" s="1022"/>
      <c r="W23" s="1023"/>
      <c r="X23" s="897"/>
      <c r="Y23" s="839"/>
      <c r="Z23" s="839"/>
      <c r="AA23" s="726"/>
      <c r="AB23" s="727"/>
      <c r="AC23" s="726"/>
      <c r="AD23" s="727"/>
      <c r="AE23" s="726"/>
      <c r="AF23" s="727"/>
      <c r="AG23" s="726"/>
      <c r="AH23" s="727"/>
      <c r="AI23" s="726"/>
      <c r="AJ23" s="727"/>
      <c r="AK23" s="726"/>
      <c r="AL23" s="727"/>
      <c r="AM23" s="726"/>
      <c r="AN23" s="727"/>
    </row>
    <row r="24" spans="1:40" ht="12.75">
      <c r="A24" s="899" t="s">
        <v>3251</v>
      </c>
      <c r="B24" s="1092" t="s">
        <v>683</v>
      </c>
      <c r="C24" s="715">
        <v>2</v>
      </c>
      <c r="D24" s="694" t="s">
        <v>684</v>
      </c>
      <c r="E24" s="694" t="s">
        <v>4249</v>
      </c>
      <c r="F24" s="929"/>
      <c r="G24" s="45" t="s">
        <v>48</v>
      </c>
      <c r="H24" s="13" t="s">
        <v>48</v>
      </c>
      <c r="I24" s="1142" t="s">
        <v>48</v>
      </c>
      <c r="J24" s="45" t="s">
        <v>48</v>
      </c>
      <c r="K24" s="13" t="s">
        <v>48</v>
      </c>
      <c r="L24" s="694">
        <v>1</v>
      </c>
      <c r="M24" s="694">
        <v>10</v>
      </c>
      <c r="N24" s="694">
        <v>0.1</v>
      </c>
      <c r="O24" s="694">
        <v>0</v>
      </c>
      <c r="P24" s="18" t="s">
        <v>12670</v>
      </c>
      <c r="Q24" s="709" t="s">
        <v>40</v>
      </c>
      <c r="R24" s="710"/>
      <c r="S24" s="711" t="s">
        <v>40</v>
      </c>
      <c r="T24" s="712"/>
      <c r="U24" s="728" t="s">
        <v>40</v>
      </c>
      <c r="V24" s="729"/>
      <c r="W24" s="730" t="s">
        <v>40</v>
      </c>
      <c r="X24" s="731"/>
      <c r="Y24" s="695" t="s">
        <v>40</v>
      </c>
      <c r="Z24" s="695"/>
      <c r="AA24" s="733" t="s">
        <v>40</v>
      </c>
      <c r="AB24" s="734"/>
      <c r="AC24" s="736" t="s">
        <v>40</v>
      </c>
      <c r="AD24" s="725"/>
      <c r="AE24" s="706" t="s">
        <v>40</v>
      </c>
      <c r="AF24" s="715"/>
      <c r="AG24" s="735" t="s">
        <v>40</v>
      </c>
      <c r="AH24" s="707"/>
      <c r="AI24" s="708" t="s">
        <v>40</v>
      </c>
      <c r="AJ24" s="694"/>
      <c r="AK24" s="709" t="s">
        <v>40</v>
      </c>
      <c r="AL24" s="710"/>
      <c r="AM24" s="711" t="s">
        <v>40</v>
      </c>
      <c r="AN24" s="712"/>
    </row>
    <row r="25" spans="1:40" ht="12.75">
      <c r="A25" s="899" t="s">
        <v>3251</v>
      </c>
      <c r="B25" s="1092" t="s">
        <v>688</v>
      </c>
      <c r="C25" s="715">
        <v>2</v>
      </c>
      <c r="D25" s="694" t="s">
        <v>689</v>
      </c>
      <c r="E25" s="694" t="s">
        <v>4249</v>
      </c>
      <c r="F25" s="929"/>
      <c r="G25" s="45">
        <v>0</v>
      </c>
      <c r="H25" s="13">
        <v>2</v>
      </c>
      <c r="I25" s="1142">
        <v>1</v>
      </c>
      <c r="J25" s="45">
        <f>G25*I25</f>
        <v>0</v>
      </c>
      <c r="K25" s="13">
        <f>H25*I25</f>
        <v>2</v>
      </c>
      <c r="L25" s="694">
        <v>1</v>
      </c>
      <c r="M25" s="694">
        <v>10</v>
      </c>
      <c r="N25" s="694" t="s">
        <v>13616</v>
      </c>
      <c r="O25" s="694">
        <v>0</v>
      </c>
      <c r="P25" s="18" t="s">
        <v>12670</v>
      </c>
      <c r="Q25" s="709" t="s">
        <v>40</v>
      </c>
      <c r="R25" s="710"/>
      <c r="S25" s="711" t="s">
        <v>40</v>
      </c>
      <c r="T25" s="712"/>
      <c r="U25" s="728" t="s">
        <v>40</v>
      </c>
      <c r="V25" s="729"/>
      <c r="W25" s="730" t="s">
        <v>40</v>
      </c>
      <c r="X25" s="731"/>
      <c r="Y25" s="695" t="s">
        <v>40</v>
      </c>
      <c r="Z25" s="695"/>
      <c r="AA25" s="733" t="s">
        <v>40</v>
      </c>
      <c r="AB25" s="734"/>
      <c r="AC25" s="736" t="s">
        <v>40</v>
      </c>
      <c r="AD25" s="725"/>
      <c r="AE25" s="706" t="s">
        <v>40</v>
      </c>
      <c r="AF25" s="715"/>
      <c r="AG25" s="735" t="s">
        <v>40</v>
      </c>
      <c r="AH25" s="707"/>
      <c r="AI25" s="708" t="s">
        <v>40</v>
      </c>
      <c r="AJ25" s="694"/>
      <c r="AK25" s="709" t="s">
        <v>40</v>
      </c>
      <c r="AL25" s="710"/>
      <c r="AM25" s="711" t="s">
        <v>40</v>
      </c>
      <c r="AN25" s="712"/>
    </row>
    <row r="26" spans="1:40" ht="12.75">
      <c r="A26" s="899" t="s">
        <v>3251</v>
      </c>
      <c r="B26" s="1147" t="s">
        <v>693</v>
      </c>
      <c r="C26" s="715">
        <v>3</v>
      </c>
      <c r="D26" s="694" t="s">
        <v>694</v>
      </c>
      <c r="E26" s="694" t="s">
        <v>4249</v>
      </c>
      <c r="F26" s="929"/>
      <c r="G26" s="45" t="s">
        <v>48</v>
      </c>
      <c r="H26" s="13" t="s">
        <v>48</v>
      </c>
      <c r="I26" s="1142" t="s">
        <v>48</v>
      </c>
      <c r="J26" s="45" t="s">
        <v>48</v>
      </c>
      <c r="K26" s="13" t="s">
        <v>48</v>
      </c>
      <c r="L26" s="694">
        <v>1</v>
      </c>
      <c r="M26" s="694">
        <v>10</v>
      </c>
      <c r="N26" s="694" t="s">
        <v>13616</v>
      </c>
      <c r="O26" s="694">
        <v>0</v>
      </c>
      <c r="P26" s="18" t="s">
        <v>12670</v>
      </c>
      <c r="Q26" s="709" t="s">
        <v>40</v>
      </c>
      <c r="R26" s="710"/>
      <c r="S26" s="711" t="s">
        <v>40</v>
      </c>
      <c r="T26" s="712"/>
      <c r="U26" s="728" t="s">
        <v>40</v>
      </c>
      <c r="V26" s="729"/>
      <c r="W26" s="730" t="s">
        <v>40</v>
      </c>
      <c r="X26" s="731"/>
      <c r="Y26" s="695" t="s">
        <v>40</v>
      </c>
      <c r="Z26" s="695"/>
      <c r="AA26" s="733" t="s">
        <v>40</v>
      </c>
      <c r="AB26" s="734"/>
      <c r="AC26" s="736" t="s">
        <v>40</v>
      </c>
      <c r="AD26" s="725"/>
      <c r="AE26" s="706" t="s">
        <v>40</v>
      </c>
      <c r="AF26" s="715"/>
      <c r="AG26" s="735" t="s">
        <v>40</v>
      </c>
      <c r="AH26" s="707"/>
      <c r="AI26" s="708" t="s">
        <v>40</v>
      </c>
      <c r="AJ26" s="694"/>
      <c r="AK26" s="709" t="s">
        <v>40</v>
      </c>
      <c r="AL26" s="710"/>
      <c r="AM26" s="711" t="s">
        <v>40</v>
      </c>
      <c r="AN26" s="712"/>
    </row>
    <row r="27" spans="1:40" ht="12.75">
      <c r="A27" s="686"/>
      <c r="B27" s="727"/>
      <c r="C27" s="727"/>
      <c r="D27" s="727"/>
      <c r="E27" s="727"/>
      <c r="F27" s="726"/>
      <c r="G27" s="22"/>
      <c r="H27" s="21"/>
      <c r="I27" s="24"/>
      <c r="J27" s="22"/>
      <c r="K27" s="21"/>
      <c r="L27" s="727"/>
      <c r="M27" s="727"/>
      <c r="N27" s="727"/>
      <c r="O27" s="727"/>
      <c r="P27" s="726"/>
      <c r="Q27" s="726"/>
      <c r="R27" s="727"/>
      <c r="S27" s="726"/>
      <c r="T27" s="727"/>
      <c r="U27" s="1021"/>
      <c r="V27" s="1022"/>
      <c r="W27" s="1023"/>
      <c r="X27" s="897"/>
      <c r="Y27" s="839"/>
      <c r="Z27" s="839"/>
      <c r="AA27" s="726"/>
      <c r="AB27" s="727"/>
      <c r="AC27" s="726"/>
      <c r="AD27" s="727"/>
      <c r="AE27" s="726"/>
      <c r="AF27" s="727"/>
      <c r="AG27" s="726"/>
      <c r="AH27" s="727"/>
      <c r="AI27" s="726"/>
      <c r="AJ27" s="727"/>
      <c r="AK27" s="726"/>
      <c r="AL27" s="727"/>
      <c r="AM27" s="726"/>
      <c r="AN27" s="727"/>
    </row>
    <row r="28" spans="1:40" ht="12.75">
      <c r="A28" s="686"/>
      <c r="B28" s="727"/>
      <c r="C28" s="727"/>
      <c r="D28" s="727"/>
      <c r="E28" s="727" t="s">
        <v>40</v>
      </c>
      <c r="F28" s="726"/>
      <c r="G28" s="22"/>
      <c r="H28" s="21"/>
      <c r="I28" s="24"/>
      <c r="J28" s="22"/>
      <c r="K28" s="21"/>
      <c r="L28" s="727"/>
      <c r="M28" s="727"/>
      <c r="N28" s="727"/>
      <c r="O28" s="727"/>
      <c r="P28" s="727"/>
      <c r="Q28" s="727"/>
      <c r="R28" s="727"/>
      <c r="S28" s="727"/>
      <c r="T28" s="727"/>
      <c r="U28" s="897"/>
      <c r="V28" s="898"/>
      <c r="W28" s="898"/>
      <c r="X28" s="897"/>
      <c r="Y28" s="839"/>
      <c r="Z28" s="839"/>
      <c r="AA28" s="1465"/>
      <c r="AB28" s="1395"/>
      <c r="AC28" s="1395"/>
      <c r="AD28" s="1395"/>
      <c r="AE28" s="1395"/>
      <c r="AF28" s="1395"/>
      <c r="AG28" s="1395"/>
      <c r="AH28" s="1395"/>
      <c r="AI28" s="1395"/>
      <c r="AJ28" s="1395"/>
      <c r="AK28" s="1395"/>
      <c r="AL28" s="1395"/>
      <c r="AM28" s="1395"/>
      <c r="AN28" s="1466"/>
    </row>
    <row r="29" spans="1:40" ht="12.75">
      <c r="A29" s="831" t="s">
        <v>3247</v>
      </c>
      <c r="B29" s="1020" t="s">
        <v>660</v>
      </c>
      <c r="C29" s="715">
        <v>1</v>
      </c>
      <c r="D29" s="694" t="s">
        <v>661</v>
      </c>
      <c r="E29" s="694" t="s">
        <v>523</v>
      </c>
      <c r="F29" s="929"/>
      <c r="G29" s="45" t="s">
        <v>48</v>
      </c>
      <c r="H29" s="13" t="s">
        <v>48</v>
      </c>
      <c r="I29" s="1142" t="s">
        <v>48</v>
      </c>
      <c r="J29" s="45" t="s">
        <v>48</v>
      </c>
      <c r="K29" s="13" t="s">
        <v>48</v>
      </c>
      <c r="L29" s="694">
        <v>2</v>
      </c>
      <c r="M29" s="694">
        <v>7</v>
      </c>
      <c r="N29" s="694" t="s">
        <v>13616</v>
      </c>
      <c r="O29" s="694">
        <v>5</v>
      </c>
      <c r="P29" s="18" t="s">
        <v>12670</v>
      </c>
      <c r="Q29" s="709" t="s">
        <v>40</v>
      </c>
      <c r="R29" s="710"/>
      <c r="S29" s="711" t="s">
        <v>40</v>
      </c>
      <c r="T29" s="712"/>
      <c r="U29" s="728" t="s">
        <v>40</v>
      </c>
      <c r="V29" s="729"/>
      <c r="W29" s="730" t="s">
        <v>40</v>
      </c>
      <c r="X29" s="731"/>
      <c r="Y29" s="695" t="s">
        <v>40</v>
      </c>
      <c r="Z29" s="695"/>
      <c r="AA29" s="733" t="s">
        <v>40</v>
      </c>
      <c r="AB29" s="734"/>
      <c r="AC29" s="736" t="s">
        <v>40</v>
      </c>
      <c r="AD29" s="725"/>
      <c r="AE29" s="706" t="s">
        <v>40</v>
      </c>
      <c r="AF29" s="715"/>
      <c r="AG29" s="735" t="s">
        <v>40</v>
      </c>
      <c r="AH29" s="707"/>
      <c r="AI29" s="708" t="s">
        <v>40</v>
      </c>
      <c r="AJ29" s="694"/>
      <c r="AK29" s="709" t="s">
        <v>40</v>
      </c>
      <c r="AL29" s="710"/>
      <c r="AM29" s="711" t="s">
        <v>40</v>
      </c>
      <c r="AN29" s="712"/>
    </row>
    <row r="30" spans="1:40" ht="12.75">
      <c r="A30" s="857" t="s">
        <v>3249</v>
      </c>
      <c r="B30" s="1148" t="s">
        <v>665</v>
      </c>
      <c r="C30" s="715">
        <v>3</v>
      </c>
      <c r="D30" s="694" t="s">
        <v>666</v>
      </c>
      <c r="E30" s="694" t="s">
        <v>523</v>
      </c>
      <c r="F30" s="929"/>
      <c r="G30" s="45" t="s">
        <v>48</v>
      </c>
      <c r="H30" s="13" t="s">
        <v>48</v>
      </c>
      <c r="I30" s="1142" t="s">
        <v>48</v>
      </c>
      <c r="J30" s="45" t="s">
        <v>48</v>
      </c>
      <c r="K30" s="13" t="s">
        <v>48</v>
      </c>
      <c r="L30" s="694">
        <v>2</v>
      </c>
      <c r="M30" s="694">
        <v>10</v>
      </c>
      <c r="N30" s="694" t="s">
        <v>1825</v>
      </c>
      <c r="O30" s="694">
        <v>5</v>
      </c>
      <c r="P30" s="18" t="s">
        <v>12670</v>
      </c>
      <c r="Q30" s="709" t="s">
        <v>40</v>
      </c>
      <c r="R30" s="710"/>
      <c r="S30" s="711" t="s">
        <v>40</v>
      </c>
      <c r="T30" s="712"/>
      <c r="U30" s="728" t="s">
        <v>40</v>
      </c>
      <c r="V30" s="729"/>
      <c r="W30" s="730" t="s">
        <v>40</v>
      </c>
      <c r="X30" s="731"/>
      <c r="Y30" s="695" t="s">
        <v>40</v>
      </c>
      <c r="Z30" s="695"/>
      <c r="AA30" s="733" t="s">
        <v>40</v>
      </c>
      <c r="AB30" s="734"/>
      <c r="AC30" s="736" t="s">
        <v>40</v>
      </c>
      <c r="AD30" s="725"/>
      <c r="AE30" s="706" t="s">
        <v>40</v>
      </c>
      <c r="AF30" s="715"/>
      <c r="AG30" s="735" t="s">
        <v>40</v>
      </c>
      <c r="AH30" s="707"/>
      <c r="AI30" s="708" t="s">
        <v>40</v>
      </c>
      <c r="AJ30" s="694"/>
      <c r="AK30" s="709" t="s">
        <v>40</v>
      </c>
      <c r="AL30" s="710"/>
      <c r="AM30" s="711" t="s">
        <v>40</v>
      </c>
      <c r="AN30" s="712"/>
    </row>
    <row r="31" spans="1:40" ht="12.75">
      <c r="A31" s="1145" t="s">
        <v>12732</v>
      </c>
      <c r="B31" s="1148" t="s">
        <v>670</v>
      </c>
      <c r="C31" s="715">
        <v>3</v>
      </c>
      <c r="D31" s="694" t="s">
        <v>671</v>
      </c>
      <c r="E31" s="694" t="s">
        <v>523</v>
      </c>
      <c r="F31" s="929"/>
      <c r="G31" s="45">
        <v>1.5</v>
      </c>
      <c r="H31" s="13">
        <v>2</v>
      </c>
      <c r="I31" s="1142">
        <v>2</v>
      </c>
      <c r="J31" s="45">
        <f>G31*I31</f>
        <v>3</v>
      </c>
      <c r="K31" s="13">
        <f>H31*I31</f>
        <v>4</v>
      </c>
      <c r="L31" s="694">
        <v>2</v>
      </c>
      <c r="M31" s="694">
        <v>10</v>
      </c>
      <c r="N31" s="694" t="s">
        <v>1825</v>
      </c>
      <c r="O31" s="694">
        <v>5</v>
      </c>
      <c r="P31" s="18" t="s">
        <v>12670</v>
      </c>
      <c r="Q31" s="709" t="s">
        <v>40</v>
      </c>
      <c r="R31" s="710"/>
      <c r="S31" s="711" t="s">
        <v>40</v>
      </c>
      <c r="T31" s="712"/>
      <c r="U31" s="728" t="s">
        <v>40</v>
      </c>
      <c r="V31" s="729"/>
      <c r="W31" s="730" t="s">
        <v>40</v>
      </c>
      <c r="X31" s="731"/>
      <c r="Y31" s="695" t="s">
        <v>40</v>
      </c>
      <c r="Z31" s="695"/>
      <c r="AA31" s="733" t="s">
        <v>40</v>
      </c>
      <c r="AB31" s="734"/>
      <c r="AC31" s="736" t="s">
        <v>40</v>
      </c>
      <c r="AD31" s="725"/>
      <c r="AE31" s="706" t="s">
        <v>40</v>
      </c>
      <c r="AF31" s="715"/>
      <c r="AG31" s="735" t="s">
        <v>40</v>
      </c>
      <c r="AH31" s="707"/>
      <c r="AI31" s="708" t="s">
        <v>40</v>
      </c>
      <c r="AJ31" s="694"/>
      <c r="AK31" s="709" t="s">
        <v>40</v>
      </c>
      <c r="AL31" s="710"/>
      <c r="AM31" s="711" t="s">
        <v>40</v>
      </c>
      <c r="AN31" s="712"/>
    </row>
    <row r="32" spans="1:40" ht="12.75">
      <c r="A32" s="686"/>
      <c r="B32" s="727"/>
      <c r="C32" s="727"/>
      <c r="D32" s="727"/>
      <c r="E32" s="727"/>
      <c r="F32" s="726"/>
      <c r="G32" s="22"/>
      <c r="H32" s="21"/>
      <c r="I32" s="24"/>
      <c r="J32" s="22"/>
      <c r="K32" s="21"/>
      <c r="L32" s="727" t="s">
        <v>40</v>
      </c>
      <c r="M32" s="727"/>
      <c r="N32" s="727"/>
      <c r="O32" s="727"/>
      <c r="P32" s="727"/>
      <c r="Q32" s="727"/>
      <c r="R32" s="727"/>
      <c r="S32" s="727"/>
      <c r="T32" s="727"/>
      <c r="U32" s="897"/>
      <c r="V32" s="898"/>
      <c r="W32" s="898"/>
      <c r="X32" s="897"/>
      <c r="Y32" s="839"/>
      <c r="Z32" s="839"/>
      <c r="AA32" s="1465"/>
      <c r="AB32" s="1395"/>
      <c r="AC32" s="1395"/>
      <c r="AD32" s="1395"/>
      <c r="AE32" s="1395"/>
      <c r="AF32" s="1395"/>
      <c r="AG32" s="1395"/>
      <c r="AH32" s="1395"/>
      <c r="AI32" s="1395"/>
      <c r="AJ32" s="1395"/>
      <c r="AK32" s="1395"/>
      <c r="AL32" s="1395"/>
      <c r="AM32" s="1395"/>
      <c r="AN32" s="1466"/>
    </row>
    <row r="33" spans="1:40" ht="12.75">
      <c r="A33" s="908" t="s">
        <v>13853</v>
      </c>
      <c r="B33" s="1149" t="s">
        <v>13854</v>
      </c>
      <c r="C33" s="168">
        <v>0</v>
      </c>
      <c r="D33" s="5" t="s">
        <v>13855</v>
      </c>
      <c r="E33" s="34"/>
      <c r="F33" s="34"/>
      <c r="G33" s="45" t="s">
        <v>48</v>
      </c>
      <c r="H33" s="13" t="s">
        <v>48</v>
      </c>
      <c r="I33" s="1142" t="s">
        <v>48</v>
      </c>
      <c r="J33" s="45" t="s">
        <v>48</v>
      </c>
      <c r="K33" s="13" t="s">
        <v>48</v>
      </c>
      <c r="L33" s="694">
        <v>1</v>
      </c>
      <c r="M33" s="694">
        <v>5</v>
      </c>
      <c r="N33" s="694">
        <v>0</v>
      </c>
      <c r="O33" s="694">
        <v>2</v>
      </c>
      <c r="P33" s="18" t="s">
        <v>40</v>
      </c>
      <c r="Q33" s="709" t="s">
        <v>11776</v>
      </c>
      <c r="R33" s="710">
        <v>1</v>
      </c>
      <c r="S33" s="711" t="s">
        <v>40</v>
      </c>
      <c r="T33" s="712"/>
      <c r="U33" s="728" t="s">
        <v>40</v>
      </c>
      <c r="V33" s="729"/>
      <c r="W33" s="730" t="s">
        <v>40</v>
      </c>
      <c r="X33" s="731"/>
      <c r="Y33" s="695" t="s">
        <v>40</v>
      </c>
      <c r="Z33" s="695"/>
      <c r="AA33" s="733" t="s">
        <v>40</v>
      </c>
      <c r="AB33" s="734"/>
      <c r="AC33" s="736" t="s">
        <v>40</v>
      </c>
      <c r="AD33" s="725"/>
      <c r="AE33" s="706" t="s">
        <v>40</v>
      </c>
      <c r="AF33" s="715"/>
      <c r="AG33" s="735" t="s">
        <v>40</v>
      </c>
      <c r="AH33" s="707"/>
      <c r="AI33" s="708" t="s">
        <v>40</v>
      </c>
      <c r="AJ33" s="694"/>
      <c r="AK33" s="709" t="s">
        <v>40</v>
      </c>
      <c r="AL33" s="710"/>
      <c r="AM33" s="711" t="s">
        <v>40</v>
      </c>
      <c r="AN33" s="712"/>
    </row>
    <row r="34" spans="1:40" ht="12.75">
      <c r="A34" s="510"/>
      <c r="B34" s="1150"/>
      <c r="C34" s="1150"/>
      <c r="D34" s="1150"/>
      <c r="E34" s="1151"/>
      <c r="F34" s="1151"/>
      <c r="G34" s="91"/>
      <c r="H34" s="90"/>
      <c r="I34" s="92"/>
      <c r="J34" s="91"/>
      <c r="K34" s="90"/>
      <c r="L34" s="1150"/>
      <c r="M34" s="1150"/>
      <c r="N34" s="26"/>
      <c r="O34" s="1150"/>
      <c r="P34" s="1150"/>
      <c r="Q34" s="1150"/>
      <c r="R34" s="1150"/>
      <c r="S34" s="1150"/>
      <c r="T34" s="1150"/>
      <c r="U34" s="1150"/>
      <c r="V34" s="1150"/>
      <c r="W34" s="1150"/>
      <c r="X34" s="1150"/>
      <c r="Y34" s="1150"/>
      <c r="Z34" s="1150"/>
      <c r="AA34" s="1150"/>
      <c r="AB34" s="1150"/>
      <c r="AC34" s="1150"/>
      <c r="AD34" s="1150"/>
      <c r="AE34" s="1150"/>
      <c r="AF34" s="1150"/>
      <c r="AG34" s="1150"/>
      <c r="AH34" s="1150"/>
      <c r="AI34" s="1150"/>
      <c r="AJ34" s="1150"/>
      <c r="AK34" s="1150"/>
      <c r="AL34" s="1150"/>
      <c r="AM34" s="1150"/>
      <c r="AN34" s="1150"/>
    </row>
    <row r="35" spans="1:40" ht="12.75">
      <c r="A35" s="908" t="s">
        <v>13853</v>
      </c>
      <c r="B35" s="761" t="s">
        <v>13856</v>
      </c>
      <c r="C35" s="168">
        <v>1</v>
      </c>
      <c r="D35" s="5" t="s">
        <v>13857</v>
      </c>
      <c r="E35" s="5" t="s">
        <v>4511</v>
      </c>
      <c r="F35" s="34"/>
      <c r="G35" s="45" t="s">
        <v>48</v>
      </c>
      <c r="H35" s="13" t="s">
        <v>48</v>
      </c>
      <c r="I35" s="1142" t="s">
        <v>48</v>
      </c>
      <c r="J35" s="45" t="s">
        <v>48</v>
      </c>
      <c r="K35" s="13" t="s">
        <v>48</v>
      </c>
      <c r="L35" s="694">
        <v>1</v>
      </c>
      <c r="M35" s="694">
        <v>5</v>
      </c>
      <c r="N35" s="694">
        <v>0</v>
      </c>
      <c r="O35" s="18">
        <v>1</v>
      </c>
      <c r="P35" s="18" t="s">
        <v>12665</v>
      </c>
      <c r="Q35" s="709" t="s">
        <v>285</v>
      </c>
      <c r="R35" s="710">
        <v>1</v>
      </c>
      <c r="S35" s="711" t="s">
        <v>40</v>
      </c>
      <c r="T35" s="712"/>
      <c r="U35" s="728" t="s">
        <v>40</v>
      </c>
      <c r="V35" s="729"/>
      <c r="W35" s="730" t="s">
        <v>40</v>
      </c>
      <c r="X35" s="731"/>
      <c r="Y35" s="695" t="s">
        <v>40</v>
      </c>
      <c r="Z35" s="695"/>
      <c r="AA35" s="733" t="s">
        <v>40</v>
      </c>
      <c r="AB35" s="734"/>
      <c r="AC35" s="736" t="s">
        <v>40</v>
      </c>
      <c r="AD35" s="725"/>
      <c r="AE35" s="706" t="s">
        <v>40</v>
      </c>
      <c r="AF35" s="715"/>
      <c r="AG35" s="735" t="s">
        <v>40</v>
      </c>
      <c r="AH35" s="707"/>
      <c r="AI35" s="708" t="s">
        <v>40</v>
      </c>
      <c r="AJ35" s="694"/>
      <c r="AK35" s="709" t="s">
        <v>40</v>
      </c>
      <c r="AL35" s="710"/>
      <c r="AM35" s="711" t="s">
        <v>40</v>
      </c>
      <c r="AN35" s="712"/>
    </row>
    <row r="36" spans="1:40" ht="12.75">
      <c r="A36" s="908" t="s">
        <v>13853</v>
      </c>
      <c r="B36" s="761" t="s">
        <v>13858</v>
      </c>
      <c r="C36" s="168">
        <v>1</v>
      </c>
      <c r="D36" s="5" t="s">
        <v>13857</v>
      </c>
      <c r="E36" s="5" t="s">
        <v>4511</v>
      </c>
      <c r="F36" s="34"/>
      <c r="G36" s="45" t="s">
        <v>48</v>
      </c>
      <c r="H36" s="13" t="s">
        <v>48</v>
      </c>
      <c r="I36" s="1142" t="s">
        <v>48</v>
      </c>
      <c r="J36" s="45" t="s">
        <v>48</v>
      </c>
      <c r="K36" s="13" t="s">
        <v>48</v>
      </c>
      <c r="L36" s="694">
        <v>1</v>
      </c>
      <c r="M36" s="694">
        <v>5</v>
      </c>
      <c r="N36" s="694">
        <v>0</v>
      </c>
      <c r="O36" s="18">
        <v>1</v>
      </c>
      <c r="P36" s="18" t="s">
        <v>12665</v>
      </c>
      <c r="Q36" s="709" t="s">
        <v>308</v>
      </c>
      <c r="R36" s="710">
        <v>1</v>
      </c>
      <c r="S36" s="711" t="s">
        <v>40</v>
      </c>
      <c r="T36" s="712"/>
      <c r="U36" s="728" t="s">
        <v>40</v>
      </c>
      <c r="V36" s="729"/>
      <c r="W36" s="730" t="s">
        <v>40</v>
      </c>
      <c r="X36" s="731"/>
      <c r="Y36" s="695" t="s">
        <v>40</v>
      </c>
      <c r="Z36" s="695"/>
      <c r="AA36" s="733" t="s">
        <v>40</v>
      </c>
      <c r="AB36" s="734"/>
      <c r="AC36" s="736" t="s">
        <v>40</v>
      </c>
      <c r="AD36" s="725"/>
      <c r="AE36" s="706" t="s">
        <v>40</v>
      </c>
      <c r="AF36" s="715"/>
      <c r="AG36" s="735" t="s">
        <v>40</v>
      </c>
      <c r="AH36" s="707"/>
      <c r="AI36" s="708" t="s">
        <v>40</v>
      </c>
      <c r="AJ36" s="694"/>
      <c r="AK36" s="709" t="s">
        <v>40</v>
      </c>
      <c r="AL36" s="710"/>
      <c r="AM36" s="711" t="s">
        <v>40</v>
      </c>
      <c r="AN36" s="712"/>
    </row>
    <row r="37" spans="1:40" ht="12.75">
      <c r="A37" s="908" t="s">
        <v>13853</v>
      </c>
      <c r="B37" s="883" t="s">
        <v>13859</v>
      </c>
      <c r="C37" s="168">
        <v>0</v>
      </c>
      <c r="D37" s="5" t="s">
        <v>13857</v>
      </c>
      <c r="E37" s="5" t="s">
        <v>4511</v>
      </c>
      <c r="F37" s="34"/>
      <c r="G37" s="45" t="s">
        <v>48</v>
      </c>
      <c r="H37" s="13" t="s">
        <v>48</v>
      </c>
      <c r="I37" s="1142" t="s">
        <v>48</v>
      </c>
      <c r="J37" s="45" t="s">
        <v>48</v>
      </c>
      <c r="K37" s="13" t="s">
        <v>48</v>
      </c>
      <c r="L37" s="694">
        <v>1</v>
      </c>
      <c r="M37" s="694">
        <v>5</v>
      </c>
      <c r="N37" s="694">
        <v>0</v>
      </c>
      <c r="O37" s="18">
        <v>1</v>
      </c>
      <c r="P37" s="18" t="s">
        <v>12665</v>
      </c>
      <c r="Q37" s="709" t="s">
        <v>317</v>
      </c>
      <c r="R37" s="710">
        <v>1</v>
      </c>
      <c r="S37" s="711" t="s">
        <v>40</v>
      </c>
      <c r="T37" s="712"/>
      <c r="U37" s="728" t="s">
        <v>40</v>
      </c>
      <c r="V37" s="729"/>
      <c r="W37" s="730" t="s">
        <v>40</v>
      </c>
      <c r="X37" s="731"/>
      <c r="Y37" s="695" t="s">
        <v>40</v>
      </c>
      <c r="Z37" s="695"/>
      <c r="AA37" s="733" t="s">
        <v>40</v>
      </c>
      <c r="AB37" s="734"/>
      <c r="AC37" s="736" t="s">
        <v>40</v>
      </c>
      <c r="AD37" s="725"/>
      <c r="AE37" s="706" t="s">
        <v>40</v>
      </c>
      <c r="AF37" s="715"/>
      <c r="AG37" s="735" t="s">
        <v>40</v>
      </c>
      <c r="AH37" s="707"/>
      <c r="AI37" s="708" t="s">
        <v>40</v>
      </c>
      <c r="AJ37" s="694"/>
      <c r="AK37" s="709" t="s">
        <v>40</v>
      </c>
      <c r="AL37" s="710"/>
      <c r="AM37" s="711" t="s">
        <v>40</v>
      </c>
      <c r="AN37" s="712"/>
    </row>
    <row r="38" spans="1:40" ht="12.75">
      <c r="A38" s="908" t="s">
        <v>13853</v>
      </c>
      <c r="B38" s="761" t="s">
        <v>13860</v>
      </c>
      <c r="C38" s="168">
        <v>1</v>
      </c>
      <c r="D38" s="5" t="s">
        <v>13857</v>
      </c>
      <c r="E38" s="5" t="s">
        <v>4511</v>
      </c>
      <c r="F38" s="34"/>
      <c r="G38" s="45" t="s">
        <v>48</v>
      </c>
      <c r="H38" s="13" t="s">
        <v>48</v>
      </c>
      <c r="I38" s="1142" t="s">
        <v>48</v>
      </c>
      <c r="J38" s="45" t="s">
        <v>48</v>
      </c>
      <c r="K38" s="13" t="s">
        <v>48</v>
      </c>
      <c r="L38" s="694">
        <v>1</v>
      </c>
      <c r="M38" s="694">
        <v>5</v>
      </c>
      <c r="N38" s="694">
        <v>0</v>
      </c>
      <c r="O38" s="18">
        <v>1</v>
      </c>
      <c r="P38" s="18" t="s">
        <v>12665</v>
      </c>
      <c r="Q38" s="709" t="s">
        <v>277</v>
      </c>
      <c r="R38" s="710">
        <v>1</v>
      </c>
      <c r="S38" s="711" t="s">
        <v>40</v>
      </c>
      <c r="T38" s="712"/>
      <c r="U38" s="728" t="s">
        <v>40</v>
      </c>
      <c r="V38" s="729"/>
      <c r="W38" s="730" t="s">
        <v>40</v>
      </c>
      <c r="X38" s="731"/>
      <c r="Y38" s="695" t="s">
        <v>40</v>
      </c>
      <c r="Z38" s="695"/>
      <c r="AA38" s="733" t="s">
        <v>40</v>
      </c>
      <c r="AB38" s="734"/>
      <c r="AC38" s="736" t="s">
        <v>40</v>
      </c>
      <c r="AD38" s="725"/>
      <c r="AE38" s="706" t="s">
        <v>40</v>
      </c>
      <c r="AF38" s="715"/>
      <c r="AG38" s="735" t="s">
        <v>40</v>
      </c>
      <c r="AH38" s="707"/>
      <c r="AI38" s="708" t="s">
        <v>40</v>
      </c>
      <c r="AJ38" s="694"/>
      <c r="AK38" s="709" t="s">
        <v>40</v>
      </c>
      <c r="AL38" s="710"/>
      <c r="AM38" s="711" t="s">
        <v>40</v>
      </c>
      <c r="AN38" s="712"/>
    </row>
    <row r="39" spans="1:40" ht="12.75">
      <c r="A39" s="908" t="s">
        <v>13853</v>
      </c>
      <c r="B39" s="779" t="s">
        <v>13861</v>
      </c>
      <c r="C39" s="168">
        <v>2</v>
      </c>
      <c r="D39" s="5" t="s">
        <v>13857</v>
      </c>
      <c r="E39" s="5" t="s">
        <v>4511</v>
      </c>
      <c r="F39" s="34"/>
      <c r="G39" s="45" t="s">
        <v>48</v>
      </c>
      <c r="H39" s="13" t="s">
        <v>48</v>
      </c>
      <c r="I39" s="1142" t="s">
        <v>48</v>
      </c>
      <c r="J39" s="45" t="s">
        <v>48</v>
      </c>
      <c r="K39" s="13" t="s">
        <v>48</v>
      </c>
      <c r="L39" s="694">
        <v>1</v>
      </c>
      <c r="M39" s="694">
        <v>5</v>
      </c>
      <c r="N39" s="694">
        <v>0</v>
      </c>
      <c r="O39" s="18">
        <v>2</v>
      </c>
      <c r="P39" s="18" t="s">
        <v>12665</v>
      </c>
      <c r="Q39" s="709" t="s">
        <v>321</v>
      </c>
      <c r="R39" s="710">
        <v>1</v>
      </c>
      <c r="S39" s="711" t="s">
        <v>40</v>
      </c>
      <c r="T39" s="712"/>
      <c r="U39" s="728" t="s">
        <v>40</v>
      </c>
      <c r="V39" s="729"/>
      <c r="W39" s="730" t="s">
        <v>40</v>
      </c>
      <c r="X39" s="731"/>
      <c r="Y39" s="695" t="s">
        <v>40</v>
      </c>
      <c r="Z39" s="695"/>
      <c r="AA39" s="733" t="s">
        <v>40</v>
      </c>
      <c r="AB39" s="734"/>
      <c r="AC39" s="736" t="s">
        <v>40</v>
      </c>
      <c r="AD39" s="725"/>
      <c r="AE39" s="706" t="s">
        <v>40</v>
      </c>
      <c r="AF39" s="715"/>
      <c r="AG39" s="735" t="s">
        <v>40</v>
      </c>
      <c r="AH39" s="707"/>
      <c r="AI39" s="708" t="s">
        <v>40</v>
      </c>
      <c r="AJ39" s="694"/>
      <c r="AK39" s="709" t="s">
        <v>40</v>
      </c>
      <c r="AL39" s="710"/>
      <c r="AM39" s="711" t="s">
        <v>40</v>
      </c>
      <c r="AN39" s="712"/>
    </row>
    <row r="40" spans="1:40" ht="12.75">
      <c r="A40" s="908" t="s">
        <v>13853</v>
      </c>
      <c r="B40" s="886" t="s">
        <v>13862</v>
      </c>
      <c r="C40" s="168">
        <v>3</v>
      </c>
      <c r="D40" s="5" t="s">
        <v>13857</v>
      </c>
      <c r="E40" s="5" t="s">
        <v>4511</v>
      </c>
      <c r="F40" s="34"/>
      <c r="G40" s="45" t="s">
        <v>48</v>
      </c>
      <c r="H40" s="13" t="s">
        <v>48</v>
      </c>
      <c r="I40" s="1142" t="s">
        <v>48</v>
      </c>
      <c r="J40" s="45" t="s">
        <v>48</v>
      </c>
      <c r="K40" s="13" t="s">
        <v>48</v>
      </c>
      <c r="L40" s="694">
        <v>1</v>
      </c>
      <c r="M40" s="694">
        <v>5</v>
      </c>
      <c r="N40" s="694">
        <v>0</v>
      </c>
      <c r="O40" s="18">
        <v>2</v>
      </c>
      <c r="P40" s="18" t="s">
        <v>12665</v>
      </c>
      <c r="Q40" s="709" t="s">
        <v>330</v>
      </c>
      <c r="R40" s="710">
        <v>1</v>
      </c>
      <c r="S40" s="711" t="s">
        <v>40</v>
      </c>
      <c r="T40" s="712"/>
      <c r="U40" s="728" t="s">
        <v>40</v>
      </c>
      <c r="V40" s="729"/>
      <c r="W40" s="730" t="s">
        <v>40</v>
      </c>
      <c r="X40" s="731"/>
      <c r="Y40" s="695" t="s">
        <v>40</v>
      </c>
      <c r="Z40" s="695"/>
      <c r="AA40" s="733" t="s">
        <v>40</v>
      </c>
      <c r="AB40" s="734"/>
      <c r="AC40" s="736" t="s">
        <v>40</v>
      </c>
      <c r="AD40" s="725"/>
      <c r="AE40" s="706" t="s">
        <v>40</v>
      </c>
      <c r="AF40" s="715"/>
      <c r="AG40" s="735" t="s">
        <v>40</v>
      </c>
      <c r="AH40" s="707"/>
      <c r="AI40" s="708" t="s">
        <v>40</v>
      </c>
      <c r="AJ40" s="694"/>
      <c r="AK40" s="709" t="s">
        <v>40</v>
      </c>
      <c r="AL40" s="710"/>
      <c r="AM40" s="711" t="s">
        <v>40</v>
      </c>
      <c r="AN40" s="712"/>
    </row>
    <row r="41" spans="1:40" ht="12.75">
      <c r="A41" s="510"/>
      <c r="B41" s="1150"/>
      <c r="C41" s="1150"/>
      <c r="D41" s="1150"/>
      <c r="E41" s="1151"/>
      <c r="F41" s="1151"/>
      <c r="G41" s="91"/>
      <c r="H41" s="90"/>
      <c r="I41" s="92"/>
      <c r="J41" s="91"/>
      <c r="K41" s="90"/>
      <c r="L41" s="1150"/>
      <c r="M41" s="1150"/>
      <c r="N41" s="1150"/>
      <c r="O41" s="1150"/>
      <c r="P41" s="1152"/>
      <c r="Q41" s="1152"/>
      <c r="R41" s="1150"/>
      <c r="S41" s="49"/>
      <c r="T41" s="49"/>
      <c r="U41" s="26"/>
      <c r="V41" s="26"/>
      <c r="W41" s="26"/>
      <c r="X41" s="26"/>
      <c r="Y41" s="26"/>
      <c r="Z41" s="26"/>
      <c r="AA41" s="49"/>
      <c r="AB41" s="26"/>
      <c r="AC41" s="49"/>
      <c r="AD41" s="26"/>
      <c r="AE41" s="49"/>
      <c r="AF41" s="26"/>
      <c r="AG41" s="49"/>
      <c r="AH41" s="26"/>
      <c r="AI41" s="49"/>
      <c r="AJ41" s="26"/>
      <c r="AK41" s="49"/>
      <c r="AL41" s="26"/>
      <c r="AM41" s="49"/>
      <c r="AN41" s="26"/>
    </row>
    <row r="42" spans="1:40" ht="12.75">
      <c r="A42" s="908" t="s">
        <v>13853</v>
      </c>
      <c r="B42" s="1153" t="s">
        <v>13863</v>
      </c>
      <c r="C42" s="168">
        <v>0</v>
      </c>
      <c r="D42" s="5" t="s">
        <v>13864</v>
      </c>
      <c r="E42" s="5" t="s">
        <v>4511</v>
      </c>
      <c r="F42" s="34"/>
      <c r="G42" s="45" t="s">
        <v>48</v>
      </c>
      <c r="H42" s="13" t="s">
        <v>48</v>
      </c>
      <c r="I42" s="1142" t="s">
        <v>48</v>
      </c>
      <c r="J42" s="45" t="s">
        <v>48</v>
      </c>
      <c r="K42" s="13" t="s">
        <v>48</v>
      </c>
      <c r="L42" s="694">
        <v>1</v>
      </c>
      <c r="M42" s="694">
        <v>5</v>
      </c>
      <c r="N42" s="694">
        <v>0</v>
      </c>
      <c r="O42" s="694">
        <v>2</v>
      </c>
      <c r="P42" s="18" t="s">
        <v>12665</v>
      </c>
      <c r="Q42" s="709" t="s">
        <v>40</v>
      </c>
      <c r="R42" s="710"/>
      <c r="S42" s="711" t="s">
        <v>40</v>
      </c>
      <c r="T42" s="712"/>
      <c r="U42" s="728" t="s">
        <v>40</v>
      </c>
      <c r="V42" s="729"/>
      <c r="W42" s="730" t="s">
        <v>40</v>
      </c>
      <c r="X42" s="731"/>
      <c r="Y42" s="695" t="s">
        <v>40</v>
      </c>
      <c r="Z42" s="695"/>
      <c r="AA42" s="733" t="s">
        <v>40</v>
      </c>
      <c r="AB42" s="734"/>
      <c r="AC42" s="736" t="s">
        <v>40</v>
      </c>
      <c r="AD42" s="725"/>
      <c r="AE42" s="706" t="s">
        <v>40</v>
      </c>
      <c r="AF42" s="715"/>
      <c r="AG42" s="735" t="s">
        <v>40</v>
      </c>
      <c r="AH42" s="707"/>
      <c r="AI42" s="708" t="s">
        <v>40</v>
      </c>
      <c r="AJ42" s="694"/>
      <c r="AK42" s="709" t="s">
        <v>40</v>
      </c>
      <c r="AL42" s="710"/>
      <c r="AM42" s="711" t="s">
        <v>40</v>
      </c>
      <c r="AN42" s="712"/>
    </row>
    <row r="43" spans="1:40" ht="12.75">
      <c r="A43" s="1154" t="s">
        <v>13865</v>
      </c>
      <c r="B43" s="761" t="s">
        <v>252</v>
      </c>
      <c r="C43" s="168">
        <v>1</v>
      </c>
      <c r="D43" s="5" t="s">
        <v>13866</v>
      </c>
      <c r="E43" s="5" t="s">
        <v>4511</v>
      </c>
      <c r="F43" s="34"/>
      <c r="G43" s="45">
        <v>0</v>
      </c>
      <c r="H43" s="13">
        <v>1</v>
      </c>
      <c r="I43" s="1142">
        <v>1</v>
      </c>
      <c r="J43" s="45">
        <f t="shared" ref="J43:J45" si="2">G43*I43</f>
        <v>0</v>
      </c>
      <c r="K43" s="13">
        <f t="shared" ref="K43:K45" si="3">H43*I43</f>
        <v>1</v>
      </c>
      <c r="L43" s="694">
        <v>2</v>
      </c>
      <c r="M43" s="694">
        <v>5</v>
      </c>
      <c r="N43" s="694">
        <v>0</v>
      </c>
      <c r="O43" s="18">
        <v>2</v>
      </c>
      <c r="P43" s="18" t="s">
        <v>12665</v>
      </c>
      <c r="Q43" s="709" t="s">
        <v>40</v>
      </c>
      <c r="R43" s="710"/>
      <c r="S43" s="711" t="s">
        <v>40</v>
      </c>
      <c r="T43" s="712"/>
      <c r="U43" s="728" t="s">
        <v>40</v>
      </c>
      <c r="V43" s="729"/>
      <c r="W43" s="730" t="s">
        <v>40</v>
      </c>
      <c r="X43" s="731"/>
      <c r="Y43" s="695" t="s">
        <v>40</v>
      </c>
      <c r="Z43" s="695"/>
      <c r="AA43" s="733" t="s">
        <v>40</v>
      </c>
      <c r="AB43" s="734"/>
      <c r="AC43" s="736" t="s">
        <v>40</v>
      </c>
      <c r="AD43" s="725"/>
      <c r="AE43" s="706" t="s">
        <v>40</v>
      </c>
      <c r="AF43" s="715"/>
      <c r="AG43" s="735" t="s">
        <v>40</v>
      </c>
      <c r="AH43" s="707"/>
      <c r="AI43" s="708" t="s">
        <v>40</v>
      </c>
      <c r="AJ43" s="694"/>
      <c r="AK43" s="709" t="s">
        <v>40</v>
      </c>
      <c r="AL43" s="710"/>
      <c r="AM43" s="711" t="s">
        <v>40</v>
      </c>
      <c r="AN43" s="712"/>
    </row>
    <row r="44" spans="1:40" ht="12.75">
      <c r="A44" s="1154" t="s">
        <v>13865</v>
      </c>
      <c r="B44" s="761" t="s">
        <v>257</v>
      </c>
      <c r="C44" s="168">
        <v>1</v>
      </c>
      <c r="D44" s="5" t="s">
        <v>13866</v>
      </c>
      <c r="E44" s="5" t="s">
        <v>4511</v>
      </c>
      <c r="F44" s="34"/>
      <c r="G44" s="45">
        <v>0</v>
      </c>
      <c r="H44" s="13">
        <v>1</v>
      </c>
      <c r="I44" s="1142">
        <v>1</v>
      </c>
      <c r="J44" s="45">
        <f t="shared" si="2"/>
        <v>0</v>
      </c>
      <c r="K44" s="13">
        <f t="shared" si="3"/>
        <v>1</v>
      </c>
      <c r="L44" s="694">
        <v>2</v>
      </c>
      <c r="M44" s="694">
        <v>5</v>
      </c>
      <c r="N44" s="694">
        <v>0</v>
      </c>
      <c r="O44" s="18">
        <v>2</v>
      </c>
      <c r="P44" s="18" t="s">
        <v>12665</v>
      </c>
      <c r="Q44" s="709" t="s">
        <v>40</v>
      </c>
      <c r="R44" s="710"/>
      <c r="S44" s="711" t="s">
        <v>40</v>
      </c>
      <c r="T44" s="712"/>
      <c r="U44" s="728" t="s">
        <v>40</v>
      </c>
      <c r="V44" s="729"/>
      <c r="W44" s="730" t="s">
        <v>40</v>
      </c>
      <c r="X44" s="731"/>
      <c r="Y44" s="695" t="s">
        <v>40</v>
      </c>
      <c r="Z44" s="695"/>
      <c r="AA44" s="733" t="s">
        <v>40</v>
      </c>
      <c r="AB44" s="734"/>
      <c r="AC44" s="736" t="s">
        <v>40</v>
      </c>
      <c r="AD44" s="725"/>
      <c r="AE44" s="706" t="s">
        <v>40</v>
      </c>
      <c r="AF44" s="715"/>
      <c r="AG44" s="735" t="s">
        <v>40</v>
      </c>
      <c r="AH44" s="707"/>
      <c r="AI44" s="708" t="s">
        <v>40</v>
      </c>
      <c r="AJ44" s="694"/>
      <c r="AK44" s="709" t="s">
        <v>40</v>
      </c>
      <c r="AL44" s="710"/>
      <c r="AM44" s="711" t="s">
        <v>40</v>
      </c>
      <c r="AN44" s="712"/>
    </row>
    <row r="45" spans="1:40" ht="12.75">
      <c r="A45" s="1154" t="s">
        <v>13865</v>
      </c>
      <c r="B45" s="883" t="s">
        <v>247</v>
      </c>
      <c r="C45" s="168">
        <v>0</v>
      </c>
      <c r="D45" s="5" t="s">
        <v>13866</v>
      </c>
      <c r="E45" s="5" t="s">
        <v>4511</v>
      </c>
      <c r="F45" s="34"/>
      <c r="G45" s="45">
        <v>0</v>
      </c>
      <c r="H45" s="13">
        <v>1</v>
      </c>
      <c r="I45" s="1142">
        <v>1</v>
      </c>
      <c r="J45" s="45">
        <f t="shared" si="2"/>
        <v>0</v>
      </c>
      <c r="K45" s="13">
        <f t="shared" si="3"/>
        <v>1</v>
      </c>
      <c r="L45" s="694">
        <v>2</v>
      </c>
      <c r="M45" s="694">
        <v>5</v>
      </c>
      <c r="N45" s="694">
        <v>0</v>
      </c>
      <c r="O45" s="18">
        <v>2</v>
      </c>
      <c r="P45" s="18" t="s">
        <v>12665</v>
      </c>
      <c r="Q45" s="709" t="s">
        <v>40</v>
      </c>
      <c r="R45" s="710"/>
      <c r="S45" s="711" t="s">
        <v>40</v>
      </c>
      <c r="T45" s="712"/>
      <c r="U45" s="728" t="s">
        <v>40</v>
      </c>
      <c r="V45" s="729"/>
      <c r="W45" s="730" t="s">
        <v>40</v>
      </c>
      <c r="X45" s="731"/>
      <c r="Y45" s="695" t="s">
        <v>40</v>
      </c>
      <c r="Z45" s="695"/>
      <c r="AA45" s="733" t="s">
        <v>40</v>
      </c>
      <c r="AB45" s="734"/>
      <c r="AC45" s="736" t="s">
        <v>40</v>
      </c>
      <c r="AD45" s="725"/>
      <c r="AE45" s="706" t="s">
        <v>40</v>
      </c>
      <c r="AF45" s="715"/>
      <c r="AG45" s="735" t="s">
        <v>40</v>
      </c>
      <c r="AH45" s="707"/>
      <c r="AI45" s="708" t="s">
        <v>40</v>
      </c>
      <c r="AJ45" s="694"/>
      <c r="AK45" s="709" t="s">
        <v>40</v>
      </c>
      <c r="AL45" s="710"/>
      <c r="AM45" s="711" t="s">
        <v>40</v>
      </c>
      <c r="AN45" s="712"/>
    </row>
    <row r="46" spans="1:40" ht="12.75">
      <c r="A46" s="1154" t="s">
        <v>13865</v>
      </c>
      <c r="B46" s="761" t="s">
        <v>262</v>
      </c>
      <c r="C46" s="168">
        <v>1</v>
      </c>
      <c r="D46" s="5" t="s">
        <v>13866</v>
      </c>
      <c r="E46" s="5" t="s">
        <v>4511</v>
      </c>
      <c r="F46" s="34"/>
      <c r="G46" s="45" t="s">
        <v>48</v>
      </c>
      <c r="H46" s="13" t="s">
        <v>48</v>
      </c>
      <c r="I46" s="1142" t="s">
        <v>48</v>
      </c>
      <c r="J46" s="45" t="s">
        <v>48</v>
      </c>
      <c r="K46" s="13" t="s">
        <v>48</v>
      </c>
      <c r="L46" s="694">
        <v>2</v>
      </c>
      <c r="M46" s="694">
        <v>5</v>
      </c>
      <c r="N46" s="694">
        <v>0</v>
      </c>
      <c r="O46" s="18">
        <v>2</v>
      </c>
      <c r="P46" s="18" t="s">
        <v>12665</v>
      </c>
      <c r="Q46" s="709" t="s">
        <v>40</v>
      </c>
      <c r="R46" s="710"/>
      <c r="S46" s="711" t="s">
        <v>40</v>
      </c>
      <c r="T46" s="712"/>
      <c r="U46" s="728" t="s">
        <v>40</v>
      </c>
      <c r="V46" s="729"/>
      <c r="W46" s="730" t="s">
        <v>40</v>
      </c>
      <c r="X46" s="731"/>
      <c r="Y46" s="695" t="s">
        <v>40</v>
      </c>
      <c r="Z46" s="695"/>
      <c r="AA46" s="733" t="s">
        <v>40</v>
      </c>
      <c r="AB46" s="734"/>
      <c r="AC46" s="736" t="s">
        <v>40</v>
      </c>
      <c r="AD46" s="725"/>
      <c r="AE46" s="706" t="s">
        <v>40</v>
      </c>
      <c r="AF46" s="715"/>
      <c r="AG46" s="735" t="s">
        <v>40</v>
      </c>
      <c r="AH46" s="707"/>
      <c r="AI46" s="708" t="s">
        <v>40</v>
      </c>
      <c r="AJ46" s="694"/>
      <c r="AK46" s="709" t="s">
        <v>40</v>
      </c>
      <c r="AL46" s="710"/>
      <c r="AM46" s="711" t="s">
        <v>40</v>
      </c>
      <c r="AN46" s="712"/>
    </row>
    <row r="47" spans="1:40" ht="12.75">
      <c r="A47" s="1154" t="s">
        <v>13865</v>
      </c>
      <c r="B47" s="296" t="s">
        <v>267</v>
      </c>
      <c r="C47" s="168">
        <v>2</v>
      </c>
      <c r="D47" s="5" t="s">
        <v>13866</v>
      </c>
      <c r="E47" s="5" t="s">
        <v>4511</v>
      </c>
      <c r="F47" s="34"/>
      <c r="G47" s="45">
        <v>0</v>
      </c>
      <c r="H47" s="13">
        <v>1</v>
      </c>
      <c r="I47" s="1142">
        <v>2</v>
      </c>
      <c r="J47" s="45">
        <f t="shared" ref="J47:J48" si="4">G47*I47</f>
        <v>0</v>
      </c>
      <c r="K47" s="13">
        <f t="shared" ref="K47:K48" si="5">H47*I47</f>
        <v>2</v>
      </c>
      <c r="L47" s="694">
        <v>2</v>
      </c>
      <c r="M47" s="694">
        <v>5</v>
      </c>
      <c r="N47" s="694">
        <v>0</v>
      </c>
      <c r="O47" s="5">
        <v>4</v>
      </c>
      <c r="P47" s="18" t="s">
        <v>12665</v>
      </c>
      <c r="Q47" s="709" t="s">
        <v>40</v>
      </c>
      <c r="R47" s="710"/>
      <c r="S47" s="711" t="s">
        <v>40</v>
      </c>
      <c r="T47" s="712"/>
      <c r="U47" s="728" t="s">
        <v>40</v>
      </c>
      <c r="V47" s="729"/>
      <c r="W47" s="730" t="s">
        <v>40</v>
      </c>
      <c r="X47" s="731"/>
      <c r="Y47" s="695" t="s">
        <v>40</v>
      </c>
      <c r="Z47" s="695"/>
      <c r="AA47" s="733" t="s">
        <v>40</v>
      </c>
      <c r="AB47" s="734"/>
      <c r="AC47" s="736" t="s">
        <v>40</v>
      </c>
      <c r="AD47" s="725"/>
      <c r="AE47" s="706" t="s">
        <v>40</v>
      </c>
      <c r="AF47" s="715"/>
      <c r="AG47" s="735" t="s">
        <v>40</v>
      </c>
      <c r="AH47" s="707"/>
      <c r="AI47" s="708" t="s">
        <v>40</v>
      </c>
      <c r="AJ47" s="694"/>
      <c r="AK47" s="709" t="s">
        <v>40</v>
      </c>
      <c r="AL47" s="710"/>
      <c r="AM47" s="711" t="s">
        <v>40</v>
      </c>
      <c r="AN47" s="712"/>
    </row>
    <row r="48" spans="1:40" ht="12.75">
      <c r="A48" s="1154" t="s">
        <v>13865</v>
      </c>
      <c r="B48" s="886" t="s">
        <v>272</v>
      </c>
      <c r="C48" s="168">
        <v>3</v>
      </c>
      <c r="D48" s="5" t="s">
        <v>13866</v>
      </c>
      <c r="E48" s="5" t="s">
        <v>4511</v>
      </c>
      <c r="F48" s="1155"/>
      <c r="G48" s="45">
        <v>0</v>
      </c>
      <c r="H48" s="13">
        <v>1</v>
      </c>
      <c r="I48" s="1142">
        <v>3</v>
      </c>
      <c r="J48" s="45">
        <f t="shared" si="4"/>
        <v>0</v>
      </c>
      <c r="K48" s="13">
        <f t="shared" si="5"/>
        <v>3</v>
      </c>
      <c r="L48" s="694">
        <v>2</v>
      </c>
      <c r="M48" s="694">
        <v>5</v>
      </c>
      <c r="N48" s="694">
        <v>0</v>
      </c>
      <c r="O48" s="18">
        <v>4</v>
      </c>
      <c r="P48" s="18" t="s">
        <v>12665</v>
      </c>
      <c r="Q48" s="709" t="s">
        <v>40</v>
      </c>
      <c r="R48" s="710"/>
      <c r="S48" s="711" t="s">
        <v>40</v>
      </c>
      <c r="T48" s="712"/>
      <c r="U48" s="728" t="s">
        <v>40</v>
      </c>
      <c r="V48" s="729"/>
      <c r="W48" s="730" t="s">
        <v>40</v>
      </c>
      <c r="X48" s="731"/>
      <c r="Y48" s="695" t="s">
        <v>40</v>
      </c>
      <c r="Z48" s="695"/>
      <c r="AA48" s="733" t="s">
        <v>40</v>
      </c>
      <c r="AB48" s="734"/>
      <c r="AC48" s="736" t="s">
        <v>40</v>
      </c>
      <c r="AD48" s="725"/>
      <c r="AE48" s="706" t="s">
        <v>40</v>
      </c>
      <c r="AF48" s="715"/>
      <c r="AG48" s="735" t="s">
        <v>40</v>
      </c>
      <c r="AH48" s="707"/>
      <c r="AI48" s="708" t="s">
        <v>40</v>
      </c>
      <c r="AJ48" s="694"/>
      <c r="AK48" s="709" t="s">
        <v>40</v>
      </c>
      <c r="AL48" s="710"/>
      <c r="AM48" s="711" t="s">
        <v>40</v>
      </c>
      <c r="AN48" s="712"/>
    </row>
    <row r="49" spans="1:40" ht="12.75">
      <c r="A49" s="26"/>
      <c r="B49" s="26"/>
      <c r="C49" s="26"/>
      <c r="D49" s="26"/>
      <c r="E49" s="26"/>
      <c r="F49" s="26"/>
      <c r="G49" s="91"/>
      <c r="H49" s="90"/>
      <c r="I49" s="92"/>
      <c r="J49" s="91"/>
      <c r="K49" s="90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spans="1:40" ht="12.75">
      <c r="A50" s="1083"/>
      <c r="B50" s="1156"/>
      <c r="C50" s="1156"/>
      <c r="D50" s="1083"/>
      <c r="E50" s="1151"/>
      <c r="F50" s="1151"/>
      <c r="G50" s="91"/>
      <c r="H50" s="90"/>
      <c r="I50" s="92"/>
      <c r="J50" s="91"/>
      <c r="K50" s="90"/>
      <c r="L50" s="4"/>
      <c r="M50" s="26"/>
      <c r="N50" s="26"/>
      <c r="O50" s="26"/>
      <c r="P50" s="26"/>
      <c r="Q50" s="26"/>
      <c r="R50" s="2"/>
      <c r="S50" s="2"/>
      <c r="T50" s="2"/>
      <c r="U50" s="2"/>
      <c r="V50" s="2"/>
      <c r="W50" s="2"/>
      <c r="X50" s="2"/>
      <c r="Y50" s="2"/>
      <c r="Z50" s="1157"/>
      <c r="AA50" s="1157"/>
      <c r="AB50" s="1157"/>
      <c r="AC50" s="1157"/>
      <c r="AD50" s="1157"/>
      <c r="AE50" s="1157"/>
      <c r="AF50" s="1157"/>
      <c r="AG50" s="1157"/>
      <c r="AH50" s="1157"/>
      <c r="AI50" s="1157"/>
      <c r="AJ50" s="1157"/>
      <c r="AK50" s="1157"/>
      <c r="AL50" s="1157"/>
      <c r="AM50" s="1157"/>
      <c r="AN50" s="1157"/>
    </row>
    <row r="51" spans="1:40" ht="12.75">
      <c r="A51" s="1158" t="s">
        <v>13867</v>
      </c>
      <c r="B51" s="1017" t="s">
        <v>366</v>
      </c>
      <c r="C51" s="988">
        <v>1</v>
      </c>
      <c r="D51" s="5" t="s">
        <v>367</v>
      </c>
      <c r="E51" s="1041" t="s">
        <v>4374</v>
      </c>
      <c r="F51" s="1041"/>
      <c r="G51" s="45" t="s">
        <v>48</v>
      </c>
      <c r="H51" s="13" t="s">
        <v>48</v>
      </c>
      <c r="I51" s="1142" t="s">
        <v>48</v>
      </c>
      <c r="J51" s="45" t="s">
        <v>48</v>
      </c>
      <c r="K51" s="13" t="s">
        <v>48</v>
      </c>
      <c r="L51" s="694" t="s">
        <v>40</v>
      </c>
      <c r="M51" s="694">
        <v>5</v>
      </c>
      <c r="N51" s="694">
        <v>1.5</v>
      </c>
      <c r="O51" s="694">
        <v>5</v>
      </c>
      <c r="P51" s="18" t="s">
        <v>12672</v>
      </c>
      <c r="Q51" s="709" t="s">
        <v>40</v>
      </c>
      <c r="R51" s="710"/>
      <c r="S51" s="711" t="s">
        <v>40</v>
      </c>
      <c r="T51" s="712"/>
      <c r="U51" s="728" t="s">
        <v>40</v>
      </c>
      <c r="V51" s="729"/>
      <c r="W51" s="730" t="s">
        <v>40</v>
      </c>
      <c r="X51" s="731"/>
      <c r="Y51" s="695" t="s">
        <v>40</v>
      </c>
      <c r="Z51" s="695"/>
      <c r="AA51" s="733" t="s">
        <v>40</v>
      </c>
      <c r="AB51" s="734"/>
      <c r="AC51" s="736" t="s">
        <v>40</v>
      </c>
      <c r="AD51" s="725"/>
      <c r="AE51" s="706" t="s">
        <v>40</v>
      </c>
      <c r="AF51" s="715"/>
      <c r="AG51" s="735" t="s">
        <v>40</v>
      </c>
      <c r="AH51" s="707"/>
      <c r="AI51" s="708" t="s">
        <v>40</v>
      </c>
      <c r="AJ51" s="694"/>
      <c r="AK51" s="709" t="s">
        <v>40</v>
      </c>
      <c r="AL51" s="710"/>
      <c r="AM51" s="711" t="s">
        <v>40</v>
      </c>
      <c r="AN51" s="712"/>
    </row>
    <row r="52" spans="1:40" ht="12.75">
      <c r="A52" s="1158" t="s">
        <v>13867</v>
      </c>
      <c r="B52" s="1017" t="s">
        <v>371</v>
      </c>
      <c r="C52" s="988">
        <v>1</v>
      </c>
      <c r="D52" s="5" t="s">
        <v>372</v>
      </c>
      <c r="E52" s="1041" t="s">
        <v>4374</v>
      </c>
      <c r="F52" s="1041"/>
      <c r="G52" s="45" t="s">
        <v>48</v>
      </c>
      <c r="H52" s="13" t="s">
        <v>48</v>
      </c>
      <c r="I52" s="1142" t="s">
        <v>48</v>
      </c>
      <c r="J52" s="45" t="s">
        <v>48</v>
      </c>
      <c r="K52" s="13" t="s">
        <v>48</v>
      </c>
      <c r="L52" s="694" t="s">
        <v>40</v>
      </c>
      <c r="M52" s="694">
        <v>5</v>
      </c>
      <c r="N52" s="694">
        <v>1.5</v>
      </c>
      <c r="O52" s="694">
        <v>5</v>
      </c>
      <c r="P52" s="18" t="s">
        <v>12672</v>
      </c>
      <c r="Q52" s="709" t="s">
        <v>40</v>
      </c>
      <c r="R52" s="710"/>
      <c r="S52" s="711" t="s">
        <v>40</v>
      </c>
      <c r="T52" s="712"/>
      <c r="U52" s="728" t="s">
        <v>40</v>
      </c>
      <c r="V52" s="729"/>
      <c r="W52" s="730" t="s">
        <v>40</v>
      </c>
      <c r="X52" s="731"/>
      <c r="Y52" s="695" t="s">
        <v>40</v>
      </c>
      <c r="Z52" s="695"/>
      <c r="AA52" s="733" t="s">
        <v>40</v>
      </c>
      <c r="AB52" s="734"/>
      <c r="AC52" s="736" t="s">
        <v>40</v>
      </c>
      <c r="AD52" s="725"/>
      <c r="AE52" s="706" t="s">
        <v>40</v>
      </c>
      <c r="AF52" s="715"/>
      <c r="AG52" s="735" t="s">
        <v>40</v>
      </c>
      <c r="AH52" s="707"/>
      <c r="AI52" s="708" t="s">
        <v>40</v>
      </c>
      <c r="AJ52" s="694"/>
      <c r="AK52" s="709" t="s">
        <v>40</v>
      </c>
      <c r="AL52" s="710"/>
      <c r="AM52" s="711" t="s">
        <v>40</v>
      </c>
      <c r="AN52" s="712"/>
    </row>
    <row r="53" spans="1:40" ht="12.75">
      <c r="A53" s="1158" t="s">
        <v>13867</v>
      </c>
      <c r="B53" s="1017" t="s">
        <v>376</v>
      </c>
      <c r="C53" s="988">
        <v>1</v>
      </c>
      <c r="D53" s="5" t="s">
        <v>377</v>
      </c>
      <c r="E53" s="1041" t="s">
        <v>4374</v>
      </c>
      <c r="F53" s="1041"/>
      <c r="G53" s="45" t="s">
        <v>48</v>
      </c>
      <c r="H53" s="13" t="s">
        <v>48</v>
      </c>
      <c r="I53" s="1142" t="s">
        <v>48</v>
      </c>
      <c r="J53" s="45" t="s">
        <v>48</v>
      </c>
      <c r="K53" s="13" t="s">
        <v>48</v>
      </c>
      <c r="L53" s="694" t="s">
        <v>40</v>
      </c>
      <c r="M53" s="694">
        <v>5</v>
      </c>
      <c r="N53" s="694">
        <v>1.5</v>
      </c>
      <c r="O53" s="694">
        <v>5</v>
      </c>
      <c r="P53" s="18" t="s">
        <v>12672</v>
      </c>
      <c r="Q53" s="709" t="s">
        <v>40</v>
      </c>
      <c r="R53" s="710"/>
      <c r="S53" s="711" t="s">
        <v>40</v>
      </c>
      <c r="T53" s="712"/>
      <c r="U53" s="728" t="s">
        <v>40</v>
      </c>
      <c r="V53" s="729"/>
      <c r="W53" s="730" t="s">
        <v>40</v>
      </c>
      <c r="X53" s="731"/>
      <c r="Y53" s="695" t="s">
        <v>40</v>
      </c>
      <c r="Z53" s="695"/>
      <c r="AA53" s="733" t="s">
        <v>40</v>
      </c>
      <c r="AB53" s="734"/>
      <c r="AC53" s="736" t="s">
        <v>40</v>
      </c>
      <c r="AD53" s="725"/>
      <c r="AE53" s="706" t="s">
        <v>40</v>
      </c>
      <c r="AF53" s="715"/>
      <c r="AG53" s="735" t="s">
        <v>40</v>
      </c>
      <c r="AH53" s="707"/>
      <c r="AI53" s="708" t="s">
        <v>40</v>
      </c>
      <c r="AJ53" s="694"/>
      <c r="AK53" s="709" t="s">
        <v>40</v>
      </c>
      <c r="AL53" s="710"/>
      <c r="AM53" s="711" t="s">
        <v>40</v>
      </c>
      <c r="AN53" s="712"/>
    </row>
    <row r="54" spans="1:40" ht="12.75">
      <c r="A54" s="1158" t="s">
        <v>13867</v>
      </c>
      <c r="B54" s="1017" t="s">
        <v>381</v>
      </c>
      <c r="C54" s="988">
        <v>1</v>
      </c>
      <c r="D54" s="5" t="s">
        <v>382</v>
      </c>
      <c r="E54" s="1041" t="s">
        <v>4374</v>
      </c>
      <c r="F54" s="1041"/>
      <c r="G54" s="45" t="s">
        <v>48</v>
      </c>
      <c r="H54" s="13" t="s">
        <v>48</v>
      </c>
      <c r="I54" s="1142" t="s">
        <v>48</v>
      </c>
      <c r="J54" s="45" t="s">
        <v>48</v>
      </c>
      <c r="K54" s="13" t="s">
        <v>48</v>
      </c>
      <c r="L54" s="694" t="s">
        <v>40</v>
      </c>
      <c r="M54" s="694">
        <v>5</v>
      </c>
      <c r="N54" s="694">
        <v>0.5</v>
      </c>
      <c r="O54" s="694">
        <v>5</v>
      </c>
      <c r="P54" s="18" t="s">
        <v>12672</v>
      </c>
      <c r="Q54" s="709" t="s">
        <v>40</v>
      </c>
      <c r="R54" s="710"/>
      <c r="S54" s="711" t="s">
        <v>40</v>
      </c>
      <c r="T54" s="712"/>
      <c r="U54" s="728" t="s">
        <v>40</v>
      </c>
      <c r="V54" s="729"/>
      <c r="W54" s="730" t="s">
        <v>40</v>
      </c>
      <c r="X54" s="731"/>
      <c r="Y54" s="695" t="s">
        <v>40</v>
      </c>
      <c r="Z54" s="695"/>
      <c r="AA54" s="733" t="s">
        <v>40</v>
      </c>
      <c r="AB54" s="734"/>
      <c r="AC54" s="736" t="s">
        <v>40</v>
      </c>
      <c r="AD54" s="725"/>
      <c r="AE54" s="706" t="s">
        <v>40</v>
      </c>
      <c r="AF54" s="715"/>
      <c r="AG54" s="735" t="s">
        <v>40</v>
      </c>
      <c r="AH54" s="707"/>
      <c r="AI54" s="708" t="s">
        <v>40</v>
      </c>
      <c r="AJ54" s="694"/>
      <c r="AK54" s="709" t="s">
        <v>40</v>
      </c>
      <c r="AL54" s="710"/>
      <c r="AM54" s="711" t="s">
        <v>40</v>
      </c>
      <c r="AN54" s="712"/>
    </row>
    <row r="55" spans="1:40" ht="12.75">
      <c r="A55" s="1158" t="s">
        <v>13867</v>
      </c>
      <c r="B55" s="1017" t="s">
        <v>386</v>
      </c>
      <c r="C55" s="988">
        <v>1</v>
      </c>
      <c r="D55" s="5" t="s">
        <v>387</v>
      </c>
      <c r="E55" s="1041" t="s">
        <v>4374</v>
      </c>
      <c r="F55" s="1041"/>
      <c r="G55" s="45" t="s">
        <v>48</v>
      </c>
      <c r="H55" s="13" t="s">
        <v>48</v>
      </c>
      <c r="I55" s="1142" t="s">
        <v>48</v>
      </c>
      <c r="J55" s="45" t="s">
        <v>48</v>
      </c>
      <c r="K55" s="13" t="s">
        <v>48</v>
      </c>
      <c r="L55" s="694" t="s">
        <v>40</v>
      </c>
      <c r="M55" s="694">
        <v>5</v>
      </c>
      <c r="N55" s="694">
        <v>0.5</v>
      </c>
      <c r="O55" s="694">
        <v>5</v>
      </c>
      <c r="P55" s="18" t="s">
        <v>12672</v>
      </c>
      <c r="Q55" s="709" t="s">
        <v>40</v>
      </c>
      <c r="R55" s="710"/>
      <c r="S55" s="711" t="s">
        <v>40</v>
      </c>
      <c r="T55" s="712"/>
      <c r="U55" s="728" t="s">
        <v>40</v>
      </c>
      <c r="V55" s="729"/>
      <c r="W55" s="730" t="s">
        <v>40</v>
      </c>
      <c r="X55" s="731"/>
      <c r="Y55" s="695" t="s">
        <v>40</v>
      </c>
      <c r="Z55" s="695"/>
      <c r="AA55" s="733" t="s">
        <v>40</v>
      </c>
      <c r="AB55" s="734"/>
      <c r="AC55" s="736" t="s">
        <v>40</v>
      </c>
      <c r="AD55" s="725"/>
      <c r="AE55" s="706" t="s">
        <v>40</v>
      </c>
      <c r="AF55" s="715"/>
      <c r="AG55" s="735" t="s">
        <v>40</v>
      </c>
      <c r="AH55" s="707"/>
      <c r="AI55" s="708" t="s">
        <v>40</v>
      </c>
      <c r="AJ55" s="694"/>
      <c r="AK55" s="709" t="s">
        <v>40</v>
      </c>
      <c r="AL55" s="710"/>
      <c r="AM55" s="711" t="s">
        <v>40</v>
      </c>
      <c r="AN55" s="712"/>
    </row>
    <row r="56" spans="1:40" ht="12.75">
      <c r="A56" s="1158" t="s">
        <v>13867</v>
      </c>
      <c r="B56" s="1017" t="s">
        <v>391</v>
      </c>
      <c r="C56" s="988">
        <v>1</v>
      </c>
      <c r="D56" s="5" t="s">
        <v>392</v>
      </c>
      <c r="E56" s="1041" t="s">
        <v>4374</v>
      </c>
      <c r="F56" s="1041"/>
      <c r="G56" s="45" t="s">
        <v>48</v>
      </c>
      <c r="H56" s="13" t="s">
        <v>48</v>
      </c>
      <c r="I56" s="1142" t="s">
        <v>48</v>
      </c>
      <c r="J56" s="45" t="s">
        <v>48</v>
      </c>
      <c r="K56" s="13" t="s">
        <v>48</v>
      </c>
      <c r="L56" s="694" t="s">
        <v>40</v>
      </c>
      <c r="M56" s="694">
        <v>5</v>
      </c>
      <c r="N56" s="694">
        <v>0.5</v>
      </c>
      <c r="O56" s="694">
        <v>5</v>
      </c>
      <c r="P56" s="18" t="s">
        <v>12672</v>
      </c>
      <c r="Q56" s="709" t="s">
        <v>40</v>
      </c>
      <c r="R56" s="710"/>
      <c r="S56" s="711" t="s">
        <v>40</v>
      </c>
      <c r="T56" s="712"/>
      <c r="U56" s="728" t="s">
        <v>40</v>
      </c>
      <c r="V56" s="729"/>
      <c r="W56" s="730" t="s">
        <v>40</v>
      </c>
      <c r="X56" s="731"/>
      <c r="Y56" s="695" t="s">
        <v>40</v>
      </c>
      <c r="Z56" s="695"/>
      <c r="AA56" s="733" t="s">
        <v>40</v>
      </c>
      <c r="AB56" s="734"/>
      <c r="AC56" s="736" t="s">
        <v>40</v>
      </c>
      <c r="AD56" s="725"/>
      <c r="AE56" s="706" t="s">
        <v>40</v>
      </c>
      <c r="AF56" s="715"/>
      <c r="AG56" s="735" t="s">
        <v>40</v>
      </c>
      <c r="AH56" s="707"/>
      <c r="AI56" s="708" t="s">
        <v>40</v>
      </c>
      <c r="AJ56" s="694"/>
      <c r="AK56" s="709" t="s">
        <v>40</v>
      </c>
      <c r="AL56" s="710"/>
      <c r="AM56" s="711" t="s">
        <v>40</v>
      </c>
      <c r="AN56" s="712"/>
    </row>
    <row r="57" spans="1:40" ht="12.75">
      <c r="A57" s="1158" t="s">
        <v>13867</v>
      </c>
      <c r="B57" s="1017" t="s">
        <v>396</v>
      </c>
      <c r="C57" s="988">
        <v>1</v>
      </c>
      <c r="D57" s="5" t="s">
        <v>397</v>
      </c>
      <c r="E57" s="1041" t="s">
        <v>4374</v>
      </c>
      <c r="F57" s="1041"/>
      <c r="G57" s="45" t="s">
        <v>48</v>
      </c>
      <c r="H57" s="13" t="s">
        <v>48</v>
      </c>
      <c r="I57" s="1142" t="s">
        <v>48</v>
      </c>
      <c r="J57" s="45" t="s">
        <v>48</v>
      </c>
      <c r="K57" s="13" t="s">
        <v>48</v>
      </c>
      <c r="L57" s="694" t="s">
        <v>40</v>
      </c>
      <c r="M57" s="694">
        <v>5</v>
      </c>
      <c r="N57" s="694">
        <v>0.5</v>
      </c>
      <c r="O57" s="694">
        <v>5</v>
      </c>
      <c r="P57" s="18" t="s">
        <v>12672</v>
      </c>
      <c r="Q57" s="709" t="s">
        <v>40</v>
      </c>
      <c r="R57" s="710"/>
      <c r="S57" s="711" t="s">
        <v>40</v>
      </c>
      <c r="T57" s="712"/>
      <c r="U57" s="728" t="s">
        <v>40</v>
      </c>
      <c r="V57" s="729"/>
      <c r="W57" s="730" t="s">
        <v>40</v>
      </c>
      <c r="X57" s="731"/>
      <c r="Y57" s="695" t="s">
        <v>40</v>
      </c>
      <c r="Z57" s="695"/>
      <c r="AA57" s="733" t="s">
        <v>40</v>
      </c>
      <c r="AB57" s="734"/>
      <c r="AC57" s="736" t="s">
        <v>40</v>
      </c>
      <c r="AD57" s="725"/>
      <c r="AE57" s="706" t="s">
        <v>40</v>
      </c>
      <c r="AF57" s="715"/>
      <c r="AG57" s="735" t="s">
        <v>40</v>
      </c>
      <c r="AH57" s="707"/>
      <c r="AI57" s="708" t="s">
        <v>40</v>
      </c>
      <c r="AJ57" s="694"/>
      <c r="AK57" s="709" t="s">
        <v>40</v>
      </c>
      <c r="AL57" s="710"/>
      <c r="AM57" s="711" t="s">
        <v>40</v>
      </c>
      <c r="AN57" s="712"/>
    </row>
    <row r="58" spans="1:40" ht="12.75">
      <c r="A58" s="1158" t="s">
        <v>13867</v>
      </c>
      <c r="B58" s="1017" t="s">
        <v>401</v>
      </c>
      <c r="C58" s="988">
        <v>1</v>
      </c>
      <c r="D58" s="5" t="s">
        <v>402</v>
      </c>
      <c r="E58" s="1041" t="s">
        <v>4374</v>
      </c>
      <c r="F58" s="1041"/>
      <c r="G58" s="45" t="s">
        <v>48</v>
      </c>
      <c r="H58" s="13" t="s">
        <v>48</v>
      </c>
      <c r="I58" s="1142" t="s">
        <v>48</v>
      </c>
      <c r="J58" s="45" t="s">
        <v>48</v>
      </c>
      <c r="K58" s="13" t="s">
        <v>48</v>
      </c>
      <c r="L58" s="694" t="s">
        <v>40</v>
      </c>
      <c r="M58" s="694">
        <v>5</v>
      </c>
      <c r="N58" s="694">
        <v>0.5</v>
      </c>
      <c r="O58" s="694">
        <v>5</v>
      </c>
      <c r="P58" s="18" t="s">
        <v>12672</v>
      </c>
      <c r="Q58" s="709" t="s">
        <v>40</v>
      </c>
      <c r="R58" s="710"/>
      <c r="S58" s="711" t="s">
        <v>40</v>
      </c>
      <c r="T58" s="712"/>
      <c r="U58" s="728" t="s">
        <v>40</v>
      </c>
      <c r="V58" s="729"/>
      <c r="W58" s="730" t="s">
        <v>40</v>
      </c>
      <c r="X58" s="731"/>
      <c r="Y58" s="695" t="s">
        <v>40</v>
      </c>
      <c r="Z58" s="695"/>
      <c r="AA58" s="733" t="s">
        <v>40</v>
      </c>
      <c r="AB58" s="734"/>
      <c r="AC58" s="736" t="s">
        <v>40</v>
      </c>
      <c r="AD58" s="725"/>
      <c r="AE58" s="706" t="s">
        <v>40</v>
      </c>
      <c r="AF58" s="715"/>
      <c r="AG58" s="735" t="s">
        <v>40</v>
      </c>
      <c r="AH58" s="707"/>
      <c r="AI58" s="708" t="s">
        <v>40</v>
      </c>
      <c r="AJ58" s="694"/>
      <c r="AK58" s="709" t="s">
        <v>40</v>
      </c>
      <c r="AL58" s="710"/>
      <c r="AM58" s="711" t="s">
        <v>40</v>
      </c>
      <c r="AN58" s="712"/>
    </row>
    <row r="59" spans="1:40" ht="12.75">
      <c r="A59" s="1158" t="s">
        <v>13867</v>
      </c>
      <c r="B59" s="1017" t="s">
        <v>406</v>
      </c>
      <c r="C59" s="988">
        <v>1</v>
      </c>
      <c r="D59" s="5" t="s">
        <v>407</v>
      </c>
      <c r="E59" s="1041" t="s">
        <v>4374</v>
      </c>
      <c r="F59" s="1041"/>
      <c r="G59" s="45" t="s">
        <v>48</v>
      </c>
      <c r="H59" s="13" t="s">
        <v>48</v>
      </c>
      <c r="I59" s="1142" t="s">
        <v>48</v>
      </c>
      <c r="J59" s="45" t="s">
        <v>48</v>
      </c>
      <c r="K59" s="13" t="s">
        <v>48</v>
      </c>
      <c r="L59" s="694" t="s">
        <v>40</v>
      </c>
      <c r="M59" s="694">
        <v>5</v>
      </c>
      <c r="N59" s="694">
        <v>0.5</v>
      </c>
      <c r="O59" s="694">
        <v>5</v>
      </c>
      <c r="P59" s="18" t="s">
        <v>12672</v>
      </c>
      <c r="Q59" s="709" t="s">
        <v>40</v>
      </c>
      <c r="R59" s="710"/>
      <c r="S59" s="711" t="s">
        <v>40</v>
      </c>
      <c r="T59" s="712"/>
      <c r="U59" s="728" t="s">
        <v>40</v>
      </c>
      <c r="V59" s="729"/>
      <c r="W59" s="730" t="s">
        <v>40</v>
      </c>
      <c r="X59" s="731"/>
      <c r="Y59" s="695" t="s">
        <v>40</v>
      </c>
      <c r="Z59" s="695"/>
      <c r="AA59" s="733" t="s">
        <v>40</v>
      </c>
      <c r="AB59" s="734"/>
      <c r="AC59" s="736" t="s">
        <v>40</v>
      </c>
      <c r="AD59" s="725"/>
      <c r="AE59" s="706" t="s">
        <v>40</v>
      </c>
      <c r="AF59" s="715"/>
      <c r="AG59" s="735" t="s">
        <v>40</v>
      </c>
      <c r="AH59" s="707"/>
      <c r="AI59" s="708" t="s">
        <v>40</v>
      </c>
      <c r="AJ59" s="694"/>
      <c r="AK59" s="709" t="s">
        <v>40</v>
      </c>
      <c r="AL59" s="710"/>
      <c r="AM59" s="711" t="s">
        <v>40</v>
      </c>
      <c r="AN59" s="712"/>
    </row>
    <row r="60" spans="1:40" ht="12.75">
      <c r="A60" s="1158" t="s">
        <v>13867</v>
      </c>
      <c r="B60" s="1017" t="s">
        <v>411</v>
      </c>
      <c r="C60" s="988">
        <v>1</v>
      </c>
      <c r="D60" s="5" t="s">
        <v>412</v>
      </c>
      <c r="E60" s="1041" t="s">
        <v>4374</v>
      </c>
      <c r="F60" s="1041"/>
      <c r="G60" s="45" t="s">
        <v>48</v>
      </c>
      <c r="H60" s="13" t="s">
        <v>48</v>
      </c>
      <c r="I60" s="1142" t="s">
        <v>48</v>
      </c>
      <c r="J60" s="45" t="s">
        <v>48</v>
      </c>
      <c r="K60" s="13" t="s">
        <v>48</v>
      </c>
      <c r="L60" s="694" t="s">
        <v>40</v>
      </c>
      <c r="M60" s="694">
        <v>5</v>
      </c>
      <c r="N60" s="694">
        <v>0.5</v>
      </c>
      <c r="O60" s="694">
        <v>5</v>
      </c>
      <c r="P60" s="18" t="s">
        <v>12672</v>
      </c>
      <c r="Q60" s="709" t="s">
        <v>40</v>
      </c>
      <c r="R60" s="710"/>
      <c r="S60" s="711" t="s">
        <v>40</v>
      </c>
      <c r="T60" s="712"/>
      <c r="U60" s="728" t="s">
        <v>40</v>
      </c>
      <c r="V60" s="729"/>
      <c r="W60" s="730" t="s">
        <v>40</v>
      </c>
      <c r="X60" s="731"/>
      <c r="Y60" s="695" t="s">
        <v>40</v>
      </c>
      <c r="Z60" s="695"/>
      <c r="AA60" s="733" t="s">
        <v>40</v>
      </c>
      <c r="AB60" s="734"/>
      <c r="AC60" s="736" t="s">
        <v>40</v>
      </c>
      <c r="AD60" s="725"/>
      <c r="AE60" s="706" t="s">
        <v>40</v>
      </c>
      <c r="AF60" s="715"/>
      <c r="AG60" s="735" t="s">
        <v>40</v>
      </c>
      <c r="AH60" s="707"/>
      <c r="AI60" s="708" t="s">
        <v>40</v>
      </c>
      <c r="AJ60" s="694"/>
      <c r="AK60" s="709" t="s">
        <v>40</v>
      </c>
      <c r="AL60" s="710"/>
      <c r="AM60" s="711" t="s">
        <v>40</v>
      </c>
      <c r="AN60" s="712"/>
    </row>
    <row r="61" spans="1:40" ht="12.75">
      <c r="A61" s="1158" t="s">
        <v>13867</v>
      </c>
      <c r="B61" s="1159" t="s">
        <v>416</v>
      </c>
      <c r="C61" s="988">
        <v>3</v>
      </c>
      <c r="D61" s="5" t="s">
        <v>417</v>
      </c>
      <c r="E61" s="1041" t="s">
        <v>4374</v>
      </c>
      <c r="F61" s="1041"/>
      <c r="G61" s="45" t="s">
        <v>48</v>
      </c>
      <c r="H61" s="13" t="s">
        <v>48</v>
      </c>
      <c r="I61" s="1142" t="s">
        <v>48</v>
      </c>
      <c r="J61" s="45" t="s">
        <v>48</v>
      </c>
      <c r="K61" s="13" t="s">
        <v>48</v>
      </c>
      <c r="L61" s="694" t="s">
        <v>40</v>
      </c>
      <c r="M61" s="694">
        <v>5</v>
      </c>
      <c r="N61" s="694" t="s">
        <v>1981</v>
      </c>
      <c r="O61" s="694">
        <v>5</v>
      </c>
      <c r="P61" s="18" t="s">
        <v>12672</v>
      </c>
      <c r="Q61" s="709" t="s">
        <v>40</v>
      </c>
      <c r="R61" s="710"/>
      <c r="S61" s="711" t="s">
        <v>40</v>
      </c>
      <c r="T61" s="712"/>
      <c r="U61" s="728" t="s">
        <v>40</v>
      </c>
      <c r="V61" s="729"/>
      <c r="W61" s="730" t="s">
        <v>40</v>
      </c>
      <c r="X61" s="731"/>
      <c r="Y61" s="695" t="s">
        <v>40</v>
      </c>
      <c r="Z61" s="695"/>
      <c r="AA61" s="733" t="s">
        <v>40</v>
      </c>
      <c r="AB61" s="734"/>
      <c r="AC61" s="736" t="s">
        <v>40</v>
      </c>
      <c r="AD61" s="725"/>
      <c r="AE61" s="706" t="s">
        <v>40</v>
      </c>
      <c r="AF61" s="715"/>
      <c r="AG61" s="735" t="s">
        <v>40</v>
      </c>
      <c r="AH61" s="707"/>
      <c r="AI61" s="708" t="s">
        <v>40</v>
      </c>
      <c r="AJ61" s="694"/>
      <c r="AK61" s="709" t="s">
        <v>40</v>
      </c>
      <c r="AL61" s="710"/>
      <c r="AM61" s="711" t="s">
        <v>40</v>
      </c>
      <c r="AN61" s="712"/>
    </row>
    <row r="62" spans="1:40" ht="12.75">
      <c r="A62" s="1158" t="s">
        <v>13867</v>
      </c>
      <c r="B62" s="1159" t="s">
        <v>421</v>
      </c>
      <c r="C62" s="988">
        <v>3</v>
      </c>
      <c r="D62" s="5" t="s">
        <v>417</v>
      </c>
      <c r="E62" s="1041" t="s">
        <v>4374</v>
      </c>
      <c r="F62" s="1041"/>
      <c r="G62" s="45" t="s">
        <v>48</v>
      </c>
      <c r="H62" s="13" t="s">
        <v>48</v>
      </c>
      <c r="I62" s="1142" t="s">
        <v>48</v>
      </c>
      <c r="J62" s="45" t="s">
        <v>48</v>
      </c>
      <c r="K62" s="13" t="s">
        <v>48</v>
      </c>
      <c r="L62" s="694" t="s">
        <v>40</v>
      </c>
      <c r="M62" s="694">
        <v>5</v>
      </c>
      <c r="N62" s="694" t="s">
        <v>1981</v>
      </c>
      <c r="O62" s="694">
        <v>5</v>
      </c>
      <c r="P62" s="18" t="s">
        <v>12672</v>
      </c>
      <c r="Q62" s="709" t="s">
        <v>40</v>
      </c>
      <c r="R62" s="710"/>
      <c r="S62" s="711" t="s">
        <v>40</v>
      </c>
      <c r="T62" s="712"/>
      <c r="U62" s="728" t="s">
        <v>40</v>
      </c>
      <c r="V62" s="729"/>
      <c r="W62" s="730" t="s">
        <v>40</v>
      </c>
      <c r="X62" s="731"/>
      <c r="Y62" s="695" t="s">
        <v>40</v>
      </c>
      <c r="Z62" s="695"/>
      <c r="AA62" s="733" t="s">
        <v>40</v>
      </c>
      <c r="AB62" s="734"/>
      <c r="AC62" s="736" t="s">
        <v>40</v>
      </c>
      <c r="AD62" s="725"/>
      <c r="AE62" s="706" t="s">
        <v>40</v>
      </c>
      <c r="AF62" s="715"/>
      <c r="AG62" s="735" t="s">
        <v>40</v>
      </c>
      <c r="AH62" s="707"/>
      <c r="AI62" s="708" t="s">
        <v>40</v>
      </c>
      <c r="AJ62" s="694"/>
      <c r="AK62" s="709" t="s">
        <v>40</v>
      </c>
      <c r="AL62" s="710"/>
      <c r="AM62" s="711" t="s">
        <v>40</v>
      </c>
      <c r="AN62" s="712"/>
    </row>
    <row r="63" spans="1:40" ht="12.75">
      <c r="A63" s="1158" t="s">
        <v>13867</v>
      </c>
      <c r="B63" s="1159" t="s">
        <v>425</v>
      </c>
      <c r="C63" s="988">
        <v>3</v>
      </c>
      <c r="D63" s="5" t="s">
        <v>417</v>
      </c>
      <c r="E63" s="1041" t="s">
        <v>4374</v>
      </c>
      <c r="F63" s="1041"/>
      <c r="G63" s="45" t="s">
        <v>48</v>
      </c>
      <c r="H63" s="13" t="s">
        <v>48</v>
      </c>
      <c r="I63" s="1142" t="s">
        <v>48</v>
      </c>
      <c r="J63" s="45" t="s">
        <v>48</v>
      </c>
      <c r="K63" s="13" t="s">
        <v>48</v>
      </c>
      <c r="L63" s="694" t="s">
        <v>40</v>
      </c>
      <c r="M63" s="694">
        <v>5</v>
      </c>
      <c r="N63" s="694" t="s">
        <v>1981</v>
      </c>
      <c r="O63" s="694">
        <v>5</v>
      </c>
      <c r="P63" s="18" t="s">
        <v>12672</v>
      </c>
      <c r="Q63" s="709" t="s">
        <v>40</v>
      </c>
      <c r="R63" s="710"/>
      <c r="S63" s="711" t="s">
        <v>40</v>
      </c>
      <c r="T63" s="712"/>
      <c r="U63" s="728" t="s">
        <v>40</v>
      </c>
      <c r="V63" s="729"/>
      <c r="W63" s="730" t="s">
        <v>40</v>
      </c>
      <c r="X63" s="731"/>
      <c r="Y63" s="695" t="s">
        <v>40</v>
      </c>
      <c r="Z63" s="695"/>
      <c r="AA63" s="733" t="s">
        <v>40</v>
      </c>
      <c r="AB63" s="734"/>
      <c r="AC63" s="736" t="s">
        <v>40</v>
      </c>
      <c r="AD63" s="725"/>
      <c r="AE63" s="706" t="s">
        <v>40</v>
      </c>
      <c r="AF63" s="715"/>
      <c r="AG63" s="735" t="s">
        <v>40</v>
      </c>
      <c r="AH63" s="707"/>
      <c r="AI63" s="708" t="s">
        <v>40</v>
      </c>
      <c r="AJ63" s="694"/>
      <c r="AK63" s="709" t="s">
        <v>40</v>
      </c>
      <c r="AL63" s="710"/>
      <c r="AM63" s="711" t="s">
        <v>40</v>
      </c>
      <c r="AN63" s="712"/>
    </row>
    <row r="64" spans="1:40" ht="12.75">
      <c r="A64" s="1158" t="s">
        <v>13867</v>
      </c>
      <c r="B64" s="1160" t="s">
        <v>429</v>
      </c>
      <c r="C64" s="988">
        <v>4</v>
      </c>
      <c r="D64" s="5" t="s">
        <v>430</v>
      </c>
      <c r="E64" s="1041" t="s">
        <v>4374</v>
      </c>
      <c r="F64" s="1041"/>
      <c r="G64" s="45" t="s">
        <v>48</v>
      </c>
      <c r="H64" s="13" t="s">
        <v>48</v>
      </c>
      <c r="I64" s="1142" t="s">
        <v>48</v>
      </c>
      <c r="J64" s="45" t="s">
        <v>48</v>
      </c>
      <c r="K64" s="13" t="s">
        <v>48</v>
      </c>
      <c r="L64" s="694" t="s">
        <v>40</v>
      </c>
      <c r="M64" s="694">
        <v>5</v>
      </c>
      <c r="N64" s="694">
        <v>1</v>
      </c>
      <c r="O64" s="694">
        <v>5</v>
      </c>
      <c r="P64" s="18" t="s">
        <v>12672</v>
      </c>
      <c r="Q64" s="709" t="s">
        <v>40</v>
      </c>
      <c r="R64" s="710"/>
      <c r="S64" s="711" t="s">
        <v>40</v>
      </c>
      <c r="T64" s="712"/>
      <c r="U64" s="728" t="s">
        <v>40</v>
      </c>
      <c r="V64" s="729"/>
      <c r="W64" s="730" t="s">
        <v>40</v>
      </c>
      <c r="X64" s="731"/>
      <c r="Y64" s="695" t="s">
        <v>40</v>
      </c>
      <c r="Z64" s="695"/>
      <c r="AA64" s="733" t="s">
        <v>40</v>
      </c>
      <c r="AB64" s="734"/>
      <c r="AC64" s="736" t="s">
        <v>40</v>
      </c>
      <c r="AD64" s="725"/>
      <c r="AE64" s="706" t="s">
        <v>40</v>
      </c>
      <c r="AF64" s="715"/>
      <c r="AG64" s="735" t="s">
        <v>40</v>
      </c>
      <c r="AH64" s="707"/>
      <c r="AI64" s="708" t="s">
        <v>40</v>
      </c>
      <c r="AJ64" s="694"/>
      <c r="AK64" s="709" t="s">
        <v>40</v>
      </c>
      <c r="AL64" s="710"/>
      <c r="AM64" s="711" t="s">
        <v>40</v>
      </c>
      <c r="AN64" s="712"/>
    </row>
    <row r="65" spans="1:40" ht="12.75">
      <c r="A65" s="1161"/>
      <c r="B65" s="1162"/>
      <c r="C65" s="1084"/>
      <c r="D65" s="1084"/>
      <c r="E65" s="1085"/>
      <c r="F65" s="1085"/>
      <c r="G65" s="22"/>
      <c r="H65" s="21"/>
      <c r="I65" s="24"/>
      <c r="J65" s="22"/>
      <c r="K65" s="21"/>
      <c r="L65" s="686"/>
      <c r="M65" s="686"/>
      <c r="N65" s="686"/>
      <c r="O65" s="686"/>
      <c r="P65" s="686"/>
      <c r="Q65" s="686"/>
      <c r="R65" s="686"/>
      <c r="S65" s="686"/>
      <c r="T65" s="686"/>
      <c r="U65" s="686"/>
      <c r="V65" s="686"/>
      <c r="W65" s="686"/>
      <c r="X65" s="686"/>
      <c r="Y65" s="686"/>
      <c r="Z65" s="686"/>
      <c r="AA65" s="686"/>
      <c r="AB65" s="686"/>
      <c r="AC65" s="686"/>
      <c r="AD65" s="686"/>
      <c r="AE65" s="686"/>
      <c r="AF65" s="686"/>
      <c r="AG65" s="686"/>
      <c r="AH65" s="686"/>
      <c r="AI65" s="686"/>
      <c r="AJ65" s="686"/>
      <c r="AK65" s="686"/>
      <c r="AL65" s="686"/>
      <c r="AM65" s="686"/>
      <c r="AN65" s="686"/>
    </row>
    <row r="66" spans="1:40" ht="12.75">
      <c r="A66" s="905" t="s">
        <v>3278</v>
      </c>
      <c r="B66" s="1035" t="s">
        <v>1033</v>
      </c>
      <c r="C66" s="1113">
        <v>1</v>
      </c>
      <c r="D66" s="5" t="s">
        <v>1034</v>
      </c>
      <c r="E66" s="5" t="s">
        <v>12854</v>
      </c>
      <c r="F66" s="1041"/>
      <c r="G66" s="45" t="s">
        <v>48</v>
      </c>
      <c r="H66" s="13" t="s">
        <v>48</v>
      </c>
      <c r="I66" s="1142" t="s">
        <v>48</v>
      </c>
      <c r="J66" s="45" t="s">
        <v>48</v>
      </c>
      <c r="K66" s="13" t="s">
        <v>48</v>
      </c>
      <c r="L66" s="694" t="s">
        <v>40</v>
      </c>
      <c r="M66" s="929" t="s">
        <v>40</v>
      </c>
      <c r="N66" s="18">
        <v>0.3</v>
      </c>
      <c r="O66" s="694" t="s">
        <v>40</v>
      </c>
      <c r="P66" s="18" t="s">
        <v>12699</v>
      </c>
      <c r="Q66" s="709" t="s">
        <v>40</v>
      </c>
      <c r="R66" s="710"/>
      <c r="S66" s="711" t="s">
        <v>40</v>
      </c>
      <c r="T66" s="712"/>
      <c r="U66" s="728" t="s">
        <v>40</v>
      </c>
      <c r="V66" s="729"/>
      <c r="W66" s="730" t="s">
        <v>40</v>
      </c>
      <c r="X66" s="731"/>
      <c r="Y66" s="695" t="s">
        <v>40</v>
      </c>
      <c r="Z66" s="695"/>
      <c r="AA66" s="733" t="s">
        <v>40</v>
      </c>
      <c r="AB66" s="734"/>
      <c r="AC66" s="736" t="s">
        <v>40</v>
      </c>
      <c r="AD66" s="725"/>
      <c r="AE66" s="706" t="s">
        <v>40</v>
      </c>
      <c r="AF66" s="715"/>
      <c r="AG66" s="735" t="s">
        <v>40</v>
      </c>
      <c r="AH66" s="707"/>
      <c r="AI66" s="708" t="s">
        <v>40</v>
      </c>
      <c r="AJ66" s="694"/>
      <c r="AK66" s="709" t="s">
        <v>40</v>
      </c>
      <c r="AL66" s="710"/>
      <c r="AM66" s="711" t="s">
        <v>40</v>
      </c>
      <c r="AN66" s="712"/>
    </row>
    <row r="67" spans="1:40" ht="12.75">
      <c r="A67" s="905" t="s">
        <v>3278</v>
      </c>
      <c r="B67" s="1035" t="s">
        <v>1038</v>
      </c>
      <c r="C67" s="1113">
        <v>1</v>
      </c>
      <c r="D67" s="5" t="s">
        <v>1039</v>
      </c>
      <c r="E67" s="5" t="s">
        <v>12854</v>
      </c>
      <c r="F67" s="1041"/>
      <c r="G67" s="45" t="s">
        <v>48</v>
      </c>
      <c r="H67" s="13" t="s">
        <v>48</v>
      </c>
      <c r="I67" s="1142" t="s">
        <v>48</v>
      </c>
      <c r="J67" s="45" t="s">
        <v>48</v>
      </c>
      <c r="K67" s="13" t="s">
        <v>48</v>
      </c>
      <c r="L67" s="694" t="s">
        <v>40</v>
      </c>
      <c r="M67" s="929" t="s">
        <v>40</v>
      </c>
      <c r="N67" s="18">
        <v>0.15</v>
      </c>
      <c r="O67" s="694" t="s">
        <v>40</v>
      </c>
      <c r="P67" s="18" t="s">
        <v>12699</v>
      </c>
      <c r="Q67" s="709" t="s">
        <v>40</v>
      </c>
      <c r="R67" s="710"/>
      <c r="S67" s="711" t="s">
        <v>40</v>
      </c>
      <c r="T67" s="712"/>
      <c r="U67" s="728" t="s">
        <v>40</v>
      </c>
      <c r="V67" s="729"/>
      <c r="W67" s="730" t="s">
        <v>40</v>
      </c>
      <c r="X67" s="731"/>
      <c r="Y67" s="695" t="s">
        <v>40</v>
      </c>
      <c r="Z67" s="695"/>
      <c r="AA67" s="733" t="s">
        <v>40</v>
      </c>
      <c r="AB67" s="734"/>
      <c r="AC67" s="736" t="s">
        <v>40</v>
      </c>
      <c r="AD67" s="725"/>
      <c r="AE67" s="706" t="s">
        <v>40</v>
      </c>
      <c r="AF67" s="715"/>
      <c r="AG67" s="735" t="s">
        <v>40</v>
      </c>
      <c r="AH67" s="707"/>
      <c r="AI67" s="708" t="s">
        <v>40</v>
      </c>
      <c r="AJ67" s="694"/>
      <c r="AK67" s="709" t="s">
        <v>40</v>
      </c>
      <c r="AL67" s="710"/>
      <c r="AM67" s="711" t="s">
        <v>40</v>
      </c>
      <c r="AN67" s="712"/>
    </row>
    <row r="68" spans="1:40" ht="12.75">
      <c r="A68" s="905" t="s">
        <v>3278</v>
      </c>
      <c r="B68" s="1035" t="s">
        <v>1043</v>
      </c>
      <c r="C68" s="1113">
        <v>1</v>
      </c>
      <c r="D68" s="5" t="s">
        <v>1044</v>
      </c>
      <c r="E68" s="5" t="s">
        <v>12854</v>
      </c>
      <c r="F68" s="1041"/>
      <c r="G68" s="45" t="s">
        <v>48</v>
      </c>
      <c r="H68" s="13" t="s">
        <v>48</v>
      </c>
      <c r="I68" s="1142" t="s">
        <v>48</v>
      </c>
      <c r="J68" s="45" t="s">
        <v>48</v>
      </c>
      <c r="K68" s="13" t="s">
        <v>48</v>
      </c>
      <c r="L68" s="694" t="s">
        <v>40</v>
      </c>
      <c r="M68" s="929" t="s">
        <v>40</v>
      </c>
      <c r="N68" s="18">
        <v>0.25</v>
      </c>
      <c r="O68" s="694" t="s">
        <v>40</v>
      </c>
      <c r="P68" s="18" t="s">
        <v>12699</v>
      </c>
      <c r="Q68" s="709" t="s">
        <v>40</v>
      </c>
      <c r="R68" s="710"/>
      <c r="S68" s="711" t="s">
        <v>40</v>
      </c>
      <c r="T68" s="712"/>
      <c r="U68" s="728" t="s">
        <v>40</v>
      </c>
      <c r="V68" s="729"/>
      <c r="W68" s="730" t="s">
        <v>40</v>
      </c>
      <c r="X68" s="731"/>
      <c r="Y68" s="695" t="s">
        <v>40</v>
      </c>
      <c r="Z68" s="695"/>
      <c r="AA68" s="733" t="s">
        <v>40</v>
      </c>
      <c r="AB68" s="734"/>
      <c r="AC68" s="736" t="s">
        <v>40</v>
      </c>
      <c r="AD68" s="725"/>
      <c r="AE68" s="706" t="s">
        <v>40</v>
      </c>
      <c r="AF68" s="715"/>
      <c r="AG68" s="735" t="s">
        <v>40</v>
      </c>
      <c r="AH68" s="707"/>
      <c r="AI68" s="708" t="s">
        <v>40</v>
      </c>
      <c r="AJ68" s="694"/>
      <c r="AK68" s="709" t="s">
        <v>40</v>
      </c>
      <c r="AL68" s="710"/>
      <c r="AM68" s="711" t="s">
        <v>40</v>
      </c>
      <c r="AN68" s="712"/>
    </row>
    <row r="69" spans="1:40" ht="12.75">
      <c r="A69" s="905" t="s">
        <v>3278</v>
      </c>
      <c r="B69" s="1035" t="s">
        <v>13868</v>
      </c>
      <c r="C69" s="1113">
        <v>1</v>
      </c>
      <c r="D69" s="5" t="s">
        <v>1048</v>
      </c>
      <c r="E69" s="5" t="s">
        <v>12854</v>
      </c>
      <c r="F69" s="1041"/>
      <c r="G69" s="45" t="s">
        <v>48</v>
      </c>
      <c r="H69" s="13" t="s">
        <v>48</v>
      </c>
      <c r="I69" s="1142" t="s">
        <v>48</v>
      </c>
      <c r="J69" s="45" t="s">
        <v>48</v>
      </c>
      <c r="K69" s="13" t="s">
        <v>48</v>
      </c>
      <c r="L69" s="694" t="s">
        <v>40</v>
      </c>
      <c r="M69" s="929" t="s">
        <v>40</v>
      </c>
      <c r="N69" s="18">
        <v>0.2</v>
      </c>
      <c r="O69" s="694" t="s">
        <v>40</v>
      </c>
      <c r="P69" s="18" t="s">
        <v>12699</v>
      </c>
      <c r="Q69" s="709" t="s">
        <v>40</v>
      </c>
      <c r="R69" s="710"/>
      <c r="S69" s="711" t="s">
        <v>40</v>
      </c>
      <c r="T69" s="712"/>
      <c r="U69" s="728" t="s">
        <v>40</v>
      </c>
      <c r="V69" s="729"/>
      <c r="W69" s="730" t="s">
        <v>40</v>
      </c>
      <c r="X69" s="731"/>
      <c r="Y69" s="695" t="s">
        <v>40</v>
      </c>
      <c r="Z69" s="695"/>
      <c r="AA69" s="733" t="s">
        <v>40</v>
      </c>
      <c r="AB69" s="734"/>
      <c r="AC69" s="736" t="s">
        <v>40</v>
      </c>
      <c r="AD69" s="725"/>
      <c r="AE69" s="706" t="s">
        <v>40</v>
      </c>
      <c r="AF69" s="715"/>
      <c r="AG69" s="735" t="s">
        <v>40</v>
      </c>
      <c r="AH69" s="707"/>
      <c r="AI69" s="708" t="s">
        <v>40</v>
      </c>
      <c r="AJ69" s="694"/>
      <c r="AK69" s="709" t="s">
        <v>40</v>
      </c>
      <c r="AL69" s="710"/>
      <c r="AM69" s="711" t="s">
        <v>40</v>
      </c>
      <c r="AN69" s="712"/>
    </row>
    <row r="70" spans="1:40" ht="12.75">
      <c r="A70" s="905" t="s">
        <v>3278</v>
      </c>
      <c r="B70" s="1035" t="s">
        <v>1052</v>
      </c>
      <c r="C70" s="1113">
        <v>1</v>
      </c>
      <c r="D70" s="5" t="s">
        <v>1053</v>
      </c>
      <c r="E70" s="5" t="s">
        <v>12854</v>
      </c>
      <c r="F70" s="1041"/>
      <c r="G70" s="45" t="s">
        <v>48</v>
      </c>
      <c r="H70" s="13" t="s">
        <v>48</v>
      </c>
      <c r="I70" s="1142" t="s">
        <v>48</v>
      </c>
      <c r="J70" s="45" t="s">
        <v>48</v>
      </c>
      <c r="K70" s="13" t="s">
        <v>48</v>
      </c>
      <c r="L70" s="694" t="s">
        <v>40</v>
      </c>
      <c r="M70" s="929" t="s">
        <v>40</v>
      </c>
      <c r="N70" s="18">
        <v>0.5</v>
      </c>
      <c r="O70" s="694" t="s">
        <v>40</v>
      </c>
      <c r="P70" s="18" t="s">
        <v>12699</v>
      </c>
      <c r="Q70" s="709" t="s">
        <v>40</v>
      </c>
      <c r="R70" s="710"/>
      <c r="S70" s="711" t="s">
        <v>40</v>
      </c>
      <c r="T70" s="712"/>
      <c r="U70" s="728" t="s">
        <v>40</v>
      </c>
      <c r="V70" s="729"/>
      <c r="W70" s="730" t="s">
        <v>40</v>
      </c>
      <c r="X70" s="731"/>
      <c r="Y70" s="695" t="s">
        <v>40</v>
      </c>
      <c r="Z70" s="695"/>
      <c r="AA70" s="733" t="s">
        <v>40</v>
      </c>
      <c r="AB70" s="734"/>
      <c r="AC70" s="736" t="s">
        <v>40</v>
      </c>
      <c r="AD70" s="725"/>
      <c r="AE70" s="706" t="s">
        <v>40</v>
      </c>
      <c r="AF70" s="715"/>
      <c r="AG70" s="735" t="s">
        <v>40</v>
      </c>
      <c r="AH70" s="707"/>
      <c r="AI70" s="708" t="s">
        <v>40</v>
      </c>
      <c r="AJ70" s="694"/>
      <c r="AK70" s="709" t="s">
        <v>40</v>
      </c>
      <c r="AL70" s="710"/>
      <c r="AM70" s="711" t="s">
        <v>40</v>
      </c>
      <c r="AN70" s="712"/>
    </row>
    <row r="71" spans="1:40" ht="12.75">
      <c r="A71" s="905" t="s">
        <v>3278</v>
      </c>
      <c r="B71" s="1035" t="s">
        <v>1057</v>
      </c>
      <c r="C71" s="1113">
        <v>1</v>
      </c>
      <c r="D71" s="5" t="s">
        <v>1058</v>
      </c>
      <c r="E71" s="5" t="s">
        <v>12854</v>
      </c>
      <c r="F71" s="1041"/>
      <c r="G71" s="45" t="s">
        <v>48</v>
      </c>
      <c r="H71" s="13" t="s">
        <v>48</v>
      </c>
      <c r="I71" s="1142" t="s">
        <v>48</v>
      </c>
      <c r="J71" s="45" t="s">
        <v>48</v>
      </c>
      <c r="K71" s="13" t="s">
        <v>48</v>
      </c>
      <c r="L71" s="694" t="s">
        <v>40</v>
      </c>
      <c r="M71" s="929" t="s">
        <v>40</v>
      </c>
      <c r="N71" s="18" t="s">
        <v>1981</v>
      </c>
      <c r="O71" s="694" t="s">
        <v>40</v>
      </c>
      <c r="P71" s="18" t="s">
        <v>12699</v>
      </c>
      <c r="Q71" s="709" t="s">
        <v>40</v>
      </c>
      <c r="R71" s="710"/>
      <c r="S71" s="711" t="s">
        <v>40</v>
      </c>
      <c r="T71" s="712"/>
      <c r="U71" s="728" t="s">
        <v>40</v>
      </c>
      <c r="V71" s="729"/>
      <c r="W71" s="730" t="s">
        <v>40</v>
      </c>
      <c r="X71" s="731"/>
      <c r="Y71" s="695" t="s">
        <v>40</v>
      </c>
      <c r="Z71" s="695"/>
      <c r="AA71" s="733" t="s">
        <v>40</v>
      </c>
      <c r="AB71" s="734"/>
      <c r="AC71" s="736" t="s">
        <v>40</v>
      </c>
      <c r="AD71" s="725"/>
      <c r="AE71" s="706" t="s">
        <v>40</v>
      </c>
      <c r="AF71" s="715"/>
      <c r="AG71" s="735" t="s">
        <v>40</v>
      </c>
      <c r="AH71" s="707"/>
      <c r="AI71" s="708" t="s">
        <v>40</v>
      </c>
      <c r="AJ71" s="694"/>
      <c r="AK71" s="709" t="s">
        <v>40</v>
      </c>
      <c r="AL71" s="710"/>
      <c r="AM71" s="711" t="s">
        <v>40</v>
      </c>
      <c r="AN71" s="712"/>
    </row>
    <row r="72" spans="1:40" ht="12.75">
      <c r="A72" s="905" t="s">
        <v>3278</v>
      </c>
      <c r="B72" s="1035" t="s">
        <v>1062</v>
      </c>
      <c r="C72" s="1113">
        <v>1</v>
      </c>
      <c r="D72" s="5" t="s">
        <v>1063</v>
      </c>
      <c r="E72" s="5" t="s">
        <v>12854</v>
      </c>
      <c r="F72" s="1041"/>
      <c r="G72" s="45" t="s">
        <v>48</v>
      </c>
      <c r="H72" s="13" t="s">
        <v>48</v>
      </c>
      <c r="I72" s="1142" t="s">
        <v>48</v>
      </c>
      <c r="J72" s="45" t="s">
        <v>48</v>
      </c>
      <c r="K72" s="13" t="s">
        <v>48</v>
      </c>
      <c r="L72" s="694" t="s">
        <v>40</v>
      </c>
      <c r="M72" s="929" t="s">
        <v>40</v>
      </c>
      <c r="N72" s="18" t="s">
        <v>1981</v>
      </c>
      <c r="O72" s="694" t="s">
        <v>40</v>
      </c>
      <c r="P72" s="18" t="s">
        <v>12699</v>
      </c>
      <c r="Q72" s="709" t="s">
        <v>40</v>
      </c>
      <c r="R72" s="710"/>
      <c r="S72" s="711" t="s">
        <v>40</v>
      </c>
      <c r="T72" s="712"/>
      <c r="U72" s="728" t="s">
        <v>40</v>
      </c>
      <c r="V72" s="729"/>
      <c r="W72" s="730" t="s">
        <v>40</v>
      </c>
      <c r="X72" s="731"/>
      <c r="Y72" s="695" t="s">
        <v>40</v>
      </c>
      <c r="Z72" s="695"/>
      <c r="AA72" s="733" t="s">
        <v>40</v>
      </c>
      <c r="AB72" s="734"/>
      <c r="AC72" s="736" t="s">
        <v>40</v>
      </c>
      <c r="AD72" s="725"/>
      <c r="AE72" s="706" t="s">
        <v>40</v>
      </c>
      <c r="AF72" s="715"/>
      <c r="AG72" s="735" t="s">
        <v>40</v>
      </c>
      <c r="AH72" s="707"/>
      <c r="AI72" s="708" t="s">
        <v>40</v>
      </c>
      <c r="AJ72" s="694"/>
      <c r="AK72" s="709" t="s">
        <v>40</v>
      </c>
      <c r="AL72" s="710"/>
      <c r="AM72" s="711" t="s">
        <v>40</v>
      </c>
      <c r="AN72" s="712"/>
    </row>
    <row r="73" spans="1:40" ht="12.75">
      <c r="A73" s="905" t="s">
        <v>3278</v>
      </c>
      <c r="B73" s="1036" t="s">
        <v>1067</v>
      </c>
      <c r="C73" s="1113">
        <v>2</v>
      </c>
      <c r="D73" s="5" t="s">
        <v>1068</v>
      </c>
      <c r="E73" s="5" t="s">
        <v>12854</v>
      </c>
      <c r="F73" s="1041"/>
      <c r="G73" s="45" t="s">
        <v>48</v>
      </c>
      <c r="H73" s="13" t="s">
        <v>48</v>
      </c>
      <c r="I73" s="1142" t="s">
        <v>48</v>
      </c>
      <c r="J73" s="45" t="s">
        <v>48</v>
      </c>
      <c r="K73" s="13" t="s">
        <v>48</v>
      </c>
      <c r="L73" s="694" t="s">
        <v>40</v>
      </c>
      <c r="M73" s="929" t="s">
        <v>40</v>
      </c>
      <c r="N73" s="18">
        <v>0.15</v>
      </c>
      <c r="O73" s="694" t="s">
        <v>40</v>
      </c>
      <c r="P73" s="18" t="s">
        <v>12699</v>
      </c>
      <c r="Q73" s="709" t="s">
        <v>40</v>
      </c>
      <c r="R73" s="710"/>
      <c r="S73" s="711" t="s">
        <v>40</v>
      </c>
      <c r="T73" s="712"/>
      <c r="U73" s="728" t="s">
        <v>40</v>
      </c>
      <c r="V73" s="729"/>
      <c r="W73" s="730" t="s">
        <v>40</v>
      </c>
      <c r="X73" s="731"/>
      <c r="Y73" s="695" t="s">
        <v>40</v>
      </c>
      <c r="Z73" s="695"/>
      <c r="AA73" s="733" t="s">
        <v>40</v>
      </c>
      <c r="AB73" s="734"/>
      <c r="AC73" s="736" t="s">
        <v>40</v>
      </c>
      <c r="AD73" s="725"/>
      <c r="AE73" s="706" t="s">
        <v>40</v>
      </c>
      <c r="AF73" s="715"/>
      <c r="AG73" s="735" t="s">
        <v>40</v>
      </c>
      <c r="AH73" s="707"/>
      <c r="AI73" s="708" t="s">
        <v>40</v>
      </c>
      <c r="AJ73" s="694"/>
      <c r="AK73" s="709" t="s">
        <v>40</v>
      </c>
      <c r="AL73" s="710"/>
      <c r="AM73" s="711" t="s">
        <v>40</v>
      </c>
      <c r="AN73" s="712"/>
    </row>
    <row r="74" spans="1:40" ht="12.75">
      <c r="A74" s="905" t="s">
        <v>3278</v>
      </c>
      <c r="B74" s="1036" t="s">
        <v>1072</v>
      </c>
      <c r="C74" s="1113">
        <v>2</v>
      </c>
      <c r="D74" s="5" t="s">
        <v>1073</v>
      </c>
      <c r="E74" s="5" t="s">
        <v>12854</v>
      </c>
      <c r="F74" s="1041"/>
      <c r="G74" s="45" t="s">
        <v>48</v>
      </c>
      <c r="H74" s="13" t="s">
        <v>48</v>
      </c>
      <c r="I74" s="1142" t="s">
        <v>48</v>
      </c>
      <c r="J74" s="45" t="s">
        <v>48</v>
      </c>
      <c r="K74" s="13" t="s">
        <v>48</v>
      </c>
      <c r="L74" s="694" t="s">
        <v>40</v>
      </c>
      <c r="M74" s="929" t="s">
        <v>40</v>
      </c>
      <c r="N74" s="18" t="s">
        <v>1077</v>
      </c>
      <c r="O74" s="694" t="s">
        <v>40</v>
      </c>
      <c r="P74" s="18" t="s">
        <v>12699</v>
      </c>
      <c r="Q74" s="709" t="s">
        <v>40</v>
      </c>
      <c r="R74" s="710"/>
      <c r="S74" s="711" t="s">
        <v>40</v>
      </c>
      <c r="T74" s="712"/>
      <c r="U74" s="728" t="s">
        <v>40</v>
      </c>
      <c r="V74" s="729"/>
      <c r="W74" s="730" t="s">
        <v>40</v>
      </c>
      <c r="X74" s="731"/>
      <c r="Y74" s="695" t="s">
        <v>40</v>
      </c>
      <c r="Z74" s="695"/>
      <c r="AA74" s="733" t="s">
        <v>40</v>
      </c>
      <c r="AB74" s="734"/>
      <c r="AC74" s="736" t="s">
        <v>40</v>
      </c>
      <c r="AD74" s="725"/>
      <c r="AE74" s="706" t="s">
        <v>40</v>
      </c>
      <c r="AF74" s="715"/>
      <c r="AG74" s="735" t="s">
        <v>40</v>
      </c>
      <c r="AH74" s="707"/>
      <c r="AI74" s="708" t="s">
        <v>40</v>
      </c>
      <c r="AJ74" s="694"/>
      <c r="AK74" s="709" t="s">
        <v>40</v>
      </c>
      <c r="AL74" s="710"/>
      <c r="AM74" s="711" t="s">
        <v>40</v>
      </c>
      <c r="AN74" s="712"/>
    </row>
    <row r="75" spans="1:40" ht="12.75">
      <c r="A75" s="905" t="s">
        <v>3278</v>
      </c>
      <c r="B75" s="1036" t="s">
        <v>1078</v>
      </c>
      <c r="C75" s="1113">
        <v>2</v>
      </c>
      <c r="D75" s="5" t="s">
        <v>1079</v>
      </c>
      <c r="E75" s="5" t="s">
        <v>12854</v>
      </c>
      <c r="F75" s="1041"/>
      <c r="G75" s="45" t="s">
        <v>48</v>
      </c>
      <c r="H75" s="13" t="s">
        <v>48</v>
      </c>
      <c r="I75" s="1142" t="s">
        <v>48</v>
      </c>
      <c r="J75" s="45" t="s">
        <v>48</v>
      </c>
      <c r="K75" s="13" t="s">
        <v>48</v>
      </c>
      <c r="L75" s="694" t="s">
        <v>40</v>
      </c>
      <c r="M75" s="929" t="s">
        <v>40</v>
      </c>
      <c r="N75" s="18" t="s">
        <v>1077</v>
      </c>
      <c r="O75" s="694" t="s">
        <v>40</v>
      </c>
      <c r="P75" s="18" t="s">
        <v>12699</v>
      </c>
      <c r="Q75" s="709" t="s">
        <v>40</v>
      </c>
      <c r="R75" s="710"/>
      <c r="S75" s="711" t="s">
        <v>40</v>
      </c>
      <c r="T75" s="712"/>
      <c r="U75" s="728" t="s">
        <v>40</v>
      </c>
      <c r="V75" s="729"/>
      <c r="W75" s="730" t="s">
        <v>40</v>
      </c>
      <c r="X75" s="731"/>
      <c r="Y75" s="695" t="s">
        <v>40</v>
      </c>
      <c r="Z75" s="695"/>
      <c r="AA75" s="733" t="s">
        <v>40</v>
      </c>
      <c r="AB75" s="734"/>
      <c r="AC75" s="736" t="s">
        <v>40</v>
      </c>
      <c r="AD75" s="725"/>
      <c r="AE75" s="706" t="s">
        <v>40</v>
      </c>
      <c r="AF75" s="715"/>
      <c r="AG75" s="735" t="s">
        <v>40</v>
      </c>
      <c r="AH75" s="707"/>
      <c r="AI75" s="708" t="s">
        <v>40</v>
      </c>
      <c r="AJ75" s="694"/>
      <c r="AK75" s="709" t="s">
        <v>40</v>
      </c>
      <c r="AL75" s="710"/>
      <c r="AM75" s="711" t="s">
        <v>40</v>
      </c>
      <c r="AN75" s="712"/>
    </row>
    <row r="76" spans="1:40" ht="12.75">
      <c r="A76" s="905" t="s">
        <v>3278</v>
      </c>
      <c r="B76" s="1036" t="s">
        <v>1083</v>
      </c>
      <c r="C76" s="1113">
        <v>2</v>
      </c>
      <c r="D76" s="5" t="s">
        <v>1084</v>
      </c>
      <c r="E76" s="5" t="s">
        <v>12854</v>
      </c>
      <c r="F76" s="1041"/>
      <c r="G76" s="45" t="s">
        <v>48</v>
      </c>
      <c r="H76" s="13" t="s">
        <v>48</v>
      </c>
      <c r="I76" s="1142" t="s">
        <v>48</v>
      </c>
      <c r="J76" s="45" t="s">
        <v>48</v>
      </c>
      <c r="K76" s="13" t="s">
        <v>48</v>
      </c>
      <c r="L76" s="694" t="s">
        <v>40</v>
      </c>
      <c r="M76" s="929" t="s">
        <v>40</v>
      </c>
      <c r="N76" s="18" t="s">
        <v>1077</v>
      </c>
      <c r="O76" s="694" t="s">
        <v>40</v>
      </c>
      <c r="P76" s="18" t="s">
        <v>12699</v>
      </c>
      <c r="Q76" s="709" t="s">
        <v>40</v>
      </c>
      <c r="R76" s="710"/>
      <c r="S76" s="711" t="s">
        <v>40</v>
      </c>
      <c r="T76" s="712"/>
      <c r="U76" s="728" t="s">
        <v>40</v>
      </c>
      <c r="V76" s="729"/>
      <c r="W76" s="730" t="s">
        <v>40</v>
      </c>
      <c r="X76" s="731"/>
      <c r="Y76" s="695" t="s">
        <v>40</v>
      </c>
      <c r="Z76" s="695"/>
      <c r="AA76" s="733" t="s">
        <v>40</v>
      </c>
      <c r="AB76" s="734"/>
      <c r="AC76" s="736" t="s">
        <v>40</v>
      </c>
      <c r="AD76" s="725"/>
      <c r="AE76" s="706" t="s">
        <v>40</v>
      </c>
      <c r="AF76" s="715"/>
      <c r="AG76" s="735" t="s">
        <v>40</v>
      </c>
      <c r="AH76" s="707"/>
      <c r="AI76" s="708" t="s">
        <v>40</v>
      </c>
      <c r="AJ76" s="694"/>
      <c r="AK76" s="709" t="s">
        <v>40</v>
      </c>
      <c r="AL76" s="710"/>
      <c r="AM76" s="711" t="s">
        <v>40</v>
      </c>
      <c r="AN76" s="712"/>
    </row>
    <row r="77" spans="1:40" ht="12.75">
      <c r="A77" s="905" t="s">
        <v>3278</v>
      </c>
      <c r="B77" s="1144" t="s">
        <v>1088</v>
      </c>
      <c r="C77" s="1113">
        <v>3</v>
      </c>
      <c r="D77" s="5" t="s">
        <v>1088</v>
      </c>
      <c r="E77" s="5" t="s">
        <v>12854</v>
      </c>
      <c r="F77" s="1041"/>
      <c r="G77" s="45" t="s">
        <v>48</v>
      </c>
      <c r="H77" s="13" t="s">
        <v>48</v>
      </c>
      <c r="I77" s="1142" t="s">
        <v>48</v>
      </c>
      <c r="J77" s="45" t="s">
        <v>48</v>
      </c>
      <c r="K77" s="13" t="s">
        <v>48</v>
      </c>
      <c r="L77" s="694" t="s">
        <v>40</v>
      </c>
      <c r="M77" s="929" t="s">
        <v>40</v>
      </c>
      <c r="N77" s="18" t="s">
        <v>13869</v>
      </c>
      <c r="O77" s="694" t="s">
        <v>40</v>
      </c>
      <c r="P77" s="18" t="s">
        <v>12699</v>
      </c>
      <c r="Q77" s="709" t="s">
        <v>40</v>
      </c>
      <c r="R77" s="710"/>
      <c r="S77" s="711" t="s">
        <v>40</v>
      </c>
      <c r="T77" s="712"/>
      <c r="U77" s="728" t="s">
        <v>40</v>
      </c>
      <c r="V77" s="729"/>
      <c r="W77" s="730" t="s">
        <v>40</v>
      </c>
      <c r="X77" s="731"/>
      <c r="Y77" s="695" t="s">
        <v>40</v>
      </c>
      <c r="Z77" s="695"/>
      <c r="AA77" s="733" t="s">
        <v>40</v>
      </c>
      <c r="AB77" s="734"/>
      <c r="AC77" s="736" t="s">
        <v>40</v>
      </c>
      <c r="AD77" s="725"/>
      <c r="AE77" s="706" t="s">
        <v>40</v>
      </c>
      <c r="AF77" s="715"/>
      <c r="AG77" s="735" t="s">
        <v>40</v>
      </c>
      <c r="AH77" s="707"/>
      <c r="AI77" s="708" t="s">
        <v>40</v>
      </c>
      <c r="AJ77" s="694"/>
      <c r="AK77" s="709" t="s">
        <v>40</v>
      </c>
      <c r="AL77" s="710"/>
      <c r="AM77" s="711" t="s">
        <v>40</v>
      </c>
      <c r="AN77" s="712"/>
    </row>
    <row r="78" spans="1:40" ht="12.75">
      <c r="A78" s="905" t="s">
        <v>3278</v>
      </c>
      <c r="B78" s="1144" t="s">
        <v>1093</v>
      </c>
      <c r="C78" s="1113">
        <v>3</v>
      </c>
      <c r="D78" s="5" t="s">
        <v>1093</v>
      </c>
      <c r="E78" s="5" t="s">
        <v>12854</v>
      </c>
      <c r="F78" s="1041"/>
      <c r="G78" s="45" t="s">
        <v>48</v>
      </c>
      <c r="H78" s="13" t="s">
        <v>48</v>
      </c>
      <c r="I78" s="1142" t="s">
        <v>48</v>
      </c>
      <c r="J78" s="45" t="s">
        <v>48</v>
      </c>
      <c r="K78" s="13" t="s">
        <v>48</v>
      </c>
      <c r="L78" s="694" t="s">
        <v>40</v>
      </c>
      <c r="M78" s="929" t="s">
        <v>40</v>
      </c>
      <c r="N78" s="18" t="s">
        <v>13869</v>
      </c>
      <c r="O78" s="694" t="s">
        <v>40</v>
      </c>
      <c r="P78" s="18" t="s">
        <v>12699</v>
      </c>
      <c r="Q78" s="709" t="s">
        <v>40</v>
      </c>
      <c r="R78" s="710"/>
      <c r="S78" s="711" t="s">
        <v>40</v>
      </c>
      <c r="T78" s="712"/>
      <c r="U78" s="728" t="s">
        <v>40</v>
      </c>
      <c r="V78" s="729"/>
      <c r="W78" s="730" t="s">
        <v>40</v>
      </c>
      <c r="X78" s="731"/>
      <c r="Y78" s="695" t="s">
        <v>40</v>
      </c>
      <c r="Z78" s="695"/>
      <c r="AA78" s="733" t="s">
        <v>40</v>
      </c>
      <c r="AB78" s="734"/>
      <c r="AC78" s="736" t="s">
        <v>40</v>
      </c>
      <c r="AD78" s="725"/>
      <c r="AE78" s="706" t="s">
        <v>40</v>
      </c>
      <c r="AF78" s="715"/>
      <c r="AG78" s="735" t="s">
        <v>40</v>
      </c>
      <c r="AH78" s="707"/>
      <c r="AI78" s="708" t="s">
        <v>40</v>
      </c>
      <c r="AJ78" s="694"/>
      <c r="AK78" s="709" t="s">
        <v>40</v>
      </c>
      <c r="AL78" s="710"/>
      <c r="AM78" s="711" t="s">
        <v>40</v>
      </c>
      <c r="AN78" s="712"/>
    </row>
    <row r="79" spans="1:40" ht="12.75">
      <c r="A79" s="905" t="s">
        <v>3278</v>
      </c>
      <c r="B79" s="1144" t="s">
        <v>1098</v>
      </c>
      <c r="C79" s="1113">
        <v>3</v>
      </c>
      <c r="D79" s="5" t="s">
        <v>1099</v>
      </c>
      <c r="E79" s="5" t="s">
        <v>12854</v>
      </c>
      <c r="F79" s="1041"/>
      <c r="G79" s="45" t="s">
        <v>48</v>
      </c>
      <c r="H79" s="13" t="s">
        <v>48</v>
      </c>
      <c r="I79" s="1142" t="s">
        <v>48</v>
      </c>
      <c r="J79" s="45" t="s">
        <v>48</v>
      </c>
      <c r="K79" s="13" t="s">
        <v>48</v>
      </c>
      <c r="L79" s="694" t="s">
        <v>40</v>
      </c>
      <c r="M79" s="929" t="s">
        <v>40</v>
      </c>
      <c r="N79" s="18" t="s">
        <v>13869</v>
      </c>
      <c r="O79" s="694" t="s">
        <v>40</v>
      </c>
      <c r="P79" s="18" t="s">
        <v>12699</v>
      </c>
      <c r="Q79" s="709" t="s">
        <v>40</v>
      </c>
      <c r="R79" s="710"/>
      <c r="S79" s="711" t="s">
        <v>40</v>
      </c>
      <c r="T79" s="712"/>
      <c r="U79" s="728" t="s">
        <v>40</v>
      </c>
      <c r="V79" s="729"/>
      <c r="W79" s="730" t="s">
        <v>40</v>
      </c>
      <c r="X79" s="731"/>
      <c r="Y79" s="695" t="s">
        <v>40</v>
      </c>
      <c r="Z79" s="695"/>
      <c r="AA79" s="733" t="s">
        <v>40</v>
      </c>
      <c r="AB79" s="734"/>
      <c r="AC79" s="736" t="s">
        <v>40</v>
      </c>
      <c r="AD79" s="725"/>
      <c r="AE79" s="706" t="s">
        <v>40</v>
      </c>
      <c r="AF79" s="715"/>
      <c r="AG79" s="735" t="s">
        <v>40</v>
      </c>
      <c r="AH79" s="707"/>
      <c r="AI79" s="708" t="s">
        <v>40</v>
      </c>
      <c r="AJ79" s="694"/>
      <c r="AK79" s="709" t="s">
        <v>40</v>
      </c>
      <c r="AL79" s="710"/>
      <c r="AM79" s="711" t="s">
        <v>40</v>
      </c>
      <c r="AN79" s="712"/>
    </row>
    <row r="80" spans="1:40" ht="12.75">
      <c r="A80" s="905" t="s">
        <v>3278</v>
      </c>
      <c r="B80" s="1144" t="s">
        <v>1103</v>
      </c>
      <c r="C80" s="1113">
        <v>3</v>
      </c>
      <c r="D80" s="5" t="s">
        <v>1104</v>
      </c>
      <c r="E80" s="5" t="s">
        <v>12854</v>
      </c>
      <c r="F80" s="1041"/>
      <c r="G80" s="45" t="s">
        <v>48</v>
      </c>
      <c r="H80" s="13" t="s">
        <v>48</v>
      </c>
      <c r="I80" s="1142" t="s">
        <v>48</v>
      </c>
      <c r="J80" s="45" t="s">
        <v>48</v>
      </c>
      <c r="K80" s="13" t="s">
        <v>48</v>
      </c>
      <c r="L80" s="694" t="s">
        <v>40</v>
      </c>
      <c r="M80" s="929" t="s">
        <v>40</v>
      </c>
      <c r="N80" s="18" t="s">
        <v>13869</v>
      </c>
      <c r="O80" s="694" t="s">
        <v>40</v>
      </c>
      <c r="P80" s="18" t="s">
        <v>12699</v>
      </c>
      <c r="Q80" s="709" t="s">
        <v>40</v>
      </c>
      <c r="R80" s="710"/>
      <c r="S80" s="711" t="s">
        <v>40</v>
      </c>
      <c r="T80" s="712"/>
      <c r="U80" s="728" t="s">
        <v>40</v>
      </c>
      <c r="V80" s="729"/>
      <c r="W80" s="730" t="s">
        <v>40</v>
      </c>
      <c r="X80" s="731"/>
      <c r="Y80" s="695" t="s">
        <v>40</v>
      </c>
      <c r="Z80" s="695"/>
      <c r="AA80" s="733" t="s">
        <v>40</v>
      </c>
      <c r="AB80" s="734"/>
      <c r="AC80" s="736" t="s">
        <v>40</v>
      </c>
      <c r="AD80" s="725"/>
      <c r="AE80" s="706" t="s">
        <v>40</v>
      </c>
      <c r="AF80" s="715"/>
      <c r="AG80" s="735" t="s">
        <v>40</v>
      </c>
      <c r="AH80" s="707"/>
      <c r="AI80" s="708" t="s">
        <v>40</v>
      </c>
      <c r="AJ80" s="694"/>
      <c r="AK80" s="709" t="s">
        <v>40</v>
      </c>
      <c r="AL80" s="710"/>
      <c r="AM80" s="711" t="s">
        <v>40</v>
      </c>
      <c r="AN80" s="712"/>
    </row>
    <row r="81" spans="1:40" ht="12.75">
      <c r="A81" s="905" t="s">
        <v>3278</v>
      </c>
      <c r="B81" s="1163" t="s">
        <v>1113</v>
      </c>
      <c r="C81" s="1113">
        <v>4</v>
      </c>
      <c r="D81" s="5" t="s">
        <v>1114</v>
      </c>
      <c r="E81" s="5" t="s">
        <v>12854</v>
      </c>
      <c r="F81" s="1041"/>
      <c r="G81" s="45" t="s">
        <v>48</v>
      </c>
      <c r="H81" s="13" t="s">
        <v>48</v>
      </c>
      <c r="I81" s="1142" t="s">
        <v>48</v>
      </c>
      <c r="J81" s="45" t="s">
        <v>48</v>
      </c>
      <c r="K81" s="13" t="s">
        <v>48</v>
      </c>
      <c r="L81" s="694" t="s">
        <v>40</v>
      </c>
      <c r="M81" s="929" t="s">
        <v>40</v>
      </c>
      <c r="N81" s="18">
        <v>0.2</v>
      </c>
      <c r="O81" s="694" t="s">
        <v>40</v>
      </c>
      <c r="P81" s="18" t="s">
        <v>12699</v>
      </c>
      <c r="Q81" s="709" t="s">
        <v>40</v>
      </c>
      <c r="R81" s="710"/>
      <c r="S81" s="711" t="s">
        <v>40</v>
      </c>
      <c r="T81" s="712"/>
      <c r="U81" s="728" t="s">
        <v>40</v>
      </c>
      <c r="V81" s="729"/>
      <c r="W81" s="730" t="s">
        <v>40</v>
      </c>
      <c r="X81" s="731"/>
      <c r="Y81" s="695" t="s">
        <v>40</v>
      </c>
      <c r="Z81" s="695"/>
      <c r="AA81" s="733" t="s">
        <v>40</v>
      </c>
      <c r="AB81" s="734"/>
      <c r="AC81" s="736" t="s">
        <v>40</v>
      </c>
      <c r="AD81" s="725"/>
      <c r="AE81" s="706" t="s">
        <v>40</v>
      </c>
      <c r="AF81" s="715"/>
      <c r="AG81" s="735" t="s">
        <v>40</v>
      </c>
      <c r="AH81" s="707"/>
      <c r="AI81" s="708" t="s">
        <v>40</v>
      </c>
      <c r="AJ81" s="694"/>
      <c r="AK81" s="709" t="s">
        <v>40</v>
      </c>
      <c r="AL81" s="710"/>
      <c r="AM81" s="711" t="s">
        <v>40</v>
      </c>
      <c r="AN81" s="712"/>
    </row>
    <row r="82" spans="1:40" ht="12.75">
      <c r="A82" s="905" t="s">
        <v>3278</v>
      </c>
      <c r="B82" s="1163" t="s">
        <v>1118</v>
      </c>
      <c r="C82" s="1113">
        <v>4</v>
      </c>
      <c r="D82" s="5" t="s">
        <v>1119</v>
      </c>
      <c r="E82" s="5" t="s">
        <v>12854</v>
      </c>
      <c r="F82" s="1041"/>
      <c r="G82" s="45" t="s">
        <v>48</v>
      </c>
      <c r="H82" s="13" t="s">
        <v>48</v>
      </c>
      <c r="I82" s="1142" t="s">
        <v>48</v>
      </c>
      <c r="J82" s="45" t="s">
        <v>48</v>
      </c>
      <c r="K82" s="13" t="s">
        <v>48</v>
      </c>
      <c r="L82" s="694" t="s">
        <v>40</v>
      </c>
      <c r="M82" s="929" t="s">
        <v>40</v>
      </c>
      <c r="N82" s="18">
        <v>0.5</v>
      </c>
      <c r="O82" s="694" t="s">
        <v>40</v>
      </c>
      <c r="P82" s="18" t="s">
        <v>12699</v>
      </c>
      <c r="Q82" s="709" t="s">
        <v>40</v>
      </c>
      <c r="R82" s="710"/>
      <c r="S82" s="711" t="s">
        <v>40</v>
      </c>
      <c r="T82" s="712"/>
      <c r="U82" s="728" t="s">
        <v>40</v>
      </c>
      <c r="V82" s="729"/>
      <c r="W82" s="730" t="s">
        <v>40</v>
      </c>
      <c r="X82" s="731"/>
      <c r="Y82" s="695" t="s">
        <v>40</v>
      </c>
      <c r="Z82" s="695"/>
      <c r="AA82" s="733" t="s">
        <v>40</v>
      </c>
      <c r="AB82" s="734"/>
      <c r="AC82" s="736" t="s">
        <v>40</v>
      </c>
      <c r="AD82" s="725"/>
      <c r="AE82" s="706" t="s">
        <v>40</v>
      </c>
      <c r="AF82" s="715"/>
      <c r="AG82" s="735" t="s">
        <v>40</v>
      </c>
      <c r="AH82" s="707"/>
      <c r="AI82" s="708" t="s">
        <v>40</v>
      </c>
      <c r="AJ82" s="694"/>
      <c r="AK82" s="709" t="s">
        <v>40</v>
      </c>
      <c r="AL82" s="710"/>
      <c r="AM82" s="711" t="s">
        <v>40</v>
      </c>
      <c r="AN82" s="712"/>
    </row>
    <row r="83" spans="1:40" ht="12.75">
      <c r="A83" s="905" t="s">
        <v>3278</v>
      </c>
      <c r="B83" s="1163" t="s">
        <v>1128</v>
      </c>
      <c r="C83" s="1113">
        <v>4</v>
      </c>
      <c r="D83" s="5" t="s">
        <v>1129</v>
      </c>
      <c r="E83" s="5" t="s">
        <v>12854</v>
      </c>
      <c r="F83" s="1041"/>
      <c r="G83" s="45" t="s">
        <v>48</v>
      </c>
      <c r="H83" s="13" t="s">
        <v>48</v>
      </c>
      <c r="I83" s="1142" t="s">
        <v>48</v>
      </c>
      <c r="J83" s="45" t="s">
        <v>48</v>
      </c>
      <c r="K83" s="13" t="s">
        <v>48</v>
      </c>
      <c r="L83" s="694" t="s">
        <v>40</v>
      </c>
      <c r="M83" s="929" t="s">
        <v>40</v>
      </c>
      <c r="N83" s="18">
        <v>0.5</v>
      </c>
      <c r="O83" s="694" t="s">
        <v>40</v>
      </c>
      <c r="P83" s="18" t="s">
        <v>12699</v>
      </c>
      <c r="Q83" s="709" t="s">
        <v>40</v>
      </c>
      <c r="R83" s="710"/>
      <c r="S83" s="711" t="s">
        <v>40</v>
      </c>
      <c r="T83" s="712"/>
      <c r="U83" s="728" t="s">
        <v>40</v>
      </c>
      <c r="V83" s="729"/>
      <c r="W83" s="730" t="s">
        <v>40</v>
      </c>
      <c r="X83" s="731"/>
      <c r="Y83" s="695" t="s">
        <v>40</v>
      </c>
      <c r="Z83" s="695"/>
      <c r="AA83" s="733" t="s">
        <v>40</v>
      </c>
      <c r="AB83" s="734"/>
      <c r="AC83" s="736" t="s">
        <v>40</v>
      </c>
      <c r="AD83" s="725"/>
      <c r="AE83" s="706" t="s">
        <v>40</v>
      </c>
      <c r="AF83" s="715"/>
      <c r="AG83" s="735" t="s">
        <v>40</v>
      </c>
      <c r="AH83" s="707"/>
      <c r="AI83" s="708" t="s">
        <v>40</v>
      </c>
      <c r="AJ83" s="694"/>
      <c r="AK83" s="709" t="s">
        <v>40</v>
      </c>
      <c r="AL83" s="710"/>
      <c r="AM83" s="711" t="s">
        <v>40</v>
      </c>
      <c r="AN83" s="712"/>
    </row>
    <row r="84" spans="1:40" ht="12.75">
      <c r="A84" s="905" t="s">
        <v>3278</v>
      </c>
      <c r="B84" s="1164" t="s">
        <v>1131</v>
      </c>
      <c r="C84" s="1113">
        <v>4</v>
      </c>
      <c r="D84" s="5" t="s">
        <v>1132</v>
      </c>
      <c r="E84" s="5" t="s">
        <v>12854</v>
      </c>
      <c r="F84" s="1041"/>
      <c r="G84" s="45" t="s">
        <v>48</v>
      </c>
      <c r="H84" s="13" t="s">
        <v>48</v>
      </c>
      <c r="I84" s="1142" t="s">
        <v>48</v>
      </c>
      <c r="J84" s="45" t="s">
        <v>48</v>
      </c>
      <c r="K84" s="13" t="s">
        <v>48</v>
      </c>
      <c r="L84" s="694" t="s">
        <v>40</v>
      </c>
      <c r="M84" s="929" t="s">
        <v>40</v>
      </c>
      <c r="N84" s="18" t="s">
        <v>13869</v>
      </c>
      <c r="O84" s="694" t="s">
        <v>40</v>
      </c>
      <c r="P84" s="18" t="s">
        <v>12699</v>
      </c>
      <c r="Q84" s="709" t="s">
        <v>40</v>
      </c>
      <c r="R84" s="710"/>
      <c r="S84" s="711" t="s">
        <v>40</v>
      </c>
      <c r="T84" s="712"/>
      <c r="U84" s="728" t="s">
        <v>40</v>
      </c>
      <c r="V84" s="729"/>
      <c r="W84" s="730" t="s">
        <v>40</v>
      </c>
      <c r="X84" s="731"/>
      <c r="Y84" s="695" t="s">
        <v>40</v>
      </c>
      <c r="Z84" s="695"/>
      <c r="AA84" s="733" t="s">
        <v>40</v>
      </c>
      <c r="AB84" s="734"/>
      <c r="AC84" s="736" t="s">
        <v>40</v>
      </c>
      <c r="AD84" s="725"/>
      <c r="AE84" s="706" t="s">
        <v>40</v>
      </c>
      <c r="AF84" s="715"/>
      <c r="AG84" s="735" t="s">
        <v>40</v>
      </c>
      <c r="AH84" s="707"/>
      <c r="AI84" s="708" t="s">
        <v>40</v>
      </c>
      <c r="AJ84" s="694"/>
      <c r="AK84" s="709" t="s">
        <v>40</v>
      </c>
      <c r="AL84" s="710"/>
      <c r="AM84" s="711" t="s">
        <v>40</v>
      </c>
      <c r="AN84" s="712"/>
    </row>
    <row r="85" spans="1:40" ht="12.75">
      <c r="A85" s="905" t="s">
        <v>3278</v>
      </c>
      <c r="B85" s="1164" t="s">
        <v>1136</v>
      </c>
      <c r="C85" s="1113">
        <v>4</v>
      </c>
      <c r="D85" s="5" t="s">
        <v>1137</v>
      </c>
      <c r="E85" s="5" t="s">
        <v>12854</v>
      </c>
      <c r="F85" s="1041"/>
      <c r="G85" s="45" t="s">
        <v>48</v>
      </c>
      <c r="H85" s="13" t="s">
        <v>48</v>
      </c>
      <c r="I85" s="1142" t="s">
        <v>48</v>
      </c>
      <c r="J85" s="45" t="s">
        <v>48</v>
      </c>
      <c r="K85" s="13" t="s">
        <v>48</v>
      </c>
      <c r="L85" s="694" t="s">
        <v>40</v>
      </c>
      <c r="M85" s="929" t="s">
        <v>40</v>
      </c>
      <c r="N85" s="18" t="s">
        <v>13869</v>
      </c>
      <c r="O85" s="694" t="s">
        <v>40</v>
      </c>
      <c r="P85" s="18" t="s">
        <v>12699</v>
      </c>
      <c r="Q85" s="709" t="s">
        <v>40</v>
      </c>
      <c r="R85" s="710"/>
      <c r="S85" s="711" t="s">
        <v>40</v>
      </c>
      <c r="T85" s="712"/>
      <c r="U85" s="728" t="s">
        <v>40</v>
      </c>
      <c r="V85" s="729"/>
      <c r="W85" s="730" t="s">
        <v>40</v>
      </c>
      <c r="X85" s="731"/>
      <c r="Y85" s="695" t="s">
        <v>40</v>
      </c>
      <c r="Z85" s="695"/>
      <c r="AA85" s="733" t="s">
        <v>40</v>
      </c>
      <c r="AB85" s="734"/>
      <c r="AC85" s="736" t="s">
        <v>40</v>
      </c>
      <c r="AD85" s="725"/>
      <c r="AE85" s="706" t="s">
        <v>40</v>
      </c>
      <c r="AF85" s="715"/>
      <c r="AG85" s="735" t="s">
        <v>40</v>
      </c>
      <c r="AH85" s="707"/>
      <c r="AI85" s="708" t="s">
        <v>40</v>
      </c>
      <c r="AJ85" s="694"/>
      <c r="AK85" s="709" t="s">
        <v>40</v>
      </c>
      <c r="AL85" s="710"/>
      <c r="AM85" s="711" t="s">
        <v>40</v>
      </c>
      <c r="AN85" s="712"/>
    </row>
    <row r="86" spans="1:40" ht="12.75">
      <c r="A86" s="905" t="s">
        <v>3278</v>
      </c>
      <c r="B86" s="1025" t="s">
        <v>1141</v>
      </c>
      <c r="C86" s="1113">
        <v>5</v>
      </c>
      <c r="D86" s="5" t="s">
        <v>1142</v>
      </c>
      <c r="E86" s="5" t="s">
        <v>12854</v>
      </c>
      <c r="F86" s="1041"/>
      <c r="G86" s="45" t="s">
        <v>48</v>
      </c>
      <c r="H86" s="13" t="s">
        <v>48</v>
      </c>
      <c r="I86" s="1142" t="s">
        <v>48</v>
      </c>
      <c r="J86" s="45" t="s">
        <v>48</v>
      </c>
      <c r="K86" s="13" t="s">
        <v>48</v>
      </c>
      <c r="L86" s="694" t="s">
        <v>40</v>
      </c>
      <c r="M86" s="929" t="s">
        <v>40</v>
      </c>
      <c r="N86" s="18">
        <v>3</v>
      </c>
      <c r="O86" s="694" t="s">
        <v>40</v>
      </c>
      <c r="P86" s="18" t="s">
        <v>12699</v>
      </c>
      <c r="Q86" s="709" t="s">
        <v>40</v>
      </c>
      <c r="R86" s="710"/>
      <c r="S86" s="711" t="s">
        <v>40</v>
      </c>
      <c r="T86" s="712"/>
      <c r="U86" s="728" t="s">
        <v>40</v>
      </c>
      <c r="V86" s="729"/>
      <c r="W86" s="730" t="s">
        <v>40</v>
      </c>
      <c r="X86" s="731"/>
      <c r="Y86" s="695" t="s">
        <v>40</v>
      </c>
      <c r="Z86" s="695"/>
      <c r="AA86" s="733" t="s">
        <v>40</v>
      </c>
      <c r="AB86" s="734"/>
      <c r="AC86" s="736" t="s">
        <v>40</v>
      </c>
      <c r="AD86" s="725"/>
      <c r="AE86" s="706" t="s">
        <v>40</v>
      </c>
      <c r="AF86" s="715"/>
      <c r="AG86" s="735" t="s">
        <v>40</v>
      </c>
      <c r="AH86" s="707"/>
      <c r="AI86" s="708" t="s">
        <v>40</v>
      </c>
      <c r="AJ86" s="694"/>
      <c r="AK86" s="709" t="s">
        <v>40</v>
      </c>
      <c r="AL86" s="710"/>
      <c r="AM86" s="711" t="s">
        <v>40</v>
      </c>
      <c r="AN86" s="712"/>
    </row>
    <row r="87" spans="1:40" ht="12.75">
      <c r="A87" s="905" t="s">
        <v>3278</v>
      </c>
      <c r="B87" s="1025" t="s">
        <v>1146</v>
      </c>
      <c r="C87" s="1113">
        <v>5</v>
      </c>
      <c r="D87" s="5" t="s">
        <v>1147</v>
      </c>
      <c r="E87" s="5" t="s">
        <v>12854</v>
      </c>
      <c r="F87" s="1041"/>
      <c r="G87" s="45" t="s">
        <v>48</v>
      </c>
      <c r="H87" s="13" t="s">
        <v>48</v>
      </c>
      <c r="I87" s="1142" t="s">
        <v>48</v>
      </c>
      <c r="J87" s="45" t="s">
        <v>48</v>
      </c>
      <c r="K87" s="13" t="s">
        <v>48</v>
      </c>
      <c r="L87" s="694" t="s">
        <v>40</v>
      </c>
      <c r="M87" s="929" t="s">
        <v>40</v>
      </c>
      <c r="N87" s="18">
        <v>3</v>
      </c>
      <c r="O87" s="694" t="s">
        <v>40</v>
      </c>
      <c r="P87" s="18" t="s">
        <v>12699</v>
      </c>
      <c r="Q87" s="709" t="s">
        <v>40</v>
      </c>
      <c r="R87" s="710"/>
      <c r="S87" s="711" t="s">
        <v>40</v>
      </c>
      <c r="T87" s="712"/>
      <c r="U87" s="728" t="s">
        <v>40</v>
      </c>
      <c r="V87" s="729"/>
      <c r="W87" s="730" t="s">
        <v>40</v>
      </c>
      <c r="X87" s="731"/>
      <c r="Y87" s="695" t="s">
        <v>40</v>
      </c>
      <c r="Z87" s="695"/>
      <c r="AA87" s="733" t="s">
        <v>40</v>
      </c>
      <c r="AB87" s="734"/>
      <c r="AC87" s="736" t="s">
        <v>40</v>
      </c>
      <c r="AD87" s="725"/>
      <c r="AE87" s="706" t="s">
        <v>40</v>
      </c>
      <c r="AF87" s="715"/>
      <c r="AG87" s="735" t="s">
        <v>40</v>
      </c>
      <c r="AH87" s="707"/>
      <c r="AI87" s="708" t="s">
        <v>40</v>
      </c>
      <c r="AJ87" s="694"/>
      <c r="AK87" s="709" t="s">
        <v>40</v>
      </c>
      <c r="AL87" s="710"/>
      <c r="AM87" s="711" t="s">
        <v>40</v>
      </c>
      <c r="AN87" s="712"/>
    </row>
    <row r="88" spans="1:40" ht="12.75">
      <c r="A88" s="905" t="s">
        <v>3278</v>
      </c>
      <c r="B88" s="1025" t="s">
        <v>1151</v>
      </c>
      <c r="C88" s="1113">
        <v>5</v>
      </c>
      <c r="D88" s="5" t="s">
        <v>1152</v>
      </c>
      <c r="E88" s="5" t="s">
        <v>12854</v>
      </c>
      <c r="F88" s="1041"/>
      <c r="G88" s="45" t="s">
        <v>48</v>
      </c>
      <c r="H88" s="13" t="s">
        <v>48</v>
      </c>
      <c r="I88" s="1142" t="s">
        <v>48</v>
      </c>
      <c r="J88" s="45" t="s">
        <v>48</v>
      </c>
      <c r="K88" s="13" t="s">
        <v>48</v>
      </c>
      <c r="L88" s="694" t="s">
        <v>40</v>
      </c>
      <c r="M88" s="929" t="s">
        <v>40</v>
      </c>
      <c r="N88" s="18">
        <v>3</v>
      </c>
      <c r="O88" s="694" t="s">
        <v>40</v>
      </c>
      <c r="P88" s="18" t="s">
        <v>12699</v>
      </c>
      <c r="Q88" s="709" t="s">
        <v>40</v>
      </c>
      <c r="R88" s="710"/>
      <c r="S88" s="711" t="s">
        <v>40</v>
      </c>
      <c r="T88" s="712"/>
      <c r="U88" s="728" t="s">
        <v>40</v>
      </c>
      <c r="V88" s="729"/>
      <c r="W88" s="730" t="s">
        <v>40</v>
      </c>
      <c r="X88" s="731"/>
      <c r="Y88" s="695" t="s">
        <v>40</v>
      </c>
      <c r="Z88" s="695"/>
      <c r="AA88" s="733" t="s">
        <v>40</v>
      </c>
      <c r="AB88" s="734"/>
      <c r="AC88" s="736" t="s">
        <v>40</v>
      </c>
      <c r="AD88" s="725"/>
      <c r="AE88" s="706" t="s">
        <v>40</v>
      </c>
      <c r="AF88" s="715"/>
      <c r="AG88" s="735" t="s">
        <v>40</v>
      </c>
      <c r="AH88" s="707"/>
      <c r="AI88" s="708" t="s">
        <v>40</v>
      </c>
      <c r="AJ88" s="694"/>
      <c r="AK88" s="709" t="s">
        <v>40</v>
      </c>
      <c r="AL88" s="710"/>
      <c r="AM88" s="711" t="s">
        <v>40</v>
      </c>
      <c r="AN88" s="712"/>
    </row>
    <row r="89" spans="1:40" ht="12.75">
      <c r="A89" s="905" t="s">
        <v>3278</v>
      </c>
      <c r="B89" s="1165" t="s">
        <v>1156</v>
      </c>
      <c r="C89" s="1113">
        <v>5</v>
      </c>
      <c r="D89" s="5" t="s">
        <v>1157</v>
      </c>
      <c r="E89" s="5" t="s">
        <v>12854</v>
      </c>
      <c r="F89" s="1041"/>
      <c r="G89" s="45" t="s">
        <v>48</v>
      </c>
      <c r="H89" s="13" t="s">
        <v>48</v>
      </c>
      <c r="I89" s="1142" t="s">
        <v>48</v>
      </c>
      <c r="J89" s="45" t="s">
        <v>48</v>
      </c>
      <c r="K89" s="13" t="s">
        <v>48</v>
      </c>
      <c r="L89" s="694" t="s">
        <v>40</v>
      </c>
      <c r="M89" s="929" t="s">
        <v>40</v>
      </c>
      <c r="N89" s="18">
        <v>0.35</v>
      </c>
      <c r="O89" s="694" t="s">
        <v>40</v>
      </c>
      <c r="P89" s="18" t="s">
        <v>12699</v>
      </c>
      <c r="Q89" s="709" t="s">
        <v>40</v>
      </c>
      <c r="R89" s="710"/>
      <c r="S89" s="711" t="s">
        <v>40</v>
      </c>
      <c r="T89" s="712"/>
      <c r="U89" s="728" t="s">
        <v>40</v>
      </c>
      <c r="V89" s="729"/>
      <c r="W89" s="730" t="s">
        <v>40</v>
      </c>
      <c r="X89" s="731"/>
      <c r="Y89" s="695" t="s">
        <v>40</v>
      </c>
      <c r="Z89" s="695"/>
      <c r="AA89" s="733" t="s">
        <v>40</v>
      </c>
      <c r="AB89" s="734"/>
      <c r="AC89" s="736" t="s">
        <v>40</v>
      </c>
      <c r="AD89" s="725"/>
      <c r="AE89" s="706" t="s">
        <v>40</v>
      </c>
      <c r="AF89" s="715"/>
      <c r="AG89" s="735" t="s">
        <v>40</v>
      </c>
      <c r="AH89" s="707"/>
      <c r="AI89" s="708" t="s">
        <v>40</v>
      </c>
      <c r="AJ89" s="694"/>
      <c r="AK89" s="709" t="s">
        <v>40</v>
      </c>
      <c r="AL89" s="710"/>
      <c r="AM89" s="711" t="s">
        <v>40</v>
      </c>
      <c r="AN89" s="712"/>
    </row>
    <row r="90" spans="1:40" ht="12.75">
      <c r="A90" s="905" t="s">
        <v>3278</v>
      </c>
      <c r="B90" s="778" t="s">
        <v>1161</v>
      </c>
      <c r="C90" s="1113">
        <v>5</v>
      </c>
      <c r="D90" s="5" t="s">
        <v>1162</v>
      </c>
      <c r="E90" s="5" t="s">
        <v>12854</v>
      </c>
      <c r="F90" s="1041"/>
      <c r="G90" s="45" t="s">
        <v>48</v>
      </c>
      <c r="H90" s="13" t="s">
        <v>48</v>
      </c>
      <c r="I90" s="1142" t="s">
        <v>48</v>
      </c>
      <c r="J90" s="45" t="s">
        <v>48</v>
      </c>
      <c r="K90" s="13" t="s">
        <v>48</v>
      </c>
      <c r="L90" s="694" t="s">
        <v>40</v>
      </c>
      <c r="M90" s="929" t="s">
        <v>40</v>
      </c>
      <c r="N90" s="18">
        <v>2</v>
      </c>
      <c r="O90" s="694" t="s">
        <v>40</v>
      </c>
      <c r="P90" s="18" t="s">
        <v>12699</v>
      </c>
      <c r="Q90" s="709" t="s">
        <v>40</v>
      </c>
      <c r="R90" s="710"/>
      <c r="S90" s="711" t="s">
        <v>40</v>
      </c>
      <c r="T90" s="712"/>
      <c r="U90" s="728" t="s">
        <v>40</v>
      </c>
      <c r="V90" s="729"/>
      <c r="W90" s="730" t="s">
        <v>40</v>
      </c>
      <c r="X90" s="731"/>
      <c r="Y90" s="695" t="s">
        <v>40</v>
      </c>
      <c r="Z90" s="695"/>
      <c r="AA90" s="733" t="s">
        <v>40</v>
      </c>
      <c r="AB90" s="734"/>
      <c r="AC90" s="736" t="s">
        <v>40</v>
      </c>
      <c r="AD90" s="725"/>
      <c r="AE90" s="706" t="s">
        <v>40</v>
      </c>
      <c r="AF90" s="715"/>
      <c r="AG90" s="735" t="s">
        <v>40</v>
      </c>
      <c r="AH90" s="707"/>
      <c r="AI90" s="708" t="s">
        <v>40</v>
      </c>
      <c r="AJ90" s="694"/>
      <c r="AK90" s="709" t="s">
        <v>40</v>
      </c>
      <c r="AL90" s="710"/>
      <c r="AM90" s="711" t="s">
        <v>40</v>
      </c>
      <c r="AN90" s="712"/>
    </row>
    <row r="91" spans="1:40" ht="12.75">
      <c r="A91" s="905" t="s">
        <v>3278</v>
      </c>
      <c r="B91" s="1166" t="s">
        <v>1166</v>
      </c>
      <c r="C91" s="1113">
        <v>5</v>
      </c>
      <c r="D91" s="5" t="s">
        <v>1167</v>
      </c>
      <c r="E91" s="5" t="s">
        <v>12854</v>
      </c>
      <c r="F91" s="1041"/>
      <c r="G91" s="45" t="s">
        <v>48</v>
      </c>
      <c r="H91" s="13" t="s">
        <v>48</v>
      </c>
      <c r="I91" s="1142" t="s">
        <v>48</v>
      </c>
      <c r="J91" s="45" t="s">
        <v>48</v>
      </c>
      <c r="K91" s="13" t="s">
        <v>48</v>
      </c>
      <c r="L91" s="694" t="s">
        <v>40</v>
      </c>
      <c r="M91" s="929" t="s">
        <v>40</v>
      </c>
      <c r="N91" s="18">
        <v>1</v>
      </c>
      <c r="O91" s="694" t="s">
        <v>40</v>
      </c>
      <c r="P91" s="18" t="s">
        <v>12699</v>
      </c>
      <c r="Q91" s="709" t="s">
        <v>40</v>
      </c>
      <c r="R91" s="710"/>
      <c r="S91" s="711" t="s">
        <v>40</v>
      </c>
      <c r="T91" s="712"/>
      <c r="U91" s="728" t="s">
        <v>40</v>
      </c>
      <c r="V91" s="729"/>
      <c r="W91" s="730" t="s">
        <v>40</v>
      </c>
      <c r="X91" s="731"/>
      <c r="Y91" s="695" t="s">
        <v>40</v>
      </c>
      <c r="Z91" s="695"/>
      <c r="AA91" s="733" t="s">
        <v>40</v>
      </c>
      <c r="AB91" s="734"/>
      <c r="AC91" s="736" t="s">
        <v>40</v>
      </c>
      <c r="AD91" s="725"/>
      <c r="AE91" s="706" t="s">
        <v>40</v>
      </c>
      <c r="AF91" s="715"/>
      <c r="AG91" s="735" t="s">
        <v>40</v>
      </c>
      <c r="AH91" s="707"/>
      <c r="AI91" s="708" t="s">
        <v>40</v>
      </c>
      <c r="AJ91" s="694"/>
      <c r="AK91" s="709" t="s">
        <v>40</v>
      </c>
      <c r="AL91" s="710"/>
      <c r="AM91" s="711" t="s">
        <v>40</v>
      </c>
      <c r="AN91" s="712"/>
    </row>
    <row r="92" spans="1:40" ht="12.75">
      <c r="A92" s="905" t="s">
        <v>3278</v>
      </c>
      <c r="B92" s="1166" t="s">
        <v>1169</v>
      </c>
      <c r="C92" s="1113">
        <v>5</v>
      </c>
      <c r="D92" s="5" t="s">
        <v>1169</v>
      </c>
      <c r="E92" s="5" t="s">
        <v>12854</v>
      </c>
      <c r="F92" s="1041"/>
      <c r="G92" s="45" t="s">
        <v>48</v>
      </c>
      <c r="H92" s="13" t="s">
        <v>48</v>
      </c>
      <c r="I92" s="1142" t="s">
        <v>48</v>
      </c>
      <c r="J92" s="45" t="s">
        <v>48</v>
      </c>
      <c r="K92" s="13" t="s">
        <v>48</v>
      </c>
      <c r="L92" s="694" t="s">
        <v>40</v>
      </c>
      <c r="M92" s="929" t="s">
        <v>40</v>
      </c>
      <c r="N92" s="18">
        <v>1</v>
      </c>
      <c r="O92" s="694" t="s">
        <v>40</v>
      </c>
      <c r="P92" s="18" t="s">
        <v>12699</v>
      </c>
      <c r="Q92" s="709" t="s">
        <v>40</v>
      </c>
      <c r="R92" s="710"/>
      <c r="S92" s="711" t="s">
        <v>40</v>
      </c>
      <c r="T92" s="712"/>
      <c r="U92" s="728" t="s">
        <v>40</v>
      </c>
      <c r="V92" s="729"/>
      <c r="W92" s="730" t="s">
        <v>40</v>
      </c>
      <c r="X92" s="731"/>
      <c r="Y92" s="695" t="s">
        <v>40</v>
      </c>
      <c r="Z92" s="695"/>
      <c r="AA92" s="733" t="s">
        <v>40</v>
      </c>
      <c r="AB92" s="734"/>
      <c r="AC92" s="736" t="s">
        <v>40</v>
      </c>
      <c r="AD92" s="725"/>
      <c r="AE92" s="706" t="s">
        <v>40</v>
      </c>
      <c r="AF92" s="715"/>
      <c r="AG92" s="735" t="s">
        <v>40</v>
      </c>
      <c r="AH92" s="707"/>
      <c r="AI92" s="708" t="s">
        <v>40</v>
      </c>
      <c r="AJ92" s="694"/>
      <c r="AK92" s="709" t="s">
        <v>40</v>
      </c>
      <c r="AL92" s="710"/>
      <c r="AM92" s="711" t="s">
        <v>40</v>
      </c>
      <c r="AN92" s="712"/>
    </row>
    <row r="93" spans="1:40" ht="12.75">
      <c r="A93" s="905" t="s">
        <v>3278</v>
      </c>
      <c r="B93" s="1166" t="s">
        <v>1173</v>
      </c>
      <c r="C93" s="1113">
        <v>5</v>
      </c>
      <c r="D93" s="5" t="s">
        <v>1173</v>
      </c>
      <c r="E93" s="5" t="s">
        <v>12854</v>
      </c>
      <c r="F93" s="1041"/>
      <c r="G93" s="45" t="s">
        <v>48</v>
      </c>
      <c r="H93" s="13" t="s">
        <v>48</v>
      </c>
      <c r="I93" s="1142" t="s">
        <v>48</v>
      </c>
      <c r="J93" s="45" t="s">
        <v>48</v>
      </c>
      <c r="K93" s="13" t="s">
        <v>48</v>
      </c>
      <c r="L93" s="694" t="s">
        <v>40</v>
      </c>
      <c r="M93" s="929" t="s">
        <v>40</v>
      </c>
      <c r="N93" s="18">
        <v>1</v>
      </c>
      <c r="O93" s="694" t="s">
        <v>40</v>
      </c>
      <c r="P93" s="18" t="s">
        <v>12699</v>
      </c>
      <c r="Q93" s="709" t="s">
        <v>40</v>
      </c>
      <c r="R93" s="710"/>
      <c r="S93" s="711" t="s">
        <v>40</v>
      </c>
      <c r="T93" s="712"/>
      <c r="U93" s="728" t="s">
        <v>40</v>
      </c>
      <c r="V93" s="729"/>
      <c r="W93" s="730" t="s">
        <v>40</v>
      </c>
      <c r="X93" s="731"/>
      <c r="Y93" s="695" t="s">
        <v>40</v>
      </c>
      <c r="Z93" s="695"/>
      <c r="AA93" s="733" t="s">
        <v>40</v>
      </c>
      <c r="AB93" s="734"/>
      <c r="AC93" s="736" t="s">
        <v>40</v>
      </c>
      <c r="AD93" s="725"/>
      <c r="AE93" s="706" t="s">
        <v>40</v>
      </c>
      <c r="AF93" s="715"/>
      <c r="AG93" s="735" t="s">
        <v>40</v>
      </c>
      <c r="AH93" s="707"/>
      <c r="AI93" s="708" t="s">
        <v>40</v>
      </c>
      <c r="AJ93" s="694"/>
      <c r="AK93" s="709" t="s">
        <v>40</v>
      </c>
      <c r="AL93" s="710"/>
      <c r="AM93" s="711" t="s">
        <v>40</v>
      </c>
      <c r="AN93" s="712"/>
    </row>
    <row r="94" spans="1:40" ht="12.75">
      <c r="A94" s="905" t="s">
        <v>3278</v>
      </c>
      <c r="B94" s="1166" t="s">
        <v>1177</v>
      </c>
      <c r="C94" s="1113">
        <v>5</v>
      </c>
      <c r="D94" s="5" t="s">
        <v>1177</v>
      </c>
      <c r="E94" s="5" t="s">
        <v>12854</v>
      </c>
      <c r="F94" s="1041"/>
      <c r="G94" s="45" t="s">
        <v>48</v>
      </c>
      <c r="H94" s="13" t="s">
        <v>48</v>
      </c>
      <c r="I94" s="1142" t="s">
        <v>48</v>
      </c>
      <c r="J94" s="45" t="s">
        <v>48</v>
      </c>
      <c r="K94" s="13" t="s">
        <v>48</v>
      </c>
      <c r="L94" s="694" t="s">
        <v>40</v>
      </c>
      <c r="M94" s="929" t="s">
        <v>40</v>
      </c>
      <c r="N94" s="18">
        <v>1</v>
      </c>
      <c r="O94" s="694" t="s">
        <v>40</v>
      </c>
      <c r="P94" s="18" t="s">
        <v>12699</v>
      </c>
      <c r="Q94" s="709" t="s">
        <v>40</v>
      </c>
      <c r="R94" s="710"/>
      <c r="S94" s="711" t="s">
        <v>40</v>
      </c>
      <c r="T94" s="712"/>
      <c r="U94" s="728" t="s">
        <v>40</v>
      </c>
      <c r="V94" s="729"/>
      <c r="W94" s="730" t="s">
        <v>40</v>
      </c>
      <c r="X94" s="731"/>
      <c r="Y94" s="695" t="s">
        <v>40</v>
      </c>
      <c r="Z94" s="695"/>
      <c r="AA94" s="733" t="s">
        <v>40</v>
      </c>
      <c r="AB94" s="734"/>
      <c r="AC94" s="736" t="s">
        <v>40</v>
      </c>
      <c r="AD94" s="725"/>
      <c r="AE94" s="706" t="s">
        <v>40</v>
      </c>
      <c r="AF94" s="715"/>
      <c r="AG94" s="735" t="s">
        <v>40</v>
      </c>
      <c r="AH94" s="707"/>
      <c r="AI94" s="708" t="s">
        <v>40</v>
      </c>
      <c r="AJ94" s="694"/>
      <c r="AK94" s="709" t="s">
        <v>40</v>
      </c>
      <c r="AL94" s="710"/>
      <c r="AM94" s="711" t="s">
        <v>40</v>
      </c>
      <c r="AN94" s="712"/>
    </row>
    <row r="95" spans="1:40" ht="12.75">
      <c r="A95" s="905" t="s">
        <v>3278</v>
      </c>
      <c r="B95" s="1166" t="s">
        <v>1181</v>
      </c>
      <c r="C95" s="1113">
        <v>5</v>
      </c>
      <c r="D95" s="5" t="s">
        <v>1182</v>
      </c>
      <c r="E95" s="5" t="s">
        <v>12854</v>
      </c>
      <c r="F95" s="1041"/>
      <c r="G95" s="45" t="s">
        <v>48</v>
      </c>
      <c r="H95" s="13" t="s">
        <v>48</v>
      </c>
      <c r="I95" s="1142" t="s">
        <v>48</v>
      </c>
      <c r="J95" s="45" t="s">
        <v>48</v>
      </c>
      <c r="K95" s="13" t="s">
        <v>48</v>
      </c>
      <c r="L95" s="694" t="s">
        <v>40</v>
      </c>
      <c r="M95" s="929" t="s">
        <v>40</v>
      </c>
      <c r="N95" s="18">
        <v>1</v>
      </c>
      <c r="O95" s="694" t="s">
        <v>40</v>
      </c>
      <c r="P95" s="18" t="s">
        <v>12699</v>
      </c>
      <c r="Q95" s="709" t="s">
        <v>40</v>
      </c>
      <c r="R95" s="710"/>
      <c r="S95" s="711" t="s">
        <v>40</v>
      </c>
      <c r="T95" s="712"/>
      <c r="U95" s="728" t="s">
        <v>40</v>
      </c>
      <c r="V95" s="729"/>
      <c r="W95" s="730" t="s">
        <v>40</v>
      </c>
      <c r="X95" s="731"/>
      <c r="Y95" s="695" t="s">
        <v>40</v>
      </c>
      <c r="Z95" s="695"/>
      <c r="AA95" s="733" t="s">
        <v>40</v>
      </c>
      <c r="AB95" s="734"/>
      <c r="AC95" s="736" t="s">
        <v>40</v>
      </c>
      <c r="AD95" s="725"/>
      <c r="AE95" s="706" t="s">
        <v>40</v>
      </c>
      <c r="AF95" s="715"/>
      <c r="AG95" s="735" t="s">
        <v>40</v>
      </c>
      <c r="AH95" s="707"/>
      <c r="AI95" s="708" t="s">
        <v>40</v>
      </c>
      <c r="AJ95" s="694"/>
      <c r="AK95" s="709" t="s">
        <v>40</v>
      </c>
      <c r="AL95" s="710"/>
      <c r="AM95" s="711" t="s">
        <v>40</v>
      </c>
      <c r="AN95" s="712"/>
    </row>
    <row r="96" spans="1:40" ht="12.75">
      <c r="A96" s="1161"/>
      <c r="B96" s="1162"/>
      <c r="C96" s="1084"/>
      <c r="D96" s="1084"/>
      <c r="E96" s="1085"/>
      <c r="F96" s="1085"/>
      <c r="G96" s="22"/>
      <c r="H96" s="21"/>
      <c r="I96" s="24"/>
      <c r="J96" s="22"/>
      <c r="K96" s="21"/>
      <c r="L96" s="686"/>
      <c r="M96" s="686"/>
      <c r="N96" s="686"/>
      <c r="O96" s="686"/>
      <c r="P96" s="686"/>
      <c r="Q96" s="686"/>
      <c r="R96" s="686"/>
      <c r="S96" s="686"/>
      <c r="T96" s="686"/>
      <c r="U96" s="686"/>
      <c r="V96" s="686"/>
      <c r="W96" s="686"/>
      <c r="X96" s="686"/>
      <c r="Y96" s="686"/>
      <c r="Z96" s="686"/>
      <c r="AA96" s="686"/>
      <c r="AB96" s="686"/>
      <c r="AC96" s="686"/>
      <c r="AD96" s="686"/>
      <c r="AE96" s="686"/>
      <c r="AF96" s="686"/>
      <c r="AG96" s="686"/>
      <c r="AH96" s="686"/>
      <c r="AI96" s="686"/>
      <c r="AJ96" s="686"/>
      <c r="AK96" s="686"/>
      <c r="AL96" s="686"/>
      <c r="AM96" s="686"/>
      <c r="AN96" s="686"/>
    </row>
  </sheetData>
  <mergeCells count="27">
    <mergeCell ref="AK1:AL1"/>
    <mergeCell ref="AM1:AN1"/>
    <mergeCell ref="AA18:AN18"/>
    <mergeCell ref="AA28:AN28"/>
    <mergeCell ref="AA32:AN32"/>
    <mergeCell ref="AA1:AB1"/>
    <mergeCell ref="AC1:AD1"/>
    <mergeCell ref="AE1:AF1"/>
    <mergeCell ref="AG1:AH1"/>
    <mergeCell ref="O1:O2"/>
    <mergeCell ref="P1:P2"/>
    <mergeCell ref="Q1:R1"/>
    <mergeCell ref="S1:T1"/>
    <mergeCell ref="AI1:AJ1"/>
    <mergeCell ref="U1:V1"/>
    <mergeCell ref="W1:X1"/>
    <mergeCell ref="Y1:Z1"/>
    <mergeCell ref="F1:F2"/>
    <mergeCell ref="G1:K1"/>
    <mergeCell ref="L1:L2"/>
    <mergeCell ref="M1:M2"/>
    <mergeCell ref="N1:N2"/>
    <mergeCell ref="A1:A2"/>
    <mergeCell ref="B1:B2"/>
    <mergeCell ref="C1:C2"/>
    <mergeCell ref="D1:D2"/>
    <mergeCell ref="E1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900-000000000000}">
          <x14:formula1>
            <xm:f>Cennik!$A$4:$A96</xm:f>
          </x14:formula1>
          <xm:sqref>Q3:Q17 AM33:AM96 AK33:AK96 AI33:AI96 AG33:AG96 AE33:AE96 AC33:AC96 AA33:AA96 Y33:Y96 W33:W96 U33:U96 S33:S96 Q33:Q96 AM29:AM31 AK29:AK31 AI29:AI31 AG29:AG31 AE29:AE31 AC29:AC31 AA29:AA31 Y29:Y31 W29:W31 U29:U31 S29:S31 Q29:Q31 AM24:AM26 AK24:AK26 AI24:AI26 AG24:AG26 AE24:AE26 AC24:AC26 AA24:AA26 Y24:Y26 W24:W26 U24:U26 S24:S26 Q24:Q26 AM19:AM22 AK19:AK22 AI19:AI22 AG19:AG22 AE19:AE22 AC19:AC22 AA19:AA22 Y19:Y22 W19:W22 U19:U22 S19:S22 Q19:Q22 AM3:AM17 AK3:AK17 AI3:AI17 AG3:AG17 AE3:AE17 AC3:AC17 AA3:AA17 Y3:Y17 W3:W17 U3:U17 S3:S17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666666"/>
    <outlinePr summaryBelow="0" summaryRight="0"/>
  </sheetPr>
  <dimension ref="A1:AI9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/>
  <cols>
    <col min="1" max="1" width="24.85546875" customWidth="1"/>
    <col min="2" max="2" width="6.42578125" hidden="1" customWidth="1"/>
    <col min="3" max="3" width="64.85546875" customWidth="1"/>
    <col min="4" max="4" width="13.42578125" customWidth="1"/>
    <col min="5" max="5" width="6.42578125" hidden="1" customWidth="1"/>
    <col min="6" max="6" width="5" hidden="1" customWidth="1"/>
    <col min="7" max="7" width="7.5703125" hidden="1" customWidth="1"/>
    <col min="8" max="9" width="6.42578125" hidden="1" customWidth="1"/>
    <col min="10" max="10" width="12" hidden="1" customWidth="1"/>
    <col min="11" max="11" width="5.85546875" hidden="1" customWidth="1"/>
    <col min="12" max="12" width="3.28515625" hidden="1" customWidth="1"/>
    <col min="13" max="13" width="7.140625" hidden="1" customWidth="1"/>
    <col min="14" max="17" width="11.42578125" hidden="1" customWidth="1"/>
    <col min="18" max="18" width="23.28515625" customWidth="1"/>
    <col min="19" max="19" width="9.140625" customWidth="1"/>
    <col min="20" max="20" width="6.5703125" customWidth="1"/>
    <col min="21" max="21" width="23.85546875" customWidth="1"/>
    <col min="22" max="22" width="9.140625" customWidth="1"/>
    <col min="23" max="23" width="6.5703125" customWidth="1"/>
    <col min="24" max="24" width="26.28515625" customWidth="1"/>
    <col min="25" max="25" width="9.140625" customWidth="1"/>
    <col min="26" max="26" width="6.5703125" customWidth="1"/>
    <col min="27" max="27" width="24.28515625" customWidth="1"/>
    <col min="28" max="28" width="9.140625" customWidth="1"/>
    <col min="29" max="29" width="6.5703125" customWidth="1"/>
    <col min="30" max="30" width="28.28515625" customWidth="1"/>
    <col min="31" max="31" width="9.140625" customWidth="1"/>
    <col min="32" max="32" width="6.5703125" customWidth="1"/>
    <col min="33" max="33" width="26" customWidth="1"/>
    <col min="34" max="34" width="9.140625" customWidth="1"/>
    <col min="35" max="35" width="6.5703125" customWidth="1"/>
  </cols>
  <sheetData>
    <row r="1" spans="1:35" ht="12.75">
      <c r="A1" s="1509" t="s">
        <v>13870</v>
      </c>
      <c r="B1" s="1510" t="s">
        <v>13813</v>
      </c>
      <c r="C1" s="1511" t="s">
        <v>1</v>
      </c>
      <c r="D1" s="1511" t="s">
        <v>12637</v>
      </c>
      <c r="E1" s="1512" t="s">
        <v>12</v>
      </c>
      <c r="F1" s="1513" t="s">
        <v>12519</v>
      </c>
      <c r="G1" s="1514" t="s">
        <v>13518</v>
      </c>
      <c r="H1" s="1510" t="s">
        <v>13520</v>
      </c>
      <c r="I1" s="1510" t="s">
        <v>13521</v>
      </c>
      <c r="J1" s="1510" t="s">
        <v>13522</v>
      </c>
      <c r="K1" s="1515" t="s">
        <v>13609</v>
      </c>
      <c r="L1" s="1481"/>
      <c r="M1" s="1482"/>
      <c r="N1" s="1516" t="s">
        <v>13524</v>
      </c>
      <c r="O1" s="1482"/>
      <c r="P1" s="1508" t="s">
        <v>13525</v>
      </c>
      <c r="Q1" s="1466"/>
      <c r="R1" s="1519" t="s">
        <v>13838</v>
      </c>
      <c r="S1" s="1355"/>
      <c r="T1" s="1355"/>
      <c r="U1" s="1519" t="s">
        <v>13839</v>
      </c>
      <c r="V1" s="1355"/>
      <c r="W1" s="1355"/>
      <c r="X1" s="1520" t="s">
        <v>13840</v>
      </c>
      <c r="Y1" s="1355"/>
      <c r="Z1" s="1355"/>
      <c r="AA1" s="1521" t="s">
        <v>13841</v>
      </c>
      <c r="AB1" s="1355"/>
      <c r="AC1" s="1355"/>
      <c r="AD1" s="1522" t="s">
        <v>13842</v>
      </c>
      <c r="AE1" s="1386"/>
      <c r="AF1" s="1387"/>
      <c r="AG1" s="1507" t="s">
        <v>13843</v>
      </c>
      <c r="AH1" s="1386"/>
      <c r="AI1" s="1387"/>
    </row>
    <row r="2" spans="1:35" ht="21.75" customHeight="1">
      <c r="A2" s="1458"/>
      <c r="B2" s="1460"/>
      <c r="C2" s="1460"/>
      <c r="D2" s="1460"/>
      <c r="E2" s="1460"/>
      <c r="F2" s="1460"/>
      <c r="G2" s="1460"/>
      <c r="H2" s="1460"/>
      <c r="I2" s="1460"/>
      <c r="J2" s="1460"/>
      <c r="K2" s="1115"/>
      <c r="L2" s="1115"/>
      <c r="M2" s="1116"/>
      <c r="N2" s="1117"/>
      <c r="O2" s="1118"/>
      <c r="P2" s="1119"/>
      <c r="Q2" s="1119"/>
      <c r="R2" s="1167" t="s">
        <v>0</v>
      </c>
      <c r="S2" s="1167" t="s">
        <v>13844</v>
      </c>
      <c r="T2" s="1167" t="s">
        <v>12538</v>
      </c>
      <c r="U2" s="1167" t="s">
        <v>0</v>
      </c>
      <c r="V2" s="1167" t="s">
        <v>13844</v>
      </c>
      <c r="W2" s="1167" t="s">
        <v>12538</v>
      </c>
      <c r="X2" s="1168" t="s">
        <v>0</v>
      </c>
      <c r="Y2" s="1168" t="s">
        <v>13844</v>
      </c>
      <c r="Z2" s="1168" t="s">
        <v>12538</v>
      </c>
      <c r="AA2" s="1119" t="s">
        <v>0</v>
      </c>
      <c r="AB2" s="1119" t="s">
        <v>13844</v>
      </c>
      <c r="AC2" s="1119" t="s">
        <v>12538</v>
      </c>
      <c r="AD2" s="1169" t="s">
        <v>0</v>
      </c>
      <c r="AE2" s="1123" t="s">
        <v>13844</v>
      </c>
      <c r="AF2" s="1123" t="s">
        <v>12538</v>
      </c>
      <c r="AG2" s="1124" t="s">
        <v>0</v>
      </c>
      <c r="AH2" s="1124" t="s">
        <v>13844</v>
      </c>
      <c r="AI2" s="1124" t="s">
        <v>12538</v>
      </c>
    </row>
    <row r="3" spans="1:35" ht="12.75">
      <c r="A3" s="1414" t="s">
        <v>13871</v>
      </c>
      <c r="B3" s="1067">
        <f>IFERROR(I3/K3, 0)</f>
        <v>0</v>
      </c>
      <c r="C3" s="1414" t="s">
        <v>13872</v>
      </c>
      <c r="D3" s="1414" t="s">
        <v>4374</v>
      </c>
      <c r="E3" s="1517"/>
      <c r="F3" s="1125"/>
      <c r="G3" s="694">
        <v>25</v>
      </c>
      <c r="H3" s="1126" t="str">
        <f>IFERROR(VLOOKUP(U3,Cennik!$A$4:$B97, 2, FALSE()) * V3 + VLOOKUP(W3,Cennik!$A$4:$B97,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3" s="1126" t="e">
        <f>H3 + VLOOKUP("Stamina",Cennik!$A$4:$B97,2,FALSE()) * G3</f>
        <v>#VALUE!</v>
      </c>
      <c r="J3" s="1126" t="str">
        <f>IFERROR(I3 * (INT(100 / (K3 * M3)) + 1), "Brak Wartości")</f>
        <v>Brak Wartości</v>
      </c>
      <c r="K3" s="695"/>
      <c r="L3" s="695"/>
      <c r="M3" s="1127"/>
      <c r="N3" s="954">
        <f t="shared" ref="N3:O3" si="0">IFERROR((L3*$K3)/$G3, "Brak wartości")</f>
        <v>0</v>
      </c>
      <c r="O3" s="955">
        <f t="shared" si="0"/>
        <v>0</v>
      </c>
      <c r="P3" s="716" t="str">
        <f t="shared" ref="P3:Q3" si="1">IFERROR((L3*$K3)/$I3, "Brak wartości")</f>
        <v>Brak wartości</v>
      </c>
      <c r="Q3" s="955" t="str">
        <f t="shared" si="1"/>
        <v>Brak wartości</v>
      </c>
      <c r="R3" s="754" t="s">
        <v>386</v>
      </c>
      <c r="S3" s="754">
        <v>80</v>
      </c>
      <c r="T3" s="754">
        <v>1</v>
      </c>
      <c r="U3" s="754" t="s">
        <v>386</v>
      </c>
      <c r="V3" s="754">
        <v>65</v>
      </c>
      <c r="W3" s="754">
        <v>1</v>
      </c>
      <c r="X3" s="755" t="s">
        <v>386</v>
      </c>
      <c r="Y3" s="755">
        <v>40</v>
      </c>
      <c r="Z3" s="755">
        <v>1</v>
      </c>
      <c r="AA3" s="756" t="s">
        <v>386</v>
      </c>
      <c r="AB3" s="756">
        <v>15</v>
      </c>
      <c r="AC3" s="756">
        <v>1</v>
      </c>
      <c r="AD3" s="1132" t="s">
        <v>40</v>
      </c>
      <c r="AE3" s="1132"/>
      <c r="AF3" s="1132"/>
      <c r="AG3" s="1133" t="s">
        <v>40</v>
      </c>
      <c r="AH3" s="1133"/>
      <c r="AI3" s="1134"/>
    </row>
    <row r="4" spans="1:35" ht="12.75">
      <c r="A4" s="1403"/>
      <c r="B4" s="1067"/>
      <c r="C4" s="1403"/>
      <c r="D4" s="1403"/>
      <c r="E4" s="1518"/>
      <c r="F4" s="1125"/>
      <c r="G4" s="694"/>
      <c r="H4" s="1126"/>
      <c r="I4" s="1126"/>
      <c r="J4" s="1126"/>
      <c r="K4" s="695"/>
      <c r="L4" s="695"/>
      <c r="M4" s="1127"/>
      <c r="N4" s="954"/>
      <c r="O4" s="955"/>
      <c r="P4" s="716"/>
      <c r="Q4" s="955"/>
      <c r="R4" s="754" t="s">
        <v>386</v>
      </c>
      <c r="S4" s="754">
        <v>20</v>
      </c>
      <c r="T4" s="754">
        <v>2</v>
      </c>
      <c r="U4" s="754" t="s">
        <v>386</v>
      </c>
      <c r="V4" s="754">
        <v>35</v>
      </c>
      <c r="W4" s="754">
        <v>2</v>
      </c>
      <c r="X4" s="755" t="s">
        <v>386</v>
      </c>
      <c r="Y4" s="755">
        <v>40</v>
      </c>
      <c r="Z4" s="755">
        <v>2</v>
      </c>
      <c r="AA4" s="756" t="s">
        <v>386</v>
      </c>
      <c r="AB4" s="756">
        <v>60</v>
      </c>
      <c r="AC4" s="756">
        <v>2</v>
      </c>
      <c r="AD4" s="1136" t="s">
        <v>40</v>
      </c>
      <c r="AE4" s="1136"/>
      <c r="AF4" s="1136"/>
      <c r="AG4" s="750" t="s">
        <v>40</v>
      </c>
      <c r="AH4" s="750"/>
      <c r="AI4" s="1137"/>
    </row>
    <row r="5" spans="1:35" ht="12.75">
      <c r="A5" s="1403"/>
      <c r="B5" s="1067"/>
      <c r="C5" s="1403"/>
      <c r="D5" s="1403"/>
      <c r="E5" s="1518"/>
      <c r="F5" s="1125"/>
      <c r="G5" s="694"/>
      <c r="H5" s="1126"/>
      <c r="I5" s="1126"/>
      <c r="J5" s="1126"/>
      <c r="K5" s="695"/>
      <c r="L5" s="695"/>
      <c r="M5" s="1127"/>
      <c r="N5" s="954"/>
      <c r="O5" s="955"/>
      <c r="P5" s="716"/>
      <c r="Q5" s="955"/>
      <c r="R5" s="754" t="s">
        <v>40</v>
      </c>
      <c r="S5" s="754"/>
      <c r="T5" s="754"/>
      <c r="U5" s="754" t="s">
        <v>40</v>
      </c>
      <c r="V5" s="754"/>
      <c r="W5" s="754"/>
      <c r="X5" s="755" t="s">
        <v>40</v>
      </c>
      <c r="Y5" s="755">
        <v>20</v>
      </c>
      <c r="Z5" s="755">
        <v>3</v>
      </c>
      <c r="AA5" s="756" t="s">
        <v>386</v>
      </c>
      <c r="AB5" s="756">
        <v>25</v>
      </c>
      <c r="AC5" s="756">
        <v>3</v>
      </c>
      <c r="AD5" s="1136" t="s">
        <v>40</v>
      </c>
      <c r="AE5" s="1136"/>
      <c r="AF5" s="1136"/>
      <c r="AG5" s="750" t="s">
        <v>40</v>
      </c>
      <c r="AH5" s="750"/>
      <c r="AI5" s="1137"/>
    </row>
    <row r="6" spans="1:35" ht="12.75">
      <c r="A6" s="1377"/>
      <c r="B6" s="1067"/>
      <c r="C6" s="1377"/>
      <c r="D6" s="1377"/>
      <c r="E6" s="1466"/>
      <c r="F6" s="1125"/>
      <c r="G6" s="694"/>
      <c r="H6" s="1126"/>
      <c r="I6" s="1126"/>
      <c r="J6" s="1126"/>
      <c r="K6" s="695"/>
      <c r="L6" s="695"/>
      <c r="M6" s="1127"/>
      <c r="N6" s="954"/>
      <c r="O6" s="955"/>
      <c r="P6" s="716"/>
      <c r="Q6" s="955"/>
      <c r="R6" s="754" t="s">
        <v>40</v>
      </c>
      <c r="S6" s="754"/>
      <c r="T6" s="754"/>
      <c r="U6" s="754" t="s">
        <v>40</v>
      </c>
      <c r="V6" s="754"/>
      <c r="W6" s="754"/>
      <c r="X6" s="755" t="s">
        <v>40</v>
      </c>
      <c r="Y6" s="755"/>
      <c r="Z6" s="755"/>
      <c r="AA6" s="756" t="s">
        <v>40</v>
      </c>
      <c r="AB6" s="756"/>
      <c r="AC6" s="756"/>
      <c r="AD6" s="1136" t="s">
        <v>40</v>
      </c>
      <c r="AE6" s="1136"/>
      <c r="AF6" s="1136"/>
      <c r="AG6" s="750" t="s">
        <v>40</v>
      </c>
      <c r="AH6" s="750"/>
      <c r="AI6" s="1137"/>
    </row>
    <row r="7" spans="1:35" ht="12.75">
      <c r="A7" s="1414" t="s">
        <v>396</v>
      </c>
      <c r="B7" s="1067"/>
      <c r="C7" s="1414" t="s">
        <v>13873</v>
      </c>
      <c r="D7" s="1414" t="s">
        <v>4374</v>
      </c>
      <c r="E7" s="1517"/>
      <c r="F7" s="1125"/>
      <c r="G7" s="694"/>
      <c r="H7" s="1126"/>
      <c r="I7" s="1126"/>
      <c r="J7" s="1126"/>
      <c r="K7" s="695"/>
      <c r="L7" s="695"/>
      <c r="M7" s="1127"/>
      <c r="N7" s="954"/>
      <c r="O7" s="955"/>
      <c r="P7" s="716"/>
      <c r="Q7" s="955"/>
      <c r="R7" s="754" t="s">
        <v>396</v>
      </c>
      <c r="S7" s="754">
        <v>70</v>
      </c>
      <c r="T7" s="754">
        <v>1</v>
      </c>
      <c r="U7" s="754" t="s">
        <v>396</v>
      </c>
      <c r="V7" s="754">
        <v>75</v>
      </c>
      <c r="W7" s="754">
        <v>1</v>
      </c>
      <c r="X7" s="755" t="s">
        <v>396</v>
      </c>
      <c r="Y7" s="755">
        <v>40</v>
      </c>
      <c r="Z7" s="755">
        <v>1</v>
      </c>
      <c r="AA7" s="756" t="s">
        <v>396</v>
      </c>
      <c r="AB7" s="756">
        <v>15</v>
      </c>
      <c r="AC7" s="756">
        <v>1</v>
      </c>
      <c r="AD7" s="1132" t="s">
        <v>40</v>
      </c>
      <c r="AE7" s="1132"/>
      <c r="AF7" s="1132"/>
      <c r="AG7" s="1133" t="s">
        <v>40</v>
      </c>
      <c r="AH7" s="1133"/>
      <c r="AI7" s="1134"/>
    </row>
    <row r="8" spans="1:35" ht="12.75">
      <c r="A8" s="1403"/>
      <c r="B8" s="1067"/>
      <c r="C8" s="1403"/>
      <c r="D8" s="1403"/>
      <c r="E8" s="1518"/>
      <c r="F8" s="1125"/>
      <c r="G8" s="694"/>
      <c r="H8" s="1126"/>
      <c r="I8" s="1126"/>
      <c r="J8" s="1126"/>
      <c r="K8" s="695"/>
      <c r="L8" s="695"/>
      <c r="M8" s="1127"/>
      <c r="N8" s="954"/>
      <c r="O8" s="955"/>
      <c r="P8" s="716"/>
      <c r="Q8" s="955"/>
      <c r="R8" s="754" t="s">
        <v>396</v>
      </c>
      <c r="S8" s="754">
        <v>30</v>
      </c>
      <c r="T8" s="754">
        <v>0</v>
      </c>
      <c r="U8" s="754" t="s">
        <v>396</v>
      </c>
      <c r="V8" s="754">
        <v>25</v>
      </c>
      <c r="W8" s="754">
        <v>2</v>
      </c>
      <c r="X8" s="755" t="s">
        <v>396</v>
      </c>
      <c r="Y8" s="755">
        <v>40</v>
      </c>
      <c r="Z8" s="755">
        <v>2</v>
      </c>
      <c r="AA8" s="756" t="s">
        <v>396</v>
      </c>
      <c r="AB8" s="756">
        <v>60</v>
      </c>
      <c r="AC8" s="756">
        <v>2</v>
      </c>
      <c r="AD8" s="1136" t="s">
        <v>40</v>
      </c>
      <c r="AE8" s="1136"/>
      <c r="AF8" s="1136"/>
      <c r="AG8" s="750" t="s">
        <v>40</v>
      </c>
      <c r="AH8" s="750"/>
      <c r="AI8" s="1137"/>
    </row>
    <row r="9" spans="1:35" ht="12.75">
      <c r="A9" s="1403"/>
      <c r="B9" s="1067">
        <f>IFERROR(I9/K9, 0)</f>
        <v>0</v>
      </c>
      <c r="C9" s="1403"/>
      <c r="D9" s="1403"/>
      <c r="E9" s="1518"/>
      <c r="F9" s="1125"/>
      <c r="G9" s="694">
        <v>25</v>
      </c>
      <c r="H9" s="1126" t="str">
        <f>IFERROR(VLOOKUP(U9,Cennik!$A$4:$B97, 2, FALSE()) * V9 + VLOOKUP(W9,Cennik!$A$4:$B97,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" s="1126" t="e">
        <f>H9 + VLOOKUP("Stamina",Cennik!$A$4:$B97,2,FALSE()) * G9</f>
        <v>#VALUE!</v>
      </c>
      <c r="J9" s="1126" t="str">
        <f>IFERROR(I9 * (INT(100 / (K9 * M9)) + 1), "Brak Wartości")</f>
        <v>Brak Wartości</v>
      </c>
      <c r="K9" s="695"/>
      <c r="L9" s="695"/>
      <c r="M9" s="1127"/>
      <c r="N9" s="954">
        <f t="shared" ref="N9:O9" si="2">IFERROR((L9*$K9)/$G9, "Brak wartości")</f>
        <v>0</v>
      </c>
      <c r="O9" s="955">
        <f t="shared" si="2"/>
        <v>0</v>
      </c>
      <c r="P9" s="716" t="str">
        <f t="shared" ref="P9:Q9" si="3">IFERROR((L9*$K9)/$I9, "Brak wartości")</f>
        <v>Brak wartości</v>
      </c>
      <c r="Q9" s="955" t="str">
        <f t="shared" si="3"/>
        <v>Brak wartości</v>
      </c>
      <c r="R9" s="754" t="s">
        <v>40</v>
      </c>
      <c r="S9" s="754"/>
      <c r="T9" s="754"/>
      <c r="U9" s="754" t="s">
        <v>40</v>
      </c>
      <c r="V9" s="754"/>
      <c r="W9" s="754"/>
      <c r="X9" s="755" t="s">
        <v>396</v>
      </c>
      <c r="Y9" s="755">
        <v>20</v>
      </c>
      <c r="Z9" s="755">
        <v>3</v>
      </c>
      <c r="AA9" s="756" t="s">
        <v>396</v>
      </c>
      <c r="AB9" s="756">
        <v>25</v>
      </c>
      <c r="AC9" s="756">
        <v>3</v>
      </c>
      <c r="AD9" s="1136" t="s">
        <v>40</v>
      </c>
      <c r="AE9" s="1136"/>
      <c r="AF9" s="1136"/>
      <c r="AG9" s="750" t="s">
        <v>40</v>
      </c>
      <c r="AH9" s="750"/>
      <c r="AI9" s="1137"/>
    </row>
    <row r="10" spans="1:35" ht="12.75">
      <c r="A10" s="1377"/>
      <c r="B10" s="1067"/>
      <c r="C10" s="1377"/>
      <c r="D10" s="1377"/>
      <c r="E10" s="1466"/>
      <c r="F10" s="1125"/>
      <c r="G10" s="694"/>
      <c r="H10" s="1126"/>
      <c r="I10" s="1126"/>
      <c r="J10" s="1126"/>
      <c r="K10" s="695"/>
      <c r="L10" s="695"/>
      <c r="M10" s="1127"/>
      <c r="N10" s="954"/>
      <c r="O10" s="955"/>
      <c r="P10" s="716"/>
      <c r="Q10" s="955"/>
      <c r="R10" s="754" t="s">
        <v>40</v>
      </c>
      <c r="S10" s="754"/>
      <c r="T10" s="754"/>
      <c r="U10" s="754" t="s">
        <v>40</v>
      </c>
      <c r="V10" s="754"/>
      <c r="W10" s="754"/>
      <c r="X10" s="755" t="s">
        <v>40</v>
      </c>
      <c r="Y10" s="755"/>
      <c r="Z10" s="755"/>
      <c r="AA10" s="756" t="s">
        <v>40</v>
      </c>
      <c r="AB10" s="756"/>
      <c r="AC10" s="756"/>
      <c r="AD10" s="1140" t="s">
        <v>40</v>
      </c>
      <c r="AE10" s="1140"/>
      <c r="AF10" s="1140"/>
      <c r="AG10" s="1141" t="s">
        <v>40</v>
      </c>
      <c r="AH10" s="1141"/>
      <c r="AI10" s="735"/>
    </row>
    <row r="11" spans="1:35" ht="12.75">
      <c r="A11" s="1414" t="s">
        <v>381</v>
      </c>
      <c r="B11" s="1067">
        <f>IFERROR(I11/K11, 0)</f>
        <v>0</v>
      </c>
      <c r="C11" s="1414" t="s">
        <v>13874</v>
      </c>
      <c r="D11" s="1414" t="s">
        <v>4374</v>
      </c>
      <c r="E11" s="1517"/>
      <c r="F11" s="715"/>
      <c r="G11" s="694">
        <v>25</v>
      </c>
      <c r="H11" s="1126" t="str">
        <f>IFERROR(VLOOKUP(U11,Cennik!$A$4:$B97, 2, FALSE()) * V11 + VLOOKUP(W11,Cennik!$A$4:$B97,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11" s="1126" t="e">
        <f>H11 + VLOOKUP("Stamina",Cennik!$A$4:$B97,2,FALSE()) * G11</f>
        <v>#VALUE!</v>
      </c>
      <c r="J11" s="1126" t="str">
        <f>IFERROR(I11 * (INT(100 / (K11 * M11)) + 1), "Brak Wartości")</f>
        <v>Brak Wartości</v>
      </c>
      <c r="K11" s="695"/>
      <c r="L11" s="695"/>
      <c r="M11" s="1127"/>
      <c r="N11" s="954">
        <f t="shared" ref="N11:O11" si="4">IFERROR((L11*$K11)/$G11, "Brak wartości")</f>
        <v>0</v>
      </c>
      <c r="O11" s="955">
        <f t="shared" si="4"/>
        <v>0</v>
      </c>
      <c r="P11" s="716" t="str">
        <f t="shared" ref="P11:Q11" si="5">IFERROR((L11*$K11)/$I11, "Brak wartości")</f>
        <v>Brak wartości</v>
      </c>
      <c r="Q11" s="955" t="str">
        <f t="shared" si="5"/>
        <v>Brak wartości</v>
      </c>
      <c r="R11" s="754" t="s">
        <v>381</v>
      </c>
      <c r="S11" s="754">
        <v>70</v>
      </c>
      <c r="T11" s="754">
        <v>1</v>
      </c>
      <c r="U11" s="754" t="s">
        <v>381</v>
      </c>
      <c r="V11" s="754">
        <v>75</v>
      </c>
      <c r="W11" s="754">
        <v>1</v>
      </c>
      <c r="X11" s="755" t="s">
        <v>381</v>
      </c>
      <c r="Y11" s="755">
        <v>50</v>
      </c>
      <c r="Z11" s="755">
        <v>1</v>
      </c>
      <c r="AA11" s="756" t="s">
        <v>381</v>
      </c>
      <c r="AB11" s="756">
        <v>30</v>
      </c>
      <c r="AC11" s="756">
        <v>1</v>
      </c>
      <c r="AD11" s="1132" t="s">
        <v>40</v>
      </c>
      <c r="AE11" s="1132"/>
      <c r="AF11" s="1132"/>
      <c r="AG11" s="1133" t="s">
        <v>40</v>
      </c>
      <c r="AH11" s="1133"/>
      <c r="AI11" s="1134"/>
    </row>
    <row r="12" spans="1:35" ht="12.75">
      <c r="A12" s="1403"/>
      <c r="B12" s="1067"/>
      <c r="C12" s="1403"/>
      <c r="D12" s="1403"/>
      <c r="E12" s="1518"/>
      <c r="F12" s="715"/>
      <c r="G12" s="694"/>
      <c r="H12" s="1126"/>
      <c r="I12" s="1126"/>
      <c r="J12" s="1126"/>
      <c r="K12" s="695"/>
      <c r="L12" s="695"/>
      <c r="M12" s="1127"/>
      <c r="N12" s="954"/>
      <c r="O12" s="955"/>
      <c r="P12" s="716"/>
      <c r="Q12" s="955"/>
      <c r="R12" s="754" t="s">
        <v>381</v>
      </c>
      <c r="S12" s="754">
        <v>30</v>
      </c>
      <c r="T12" s="754">
        <v>0</v>
      </c>
      <c r="U12" s="754" t="s">
        <v>381</v>
      </c>
      <c r="V12" s="754">
        <v>25</v>
      </c>
      <c r="W12" s="754">
        <v>2</v>
      </c>
      <c r="X12" s="755" t="s">
        <v>381</v>
      </c>
      <c r="Y12" s="755">
        <v>50</v>
      </c>
      <c r="Z12" s="755">
        <v>2</v>
      </c>
      <c r="AA12" s="756" t="s">
        <v>381</v>
      </c>
      <c r="AB12" s="756">
        <v>50</v>
      </c>
      <c r="AC12" s="756">
        <v>2</v>
      </c>
      <c r="AD12" s="1136" t="s">
        <v>40</v>
      </c>
      <c r="AE12" s="1136"/>
      <c r="AF12" s="1136"/>
      <c r="AG12" s="750" t="s">
        <v>40</v>
      </c>
      <c r="AH12" s="750"/>
      <c r="AI12" s="1137"/>
    </row>
    <row r="13" spans="1:35" ht="12.75">
      <c r="A13" s="1403"/>
      <c r="B13" s="1067"/>
      <c r="C13" s="1403"/>
      <c r="D13" s="1403"/>
      <c r="E13" s="1518"/>
      <c r="F13" s="715"/>
      <c r="G13" s="694"/>
      <c r="H13" s="1126"/>
      <c r="I13" s="1126"/>
      <c r="J13" s="1126"/>
      <c r="K13" s="695"/>
      <c r="L13" s="695"/>
      <c r="M13" s="1127"/>
      <c r="N13" s="954"/>
      <c r="O13" s="955"/>
      <c r="P13" s="716"/>
      <c r="Q13" s="955"/>
      <c r="R13" s="754" t="s">
        <v>40</v>
      </c>
      <c r="S13" s="754"/>
      <c r="T13" s="754"/>
      <c r="U13" s="754" t="s">
        <v>40</v>
      </c>
      <c r="V13" s="754"/>
      <c r="W13" s="754"/>
      <c r="X13" s="755"/>
      <c r="Y13" s="755"/>
      <c r="Z13" s="755"/>
      <c r="AA13" s="756" t="s">
        <v>366</v>
      </c>
      <c r="AB13" s="756">
        <v>20</v>
      </c>
      <c r="AC13" s="756">
        <v>1</v>
      </c>
      <c r="AD13" s="1136" t="s">
        <v>40</v>
      </c>
      <c r="AE13" s="1136"/>
      <c r="AF13" s="1136"/>
      <c r="AG13" s="750" t="s">
        <v>40</v>
      </c>
      <c r="AH13" s="750"/>
      <c r="AI13" s="1137"/>
    </row>
    <row r="14" spans="1:35" ht="12.75">
      <c r="A14" s="1377"/>
      <c r="B14" s="1067"/>
      <c r="C14" s="1377"/>
      <c r="D14" s="1377"/>
      <c r="E14" s="1466"/>
      <c r="F14" s="715"/>
      <c r="G14" s="694"/>
      <c r="H14" s="1126"/>
      <c r="I14" s="1126"/>
      <c r="J14" s="1126"/>
      <c r="K14" s="695"/>
      <c r="L14" s="695"/>
      <c r="M14" s="1127"/>
      <c r="N14" s="954"/>
      <c r="O14" s="955"/>
      <c r="P14" s="716"/>
      <c r="Q14" s="955"/>
      <c r="R14" s="754" t="s">
        <v>40</v>
      </c>
      <c r="S14" s="754"/>
      <c r="T14" s="754"/>
      <c r="U14" s="754" t="s">
        <v>40</v>
      </c>
      <c r="V14" s="754"/>
      <c r="W14" s="754"/>
      <c r="X14" s="755" t="s">
        <v>40</v>
      </c>
      <c r="Y14" s="755"/>
      <c r="Z14" s="755"/>
      <c r="AA14" s="756" t="s">
        <v>40</v>
      </c>
      <c r="AB14" s="756"/>
      <c r="AC14" s="756"/>
      <c r="AD14" s="1140" t="s">
        <v>40</v>
      </c>
      <c r="AE14" s="1140"/>
      <c r="AF14" s="1140"/>
      <c r="AG14" s="1141" t="s">
        <v>40</v>
      </c>
      <c r="AH14" s="1141"/>
      <c r="AI14" s="735"/>
    </row>
    <row r="15" spans="1:35" ht="12.75">
      <c r="A15" s="1414" t="s">
        <v>391</v>
      </c>
      <c r="B15" s="1067"/>
      <c r="C15" s="1414" t="s">
        <v>392</v>
      </c>
      <c r="D15" s="1414" t="s">
        <v>4374</v>
      </c>
      <c r="E15" s="1517"/>
      <c r="F15" s="715"/>
      <c r="G15" s="694">
        <v>25</v>
      </c>
      <c r="H15" s="1126" t="str">
        <f>IFERROR(VLOOKUP(U15,Cennik!$A$4:$B97, 2, FALSE()) * V15 + VLOOKUP(W15,Cennik!$A$4:$B97,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15" s="1126" t="e">
        <f>H15 + VLOOKUP("Stamina",Cennik!$A$4:$B97,2,FALSE()) * G15</f>
        <v>#VALUE!</v>
      </c>
      <c r="J15" s="1126" t="str">
        <f>IFERROR(I15 * (INT(100 / (K15 * M15)) + 1), "Brak Wartości")</f>
        <v>Brak Wartości</v>
      </c>
      <c r="K15" s="695"/>
      <c r="L15" s="695"/>
      <c r="M15" s="1127"/>
      <c r="N15" s="954">
        <f t="shared" ref="N15:O15" si="6">IFERROR((L15*$K15)/$G15, "Brak wartości")</f>
        <v>0</v>
      </c>
      <c r="O15" s="955">
        <f t="shared" si="6"/>
        <v>0</v>
      </c>
      <c r="P15" s="716" t="str">
        <f t="shared" ref="P15:Q15" si="7">IFERROR((L15*$K15)/$I15, "Brak wartości")</f>
        <v>Brak wartości</v>
      </c>
      <c r="Q15" s="955" t="str">
        <f t="shared" si="7"/>
        <v>Brak wartości</v>
      </c>
      <c r="R15" s="754" t="s">
        <v>391</v>
      </c>
      <c r="S15" s="754">
        <v>80</v>
      </c>
      <c r="T15" s="754">
        <v>1</v>
      </c>
      <c r="U15" s="754" t="s">
        <v>391</v>
      </c>
      <c r="V15" s="754">
        <v>75</v>
      </c>
      <c r="W15" s="754">
        <v>1</v>
      </c>
      <c r="X15" s="755" t="s">
        <v>391</v>
      </c>
      <c r="Y15" s="755">
        <v>50</v>
      </c>
      <c r="Z15" s="755">
        <v>1</v>
      </c>
      <c r="AA15" s="756" t="s">
        <v>391</v>
      </c>
      <c r="AB15" s="756">
        <v>30</v>
      </c>
      <c r="AC15" s="756">
        <v>1</v>
      </c>
      <c r="AD15" s="1132" t="s">
        <v>40</v>
      </c>
      <c r="AE15" s="1132"/>
      <c r="AF15" s="1132"/>
      <c r="AG15" s="1133" t="s">
        <v>40</v>
      </c>
      <c r="AH15" s="1133"/>
      <c r="AI15" s="1134"/>
    </row>
    <row r="16" spans="1:35" ht="12.75">
      <c r="A16" s="1403"/>
      <c r="B16" s="1067"/>
      <c r="C16" s="1403"/>
      <c r="D16" s="1403"/>
      <c r="E16" s="1518"/>
      <c r="F16" s="715"/>
      <c r="G16" s="694"/>
      <c r="H16" s="1126"/>
      <c r="I16" s="1126"/>
      <c r="J16" s="1126"/>
      <c r="K16" s="695"/>
      <c r="L16" s="695"/>
      <c r="M16" s="1127"/>
      <c r="N16" s="954"/>
      <c r="O16" s="955"/>
      <c r="P16" s="716"/>
      <c r="Q16" s="955"/>
      <c r="R16" s="754" t="s">
        <v>391</v>
      </c>
      <c r="S16" s="754">
        <v>20</v>
      </c>
      <c r="T16" s="754">
        <v>0</v>
      </c>
      <c r="U16" s="754" t="s">
        <v>391</v>
      </c>
      <c r="V16" s="754">
        <v>25</v>
      </c>
      <c r="W16" s="754">
        <v>2</v>
      </c>
      <c r="X16" s="755" t="s">
        <v>391</v>
      </c>
      <c r="Y16" s="755">
        <v>50</v>
      </c>
      <c r="Z16" s="755">
        <v>2</v>
      </c>
      <c r="AA16" s="756" t="s">
        <v>391</v>
      </c>
      <c r="AB16" s="756">
        <v>50</v>
      </c>
      <c r="AC16" s="756">
        <v>2</v>
      </c>
      <c r="AD16" s="1136" t="s">
        <v>40</v>
      </c>
      <c r="AE16" s="1136"/>
      <c r="AF16" s="1136"/>
      <c r="AG16" s="750" t="s">
        <v>40</v>
      </c>
      <c r="AH16" s="750"/>
      <c r="AI16" s="1137"/>
    </row>
    <row r="17" spans="1:35" ht="12.75">
      <c r="A17" s="1403"/>
      <c r="B17" s="1067"/>
      <c r="C17" s="1403"/>
      <c r="D17" s="1403"/>
      <c r="E17" s="1518"/>
      <c r="F17" s="715"/>
      <c r="G17" s="694"/>
      <c r="H17" s="1126"/>
      <c r="I17" s="1126"/>
      <c r="J17" s="1126"/>
      <c r="K17" s="695"/>
      <c r="L17" s="695"/>
      <c r="M17" s="1127"/>
      <c r="N17" s="954"/>
      <c r="O17" s="955"/>
      <c r="P17" s="716"/>
      <c r="Q17" s="955"/>
      <c r="R17" s="754" t="s">
        <v>40</v>
      </c>
      <c r="S17" s="754"/>
      <c r="T17" s="754"/>
      <c r="U17" s="754" t="s">
        <v>40</v>
      </c>
      <c r="V17" s="754"/>
      <c r="W17" s="754"/>
      <c r="X17" s="755" t="s">
        <v>40</v>
      </c>
      <c r="Y17" s="755"/>
      <c r="Z17" s="755"/>
      <c r="AA17" s="756" t="s">
        <v>391</v>
      </c>
      <c r="AB17" s="756">
        <v>20</v>
      </c>
      <c r="AC17" s="756">
        <v>3</v>
      </c>
      <c r="AD17" s="1136" t="s">
        <v>40</v>
      </c>
      <c r="AE17" s="1136"/>
      <c r="AF17" s="1136"/>
      <c r="AG17" s="750" t="s">
        <v>40</v>
      </c>
      <c r="AH17" s="750"/>
      <c r="AI17" s="1137"/>
    </row>
    <row r="18" spans="1:35" ht="12.75">
      <c r="A18" s="1377"/>
      <c r="B18" s="1067">
        <f t="shared" ref="B18:B23" si="8">IFERROR(I18/K18, 0)</f>
        <v>0</v>
      </c>
      <c r="C18" s="1377"/>
      <c r="D18" s="1377"/>
      <c r="E18" s="1466"/>
      <c r="F18" s="715"/>
      <c r="G18" s="694"/>
      <c r="H18" s="1126"/>
      <c r="I18" s="1126"/>
      <c r="J18" s="1126"/>
      <c r="K18" s="695"/>
      <c r="L18" s="695"/>
      <c r="M18" s="1127"/>
      <c r="N18" s="954"/>
      <c r="O18" s="955"/>
      <c r="P18" s="716"/>
      <c r="Q18" s="955"/>
      <c r="R18" s="754" t="s">
        <v>40</v>
      </c>
      <c r="S18" s="754"/>
      <c r="T18" s="754"/>
      <c r="U18" s="754" t="s">
        <v>40</v>
      </c>
      <c r="V18" s="754"/>
      <c r="W18" s="754"/>
      <c r="X18" s="755" t="s">
        <v>40</v>
      </c>
      <c r="Y18" s="755"/>
      <c r="Z18" s="755"/>
      <c r="AA18" s="756" t="s">
        <v>40</v>
      </c>
      <c r="AB18" s="756"/>
      <c r="AC18" s="756"/>
      <c r="AD18" s="1140" t="s">
        <v>40</v>
      </c>
      <c r="AE18" s="1140"/>
      <c r="AF18" s="1140"/>
      <c r="AG18" s="1141" t="s">
        <v>40</v>
      </c>
      <c r="AH18" s="1141"/>
      <c r="AI18" s="735"/>
    </row>
    <row r="19" spans="1:35" ht="12.75">
      <c r="A19" s="1414" t="s">
        <v>411</v>
      </c>
      <c r="B19" s="1067">
        <f t="shared" si="8"/>
        <v>0</v>
      </c>
      <c r="C19" s="1414" t="s">
        <v>13875</v>
      </c>
      <c r="D19" s="1414" t="s">
        <v>4374</v>
      </c>
      <c r="E19" s="1517"/>
      <c r="F19" s="715"/>
      <c r="G19" s="694">
        <v>25</v>
      </c>
      <c r="H19" s="1126" t="str">
        <f>IFERROR(VLOOKUP(U19,Cennik!$A$4:$B97, 2, FALSE()) * V19 + VLOOKUP(W19,Cennik!$A$4:$B97,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19" s="1126" t="e">
        <f>H19 + VLOOKUP("Stamina",Cennik!$A$4:$B97,2,FALSE()) * G19</f>
        <v>#VALUE!</v>
      </c>
      <c r="J19" s="1126" t="str">
        <f>IFERROR(I19 * (INT(100 / (K19 * M19)) + 1), "Brak Wartości")</f>
        <v>Brak Wartości</v>
      </c>
      <c r="K19" s="695"/>
      <c r="L19" s="695"/>
      <c r="M19" s="1127"/>
      <c r="N19" s="954">
        <f t="shared" ref="N19:O19" si="9">IFERROR((L19*$K19)/$G19, "Brak wartości")</f>
        <v>0</v>
      </c>
      <c r="O19" s="955">
        <f t="shared" si="9"/>
        <v>0</v>
      </c>
      <c r="P19" s="716" t="str">
        <f t="shared" ref="P19:Q19" si="10">IFERROR((L19*$K19)/$I19, "Brak wartości")</f>
        <v>Brak wartości</v>
      </c>
      <c r="Q19" s="955" t="str">
        <f t="shared" si="10"/>
        <v>Brak wartości</v>
      </c>
      <c r="R19" s="754" t="s">
        <v>411</v>
      </c>
      <c r="S19" s="754">
        <v>100</v>
      </c>
      <c r="T19" s="754">
        <v>0</v>
      </c>
      <c r="U19" s="754" t="s">
        <v>411</v>
      </c>
      <c r="V19" s="754">
        <v>80</v>
      </c>
      <c r="W19" s="754">
        <v>1</v>
      </c>
      <c r="X19" s="755" t="s">
        <v>411</v>
      </c>
      <c r="Y19" s="755">
        <v>75</v>
      </c>
      <c r="Z19" s="755">
        <v>1</v>
      </c>
      <c r="AA19" s="756" t="s">
        <v>411</v>
      </c>
      <c r="AB19" s="756">
        <v>40</v>
      </c>
      <c r="AC19" s="756">
        <v>1</v>
      </c>
      <c r="AD19" s="1132" t="s">
        <v>40</v>
      </c>
      <c r="AE19" s="1132"/>
      <c r="AF19" s="1132"/>
      <c r="AG19" s="1133" t="s">
        <v>40</v>
      </c>
      <c r="AH19" s="1133"/>
      <c r="AI19" s="1134"/>
    </row>
    <row r="20" spans="1:35" ht="12.75">
      <c r="A20" s="1403"/>
      <c r="B20" s="1067">
        <f t="shared" si="8"/>
        <v>0</v>
      </c>
      <c r="C20" s="1403"/>
      <c r="D20" s="1403"/>
      <c r="E20" s="1518"/>
      <c r="F20" s="715"/>
      <c r="G20" s="694"/>
      <c r="H20" s="1126"/>
      <c r="I20" s="1126"/>
      <c r="J20" s="1126"/>
      <c r="K20" s="695"/>
      <c r="L20" s="695"/>
      <c r="M20" s="1127"/>
      <c r="N20" s="954"/>
      <c r="O20" s="955"/>
      <c r="P20" s="716"/>
      <c r="Q20" s="955"/>
      <c r="R20" s="754" t="s">
        <v>40</v>
      </c>
      <c r="S20" s="754"/>
      <c r="T20" s="754"/>
      <c r="U20" s="754" t="s">
        <v>411</v>
      </c>
      <c r="V20" s="754">
        <v>20</v>
      </c>
      <c r="W20" s="754">
        <v>0</v>
      </c>
      <c r="X20" s="755" t="s">
        <v>411</v>
      </c>
      <c r="Y20" s="755">
        <v>25</v>
      </c>
      <c r="Z20" s="755">
        <v>2</v>
      </c>
      <c r="AA20" s="756" t="s">
        <v>411</v>
      </c>
      <c r="AB20" s="756">
        <v>40</v>
      </c>
      <c r="AC20" s="756">
        <v>2</v>
      </c>
      <c r="AD20" s="1136" t="s">
        <v>40</v>
      </c>
      <c r="AE20" s="1136"/>
      <c r="AF20" s="1136"/>
      <c r="AG20" s="750" t="s">
        <v>40</v>
      </c>
      <c r="AH20" s="750"/>
      <c r="AI20" s="1137"/>
    </row>
    <row r="21" spans="1:35" ht="12.75">
      <c r="A21" s="1403"/>
      <c r="B21" s="1067">
        <f t="shared" si="8"/>
        <v>0</v>
      </c>
      <c r="C21" s="1403"/>
      <c r="D21" s="1403"/>
      <c r="E21" s="1518"/>
      <c r="F21" s="715"/>
      <c r="G21" s="694"/>
      <c r="H21" s="1126"/>
      <c r="I21" s="1126"/>
      <c r="J21" s="1126"/>
      <c r="K21" s="695"/>
      <c r="L21" s="695"/>
      <c r="M21" s="1127"/>
      <c r="N21" s="954"/>
      <c r="O21" s="955"/>
      <c r="P21" s="716"/>
      <c r="Q21" s="955"/>
      <c r="R21" s="754" t="s">
        <v>40</v>
      </c>
      <c r="S21" s="754"/>
      <c r="T21" s="754"/>
      <c r="U21" s="754" t="s">
        <v>40</v>
      </c>
      <c r="V21" s="754"/>
      <c r="W21" s="754"/>
      <c r="X21" s="755" t="s">
        <v>40</v>
      </c>
      <c r="Y21" s="755"/>
      <c r="Z21" s="755"/>
      <c r="AA21" s="756" t="s">
        <v>376</v>
      </c>
      <c r="AB21" s="756">
        <v>20</v>
      </c>
      <c r="AC21" s="756">
        <v>1</v>
      </c>
      <c r="AD21" s="1136" t="s">
        <v>40</v>
      </c>
      <c r="AE21" s="1136"/>
      <c r="AF21" s="1136"/>
      <c r="AG21" s="750" t="s">
        <v>40</v>
      </c>
      <c r="AH21" s="750"/>
      <c r="AI21" s="1137"/>
    </row>
    <row r="22" spans="1:35" ht="12.75">
      <c r="A22" s="1377"/>
      <c r="B22" s="1067">
        <f t="shared" si="8"/>
        <v>0</v>
      </c>
      <c r="C22" s="1377"/>
      <c r="D22" s="1377"/>
      <c r="E22" s="1466"/>
      <c r="F22" s="715"/>
      <c r="G22" s="694"/>
      <c r="H22" s="1126"/>
      <c r="I22" s="1126"/>
      <c r="J22" s="1126"/>
      <c r="K22" s="695"/>
      <c r="L22" s="695"/>
      <c r="M22" s="1127"/>
      <c r="N22" s="954"/>
      <c r="O22" s="955"/>
      <c r="P22" s="716"/>
      <c r="Q22" s="955"/>
      <c r="R22" s="754" t="s">
        <v>40</v>
      </c>
      <c r="S22" s="754"/>
      <c r="T22" s="754"/>
      <c r="U22" s="754" t="s">
        <v>40</v>
      </c>
      <c r="V22" s="754"/>
      <c r="W22" s="754"/>
      <c r="X22" s="755" t="s">
        <v>40</v>
      </c>
      <c r="Y22" s="755"/>
      <c r="Z22" s="755"/>
      <c r="AA22" s="756" t="s">
        <v>40</v>
      </c>
      <c r="AB22" s="756"/>
      <c r="AC22" s="756"/>
      <c r="AD22" s="1140" t="s">
        <v>40</v>
      </c>
      <c r="AE22" s="1140"/>
      <c r="AF22" s="1140"/>
      <c r="AG22" s="1141" t="s">
        <v>40</v>
      </c>
      <c r="AH22" s="1141"/>
      <c r="AI22" s="735"/>
    </row>
    <row r="23" spans="1:35" ht="12.75">
      <c r="A23" s="1414" t="s">
        <v>401</v>
      </c>
      <c r="B23" s="1067">
        <f t="shared" si="8"/>
        <v>0</v>
      </c>
      <c r="C23" s="1414" t="s">
        <v>402</v>
      </c>
      <c r="D23" s="1414" t="s">
        <v>4374</v>
      </c>
      <c r="E23" s="1517"/>
      <c r="F23" s="715"/>
      <c r="G23" s="694"/>
      <c r="H23" s="1126"/>
      <c r="I23" s="1126"/>
      <c r="J23" s="1126"/>
      <c r="K23" s="695"/>
      <c r="L23" s="695"/>
      <c r="M23" s="1127"/>
      <c r="N23" s="954"/>
      <c r="O23" s="955"/>
      <c r="P23" s="716"/>
      <c r="Q23" s="955"/>
      <c r="R23" s="754" t="s">
        <v>401</v>
      </c>
      <c r="S23" s="754">
        <v>100</v>
      </c>
      <c r="T23" s="754">
        <v>0</v>
      </c>
      <c r="U23" s="754" t="s">
        <v>401</v>
      </c>
      <c r="V23" s="754">
        <v>80</v>
      </c>
      <c r="W23" s="754">
        <v>1</v>
      </c>
      <c r="X23" s="755" t="s">
        <v>401</v>
      </c>
      <c r="Y23" s="755">
        <v>70</v>
      </c>
      <c r="Z23" s="755">
        <v>1</v>
      </c>
      <c r="AA23" s="756" t="s">
        <v>401</v>
      </c>
      <c r="AB23" s="756">
        <v>30</v>
      </c>
      <c r="AC23" s="756">
        <v>1</v>
      </c>
      <c r="AD23" s="1132" t="s">
        <v>40</v>
      </c>
      <c r="AE23" s="1132"/>
      <c r="AF23" s="1132"/>
      <c r="AG23" s="1133" t="s">
        <v>40</v>
      </c>
      <c r="AH23" s="1133"/>
      <c r="AI23" s="1134"/>
    </row>
    <row r="24" spans="1:35" ht="12.75">
      <c r="A24" s="1403"/>
      <c r="B24" s="1067"/>
      <c r="C24" s="1403"/>
      <c r="D24" s="1403"/>
      <c r="E24" s="1518"/>
      <c r="F24" s="715"/>
      <c r="G24" s="694"/>
      <c r="H24" s="1126"/>
      <c r="I24" s="1126"/>
      <c r="J24" s="1126"/>
      <c r="K24" s="695"/>
      <c r="L24" s="695"/>
      <c r="M24" s="1127"/>
      <c r="N24" s="954"/>
      <c r="O24" s="955"/>
      <c r="P24" s="716"/>
      <c r="Q24" s="955"/>
      <c r="R24" s="754" t="s">
        <v>40</v>
      </c>
      <c r="S24" s="754"/>
      <c r="T24" s="754"/>
      <c r="U24" s="754" t="s">
        <v>401</v>
      </c>
      <c r="V24" s="754">
        <v>20</v>
      </c>
      <c r="W24" s="754">
        <v>0</v>
      </c>
      <c r="X24" s="755" t="s">
        <v>401</v>
      </c>
      <c r="Y24" s="755">
        <v>30</v>
      </c>
      <c r="Z24" s="755">
        <v>2</v>
      </c>
      <c r="AA24" s="756" t="s">
        <v>401</v>
      </c>
      <c r="AB24" s="756">
        <v>50</v>
      </c>
      <c r="AC24" s="756">
        <v>2</v>
      </c>
      <c r="AD24" s="1136" t="s">
        <v>40</v>
      </c>
      <c r="AE24" s="1136"/>
      <c r="AF24" s="1136"/>
      <c r="AG24" s="750" t="s">
        <v>40</v>
      </c>
      <c r="AH24" s="750"/>
      <c r="AI24" s="1137"/>
    </row>
    <row r="25" spans="1:35" ht="12.75">
      <c r="A25" s="1403"/>
      <c r="B25" s="1067"/>
      <c r="C25" s="1403"/>
      <c r="D25" s="1403"/>
      <c r="E25" s="1518"/>
      <c r="F25" s="715"/>
      <c r="G25" s="694"/>
      <c r="H25" s="1126"/>
      <c r="I25" s="1126"/>
      <c r="J25" s="1126"/>
      <c r="K25" s="695"/>
      <c r="L25" s="695"/>
      <c r="M25" s="1127"/>
      <c r="N25" s="954"/>
      <c r="O25" s="955"/>
      <c r="P25" s="716"/>
      <c r="Q25" s="955"/>
      <c r="R25" s="754" t="s">
        <v>40</v>
      </c>
      <c r="S25" s="754"/>
      <c r="T25" s="754"/>
      <c r="U25" s="754" t="s">
        <v>40</v>
      </c>
      <c r="V25" s="754"/>
      <c r="W25" s="754"/>
      <c r="X25" s="755" t="s">
        <v>40</v>
      </c>
      <c r="Y25" s="755"/>
      <c r="Z25" s="755"/>
      <c r="AA25" s="756" t="s">
        <v>371</v>
      </c>
      <c r="AB25" s="756">
        <v>20</v>
      </c>
      <c r="AC25" s="756">
        <v>1</v>
      </c>
      <c r="AD25" s="1136" t="s">
        <v>40</v>
      </c>
      <c r="AE25" s="1136"/>
      <c r="AF25" s="1136"/>
      <c r="AG25" s="750" t="s">
        <v>40</v>
      </c>
      <c r="AH25" s="750"/>
      <c r="AI25" s="1137"/>
    </row>
    <row r="26" spans="1:35" ht="12.75">
      <c r="A26" s="1377"/>
      <c r="B26" s="1067"/>
      <c r="C26" s="1377"/>
      <c r="D26" s="1377"/>
      <c r="E26" s="1466"/>
      <c r="F26" s="715"/>
      <c r="G26" s="694">
        <v>25</v>
      </c>
      <c r="H26" s="1126" t="str">
        <f>IFERROR(VLOOKUP(U26,Cennik!$A$4:$B97, 2, FALSE()) * V26 + VLOOKUP(W26,Cennik!$A$4:$B97,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26" s="1126" t="e">
        <f>H26 + VLOOKUP("Stamina",Cennik!$A$4:$B97,2,FALSE()) * G26</f>
        <v>#VALUE!</v>
      </c>
      <c r="J26" s="1126" t="str">
        <f>IFERROR(I26 * (INT(100 / (K26 * M26)) + 1), "Brak Wartości")</f>
        <v>Brak Wartości</v>
      </c>
      <c r="K26" s="695"/>
      <c r="L26" s="695"/>
      <c r="M26" s="1127"/>
      <c r="N26" s="954">
        <f t="shared" ref="N26:O26" si="11">IFERROR((L26*$K26)/$G26, "Brak wartości")</f>
        <v>0</v>
      </c>
      <c r="O26" s="955">
        <f t="shared" si="11"/>
        <v>0</v>
      </c>
      <c r="P26" s="716" t="str">
        <f t="shared" ref="P26:Q26" si="12">IFERROR((L26*$K26)/$I26, "Brak wartości")</f>
        <v>Brak wartości</v>
      </c>
      <c r="Q26" s="955" t="str">
        <f t="shared" si="12"/>
        <v>Brak wartości</v>
      </c>
      <c r="R26" s="754" t="s">
        <v>40</v>
      </c>
      <c r="S26" s="754"/>
      <c r="T26" s="754"/>
      <c r="U26" s="754" t="s">
        <v>40</v>
      </c>
      <c r="V26" s="754"/>
      <c r="W26" s="754"/>
      <c r="X26" s="755" t="s">
        <v>40</v>
      </c>
      <c r="Y26" s="755"/>
      <c r="Z26" s="755"/>
      <c r="AA26" s="756" t="s">
        <v>40</v>
      </c>
      <c r="AB26" s="756"/>
      <c r="AC26" s="756"/>
      <c r="AD26" s="1140" t="s">
        <v>40</v>
      </c>
      <c r="AE26" s="1140"/>
      <c r="AF26" s="1140"/>
      <c r="AG26" s="1141" t="s">
        <v>40</v>
      </c>
      <c r="AH26" s="1141"/>
      <c r="AI26" s="735"/>
    </row>
    <row r="27" spans="1:35" ht="12.75">
      <c r="A27" s="1414" t="s">
        <v>406</v>
      </c>
      <c r="B27" s="1067">
        <f>IFERROR(I27/K27, 0)</f>
        <v>0</v>
      </c>
      <c r="C27" s="1414" t="s">
        <v>13876</v>
      </c>
      <c r="D27" s="1414" t="s">
        <v>4374</v>
      </c>
      <c r="E27" s="1517"/>
      <c r="F27" s="715"/>
      <c r="G27" s="694"/>
      <c r="H27" s="1126"/>
      <c r="I27" s="1126"/>
      <c r="J27" s="1126"/>
      <c r="K27" s="695"/>
      <c r="L27" s="695"/>
      <c r="M27" s="1127"/>
      <c r="N27" s="954"/>
      <c r="O27" s="955"/>
      <c r="P27" s="716"/>
      <c r="Q27" s="955"/>
      <c r="R27" s="754" t="s">
        <v>406</v>
      </c>
      <c r="S27" s="754">
        <v>100</v>
      </c>
      <c r="T27" s="754">
        <v>0</v>
      </c>
      <c r="U27" s="754" t="s">
        <v>406</v>
      </c>
      <c r="V27" s="754">
        <v>80</v>
      </c>
      <c r="W27" s="754">
        <v>1</v>
      </c>
      <c r="X27" s="755" t="s">
        <v>406</v>
      </c>
      <c r="Y27" s="755">
        <v>75</v>
      </c>
      <c r="Z27" s="755">
        <v>1</v>
      </c>
      <c r="AA27" s="756" t="s">
        <v>406</v>
      </c>
      <c r="AB27" s="756">
        <v>40</v>
      </c>
      <c r="AC27" s="756">
        <v>1</v>
      </c>
      <c r="AD27" s="1132" t="s">
        <v>40</v>
      </c>
      <c r="AE27" s="1132"/>
      <c r="AF27" s="1132"/>
      <c r="AG27" s="1133" t="s">
        <v>40</v>
      </c>
      <c r="AH27" s="1133"/>
      <c r="AI27" s="1134"/>
    </row>
    <row r="28" spans="1:35" ht="12.75">
      <c r="A28" s="1403"/>
      <c r="B28" s="1067"/>
      <c r="C28" s="1403"/>
      <c r="D28" s="1403"/>
      <c r="E28" s="1518"/>
      <c r="F28" s="715"/>
      <c r="G28" s="694"/>
      <c r="H28" s="1126"/>
      <c r="I28" s="1126"/>
      <c r="J28" s="1126"/>
      <c r="K28" s="695"/>
      <c r="L28" s="695"/>
      <c r="M28" s="1127"/>
      <c r="N28" s="954"/>
      <c r="O28" s="955"/>
      <c r="P28" s="716"/>
      <c r="Q28" s="955"/>
      <c r="R28" s="754" t="s">
        <v>40</v>
      </c>
      <c r="S28" s="754"/>
      <c r="T28" s="754"/>
      <c r="U28" s="754" t="s">
        <v>406</v>
      </c>
      <c r="V28" s="754">
        <v>20</v>
      </c>
      <c r="W28" s="754">
        <v>0</v>
      </c>
      <c r="X28" s="755" t="s">
        <v>406</v>
      </c>
      <c r="Y28" s="755">
        <v>25</v>
      </c>
      <c r="Z28" s="755">
        <v>2</v>
      </c>
      <c r="AA28" s="756" t="s">
        <v>406</v>
      </c>
      <c r="AB28" s="756">
        <v>40</v>
      </c>
      <c r="AC28" s="756">
        <v>2</v>
      </c>
      <c r="AD28" s="1136" t="s">
        <v>40</v>
      </c>
      <c r="AE28" s="1136"/>
      <c r="AF28" s="1136"/>
      <c r="AG28" s="750" t="s">
        <v>40</v>
      </c>
      <c r="AH28" s="750"/>
      <c r="AI28" s="1137"/>
    </row>
    <row r="29" spans="1:35" ht="12.75">
      <c r="A29" s="1403"/>
      <c r="B29" s="1067"/>
      <c r="C29" s="1403"/>
      <c r="D29" s="1403"/>
      <c r="E29" s="1518"/>
      <c r="F29" s="715"/>
      <c r="G29" s="694"/>
      <c r="H29" s="1126"/>
      <c r="I29" s="1126"/>
      <c r="J29" s="1126"/>
      <c r="K29" s="695"/>
      <c r="L29" s="695"/>
      <c r="M29" s="1127"/>
      <c r="N29" s="954"/>
      <c r="O29" s="955"/>
      <c r="P29" s="716"/>
      <c r="Q29" s="955"/>
      <c r="R29" s="754" t="s">
        <v>40</v>
      </c>
      <c r="S29" s="754"/>
      <c r="T29" s="754"/>
      <c r="U29" s="754" t="s">
        <v>40</v>
      </c>
      <c r="V29" s="754"/>
      <c r="W29" s="754"/>
      <c r="X29" s="755" t="s">
        <v>40</v>
      </c>
      <c r="Y29" s="755"/>
      <c r="Z29" s="755"/>
      <c r="AA29" s="756" t="s">
        <v>406</v>
      </c>
      <c r="AB29" s="756">
        <v>20</v>
      </c>
      <c r="AC29" s="756">
        <v>3</v>
      </c>
      <c r="AD29" s="1136" t="s">
        <v>40</v>
      </c>
      <c r="AE29" s="1136"/>
      <c r="AF29" s="1136"/>
      <c r="AG29" s="750" t="s">
        <v>40</v>
      </c>
      <c r="AH29" s="750"/>
      <c r="AI29" s="1137"/>
    </row>
    <row r="30" spans="1:35" ht="12.75">
      <c r="A30" s="1377"/>
      <c r="B30" s="1067"/>
      <c r="C30" s="1377"/>
      <c r="D30" s="1377"/>
      <c r="E30" s="1466"/>
      <c r="F30" s="715"/>
      <c r="G30" s="694">
        <v>25</v>
      </c>
      <c r="H30" s="1126" t="str">
        <f>IFERROR(VLOOKUP(U30,Cennik!$A$4:$B97, 2, FALSE()) * V30 + VLOOKUP(W30,Cennik!$A$4:$B97,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30" s="1126" t="e">
        <f>H30 + VLOOKUP("Stamina",Cennik!$A$4:$B97,2,FALSE()) * G30</f>
        <v>#VALUE!</v>
      </c>
      <c r="J30" s="1126" t="str">
        <f>IFERROR(I30 * (INT(100 / (K30 * M30)) + 1), "Brak Wartości")</f>
        <v>Brak Wartości</v>
      </c>
      <c r="K30" s="695"/>
      <c r="L30" s="695"/>
      <c r="M30" s="1127"/>
      <c r="N30" s="954">
        <f t="shared" ref="N30:O30" si="13">IFERROR((L30*$K30)/$G30, "Brak wartości")</f>
        <v>0</v>
      </c>
      <c r="O30" s="955">
        <f t="shared" si="13"/>
        <v>0</v>
      </c>
      <c r="P30" s="716" t="str">
        <f t="shared" ref="P30:Q30" si="14">IFERROR((L30*$K30)/$I30, "Brak wartości")</f>
        <v>Brak wartości</v>
      </c>
      <c r="Q30" s="955" t="str">
        <f t="shared" si="14"/>
        <v>Brak wartości</v>
      </c>
      <c r="R30" s="754" t="s">
        <v>40</v>
      </c>
      <c r="S30" s="754"/>
      <c r="T30" s="754"/>
      <c r="U30" s="754" t="s">
        <v>40</v>
      </c>
      <c r="V30" s="754"/>
      <c r="W30" s="754"/>
      <c r="X30" s="755" t="s">
        <v>40</v>
      </c>
      <c r="Y30" s="755"/>
      <c r="Z30" s="755"/>
      <c r="AA30" s="756" t="s">
        <v>40</v>
      </c>
      <c r="AB30" s="756"/>
      <c r="AC30" s="756"/>
      <c r="AD30" s="1140" t="s">
        <v>40</v>
      </c>
      <c r="AE30" s="1140"/>
      <c r="AF30" s="1140"/>
      <c r="AG30" s="1141" t="s">
        <v>40</v>
      </c>
      <c r="AH30" s="1141"/>
      <c r="AI30" s="735"/>
    </row>
    <row r="31" spans="1:35" ht="12.75">
      <c r="A31" s="1414" t="s">
        <v>13877</v>
      </c>
      <c r="B31" s="1067"/>
      <c r="C31" s="1414" t="s">
        <v>13878</v>
      </c>
      <c r="D31" s="1414" t="s">
        <v>4374</v>
      </c>
      <c r="E31" s="1517"/>
      <c r="F31" s="715"/>
      <c r="G31" s="694"/>
      <c r="H31" s="1126"/>
      <c r="I31" s="1126"/>
      <c r="J31" s="1126"/>
      <c r="K31" s="695"/>
      <c r="L31" s="695"/>
      <c r="M31" s="1127"/>
      <c r="N31" s="954"/>
      <c r="O31" s="955"/>
      <c r="P31" s="716"/>
      <c r="Q31" s="955"/>
      <c r="R31" s="754" t="s">
        <v>429</v>
      </c>
      <c r="S31" s="754">
        <v>100</v>
      </c>
      <c r="T31" s="754">
        <v>0</v>
      </c>
      <c r="U31" s="754" t="s">
        <v>429</v>
      </c>
      <c r="V31" s="754">
        <v>100</v>
      </c>
      <c r="W31" s="754">
        <v>0</v>
      </c>
      <c r="X31" s="755" t="s">
        <v>429</v>
      </c>
      <c r="Y31" s="755">
        <v>100</v>
      </c>
      <c r="Z31" s="755">
        <v>0</v>
      </c>
      <c r="AA31" s="756" t="s">
        <v>429</v>
      </c>
      <c r="AB31" s="756">
        <v>100</v>
      </c>
      <c r="AC31" s="756">
        <v>0</v>
      </c>
      <c r="AD31" s="1132" t="s">
        <v>429</v>
      </c>
      <c r="AE31" s="1132">
        <v>100</v>
      </c>
      <c r="AF31" s="1132">
        <v>1</v>
      </c>
      <c r="AG31" s="1133" t="s">
        <v>429</v>
      </c>
      <c r="AH31" s="1133">
        <v>70</v>
      </c>
      <c r="AI31" s="1134">
        <v>1</v>
      </c>
    </row>
    <row r="32" spans="1:35" ht="12.75">
      <c r="A32" s="1403"/>
      <c r="B32" s="1067"/>
      <c r="C32" s="1403"/>
      <c r="D32" s="1403"/>
      <c r="E32" s="1518"/>
      <c r="F32" s="715"/>
      <c r="G32" s="694"/>
      <c r="H32" s="1126"/>
      <c r="I32" s="1126"/>
      <c r="J32" s="1126"/>
      <c r="K32" s="695"/>
      <c r="L32" s="695"/>
      <c r="M32" s="1127"/>
      <c r="N32" s="954"/>
      <c r="O32" s="955"/>
      <c r="P32" s="716"/>
      <c r="Q32" s="955"/>
      <c r="R32" s="754" t="s">
        <v>40</v>
      </c>
      <c r="S32" s="754"/>
      <c r="T32" s="754"/>
      <c r="U32" s="754" t="s">
        <v>40</v>
      </c>
      <c r="V32" s="754"/>
      <c r="W32" s="754"/>
      <c r="X32" s="755" t="s">
        <v>40</v>
      </c>
      <c r="Y32" s="755"/>
      <c r="Z32" s="755"/>
      <c r="AA32" s="756" t="s">
        <v>40</v>
      </c>
      <c r="AB32" s="756"/>
      <c r="AC32" s="756"/>
      <c r="AD32" s="1136" t="s">
        <v>40</v>
      </c>
      <c r="AE32" s="1136"/>
      <c r="AF32" s="1136"/>
      <c r="AG32" s="750" t="s">
        <v>429</v>
      </c>
      <c r="AH32" s="750">
        <v>30</v>
      </c>
      <c r="AI32" s="1137">
        <v>2</v>
      </c>
    </row>
    <row r="33" spans="1:35" ht="12.75">
      <c r="A33" s="1403"/>
      <c r="B33" s="1067"/>
      <c r="C33" s="1403"/>
      <c r="D33" s="1403"/>
      <c r="E33" s="1518"/>
      <c r="F33" s="715"/>
      <c r="G33" s="694"/>
      <c r="H33" s="1126"/>
      <c r="I33" s="1126"/>
      <c r="J33" s="1126"/>
      <c r="K33" s="695"/>
      <c r="L33" s="695"/>
      <c r="M33" s="1127"/>
      <c r="N33" s="954"/>
      <c r="O33" s="955"/>
      <c r="P33" s="716"/>
      <c r="Q33" s="955"/>
      <c r="R33" s="754" t="s">
        <v>40</v>
      </c>
      <c r="S33" s="754"/>
      <c r="T33" s="754"/>
      <c r="U33" s="754" t="s">
        <v>40</v>
      </c>
      <c r="V33" s="754"/>
      <c r="W33" s="754"/>
      <c r="X33" s="755" t="s">
        <v>40</v>
      </c>
      <c r="Y33" s="755"/>
      <c r="Z33" s="755"/>
      <c r="AA33" s="756" t="s">
        <v>40</v>
      </c>
      <c r="AB33" s="756"/>
      <c r="AC33" s="756"/>
      <c r="AD33" s="1136" t="s">
        <v>40</v>
      </c>
      <c r="AE33" s="1136"/>
      <c r="AF33" s="1136"/>
      <c r="AG33" s="750" t="s">
        <v>40</v>
      </c>
      <c r="AH33" s="750"/>
      <c r="AI33" s="1137"/>
    </row>
    <row r="34" spans="1:35" ht="12.75">
      <c r="A34" s="1377"/>
      <c r="B34" s="1067">
        <f>IFERROR(I34/K34, 0)</f>
        <v>0</v>
      </c>
      <c r="C34" s="1377"/>
      <c r="D34" s="1377"/>
      <c r="E34" s="1466"/>
      <c r="F34" s="715"/>
      <c r="G34" s="694">
        <v>25</v>
      </c>
      <c r="H34" s="1126" t="str">
        <f>IFERROR(VLOOKUP(U34,Cennik!$A$4:$B97, 2, FALSE()) * V34 + VLOOKUP(W34,Cennik!$A$4:$B97,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34" s="1126" t="e">
        <f>H34 + VLOOKUP("Stamina",Cennik!$A$4:$B97,2,FALSE()) * G34</f>
        <v>#VALUE!</v>
      </c>
      <c r="J34" s="1126" t="str">
        <f>IFERROR(I34 * (INT(100 / (K34 * M34)) + 1), "Brak Wartości")</f>
        <v>Brak Wartości</v>
      </c>
      <c r="K34" s="695"/>
      <c r="L34" s="695"/>
      <c r="M34" s="1127"/>
      <c r="N34" s="954">
        <f t="shared" ref="N34:O34" si="15">IFERROR((L34*$K34)/$G34, "Brak wartości")</f>
        <v>0</v>
      </c>
      <c r="O34" s="955">
        <f t="shared" si="15"/>
        <v>0</v>
      </c>
      <c r="P34" s="716" t="str">
        <f t="shared" ref="P34:Q34" si="16">IFERROR((L34*$K34)/$I34, "Brak wartości")</f>
        <v>Brak wartości</v>
      </c>
      <c r="Q34" s="955" t="str">
        <f t="shared" si="16"/>
        <v>Brak wartości</v>
      </c>
      <c r="R34" s="754" t="s">
        <v>40</v>
      </c>
      <c r="S34" s="754"/>
      <c r="T34" s="754"/>
      <c r="U34" s="754" t="s">
        <v>40</v>
      </c>
      <c r="V34" s="754"/>
      <c r="W34" s="754"/>
      <c r="X34" s="755" t="s">
        <v>40</v>
      </c>
      <c r="Y34" s="755"/>
      <c r="Z34" s="755"/>
      <c r="AA34" s="756" t="s">
        <v>40</v>
      </c>
      <c r="AB34" s="756"/>
      <c r="AC34" s="756"/>
      <c r="AD34" s="1140" t="s">
        <v>40</v>
      </c>
      <c r="AE34" s="1140"/>
      <c r="AF34" s="1140"/>
      <c r="AG34" s="1141" t="s">
        <v>40</v>
      </c>
      <c r="AH34" s="1141"/>
      <c r="AI34" s="735"/>
    </row>
    <row r="35" spans="1:35" ht="12.75">
      <c r="A35" s="1414" t="s">
        <v>11884</v>
      </c>
      <c r="B35" s="1067"/>
      <c r="C35" s="1414" t="s">
        <v>417</v>
      </c>
      <c r="D35" s="1414" t="s">
        <v>4374</v>
      </c>
      <c r="E35" s="1517"/>
      <c r="F35" s="715"/>
      <c r="G35" s="694"/>
      <c r="H35" s="1126"/>
      <c r="I35" s="1126"/>
      <c r="J35" s="1126"/>
      <c r="K35" s="695"/>
      <c r="L35" s="695"/>
      <c r="M35" s="1127"/>
      <c r="N35" s="954"/>
      <c r="O35" s="955"/>
      <c r="P35" s="716"/>
      <c r="Q35" s="955"/>
      <c r="R35" s="754" t="s">
        <v>11884</v>
      </c>
      <c r="S35" s="754">
        <v>100</v>
      </c>
      <c r="T35" s="754">
        <v>0</v>
      </c>
      <c r="U35" s="754" t="s">
        <v>11884</v>
      </c>
      <c r="V35" s="754">
        <v>100</v>
      </c>
      <c r="W35" s="754">
        <v>0</v>
      </c>
      <c r="X35" s="755" t="s">
        <v>11884</v>
      </c>
      <c r="Y35" s="755">
        <v>100</v>
      </c>
      <c r="Z35" s="755">
        <v>0</v>
      </c>
      <c r="AA35" s="756" t="s">
        <v>11884</v>
      </c>
      <c r="AB35" s="756">
        <v>95</v>
      </c>
      <c r="AC35" s="756">
        <v>0</v>
      </c>
      <c r="AD35" s="1132" t="s">
        <v>11884</v>
      </c>
      <c r="AE35" s="1132">
        <v>0</v>
      </c>
      <c r="AF35" s="1132">
        <v>90</v>
      </c>
      <c r="AG35" s="1133" t="s">
        <v>11884</v>
      </c>
      <c r="AH35" s="1133">
        <v>0</v>
      </c>
      <c r="AI35" s="1134">
        <v>80</v>
      </c>
    </row>
    <row r="36" spans="1:35" ht="12.75">
      <c r="A36" s="1403"/>
      <c r="B36" s="1067"/>
      <c r="C36" s="1403"/>
      <c r="D36" s="1403"/>
      <c r="E36" s="1518"/>
      <c r="F36" s="715"/>
      <c r="G36" s="694"/>
      <c r="H36" s="1126"/>
      <c r="I36" s="1126"/>
      <c r="J36" s="1126"/>
      <c r="K36" s="695"/>
      <c r="L36" s="695"/>
      <c r="M36" s="1127"/>
      <c r="N36" s="954"/>
      <c r="O36" s="955"/>
      <c r="P36" s="716"/>
      <c r="Q36" s="955"/>
      <c r="R36" s="754" t="s">
        <v>40</v>
      </c>
      <c r="S36" s="754"/>
      <c r="T36" s="754"/>
      <c r="U36" s="754" t="s">
        <v>40</v>
      </c>
      <c r="V36" s="754"/>
      <c r="W36" s="754"/>
      <c r="X36" s="755" t="s">
        <v>40</v>
      </c>
      <c r="Y36" s="755"/>
      <c r="Z36" s="755"/>
      <c r="AA36" s="756" t="s">
        <v>11884</v>
      </c>
      <c r="AB36" s="756">
        <v>5</v>
      </c>
      <c r="AC36" s="756">
        <v>1</v>
      </c>
      <c r="AD36" s="1136" t="s">
        <v>11884</v>
      </c>
      <c r="AE36" s="1136">
        <v>1</v>
      </c>
      <c r="AF36" s="1136">
        <v>10</v>
      </c>
      <c r="AG36" s="750" t="s">
        <v>11884</v>
      </c>
      <c r="AH36" s="750">
        <v>1</v>
      </c>
      <c r="AI36" s="1137">
        <v>20</v>
      </c>
    </row>
    <row r="37" spans="1:35" ht="12.75">
      <c r="A37" s="1403"/>
      <c r="B37" s="1067"/>
      <c r="C37" s="1403"/>
      <c r="D37" s="1403"/>
      <c r="E37" s="1518"/>
      <c r="F37" s="715"/>
      <c r="G37" s="694"/>
      <c r="H37" s="1126"/>
      <c r="I37" s="1126"/>
      <c r="J37" s="1126"/>
      <c r="K37" s="695"/>
      <c r="L37" s="695"/>
      <c r="M37" s="1127"/>
      <c r="N37" s="954"/>
      <c r="O37" s="955"/>
      <c r="P37" s="716"/>
      <c r="Q37" s="955"/>
      <c r="R37" s="754" t="s">
        <v>40</v>
      </c>
      <c r="S37" s="754"/>
      <c r="T37" s="754"/>
      <c r="U37" s="754" t="s">
        <v>40</v>
      </c>
      <c r="V37" s="754"/>
      <c r="W37" s="754"/>
      <c r="X37" s="755" t="s">
        <v>40</v>
      </c>
      <c r="Y37" s="755"/>
      <c r="Z37" s="755"/>
      <c r="AA37" s="756" t="s">
        <v>40</v>
      </c>
      <c r="AB37" s="756"/>
      <c r="AC37" s="756"/>
      <c r="AD37" s="1136" t="s">
        <v>40</v>
      </c>
      <c r="AE37" s="1136"/>
      <c r="AF37" s="1136"/>
      <c r="AG37" s="750" t="s">
        <v>40</v>
      </c>
      <c r="AH37" s="750"/>
      <c r="AI37" s="1137"/>
    </row>
    <row r="38" spans="1:35" ht="12.75">
      <c r="A38" s="1377"/>
      <c r="B38" s="1067">
        <f>IFERROR(I38/K38, 0)</f>
        <v>0</v>
      </c>
      <c r="C38" s="1377"/>
      <c r="D38" s="1377"/>
      <c r="E38" s="1466"/>
      <c r="F38" s="715"/>
      <c r="G38" s="694">
        <v>25</v>
      </c>
      <c r="H38" s="1126" t="str">
        <f>IFERROR(VLOOKUP(U38,Cennik!$A$4:$B97, 2, FALSE()) * V38 + VLOOKUP(W38,Cennik!$A$4:$B97,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38" s="1126" t="e">
        <f>H38 + VLOOKUP("Stamina",Cennik!$A$4:$B97,2,FALSE()) * G38</f>
        <v>#VALUE!</v>
      </c>
      <c r="J38" s="1126" t="str">
        <f>IFERROR(I38 * (INT(100 / (K38 * M38)) + 1), "Brak Wartości")</f>
        <v>Brak Wartości</v>
      </c>
      <c r="K38" s="695"/>
      <c r="L38" s="695"/>
      <c r="M38" s="1127"/>
      <c r="N38" s="954">
        <f t="shared" ref="N38:O38" si="17">IFERROR((L38*$K38)/$G38, "Brak wartości")</f>
        <v>0</v>
      </c>
      <c r="O38" s="955">
        <f t="shared" si="17"/>
        <v>0</v>
      </c>
      <c r="P38" s="716" t="str">
        <f t="shared" ref="P38:Q38" si="18">IFERROR((L38*$K38)/$I38, "Brak wartości")</f>
        <v>Brak wartości</v>
      </c>
      <c r="Q38" s="955" t="str">
        <f t="shared" si="18"/>
        <v>Brak wartości</v>
      </c>
      <c r="R38" s="754" t="s">
        <v>40</v>
      </c>
      <c r="S38" s="754"/>
      <c r="T38" s="754"/>
      <c r="U38" s="754" t="s">
        <v>40</v>
      </c>
      <c r="V38" s="754"/>
      <c r="W38" s="754"/>
      <c r="X38" s="755" t="s">
        <v>40</v>
      </c>
      <c r="Y38" s="755"/>
      <c r="Z38" s="755"/>
      <c r="AA38" s="756" t="s">
        <v>40</v>
      </c>
      <c r="AB38" s="756"/>
      <c r="AC38" s="756"/>
      <c r="AD38" s="1140" t="s">
        <v>40</v>
      </c>
      <c r="AE38" s="1140"/>
      <c r="AF38" s="1140"/>
      <c r="AG38" s="1141" t="s">
        <v>40</v>
      </c>
      <c r="AH38" s="1141"/>
      <c r="AI38" s="735"/>
    </row>
    <row r="39" spans="1:35" ht="12.75">
      <c r="A39" s="1414" t="s">
        <v>425</v>
      </c>
      <c r="B39" s="1067"/>
      <c r="C39" s="1414" t="s">
        <v>417</v>
      </c>
      <c r="D39" s="1414" t="s">
        <v>4374</v>
      </c>
      <c r="E39" s="1517"/>
      <c r="F39" s="715"/>
      <c r="G39" s="694"/>
      <c r="H39" s="1126"/>
      <c r="I39" s="1126"/>
      <c r="J39" s="1126"/>
      <c r="K39" s="695"/>
      <c r="L39" s="695"/>
      <c r="M39" s="1127"/>
      <c r="N39" s="954"/>
      <c r="O39" s="955"/>
      <c r="P39" s="716"/>
      <c r="Q39" s="955"/>
      <c r="R39" s="754" t="s">
        <v>425</v>
      </c>
      <c r="S39" s="754">
        <v>100</v>
      </c>
      <c r="T39" s="754">
        <v>0</v>
      </c>
      <c r="U39" s="754" t="s">
        <v>425</v>
      </c>
      <c r="V39" s="754">
        <v>100</v>
      </c>
      <c r="W39" s="754">
        <v>0</v>
      </c>
      <c r="X39" s="755" t="s">
        <v>425</v>
      </c>
      <c r="Y39" s="755">
        <v>100</v>
      </c>
      <c r="Z39" s="755">
        <v>0</v>
      </c>
      <c r="AA39" s="756" t="s">
        <v>425</v>
      </c>
      <c r="AB39" s="756">
        <v>95</v>
      </c>
      <c r="AC39" s="756">
        <v>0</v>
      </c>
      <c r="AD39" s="1132" t="s">
        <v>425</v>
      </c>
      <c r="AE39" s="1132">
        <v>0</v>
      </c>
      <c r="AF39" s="1132">
        <v>90</v>
      </c>
      <c r="AG39" s="1133" t="s">
        <v>425</v>
      </c>
      <c r="AH39" s="1133">
        <v>0</v>
      </c>
      <c r="AI39" s="1134">
        <v>80</v>
      </c>
    </row>
    <row r="40" spans="1:35" ht="12.75">
      <c r="A40" s="1403"/>
      <c r="B40" s="1067"/>
      <c r="C40" s="1403"/>
      <c r="D40" s="1403"/>
      <c r="E40" s="1518"/>
      <c r="F40" s="715"/>
      <c r="G40" s="694"/>
      <c r="H40" s="1126"/>
      <c r="I40" s="1126"/>
      <c r="J40" s="1126"/>
      <c r="K40" s="695"/>
      <c r="L40" s="695"/>
      <c r="M40" s="1127"/>
      <c r="N40" s="954"/>
      <c r="O40" s="955"/>
      <c r="P40" s="716"/>
      <c r="Q40" s="955"/>
      <c r="R40" s="754" t="s">
        <v>40</v>
      </c>
      <c r="S40" s="754"/>
      <c r="T40" s="754"/>
      <c r="U40" s="754" t="s">
        <v>40</v>
      </c>
      <c r="V40" s="754"/>
      <c r="W40" s="754"/>
      <c r="X40" s="755" t="s">
        <v>40</v>
      </c>
      <c r="Y40" s="755"/>
      <c r="Z40" s="755"/>
      <c r="AA40" s="756" t="s">
        <v>425</v>
      </c>
      <c r="AB40" s="756">
        <v>5</v>
      </c>
      <c r="AC40" s="756">
        <v>1</v>
      </c>
      <c r="AD40" s="1136" t="s">
        <v>425</v>
      </c>
      <c r="AE40" s="1136">
        <v>1</v>
      </c>
      <c r="AF40" s="1136">
        <v>10</v>
      </c>
      <c r="AG40" s="750" t="s">
        <v>425</v>
      </c>
      <c r="AH40" s="750">
        <v>1</v>
      </c>
      <c r="AI40" s="1137">
        <v>20</v>
      </c>
    </row>
    <row r="41" spans="1:35" ht="12.75">
      <c r="A41" s="1403"/>
      <c r="B41" s="1067"/>
      <c r="C41" s="1403"/>
      <c r="D41" s="1403"/>
      <c r="E41" s="1518"/>
      <c r="F41" s="715"/>
      <c r="G41" s="694"/>
      <c r="H41" s="1126"/>
      <c r="I41" s="1126"/>
      <c r="J41" s="1126"/>
      <c r="K41" s="695"/>
      <c r="L41" s="695"/>
      <c r="M41" s="1127"/>
      <c r="N41" s="954"/>
      <c r="O41" s="955"/>
      <c r="P41" s="716"/>
      <c r="Q41" s="955"/>
      <c r="R41" s="754" t="s">
        <v>40</v>
      </c>
      <c r="S41" s="754"/>
      <c r="T41" s="754"/>
      <c r="U41" s="754" t="s">
        <v>40</v>
      </c>
      <c r="V41" s="754"/>
      <c r="W41" s="754"/>
      <c r="X41" s="755" t="s">
        <v>40</v>
      </c>
      <c r="Y41" s="755"/>
      <c r="Z41" s="755"/>
      <c r="AA41" s="756" t="s">
        <v>40</v>
      </c>
      <c r="AB41" s="756"/>
      <c r="AC41" s="756"/>
      <c r="AD41" s="1136" t="s">
        <v>40</v>
      </c>
      <c r="AE41" s="1136"/>
      <c r="AF41" s="1136"/>
      <c r="AG41" s="750" t="s">
        <v>40</v>
      </c>
      <c r="AH41" s="750"/>
      <c r="AI41" s="1137"/>
    </row>
    <row r="42" spans="1:35" ht="12.75">
      <c r="A42" s="1377"/>
      <c r="B42" s="1067">
        <f>IFERROR(I42/K42, 0)</f>
        <v>0</v>
      </c>
      <c r="C42" s="1377"/>
      <c r="D42" s="1377"/>
      <c r="E42" s="1466"/>
      <c r="F42" s="715"/>
      <c r="G42" s="694">
        <v>25</v>
      </c>
      <c r="H42" s="1126" t="str">
        <f>IFERROR(VLOOKUP(U42,Cennik!$A$4:$B97, 2, FALSE()) * V42 + VLOOKUP(W42,Cennik!$A$4:$B97,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42" s="1126" t="e">
        <f>H42 + VLOOKUP("Stamina",Cennik!$A$4:$B97,2,FALSE()) * G42</f>
        <v>#VALUE!</v>
      </c>
      <c r="J42" s="1126" t="str">
        <f>IFERROR(I42 * (INT(100 / (K42 * M42)) + 1), "Brak Wartości")</f>
        <v>Brak Wartości</v>
      </c>
      <c r="K42" s="695"/>
      <c r="L42" s="695"/>
      <c r="M42" s="1127"/>
      <c r="N42" s="954">
        <f t="shared" ref="N42:O42" si="19">IFERROR((L42*$K42)/$G42, "Brak wartości")</f>
        <v>0</v>
      </c>
      <c r="O42" s="955">
        <f t="shared" si="19"/>
        <v>0</v>
      </c>
      <c r="P42" s="716" t="str">
        <f t="shared" ref="P42:Q42" si="20">IFERROR((L42*$K42)/$I42, "Brak wartości")</f>
        <v>Brak wartości</v>
      </c>
      <c r="Q42" s="955" t="str">
        <f t="shared" si="20"/>
        <v>Brak wartości</v>
      </c>
      <c r="R42" s="754" t="s">
        <v>40</v>
      </c>
      <c r="S42" s="754"/>
      <c r="T42" s="754"/>
      <c r="U42" s="754" t="s">
        <v>40</v>
      </c>
      <c r="V42" s="754"/>
      <c r="W42" s="754"/>
      <c r="X42" s="755" t="s">
        <v>40</v>
      </c>
      <c r="Y42" s="755"/>
      <c r="Z42" s="755"/>
      <c r="AA42" s="756" t="s">
        <v>40</v>
      </c>
      <c r="AB42" s="756"/>
      <c r="AC42" s="756"/>
      <c r="AD42" s="1140" t="s">
        <v>40</v>
      </c>
      <c r="AE42" s="1140"/>
      <c r="AF42" s="1140"/>
      <c r="AG42" s="1141" t="s">
        <v>40</v>
      </c>
      <c r="AH42" s="1141"/>
      <c r="AI42" s="735"/>
    </row>
    <row r="43" spans="1:35" ht="12.75">
      <c r="A43" s="1414" t="s">
        <v>13879</v>
      </c>
      <c r="B43" s="1067"/>
      <c r="C43" s="1414" t="s">
        <v>417</v>
      </c>
      <c r="D43" s="1414" t="s">
        <v>4374</v>
      </c>
      <c r="E43" s="1517"/>
      <c r="F43" s="715"/>
      <c r="G43" s="694"/>
      <c r="H43" s="1126"/>
      <c r="I43" s="1126"/>
      <c r="J43" s="1126"/>
      <c r="K43" s="695"/>
      <c r="L43" s="695"/>
      <c r="M43" s="1127"/>
      <c r="N43" s="954"/>
      <c r="O43" s="955"/>
      <c r="P43" s="716"/>
      <c r="Q43" s="955"/>
      <c r="R43" s="754" t="s">
        <v>416</v>
      </c>
      <c r="S43" s="754">
        <v>100</v>
      </c>
      <c r="T43" s="754">
        <v>0</v>
      </c>
      <c r="U43" s="754" t="s">
        <v>416</v>
      </c>
      <c r="V43" s="754">
        <v>100</v>
      </c>
      <c r="W43" s="754">
        <v>0</v>
      </c>
      <c r="X43" s="755" t="s">
        <v>416</v>
      </c>
      <c r="Y43" s="755">
        <v>100</v>
      </c>
      <c r="Z43" s="755">
        <v>0</v>
      </c>
      <c r="AA43" s="756" t="s">
        <v>416</v>
      </c>
      <c r="AB43" s="756">
        <v>95</v>
      </c>
      <c r="AC43" s="756">
        <v>0</v>
      </c>
      <c r="AD43" s="1132" t="s">
        <v>416</v>
      </c>
      <c r="AE43" s="1132">
        <v>0</v>
      </c>
      <c r="AF43" s="1132">
        <v>90</v>
      </c>
      <c r="AG43" s="1133" t="s">
        <v>416</v>
      </c>
      <c r="AH43" s="1133">
        <v>0</v>
      </c>
      <c r="AI43" s="1134">
        <v>80</v>
      </c>
    </row>
    <row r="44" spans="1:35" ht="12.75">
      <c r="A44" s="1403"/>
      <c r="B44" s="1067"/>
      <c r="C44" s="1403"/>
      <c r="D44" s="1403"/>
      <c r="E44" s="1518"/>
      <c r="F44" s="715"/>
      <c r="G44" s="694"/>
      <c r="H44" s="1126"/>
      <c r="I44" s="1126"/>
      <c r="J44" s="1126"/>
      <c r="K44" s="695"/>
      <c r="L44" s="695"/>
      <c r="M44" s="1127"/>
      <c r="N44" s="954"/>
      <c r="O44" s="955"/>
      <c r="P44" s="716"/>
      <c r="Q44" s="955"/>
      <c r="R44" s="754" t="s">
        <v>40</v>
      </c>
      <c r="S44" s="754"/>
      <c r="T44" s="754"/>
      <c r="U44" s="754" t="s">
        <v>40</v>
      </c>
      <c r="V44" s="754"/>
      <c r="W44" s="754"/>
      <c r="X44" s="755" t="s">
        <v>40</v>
      </c>
      <c r="Y44" s="755"/>
      <c r="Z44" s="755"/>
      <c r="AA44" s="756" t="s">
        <v>416</v>
      </c>
      <c r="AB44" s="756">
        <v>5</v>
      </c>
      <c r="AC44" s="756">
        <v>1</v>
      </c>
      <c r="AD44" s="1132" t="s">
        <v>416</v>
      </c>
      <c r="AE44" s="1136">
        <v>1</v>
      </c>
      <c r="AF44" s="1136">
        <v>10</v>
      </c>
      <c r="AG44" s="1133" t="s">
        <v>416</v>
      </c>
      <c r="AH44" s="750">
        <v>1</v>
      </c>
      <c r="AI44" s="1137">
        <v>20</v>
      </c>
    </row>
    <row r="45" spans="1:35" ht="12.75">
      <c r="A45" s="1403"/>
      <c r="B45" s="1067"/>
      <c r="C45" s="1403"/>
      <c r="D45" s="1403"/>
      <c r="E45" s="1518"/>
      <c r="F45" s="715"/>
      <c r="G45" s="694"/>
      <c r="H45" s="1126"/>
      <c r="I45" s="1126"/>
      <c r="J45" s="1126"/>
      <c r="K45" s="695"/>
      <c r="L45" s="695"/>
      <c r="M45" s="1127"/>
      <c r="N45" s="954"/>
      <c r="O45" s="955"/>
      <c r="P45" s="716"/>
      <c r="Q45" s="955"/>
      <c r="R45" s="754" t="s">
        <v>40</v>
      </c>
      <c r="S45" s="754"/>
      <c r="T45" s="754"/>
      <c r="U45" s="754" t="s">
        <v>40</v>
      </c>
      <c r="V45" s="754"/>
      <c r="W45" s="754"/>
      <c r="X45" s="755" t="s">
        <v>40</v>
      </c>
      <c r="Y45" s="755"/>
      <c r="Z45" s="755"/>
      <c r="AA45" s="756" t="s">
        <v>40</v>
      </c>
      <c r="AB45" s="756"/>
      <c r="AC45" s="756"/>
      <c r="AD45" s="1136" t="s">
        <v>40</v>
      </c>
      <c r="AE45" s="1136"/>
      <c r="AF45" s="1136"/>
      <c r="AG45" s="750" t="s">
        <v>40</v>
      </c>
      <c r="AH45" s="750"/>
      <c r="AI45" s="1137"/>
    </row>
    <row r="46" spans="1:35" ht="12.75">
      <c r="A46" s="1377"/>
      <c r="B46" s="1067">
        <f>IFERROR(I46/K46, 0)</f>
        <v>0</v>
      </c>
      <c r="C46" s="1377"/>
      <c r="D46" s="1377"/>
      <c r="E46" s="1466"/>
      <c r="F46" s="715"/>
      <c r="G46" s="694">
        <v>25</v>
      </c>
      <c r="H46" s="1126" t="str">
        <f>IFERROR(VLOOKUP(U46,Cennik!$A$4:$B97, 2, FALSE()) * V46 + VLOOKUP(W46,Cennik!$A$4:$B97,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46" s="1126" t="e">
        <f>H46 + VLOOKUP("Stamina",Cennik!$A$4:$B97,2,FALSE()) * G46</f>
        <v>#VALUE!</v>
      </c>
      <c r="J46" s="1126" t="str">
        <f>IFERROR(I46 * (INT(100 / (K46 * M46)) + 1), "Brak Wartości")</f>
        <v>Brak Wartości</v>
      </c>
      <c r="K46" s="695"/>
      <c r="L46" s="695"/>
      <c r="M46" s="1127"/>
      <c r="N46" s="954">
        <f t="shared" ref="N46:O46" si="21">IFERROR((L46*$K46)/$G46, "Brak wartości")</f>
        <v>0</v>
      </c>
      <c r="O46" s="955">
        <f t="shared" si="21"/>
        <v>0</v>
      </c>
      <c r="P46" s="716" t="str">
        <f t="shared" ref="P46:Q46" si="22">IFERROR((L46*$K46)/$I46, "Brak wartości")</f>
        <v>Brak wartości</v>
      </c>
      <c r="Q46" s="955" t="str">
        <f t="shared" si="22"/>
        <v>Brak wartości</v>
      </c>
      <c r="R46" s="754" t="s">
        <v>40</v>
      </c>
      <c r="S46" s="754"/>
      <c r="T46" s="754"/>
      <c r="U46" s="754" t="s">
        <v>40</v>
      </c>
      <c r="V46" s="754"/>
      <c r="W46" s="754"/>
      <c r="X46" s="755" t="s">
        <v>40</v>
      </c>
      <c r="Y46" s="755"/>
      <c r="Z46" s="755"/>
      <c r="AA46" s="756" t="s">
        <v>40</v>
      </c>
      <c r="AB46" s="756"/>
      <c r="AC46" s="756"/>
      <c r="AD46" s="1140" t="s">
        <v>40</v>
      </c>
      <c r="AE46" s="1140"/>
      <c r="AF46" s="1140"/>
      <c r="AG46" s="1141" t="s">
        <v>40</v>
      </c>
      <c r="AH46" s="1141"/>
      <c r="AI46" s="735"/>
    </row>
    <row r="47" spans="1:35" ht="12.75">
      <c r="A47" s="1414"/>
      <c r="B47" s="1067"/>
      <c r="C47" s="1414"/>
      <c r="D47" s="1414"/>
      <c r="E47" s="1517"/>
      <c r="F47" s="715"/>
      <c r="G47" s="694"/>
      <c r="H47" s="1126"/>
      <c r="I47" s="1126"/>
      <c r="J47" s="1126"/>
      <c r="K47" s="695"/>
      <c r="L47" s="695"/>
      <c r="M47" s="1127"/>
      <c r="N47" s="954"/>
      <c r="O47" s="955"/>
      <c r="P47" s="716"/>
      <c r="Q47" s="955"/>
      <c r="R47" s="754" t="s">
        <v>40</v>
      </c>
      <c r="S47" s="754"/>
      <c r="T47" s="754"/>
      <c r="U47" s="754" t="s">
        <v>40</v>
      </c>
      <c r="V47" s="754"/>
      <c r="W47" s="754"/>
      <c r="X47" s="755" t="s">
        <v>40</v>
      </c>
      <c r="Y47" s="755"/>
      <c r="Z47" s="755"/>
      <c r="AA47" s="756" t="s">
        <v>40</v>
      </c>
      <c r="AB47" s="756"/>
      <c r="AC47" s="756"/>
      <c r="AD47" s="1132" t="s">
        <v>40</v>
      </c>
      <c r="AE47" s="1132"/>
      <c r="AF47" s="1132"/>
      <c r="AG47" s="1133" t="s">
        <v>40</v>
      </c>
      <c r="AH47" s="1133"/>
      <c r="AI47" s="1134"/>
    </row>
    <row r="48" spans="1:35" ht="12.75">
      <c r="A48" s="1403"/>
      <c r="B48" s="1067"/>
      <c r="C48" s="1403"/>
      <c r="D48" s="1403"/>
      <c r="E48" s="1518"/>
      <c r="F48" s="715"/>
      <c r="G48" s="694"/>
      <c r="H48" s="1126"/>
      <c r="I48" s="1126"/>
      <c r="J48" s="1126"/>
      <c r="K48" s="695"/>
      <c r="L48" s="695"/>
      <c r="M48" s="1127"/>
      <c r="N48" s="954"/>
      <c r="O48" s="955"/>
      <c r="P48" s="716"/>
      <c r="Q48" s="955"/>
      <c r="R48" s="754" t="s">
        <v>40</v>
      </c>
      <c r="S48" s="754"/>
      <c r="T48" s="754"/>
      <c r="U48" s="754" t="s">
        <v>40</v>
      </c>
      <c r="V48" s="754"/>
      <c r="W48" s="754"/>
      <c r="X48" s="755" t="s">
        <v>40</v>
      </c>
      <c r="Y48" s="755"/>
      <c r="Z48" s="755"/>
      <c r="AA48" s="756" t="s">
        <v>40</v>
      </c>
      <c r="AB48" s="756"/>
      <c r="AC48" s="756"/>
      <c r="AD48" s="1136" t="s">
        <v>40</v>
      </c>
      <c r="AE48" s="1136"/>
      <c r="AF48" s="1136"/>
      <c r="AG48" s="750" t="s">
        <v>40</v>
      </c>
      <c r="AH48" s="750"/>
      <c r="AI48" s="1137"/>
    </row>
    <row r="49" spans="1:35" ht="12.75">
      <c r="A49" s="1403"/>
      <c r="B49" s="1067"/>
      <c r="C49" s="1403"/>
      <c r="D49" s="1403"/>
      <c r="E49" s="1518"/>
      <c r="F49" s="715"/>
      <c r="G49" s="694"/>
      <c r="H49" s="1126"/>
      <c r="I49" s="1126"/>
      <c r="J49" s="1126"/>
      <c r="K49" s="695"/>
      <c r="L49" s="695"/>
      <c r="M49" s="1127"/>
      <c r="N49" s="954"/>
      <c r="O49" s="955"/>
      <c r="P49" s="716"/>
      <c r="Q49" s="955"/>
      <c r="R49" s="754" t="s">
        <v>40</v>
      </c>
      <c r="S49" s="754"/>
      <c r="T49" s="754"/>
      <c r="U49" s="754" t="s">
        <v>40</v>
      </c>
      <c r="V49" s="754"/>
      <c r="W49" s="754"/>
      <c r="X49" s="755" t="s">
        <v>40</v>
      </c>
      <c r="Y49" s="755"/>
      <c r="Z49" s="755"/>
      <c r="AA49" s="756" t="s">
        <v>40</v>
      </c>
      <c r="AB49" s="756"/>
      <c r="AC49" s="756"/>
      <c r="AD49" s="1136" t="s">
        <v>40</v>
      </c>
      <c r="AE49" s="1136"/>
      <c r="AF49" s="1136"/>
      <c r="AG49" s="750" t="s">
        <v>40</v>
      </c>
      <c r="AH49" s="750"/>
      <c r="AI49" s="1137"/>
    </row>
    <row r="50" spans="1:35" ht="12.75">
      <c r="A50" s="1377"/>
      <c r="B50" s="1067">
        <f>IFERROR(I50/K50, 0)</f>
        <v>0</v>
      </c>
      <c r="C50" s="1377"/>
      <c r="D50" s="1377"/>
      <c r="E50" s="1466"/>
      <c r="F50" s="715"/>
      <c r="G50" s="694">
        <v>25</v>
      </c>
      <c r="H50" s="1126" t="str">
        <f>IFERROR(VLOOKUP(U50,Cennik!$A$4:$B97, 2, FALSE()) * V50 + VLOOKUP(W50,Cennik!$A$4:$B97,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50" s="1126" t="e">
        <f>H50 + VLOOKUP("Stamina",Cennik!$A$4:$B97,2,FALSE()) * G50</f>
        <v>#VALUE!</v>
      </c>
      <c r="J50" s="1126" t="str">
        <f>IFERROR(I50 * (INT(100 / (K50 * M50)) + 1), "Brak Wartości")</f>
        <v>Brak Wartości</v>
      </c>
      <c r="K50" s="695"/>
      <c r="L50" s="695"/>
      <c r="M50" s="1127"/>
      <c r="N50" s="954">
        <f t="shared" ref="N50:O50" si="23">IFERROR((L50*$K50)/$G50, "Brak wartości")</f>
        <v>0</v>
      </c>
      <c r="O50" s="955">
        <f t="shared" si="23"/>
        <v>0</v>
      </c>
      <c r="P50" s="716" t="str">
        <f t="shared" ref="P50:Q50" si="24">IFERROR((L50*$K50)/$I50, "Brak wartości")</f>
        <v>Brak wartości</v>
      </c>
      <c r="Q50" s="955" t="str">
        <f t="shared" si="24"/>
        <v>Brak wartości</v>
      </c>
      <c r="R50" s="754" t="s">
        <v>40</v>
      </c>
      <c r="S50" s="754"/>
      <c r="T50" s="754"/>
      <c r="U50" s="754" t="s">
        <v>40</v>
      </c>
      <c r="V50" s="754"/>
      <c r="W50" s="754"/>
      <c r="X50" s="755" t="s">
        <v>40</v>
      </c>
      <c r="Y50" s="755"/>
      <c r="Z50" s="755"/>
      <c r="AA50" s="756" t="s">
        <v>40</v>
      </c>
      <c r="AB50" s="756"/>
      <c r="AC50" s="756"/>
      <c r="AD50" s="1140" t="s">
        <v>40</v>
      </c>
      <c r="AE50" s="1140"/>
      <c r="AF50" s="1140"/>
      <c r="AG50" s="1141" t="s">
        <v>40</v>
      </c>
      <c r="AH50" s="1141"/>
      <c r="AI50" s="735"/>
    </row>
    <row r="51" spans="1:35" ht="12.75">
      <c r="A51" s="1414"/>
      <c r="B51" s="1067"/>
      <c r="C51" s="1414"/>
      <c r="D51" s="1414"/>
      <c r="E51" s="1517"/>
      <c r="F51" s="715"/>
      <c r="G51" s="694"/>
      <c r="H51" s="1126"/>
      <c r="I51" s="1126"/>
      <c r="J51" s="1126"/>
      <c r="K51" s="695"/>
      <c r="L51" s="695"/>
      <c r="M51" s="1127"/>
      <c r="N51" s="954"/>
      <c r="O51" s="955"/>
      <c r="P51" s="716"/>
      <c r="Q51" s="955"/>
      <c r="R51" s="754" t="s">
        <v>40</v>
      </c>
      <c r="S51" s="754"/>
      <c r="T51" s="754"/>
      <c r="U51" s="754" t="s">
        <v>40</v>
      </c>
      <c r="V51" s="754"/>
      <c r="W51" s="754"/>
      <c r="X51" s="755" t="s">
        <v>40</v>
      </c>
      <c r="Y51" s="755"/>
      <c r="Z51" s="755"/>
      <c r="AA51" s="756" t="s">
        <v>40</v>
      </c>
      <c r="AB51" s="756"/>
      <c r="AC51" s="756"/>
      <c r="AD51" s="1132" t="s">
        <v>40</v>
      </c>
      <c r="AE51" s="1132"/>
      <c r="AF51" s="1132"/>
      <c r="AG51" s="1133" t="s">
        <v>40</v>
      </c>
      <c r="AH51" s="1133"/>
      <c r="AI51" s="1134"/>
    </row>
    <row r="52" spans="1:35" ht="12.75">
      <c r="A52" s="1403"/>
      <c r="B52" s="1067"/>
      <c r="C52" s="1403"/>
      <c r="D52" s="1403"/>
      <c r="E52" s="1518"/>
      <c r="F52" s="715"/>
      <c r="G52" s="694"/>
      <c r="H52" s="1126"/>
      <c r="I52" s="1126"/>
      <c r="J52" s="1126"/>
      <c r="K52" s="695"/>
      <c r="L52" s="695"/>
      <c r="M52" s="1127"/>
      <c r="N52" s="954"/>
      <c r="O52" s="955"/>
      <c r="P52" s="716"/>
      <c r="Q52" s="955"/>
      <c r="R52" s="754" t="s">
        <v>40</v>
      </c>
      <c r="S52" s="754"/>
      <c r="T52" s="754"/>
      <c r="U52" s="754" t="s">
        <v>40</v>
      </c>
      <c r="V52" s="754"/>
      <c r="W52" s="754"/>
      <c r="X52" s="755" t="s">
        <v>40</v>
      </c>
      <c r="Y52" s="755"/>
      <c r="Z52" s="755"/>
      <c r="AA52" s="756" t="s">
        <v>40</v>
      </c>
      <c r="AB52" s="756"/>
      <c r="AC52" s="756"/>
      <c r="AD52" s="1136" t="s">
        <v>40</v>
      </c>
      <c r="AE52" s="1136"/>
      <c r="AF52" s="1136"/>
      <c r="AG52" s="750" t="s">
        <v>40</v>
      </c>
      <c r="AH52" s="750"/>
      <c r="AI52" s="1137"/>
    </row>
    <row r="53" spans="1:35" ht="12.75">
      <c r="A53" s="1403"/>
      <c r="B53" s="1067"/>
      <c r="C53" s="1403"/>
      <c r="D53" s="1403"/>
      <c r="E53" s="1518"/>
      <c r="F53" s="715"/>
      <c r="G53" s="694"/>
      <c r="H53" s="1126"/>
      <c r="I53" s="1126"/>
      <c r="J53" s="1126"/>
      <c r="K53" s="695"/>
      <c r="L53" s="695"/>
      <c r="M53" s="1127"/>
      <c r="N53" s="954"/>
      <c r="O53" s="955"/>
      <c r="P53" s="716"/>
      <c r="Q53" s="955"/>
      <c r="R53" s="754" t="s">
        <v>40</v>
      </c>
      <c r="S53" s="754"/>
      <c r="T53" s="754"/>
      <c r="U53" s="754" t="s">
        <v>40</v>
      </c>
      <c r="V53" s="754"/>
      <c r="W53" s="754"/>
      <c r="X53" s="755" t="s">
        <v>40</v>
      </c>
      <c r="Y53" s="755"/>
      <c r="Z53" s="755"/>
      <c r="AA53" s="756" t="s">
        <v>40</v>
      </c>
      <c r="AB53" s="756"/>
      <c r="AC53" s="756"/>
      <c r="AD53" s="1136" t="s">
        <v>40</v>
      </c>
      <c r="AE53" s="1136"/>
      <c r="AF53" s="1136"/>
      <c r="AG53" s="750" t="s">
        <v>40</v>
      </c>
      <c r="AH53" s="750"/>
      <c r="AI53" s="1137"/>
    </row>
    <row r="54" spans="1:35" ht="12.75">
      <c r="A54" s="1377"/>
      <c r="B54" s="1067">
        <f>IFERROR(I54/K54, 0)</f>
        <v>0</v>
      </c>
      <c r="C54" s="1377"/>
      <c r="D54" s="1377"/>
      <c r="E54" s="1466"/>
      <c r="F54" s="715"/>
      <c r="G54" s="694">
        <v>25</v>
      </c>
      <c r="H54" s="1126" t="str">
        <f>IFERROR(VLOOKUP(U54,Cennik!$A$4:$B97, 2, FALSE()) * V54 + VLOOKUP(W54,Cennik!$A$4:$B97,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54" s="1126" t="e">
        <f>H54 + VLOOKUP("Stamina",Cennik!$A$4:$B97,2,FALSE()) * G54</f>
        <v>#VALUE!</v>
      </c>
      <c r="J54" s="1126" t="str">
        <f>IFERROR(I54 * (INT(100 / (K54 * M54)) + 1), "Brak Wartości")</f>
        <v>Brak Wartości</v>
      </c>
      <c r="K54" s="695"/>
      <c r="L54" s="695"/>
      <c r="M54" s="1127"/>
      <c r="N54" s="954">
        <f t="shared" ref="N54:O54" si="25">IFERROR((L54*$K54)/$G54, "Brak wartości")</f>
        <v>0</v>
      </c>
      <c r="O54" s="955">
        <f t="shared" si="25"/>
        <v>0</v>
      </c>
      <c r="P54" s="716" t="str">
        <f t="shared" ref="P54:Q54" si="26">IFERROR((L54*$K54)/$I54, "Brak wartości")</f>
        <v>Brak wartości</v>
      </c>
      <c r="Q54" s="955" t="str">
        <f t="shared" si="26"/>
        <v>Brak wartości</v>
      </c>
      <c r="R54" s="754" t="s">
        <v>40</v>
      </c>
      <c r="S54" s="754"/>
      <c r="T54" s="754"/>
      <c r="U54" s="754" t="s">
        <v>40</v>
      </c>
      <c r="V54" s="754"/>
      <c r="W54" s="754"/>
      <c r="X54" s="755" t="s">
        <v>40</v>
      </c>
      <c r="Y54" s="755"/>
      <c r="Z54" s="755"/>
      <c r="AA54" s="756" t="s">
        <v>40</v>
      </c>
      <c r="AB54" s="756"/>
      <c r="AC54" s="756"/>
      <c r="AD54" s="1140" t="s">
        <v>40</v>
      </c>
      <c r="AE54" s="1140"/>
      <c r="AF54" s="1140"/>
      <c r="AG54" s="1141" t="s">
        <v>40</v>
      </c>
      <c r="AH54" s="1141"/>
      <c r="AI54" s="735"/>
    </row>
    <row r="55" spans="1:35" ht="12.75">
      <c r="A55" s="1414"/>
      <c r="B55" s="1067"/>
      <c r="C55" s="1414"/>
      <c r="D55" s="1414"/>
      <c r="E55" s="1517"/>
      <c r="F55" s="715"/>
      <c r="G55" s="694"/>
      <c r="H55" s="1126"/>
      <c r="I55" s="1126"/>
      <c r="J55" s="1126"/>
      <c r="K55" s="695"/>
      <c r="L55" s="695"/>
      <c r="M55" s="1127"/>
      <c r="N55" s="954"/>
      <c r="O55" s="955"/>
      <c r="P55" s="716"/>
      <c r="Q55" s="955"/>
      <c r="R55" s="754" t="s">
        <v>40</v>
      </c>
      <c r="S55" s="754"/>
      <c r="T55" s="754"/>
      <c r="U55" s="754" t="s">
        <v>40</v>
      </c>
      <c r="V55" s="754"/>
      <c r="W55" s="754"/>
      <c r="X55" s="755" t="s">
        <v>40</v>
      </c>
      <c r="Y55" s="755"/>
      <c r="Z55" s="755"/>
      <c r="AA55" s="756" t="s">
        <v>40</v>
      </c>
      <c r="AB55" s="756"/>
      <c r="AC55" s="756"/>
      <c r="AD55" s="1132" t="s">
        <v>40</v>
      </c>
      <c r="AE55" s="1132"/>
      <c r="AF55" s="1132"/>
      <c r="AG55" s="1133" t="s">
        <v>40</v>
      </c>
      <c r="AH55" s="1133"/>
      <c r="AI55" s="1134"/>
    </row>
    <row r="56" spans="1:35" ht="12.75">
      <c r="A56" s="1403"/>
      <c r="B56" s="1067"/>
      <c r="C56" s="1403"/>
      <c r="D56" s="1403"/>
      <c r="E56" s="1518"/>
      <c r="F56" s="715"/>
      <c r="G56" s="694"/>
      <c r="H56" s="1126"/>
      <c r="I56" s="1126"/>
      <c r="J56" s="1126"/>
      <c r="K56" s="695"/>
      <c r="L56" s="695"/>
      <c r="M56" s="1127"/>
      <c r="N56" s="954"/>
      <c r="O56" s="955"/>
      <c r="P56" s="716"/>
      <c r="Q56" s="955"/>
      <c r="R56" s="754" t="s">
        <v>40</v>
      </c>
      <c r="S56" s="754"/>
      <c r="T56" s="754"/>
      <c r="U56" s="754" t="s">
        <v>40</v>
      </c>
      <c r="V56" s="754"/>
      <c r="W56" s="754"/>
      <c r="X56" s="755" t="s">
        <v>40</v>
      </c>
      <c r="Y56" s="755"/>
      <c r="Z56" s="755"/>
      <c r="AA56" s="756" t="s">
        <v>40</v>
      </c>
      <c r="AB56" s="756"/>
      <c r="AC56" s="756"/>
      <c r="AD56" s="1136" t="s">
        <v>40</v>
      </c>
      <c r="AE56" s="1136"/>
      <c r="AF56" s="1136"/>
      <c r="AG56" s="750" t="s">
        <v>40</v>
      </c>
      <c r="AH56" s="750"/>
      <c r="AI56" s="1137"/>
    </row>
    <row r="57" spans="1:35" ht="12.75">
      <c r="A57" s="1403"/>
      <c r="B57" s="1067"/>
      <c r="C57" s="1403"/>
      <c r="D57" s="1403"/>
      <c r="E57" s="1518"/>
      <c r="F57" s="715"/>
      <c r="G57" s="694"/>
      <c r="H57" s="1126"/>
      <c r="I57" s="1126"/>
      <c r="J57" s="1126"/>
      <c r="K57" s="695"/>
      <c r="L57" s="695"/>
      <c r="M57" s="1127"/>
      <c r="N57" s="954"/>
      <c r="O57" s="955"/>
      <c r="P57" s="716"/>
      <c r="Q57" s="955"/>
      <c r="R57" s="754" t="s">
        <v>40</v>
      </c>
      <c r="S57" s="754"/>
      <c r="T57" s="754"/>
      <c r="U57" s="754" t="s">
        <v>40</v>
      </c>
      <c r="V57" s="754"/>
      <c r="W57" s="754"/>
      <c r="X57" s="755" t="s">
        <v>40</v>
      </c>
      <c r="Y57" s="755"/>
      <c r="Z57" s="755"/>
      <c r="AA57" s="756" t="s">
        <v>40</v>
      </c>
      <c r="AB57" s="756"/>
      <c r="AC57" s="756"/>
      <c r="AD57" s="1136" t="s">
        <v>40</v>
      </c>
      <c r="AE57" s="1136"/>
      <c r="AF57" s="1136"/>
      <c r="AG57" s="750" t="s">
        <v>40</v>
      </c>
      <c r="AH57" s="750"/>
      <c r="AI57" s="1137"/>
    </row>
    <row r="58" spans="1:35" ht="12.75">
      <c r="A58" s="1377"/>
      <c r="B58" s="1067">
        <f>IFERROR(I58/K58, 0)</f>
        <v>0</v>
      </c>
      <c r="C58" s="1377"/>
      <c r="D58" s="1377"/>
      <c r="E58" s="1466"/>
      <c r="F58" s="715"/>
      <c r="G58" s="694">
        <v>25</v>
      </c>
      <c r="H58" s="1126" t="str">
        <f>IFERROR(VLOOKUP(U58,Cennik!$A$4:$B97, 2, FALSE()) * V58 + VLOOKUP(W58,Cennik!$A$4:$B97,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58" s="1126" t="e">
        <f>H58 + VLOOKUP("Stamina",Cennik!$A$4:$B97,2,FALSE()) * G58</f>
        <v>#VALUE!</v>
      </c>
      <c r="J58" s="1126" t="str">
        <f>IFERROR(I58 * (INT(100 / (K58 * M58)) + 1), "Brak Wartości")</f>
        <v>Brak Wartości</v>
      </c>
      <c r="K58" s="695"/>
      <c r="L58" s="695"/>
      <c r="M58" s="1127"/>
      <c r="N58" s="954">
        <f t="shared" ref="N58:O58" si="27">IFERROR((L58*$K58)/$G58, "Brak wartości")</f>
        <v>0</v>
      </c>
      <c r="O58" s="955">
        <f t="shared" si="27"/>
        <v>0</v>
      </c>
      <c r="P58" s="716" t="str">
        <f t="shared" ref="P58:Q58" si="28">IFERROR((L58*$K58)/$I58, "Brak wartości")</f>
        <v>Brak wartości</v>
      </c>
      <c r="Q58" s="955" t="str">
        <f t="shared" si="28"/>
        <v>Brak wartości</v>
      </c>
      <c r="R58" s="754" t="s">
        <v>40</v>
      </c>
      <c r="S58" s="754"/>
      <c r="T58" s="754"/>
      <c r="U58" s="754" t="s">
        <v>40</v>
      </c>
      <c r="V58" s="754"/>
      <c r="W58" s="754"/>
      <c r="X58" s="755" t="s">
        <v>40</v>
      </c>
      <c r="Y58" s="755"/>
      <c r="Z58" s="755"/>
      <c r="AA58" s="756" t="s">
        <v>40</v>
      </c>
      <c r="AB58" s="756"/>
      <c r="AC58" s="756"/>
      <c r="AD58" s="1140" t="s">
        <v>40</v>
      </c>
      <c r="AE58" s="1140"/>
      <c r="AF58" s="1140"/>
      <c r="AG58" s="1141" t="s">
        <v>40</v>
      </c>
      <c r="AH58" s="1141"/>
      <c r="AI58" s="735"/>
    </row>
    <row r="59" spans="1:35" ht="12.75">
      <c r="A59" s="1414"/>
      <c r="B59" s="1067"/>
      <c r="C59" s="1414"/>
      <c r="D59" s="1414"/>
      <c r="E59" s="1517"/>
      <c r="F59" s="715"/>
      <c r="G59" s="694"/>
      <c r="H59" s="1126"/>
      <c r="I59" s="1126"/>
      <c r="J59" s="1126"/>
      <c r="K59" s="695"/>
      <c r="L59" s="695"/>
      <c r="M59" s="1127"/>
      <c r="N59" s="954"/>
      <c r="O59" s="955"/>
      <c r="P59" s="716"/>
      <c r="Q59" s="955"/>
      <c r="R59" s="754" t="s">
        <v>40</v>
      </c>
      <c r="S59" s="754"/>
      <c r="T59" s="754"/>
      <c r="U59" s="754" t="s">
        <v>40</v>
      </c>
      <c r="V59" s="754"/>
      <c r="W59" s="754"/>
      <c r="X59" s="755" t="s">
        <v>40</v>
      </c>
      <c r="Y59" s="755"/>
      <c r="Z59" s="755"/>
      <c r="AA59" s="756" t="s">
        <v>40</v>
      </c>
      <c r="AB59" s="756"/>
      <c r="AC59" s="756"/>
      <c r="AD59" s="1132" t="s">
        <v>40</v>
      </c>
      <c r="AE59" s="1132"/>
      <c r="AF59" s="1132"/>
      <c r="AG59" s="1133" t="s">
        <v>40</v>
      </c>
      <c r="AH59" s="1133"/>
      <c r="AI59" s="1134"/>
    </row>
    <row r="60" spans="1:35" ht="12.75">
      <c r="A60" s="1403"/>
      <c r="B60" s="1067"/>
      <c r="C60" s="1403"/>
      <c r="D60" s="1403"/>
      <c r="E60" s="1518"/>
      <c r="F60" s="715"/>
      <c r="G60" s="694"/>
      <c r="H60" s="1126"/>
      <c r="I60" s="1126"/>
      <c r="J60" s="1126"/>
      <c r="K60" s="695"/>
      <c r="L60" s="695"/>
      <c r="M60" s="1127"/>
      <c r="N60" s="954"/>
      <c r="O60" s="955"/>
      <c r="P60" s="716"/>
      <c r="Q60" s="955"/>
      <c r="R60" s="754" t="s">
        <v>40</v>
      </c>
      <c r="S60" s="754"/>
      <c r="T60" s="754"/>
      <c r="U60" s="754" t="s">
        <v>40</v>
      </c>
      <c r="V60" s="754"/>
      <c r="W60" s="754"/>
      <c r="X60" s="755" t="s">
        <v>40</v>
      </c>
      <c r="Y60" s="755"/>
      <c r="Z60" s="755"/>
      <c r="AA60" s="756" t="s">
        <v>40</v>
      </c>
      <c r="AB60" s="756"/>
      <c r="AC60" s="756"/>
      <c r="AD60" s="1136" t="s">
        <v>40</v>
      </c>
      <c r="AE60" s="1136"/>
      <c r="AF60" s="1136"/>
      <c r="AG60" s="750" t="s">
        <v>40</v>
      </c>
      <c r="AH60" s="750"/>
      <c r="AI60" s="1137"/>
    </row>
    <row r="61" spans="1:35" ht="12.75">
      <c r="A61" s="1403"/>
      <c r="B61" s="1067"/>
      <c r="C61" s="1403"/>
      <c r="D61" s="1403"/>
      <c r="E61" s="1518"/>
      <c r="F61" s="715"/>
      <c r="G61" s="694"/>
      <c r="H61" s="1126"/>
      <c r="I61" s="1126"/>
      <c r="J61" s="1126"/>
      <c r="K61" s="695"/>
      <c r="L61" s="695"/>
      <c r="M61" s="1127"/>
      <c r="N61" s="954"/>
      <c r="O61" s="955"/>
      <c r="P61" s="716"/>
      <c r="Q61" s="955"/>
      <c r="R61" s="754" t="s">
        <v>40</v>
      </c>
      <c r="S61" s="754"/>
      <c r="T61" s="754"/>
      <c r="U61" s="754" t="s">
        <v>40</v>
      </c>
      <c r="V61" s="754"/>
      <c r="W61" s="754"/>
      <c r="X61" s="755" t="s">
        <v>40</v>
      </c>
      <c r="Y61" s="755"/>
      <c r="Z61" s="755"/>
      <c r="AA61" s="756" t="s">
        <v>40</v>
      </c>
      <c r="AB61" s="756"/>
      <c r="AC61" s="756"/>
      <c r="AD61" s="1136" t="s">
        <v>40</v>
      </c>
      <c r="AE61" s="1136"/>
      <c r="AF61" s="1136"/>
      <c r="AG61" s="750" t="s">
        <v>40</v>
      </c>
      <c r="AH61" s="750"/>
      <c r="AI61" s="1137"/>
    </row>
    <row r="62" spans="1:35" ht="12.75">
      <c r="A62" s="1377"/>
      <c r="B62" s="1067">
        <f>IFERROR(I62/K62, 0)</f>
        <v>0</v>
      </c>
      <c r="C62" s="1377"/>
      <c r="D62" s="1377"/>
      <c r="E62" s="1466"/>
      <c r="F62" s="715"/>
      <c r="G62" s="694">
        <v>25</v>
      </c>
      <c r="H62" s="1126" t="str">
        <f>IFERROR(VLOOKUP(U62,Cennik!$A$4:$B97, 2, FALSE()) * V62 + VLOOKUP(W62,Cennik!$A$4:$B97,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62" s="1126" t="e">
        <f>H62 + VLOOKUP("Stamina",Cennik!$A$4:$B97,2,FALSE()) * G62</f>
        <v>#VALUE!</v>
      </c>
      <c r="J62" s="1126" t="str">
        <f>IFERROR(I62 * (INT(100 / (K62 * M62)) + 1), "Brak Wartości")</f>
        <v>Brak Wartości</v>
      </c>
      <c r="K62" s="695"/>
      <c r="L62" s="695"/>
      <c r="M62" s="1127"/>
      <c r="N62" s="954">
        <f t="shared" ref="N62:O62" si="29">IFERROR((L62*$K62)/$G62, "Brak wartości")</f>
        <v>0</v>
      </c>
      <c r="O62" s="955">
        <f t="shared" si="29"/>
        <v>0</v>
      </c>
      <c r="P62" s="716" t="str">
        <f t="shared" ref="P62:Q62" si="30">IFERROR((L62*$K62)/$I62, "Brak wartości")</f>
        <v>Brak wartości</v>
      </c>
      <c r="Q62" s="955" t="str">
        <f t="shared" si="30"/>
        <v>Brak wartości</v>
      </c>
      <c r="R62" s="754" t="s">
        <v>40</v>
      </c>
      <c r="S62" s="754"/>
      <c r="T62" s="754"/>
      <c r="U62" s="754" t="s">
        <v>40</v>
      </c>
      <c r="V62" s="754"/>
      <c r="W62" s="754"/>
      <c r="X62" s="755" t="s">
        <v>40</v>
      </c>
      <c r="Y62" s="755"/>
      <c r="Z62" s="755"/>
      <c r="AA62" s="756" t="s">
        <v>40</v>
      </c>
      <c r="AB62" s="756"/>
      <c r="AC62" s="756"/>
      <c r="AD62" s="1140" t="s">
        <v>40</v>
      </c>
      <c r="AE62" s="1140"/>
      <c r="AF62" s="1140"/>
      <c r="AG62" s="1141" t="s">
        <v>40</v>
      </c>
      <c r="AH62" s="1141"/>
      <c r="AI62" s="735"/>
    </row>
    <row r="63" spans="1:35" ht="12.75">
      <c r="A63" s="1414"/>
      <c r="B63" s="1067"/>
      <c r="C63" s="1414"/>
      <c r="D63" s="1414"/>
      <c r="E63" s="1517"/>
      <c r="F63" s="715"/>
      <c r="G63" s="694"/>
      <c r="H63" s="1126"/>
      <c r="I63" s="1126"/>
      <c r="J63" s="1126"/>
      <c r="K63" s="695"/>
      <c r="L63" s="695"/>
      <c r="M63" s="1127"/>
      <c r="N63" s="954"/>
      <c r="O63" s="955"/>
      <c r="P63" s="716"/>
      <c r="Q63" s="955"/>
      <c r="R63" s="754" t="s">
        <v>40</v>
      </c>
      <c r="S63" s="754"/>
      <c r="T63" s="754"/>
      <c r="U63" s="754" t="s">
        <v>40</v>
      </c>
      <c r="V63" s="754"/>
      <c r="W63" s="754"/>
      <c r="X63" s="755" t="s">
        <v>40</v>
      </c>
      <c r="Y63" s="755"/>
      <c r="Z63" s="755"/>
      <c r="AA63" s="756" t="s">
        <v>40</v>
      </c>
      <c r="AB63" s="756"/>
      <c r="AC63" s="756"/>
      <c r="AD63" s="1132" t="s">
        <v>40</v>
      </c>
      <c r="AE63" s="1132"/>
      <c r="AF63" s="1132"/>
      <c r="AG63" s="1133" t="s">
        <v>40</v>
      </c>
      <c r="AH63" s="1133"/>
      <c r="AI63" s="1134"/>
    </row>
    <row r="64" spans="1:35" ht="12.75">
      <c r="A64" s="1403"/>
      <c r="B64" s="1067"/>
      <c r="C64" s="1403"/>
      <c r="D64" s="1403"/>
      <c r="E64" s="1518"/>
      <c r="F64" s="715"/>
      <c r="G64" s="694"/>
      <c r="H64" s="1126"/>
      <c r="I64" s="1126"/>
      <c r="J64" s="1126"/>
      <c r="K64" s="695"/>
      <c r="L64" s="695"/>
      <c r="M64" s="1127"/>
      <c r="N64" s="954"/>
      <c r="O64" s="955"/>
      <c r="P64" s="716"/>
      <c r="Q64" s="955"/>
      <c r="R64" s="754" t="s">
        <v>40</v>
      </c>
      <c r="S64" s="754"/>
      <c r="T64" s="754"/>
      <c r="U64" s="754" t="s">
        <v>40</v>
      </c>
      <c r="V64" s="754"/>
      <c r="W64" s="754"/>
      <c r="X64" s="755" t="s">
        <v>40</v>
      </c>
      <c r="Y64" s="755"/>
      <c r="Z64" s="755"/>
      <c r="AA64" s="756" t="s">
        <v>40</v>
      </c>
      <c r="AB64" s="756"/>
      <c r="AC64" s="756"/>
      <c r="AD64" s="1136" t="s">
        <v>40</v>
      </c>
      <c r="AE64" s="1136"/>
      <c r="AF64" s="1136"/>
      <c r="AG64" s="750" t="s">
        <v>40</v>
      </c>
      <c r="AH64" s="750"/>
      <c r="AI64" s="1137"/>
    </row>
    <row r="65" spans="1:35" ht="12.75">
      <c r="A65" s="1403"/>
      <c r="B65" s="1067"/>
      <c r="C65" s="1403"/>
      <c r="D65" s="1403"/>
      <c r="E65" s="1518"/>
      <c r="F65" s="715"/>
      <c r="G65" s="694"/>
      <c r="H65" s="1126"/>
      <c r="I65" s="1126"/>
      <c r="J65" s="1126"/>
      <c r="K65" s="695"/>
      <c r="L65" s="695"/>
      <c r="M65" s="1127"/>
      <c r="N65" s="954"/>
      <c r="O65" s="955"/>
      <c r="P65" s="716"/>
      <c r="Q65" s="955"/>
      <c r="R65" s="754" t="s">
        <v>40</v>
      </c>
      <c r="S65" s="754"/>
      <c r="T65" s="754"/>
      <c r="U65" s="754" t="s">
        <v>40</v>
      </c>
      <c r="V65" s="754"/>
      <c r="W65" s="754"/>
      <c r="X65" s="755" t="s">
        <v>40</v>
      </c>
      <c r="Y65" s="755"/>
      <c r="Z65" s="755"/>
      <c r="AA65" s="756" t="s">
        <v>40</v>
      </c>
      <c r="AB65" s="756"/>
      <c r="AC65" s="756"/>
      <c r="AD65" s="1136" t="s">
        <v>40</v>
      </c>
      <c r="AE65" s="1136"/>
      <c r="AF65" s="1136"/>
      <c r="AG65" s="750" t="s">
        <v>40</v>
      </c>
      <c r="AH65" s="750"/>
      <c r="AI65" s="1137"/>
    </row>
    <row r="66" spans="1:35" ht="12.75">
      <c r="A66" s="1377"/>
      <c r="B66" s="1067">
        <f>IFERROR(I66/K66, 0)</f>
        <v>0</v>
      </c>
      <c r="C66" s="1377"/>
      <c r="D66" s="1377"/>
      <c r="E66" s="1466"/>
      <c r="F66" s="715"/>
      <c r="G66" s="694">
        <v>25</v>
      </c>
      <c r="H66" s="1126" t="str">
        <f>IFERROR(VLOOKUP(U66,Cennik!$A$4:$B97, 2, FALSE()) * V66 + VLOOKUP(W66,Cennik!$A$4:$B97,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66" s="1126" t="e">
        <f>H66 + VLOOKUP("Stamina",Cennik!$A$4:$B97,2,FALSE()) * G66</f>
        <v>#VALUE!</v>
      </c>
      <c r="J66" s="1126" t="str">
        <f>IFERROR(I66 * (INT(100 / (K66 * M66)) + 1), "Brak Wartości")</f>
        <v>Brak Wartości</v>
      </c>
      <c r="K66" s="695"/>
      <c r="L66" s="695"/>
      <c r="M66" s="1127"/>
      <c r="N66" s="954">
        <f t="shared" ref="N66:O66" si="31">IFERROR((L66*$K66)/$G66, "Brak wartości")</f>
        <v>0</v>
      </c>
      <c r="O66" s="955">
        <f t="shared" si="31"/>
        <v>0</v>
      </c>
      <c r="P66" s="716" t="str">
        <f t="shared" ref="P66:Q66" si="32">IFERROR((L66*$K66)/$I66, "Brak wartości")</f>
        <v>Brak wartości</v>
      </c>
      <c r="Q66" s="955" t="str">
        <f t="shared" si="32"/>
        <v>Brak wartości</v>
      </c>
      <c r="R66" s="754" t="s">
        <v>40</v>
      </c>
      <c r="S66" s="754"/>
      <c r="T66" s="754"/>
      <c r="U66" s="754" t="s">
        <v>40</v>
      </c>
      <c r="V66" s="754"/>
      <c r="W66" s="754"/>
      <c r="X66" s="755" t="s">
        <v>40</v>
      </c>
      <c r="Y66" s="755"/>
      <c r="Z66" s="755"/>
      <c r="AA66" s="756" t="s">
        <v>40</v>
      </c>
      <c r="AB66" s="756"/>
      <c r="AC66" s="756"/>
      <c r="AD66" s="1140" t="s">
        <v>40</v>
      </c>
      <c r="AE66" s="1140"/>
      <c r="AF66" s="1140"/>
      <c r="AG66" s="1141" t="s">
        <v>40</v>
      </c>
      <c r="AH66" s="1141"/>
      <c r="AI66" s="735"/>
    </row>
    <row r="67" spans="1:35" ht="12.75">
      <c r="A67" s="1414"/>
      <c r="B67" s="1067"/>
      <c r="C67" s="1414"/>
      <c r="D67" s="1414"/>
      <c r="E67" s="1517"/>
      <c r="F67" s="715"/>
      <c r="G67" s="694"/>
      <c r="H67" s="1126"/>
      <c r="I67" s="1126"/>
      <c r="J67" s="1126"/>
      <c r="K67" s="695"/>
      <c r="L67" s="695"/>
      <c r="M67" s="1127"/>
      <c r="N67" s="954"/>
      <c r="O67" s="955"/>
      <c r="P67" s="716"/>
      <c r="Q67" s="955"/>
      <c r="R67" s="754" t="s">
        <v>40</v>
      </c>
      <c r="S67" s="754"/>
      <c r="T67" s="754"/>
      <c r="U67" s="754" t="s">
        <v>40</v>
      </c>
      <c r="V67" s="754"/>
      <c r="W67" s="754"/>
      <c r="X67" s="755" t="s">
        <v>40</v>
      </c>
      <c r="Y67" s="755"/>
      <c r="Z67" s="755"/>
      <c r="AA67" s="756" t="s">
        <v>40</v>
      </c>
      <c r="AB67" s="756"/>
      <c r="AC67" s="756"/>
      <c r="AD67" s="1132" t="s">
        <v>40</v>
      </c>
      <c r="AE67" s="1132"/>
      <c r="AF67" s="1132"/>
      <c r="AG67" s="1133" t="s">
        <v>40</v>
      </c>
      <c r="AH67" s="1133"/>
      <c r="AI67" s="1134"/>
    </row>
    <row r="68" spans="1:35" ht="12.75">
      <c r="A68" s="1403"/>
      <c r="B68" s="1067"/>
      <c r="C68" s="1403"/>
      <c r="D68" s="1403"/>
      <c r="E68" s="1518"/>
      <c r="F68" s="715"/>
      <c r="G68" s="694"/>
      <c r="H68" s="1126"/>
      <c r="I68" s="1126"/>
      <c r="J68" s="1126"/>
      <c r="K68" s="695"/>
      <c r="L68" s="695"/>
      <c r="M68" s="1127"/>
      <c r="N68" s="954"/>
      <c r="O68" s="955"/>
      <c r="P68" s="716"/>
      <c r="Q68" s="955"/>
      <c r="R68" s="754" t="s">
        <v>40</v>
      </c>
      <c r="S68" s="754"/>
      <c r="T68" s="754"/>
      <c r="U68" s="754" t="s">
        <v>40</v>
      </c>
      <c r="V68" s="754"/>
      <c r="W68" s="754"/>
      <c r="X68" s="755" t="s">
        <v>40</v>
      </c>
      <c r="Y68" s="755"/>
      <c r="Z68" s="755"/>
      <c r="AA68" s="756" t="s">
        <v>40</v>
      </c>
      <c r="AB68" s="756"/>
      <c r="AC68" s="756"/>
      <c r="AD68" s="1136" t="s">
        <v>40</v>
      </c>
      <c r="AE68" s="1136"/>
      <c r="AF68" s="1136"/>
      <c r="AG68" s="750" t="s">
        <v>40</v>
      </c>
      <c r="AH68" s="750"/>
      <c r="AI68" s="1137"/>
    </row>
    <row r="69" spans="1:35" ht="12.75">
      <c r="A69" s="1403"/>
      <c r="B69" s="1067"/>
      <c r="C69" s="1403"/>
      <c r="D69" s="1403"/>
      <c r="E69" s="1518"/>
      <c r="F69" s="715"/>
      <c r="G69" s="694"/>
      <c r="H69" s="1126"/>
      <c r="I69" s="1126"/>
      <c r="J69" s="1126"/>
      <c r="K69" s="695"/>
      <c r="L69" s="695"/>
      <c r="M69" s="1127"/>
      <c r="N69" s="954"/>
      <c r="O69" s="955"/>
      <c r="P69" s="716"/>
      <c r="Q69" s="955"/>
      <c r="R69" s="754" t="s">
        <v>40</v>
      </c>
      <c r="S69" s="754"/>
      <c r="T69" s="754"/>
      <c r="U69" s="754" t="s">
        <v>40</v>
      </c>
      <c r="V69" s="754"/>
      <c r="W69" s="754"/>
      <c r="X69" s="755" t="s">
        <v>40</v>
      </c>
      <c r="Y69" s="755"/>
      <c r="Z69" s="755"/>
      <c r="AA69" s="756" t="s">
        <v>40</v>
      </c>
      <c r="AB69" s="756"/>
      <c r="AC69" s="756"/>
      <c r="AD69" s="1136" t="s">
        <v>40</v>
      </c>
      <c r="AE69" s="1136"/>
      <c r="AF69" s="1136"/>
      <c r="AG69" s="750" t="s">
        <v>40</v>
      </c>
      <c r="AH69" s="750"/>
      <c r="AI69" s="1137"/>
    </row>
    <row r="70" spans="1:35" ht="12.75">
      <c r="A70" s="1377"/>
      <c r="B70" s="1067">
        <f>IFERROR(I70/K70, 0)</f>
        <v>0</v>
      </c>
      <c r="C70" s="1377"/>
      <c r="D70" s="1377"/>
      <c r="E70" s="1466"/>
      <c r="F70" s="715"/>
      <c r="G70" s="694">
        <v>25</v>
      </c>
      <c r="H70" s="1126" t="str">
        <f>IFERROR(VLOOKUP(U70,Cennik!$A$4:$B97, 2, FALSE()) * V70 + VLOOKUP(W70,Cennik!$A$4:$B97,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0" s="1126" t="e">
        <f>H70 + VLOOKUP("Stamina",Cennik!$A$4:$B97,2,FALSE()) * G70</f>
        <v>#VALUE!</v>
      </c>
      <c r="J70" s="1126" t="str">
        <f>IFERROR(I70 * (INT(100 / (K70 * M70)) + 1), "Brak Wartości")</f>
        <v>Brak Wartości</v>
      </c>
      <c r="K70" s="695"/>
      <c r="L70" s="695"/>
      <c r="M70" s="1127"/>
      <c r="N70" s="954">
        <f t="shared" ref="N70:O70" si="33">IFERROR((L70*$K70)/$G70, "Brak wartości")</f>
        <v>0</v>
      </c>
      <c r="O70" s="955">
        <f t="shared" si="33"/>
        <v>0</v>
      </c>
      <c r="P70" s="716" t="str">
        <f t="shared" ref="P70:Q70" si="34">IFERROR((L70*$K70)/$I70, "Brak wartości")</f>
        <v>Brak wartości</v>
      </c>
      <c r="Q70" s="955" t="str">
        <f t="shared" si="34"/>
        <v>Brak wartości</v>
      </c>
      <c r="R70" s="754" t="s">
        <v>40</v>
      </c>
      <c r="S70" s="754"/>
      <c r="T70" s="754"/>
      <c r="U70" s="754" t="s">
        <v>40</v>
      </c>
      <c r="V70" s="754"/>
      <c r="W70" s="754"/>
      <c r="X70" s="755" t="s">
        <v>40</v>
      </c>
      <c r="Y70" s="755"/>
      <c r="Z70" s="755"/>
      <c r="AA70" s="756" t="s">
        <v>40</v>
      </c>
      <c r="AB70" s="756"/>
      <c r="AC70" s="756"/>
      <c r="AD70" s="1140" t="s">
        <v>40</v>
      </c>
      <c r="AE70" s="1140"/>
      <c r="AF70" s="1140"/>
      <c r="AG70" s="1141" t="s">
        <v>40</v>
      </c>
      <c r="AH70" s="1141"/>
      <c r="AI70" s="735"/>
    </row>
    <row r="71" spans="1:35" ht="12.75">
      <c r="A71" s="1414"/>
      <c r="B71" s="1067"/>
      <c r="C71" s="1414"/>
      <c r="D71" s="1414"/>
      <c r="E71" s="1517"/>
      <c r="F71" s="715"/>
      <c r="G71" s="694"/>
      <c r="H71" s="1126"/>
      <c r="I71" s="1126"/>
      <c r="J71" s="1126"/>
      <c r="K71" s="695"/>
      <c r="L71" s="695"/>
      <c r="M71" s="1127"/>
      <c r="N71" s="954"/>
      <c r="O71" s="955"/>
      <c r="P71" s="716"/>
      <c r="Q71" s="955"/>
      <c r="R71" s="754" t="s">
        <v>40</v>
      </c>
      <c r="S71" s="754"/>
      <c r="T71" s="754"/>
      <c r="U71" s="754" t="s">
        <v>40</v>
      </c>
      <c r="V71" s="754"/>
      <c r="W71" s="754"/>
      <c r="X71" s="755" t="s">
        <v>40</v>
      </c>
      <c r="Y71" s="755"/>
      <c r="Z71" s="755"/>
      <c r="AA71" s="756" t="s">
        <v>40</v>
      </c>
      <c r="AB71" s="756"/>
      <c r="AC71" s="756"/>
      <c r="AD71" s="1132" t="s">
        <v>40</v>
      </c>
      <c r="AE71" s="1132"/>
      <c r="AF71" s="1132"/>
      <c r="AG71" s="1133" t="s">
        <v>40</v>
      </c>
      <c r="AH71" s="1133"/>
      <c r="AI71" s="1134"/>
    </row>
    <row r="72" spans="1:35" ht="12.75">
      <c r="A72" s="1403"/>
      <c r="B72" s="1067"/>
      <c r="C72" s="1403"/>
      <c r="D72" s="1403"/>
      <c r="E72" s="1518"/>
      <c r="F72" s="715"/>
      <c r="G72" s="694"/>
      <c r="H72" s="1126"/>
      <c r="I72" s="1126"/>
      <c r="J72" s="1126"/>
      <c r="K72" s="695"/>
      <c r="L72" s="695"/>
      <c r="M72" s="1127"/>
      <c r="N72" s="954"/>
      <c r="O72" s="955"/>
      <c r="P72" s="716"/>
      <c r="Q72" s="955"/>
      <c r="R72" s="754" t="s">
        <v>40</v>
      </c>
      <c r="S72" s="754"/>
      <c r="T72" s="754"/>
      <c r="U72" s="754" t="s">
        <v>40</v>
      </c>
      <c r="V72" s="754"/>
      <c r="W72" s="754"/>
      <c r="X72" s="755" t="s">
        <v>40</v>
      </c>
      <c r="Y72" s="755"/>
      <c r="Z72" s="755"/>
      <c r="AA72" s="756" t="s">
        <v>40</v>
      </c>
      <c r="AB72" s="756"/>
      <c r="AC72" s="756"/>
      <c r="AD72" s="1136" t="s">
        <v>40</v>
      </c>
      <c r="AE72" s="1136"/>
      <c r="AF72" s="1136"/>
      <c r="AG72" s="750" t="s">
        <v>40</v>
      </c>
      <c r="AH72" s="750"/>
      <c r="AI72" s="1137"/>
    </row>
    <row r="73" spans="1:35" ht="12.75">
      <c r="A73" s="1403"/>
      <c r="B73" s="1067"/>
      <c r="C73" s="1403"/>
      <c r="D73" s="1403"/>
      <c r="E73" s="1518"/>
      <c r="F73" s="715"/>
      <c r="G73" s="694"/>
      <c r="H73" s="1126"/>
      <c r="I73" s="1126"/>
      <c r="J73" s="1126"/>
      <c r="K73" s="695"/>
      <c r="L73" s="695"/>
      <c r="M73" s="1127"/>
      <c r="N73" s="954"/>
      <c r="O73" s="955"/>
      <c r="P73" s="716"/>
      <c r="Q73" s="955"/>
      <c r="R73" s="754" t="s">
        <v>40</v>
      </c>
      <c r="S73" s="754"/>
      <c r="T73" s="754"/>
      <c r="U73" s="754" t="s">
        <v>40</v>
      </c>
      <c r="V73" s="754"/>
      <c r="W73" s="754"/>
      <c r="X73" s="755" t="s">
        <v>40</v>
      </c>
      <c r="Y73" s="755"/>
      <c r="Z73" s="755"/>
      <c r="AA73" s="756" t="s">
        <v>40</v>
      </c>
      <c r="AB73" s="756"/>
      <c r="AC73" s="756"/>
      <c r="AD73" s="1136" t="s">
        <v>40</v>
      </c>
      <c r="AE73" s="1136"/>
      <c r="AF73" s="1136"/>
      <c r="AG73" s="750" t="s">
        <v>40</v>
      </c>
      <c r="AH73" s="750"/>
      <c r="AI73" s="1137"/>
    </row>
    <row r="74" spans="1:35" ht="12.75">
      <c r="A74" s="1377"/>
      <c r="B74" s="1067">
        <f>IFERROR(I74/K74, 0)</f>
        <v>0</v>
      </c>
      <c r="C74" s="1377"/>
      <c r="D74" s="1377"/>
      <c r="E74" s="1466"/>
      <c r="F74" s="715"/>
      <c r="G74" s="694">
        <v>25</v>
      </c>
      <c r="H74" s="1126" t="str">
        <f>IFERROR(VLOOKUP(U74,Cennik!$A$4:$B97, 2, FALSE()) * V74 + VLOOKUP(W74,Cennik!$A$4:$B97,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4" s="1126" t="e">
        <f>H74 + VLOOKUP("Stamina",Cennik!$A$4:$B97,2,FALSE()) * G74</f>
        <v>#VALUE!</v>
      </c>
      <c r="J74" s="1126" t="str">
        <f t="shared" ref="J74:J97" si="35">IFERROR(I74 * (INT(100 / (K74 * M74)) + 1), "Brak Wartości")</f>
        <v>Brak Wartości</v>
      </c>
      <c r="K74" s="695"/>
      <c r="L74" s="695"/>
      <c r="M74" s="1127"/>
      <c r="N74" s="954">
        <f t="shared" ref="N74:O74" si="36">IFERROR((L74*$K74)/$G74, "Brak wartości")</f>
        <v>0</v>
      </c>
      <c r="O74" s="955">
        <f t="shared" si="36"/>
        <v>0</v>
      </c>
      <c r="P74" s="716" t="str">
        <f t="shared" ref="P74:Q74" si="37">IFERROR((L74*$K74)/$I74, "Brak wartości")</f>
        <v>Brak wartości</v>
      </c>
      <c r="Q74" s="955" t="str">
        <f t="shared" si="37"/>
        <v>Brak wartości</v>
      </c>
      <c r="R74" s="754" t="s">
        <v>40</v>
      </c>
      <c r="S74" s="754"/>
      <c r="T74" s="754"/>
      <c r="U74" s="754" t="s">
        <v>40</v>
      </c>
      <c r="V74" s="754"/>
      <c r="W74" s="754"/>
      <c r="X74" s="755" t="s">
        <v>40</v>
      </c>
      <c r="Y74" s="755"/>
      <c r="Z74" s="755"/>
      <c r="AA74" s="756" t="s">
        <v>40</v>
      </c>
      <c r="AB74" s="756"/>
      <c r="AC74" s="756"/>
      <c r="AD74" s="1140" t="s">
        <v>40</v>
      </c>
      <c r="AE74" s="1140"/>
      <c r="AF74" s="1140"/>
      <c r="AG74" s="1141" t="s">
        <v>40</v>
      </c>
      <c r="AH74" s="1141"/>
      <c r="AI74" s="735"/>
    </row>
    <row r="75" spans="1:35" ht="12.75">
      <c r="A75" s="1414"/>
      <c r="B75" s="1067"/>
      <c r="C75" s="1414"/>
      <c r="D75" s="1414"/>
      <c r="E75" s="1517"/>
      <c r="F75" s="715"/>
      <c r="G75" s="694"/>
      <c r="H75" s="1126" t="str">
        <f>IFERROR(VLOOKUP(U75,Cennik!$A$4:$B97, 2, FALSE()) * V75 + VLOOKUP(W75,Cennik!$A$4:$B97,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5" s="1126" t="e">
        <f>H75 + VLOOKUP("Stamina",Cennik!$A$4:$B97,2,FALSE()) * G75</f>
        <v>#VALUE!</v>
      </c>
      <c r="J75" s="1126" t="str">
        <f t="shared" si="35"/>
        <v>Brak Wartości</v>
      </c>
      <c r="K75" s="695"/>
      <c r="L75" s="695"/>
      <c r="M75" s="1127"/>
      <c r="N75" s="954" t="str">
        <f t="shared" ref="N75:O75" si="38">IFERROR((L75*$K75)/$G75, "Brak wartości")</f>
        <v>Brak wartości</v>
      </c>
      <c r="O75" s="955" t="str">
        <f t="shared" si="38"/>
        <v>Brak wartości</v>
      </c>
      <c r="P75" s="716" t="str">
        <f t="shared" ref="P75:Q75" si="39">IFERROR((L75*$K75)/$I75, "Brak wartości")</f>
        <v>Brak wartości</v>
      </c>
      <c r="Q75" s="955" t="str">
        <f t="shared" si="39"/>
        <v>Brak wartości</v>
      </c>
      <c r="R75" s="754" t="s">
        <v>40</v>
      </c>
      <c r="S75" s="754"/>
      <c r="T75" s="754"/>
      <c r="U75" s="754" t="s">
        <v>40</v>
      </c>
      <c r="V75" s="754"/>
      <c r="W75" s="754"/>
      <c r="X75" s="755" t="s">
        <v>40</v>
      </c>
      <c r="Y75" s="755"/>
      <c r="Z75" s="755"/>
      <c r="AA75" s="756" t="s">
        <v>40</v>
      </c>
      <c r="AB75" s="756"/>
      <c r="AC75" s="756"/>
      <c r="AD75" s="1132" t="s">
        <v>40</v>
      </c>
      <c r="AE75" s="1132"/>
      <c r="AF75" s="1132"/>
      <c r="AG75" s="1133" t="s">
        <v>40</v>
      </c>
      <c r="AH75" s="1133"/>
      <c r="AI75" s="1134"/>
    </row>
    <row r="76" spans="1:35" ht="12.75">
      <c r="A76" s="1403"/>
      <c r="B76" s="1067"/>
      <c r="C76" s="1403"/>
      <c r="D76" s="1403"/>
      <c r="E76" s="1518"/>
      <c r="F76" s="715"/>
      <c r="G76" s="694"/>
      <c r="H76" s="1126" t="str">
        <f>IFERROR(VLOOKUP(U76,Cennik!$A$4:$B97, 2, FALSE()) * V76 + VLOOKUP(W76,Cennik!$A$4:$B97,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6" s="1126" t="e">
        <f>H76 + VLOOKUP("Stamina",Cennik!$A$4:$B97,2,FALSE()) * G76</f>
        <v>#VALUE!</v>
      </c>
      <c r="J76" s="1126" t="str">
        <f t="shared" si="35"/>
        <v>Brak Wartości</v>
      </c>
      <c r="K76" s="695"/>
      <c r="L76" s="695"/>
      <c r="M76" s="1127"/>
      <c r="N76" s="954" t="str">
        <f t="shared" ref="N76:O76" si="40">IFERROR((L76*$K76)/$G76, "Brak wartości")</f>
        <v>Brak wartości</v>
      </c>
      <c r="O76" s="955" t="str">
        <f t="shared" si="40"/>
        <v>Brak wartości</v>
      </c>
      <c r="P76" s="716" t="str">
        <f t="shared" ref="P76:Q76" si="41">IFERROR((L76*$K76)/$I76, "Brak wartości")</f>
        <v>Brak wartości</v>
      </c>
      <c r="Q76" s="955" t="str">
        <f t="shared" si="41"/>
        <v>Brak wartości</v>
      </c>
      <c r="R76" s="754" t="s">
        <v>40</v>
      </c>
      <c r="S76" s="754"/>
      <c r="T76" s="754"/>
      <c r="U76" s="754" t="s">
        <v>40</v>
      </c>
      <c r="V76" s="754"/>
      <c r="W76" s="754"/>
      <c r="X76" s="755" t="s">
        <v>40</v>
      </c>
      <c r="Y76" s="755"/>
      <c r="Z76" s="755"/>
      <c r="AA76" s="756" t="s">
        <v>40</v>
      </c>
      <c r="AB76" s="756"/>
      <c r="AC76" s="756"/>
      <c r="AD76" s="1136" t="s">
        <v>40</v>
      </c>
      <c r="AE76" s="1136"/>
      <c r="AF76" s="1136"/>
      <c r="AG76" s="750" t="s">
        <v>40</v>
      </c>
      <c r="AH76" s="750"/>
      <c r="AI76" s="1137"/>
    </row>
    <row r="77" spans="1:35" ht="12.75">
      <c r="A77" s="1403"/>
      <c r="B77" s="1067"/>
      <c r="C77" s="1403"/>
      <c r="D77" s="1403"/>
      <c r="E77" s="1518"/>
      <c r="F77" s="715"/>
      <c r="G77" s="694"/>
      <c r="H77" s="1126" t="str">
        <f>IFERROR(VLOOKUP(U77,Cennik!$A$4:$B97, 2, FALSE()) * V77 + VLOOKUP(W77,Cennik!$A$4:$B97,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7" s="1126" t="e">
        <f>H77 + VLOOKUP("Stamina",Cennik!$A$4:$B97,2,FALSE()) * G77</f>
        <v>#VALUE!</v>
      </c>
      <c r="J77" s="1126" t="str">
        <f t="shared" si="35"/>
        <v>Brak Wartości</v>
      </c>
      <c r="K77" s="695"/>
      <c r="L77" s="695"/>
      <c r="M77" s="1127"/>
      <c r="N77" s="954" t="str">
        <f t="shared" ref="N77:O77" si="42">IFERROR((L77*$K77)/$G77, "Brak wartości")</f>
        <v>Brak wartości</v>
      </c>
      <c r="O77" s="955" t="str">
        <f t="shared" si="42"/>
        <v>Brak wartości</v>
      </c>
      <c r="P77" s="716" t="str">
        <f t="shared" ref="P77:Q77" si="43">IFERROR((L77*$K77)/$I77, "Brak wartości")</f>
        <v>Brak wartości</v>
      </c>
      <c r="Q77" s="955" t="str">
        <f t="shared" si="43"/>
        <v>Brak wartości</v>
      </c>
      <c r="R77" s="754" t="s">
        <v>40</v>
      </c>
      <c r="S77" s="754"/>
      <c r="T77" s="754"/>
      <c r="U77" s="754" t="s">
        <v>40</v>
      </c>
      <c r="V77" s="754"/>
      <c r="W77" s="754"/>
      <c r="X77" s="755" t="s">
        <v>40</v>
      </c>
      <c r="Y77" s="755"/>
      <c r="Z77" s="755"/>
      <c r="AA77" s="756" t="s">
        <v>40</v>
      </c>
      <c r="AB77" s="756"/>
      <c r="AC77" s="756"/>
      <c r="AD77" s="1136" t="s">
        <v>40</v>
      </c>
      <c r="AE77" s="1136"/>
      <c r="AF77" s="1136"/>
      <c r="AG77" s="750" t="s">
        <v>40</v>
      </c>
      <c r="AH77" s="750"/>
      <c r="AI77" s="1137"/>
    </row>
    <row r="78" spans="1:35" ht="12.75">
      <c r="A78" s="1377"/>
      <c r="B78" s="1067">
        <f t="shared" ref="B78:B97" si="44">IFERROR(I78/K78, 0)</f>
        <v>0</v>
      </c>
      <c r="C78" s="1377"/>
      <c r="D78" s="1377"/>
      <c r="E78" s="1466"/>
      <c r="F78" s="715"/>
      <c r="G78" s="694"/>
      <c r="H78" s="1126" t="str">
        <f>IFERROR(VLOOKUP(U78,Cennik!$A$4:$B97, 2, FALSE()) * V78 + VLOOKUP(W78,Cennik!$A$4:$B97,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8" s="1126" t="e">
        <f>H78 + VLOOKUP("Stamina",Cennik!$A$4:$B97,2,FALSE()) * G78</f>
        <v>#VALUE!</v>
      </c>
      <c r="J78" s="1126" t="str">
        <f t="shared" si="35"/>
        <v>Brak Wartości</v>
      </c>
      <c r="K78" s="695"/>
      <c r="L78" s="695"/>
      <c r="M78" s="1127"/>
      <c r="N78" s="954" t="str">
        <f t="shared" ref="N78:O78" si="45">IFERROR((L78*$K78)/$G78, "Brak wartości")</f>
        <v>Brak wartości</v>
      </c>
      <c r="O78" s="955" t="str">
        <f t="shared" si="45"/>
        <v>Brak wartości</v>
      </c>
      <c r="P78" s="716" t="str">
        <f t="shared" ref="P78:Q78" si="46">IFERROR((L78*$K78)/$I78, "Brak wartości")</f>
        <v>Brak wartości</v>
      </c>
      <c r="Q78" s="955" t="str">
        <f t="shared" si="46"/>
        <v>Brak wartości</v>
      </c>
      <c r="R78" s="754" t="s">
        <v>40</v>
      </c>
      <c r="S78" s="754"/>
      <c r="T78" s="754"/>
      <c r="U78" s="754" t="s">
        <v>40</v>
      </c>
      <c r="V78" s="754"/>
      <c r="W78" s="754"/>
      <c r="X78" s="755" t="s">
        <v>40</v>
      </c>
      <c r="Y78" s="755"/>
      <c r="Z78" s="755"/>
      <c r="AA78" s="756" t="s">
        <v>40</v>
      </c>
      <c r="AB78" s="756"/>
      <c r="AC78" s="756"/>
      <c r="AD78" s="1140" t="s">
        <v>40</v>
      </c>
      <c r="AE78" s="1140"/>
      <c r="AF78" s="1140"/>
      <c r="AG78" s="1141" t="s">
        <v>40</v>
      </c>
      <c r="AH78" s="1141"/>
      <c r="AI78" s="735"/>
    </row>
    <row r="79" spans="1:35" ht="12.75">
      <c r="A79" s="707"/>
      <c r="B79" s="1126">
        <f t="shared" si="44"/>
        <v>0</v>
      </c>
      <c r="C79" s="707"/>
      <c r="D79" s="707"/>
      <c r="E79" s="715"/>
      <c r="F79" s="715"/>
      <c r="G79" s="694"/>
      <c r="H79" s="1126" t="str">
        <f>IFERROR(VLOOKUP(U79,Cennik!$A$4:$B97, 2, FALSE()) * V79 + VLOOKUP(W79,Cennik!$A$4:$B97,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79" s="1126" t="e">
        <f>H79 + VLOOKUP("Stamina",Cennik!$A$4:$B97,2,FALSE()) * G79</f>
        <v>#VALUE!</v>
      </c>
      <c r="J79" s="1126" t="str">
        <f t="shared" si="35"/>
        <v>Brak Wartości</v>
      </c>
      <c r="K79" s="695"/>
      <c r="L79" s="695"/>
      <c r="M79" s="1127"/>
      <c r="N79" s="954" t="str">
        <f t="shared" ref="N79:O79" si="47">IFERROR((L79*$K79)/$G79, "Brak wartości")</f>
        <v>Brak wartości</v>
      </c>
      <c r="O79" s="955" t="str">
        <f t="shared" si="47"/>
        <v>Brak wartości</v>
      </c>
      <c r="P79" s="716" t="str">
        <f t="shared" ref="P79:Q79" si="48">IFERROR((L79*$K79)/$I79, "Brak wartości")</f>
        <v>Brak wartości</v>
      </c>
      <c r="Q79" s="955" t="str">
        <f t="shared" si="48"/>
        <v>Brak wartości</v>
      </c>
      <c r="R79" s="754" t="s">
        <v>40</v>
      </c>
      <c r="S79" s="754"/>
      <c r="T79" s="754"/>
      <c r="U79" s="754" t="s">
        <v>40</v>
      </c>
      <c r="V79" s="754"/>
      <c r="W79" s="754"/>
      <c r="X79" s="755" t="s">
        <v>40</v>
      </c>
      <c r="Y79" s="755"/>
      <c r="Z79" s="755"/>
      <c r="AA79" s="756" t="s">
        <v>40</v>
      </c>
      <c r="AB79" s="756"/>
      <c r="AC79" s="756"/>
      <c r="AD79" s="1136" t="s">
        <v>40</v>
      </c>
      <c r="AE79" s="1136"/>
      <c r="AF79" s="1136"/>
      <c r="AG79" s="750" t="s">
        <v>40</v>
      </c>
      <c r="AH79" s="750"/>
      <c r="AI79" s="750"/>
    </row>
    <row r="80" spans="1:35" ht="12.75">
      <c r="A80" s="707"/>
      <c r="B80" s="1126">
        <f t="shared" si="44"/>
        <v>0</v>
      </c>
      <c r="C80" s="707"/>
      <c r="D80" s="707"/>
      <c r="E80" s="715"/>
      <c r="F80" s="715"/>
      <c r="G80" s="694"/>
      <c r="H80" s="1126" t="str">
        <f>IFERROR(VLOOKUP(U80,Cennik!$A$4:$B97, 2, FALSE()) * V80 + VLOOKUP(W80,Cennik!$A$4:$B97,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0" s="1126" t="e">
        <f>H80 + VLOOKUP("Stamina",Cennik!$A$4:$B97,2,FALSE()) * G80</f>
        <v>#VALUE!</v>
      </c>
      <c r="J80" s="1126" t="str">
        <f t="shared" si="35"/>
        <v>Brak Wartości</v>
      </c>
      <c r="K80" s="695"/>
      <c r="L80" s="695"/>
      <c r="M80" s="1127"/>
      <c r="N80" s="954" t="str">
        <f t="shared" ref="N80:O80" si="49">IFERROR((L80*$K80)/$G80, "Brak wartości")</f>
        <v>Brak wartości</v>
      </c>
      <c r="O80" s="955" t="str">
        <f t="shared" si="49"/>
        <v>Brak wartości</v>
      </c>
      <c r="P80" s="716" t="str">
        <f t="shared" ref="P80:Q80" si="50">IFERROR((L80*$K80)/$I80, "Brak wartości")</f>
        <v>Brak wartości</v>
      </c>
      <c r="Q80" s="955" t="str">
        <f t="shared" si="50"/>
        <v>Brak wartości</v>
      </c>
      <c r="R80" s="754" t="s">
        <v>40</v>
      </c>
      <c r="S80" s="754"/>
      <c r="T80" s="754"/>
      <c r="U80" s="754" t="s">
        <v>40</v>
      </c>
      <c r="V80" s="754"/>
      <c r="W80" s="754"/>
      <c r="X80" s="755" t="s">
        <v>40</v>
      </c>
      <c r="Y80" s="755"/>
      <c r="Z80" s="755"/>
      <c r="AA80" s="756" t="s">
        <v>40</v>
      </c>
      <c r="AB80" s="756"/>
      <c r="AC80" s="756"/>
      <c r="AD80" s="1136" t="s">
        <v>40</v>
      </c>
      <c r="AE80" s="1136"/>
      <c r="AF80" s="1136"/>
      <c r="AG80" s="750" t="s">
        <v>40</v>
      </c>
      <c r="AH80" s="750"/>
      <c r="AI80" s="750"/>
    </row>
    <row r="81" spans="1:35" ht="12.75">
      <c r="A81" s="707"/>
      <c r="B81" s="1126">
        <f t="shared" si="44"/>
        <v>0</v>
      </c>
      <c r="C81" s="707"/>
      <c r="D81" s="707"/>
      <c r="E81" s="715"/>
      <c r="F81" s="715"/>
      <c r="G81" s="694"/>
      <c r="H81" s="1126" t="str">
        <f>IFERROR(VLOOKUP(U81,Cennik!$A$4:$B97, 2, FALSE()) * V81 + VLOOKUP(W81,Cennik!$A$4:$B97,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1" s="1126" t="e">
        <f>H81 + VLOOKUP("Stamina",Cennik!$A$4:$B97,2,FALSE()) * G81</f>
        <v>#VALUE!</v>
      </c>
      <c r="J81" s="1126" t="str">
        <f t="shared" si="35"/>
        <v>Brak Wartości</v>
      </c>
      <c r="K81" s="695"/>
      <c r="L81" s="695"/>
      <c r="M81" s="1127"/>
      <c r="N81" s="954" t="str">
        <f t="shared" ref="N81:O81" si="51">IFERROR((L81*$K81)/$G81, "Brak wartości")</f>
        <v>Brak wartości</v>
      </c>
      <c r="O81" s="955" t="str">
        <f t="shared" si="51"/>
        <v>Brak wartości</v>
      </c>
      <c r="P81" s="716" t="str">
        <f t="shared" ref="P81:Q81" si="52">IFERROR((L81*$K81)/$I81, "Brak wartości")</f>
        <v>Brak wartości</v>
      </c>
      <c r="Q81" s="955" t="str">
        <f t="shared" si="52"/>
        <v>Brak wartości</v>
      </c>
      <c r="R81" s="754" t="s">
        <v>40</v>
      </c>
      <c r="S81" s="754"/>
      <c r="T81" s="754"/>
      <c r="U81" s="754" t="s">
        <v>40</v>
      </c>
      <c r="V81" s="754"/>
      <c r="W81" s="754"/>
      <c r="X81" s="755" t="s">
        <v>40</v>
      </c>
      <c r="Y81" s="755"/>
      <c r="Z81" s="755"/>
      <c r="AA81" s="756" t="s">
        <v>40</v>
      </c>
      <c r="AB81" s="756"/>
      <c r="AC81" s="756"/>
      <c r="AD81" s="1136" t="s">
        <v>40</v>
      </c>
      <c r="AE81" s="1136"/>
      <c r="AF81" s="1136"/>
      <c r="AG81" s="750" t="s">
        <v>40</v>
      </c>
      <c r="AH81" s="750"/>
      <c r="AI81" s="750"/>
    </row>
    <row r="82" spans="1:35" ht="12.75">
      <c r="A82" s="707"/>
      <c r="B82" s="1126">
        <f t="shared" si="44"/>
        <v>0</v>
      </c>
      <c r="C82" s="707"/>
      <c r="D82" s="707"/>
      <c r="E82" s="715"/>
      <c r="F82" s="715"/>
      <c r="G82" s="694"/>
      <c r="H82" s="1126" t="str">
        <f>IFERROR(VLOOKUP(U82,Cennik!$A$4:$B97, 2, FALSE()) * V82 + VLOOKUP(W82,Cennik!$A$4:$B97,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2" s="1126" t="e">
        <f>H82 + VLOOKUP("Stamina",Cennik!$A$4:$B97,2,FALSE()) * G82</f>
        <v>#VALUE!</v>
      </c>
      <c r="J82" s="1126" t="str">
        <f t="shared" si="35"/>
        <v>Brak Wartości</v>
      </c>
      <c r="K82" s="695"/>
      <c r="L82" s="695"/>
      <c r="M82" s="1127"/>
      <c r="N82" s="954" t="str">
        <f t="shared" ref="N82:O82" si="53">IFERROR((L82*$K82)/$G82, "Brak wartości")</f>
        <v>Brak wartości</v>
      </c>
      <c r="O82" s="955" t="str">
        <f t="shared" si="53"/>
        <v>Brak wartości</v>
      </c>
      <c r="P82" s="716" t="str">
        <f t="shared" ref="P82:Q82" si="54">IFERROR((L82*$K82)/$I82, "Brak wartości")</f>
        <v>Brak wartości</v>
      </c>
      <c r="Q82" s="955" t="str">
        <f t="shared" si="54"/>
        <v>Brak wartości</v>
      </c>
      <c r="R82" s="754" t="s">
        <v>40</v>
      </c>
      <c r="S82" s="754"/>
      <c r="T82" s="754"/>
      <c r="U82" s="754" t="s">
        <v>40</v>
      </c>
      <c r="V82" s="754"/>
      <c r="W82" s="754"/>
      <c r="X82" s="755" t="s">
        <v>40</v>
      </c>
      <c r="Y82" s="755"/>
      <c r="Z82" s="755"/>
      <c r="AA82" s="756" t="s">
        <v>40</v>
      </c>
      <c r="AB82" s="756"/>
      <c r="AC82" s="756"/>
      <c r="AD82" s="1136" t="s">
        <v>40</v>
      </c>
      <c r="AE82" s="1136"/>
      <c r="AF82" s="1136"/>
      <c r="AG82" s="750" t="s">
        <v>40</v>
      </c>
      <c r="AH82" s="750"/>
      <c r="AI82" s="750"/>
    </row>
    <row r="83" spans="1:35" ht="12.75">
      <c r="A83" s="707"/>
      <c r="B83" s="1126">
        <f t="shared" si="44"/>
        <v>0</v>
      </c>
      <c r="C83" s="707"/>
      <c r="D83" s="707"/>
      <c r="E83" s="715"/>
      <c r="F83" s="715"/>
      <c r="G83" s="694"/>
      <c r="H83" s="1126" t="str">
        <f>IFERROR(VLOOKUP(U83,Cennik!$A$4:$B97, 2, FALSE()) * V83 + VLOOKUP(W83,Cennik!$A$4:$B97,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3" s="1126" t="e">
        <f>H83 + VLOOKUP("Stamina",Cennik!$A$4:$B97,2,FALSE()) * G83</f>
        <v>#VALUE!</v>
      </c>
      <c r="J83" s="1126" t="str">
        <f t="shared" si="35"/>
        <v>Brak Wartości</v>
      </c>
      <c r="K83" s="695"/>
      <c r="L83" s="695"/>
      <c r="M83" s="1127"/>
      <c r="N83" s="954" t="str">
        <f t="shared" ref="N83:O83" si="55">IFERROR((L83*$K83)/$G83, "Brak wartości")</f>
        <v>Brak wartości</v>
      </c>
      <c r="O83" s="955" t="str">
        <f t="shared" si="55"/>
        <v>Brak wartości</v>
      </c>
      <c r="P83" s="716" t="str">
        <f t="shared" ref="P83:Q83" si="56">IFERROR((L83*$K83)/$I83, "Brak wartości")</f>
        <v>Brak wartości</v>
      </c>
      <c r="Q83" s="955" t="str">
        <f t="shared" si="56"/>
        <v>Brak wartości</v>
      </c>
      <c r="R83" s="754" t="s">
        <v>40</v>
      </c>
      <c r="S83" s="754"/>
      <c r="T83" s="754"/>
      <c r="U83" s="754" t="s">
        <v>40</v>
      </c>
      <c r="V83" s="754"/>
      <c r="W83" s="754"/>
      <c r="X83" s="755" t="s">
        <v>40</v>
      </c>
      <c r="Y83" s="755"/>
      <c r="Z83" s="755"/>
      <c r="AA83" s="756" t="s">
        <v>40</v>
      </c>
      <c r="AB83" s="756"/>
      <c r="AC83" s="756"/>
      <c r="AD83" s="1136" t="s">
        <v>40</v>
      </c>
      <c r="AE83" s="1136"/>
      <c r="AF83" s="1136"/>
      <c r="AG83" s="750" t="s">
        <v>40</v>
      </c>
      <c r="AH83" s="750"/>
      <c r="AI83" s="750"/>
    </row>
    <row r="84" spans="1:35" ht="12.75">
      <c r="A84" s="707"/>
      <c r="B84" s="1126">
        <f t="shared" si="44"/>
        <v>0</v>
      </c>
      <c r="C84" s="707"/>
      <c r="D84" s="707"/>
      <c r="E84" s="715"/>
      <c r="F84" s="715"/>
      <c r="G84" s="694"/>
      <c r="H84" s="1126" t="str">
        <f>IFERROR(VLOOKUP(U84,Cennik!$A$4:$B97, 2, FALSE()) * V84 + VLOOKUP(W84,Cennik!$A$4:$B97,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4" s="1126" t="e">
        <f>H84 + VLOOKUP("Stamina",Cennik!$A$4:$B97,2,FALSE()) * G84</f>
        <v>#VALUE!</v>
      </c>
      <c r="J84" s="1126" t="str">
        <f t="shared" si="35"/>
        <v>Brak Wartości</v>
      </c>
      <c r="K84" s="695"/>
      <c r="L84" s="695"/>
      <c r="M84" s="1127"/>
      <c r="N84" s="954" t="str">
        <f t="shared" ref="N84:O84" si="57">IFERROR((L84*$K84)/$G84, "Brak wartości")</f>
        <v>Brak wartości</v>
      </c>
      <c r="O84" s="955" t="str">
        <f t="shared" si="57"/>
        <v>Brak wartości</v>
      </c>
      <c r="P84" s="716" t="str">
        <f t="shared" ref="P84:Q84" si="58">IFERROR((L84*$K84)/$I84, "Brak wartości")</f>
        <v>Brak wartości</v>
      </c>
      <c r="Q84" s="955" t="str">
        <f t="shared" si="58"/>
        <v>Brak wartości</v>
      </c>
      <c r="R84" s="754" t="s">
        <v>40</v>
      </c>
      <c r="S84" s="754"/>
      <c r="T84" s="754"/>
      <c r="U84" s="754" t="s">
        <v>40</v>
      </c>
      <c r="V84" s="754"/>
      <c r="W84" s="754"/>
      <c r="X84" s="755" t="s">
        <v>40</v>
      </c>
      <c r="Y84" s="755"/>
      <c r="Z84" s="755"/>
      <c r="AA84" s="756" t="s">
        <v>40</v>
      </c>
      <c r="AB84" s="756"/>
      <c r="AC84" s="756"/>
      <c r="AD84" s="1136" t="s">
        <v>40</v>
      </c>
      <c r="AE84" s="1136"/>
      <c r="AF84" s="1136"/>
      <c r="AG84" s="750" t="s">
        <v>40</v>
      </c>
      <c r="AH84" s="750"/>
      <c r="AI84" s="750"/>
    </row>
    <row r="85" spans="1:35" ht="12.75">
      <c r="A85" s="707"/>
      <c r="B85" s="1126">
        <f t="shared" si="44"/>
        <v>0</v>
      </c>
      <c r="C85" s="707"/>
      <c r="D85" s="707"/>
      <c r="E85" s="715"/>
      <c r="F85" s="715"/>
      <c r="G85" s="694"/>
      <c r="H85" s="1126" t="str">
        <f>IFERROR(VLOOKUP(U85,Cennik!$A$4:$B97, 2, FALSE()) * V85 + VLOOKUP(W85,Cennik!$A$4:$B97,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5" s="1126" t="e">
        <f>H85 + VLOOKUP("Stamina",Cennik!$A$4:$B97,2,FALSE()) * G85</f>
        <v>#VALUE!</v>
      </c>
      <c r="J85" s="1126" t="str">
        <f t="shared" si="35"/>
        <v>Brak Wartości</v>
      </c>
      <c r="K85" s="695"/>
      <c r="L85" s="695"/>
      <c r="M85" s="1127"/>
      <c r="N85" s="954" t="str">
        <f t="shared" ref="N85:O85" si="59">IFERROR((L85*$K85)/$G85, "Brak wartości")</f>
        <v>Brak wartości</v>
      </c>
      <c r="O85" s="955" t="str">
        <f t="shared" si="59"/>
        <v>Brak wartości</v>
      </c>
      <c r="P85" s="716" t="str">
        <f t="shared" ref="P85:Q85" si="60">IFERROR((L85*$K85)/$I85, "Brak wartości")</f>
        <v>Brak wartości</v>
      </c>
      <c r="Q85" s="955" t="str">
        <f t="shared" si="60"/>
        <v>Brak wartości</v>
      </c>
      <c r="R85" s="754" t="s">
        <v>40</v>
      </c>
      <c r="S85" s="754"/>
      <c r="T85" s="754"/>
      <c r="U85" s="754" t="s">
        <v>40</v>
      </c>
      <c r="V85" s="754"/>
      <c r="W85" s="754"/>
      <c r="X85" s="755" t="s">
        <v>40</v>
      </c>
      <c r="Y85" s="755"/>
      <c r="Z85" s="755"/>
      <c r="AA85" s="756" t="s">
        <v>40</v>
      </c>
      <c r="AB85" s="756"/>
      <c r="AC85" s="756"/>
      <c r="AD85" s="1136" t="s">
        <v>40</v>
      </c>
      <c r="AE85" s="1136"/>
      <c r="AF85" s="1136"/>
      <c r="AG85" s="750" t="s">
        <v>40</v>
      </c>
      <c r="AH85" s="750"/>
      <c r="AI85" s="750"/>
    </row>
    <row r="86" spans="1:35" ht="12.75">
      <c r="A86" s="707"/>
      <c r="B86" s="1126">
        <f t="shared" si="44"/>
        <v>0</v>
      </c>
      <c r="C86" s="707"/>
      <c r="D86" s="707"/>
      <c r="E86" s="715"/>
      <c r="F86" s="715"/>
      <c r="G86" s="694"/>
      <c r="H86" s="1126" t="str">
        <f>IFERROR(VLOOKUP(U86,Cennik!$A$4:$B97, 2, FALSE()) * V86 + VLOOKUP(W86,Cennik!$A$4:$B97,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6" s="1126" t="e">
        <f>H86 + VLOOKUP("Stamina",Cennik!$A$4:$B97,2,FALSE()) * G86</f>
        <v>#VALUE!</v>
      </c>
      <c r="J86" s="1126" t="str">
        <f t="shared" si="35"/>
        <v>Brak Wartości</v>
      </c>
      <c r="K86" s="695"/>
      <c r="L86" s="695"/>
      <c r="M86" s="1127"/>
      <c r="N86" s="954" t="str">
        <f t="shared" ref="N86:O86" si="61">IFERROR((L86*$K86)/$G86, "Brak wartości")</f>
        <v>Brak wartości</v>
      </c>
      <c r="O86" s="955" t="str">
        <f t="shared" si="61"/>
        <v>Brak wartości</v>
      </c>
      <c r="P86" s="716" t="str">
        <f t="shared" ref="P86:Q86" si="62">IFERROR((L86*$K86)/$I86, "Brak wartości")</f>
        <v>Brak wartości</v>
      </c>
      <c r="Q86" s="955" t="str">
        <f t="shared" si="62"/>
        <v>Brak wartości</v>
      </c>
      <c r="R86" s="754" t="s">
        <v>40</v>
      </c>
      <c r="S86" s="754"/>
      <c r="T86" s="754"/>
      <c r="U86" s="754" t="s">
        <v>40</v>
      </c>
      <c r="V86" s="754"/>
      <c r="W86" s="754"/>
      <c r="X86" s="755" t="s">
        <v>40</v>
      </c>
      <c r="Y86" s="755"/>
      <c r="Z86" s="755"/>
      <c r="AA86" s="756" t="s">
        <v>40</v>
      </c>
      <c r="AB86" s="756"/>
      <c r="AC86" s="756"/>
      <c r="AD86" s="1136" t="s">
        <v>40</v>
      </c>
      <c r="AE86" s="1136"/>
      <c r="AF86" s="1136"/>
      <c r="AG86" s="750" t="s">
        <v>40</v>
      </c>
      <c r="AH86" s="750"/>
      <c r="AI86" s="750"/>
    </row>
    <row r="87" spans="1:35" ht="12.75">
      <c r="A87" s="707"/>
      <c r="B87" s="1126">
        <f t="shared" si="44"/>
        <v>0</v>
      </c>
      <c r="C87" s="707"/>
      <c r="D87" s="707"/>
      <c r="E87" s="715"/>
      <c r="F87" s="715"/>
      <c r="G87" s="694"/>
      <c r="H87" s="1126" t="str">
        <f>IFERROR(VLOOKUP(U87,Cennik!$A$4:$B97, 2, FALSE()) * V87 + VLOOKUP(W87,Cennik!$A$4:$B97,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7" s="1126" t="e">
        <f>H87 + VLOOKUP("Stamina",Cennik!$A$4:$B97,2,FALSE()) * G87</f>
        <v>#VALUE!</v>
      </c>
      <c r="J87" s="1126" t="str">
        <f t="shared" si="35"/>
        <v>Brak Wartości</v>
      </c>
      <c r="K87" s="695"/>
      <c r="L87" s="695"/>
      <c r="M87" s="1127"/>
      <c r="N87" s="954" t="str">
        <f t="shared" ref="N87:O87" si="63">IFERROR((L87*$K87)/$G87, "Brak wartości")</f>
        <v>Brak wartości</v>
      </c>
      <c r="O87" s="955" t="str">
        <f t="shared" si="63"/>
        <v>Brak wartości</v>
      </c>
      <c r="P87" s="716" t="str">
        <f t="shared" ref="P87:Q87" si="64">IFERROR((L87*$K87)/$I87, "Brak wartości")</f>
        <v>Brak wartości</v>
      </c>
      <c r="Q87" s="955" t="str">
        <f t="shared" si="64"/>
        <v>Brak wartości</v>
      </c>
      <c r="R87" s="754" t="s">
        <v>40</v>
      </c>
      <c r="S87" s="754"/>
      <c r="T87" s="754"/>
      <c r="U87" s="754" t="s">
        <v>40</v>
      </c>
      <c r="V87" s="754"/>
      <c r="W87" s="754"/>
      <c r="X87" s="755" t="s">
        <v>40</v>
      </c>
      <c r="Y87" s="755"/>
      <c r="Z87" s="755"/>
      <c r="AA87" s="756" t="s">
        <v>40</v>
      </c>
      <c r="AB87" s="756"/>
      <c r="AC87" s="756"/>
      <c r="AD87" s="1136" t="s">
        <v>40</v>
      </c>
      <c r="AE87" s="1136"/>
      <c r="AF87" s="1136"/>
      <c r="AG87" s="750" t="s">
        <v>40</v>
      </c>
      <c r="AH87" s="750"/>
      <c r="AI87" s="750"/>
    </row>
    <row r="88" spans="1:35" ht="12.75">
      <c r="A88" s="707"/>
      <c r="B88" s="1126">
        <f t="shared" si="44"/>
        <v>0</v>
      </c>
      <c r="C88" s="707"/>
      <c r="D88" s="707"/>
      <c r="E88" s="715"/>
      <c r="F88" s="715"/>
      <c r="G88" s="694"/>
      <c r="H88" s="1126" t="str">
        <f>IFERROR(VLOOKUP(U88,Cennik!$A$4:$B97, 2, FALSE()) * V88 + VLOOKUP(W88,Cennik!$A$4:$B97,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8" s="1126" t="e">
        <f>H88 + VLOOKUP("Stamina",Cennik!$A$4:$B97,2,FALSE()) * G88</f>
        <v>#VALUE!</v>
      </c>
      <c r="J88" s="1126" t="str">
        <f t="shared" si="35"/>
        <v>Brak Wartości</v>
      </c>
      <c r="K88" s="695"/>
      <c r="L88" s="695"/>
      <c r="M88" s="1127"/>
      <c r="N88" s="954" t="str">
        <f t="shared" ref="N88:O88" si="65">IFERROR((L88*$K88)/$G88, "Brak wartości")</f>
        <v>Brak wartości</v>
      </c>
      <c r="O88" s="955" t="str">
        <f t="shared" si="65"/>
        <v>Brak wartości</v>
      </c>
      <c r="P88" s="716" t="str">
        <f t="shared" ref="P88:Q88" si="66">IFERROR((L88*$K88)/$I88, "Brak wartości")</f>
        <v>Brak wartości</v>
      </c>
      <c r="Q88" s="955" t="str">
        <f t="shared" si="66"/>
        <v>Brak wartości</v>
      </c>
      <c r="R88" s="754" t="s">
        <v>40</v>
      </c>
      <c r="S88" s="754"/>
      <c r="T88" s="754"/>
      <c r="U88" s="754" t="s">
        <v>40</v>
      </c>
      <c r="V88" s="754"/>
      <c r="W88" s="754"/>
      <c r="X88" s="755" t="s">
        <v>40</v>
      </c>
      <c r="Y88" s="755"/>
      <c r="Z88" s="755"/>
      <c r="AA88" s="756" t="s">
        <v>40</v>
      </c>
      <c r="AB88" s="756"/>
      <c r="AC88" s="756"/>
      <c r="AD88" s="1136" t="s">
        <v>40</v>
      </c>
      <c r="AE88" s="1136"/>
      <c r="AF88" s="1136"/>
      <c r="AG88" s="750" t="s">
        <v>40</v>
      </c>
      <c r="AH88" s="750"/>
      <c r="AI88" s="750"/>
    </row>
    <row r="89" spans="1:35" ht="12.75">
      <c r="A89" s="707"/>
      <c r="B89" s="1126">
        <f t="shared" si="44"/>
        <v>0</v>
      </c>
      <c r="C89" s="707"/>
      <c r="D89" s="707"/>
      <c r="E89" s="715"/>
      <c r="F89" s="715"/>
      <c r="G89" s="694"/>
      <c r="H89" s="1126" t="str">
        <f>IFERROR(VLOOKUP(U89,Cennik!$A$4:$B97, 2, FALSE()) * V89 + VLOOKUP(W89,Cennik!$A$4:$B97,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89" s="1126" t="e">
        <f>H89 + VLOOKUP("Stamina",Cennik!$A$4:$B97,2,FALSE()) * G89</f>
        <v>#VALUE!</v>
      </c>
      <c r="J89" s="1126" t="str">
        <f t="shared" si="35"/>
        <v>Brak Wartości</v>
      </c>
      <c r="K89" s="695"/>
      <c r="L89" s="695"/>
      <c r="M89" s="1127"/>
      <c r="N89" s="954" t="str">
        <f t="shared" ref="N89:O89" si="67">IFERROR((L89*$K89)/$G89, "Brak wartości")</f>
        <v>Brak wartości</v>
      </c>
      <c r="O89" s="955" t="str">
        <f t="shared" si="67"/>
        <v>Brak wartości</v>
      </c>
      <c r="P89" s="716" t="str">
        <f t="shared" ref="P89:Q89" si="68">IFERROR((L89*$K89)/$I89, "Brak wartości")</f>
        <v>Brak wartości</v>
      </c>
      <c r="Q89" s="955" t="str">
        <f t="shared" si="68"/>
        <v>Brak wartości</v>
      </c>
      <c r="R89" s="754" t="s">
        <v>40</v>
      </c>
      <c r="S89" s="754"/>
      <c r="T89" s="754"/>
      <c r="U89" s="754" t="s">
        <v>40</v>
      </c>
      <c r="V89" s="754"/>
      <c r="W89" s="754"/>
      <c r="X89" s="755" t="s">
        <v>40</v>
      </c>
      <c r="Y89" s="755"/>
      <c r="Z89" s="755"/>
      <c r="AA89" s="756" t="s">
        <v>40</v>
      </c>
      <c r="AB89" s="756"/>
      <c r="AC89" s="756"/>
      <c r="AD89" s="1136" t="s">
        <v>40</v>
      </c>
      <c r="AE89" s="1136"/>
      <c r="AF89" s="1136"/>
      <c r="AG89" s="750" t="s">
        <v>40</v>
      </c>
      <c r="AH89" s="750"/>
      <c r="AI89" s="750"/>
    </row>
    <row r="90" spans="1:35" ht="12.75">
      <c r="A90" s="707"/>
      <c r="B90" s="1126">
        <f t="shared" si="44"/>
        <v>0</v>
      </c>
      <c r="C90" s="707"/>
      <c r="D90" s="707"/>
      <c r="E90" s="715"/>
      <c r="F90" s="715"/>
      <c r="G90" s="694"/>
      <c r="H90" s="1126" t="str">
        <f>IFERROR(VLOOKUP(U90,Cennik!$A$4:$B97, 2, FALSE()) * V90 + VLOOKUP(W90,Cennik!$A$4:$B97,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0" s="1126" t="e">
        <f>H90 + VLOOKUP("Stamina",Cennik!$A$4:$B97,2,FALSE()) * G90</f>
        <v>#VALUE!</v>
      </c>
      <c r="J90" s="1126" t="str">
        <f t="shared" si="35"/>
        <v>Brak Wartości</v>
      </c>
      <c r="K90" s="695"/>
      <c r="L90" s="695"/>
      <c r="M90" s="1127"/>
      <c r="N90" s="954" t="str">
        <f t="shared" ref="N90:O90" si="69">IFERROR((L90*$K90)/$G90, "Brak wartości")</f>
        <v>Brak wartości</v>
      </c>
      <c r="O90" s="955" t="str">
        <f t="shared" si="69"/>
        <v>Brak wartości</v>
      </c>
      <c r="P90" s="716" t="str">
        <f t="shared" ref="P90:Q90" si="70">IFERROR((L90*$K90)/$I90, "Brak wartości")</f>
        <v>Brak wartości</v>
      </c>
      <c r="Q90" s="955" t="str">
        <f t="shared" si="70"/>
        <v>Brak wartości</v>
      </c>
      <c r="R90" s="754" t="s">
        <v>40</v>
      </c>
      <c r="S90" s="754"/>
      <c r="T90" s="754"/>
      <c r="U90" s="754" t="s">
        <v>40</v>
      </c>
      <c r="V90" s="754"/>
      <c r="W90" s="754"/>
      <c r="X90" s="755" t="s">
        <v>40</v>
      </c>
      <c r="Y90" s="755"/>
      <c r="Z90" s="755"/>
      <c r="AA90" s="756" t="s">
        <v>40</v>
      </c>
      <c r="AB90" s="756"/>
      <c r="AC90" s="756"/>
      <c r="AD90" s="1136" t="s">
        <v>40</v>
      </c>
      <c r="AE90" s="1136"/>
      <c r="AF90" s="1136"/>
      <c r="AG90" s="750" t="s">
        <v>40</v>
      </c>
      <c r="AH90" s="750"/>
      <c r="AI90" s="750"/>
    </row>
    <row r="91" spans="1:35" ht="12.75">
      <c r="A91" s="707"/>
      <c r="B91" s="1126">
        <f t="shared" si="44"/>
        <v>0</v>
      </c>
      <c r="C91" s="707"/>
      <c r="D91" s="707"/>
      <c r="E91" s="715"/>
      <c r="F91" s="715"/>
      <c r="G91" s="694"/>
      <c r="H91" s="1126" t="str">
        <f>IFERROR(VLOOKUP(U91,Cennik!$A$4:$B97, 2, FALSE()) * V91 + VLOOKUP(W91,Cennik!$A$4:$B97,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1" s="1126" t="e">
        <f>H91 + VLOOKUP("Stamina",Cennik!$A$4:$B97,2,FALSE()) * G91</f>
        <v>#VALUE!</v>
      </c>
      <c r="J91" s="1126" t="str">
        <f t="shared" si="35"/>
        <v>Brak Wartości</v>
      </c>
      <c r="K91" s="695"/>
      <c r="L91" s="695"/>
      <c r="M91" s="1127"/>
      <c r="N91" s="954" t="str">
        <f t="shared" ref="N91:O91" si="71">IFERROR((L91*$K91)/$G91, "Brak wartości")</f>
        <v>Brak wartości</v>
      </c>
      <c r="O91" s="955" t="str">
        <f t="shared" si="71"/>
        <v>Brak wartości</v>
      </c>
      <c r="P91" s="716" t="str">
        <f t="shared" ref="P91:Q91" si="72">IFERROR((L91*$K91)/$I91, "Brak wartości")</f>
        <v>Brak wartości</v>
      </c>
      <c r="Q91" s="955" t="str">
        <f t="shared" si="72"/>
        <v>Brak wartości</v>
      </c>
      <c r="R91" s="754" t="s">
        <v>40</v>
      </c>
      <c r="S91" s="754"/>
      <c r="T91" s="754"/>
      <c r="U91" s="754" t="s">
        <v>40</v>
      </c>
      <c r="V91" s="754"/>
      <c r="W91" s="754"/>
      <c r="X91" s="755" t="s">
        <v>40</v>
      </c>
      <c r="Y91" s="755"/>
      <c r="Z91" s="755"/>
      <c r="AA91" s="756" t="s">
        <v>40</v>
      </c>
      <c r="AB91" s="756"/>
      <c r="AC91" s="756"/>
      <c r="AD91" s="1136" t="s">
        <v>40</v>
      </c>
      <c r="AE91" s="1136"/>
      <c r="AF91" s="1136"/>
      <c r="AG91" s="750" t="s">
        <v>40</v>
      </c>
      <c r="AH91" s="750"/>
      <c r="AI91" s="750"/>
    </row>
    <row r="92" spans="1:35" ht="12.75">
      <c r="A92" s="707"/>
      <c r="B92" s="1126">
        <f t="shared" si="44"/>
        <v>0</v>
      </c>
      <c r="C92" s="707"/>
      <c r="D92" s="707"/>
      <c r="E92" s="715"/>
      <c r="F92" s="715"/>
      <c r="G92" s="694"/>
      <c r="H92" s="1126" t="str">
        <f>IFERROR(VLOOKUP(U92,Cennik!$A$4:$B97, 2, FALSE()) * V92 + VLOOKUP(W92,Cennik!$A$4:$B97,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2" s="1126" t="e">
        <f>H92 + VLOOKUP("Stamina",Cennik!$A$4:$B97,2,FALSE()) * G92</f>
        <v>#VALUE!</v>
      </c>
      <c r="J92" s="1126" t="str">
        <f t="shared" si="35"/>
        <v>Brak Wartości</v>
      </c>
      <c r="K92" s="695"/>
      <c r="L92" s="695"/>
      <c r="M92" s="1127"/>
      <c r="N92" s="954" t="str">
        <f t="shared" ref="N92:O92" si="73">IFERROR((L92*$K92)/$G92, "Brak wartości")</f>
        <v>Brak wartości</v>
      </c>
      <c r="O92" s="955" t="str">
        <f t="shared" si="73"/>
        <v>Brak wartości</v>
      </c>
      <c r="P92" s="716" t="str">
        <f t="shared" ref="P92:Q92" si="74">IFERROR((L92*$K92)/$I92, "Brak wartości")</f>
        <v>Brak wartości</v>
      </c>
      <c r="Q92" s="955" t="str">
        <f t="shared" si="74"/>
        <v>Brak wartości</v>
      </c>
      <c r="R92" s="754" t="s">
        <v>40</v>
      </c>
      <c r="S92" s="754"/>
      <c r="T92" s="754"/>
      <c r="U92" s="754" t="s">
        <v>40</v>
      </c>
      <c r="V92" s="754"/>
      <c r="W92" s="754"/>
      <c r="X92" s="755" t="s">
        <v>40</v>
      </c>
      <c r="Y92" s="755"/>
      <c r="Z92" s="755"/>
      <c r="AA92" s="756" t="s">
        <v>40</v>
      </c>
      <c r="AB92" s="756"/>
      <c r="AC92" s="756"/>
      <c r="AD92" s="1136" t="s">
        <v>40</v>
      </c>
      <c r="AE92" s="1136"/>
      <c r="AF92" s="1136"/>
      <c r="AG92" s="750" t="s">
        <v>40</v>
      </c>
      <c r="AH92" s="750"/>
      <c r="AI92" s="750"/>
    </row>
    <row r="93" spans="1:35" ht="12.75">
      <c r="A93" s="707"/>
      <c r="B93" s="1126">
        <f t="shared" si="44"/>
        <v>0</v>
      </c>
      <c r="C93" s="707"/>
      <c r="D93" s="707"/>
      <c r="E93" s="715"/>
      <c r="F93" s="715"/>
      <c r="G93" s="694"/>
      <c r="H93" s="1126" t="str">
        <f>IFERROR(VLOOKUP(U93,Cennik!$A$4:$B97, 2, FALSE()) * V93 + VLOOKUP(W93,Cennik!$A$4:$B97,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3" s="1126" t="e">
        <f>H93 + VLOOKUP("Stamina",Cennik!$A$4:$B97,2,FALSE()) * G93</f>
        <v>#VALUE!</v>
      </c>
      <c r="J93" s="1126" t="str">
        <f t="shared" si="35"/>
        <v>Brak Wartości</v>
      </c>
      <c r="K93" s="695"/>
      <c r="L93" s="695"/>
      <c r="M93" s="1127"/>
      <c r="N93" s="954" t="str">
        <f t="shared" ref="N93:O93" si="75">IFERROR((L93*$K93)/$G93, "Brak wartości")</f>
        <v>Brak wartości</v>
      </c>
      <c r="O93" s="955" t="str">
        <f t="shared" si="75"/>
        <v>Brak wartości</v>
      </c>
      <c r="P93" s="716" t="str">
        <f t="shared" ref="P93:Q93" si="76">IFERROR((L93*$K93)/$I93, "Brak wartości")</f>
        <v>Brak wartości</v>
      </c>
      <c r="Q93" s="955" t="str">
        <f t="shared" si="76"/>
        <v>Brak wartości</v>
      </c>
      <c r="R93" s="754" t="s">
        <v>40</v>
      </c>
      <c r="S93" s="754"/>
      <c r="T93" s="754"/>
      <c r="U93" s="754" t="s">
        <v>40</v>
      </c>
      <c r="V93" s="754"/>
      <c r="W93" s="754"/>
      <c r="X93" s="755" t="s">
        <v>40</v>
      </c>
      <c r="Y93" s="755"/>
      <c r="Z93" s="755"/>
      <c r="AA93" s="756" t="s">
        <v>40</v>
      </c>
      <c r="AB93" s="756"/>
      <c r="AC93" s="756"/>
      <c r="AD93" s="1136" t="s">
        <v>40</v>
      </c>
      <c r="AE93" s="1136"/>
      <c r="AF93" s="1136"/>
      <c r="AG93" s="750" t="s">
        <v>40</v>
      </c>
      <c r="AH93" s="750"/>
      <c r="AI93" s="750"/>
    </row>
    <row r="94" spans="1:35" ht="12.75">
      <c r="A94" s="707"/>
      <c r="B94" s="1126">
        <f t="shared" si="44"/>
        <v>0</v>
      </c>
      <c r="C94" s="707"/>
      <c r="D94" s="707"/>
      <c r="E94" s="715"/>
      <c r="F94" s="715"/>
      <c r="G94" s="694"/>
      <c r="H94" s="1126" t="str">
        <f>IFERROR(VLOOKUP(U94,Cennik!$A$4:$B97, 2, FALSE()) * V94 + VLOOKUP(W94,Cennik!$A$4:$B97,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4" s="1126" t="e">
        <f>H94 + VLOOKUP("Stamina",Cennik!$A$4:$B97,2,FALSE()) * G94</f>
        <v>#VALUE!</v>
      </c>
      <c r="J94" s="1126" t="str">
        <f t="shared" si="35"/>
        <v>Brak Wartości</v>
      </c>
      <c r="K94" s="695"/>
      <c r="L94" s="695"/>
      <c r="M94" s="1127"/>
      <c r="N94" s="954" t="str">
        <f t="shared" ref="N94:O94" si="77">IFERROR((L94*$K94)/$G94, "Brak wartości")</f>
        <v>Brak wartości</v>
      </c>
      <c r="O94" s="955" t="str">
        <f t="shared" si="77"/>
        <v>Brak wartości</v>
      </c>
      <c r="P94" s="716" t="str">
        <f t="shared" ref="P94:Q94" si="78">IFERROR((L94*$K94)/$I94, "Brak wartości")</f>
        <v>Brak wartości</v>
      </c>
      <c r="Q94" s="955" t="str">
        <f t="shared" si="78"/>
        <v>Brak wartości</v>
      </c>
      <c r="R94" s="754" t="s">
        <v>40</v>
      </c>
      <c r="S94" s="754"/>
      <c r="T94" s="754"/>
      <c r="U94" s="754" t="s">
        <v>40</v>
      </c>
      <c r="V94" s="754"/>
      <c r="W94" s="754"/>
      <c r="X94" s="755" t="s">
        <v>40</v>
      </c>
      <c r="Y94" s="755"/>
      <c r="Z94" s="755"/>
      <c r="AA94" s="756" t="s">
        <v>40</v>
      </c>
      <c r="AB94" s="756"/>
      <c r="AC94" s="756"/>
      <c r="AD94" s="1136" t="s">
        <v>40</v>
      </c>
      <c r="AE94" s="1136"/>
      <c r="AF94" s="1136"/>
      <c r="AG94" s="750" t="s">
        <v>40</v>
      </c>
      <c r="AH94" s="750"/>
      <c r="AI94" s="750"/>
    </row>
    <row r="95" spans="1:35" ht="12.75">
      <c r="A95" s="707"/>
      <c r="B95" s="1126">
        <f t="shared" si="44"/>
        <v>0</v>
      </c>
      <c r="C95" s="707"/>
      <c r="D95" s="707"/>
      <c r="E95" s="715"/>
      <c r="F95" s="715"/>
      <c r="G95" s="694"/>
      <c r="H95" s="1126" t="str">
        <f>IFERROR(VLOOKUP(U95,Cennik!$A$4:$B97, 2, FALSE()) * V95 + VLOOKUP(W95,Cennik!$A$4:$B97,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5" s="1126" t="e">
        <f>H95 + VLOOKUP("Stamina",Cennik!$A$4:$B97,2,FALSE()) * G95</f>
        <v>#VALUE!</v>
      </c>
      <c r="J95" s="1126" t="str">
        <f t="shared" si="35"/>
        <v>Brak Wartości</v>
      </c>
      <c r="K95" s="695"/>
      <c r="L95" s="695"/>
      <c r="M95" s="1127"/>
      <c r="N95" s="954" t="str">
        <f t="shared" ref="N95:O95" si="79">IFERROR((L95*$K95)/$G95, "Brak wartości")</f>
        <v>Brak wartości</v>
      </c>
      <c r="O95" s="955" t="str">
        <f t="shared" si="79"/>
        <v>Brak wartości</v>
      </c>
      <c r="P95" s="716" t="str">
        <f t="shared" ref="P95:Q95" si="80">IFERROR((L95*$K95)/$I95, "Brak wartości")</f>
        <v>Brak wartości</v>
      </c>
      <c r="Q95" s="955" t="str">
        <f t="shared" si="80"/>
        <v>Brak wartości</v>
      </c>
      <c r="R95" s="754" t="s">
        <v>40</v>
      </c>
      <c r="S95" s="754"/>
      <c r="T95" s="754"/>
      <c r="U95" s="754" t="s">
        <v>40</v>
      </c>
      <c r="V95" s="754"/>
      <c r="W95" s="754"/>
      <c r="X95" s="755" t="s">
        <v>40</v>
      </c>
      <c r="Y95" s="755"/>
      <c r="Z95" s="755"/>
      <c r="AA95" s="756" t="s">
        <v>40</v>
      </c>
      <c r="AB95" s="756"/>
      <c r="AC95" s="756"/>
      <c r="AD95" s="1136" t="s">
        <v>40</v>
      </c>
      <c r="AE95" s="1136"/>
      <c r="AF95" s="1136"/>
      <c r="AG95" s="750" t="s">
        <v>40</v>
      </c>
      <c r="AH95" s="750"/>
      <c r="AI95" s="750"/>
    </row>
    <row r="96" spans="1:35" ht="12.75">
      <c r="A96" s="707"/>
      <c r="B96" s="1126">
        <f t="shared" si="44"/>
        <v>0</v>
      </c>
      <c r="C96" s="707"/>
      <c r="D96" s="707"/>
      <c r="E96" s="715"/>
      <c r="F96" s="715"/>
      <c r="G96" s="694"/>
      <c r="H96" s="1126" t="str">
        <f>IFERROR(VLOOKUP(U96,Cennik!$A$4:$B97, 2, FALSE()) * V96 + VLOOKUP(W96,Cennik!$A$4:$B97,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6" s="1126" t="e">
        <f>H96 + VLOOKUP("Stamina",Cennik!$A$4:$B97,2,FALSE()) * G96</f>
        <v>#VALUE!</v>
      </c>
      <c r="J96" s="1126" t="str">
        <f t="shared" si="35"/>
        <v>Brak Wartości</v>
      </c>
      <c r="K96" s="695"/>
      <c r="L96" s="695"/>
      <c r="M96" s="1127"/>
      <c r="N96" s="954" t="str">
        <f t="shared" ref="N96:O96" si="81">IFERROR((L96*$K96)/$G96, "Brak wartości")</f>
        <v>Brak wartości</v>
      </c>
      <c r="O96" s="955" t="str">
        <f t="shared" si="81"/>
        <v>Brak wartości</v>
      </c>
      <c r="P96" s="716" t="str">
        <f t="shared" ref="P96:Q96" si="82">IFERROR((L96*$K96)/$I96, "Brak wartości")</f>
        <v>Brak wartości</v>
      </c>
      <c r="Q96" s="955" t="str">
        <f t="shared" si="82"/>
        <v>Brak wartości</v>
      </c>
      <c r="R96" s="754" t="s">
        <v>40</v>
      </c>
      <c r="S96" s="754"/>
      <c r="T96" s="754"/>
      <c r="U96" s="754" t="s">
        <v>40</v>
      </c>
      <c r="V96" s="754"/>
      <c r="W96" s="754"/>
      <c r="X96" s="755" t="s">
        <v>40</v>
      </c>
      <c r="Y96" s="755"/>
      <c r="Z96" s="755"/>
      <c r="AA96" s="756" t="s">
        <v>40</v>
      </c>
      <c r="AB96" s="756"/>
      <c r="AC96" s="756"/>
      <c r="AD96" s="1136" t="s">
        <v>40</v>
      </c>
      <c r="AE96" s="1136"/>
      <c r="AF96" s="1136"/>
      <c r="AG96" s="750" t="s">
        <v>40</v>
      </c>
      <c r="AH96" s="750"/>
      <c r="AI96" s="750"/>
    </row>
    <row r="97" spans="1:35" ht="12.75">
      <c r="A97" s="707"/>
      <c r="B97" s="1126">
        <f t="shared" si="44"/>
        <v>0</v>
      </c>
      <c r="C97" s="707"/>
      <c r="D97" s="707"/>
      <c r="E97" s="715"/>
      <c r="F97" s="715"/>
      <c r="G97" s="694"/>
      <c r="H97" s="1126" t="str">
        <f>IFERROR(VLOOKUP(U97,Cennik!$A$4:$B97, 2, FALSE()) * V97 + VLOOKUP(W97,Cennik!$A$4:$B97,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 + VLOOKUP(#REF!,Cennik!$A$4:$B97, 2, FALSE()) *#REF!,"Brak wartości")</f>
        <v>Brak wartości</v>
      </c>
      <c r="I97" s="1126" t="e">
        <f>H97 + VLOOKUP("Stamina",Cennik!$A$4:$B97,2,FALSE()) * G97</f>
        <v>#VALUE!</v>
      </c>
      <c r="J97" s="1126" t="str">
        <f t="shared" si="35"/>
        <v>Brak Wartości</v>
      </c>
      <c r="K97" s="695"/>
      <c r="L97" s="695"/>
      <c r="M97" s="1127"/>
      <c r="N97" s="954" t="str">
        <f t="shared" ref="N97:O97" si="83">IFERROR((L97*$K97)/$G97, "Brak wartości")</f>
        <v>Brak wartości</v>
      </c>
      <c r="O97" s="955" t="str">
        <f t="shared" si="83"/>
        <v>Brak wartości</v>
      </c>
      <c r="P97" s="716" t="str">
        <f t="shared" ref="P97:Q97" si="84">IFERROR((L97*$K97)/$I97, "Brak wartości")</f>
        <v>Brak wartości</v>
      </c>
      <c r="Q97" s="955" t="str">
        <f t="shared" si="84"/>
        <v>Brak wartości</v>
      </c>
      <c r="R97" s="754" t="s">
        <v>40</v>
      </c>
      <c r="S97" s="754"/>
      <c r="T97" s="754"/>
      <c r="U97" s="754" t="s">
        <v>40</v>
      </c>
      <c r="V97" s="754"/>
      <c r="W97" s="754"/>
      <c r="X97" s="755" t="s">
        <v>40</v>
      </c>
      <c r="Y97" s="755"/>
      <c r="Z97" s="755"/>
      <c r="AA97" s="756" t="s">
        <v>40</v>
      </c>
      <c r="AB97" s="756"/>
      <c r="AC97" s="756"/>
      <c r="AD97" s="1136" t="s">
        <v>40</v>
      </c>
      <c r="AE97" s="1136"/>
      <c r="AF97" s="1136"/>
      <c r="AG97" s="750" t="s">
        <v>40</v>
      </c>
      <c r="AH97" s="750"/>
      <c r="AI97" s="750"/>
    </row>
  </sheetData>
  <mergeCells count="95">
    <mergeCell ref="A71:A74"/>
    <mergeCell ref="A75:A78"/>
    <mergeCell ref="C71:C74"/>
    <mergeCell ref="D71:D74"/>
    <mergeCell ref="E71:E74"/>
    <mergeCell ref="C75:C78"/>
    <mergeCell ref="D75:D78"/>
    <mergeCell ref="E75:E78"/>
    <mergeCell ref="A51:A54"/>
    <mergeCell ref="A55:A58"/>
    <mergeCell ref="A59:A62"/>
    <mergeCell ref="A63:A66"/>
    <mergeCell ref="A67:A70"/>
    <mergeCell ref="E15:E18"/>
    <mergeCell ref="C1:C2"/>
    <mergeCell ref="C3:C6"/>
    <mergeCell ref="A7:A10"/>
    <mergeCell ref="C7:C10"/>
    <mergeCell ref="A11:A14"/>
    <mergeCell ref="C11:C14"/>
    <mergeCell ref="C15:C18"/>
    <mergeCell ref="E3:E6"/>
    <mergeCell ref="D7:D10"/>
    <mergeCell ref="E7:E10"/>
    <mergeCell ref="D11:D14"/>
    <mergeCell ref="E11:E14"/>
    <mergeCell ref="A3:A6"/>
    <mergeCell ref="A15:A18"/>
    <mergeCell ref="D15:D18"/>
    <mergeCell ref="C63:C66"/>
    <mergeCell ref="D63:D66"/>
    <mergeCell ref="E63:E66"/>
    <mergeCell ref="C67:C70"/>
    <mergeCell ref="D67:D70"/>
    <mergeCell ref="E67:E70"/>
    <mergeCell ref="C55:C58"/>
    <mergeCell ref="D55:D58"/>
    <mergeCell ref="E55:E58"/>
    <mergeCell ref="D59:D62"/>
    <mergeCell ref="E59:E62"/>
    <mergeCell ref="C59:C62"/>
    <mergeCell ref="E47:E50"/>
    <mergeCell ref="C51:C54"/>
    <mergeCell ref="D51:D54"/>
    <mergeCell ref="E51:E54"/>
    <mergeCell ref="C39:C42"/>
    <mergeCell ref="C43:C46"/>
    <mergeCell ref="D39:D42"/>
    <mergeCell ref="E39:E42"/>
    <mergeCell ref="D43:D46"/>
    <mergeCell ref="E43:E46"/>
    <mergeCell ref="A39:A42"/>
    <mergeCell ref="A43:A46"/>
    <mergeCell ref="A47:A50"/>
    <mergeCell ref="C47:C50"/>
    <mergeCell ref="D47:D50"/>
    <mergeCell ref="E19:E22"/>
    <mergeCell ref="E23:E26"/>
    <mergeCell ref="A31:A34"/>
    <mergeCell ref="A35:A38"/>
    <mergeCell ref="C35:C38"/>
    <mergeCell ref="D35:D38"/>
    <mergeCell ref="E35:E38"/>
    <mergeCell ref="A27:A30"/>
    <mergeCell ref="C27:C30"/>
    <mergeCell ref="D27:D30"/>
    <mergeCell ref="E27:E30"/>
    <mergeCell ref="C31:C34"/>
    <mergeCell ref="D31:D34"/>
    <mergeCell ref="E31:E34"/>
    <mergeCell ref="A19:A22"/>
    <mergeCell ref="A23:A26"/>
    <mergeCell ref="D19:D22"/>
    <mergeCell ref="D23:D26"/>
    <mergeCell ref="C19:C22"/>
    <mergeCell ref="C23:C26"/>
    <mergeCell ref="D3:D6"/>
    <mergeCell ref="P1:Q1"/>
    <mergeCell ref="R1:T1"/>
    <mergeCell ref="A1:A2"/>
    <mergeCell ref="B1:B2"/>
    <mergeCell ref="D1:D2"/>
    <mergeCell ref="E1:E2"/>
    <mergeCell ref="F1:F2"/>
    <mergeCell ref="G1:G2"/>
    <mergeCell ref="H1:H2"/>
    <mergeCell ref="I1:I2"/>
    <mergeCell ref="J1:J2"/>
    <mergeCell ref="K1:M1"/>
    <mergeCell ref="N1:O1"/>
    <mergeCell ref="U1:W1"/>
    <mergeCell ref="X1:Z1"/>
    <mergeCell ref="AA1:AC1"/>
    <mergeCell ref="AD1:AF1"/>
    <mergeCell ref="AG1:AI1"/>
  </mergeCells>
  <conditionalFormatting sqref="N3:N9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O3:O97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P3:P97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Q3:Q97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A00-000000000000}">
          <x14:formula1>
            <xm:f>Cennik!$A$4:$A97</xm:f>
          </x14:formula1>
          <xm:sqref>R3:R97 AG3:AG97 AD3:AD97 AA3:AA97 X3:X97 U3:U97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34A853"/>
    <outlinePr summaryBelow="0" summaryRight="0"/>
  </sheetPr>
  <dimension ref="A1:AI9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/>
  <cols>
    <col min="1" max="1" width="24.85546875" customWidth="1"/>
    <col min="2" max="2" width="6.42578125" hidden="1" customWidth="1"/>
    <col min="3" max="3" width="94.5703125" customWidth="1"/>
    <col min="4" max="4" width="13.42578125" customWidth="1"/>
    <col min="5" max="5" width="6.42578125" hidden="1" customWidth="1"/>
    <col min="6" max="6" width="5" hidden="1" customWidth="1"/>
    <col min="7" max="7" width="7.5703125" hidden="1" customWidth="1"/>
    <col min="8" max="9" width="6.42578125" hidden="1" customWidth="1"/>
    <col min="10" max="10" width="12" hidden="1" customWidth="1"/>
    <col min="11" max="11" width="5.85546875" hidden="1" customWidth="1"/>
    <col min="12" max="12" width="3.28515625" hidden="1" customWidth="1"/>
    <col min="13" max="13" width="7.140625" hidden="1" customWidth="1"/>
    <col min="14" max="17" width="11.42578125" hidden="1" customWidth="1"/>
    <col min="18" max="18" width="22.42578125" customWidth="1"/>
    <col min="19" max="19" width="9.140625" customWidth="1"/>
    <col min="20" max="20" width="6.5703125" customWidth="1"/>
    <col min="21" max="21" width="22.7109375" customWidth="1"/>
    <col min="22" max="22" width="9.140625" customWidth="1"/>
    <col min="23" max="23" width="11.5703125" customWidth="1"/>
    <col min="24" max="24" width="26.42578125" customWidth="1"/>
    <col min="25" max="25" width="9.140625" customWidth="1"/>
    <col min="26" max="26" width="6.5703125" customWidth="1"/>
    <col min="27" max="27" width="23.85546875" customWidth="1"/>
    <col min="28" max="28" width="9.140625" customWidth="1"/>
    <col min="29" max="29" width="6.5703125" customWidth="1"/>
    <col min="30" max="30" width="13.85546875" customWidth="1"/>
    <col min="31" max="31" width="9.140625" customWidth="1"/>
    <col min="32" max="32" width="6.5703125" customWidth="1"/>
    <col min="33" max="33" width="13.85546875" customWidth="1"/>
    <col min="34" max="34" width="9.140625" customWidth="1"/>
    <col min="35" max="35" width="6.5703125" customWidth="1"/>
  </cols>
  <sheetData>
    <row r="1" spans="1:35" ht="12.75">
      <c r="A1" s="1509" t="s">
        <v>13880</v>
      </c>
      <c r="B1" s="1510" t="s">
        <v>13813</v>
      </c>
      <c r="C1" s="1511" t="s">
        <v>1</v>
      </c>
      <c r="D1" s="1511" t="s">
        <v>12637</v>
      </c>
      <c r="E1" s="1512" t="s">
        <v>12</v>
      </c>
      <c r="F1" s="1513" t="s">
        <v>12519</v>
      </c>
      <c r="G1" s="1514" t="s">
        <v>13518</v>
      </c>
      <c r="H1" s="1510" t="s">
        <v>13520</v>
      </c>
      <c r="I1" s="1510" t="s">
        <v>13521</v>
      </c>
      <c r="J1" s="1510" t="s">
        <v>13522</v>
      </c>
      <c r="K1" s="1515" t="s">
        <v>13609</v>
      </c>
      <c r="L1" s="1481"/>
      <c r="M1" s="1482"/>
      <c r="N1" s="1516" t="s">
        <v>13524</v>
      </c>
      <c r="O1" s="1482"/>
      <c r="P1" s="1508" t="s">
        <v>13525</v>
      </c>
      <c r="Q1" s="1466"/>
      <c r="R1" s="1503" t="s">
        <v>13838</v>
      </c>
      <c r="S1" s="1386"/>
      <c r="T1" s="1387"/>
      <c r="U1" s="1503" t="s">
        <v>13839</v>
      </c>
      <c r="V1" s="1386"/>
      <c r="W1" s="1387"/>
      <c r="X1" s="1504" t="s">
        <v>13840</v>
      </c>
      <c r="Y1" s="1386"/>
      <c r="Z1" s="1387"/>
      <c r="AA1" s="1505" t="s">
        <v>13841</v>
      </c>
      <c r="AB1" s="1386"/>
      <c r="AC1" s="1387"/>
      <c r="AD1" s="1506" t="s">
        <v>13842</v>
      </c>
      <c r="AE1" s="1386"/>
      <c r="AF1" s="1387"/>
      <c r="AG1" s="1507" t="s">
        <v>13843</v>
      </c>
      <c r="AH1" s="1386"/>
      <c r="AI1" s="1387"/>
    </row>
    <row r="2" spans="1:35" ht="21.75" customHeight="1">
      <c r="A2" s="1458"/>
      <c r="B2" s="1460"/>
      <c r="C2" s="1460"/>
      <c r="D2" s="1460"/>
      <c r="E2" s="1460"/>
      <c r="F2" s="1460"/>
      <c r="G2" s="1460"/>
      <c r="H2" s="1460"/>
      <c r="I2" s="1460"/>
      <c r="J2" s="1460"/>
      <c r="K2" s="1115"/>
      <c r="L2" s="1115"/>
      <c r="M2" s="1116"/>
      <c r="N2" s="1117"/>
      <c r="O2" s="1118"/>
      <c r="P2" s="1119"/>
      <c r="Q2" s="1119"/>
      <c r="R2" s="1120" t="s">
        <v>0</v>
      </c>
      <c r="S2" s="1120" t="s">
        <v>13844</v>
      </c>
      <c r="T2" s="1120" t="s">
        <v>12538</v>
      </c>
      <c r="U2" s="1120" t="s">
        <v>0</v>
      </c>
      <c r="V2" s="1120" t="s">
        <v>13844</v>
      </c>
      <c r="W2" s="1120" t="s">
        <v>12538</v>
      </c>
      <c r="X2" s="1121" t="s">
        <v>0</v>
      </c>
      <c r="Y2" s="1121" t="s">
        <v>13844</v>
      </c>
      <c r="Z2" s="1121" t="s">
        <v>12538</v>
      </c>
      <c r="AA2" s="1122" t="s">
        <v>0</v>
      </c>
      <c r="AB2" s="1122" t="s">
        <v>13844</v>
      </c>
      <c r="AC2" s="1122" t="s">
        <v>12538</v>
      </c>
      <c r="AD2" s="1123" t="s">
        <v>0</v>
      </c>
      <c r="AE2" s="1123" t="s">
        <v>13844</v>
      </c>
      <c r="AF2" s="1123" t="s">
        <v>12538</v>
      </c>
      <c r="AG2" s="1124" t="s">
        <v>0</v>
      </c>
      <c r="AH2" s="1124" t="s">
        <v>13844</v>
      </c>
      <c r="AI2" s="1124" t="s">
        <v>12538</v>
      </c>
    </row>
    <row r="3" spans="1:35" ht="12.75">
      <c r="A3" s="1414" t="s">
        <v>523</v>
      </c>
      <c r="B3" s="1067"/>
      <c r="C3" s="1414"/>
      <c r="D3" s="1414" t="s">
        <v>4378</v>
      </c>
      <c r="E3" s="1517"/>
      <c r="F3" s="1125"/>
      <c r="G3" s="694">
        <v>25</v>
      </c>
      <c r="H3" s="1126" t="str">
        <f>IFERROR(VLOOKUP(U3,Cennik!$A$4:$B93, 2, FALSE()) * V3 + VLOOKUP(W3,Cennik!$A$4:$B93,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3" s="1126" t="e">
        <f>H3 + VLOOKUP("Stamina",Cennik!$A$4:$B93,2,FALSE()) * G3</f>
        <v>#VALUE!</v>
      </c>
      <c r="J3" s="1126" t="str">
        <f>IFERROR(I3 * (INT(100 / (K3 * M3)) + 1), "Brak Wartości")</f>
        <v>Brak Wartości</v>
      </c>
      <c r="K3" s="695"/>
      <c r="L3" s="695"/>
      <c r="M3" s="1127"/>
      <c r="N3" s="954">
        <f t="shared" ref="N3:O3" si="0">IFERROR((L3*$K3)/$G3, "Brak wartości")</f>
        <v>0</v>
      </c>
      <c r="O3" s="955">
        <f t="shared" si="0"/>
        <v>0</v>
      </c>
      <c r="P3" s="716" t="str">
        <f t="shared" ref="P3:Q3" si="1">IFERROR((L3*$K3)/$I3, "Brak wartości")</f>
        <v>Brak wartości</v>
      </c>
      <c r="Q3" s="955" t="str">
        <f t="shared" si="1"/>
        <v>Brak wartości</v>
      </c>
      <c r="R3" s="184" t="s">
        <v>523</v>
      </c>
      <c r="S3" s="184">
        <v>100</v>
      </c>
      <c r="T3" s="184">
        <v>0</v>
      </c>
      <c r="U3" s="184" t="s">
        <v>523</v>
      </c>
      <c r="V3" s="184">
        <v>35</v>
      </c>
      <c r="W3" s="184">
        <v>4</v>
      </c>
      <c r="X3" s="677" t="s">
        <v>523</v>
      </c>
      <c r="Y3" s="677">
        <v>33</v>
      </c>
      <c r="Z3" s="677">
        <v>4</v>
      </c>
      <c r="AA3" s="675" t="s">
        <v>523</v>
      </c>
      <c r="AB3" s="675">
        <v>33</v>
      </c>
      <c r="AC3" s="675">
        <v>4</v>
      </c>
      <c r="AD3" s="342" t="s">
        <v>40</v>
      </c>
      <c r="AE3" s="342"/>
      <c r="AF3" s="342"/>
      <c r="AG3" s="681" t="s">
        <v>40</v>
      </c>
      <c r="AH3" s="681"/>
      <c r="AI3" s="681"/>
    </row>
    <row r="4" spans="1:35" ht="12.75">
      <c r="A4" s="1403"/>
      <c r="B4" s="1067"/>
      <c r="C4" s="1403"/>
      <c r="D4" s="1403"/>
      <c r="E4" s="1518"/>
      <c r="F4" s="1125"/>
      <c r="G4" s="694"/>
      <c r="H4" s="1126"/>
      <c r="I4" s="1126"/>
      <c r="J4" s="1126"/>
      <c r="K4" s="695"/>
      <c r="L4" s="695"/>
      <c r="M4" s="1127"/>
      <c r="N4" s="954"/>
      <c r="O4" s="955"/>
      <c r="P4" s="716"/>
      <c r="Q4" s="955"/>
      <c r="R4" s="184" t="s">
        <v>40</v>
      </c>
      <c r="S4" s="184"/>
      <c r="T4" s="184"/>
      <c r="U4" s="184" t="s">
        <v>523</v>
      </c>
      <c r="V4" s="184">
        <v>35</v>
      </c>
      <c r="W4" s="184">
        <v>5</v>
      </c>
      <c r="X4" s="677" t="s">
        <v>523</v>
      </c>
      <c r="Y4" s="677">
        <v>33</v>
      </c>
      <c r="Z4" s="677">
        <v>5</v>
      </c>
      <c r="AA4" s="675" t="s">
        <v>523</v>
      </c>
      <c r="AB4" s="675">
        <v>33</v>
      </c>
      <c r="AC4" s="675">
        <v>5</v>
      </c>
      <c r="AD4" s="342" t="s">
        <v>40</v>
      </c>
      <c r="AE4" s="342"/>
      <c r="AF4" s="342"/>
      <c r="AG4" s="681" t="s">
        <v>40</v>
      </c>
      <c r="AH4" s="681"/>
      <c r="AI4" s="681"/>
    </row>
    <row r="5" spans="1:35" ht="12.75">
      <c r="A5" s="1403"/>
      <c r="B5" s="1067"/>
      <c r="C5" s="1403"/>
      <c r="D5" s="1403"/>
      <c r="E5" s="1518"/>
      <c r="F5" s="1125"/>
      <c r="G5" s="694"/>
      <c r="H5" s="1126"/>
      <c r="I5" s="1126"/>
      <c r="J5" s="1126"/>
      <c r="K5" s="695"/>
      <c r="L5" s="695"/>
      <c r="M5" s="1127"/>
      <c r="N5" s="954"/>
      <c r="O5" s="955"/>
      <c r="P5" s="716"/>
      <c r="Q5" s="955"/>
      <c r="R5" s="184" t="s">
        <v>40</v>
      </c>
      <c r="S5" s="184"/>
      <c r="T5" s="184"/>
      <c r="U5" s="184" t="s">
        <v>523</v>
      </c>
      <c r="V5" s="184">
        <v>30</v>
      </c>
      <c r="W5" s="184">
        <v>6</v>
      </c>
      <c r="X5" s="677" t="s">
        <v>523</v>
      </c>
      <c r="Y5" s="677">
        <v>33</v>
      </c>
      <c r="Z5" s="677">
        <v>6</v>
      </c>
      <c r="AA5" s="675" t="s">
        <v>523</v>
      </c>
      <c r="AB5" s="675">
        <v>33</v>
      </c>
      <c r="AC5" s="675">
        <v>6</v>
      </c>
      <c r="AD5" s="342" t="s">
        <v>40</v>
      </c>
      <c r="AE5" s="342"/>
      <c r="AF5" s="342"/>
      <c r="AG5" s="681" t="s">
        <v>40</v>
      </c>
      <c r="AH5" s="681"/>
      <c r="AI5" s="681"/>
    </row>
    <row r="6" spans="1:35" ht="12.75">
      <c r="A6" s="1377"/>
      <c r="B6" s="1067"/>
      <c r="C6" s="1377"/>
      <c r="D6" s="1377"/>
      <c r="E6" s="1466"/>
      <c r="F6" s="1125"/>
      <c r="G6" s="694"/>
      <c r="H6" s="1126"/>
      <c r="I6" s="1126"/>
      <c r="J6" s="1126"/>
      <c r="K6" s="695"/>
      <c r="L6" s="695"/>
      <c r="M6" s="1127"/>
      <c r="N6" s="954"/>
      <c r="O6" s="955"/>
      <c r="P6" s="716"/>
      <c r="Q6" s="955"/>
      <c r="R6" s="184" t="s">
        <v>40</v>
      </c>
      <c r="S6" s="184"/>
      <c r="T6" s="184"/>
      <c r="U6" s="184" t="s">
        <v>40</v>
      </c>
      <c r="V6" s="184"/>
      <c r="W6" s="184"/>
      <c r="X6" s="1130" t="s">
        <v>40</v>
      </c>
      <c r="Y6" s="677"/>
      <c r="Z6" s="677"/>
      <c r="AA6" s="1131" t="s">
        <v>40</v>
      </c>
      <c r="AB6" s="675"/>
      <c r="AC6" s="675"/>
      <c r="AD6" s="342" t="s">
        <v>40</v>
      </c>
      <c r="AE6" s="342"/>
      <c r="AF6" s="342"/>
      <c r="AG6" s="681" t="s">
        <v>40</v>
      </c>
      <c r="AH6" s="681"/>
      <c r="AI6" s="681"/>
    </row>
    <row r="7" spans="1:35" ht="12.75">
      <c r="A7" s="1414" t="s">
        <v>528</v>
      </c>
      <c r="B7" s="1067"/>
      <c r="C7" s="1414"/>
      <c r="D7" s="1414" t="s">
        <v>4378</v>
      </c>
      <c r="E7" s="1517"/>
      <c r="F7" s="1125"/>
      <c r="G7" s="694"/>
      <c r="H7" s="1126"/>
      <c r="I7" s="1126"/>
      <c r="J7" s="1126"/>
      <c r="K7" s="695"/>
      <c r="L7" s="695"/>
      <c r="M7" s="1127"/>
      <c r="N7" s="954"/>
      <c r="O7" s="955"/>
      <c r="P7" s="716"/>
      <c r="Q7" s="955"/>
      <c r="R7" s="184" t="s">
        <v>528</v>
      </c>
      <c r="S7" s="184">
        <v>100</v>
      </c>
      <c r="T7" s="184">
        <v>0</v>
      </c>
      <c r="U7" s="184" t="s">
        <v>528</v>
      </c>
      <c r="V7" s="184">
        <v>35</v>
      </c>
      <c r="W7" s="184">
        <v>2</v>
      </c>
      <c r="X7" s="677" t="s">
        <v>528</v>
      </c>
      <c r="Y7" s="677">
        <v>35</v>
      </c>
      <c r="Z7" s="677">
        <v>2</v>
      </c>
      <c r="AA7" s="675" t="s">
        <v>528</v>
      </c>
      <c r="AB7" s="675">
        <v>35</v>
      </c>
      <c r="AC7" s="675">
        <v>2</v>
      </c>
      <c r="AD7" s="342" t="s">
        <v>40</v>
      </c>
      <c r="AE7" s="342"/>
      <c r="AF7" s="342"/>
      <c r="AG7" s="681" t="s">
        <v>40</v>
      </c>
      <c r="AH7" s="681"/>
      <c r="AI7" s="681"/>
    </row>
    <row r="8" spans="1:35" ht="12.75">
      <c r="A8" s="1403"/>
      <c r="B8" s="1067"/>
      <c r="C8" s="1403"/>
      <c r="D8" s="1403"/>
      <c r="E8" s="1518"/>
      <c r="F8" s="1125"/>
      <c r="G8" s="694"/>
      <c r="H8" s="1126"/>
      <c r="I8" s="1126"/>
      <c r="J8" s="1126"/>
      <c r="K8" s="695"/>
      <c r="L8" s="695"/>
      <c r="M8" s="1127"/>
      <c r="N8" s="954"/>
      <c r="O8" s="955"/>
      <c r="P8" s="716"/>
      <c r="Q8" s="955"/>
      <c r="R8" s="184" t="s">
        <v>40</v>
      </c>
      <c r="S8" s="184"/>
      <c r="T8" s="184"/>
      <c r="U8" s="184" t="s">
        <v>528</v>
      </c>
      <c r="V8" s="184">
        <v>35</v>
      </c>
      <c r="W8" s="184">
        <v>3</v>
      </c>
      <c r="X8" s="677" t="s">
        <v>528</v>
      </c>
      <c r="Y8" s="677">
        <v>35</v>
      </c>
      <c r="Z8" s="677">
        <v>3</v>
      </c>
      <c r="AA8" s="675" t="s">
        <v>528</v>
      </c>
      <c r="AB8" s="675">
        <v>35</v>
      </c>
      <c r="AC8" s="675">
        <v>3</v>
      </c>
      <c r="AD8" s="342" t="s">
        <v>40</v>
      </c>
      <c r="AE8" s="342"/>
      <c r="AF8" s="342"/>
      <c r="AG8" s="681" t="s">
        <v>40</v>
      </c>
      <c r="AH8" s="681"/>
      <c r="AI8" s="681"/>
    </row>
    <row r="9" spans="1:35" ht="12.75">
      <c r="A9" s="1403"/>
      <c r="B9" s="1067"/>
      <c r="C9" s="1403"/>
      <c r="D9" s="1403"/>
      <c r="E9" s="1518"/>
      <c r="F9" s="1125"/>
      <c r="G9" s="694">
        <v>25</v>
      </c>
      <c r="H9" s="1126" t="str">
        <f>IFERROR(VLOOKUP(U9,Cennik!$A$4:$B93, 2, FALSE()) * V9 + VLOOKUP(W9,Cennik!$A$4:$B93,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9" s="1126" t="e">
        <f>H9 + VLOOKUP("Stamina",Cennik!$A$4:$B93,2,FALSE()) * G9</f>
        <v>#VALUE!</v>
      </c>
      <c r="J9" s="1126" t="str">
        <f>IFERROR(I9 * (INT(100 / (K9 * M9)) + 1), "Brak Wartości")</f>
        <v>Brak Wartości</v>
      </c>
      <c r="K9" s="695"/>
      <c r="L9" s="695"/>
      <c r="M9" s="1127"/>
      <c r="N9" s="954">
        <f t="shared" ref="N9:O9" si="2">IFERROR((L9*$K9)/$G9, "Brak wartości")</f>
        <v>0</v>
      </c>
      <c r="O9" s="955">
        <f t="shared" si="2"/>
        <v>0</v>
      </c>
      <c r="P9" s="716" t="str">
        <f t="shared" ref="P9:Q9" si="3">IFERROR((L9*$K9)/$I9, "Brak wartości")</f>
        <v>Brak wartości</v>
      </c>
      <c r="Q9" s="955" t="str">
        <f t="shared" si="3"/>
        <v>Brak wartości</v>
      </c>
      <c r="R9" s="184" t="s">
        <v>40</v>
      </c>
      <c r="S9" s="184"/>
      <c r="T9" s="184"/>
      <c r="U9" s="184" t="s">
        <v>528</v>
      </c>
      <c r="V9" s="184">
        <v>30</v>
      </c>
      <c r="W9" s="184">
        <v>4</v>
      </c>
      <c r="X9" s="677" t="s">
        <v>528</v>
      </c>
      <c r="Y9" s="677">
        <v>30</v>
      </c>
      <c r="Z9" s="677">
        <v>4</v>
      </c>
      <c r="AA9" s="675" t="s">
        <v>528</v>
      </c>
      <c r="AB9" s="675">
        <v>30</v>
      </c>
      <c r="AC9" s="675">
        <v>4</v>
      </c>
      <c r="AD9" s="342" t="s">
        <v>40</v>
      </c>
      <c r="AE9" s="342"/>
      <c r="AF9" s="342"/>
      <c r="AG9" s="681" t="s">
        <v>40</v>
      </c>
      <c r="AH9" s="681"/>
      <c r="AI9" s="681"/>
    </row>
    <row r="10" spans="1:35" ht="12.75">
      <c r="A10" s="1377"/>
      <c r="B10" s="1067"/>
      <c r="C10" s="1377"/>
      <c r="D10" s="1377"/>
      <c r="E10" s="1466"/>
      <c r="F10" s="1125"/>
      <c r="G10" s="694"/>
      <c r="H10" s="1126"/>
      <c r="I10" s="1126"/>
      <c r="J10" s="1126"/>
      <c r="K10" s="695"/>
      <c r="L10" s="695"/>
      <c r="M10" s="1127"/>
      <c r="N10" s="954"/>
      <c r="O10" s="955"/>
      <c r="P10" s="716"/>
      <c r="Q10" s="955"/>
      <c r="R10" s="184" t="s">
        <v>40</v>
      </c>
      <c r="S10" s="184"/>
      <c r="T10" s="184"/>
      <c r="U10" s="184" t="s">
        <v>40</v>
      </c>
      <c r="V10" s="184"/>
      <c r="W10" s="184"/>
      <c r="X10" s="1130" t="s">
        <v>40</v>
      </c>
      <c r="Y10" s="677"/>
      <c r="Z10" s="677"/>
      <c r="AA10" s="1131" t="s">
        <v>40</v>
      </c>
      <c r="AB10" s="675"/>
      <c r="AC10" s="675"/>
      <c r="AD10" s="342" t="s">
        <v>40</v>
      </c>
      <c r="AE10" s="342"/>
      <c r="AF10" s="342"/>
      <c r="AG10" s="681" t="s">
        <v>40</v>
      </c>
      <c r="AH10" s="681"/>
      <c r="AI10" s="681"/>
    </row>
    <row r="11" spans="1:35" ht="12.75">
      <c r="A11" s="1414" t="s">
        <v>533</v>
      </c>
      <c r="B11" s="1067"/>
      <c r="C11" s="1414"/>
      <c r="D11" s="1414" t="s">
        <v>4378</v>
      </c>
      <c r="E11" s="1517"/>
      <c r="F11" s="715"/>
      <c r="G11" s="694">
        <v>25</v>
      </c>
      <c r="H11" s="1126" t="str">
        <f>IFERROR(VLOOKUP(U11,Cennik!$A$4:$B93, 2, FALSE()) * V11 + VLOOKUP(W11,Cennik!$A$4:$B93,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11" s="1126" t="e">
        <f>H11 + VLOOKUP("Stamina",Cennik!$A$4:$B93,2,FALSE()) * G11</f>
        <v>#VALUE!</v>
      </c>
      <c r="J11" s="1126" t="str">
        <f>IFERROR(I11 * (INT(100 / (K11 * M11)) + 1), "Brak Wartości")</f>
        <v>Brak Wartości</v>
      </c>
      <c r="K11" s="695"/>
      <c r="L11" s="695"/>
      <c r="M11" s="1127"/>
      <c r="N11" s="954">
        <f t="shared" ref="N11:O11" si="4">IFERROR((L11*$K11)/$G11, "Brak wartości")</f>
        <v>0</v>
      </c>
      <c r="O11" s="955">
        <f t="shared" si="4"/>
        <v>0</v>
      </c>
      <c r="P11" s="716" t="str">
        <f t="shared" ref="P11:Q11" si="5">IFERROR((L11*$K11)/$I11, "Brak wartości")</f>
        <v>Brak wartości</v>
      </c>
      <c r="Q11" s="955" t="str">
        <f t="shared" si="5"/>
        <v>Brak wartości</v>
      </c>
      <c r="R11" s="184" t="s">
        <v>533</v>
      </c>
      <c r="S11" s="184">
        <v>100</v>
      </c>
      <c r="T11" s="184">
        <v>0</v>
      </c>
      <c r="U11" s="184" t="s">
        <v>533</v>
      </c>
      <c r="V11" s="184">
        <v>100</v>
      </c>
      <c r="W11" s="184">
        <v>0</v>
      </c>
      <c r="X11" s="677" t="s">
        <v>533</v>
      </c>
      <c r="Y11" s="677">
        <v>35</v>
      </c>
      <c r="Z11" s="677">
        <v>2</v>
      </c>
      <c r="AA11" s="1131" t="s">
        <v>533</v>
      </c>
      <c r="AB11" s="675">
        <v>35</v>
      </c>
      <c r="AC11" s="675">
        <v>2</v>
      </c>
      <c r="AD11" s="342" t="s">
        <v>40</v>
      </c>
      <c r="AE11" s="342"/>
      <c r="AF11" s="342"/>
      <c r="AG11" s="681" t="s">
        <v>40</v>
      </c>
      <c r="AH11" s="681"/>
      <c r="AI11" s="681"/>
    </row>
    <row r="12" spans="1:35" ht="12.75">
      <c r="A12" s="1403"/>
      <c r="B12" s="1067"/>
      <c r="C12" s="1403"/>
      <c r="D12" s="1403"/>
      <c r="E12" s="1518"/>
      <c r="F12" s="715"/>
      <c r="G12" s="694"/>
      <c r="H12" s="1126"/>
      <c r="I12" s="1126"/>
      <c r="J12" s="1126"/>
      <c r="K12" s="695"/>
      <c r="L12" s="695"/>
      <c r="M12" s="1127"/>
      <c r="N12" s="954"/>
      <c r="O12" s="955"/>
      <c r="P12" s="716"/>
      <c r="Q12" s="955"/>
      <c r="R12" s="184" t="s">
        <v>40</v>
      </c>
      <c r="S12" s="184"/>
      <c r="T12" s="184"/>
      <c r="U12" s="184"/>
      <c r="V12" s="184"/>
      <c r="W12" s="184"/>
      <c r="X12" s="677" t="s">
        <v>533</v>
      </c>
      <c r="Y12" s="677">
        <v>35</v>
      </c>
      <c r="Z12" s="677">
        <v>3</v>
      </c>
      <c r="AA12" s="1131" t="s">
        <v>533</v>
      </c>
      <c r="AB12" s="675">
        <v>35</v>
      </c>
      <c r="AC12" s="675">
        <v>3</v>
      </c>
      <c r="AD12" s="342" t="s">
        <v>40</v>
      </c>
      <c r="AE12" s="342"/>
      <c r="AF12" s="342"/>
      <c r="AG12" s="681" t="s">
        <v>40</v>
      </c>
      <c r="AH12" s="681"/>
      <c r="AI12" s="681"/>
    </row>
    <row r="13" spans="1:35" ht="12.75">
      <c r="A13" s="1403"/>
      <c r="B13" s="1067"/>
      <c r="C13" s="1403"/>
      <c r="D13" s="1403"/>
      <c r="E13" s="1518"/>
      <c r="F13" s="715"/>
      <c r="G13" s="694"/>
      <c r="H13" s="1126"/>
      <c r="I13" s="1126"/>
      <c r="J13" s="1126"/>
      <c r="K13" s="695"/>
      <c r="L13" s="695"/>
      <c r="M13" s="1127"/>
      <c r="N13" s="954"/>
      <c r="O13" s="955"/>
      <c r="P13" s="716"/>
      <c r="Q13" s="955"/>
      <c r="R13" s="184" t="s">
        <v>40</v>
      </c>
      <c r="S13" s="184"/>
      <c r="T13" s="184"/>
      <c r="U13" s="184"/>
      <c r="V13" s="184"/>
      <c r="W13" s="184"/>
      <c r="X13" s="677" t="s">
        <v>533</v>
      </c>
      <c r="Y13" s="677">
        <v>30</v>
      </c>
      <c r="Z13" s="677">
        <v>4</v>
      </c>
      <c r="AA13" s="1131" t="s">
        <v>533</v>
      </c>
      <c r="AB13" s="675">
        <v>30</v>
      </c>
      <c r="AC13" s="675">
        <v>4</v>
      </c>
      <c r="AD13" s="342" t="s">
        <v>40</v>
      </c>
      <c r="AE13" s="342"/>
      <c r="AF13" s="342"/>
      <c r="AG13" s="681" t="s">
        <v>40</v>
      </c>
      <c r="AH13" s="681"/>
      <c r="AI13" s="681"/>
    </row>
    <row r="14" spans="1:35" ht="12.75">
      <c r="A14" s="1377"/>
      <c r="B14" s="1067"/>
      <c r="C14" s="1377"/>
      <c r="D14" s="1377"/>
      <c r="E14" s="1466"/>
      <c r="F14" s="715"/>
      <c r="G14" s="694"/>
      <c r="H14" s="1126"/>
      <c r="I14" s="1126"/>
      <c r="J14" s="1126"/>
      <c r="K14" s="695"/>
      <c r="L14" s="695"/>
      <c r="M14" s="1127"/>
      <c r="N14" s="954"/>
      <c r="O14" s="955"/>
      <c r="P14" s="716"/>
      <c r="Q14" s="955"/>
      <c r="R14" s="184" t="s">
        <v>40</v>
      </c>
      <c r="S14" s="184"/>
      <c r="T14" s="184"/>
      <c r="U14" s="184" t="s">
        <v>40</v>
      </c>
      <c r="V14" s="184"/>
      <c r="W14" s="184"/>
      <c r="X14" s="1130" t="s">
        <v>40</v>
      </c>
      <c r="Y14" s="677"/>
      <c r="Z14" s="677"/>
      <c r="AA14" s="1131" t="s">
        <v>40</v>
      </c>
      <c r="AB14" s="675"/>
      <c r="AC14" s="675"/>
      <c r="AD14" s="342" t="s">
        <v>40</v>
      </c>
      <c r="AE14" s="342"/>
      <c r="AF14" s="342"/>
      <c r="AG14" s="681" t="s">
        <v>40</v>
      </c>
      <c r="AH14" s="681"/>
      <c r="AI14" s="681"/>
    </row>
    <row r="15" spans="1:35" ht="12.75">
      <c r="A15" s="1414" t="s">
        <v>538</v>
      </c>
      <c r="B15" s="1067"/>
      <c r="C15" s="1414"/>
      <c r="D15" s="1414" t="s">
        <v>4378</v>
      </c>
      <c r="E15" s="1517"/>
      <c r="F15" s="715"/>
      <c r="G15" s="694">
        <v>25</v>
      </c>
      <c r="H15" s="1126" t="str">
        <f>IFERROR(VLOOKUP(U15,Cennik!$A$4:$B93, 2, FALSE()) * V15 + VLOOKUP(W15,Cennik!$A$4:$B93,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15" s="1126" t="e">
        <f>H15 + VLOOKUP("Stamina",Cennik!$A$4:$B93,2,FALSE()) * G15</f>
        <v>#VALUE!</v>
      </c>
      <c r="J15" s="1126" t="str">
        <f>IFERROR(I15 * (INT(100 / (K15 * M15)) + 1), "Brak Wartości")</f>
        <v>Brak Wartości</v>
      </c>
      <c r="K15" s="695"/>
      <c r="L15" s="695"/>
      <c r="M15" s="1127"/>
      <c r="N15" s="954">
        <f t="shared" ref="N15:O15" si="6">IFERROR((L15*$K15)/$G15, "Brak wartości")</f>
        <v>0</v>
      </c>
      <c r="O15" s="955">
        <f t="shared" si="6"/>
        <v>0</v>
      </c>
      <c r="P15" s="716" t="str">
        <f t="shared" ref="P15:Q15" si="7">IFERROR((L15*$K15)/$I15, "Brak wartości")</f>
        <v>Brak wartości</v>
      </c>
      <c r="Q15" s="955" t="str">
        <f t="shared" si="7"/>
        <v>Brak wartości</v>
      </c>
      <c r="R15" s="184" t="s">
        <v>538</v>
      </c>
      <c r="S15" s="184">
        <v>100</v>
      </c>
      <c r="T15" s="184">
        <v>0</v>
      </c>
      <c r="U15" s="184" t="s">
        <v>538</v>
      </c>
      <c r="V15" s="184">
        <v>100</v>
      </c>
      <c r="W15" s="184">
        <v>0</v>
      </c>
      <c r="X15" s="1130" t="s">
        <v>538</v>
      </c>
      <c r="Y15" s="677">
        <v>100</v>
      </c>
      <c r="Z15" s="677">
        <v>0</v>
      </c>
      <c r="AA15" s="1131" t="s">
        <v>538</v>
      </c>
      <c r="AB15" s="675">
        <v>35</v>
      </c>
      <c r="AC15" s="675">
        <v>2</v>
      </c>
      <c r="AD15" s="342" t="s">
        <v>40</v>
      </c>
      <c r="AE15" s="342"/>
      <c r="AF15" s="342"/>
      <c r="AG15" s="681" t="s">
        <v>40</v>
      </c>
      <c r="AH15" s="681"/>
      <c r="AI15" s="681"/>
    </row>
    <row r="16" spans="1:35" ht="12.75">
      <c r="A16" s="1403"/>
      <c r="B16" s="1067"/>
      <c r="C16" s="1403"/>
      <c r="D16" s="1403"/>
      <c r="E16" s="1518"/>
      <c r="F16" s="715"/>
      <c r="G16" s="694"/>
      <c r="H16" s="1126"/>
      <c r="I16" s="1126"/>
      <c r="J16" s="1126"/>
      <c r="K16" s="695"/>
      <c r="L16" s="695"/>
      <c r="M16" s="1127"/>
      <c r="N16" s="954"/>
      <c r="O16" s="955"/>
      <c r="P16" s="716"/>
      <c r="Q16" s="955"/>
      <c r="R16" s="184" t="s">
        <v>40</v>
      </c>
      <c r="S16" s="184"/>
      <c r="T16" s="184"/>
      <c r="U16" s="184" t="s">
        <v>40</v>
      </c>
      <c r="V16" s="184"/>
      <c r="W16" s="184"/>
      <c r="X16" s="1130" t="s">
        <v>40</v>
      </c>
      <c r="Y16" s="677"/>
      <c r="Z16" s="677"/>
      <c r="AA16" s="1131" t="s">
        <v>538</v>
      </c>
      <c r="AB16" s="675">
        <v>35</v>
      </c>
      <c r="AC16" s="675">
        <v>3</v>
      </c>
      <c r="AD16" s="342" t="s">
        <v>40</v>
      </c>
      <c r="AE16" s="342"/>
      <c r="AF16" s="342"/>
      <c r="AG16" s="681" t="s">
        <v>40</v>
      </c>
      <c r="AH16" s="681"/>
      <c r="AI16" s="681"/>
    </row>
    <row r="17" spans="1:35" ht="12.75">
      <c r="A17" s="1403"/>
      <c r="B17" s="1067"/>
      <c r="C17" s="1403"/>
      <c r="D17" s="1403"/>
      <c r="E17" s="1518"/>
      <c r="F17" s="715"/>
      <c r="G17" s="694"/>
      <c r="H17" s="1126"/>
      <c r="I17" s="1126"/>
      <c r="J17" s="1126"/>
      <c r="K17" s="695"/>
      <c r="L17" s="695"/>
      <c r="M17" s="1127"/>
      <c r="N17" s="954"/>
      <c r="O17" s="955"/>
      <c r="P17" s="716"/>
      <c r="Q17" s="955"/>
      <c r="R17" s="184" t="s">
        <v>40</v>
      </c>
      <c r="S17" s="184"/>
      <c r="T17" s="184"/>
      <c r="U17" s="184" t="s">
        <v>40</v>
      </c>
      <c r="V17" s="184"/>
      <c r="W17" s="184"/>
      <c r="X17" s="1130" t="s">
        <v>40</v>
      </c>
      <c r="Y17" s="677"/>
      <c r="Z17" s="677"/>
      <c r="AA17" s="1131" t="s">
        <v>538</v>
      </c>
      <c r="AB17" s="675">
        <v>30</v>
      </c>
      <c r="AC17" s="675">
        <v>4</v>
      </c>
      <c r="AD17" s="342" t="s">
        <v>40</v>
      </c>
      <c r="AE17" s="342"/>
      <c r="AF17" s="342"/>
      <c r="AG17" s="681" t="s">
        <v>40</v>
      </c>
      <c r="AH17" s="681"/>
      <c r="AI17" s="681"/>
    </row>
    <row r="18" spans="1:35" ht="12.75">
      <c r="A18" s="1377"/>
      <c r="B18" s="1067"/>
      <c r="C18" s="1377"/>
      <c r="D18" s="1377"/>
      <c r="E18" s="1466"/>
      <c r="F18" s="715"/>
      <c r="G18" s="694"/>
      <c r="H18" s="1126"/>
      <c r="I18" s="1126"/>
      <c r="J18" s="1126"/>
      <c r="K18" s="695"/>
      <c r="L18" s="695"/>
      <c r="M18" s="1127"/>
      <c r="N18" s="954"/>
      <c r="O18" s="955"/>
      <c r="P18" s="716"/>
      <c r="Q18" s="955"/>
      <c r="R18" s="184" t="s">
        <v>40</v>
      </c>
      <c r="S18" s="184"/>
      <c r="T18" s="184"/>
      <c r="U18" s="184" t="s">
        <v>40</v>
      </c>
      <c r="V18" s="184"/>
      <c r="W18" s="184"/>
      <c r="X18" s="1130" t="s">
        <v>40</v>
      </c>
      <c r="Y18" s="677"/>
      <c r="Z18" s="677"/>
      <c r="AA18" s="1131" t="s">
        <v>40</v>
      </c>
      <c r="AB18" s="675"/>
      <c r="AC18" s="675"/>
      <c r="AD18" s="342" t="s">
        <v>40</v>
      </c>
      <c r="AE18" s="342"/>
      <c r="AF18" s="342"/>
      <c r="AG18" s="681" t="s">
        <v>40</v>
      </c>
      <c r="AH18" s="681"/>
      <c r="AI18" s="681"/>
    </row>
    <row r="19" spans="1:35" ht="12.75" hidden="1">
      <c r="A19" s="1414" t="s">
        <v>13881</v>
      </c>
      <c r="B19" s="1067"/>
      <c r="C19" s="1414" t="s">
        <v>13882</v>
      </c>
      <c r="D19" s="1414" t="s">
        <v>4249</v>
      </c>
      <c r="E19" s="1517"/>
      <c r="F19" s="715"/>
      <c r="G19" s="694"/>
      <c r="H19" s="1126"/>
      <c r="I19" s="1126"/>
      <c r="J19" s="1126"/>
      <c r="K19" s="695"/>
      <c r="L19" s="695"/>
      <c r="M19" s="1127"/>
      <c r="N19" s="954"/>
      <c r="O19" s="955"/>
      <c r="P19" s="716"/>
      <c r="Q19" s="955"/>
      <c r="R19" s="1128" t="s">
        <v>13881</v>
      </c>
      <c r="S19" s="1129">
        <v>100</v>
      </c>
      <c r="T19" s="1129">
        <v>0</v>
      </c>
      <c r="U19" s="1128" t="s">
        <v>13881</v>
      </c>
      <c r="V19" s="1129">
        <v>97</v>
      </c>
      <c r="W19" s="1129">
        <v>0</v>
      </c>
      <c r="X19" s="1130" t="s">
        <v>13881</v>
      </c>
      <c r="Y19" s="1130">
        <v>93</v>
      </c>
      <c r="Z19" s="1130">
        <v>0</v>
      </c>
      <c r="AA19" s="1131" t="s">
        <v>13881</v>
      </c>
      <c r="AB19" s="1131">
        <v>91</v>
      </c>
      <c r="AC19" s="1131">
        <v>0</v>
      </c>
      <c r="AD19" s="1132" t="s">
        <v>40</v>
      </c>
      <c r="AE19" s="1132"/>
      <c r="AF19" s="1132"/>
      <c r="AG19" s="1133" t="s">
        <v>40</v>
      </c>
      <c r="AH19" s="1133"/>
      <c r="AI19" s="1134"/>
    </row>
    <row r="20" spans="1:35" ht="12.75" hidden="1">
      <c r="A20" s="1403"/>
      <c r="B20" s="1067"/>
      <c r="C20" s="1403"/>
      <c r="D20" s="1403"/>
      <c r="E20" s="1518"/>
      <c r="F20" s="715"/>
      <c r="G20" s="694"/>
      <c r="H20" s="1126"/>
      <c r="I20" s="1126"/>
      <c r="J20" s="1126"/>
      <c r="K20" s="695"/>
      <c r="L20" s="695"/>
      <c r="M20" s="1127"/>
      <c r="N20" s="954"/>
      <c r="O20" s="955"/>
      <c r="P20" s="716"/>
      <c r="Q20" s="955"/>
      <c r="R20" s="1135" t="s">
        <v>40</v>
      </c>
      <c r="S20" s="754"/>
      <c r="T20" s="754"/>
      <c r="U20" s="1135" t="s">
        <v>13881</v>
      </c>
      <c r="V20" s="754">
        <v>3</v>
      </c>
      <c r="W20" s="754">
        <v>1</v>
      </c>
      <c r="X20" s="755" t="s">
        <v>13881</v>
      </c>
      <c r="Y20" s="755">
        <v>7</v>
      </c>
      <c r="Z20" s="755">
        <v>1</v>
      </c>
      <c r="AA20" s="756" t="s">
        <v>13881</v>
      </c>
      <c r="AB20" s="756">
        <v>9</v>
      </c>
      <c r="AC20" s="756">
        <v>1</v>
      </c>
      <c r="AD20" s="1136" t="s">
        <v>40</v>
      </c>
      <c r="AE20" s="1136"/>
      <c r="AF20" s="1136"/>
      <c r="AG20" s="750" t="s">
        <v>40</v>
      </c>
      <c r="AH20" s="750"/>
      <c r="AI20" s="1137"/>
    </row>
    <row r="21" spans="1:35" ht="12.75" hidden="1">
      <c r="A21" s="1403"/>
      <c r="B21" s="1067"/>
      <c r="C21" s="1403"/>
      <c r="D21" s="1403"/>
      <c r="E21" s="1518"/>
      <c r="F21" s="715"/>
      <c r="G21" s="694"/>
      <c r="H21" s="1126"/>
      <c r="I21" s="1126"/>
      <c r="J21" s="1126"/>
      <c r="K21" s="695"/>
      <c r="L21" s="695"/>
      <c r="M21" s="1127"/>
      <c r="N21" s="954"/>
      <c r="O21" s="955"/>
      <c r="P21" s="716"/>
      <c r="Q21" s="955"/>
      <c r="R21" s="1135" t="s">
        <v>40</v>
      </c>
      <c r="S21" s="754"/>
      <c r="T21" s="754"/>
      <c r="U21" s="1135" t="s">
        <v>40</v>
      </c>
      <c r="V21" s="754"/>
      <c r="W21" s="754"/>
      <c r="X21" s="755" t="s">
        <v>40</v>
      </c>
      <c r="Y21" s="755"/>
      <c r="Z21" s="755"/>
      <c r="AA21" s="756" t="s">
        <v>40</v>
      </c>
      <c r="AB21" s="756"/>
      <c r="AC21" s="756"/>
      <c r="AD21" s="1136" t="s">
        <v>40</v>
      </c>
      <c r="AE21" s="1136"/>
      <c r="AF21" s="1136"/>
      <c r="AG21" s="750" t="s">
        <v>40</v>
      </c>
      <c r="AH21" s="750"/>
      <c r="AI21" s="1137"/>
    </row>
    <row r="22" spans="1:35" ht="12.75" hidden="1">
      <c r="A22" s="1377"/>
      <c r="B22" s="1067"/>
      <c r="C22" s="1377"/>
      <c r="D22" s="1377"/>
      <c r="E22" s="1466"/>
      <c r="F22" s="715"/>
      <c r="G22" s="694">
        <v>25</v>
      </c>
      <c r="H22" s="1126" t="str">
        <f>IFERROR(VLOOKUP(U22,Cennik!$A$4:$B93, 2, FALSE()) * V22 + VLOOKUP(W22,Cennik!$A$4:$B93,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22" s="1126" t="e">
        <f>H22 + VLOOKUP("Stamina",Cennik!$A$4:$B93,2,FALSE()) * G22</f>
        <v>#VALUE!</v>
      </c>
      <c r="J22" s="1126" t="str">
        <f>IFERROR(I22 * (INT(100 / (K22 * M22)) + 1), "Brak Wartości")</f>
        <v>Brak Wartości</v>
      </c>
      <c r="K22" s="695"/>
      <c r="L22" s="695"/>
      <c r="M22" s="1127"/>
      <c r="N22" s="954">
        <f t="shared" ref="N22:O22" si="8">IFERROR((L22*$K22)/$G22, "Brak wartości")</f>
        <v>0</v>
      </c>
      <c r="O22" s="955">
        <f t="shared" si="8"/>
        <v>0</v>
      </c>
      <c r="P22" s="716" t="str">
        <f t="shared" ref="P22:Q22" si="9">IFERROR((L22*$K22)/$I22, "Brak wartości")</f>
        <v>Brak wartości</v>
      </c>
      <c r="Q22" s="955" t="str">
        <f t="shared" si="9"/>
        <v>Brak wartości</v>
      </c>
      <c r="R22" s="1138" t="s">
        <v>40</v>
      </c>
      <c r="S22" s="1139"/>
      <c r="T22" s="1139"/>
      <c r="U22" s="1138" t="s">
        <v>40</v>
      </c>
      <c r="V22" s="1139"/>
      <c r="W22" s="1139"/>
      <c r="X22" s="957" t="s">
        <v>40</v>
      </c>
      <c r="Y22" s="957"/>
      <c r="Z22" s="957"/>
      <c r="AA22" s="938" t="s">
        <v>40</v>
      </c>
      <c r="AB22" s="938"/>
      <c r="AC22" s="938"/>
      <c r="AD22" s="1140" t="s">
        <v>40</v>
      </c>
      <c r="AE22" s="1140"/>
      <c r="AF22" s="1140"/>
      <c r="AG22" s="1141" t="s">
        <v>40</v>
      </c>
      <c r="AH22" s="1141"/>
      <c r="AI22" s="735"/>
    </row>
    <row r="23" spans="1:35" ht="12.75">
      <c r="A23" s="1414"/>
      <c r="B23" s="1067"/>
      <c r="C23" s="1414"/>
      <c r="D23" s="1414"/>
      <c r="E23" s="1517"/>
      <c r="F23" s="715"/>
      <c r="G23" s="694"/>
      <c r="H23" s="1126"/>
      <c r="I23" s="1126"/>
      <c r="J23" s="1126"/>
      <c r="K23" s="695"/>
      <c r="L23" s="695"/>
      <c r="M23" s="1127"/>
      <c r="N23" s="954"/>
      <c r="O23" s="955"/>
      <c r="P23" s="716"/>
      <c r="Q23" s="955"/>
      <c r="R23" s="1128" t="s">
        <v>40</v>
      </c>
      <c r="S23" s="1129"/>
      <c r="T23" s="1129"/>
      <c r="U23" s="1128" t="s">
        <v>40</v>
      </c>
      <c r="V23" s="1129"/>
      <c r="W23" s="1129"/>
      <c r="X23" s="1130" t="s">
        <v>40</v>
      </c>
      <c r="Y23" s="1130"/>
      <c r="Z23" s="1130"/>
      <c r="AA23" s="1131" t="s">
        <v>40</v>
      </c>
      <c r="AB23" s="1131"/>
      <c r="AC23" s="1131"/>
      <c r="AD23" s="1132" t="s">
        <v>40</v>
      </c>
      <c r="AE23" s="1132"/>
      <c r="AF23" s="1132"/>
      <c r="AG23" s="1133" t="s">
        <v>40</v>
      </c>
      <c r="AH23" s="1133"/>
      <c r="AI23" s="1134"/>
    </row>
    <row r="24" spans="1:35" ht="12.75">
      <c r="A24" s="1403"/>
      <c r="B24" s="1067"/>
      <c r="C24" s="1403"/>
      <c r="D24" s="1403"/>
      <c r="E24" s="1518"/>
      <c r="F24" s="715"/>
      <c r="G24" s="694"/>
      <c r="H24" s="1126"/>
      <c r="I24" s="1126"/>
      <c r="J24" s="1126"/>
      <c r="K24" s="695"/>
      <c r="L24" s="695"/>
      <c r="M24" s="1127"/>
      <c r="N24" s="954"/>
      <c r="O24" s="955"/>
      <c r="P24" s="716"/>
      <c r="Q24" s="955"/>
      <c r="R24" s="1135" t="s">
        <v>40</v>
      </c>
      <c r="S24" s="754"/>
      <c r="T24" s="754"/>
      <c r="U24" s="1135" t="s">
        <v>40</v>
      </c>
      <c r="V24" s="754"/>
      <c r="W24" s="754"/>
      <c r="X24" s="755" t="s">
        <v>40</v>
      </c>
      <c r="Y24" s="755"/>
      <c r="Z24" s="755"/>
      <c r="AA24" s="756" t="s">
        <v>40</v>
      </c>
      <c r="AB24" s="756"/>
      <c r="AC24" s="756"/>
      <c r="AD24" s="1136" t="s">
        <v>40</v>
      </c>
      <c r="AE24" s="1136"/>
      <c r="AF24" s="1136"/>
      <c r="AG24" s="750" t="s">
        <v>40</v>
      </c>
      <c r="AH24" s="750"/>
      <c r="AI24" s="1137"/>
    </row>
    <row r="25" spans="1:35" ht="12.75">
      <c r="A25" s="1403"/>
      <c r="B25" s="1067"/>
      <c r="C25" s="1403"/>
      <c r="D25" s="1403"/>
      <c r="E25" s="1518"/>
      <c r="F25" s="715"/>
      <c r="G25" s="694"/>
      <c r="H25" s="1126"/>
      <c r="I25" s="1126"/>
      <c r="J25" s="1126"/>
      <c r="K25" s="695"/>
      <c r="L25" s="695"/>
      <c r="M25" s="1127"/>
      <c r="N25" s="954"/>
      <c r="O25" s="955"/>
      <c r="P25" s="716"/>
      <c r="Q25" s="955"/>
      <c r="R25" s="1135" t="s">
        <v>40</v>
      </c>
      <c r="S25" s="754"/>
      <c r="T25" s="754"/>
      <c r="U25" s="1135" t="s">
        <v>40</v>
      </c>
      <c r="V25" s="754"/>
      <c r="W25" s="754"/>
      <c r="X25" s="755" t="s">
        <v>40</v>
      </c>
      <c r="Y25" s="755"/>
      <c r="Z25" s="755"/>
      <c r="AA25" s="756" t="s">
        <v>40</v>
      </c>
      <c r="AB25" s="756"/>
      <c r="AC25" s="756"/>
      <c r="AD25" s="1136" t="s">
        <v>40</v>
      </c>
      <c r="AE25" s="1136"/>
      <c r="AF25" s="1136"/>
      <c r="AG25" s="750" t="s">
        <v>40</v>
      </c>
      <c r="AH25" s="750"/>
      <c r="AI25" s="1137"/>
    </row>
    <row r="26" spans="1:35" ht="12.75">
      <c r="A26" s="1377"/>
      <c r="B26" s="1067"/>
      <c r="C26" s="1377"/>
      <c r="D26" s="1377"/>
      <c r="E26" s="1466"/>
      <c r="F26" s="715"/>
      <c r="G26" s="694">
        <v>25</v>
      </c>
      <c r="H26" s="1126" t="str">
        <f>IFERROR(VLOOKUP(U26,Cennik!$A$4:$B93, 2, FALSE()) * V26 + VLOOKUP(W26,Cennik!$A$4:$B93,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26" s="1126" t="e">
        <f>H26 + VLOOKUP("Stamina",Cennik!$A$4:$B93,2,FALSE()) * G26</f>
        <v>#VALUE!</v>
      </c>
      <c r="J26" s="1126" t="str">
        <f>IFERROR(I26 * (INT(100 / (K26 * M26)) + 1), "Brak Wartości")</f>
        <v>Brak Wartości</v>
      </c>
      <c r="K26" s="695"/>
      <c r="L26" s="695"/>
      <c r="M26" s="1127"/>
      <c r="N26" s="954">
        <f t="shared" ref="N26:O26" si="10">IFERROR((L26*$K26)/$G26, "Brak wartości")</f>
        <v>0</v>
      </c>
      <c r="O26" s="955">
        <f t="shared" si="10"/>
        <v>0</v>
      </c>
      <c r="P26" s="716" t="str">
        <f t="shared" ref="P26:Q26" si="11">IFERROR((L26*$K26)/$I26, "Brak wartości")</f>
        <v>Brak wartości</v>
      </c>
      <c r="Q26" s="955" t="str">
        <f t="shared" si="11"/>
        <v>Brak wartości</v>
      </c>
      <c r="R26" s="1138" t="s">
        <v>40</v>
      </c>
      <c r="S26" s="1139"/>
      <c r="T26" s="1139"/>
      <c r="U26" s="1138" t="s">
        <v>40</v>
      </c>
      <c r="V26" s="1139"/>
      <c r="W26" s="1139"/>
      <c r="X26" s="957" t="s">
        <v>40</v>
      </c>
      <c r="Y26" s="957"/>
      <c r="Z26" s="957"/>
      <c r="AA26" s="938" t="s">
        <v>40</v>
      </c>
      <c r="AB26" s="938"/>
      <c r="AC26" s="938"/>
      <c r="AD26" s="1140" t="s">
        <v>40</v>
      </c>
      <c r="AE26" s="1140"/>
      <c r="AF26" s="1140"/>
      <c r="AG26" s="1141" t="s">
        <v>40</v>
      </c>
      <c r="AH26" s="1141"/>
      <c r="AI26" s="735"/>
    </row>
    <row r="27" spans="1:35" ht="12.75">
      <c r="A27" s="1414"/>
      <c r="B27" s="1067"/>
      <c r="C27" s="1414"/>
      <c r="D27" s="1414"/>
      <c r="E27" s="1517"/>
      <c r="F27" s="715"/>
      <c r="G27" s="694"/>
      <c r="H27" s="1126"/>
      <c r="I27" s="1126"/>
      <c r="J27" s="1126"/>
      <c r="K27" s="695"/>
      <c r="L27" s="695"/>
      <c r="M27" s="1127"/>
      <c r="N27" s="954"/>
      <c r="O27" s="955"/>
      <c r="P27" s="716"/>
      <c r="Q27" s="955"/>
      <c r="R27" s="1128" t="s">
        <v>40</v>
      </c>
      <c r="S27" s="1129"/>
      <c r="T27" s="1129"/>
      <c r="U27" s="1128" t="s">
        <v>40</v>
      </c>
      <c r="V27" s="1129"/>
      <c r="W27" s="1129"/>
      <c r="X27" s="1130" t="s">
        <v>40</v>
      </c>
      <c r="Y27" s="1130"/>
      <c r="Z27" s="1130"/>
      <c r="AA27" s="1131" t="s">
        <v>40</v>
      </c>
      <c r="AB27" s="1131"/>
      <c r="AC27" s="1131"/>
      <c r="AD27" s="1132" t="s">
        <v>40</v>
      </c>
      <c r="AE27" s="1132"/>
      <c r="AF27" s="1132"/>
      <c r="AG27" s="1133" t="s">
        <v>40</v>
      </c>
      <c r="AH27" s="1133"/>
      <c r="AI27" s="1134"/>
    </row>
    <row r="28" spans="1:35" ht="12.75">
      <c r="A28" s="1403"/>
      <c r="B28" s="1067"/>
      <c r="C28" s="1403"/>
      <c r="D28" s="1403"/>
      <c r="E28" s="1518"/>
      <c r="F28" s="715"/>
      <c r="G28" s="694"/>
      <c r="H28" s="1126"/>
      <c r="I28" s="1126"/>
      <c r="J28" s="1126"/>
      <c r="K28" s="695"/>
      <c r="L28" s="695"/>
      <c r="M28" s="1127"/>
      <c r="N28" s="954"/>
      <c r="O28" s="955"/>
      <c r="P28" s="716"/>
      <c r="Q28" s="955"/>
      <c r="R28" s="1135" t="s">
        <v>40</v>
      </c>
      <c r="S28" s="754"/>
      <c r="T28" s="754"/>
      <c r="U28" s="1135" t="s">
        <v>40</v>
      </c>
      <c r="V28" s="754"/>
      <c r="W28" s="754"/>
      <c r="X28" s="755" t="s">
        <v>40</v>
      </c>
      <c r="Y28" s="755"/>
      <c r="Z28" s="755"/>
      <c r="AA28" s="756" t="s">
        <v>40</v>
      </c>
      <c r="AB28" s="756"/>
      <c r="AC28" s="756"/>
      <c r="AD28" s="1136" t="s">
        <v>40</v>
      </c>
      <c r="AE28" s="1136"/>
      <c r="AF28" s="1136"/>
      <c r="AG28" s="750" t="s">
        <v>40</v>
      </c>
      <c r="AH28" s="750"/>
      <c r="AI28" s="1137"/>
    </row>
    <row r="29" spans="1:35" ht="12.75">
      <c r="A29" s="1403"/>
      <c r="B29" s="1067"/>
      <c r="C29" s="1403"/>
      <c r="D29" s="1403"/>
      <c r="E29" s="1518"/>
      <c r="F29" s="715"/>
      <c r="G29" s="694"/>
      <c r="H29" s="1126"/>
      <c r="I29" s="1126"/>
      <c r="J29" s="1126"/>
      <c r="K29" s="695"/>
      <c r="L29" s="695"/>
      <c r="M29" s="1127"/>
      <c r="N29" s="954"/>
      <c r="O29" s="955"/>
      <c r="P29" s="716"/>
      <c r="Q29" s="955"/>
      <c r="R29" s="1135" t="s">
        <v>40</v>
      </c>
      <c r="S29" s="754"/>
      <c r="T29" s="754"/>
      <c r="U29" s="1135" t="s">
        <v>40</v>
      </c>
      <c r="V29" s="754"/>
      <c r="W29" s="754"/>
      <c r="X29" s="755" t="s">
        <v>40</v>
      </c>
      <c r="Y29" s="755"/>
      <c r="Z29" s="755"/>
      <c r="AA29" s="756" t="s">
        <v>40</v>
      </c>
      <c r="AB29" s="756"/>
      <c r="AC29" s="756"/>
      <c r="AD29" s="1136" t="s">
        <v>40</v>
      </c>
      <c r="AE29" s="1136"/>
      <c r="AF29" s="1136"/>
      <c r="AG29" s="750" t="s">
        <v>40</v>
      </c>
      <c r="AH29" s="750"/>
      <c r="AI29" s="1137"/>
    </row>
    <row r="30" spans="1:35" ht="12.75">
      <c r="A30" s="1377"/>
      <c r="B30" s="1067"/>
      <c r="C30" s="1377"/>
      <c r="D30" s="1377"/>
      <c r="E30" s="1466"/>
      <c r="F30" s="715"/>
      <c r="G30" s="694">
        <v>25</v>
      </c>
      <c r="H30" s="1126" t="str">
        <f>IFERROR(VLOOKUP(U30,Cennik!$A$4:$B93, 2, FALSE()) * V30 + VLOOKUP(W30,Cennik!$A$4:$B93,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30" s="1126" t="e">
        <f>H30 + VLOOKUP("Stamina",Cennik!$A$4:$B93,2,FALSE()) * G30</f>
        <v>#VALUE!</v>
      </c>
      <c r="J30" s="1126" t="str">
        <f>IFERROR(I30 * (INT(100 / (K30 * M30)) + 1), "Brak Wartości")</f>
        <v>Brak Wartości</v>
      </c>
      <c r="K30" s="695"/>
      <c r="L30" s="695"/>
      <c r="M30" s="1127"/>
      <c r="N30" s="954">
        <f t="shared" ref="N30:O30" si="12">IFERROR((L30*$K30)/$G30, "Brak wartości")</f>
        <v>0</v>
      </c>
      <c r="O30" s="955">
        <f t="shared" si="12"/>
        <v>0</v>
      </c>
      <c r="P30" s="716" t="str">
        <f t="shared" ref="P30:Q30" si="13">IFERROR((L30*$K30)/$I30, "Brak wartości")</f>
        <v>Brak wartości</v>
      </c>
      <c r="Q30" s="955" t="str">
        <f t="shared" si="13"/>
        <v>Brak wartości</v>
      </c>
      <c r="R30" s="1138" t="s">
        <v>40</v>
      </c>
      <c r="S30" s="1139"/>
      <c r="T30" s="1139"/>
      <c r="U30" s="1138" t="s">
        <v>40</v>
      </c>
      <c r="V30" s="1139"/>
      <c r="W30" s="1139"/>
      <c r="X30" s="957" t="s">
        <v>40</v>
      </c>
      <c r="Y30" s="957"/>
      <c r="Z30" s="957"/>
      <c r="AA30" s="938" t="s">
        <v>40</v>
      </c>
      <c r="AB30" s="938"/>
      <c r="AC30" s="938"/>
      <c r="AD30" s="1140" t="s">
        <v>40</v>
      </c>
      <c r="AE30" s="1140"/>
      <c r="AF30" s="1140"/>
      <c r="AG30" s="1141" t="s">
        <v>40</v>
      </c>
      <c r="AH30" s="1141"/>
      <c r="AI30" s="735"/>
    </row>
    <row r="31" spans="1:35" ht="12.75">
      <c r="A31" s="1414"/>
      <c r="B31" s="1067"/>
      <c r="C31" s="1414"/>
      <c r="D31" s="1414"/>
      <c r="E31" s="1517"/>
      <c r="F31" s="715"/>
      <c r="G31" s="694"/>
      <c r="H31" s="1126"/>
      <c r="I31" s="1126"/>
      <c r="J31" s="1126"/>
      <c r="K31" s="695"/>
      <c r="L31" s="695"/>
      <c r="M31" s="1127"/>
      <c r="N31" s="954"/>
      <c r="O31" s="955"/>
      <c r="P31" s="716"/>
      <c r="Q31" s="955"/>
      <c r="R31" s="1128" t="s">
        <v>40</v>
      </c>
      <c r="S31" s="1129"/>
      <c r="T31" s="1129"/>
      <c r="U31" s="1128" t="s">
        <v>40</v>
      </c>
      <c r="V31" s="1129"/>
      <c r="W31" s="1129"/>
      <c r="X31" s="1130" t="s">
        <v>40</v>
      </c>
      <c r="Y31" s="1130"/>
      <c r="Z31" s="1130"/>
      <c r="AA31" s="1131" t="s">
        <v>40</v>
      </c>
      <c r="AB31" s="1131"/>
      <c r="AC31" s="1131"/>
      <c r="AD31" s="1132" t="s">
        <v>40</v>
      </c>
      <c r="AE31" s="1132"/>
      <c r="AF31" s="1132"/>
      <c r="AG31" s="1133" t="s">
        <v>40</v>
      </c>
      <c r="AH31" s="1133"/>
      <c r="AI31" s="1134"/>
    </row>
    <row r="32" spans="1:35" ht="12.75">
      <c r="A32" s="1403"/>
      <c r="B32" s="1067"/>
      <c r="C32" s="1403"/>
      <c r="D32" s="1403"/>
      <c r="E32" s="1518"/>
      <c r="F32" s="715"/>
      <c r="G32" s="694"/>
      <c r="H32" s="1126"/>
      <c r="I32" s="1126"/>
      <c r="J32" s="1126"/>
      <c r="K32" s="695"/>
      <c r="L32" s="695"/>
      <c r="M32" s="1127"/>
      <c r="N32" s="954"/>
      <c r="O32" s="955"/>
      <c r="P32" s="716"/>
      <c r="Q32" s="955"/>
      <c r="R32" s="1135" t="s">
        <v>40</v>
      </c>
      <c r="S32" s="754"/>
      <c r="T32" s="754"/>
      <c r="U32" s="1135" t="s">
        <v>40</v>
      </c>
      <c r="V32" s="754"/>
      <c r="W32" s="754"/>
      <c r="X32" s="755" t="s">
        <v>40</v>
      </c>
      <c r="Y32" s="755"/>
      <c r="Z32" s="755"/>
      <c r="AA32" s="756" t="s">
        <v>40</v>
      </c>
      <c r="AB32" s="756"/>
      <c r="AC32" s="756"/>
      <c r="AD32" s="1136" t="s">
        <v>40</v>
      </c>
      <c r="AE32" s="1136"/>
      <c r="AF32" s="1136"/>
      <c r="AG32" s="750" t="s">
        <v>40</v>
      </c>
      <c r="AH32" s="750"/>
      <c r="AI32" s="1137"/>
    </row>
    <row r="33" spans="1:35" ht="12.75">
      <c r="A33" s="1403"/>
      <c r="B33" s="1067"/>
      <c r="C33" s="1403"/>
      <c r="D33" s="1403"/>
      <c r="E33" s="1518"/>
      <c r="F33" s="715"/>
      <c r="G33" s="694"/>
      <c r="H33" s="1126"/>
      <c r="I33" s="1126"/>
      <c r="J33" s="1126"/>
      <c r="K33" s="695"/>
      <c r="L33" s="695"/>
      <c r="M33" s="1127"/>
      <c r="N33" s="954"/>
      <c r="O33" s="955"/>
      <c r="P33" s="716"/>
      <c r="Q33" s="955"/>
      <c r="R33" s="1135" t="s">
        <v>40</v>
      </c>
      <c r="S33" s="754"/>
      <c r="T33" s="754"/>
      <c r="U33" s="1135" t="s">
        <v>40</v>
      </c>
      <c r="V33" s="754"/>
      <c r="W33" s="754"/>
      <c r="X33" s="755" t="s">
        <v>40</v>
      </c>
      <c r="Y33" s="755"/>
      <c r="Z33" s="755"/>
      <c r="AA33" s="756" t="s">
        <v>40</v>
      </c>
      <c r="AB33" s="756"/>
      <c r="AC33" s="756"/>
      <c r="AD33" s="1136" t="s">
        <v>40</v>
      </c>
      <c r="AE33" s="1136"/>
      <c r="AF33" s="1136"/>
      <c r="AG33" s="750" t="s">
        <v>40</v>
      </c>
      <c r="AH33" s="750"/>
      <c r="AI33" s="1137"/>
    </row>
    <row r="34" spans="1:35" ht="12.75">
      <c r="A34" s="1377"/>
      <c r="B34" s="1067"/>
      <c r="C34" s="1377"/>
      <c r="D34" s="1377"/>
      <c r="E34" s="1466"/>
      <c r="F34" s="715"/>
      <c r="G34" s="694">
        <v>25</v>
      </c>
      <c r="H34" s="1126" t="str">
        <f>IFERROR(VLOOKUP(U34,Cennik!$A$4:$B93, 2, FALSE()) * V34 + VLOOKUP(W34,Cennik!$A$4:$B93,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34" s="1126" t="e">
        <f>H34 + VLOOKUP("Stamina",Cennik!$A$4:$B93,2,FALSE()) * G34</f>
        <v>#VALUE!</v>
      </c>
      <c r="J34" s="1126" t="str">
        <f>IFERROR(I34 * (INT(100 / (K34 * M34)) + 1), "Brak Wartości")</f>
        <v>Brak Wartości</v>
      </c>
      <c r="K34" s="695"/>
      <c r="L34" s="695"/>
      <c r="M34" s="1127"/>
      <c r="N34" s="954">
        <f t="shared" ref="N34:O34" si="14">IFERROR((L34*$K34)/$G34, "Brak wartości")</f>
        <v>0</v>
      </c>
      <c r="O34" s="955">
        <f t="shared" si="14"/>
        <v>0</v>
      </c>
      <c r="P34" s="716" t="str">
        <f t="shared" ref="P34:Q34" si="15">IFERROR((L34*$K34)/$I34, "Brak wartości")</f>
        <v>Brak wartości</v>
      </c>
      <c r="Q34" s="955" t="str">
        <f t="shared" si="15"/>
        <v>Brak wartości</v>
      </c>
      <c r="R34" s="1138" t="s">
        <v>40</v>
      </c>
      <c r="S34" s="1139"/>
      <c r="T34" s="1139"/>
      <c r="U34" s="1138" t="s">
        <v>40</v>
      </c>
      <c r="V34" s="1139"/>
      <c r="W34" s="1139"/>
      <c r="X34" s="957" t="s">
        <v>40</v>
      </c>
      <c r="Y34" s="957"/>
      <c r="Z34" s="957"/>
      <c r="AA34" s="938" t="s">
        <v>40</v>
      </c>
      <c r="AB34" s="938"/>
      <c r="AC34" s="938"/>
      <c r="AD34" s="1140" t="s">
        <v>40</v>
      </c>
      <c r="AE34" s="1140"/>
      <c r="AF34" s="1140"/>
      <c r="AG34" s="1141" t="s">
        <v>40</v>
      </c>
      <c r="AH34" s="1141"/>
      <c r="AI34" s="735"/>
    </row>
    <row r="35" spans="1:35" ht="12.75">
      <c r="A35" s="1414"/>
      <c r="B35" s="1067"/>
      <c r="C35" s="1414"/>
      <c r="D35" s="1414"/>
      <c r="E35" s="1517"/>
      <c r="F35" s="715"/>
      <c r="G35" s="694"/>
      <c r="H35" s="1126"/>
      <c r="I35" s="1126"/>
      <c r="J35" s="1126"/>
      <c r="K35" s="695"/>
      <c r="L35" s="695"/>
      <c r="M35" s="1127"/>
      <c r="N35" s="954"/>
      <c r="O35" s="955"/>
      <c r="P35" s="716"/>
      <c r="Q35" s="955"/>
      <c r="R35" s="1128" t="s">
        <v>40</v>
      </c>
      <c r="S35" s="1129"/>
      <c r="T35" s="1129"/>
      <c r="U35" s="1128" t="s">
        <v>40</v>
      </c>
      <c r="V35" s="1129"/>
      <c r="W35" s="1129"/>
      <c r="X35" s="1130" t="s">
        <v>40</v>
      </c>
      <c r="Y35" s="1130"/>
      <c r="Z35" s="1130"/>
      <c r="AA35" s="1131" t="s">
        <v>40</v>
      </c>
      <c r="AB35" s="1131"/>
      <c r="AC35" s="1131"/>
      <c r="AD35" s="1132" t="s">
        <v>40</v>
      </c>
      <c r="AE35" s="1132"/>
      <c r="AF35" s="1132"/>
      <c r="AG35" s="1133" t="s">
        <v>40</v>
      </c>
      <c r="AH35" s="1133"/>
      <c r="AI35" s="1134"/>
    </row>
    <row r="36" spans="1:35" ht="12.75">
      <c r="A36" s="1403"/>
      <c r="B36" s="1067"/>
      <c r="C36" s="1403"/>
      <c r="D36" s="1403"/>
      <c r="E36" s="1518"/>
      <c r="F36" s="715"/>
      <c r="G36" s="694"/>
      <c r="H36" s="1126"/>
      <c r="I36" s="1126"/>
      <c r="J36" s="1126"/>
      <c r="K36" s="695"/>
      <c r="L36" s="695"/>
      <c r="M36" s="1127"/>
      <c r="N36" s="954"/>
      <c r="O36" s="955"/>
      <c r="P36" s="716"/>
      <c r="Q36" s="955"/>
      <c r="R36" s="1135" t="s">
        <v>40</v>
      </c>
      <c r="S36" s="754"/>
      <c r="T36" s="754"/>
      <c r="U36" s="1135" t="s">
        <v>40</v>
      </c>
      <c r="V36" s="754"/>
      <c r="W36" s="754"/>
      <c r="X36" s="755" t="s">
        <v>40</v>
      </c>
      <c r="Y36" s="755"/>
      <c r="Z36" s="755"/>
      <c r="AA36" s="756" t="s">
        <v>40</v>
      </c>
      <c r="AB36" s="756"/>
      <c r="AC36" s="756"/>
      <c r="AD36" s="1136" t="s">
        <v>40</v>
      </c>
      <c r="AE36" s="1136"/>
      <c r="AF36" s="1136"/>
      <c r="AG36" s="750" t="s">
        <v>40</v>
      </c>
      <c r="AH36" s="750"/>
      <c r="AI36" s="1137"/>
    </row>
    <row r="37" spans="1:35" ht="12.75">
      <c r="A37" s="1403"/>
      <c r="B37" s="1067"/>
      <c r="C37" s="1403"/>
      <c r="D37" s="1403"/>
      <c r="E37" s="1518"/>
      <c r="F37" s="715"/>
      <c r="G37" s="694"/>
      <c r="H37" s="1126"/>
      <c r="I37" s="1126"/>
      <c r="J37" s="1126"/>
      <c r="K37" s="695"/>
      <c r="L37" s="695"/>
      <c r="M37" s="1127"/>
      <c r="N37" s="954"/>
      <c r="O37" s="955"/>
      <c r="P37" s="716"/>
      <c r="Q37" s="955"/>
      <c r="R37" s="1135" t="s">
        <v>40</v>
      </c>
      <c r="S37" s="754"/>
      <c r="T37" s="754"/>
      <c r="U37" s="1135" t="s">
        <v>40</v>
      </c>
      <c r="V37" s="754"/>
      <c r="W37" s="754"/>
      <c r="X37" s="755" t="s">
        <v>40</v>
      </c>
      <c r="Y37" s="755"/>
      <c r="Z37" s="755"/>
      <c r="AA37" s="756" t="s">
        <v>40</v>
      </c>
      <c r="AB37" s="756"/>
      <c r="AC37" s="756"/>
      <c r="AD37" s="1136" t="s">
        <v>40</v>
      </c>
      <c r="AE37" s="1136"/>
      <c r="AF37" s="1136"/>
      <c r="AG37" s="750" t="s">
        <v>40</v>
      </c>
      <c r="AH37" s="750"/>
      <c r="AI37" s="1137"/>
    </row>
    <row r="38" spans="1:35" ht="12.75">
      <c r="A38" s="1377"/>
      <c r="B38" s="1067"/>
      <c r="C38" s="1377"/>
      <c r="D38" s="1377"/>
      <c r="E38" s="1466"/>
      <c r="F38" s="715"/>
      <c r="G38" s="694">
        <v>25</v>
      </c>
      <c r="H38" s="1126" t="str">
        <f>IFERROR(VLOOKUP(U38,Cennik!$A$4:$B93, 2, FALSE()) * V38 + VLOOKUP(W38,Cennik!$A$4:$B93,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38" s="1126" t="e">
        <f>H38 + VLOOKUP("Stamina",Cennik!$A$4:$B93,2,FALSE()) * G38</f>
        <v>#VALUE!</v>
      </c>
      <c r="J38" s="1126" t="str">
        <f>IFERROR(I38 * (INT(100 / (K38 * M38)) + 1), "Brak Wartości")</f>
        <v>Brak Wartości</v>
      </c>
      <c r="K38" s="695"/>
      <c r="L38" s="695"/>
      <c r="M38" s="1127"/>
      <c r="N38" s="954">
        <f t="shared" ref="N38:O38" si="16">IFERROR((L38*$K38)/$G38, "Brak wartości")</f>
        <v>0</v>
      </c>
      <c r="O38" s="955">
        <f t="shared" si="16"/>
        <v>0</v>
      </c>
      <c r="P38" s="716" t="str">
        <f t="shared" ref="P38:Q38" si="17">IFERROR((L38*$K38)/$I38, "Brak wartości")</f>
        <v>Brak wartości</v>
      </c>
      <c r="Q38" s="955" t="str">
        <f t="shared" si="17"/>
        <v>Brak wartości</v>
      </c>
      <c r="R38" s="1138" t="s">
        <v>40</v>
      </c>
      <c r="S38" s="1139"/>
      <c r="T38" s="1139"/>
      <c r="U38" s="1138" t="s">
        <v>40</v>
      </c>
      <c r="V38" s="1139"/>
      <c r="W38" s="1139"/>
      <c r="X38" s="957" t="s">
        <v>40</v>
      </c>
      <c r="Y38" s="957"/>
      <c r="Z38" s="957"/>
      <c r="AA38" s="938" t="s">
        <v>40</v>
      </c>
      <c r="AB38" s="938"/>
      <c r="AC38" s="938"/>
      <c r="AD38" s="1140" t="s">
        <v>40</v>
      </c>
      <c r="AE38" s="1140"/>
      <c r="AF38" s="1140"/>
      <c r="AG38" s="1141" t="s">
        <v>40</v>
      </c>
      <c r="AH38" s="1141"/>
      <c r="AI38" s="735"/>
    </row>
    <row r="39" spans="1:35" ht="12.75">
      <c r="A39" s="1414"/>
      <c r="B39" s="1067"/>
      <c r="C39" s="1414"/>
      <c r="D39" s="1414"/>
      <c r="E39" s="1517"/>
      <c r="F39" s="715"/>
      <c r="G39" s="694"/>
      <c r="H39" s="1126"/>
      <c r="I39" s="1126"/>
      <c r="J39" s="1126"/>
      <c r="K39" s="695"/>
      <c r="L39" s="695"/>
      <c r="M39" s="1127"/>
      <c r="N39" s="954"/>
      <c r="O39" s="955"/>
      <c r="P39" s="716"/>
      <c r="Q39" s="955"/>
      <c r="R39" s="1128" t="s">
        <v>40</v>
      </c>
      <c r="S39" s="1129"/>
      <c r="T39" s="1129"/>
      <c r="U39" s="1128" t="s">
        <v>40</v>
      </c>
      <c r="V39" s="1129"/>
      <c r="W39" s="1129"/>
      <c r="X39" s="1130" t="s">
        <v>40</v>
      </c>
      <c r="Y39" s="1130"/>
      <c r="Z39" s="1130"/>
      <c r="AA39" s="1131" t="s">
        <v>40</v>
      </c>
      <c r="AB39" s="1131"/>
      <c r="AC39" s="1131"/>
      <c r="AD39" s="1132" t="s">
        <v>40</v>
      </c>
      <c r="AE39" s="1132"/>
      <c r="AF39" s="1132"/>
      <c r="AG39" s="1133" t="s">
        <v>40</v>
      </c>
      <c r="AH39" s="1133"/>
      <c r="AI39" s="1134"/>
    </row>
    <row r="40" spans="1:35" ht="12.75">
      <c r="A40" s="1403"/>
      <c r="B40" s="1067"/>
      <c r="C40" s="1403"/>
      <c r="D40" s="1403"/>
      <c r="E40" s="1518"/>
      <c r="F40" s="715"/>
      <c r="G40" s="694"/>
      <c r="H40" s="1126"/>
      <c r="I40" s="1126"/>
      <c r="J40" s="1126"/>
      <c r="K40" s="695"/>
      <c r="L40" s="695"/>
      <c r="M40" s="1127"/>
      <c r="N40" s="954"/>
      <c r="O40" s="955"/>
      <c r="P40" s="716"/>
      <c r="Q40" s="955"/>
      <c r="R40" s="1135" t="s">
        <v>40</v>
      </c>
      <c r="S40" s="754"/>
      <c r="T40" s="754"/>
      <c r="U40" s="1135" t="s">
        <v>40</v>
      </c>
      <c r="V40" s="754"/>
      <c r="W40" s="754"/>
      <c r="X40" s="755" t="s">
        <v>40</v>
      </c>
      <c r="Y40" s="755"/>
      <c r="Z40" s="755"/>
      <c r="AA40" s="756" t="s">
        <v>40</v>
      </c>
      <c r="AB40" s="756"/>
      <c r="AC40" s="756"/>
      <c r="AD40" s="1136" t="s">
        <v>40</v>
      </c>
      <c r="AE40" s="1136"/>
      <c r="AF40" s="1136"/>
      <c r="AG40" s="750" t="s">
        <v>40</v>
      </c>
      <c r="AH40" s="750"/>
      <c r="AI40" s="1137"/>
    </row>
    <row r="41" spans="1:35" ht="12.75">
      <c r="A41" s="1403"/>
      <c r="B41" s="1067"/>
      <c r="C41" s="1403"/>
      <c r="D41" s="1403"/>
      <c r="E41" s="1518"/>
      <c r="F41" s="715"/>
      <c r="G41" s="694"/>
      <c r="H41" s="1126"/>
      <c r="I41" s="1126"/>
      <c r="J41" s="1126"/>
      <c r="K41" s="695"/>
      <c r="L41" s="695"/>
      <c r="M41" s="1127"/>
      <c r="N41" s="954"/>
      <c r="O41" s="955"/>
      <c r="P41" s="716"/>
      <c r="Q41" s="955"/>
      <c r="R41" s="1135" t="s">
        <v>40</v>
      </c>
      <c r="S41" s="754"/>
      <c r="T41" s="754"/>
      <c r="U41" s="1135" t="s">
        <v>40</v>
      </c>
      <c r="V41" s="754"/>
      <c r="W41" s="754"/>
      <c r="X41" s="755" t="s">
        <v>40</v>
      </c>
      <c r="Y41" s="755"/>
      <c r="Z41" s="755"/>
      <c r="AA41" s="756" t="s">
        <v>40</v>
      </c>
      <c r="AB41" s="756"/>
      <c r="AC41" s="756"/>
      <c r="AD41" s="1136" t="s">
        <v>40</v>
      </c>
      <c r="AE41" s="1136"/>
      <c r="AF41" s="1136"/>
      <c r="AG41" s="750" t="s">
        <v>40</v>
      </c>
      <c r="AH41" s="750"/>
      <c r="AI41" s="1137"/>
    </row>
    <row r="42" spans="1:35" ht="12.75">
      <c r="A42" s="1377"/>
      <c r="B42" s="1067"/>
      <c r="C42" s="1377"/>
      <c r="D42" s="1377"/>
      <c r="E42" s="1466"/>
      <c r="F42" s="715"/>
      <c r="G42" s="694">
        <v>25</v>
      </c>
      <c r="H42" s="1126" t="str">
        <f>IFERROR(VLOOKUP(U42,Cennik!$A$4:$B93, 2, FALSE()) * V42 + VLOOKUP(W42,Cennik!$A$4:$B93,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42" s="1126" t="e">
        <f>H42 + VLOOKUP("Stamina",Cennik!$A$4:$B93,2,FALSE()) * G42</f>
        <v>#VALUE!</v>
      </c>
      <c r="J42" s="1126" t="str">
        <f>IFERROR(I42 * (INT(100 / (K42 * M42)) + 1), "Brak Wartości")</f>
        <v>Brak Wartości</v>
      </c>
      <c r="K42" s="695"/>
      <c r="L42" s="695"/>
      <c r="M42" s="1127"/>
      <c r="N42" s="954">
        <f t="shared" ref="N42:O42" si="18">IFERROR((L42*$K42)/$G42, "Brak wartości")</f>
        <v>0</v>
      </c>
      <c r="O42" s="955">
        <f t="shared" si="18"/>
        <v>0</v>
      </c>
      <c r="P42" s="716" t="str">
        <f t="shared" ref="P42:Q42" si="19">IFERROR((L42*$K42)/$I42, "Brak wartości")</f>
        <v>Brak wartości</v>
      </c>
      <c r="Q42" s="955" t="str">
        <f t="shared" si="19"/>
        <v>Brak wartości</v>
      </c>
      <c r="R42" s="1138" t="s">
        <v>40</v>
      </c>
      <c r="S42" s="1139"/>
      <c r="T42" s="1139"/>
      <c r="U42" s="1138" t="s">
        <v>40</v>
      </c>
      <c r="V42" s="1139"/>
      <c r="W42" s="1139"/>
      <c r="X42" s="957" t="s">
        <v>40</v>
      </c>
      <c r="Y42" s="957"/>
      <c r="Z42" s="957"/>
      <c r="AA42" s="938" t="s">
        <v>40</v>
      </c>
      <c r="AB42" s="938"/>
      <c r="AC42" s="938"/>
      <c r="AD42" s="1140" t="s">
        <v>40</v>
      </c>
      <c r="AE42" s="1140"/>
      <c r="AF42" s="1140"/>
      <c r="AG42" s="1141" t="s">
        <v>40</v>
      </c>
      <c r="AH42" s="1141"/>
      <c r="AI42" s="735"/>
    </row>
    <row r="43" spans="1:35" ht="12.75">
      <c r="A43" s="1414"/>
      <c r="B43" s="1067"/>
      <c r="C43" s="1414"/>
      <c r="D43" s="1414"/>
      <c r="E43" s="1517"/>
      <c r="F43" s="715"/>
      <c r="G43" s="694"/>
      <c r="H43" s="1126"/>
      <c r="I43" s="1126"/>
      <c r="J43" s="1126"/>
      <c r="K43" s="695"/>
      <c r="L43" s="695"/>
      <c r="M43" s="1127"/>
      <c r="N43" s="954"/>
      <c r="O43" s="955"/>
      <c r="P43" s="716"/>
      <c r="Q43" s="955"/>
      <c r="R43" s="1128" t="s">
        <v>40</v>
      </c>
      <c r="S43" s="1129"/>
      <c r="T43" s="1129"/>
      <c r="U43" s="1128" t="s">
        <v>40</v>
      </c>
      <c r="V43" s="1129"/>
      <c r="W43" s="1129"/>
      <c r="X43" s="1130" t="s">
        <v>40</v>
      </c>
      <c r="Y43" s="1130"/>
      <c r="Z43" s="1130"/>
      <c r="AA43" s="1131" t="s">
        <v>40</v>
      </c>
      <c r="AB43" s="1131"/>
      <c r="AC43" s="1131"/>
      <c r="AD43" s="1132" t="s">
        <v>40</v>
      </c>
      <c r="AE43" s="1132"/>
      <c r="AF43" s="1132"/>
      <c r="AG43" s="1133" t="s">
        <v>40</v>
      </c>
      <c r="AH43" s="1133"/>
      <c r="AI43" s="1134"/>
    </row>
    <row r="44" spans="1:35" ht="12.75">
      <c r="A44" s="1403"/>
      <c r="B44" s="1067"/>
      <c r="C44" s="1403"/>
      <c r="D44" s="1403"/>
      <c r="E44" s="1518"/>
      <c r="F44" s="715"/>
      <c r="G44" s="694"/>
      <c r="H44" s="1126"/>
      <c r="I44" s="1126"/>
      <c r="J44" s="1126"/>
      <c r="K44" s="695"/>
      <c r="L44" s="695"/>
      <c r="M44" s="1127"/>
      <c r="N44" s="954"/>
      <c r="O44" s="955"/>
      <c r="P44" s="716"/>
      <c r="Q44" s="955"/>
      <c r="R44" s="1135" t="s">
        <v>40</v>
      </c>
      <c r="S44" s="754"/>
      <c r="T44" s="754"/>
      <c r="U44" s="1135" t="s">
        <v>40</v>
      </c>
      <c r="V44" s="754"/>
      <c r="W44" s="754"/>
      <c r="X44" s="755" t="s">
        <v>40</v>
      </c>
      <c r="Y44" s="755"/>
      <c r="Z44" s="755"/>
      <c r="AA44" s="756" t="s">
        <v>40</v>
      </c>
      <c r="AB44" s="756"/>
      <c r="AC44" s="756"/>
      <c r="AD44" s="1136" t="s">
        <v>40</v>
      </c>
      <c r="AE44" s="1136"/>
      <c r="AF44" s="1136"/>
      <c r="AG44" s="750" t="s">
        <v>40</v>
      </c>
      <c r="AH44" s="750"/>
      <c r="AI44" s="1137"/>
    </row>
    <row r="45" spans="1:35" ht="12.75">
      <c r="A45" s="1403"/>
      <c r="B45" s="1067"/>
      <c r="C45" s="1403"/>
      <c r="D45" s="1403"/>
      <c r="E45" s="1518"/>
      <c r="F45" s="715"/>
      <c r="G45" s="694"/>
      <c r="H45" s="1126"/>
      <c r="I45" s="1126"/>
      <c r="J45" s="1126"/>
      <c r="K45" s="695"/>
      <c r="L45" s="695"/>
      <c r="M45" s="1127"/>
      <c r="N45" s="954"/>
      <c r="O45" s="955"/>
      <c r="P45" s="716"/>
      <c r="Q45" s="955"/>
      <c r="R45" s="1135" t="s">
        <v>40</v>
      </c>
      <c r="S45" s="754"/>
      <c r="T45" s="754"/>
      <c r="U45" s="1135" t="s">
        <v>40</v>
      </c>
      <c r="V45" s="754"/>
      <c r="W45" s="754"/>
      <c r="X45" s="755" t="s">
        <v>40</v>
      </c>
      <c r="Y45" s="755"/>
      <c r="Z45" s="755"/>
      <c r="AA45" s="756" t="s">
        <v>40</v>
      </c>
      <c r="AB45" s="756"/>
      <c r="AC45" s="756"/>
      <c r="AD45" s="1136" t="s">
        <v>40</v>
      </c>
      <c r="AE45" s="1136"/>
      <c r="AF45" s="1136"/>
      <c r="AG45" s="750" t="s">
        <v>40</v>
      </c>
      <c r="AH45" s="750"/>
      <c r="AI45" s="1137"/>
    </row>
    <row r="46" spans="1:35" ht="12.75">
      <c r="A46" s="1377"/>
      <c r="B46" s="1067"/>
      <c r="C46" s="1377"/>
      <c r="D46" s="1377"/>
      <c r="E46" s="1466"/>
      <c r="F46" s="715"/>
      <c r="G46" s="694">
        <v>25</v>
      </c>
      <c r="H46" s="1126" t="str">
        <f>IFERROR(VLOOKUP(U46,Cennik!$A$4:$B93, 2, FALSE()) * V46 + VLOOKUP(W46,Cennik!$A$4:$B93,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46" s="1126" t="e">
        <f>H46 + VLOOKUP("Stamina",Cennik!$A$4:$B93,2,FALSE()) * G46</f>
        <v>#VALUE!</v>
      </c>
      <c r="J46" s="1126" t="str">
        <f>IFERROR(I46 * (INT(100 / (K46 * M46)) + 1), "Brak Wartości")</f>
        <v>Brak Wartości</v>
      </c>
      <c r="K46" s="695"/>
      <c r="L46" s="695"/>
      <c r="M46" s="1127"/>
      <c r="N46" s="954">
        <f t="shared" ref="N46:O46" si="20">IFERROR((L46*$K46)/$G46, "Brak wartości")</f>
        <v>0</v>
      </c>
      <c r="O46" s="955">
        <f t="shared" si="20"/>
        <v>0</v>
      </c>
      <c r="P46" s="716" t="str">
        <f t="shared" ref="P46:Q46" si="21">IFERROR((L46*$K46)/$I46, "Brak wartości")</f>
        <v>Brak wartości</v>
      </c>
      <c r="Q46" s="955" t="str">
        <f t="shared" si="21"/>
        <v>Brak wartości</v>
      </c>
      <c r="R46" s="1138" t="s">
        <v>40</v>
      </c>
      <c r="S46" s="1139"/>
      <c r="T46" s="1139"/>
      <c r="U46" s="1138" t="s">
        <v>40</v>
      </c>
      <c r="V46" s="1139"/>
      <c r="W46" s="1139"/>
      <c r="X46" s="957" t="s">
        <v>40</v>
      </c>
      <c r="Y46" s="957"/>
      <c r="Z46" s="957"/>
      <c r="AA46" s="938" t="s">
        <v>40</v>
      </c>
      <c r="AB46" s="938"/>
      <c r="AC46" s="938"/>
      <c r="AD46" s="1140" t="s">
        <v>40</v>
      </c>
      <c r="AE46" s="1140"/>
      <c r="AF46" s="1140"/>
      <c r="AG46" s="1141" t="s">
        <v>40</v>
      </c>
      <c r="AH46" s="1141"/>
      <c r="AI46" s="735"/>
    </row>
    <row r="47" spans="1:35" ht="12.75">
      <c r="A47" s="1414"/>
      <c r="B47" s="1067"/>
      <c r="C47" s="1414"/>
      <c r="D47" s="1414"/>
      <c r="E47" s="1517"/>
      <c r="F47" s="715"/>
      <c r="G47" s="694"/>
      <c r="H47" s="1126"/>
      <c r="I47" s="1126"/>
      <c r="J47" s="1126"/>
      <c r="K47" s="695"/>
      <c r="L47" s="695"/>
      <c r="M47" s="1127"/>
      <c r="N47" s="954"/>
      <c r="O47" s="955"/>
      <c r="P47" s="716"/>
      <c r="Q47" s="955"/>
      <c r="R47" s="1128" t="s">
        <v>40</v>
      </c>
      <c r="S47" s="1129"/>
      <c r="T47" s="1129"/>
      <c r="U47" s="1128" t="s">
        <v>40</v>
      </c>
      <c r="V47" s="1129"/>
      <c r="W47" s="1129"/>
      <c r="X47" s="1130" t="s">
        <v>40</v>
      </c>
      <c r="Y47" s="1130"/>
      <c r="Z47" s="1130"/>
      <c r="AA47" s="1131" t="s">
        <v>40</v>
      </c>
      <c r="AB47" s="1131"/>
      <c r="AC47" s="1131"/>
      <c r="AD47" s="1132" t="s">
        <v>40</v>
      </c>
      <c r="AE47" s="1132"/>
      <c r="AF47" s="1132"/>
      <c r="AG47" s="1133" t="s">
        <v>40</v>
      </c>
      <c r="AH47" s="1133"/>
      <c r="AI47" s="1134"/>
    </row>
    <row r="48" spans="1:35" ht="12.75">
      <c r="A48" s="1403"/>
      <c r="B48" s="1067"/>
      <c r="C48" s="1403"/>
      <c r="D48" s="1403"/>
      <c r="E48" s="1518"/>
      <c r="F48" s="715"/>
      <c r="G48" s="694"/>
      <c r="H48" s="1126"/>
      <c r="I48" s="1126"/>
      <c r="J48" s="1126"/>
      <c r="K48" s="695"/>
      <c r="L48" s="695"/>
      <c r="M48" s="1127"/>
      <c r="N48" s="954"/>
      <c r="O48" s="955"/>
      <c r="P48" s="716"/>
      <c r="Q48" s="955"/>
      <c r="R48" s="1135" t="s">
        <v>40</v>
      </c>
      <c r="S48" s="754"/>
      <c r="T48" s="754"/>
      <c r="U48" s="1135" t="s">
        <v>40</v>
      </c>
      <c r="V48" s="754"/>
      <c r="W48" s="754"/>
      <c r="X48" s="755" t="s">
        <v>40</v>
      </c>
      <c r="Y48" s="755"/>
      <c r="Z48" s="755"/>
      <c r="AA48" s="756" t="s">
        <v>40</v>
      </c>
      <c r="AB48" s="756"/>
      <c r="AC48" s="756"/>
      <c r="AD48" s="1136" t="s">
        <v>40</v>
      </c>
      <c r="AE48" s="1136"/>
      <c r="AF48" s="1136"/>
      <c r="AG48" s="750" t="s">
        <v>40</v>
      </c>
      <c r="AH48" s="750"/>
      <c r="AI48" s="1137"/>
    </row>
    <row r="49" spans="1:35" ht="12.75">
      <c r="A49" s="1403"/>
      <c r="B49" s="1067"/>
      <c r="C49" s="1403"/>
      <c r="D49" s="1403"/>
      <c r="E49" s="1518"/>
      <c r="F49" s="715"/>
      <c r="G49" s="694"/>
      <c r="H49" s="1126"/>
      <c r="I49" s="1126"/>
      <c r="J49" s="1126"/>
      <c r="K49" s="695"/>
      <c r="L49" s="695"/>
      <c r="M49" s="1127"/>
      <c r="N49" s="954"/>
      <c r="O49" s="955"/>
      <c r="P49" s="716"/>
      <c r="Q49" s="955"/>
      <c r="R49" s="1135" t="s">
        <v>40</v>
      </c>
      <c r="S49" s="754"/>
      <c r="T49" s="754"/>
      <c r="U49" s="1135" t="s">
        <v>40</v>
      </c>
      <c r="V49" s="754"/>
      <c r="W49" s="754"/>
      <c r="X49" s="755" t="s">
        <v>40</v>
      </c>
      <c r="Y49" s="755"/>
      <c r="Z49" s="755"/>
      <c r="AA49" s="756" t="s">
        <v>40</v>
      </c>
      <c r="AB49" s="756"/>
      <c r="AC49" s="756"/>
      <c r="AD49" s="1136" t="s">
        <v>40</v>
      </c>
      <c r="AE49" s="1136"/>
      <c r="AF49" s="1136"/>
      <c r="AG49" s="750" t="s">
        <v>40</v>
      </c>
      <c r="AH49" s="750"/>
      <c r="AI49" s="1137"/>
    </row>
    <row r="50" spans="1:35" ht="12.75">
      <c r="A50" s="1377"/>
      <c r="B50" s="1067"/>
      <c r="C50" s="1377"/>
      <c r="D50" s="1377"/>
      <c r="E50" s="1466"/>
      <c r="F50" s="715"/>
      <c r="G50" s="694">
        <v>25</v>
      </c>
      <c r="H50" s="1126" t="str">
        <f>IFERROR(VLOOKUP(U50,Cennik!$A$4:$B93, 2, FALSE()) * V50 + VLOOKUP(W50,Cennik!$A$4:$B93,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50" s="1126" t="e">
        <f>H50 + VLOOKUP("Stamina",Cennik!$A$4:$B93,2,FALSE()) * G50</f>
        <v>#VALUE!</v>
      </c>
      <c r="J50" s="1126" t="str">
        <f>IFERROR(I50 * (INT(100 / (K50 * M50)) + 1), "Brak Wartości")</f>
        <v>Brak Wartości</v>
      </c>
      <c r="K50" s="695"/>
      <c r="L50" s="695"/>
      <c r="M50" s="1127"/>
      <c r="N50" s="954">
        <f t="shared" ref="N50:O50" si="22">IFERROR((L50*$K50)/$G50, "Brak wartości")</f>
        <v>0</v>
      </c>
      <c r="O50" s="955">
        <f t="shared" si="22"/>
        <v>0</v>
      </c>
      <c r="P50" s="716" t="str">
        <f t="shared" ref="P50:Q50" si="23">IFERROR((L50*$K50)/$I50, "Brak wartości")</f>
        <v>Brak wartości</v>
      </c>
      <c r="Q50" s="955" t="str">
        <f t="shared" si="23"/>
        <v>Brak wartości</v>
      </c>
      <c r="R50" s="1138" t="s">
        <v>40</v>
      </c>
      <c r="S50" s="1139"/>
      <c r="T50" s="1139"/>
      <c r="U50" s="1138" t="s">
        <v>40</v>
      </c>
      <c r="V50" s="1139"/>
      <c r="W50" s="1139"/>
      <c r="X50" s="957" t="s">
        <v>40</v>
      </c>
      <c r="Y50" s="957"/>
      <c r="Z50" s="957"/>
      <c r="AA50" s="938" t="s">
        <v>40</v>
      </c>
      <c r="AB50" s="938"/>
      <c r="AC50" s="938"/>
      <c r="AD50" s="1140" t="s">
        <v>40</v>
      </c>
      <c r="AE50" s="1140"/>
      <c r="AF50" s="1140"/>
      <c r="AG50" s="1141" t="s">
        <v>40</v>
      </c>
      <c r="AH50" s="1141"/>
      <c r="AI50" s="735"/>
    </row>
    <row r="51" spans="1:35" ht="12.75">
      <c r="A51" s="1414"/>
      <c r="B51" s="1067"/>
      <c r="C51" s="1414"/>
      <c r="D51" s="1414"/>
      <c r="E51" s="1517"/>
      <c r="F51" s="715"/>
      <c r="G51" s="694"/>
      <c r="H51" s="1126"/>
      <c r="I51" s="1126"/>
      <c r="J51" s="1126"/>
      <c r="K51" s="695"/>
      <c r="L51" s="695"/>
      <c r="M51" s="1127"/>
      <c r="N51" s="954"/>
      <c r="O51" s="955"/>
      <c r="P51" s="716"/>
      <c r="Q51" s="955"/>
      <c r="R51" s="1128" t="s">
        <v>40</v>
      </c>
      <c r="S51" s="1129"/>
      <c r="T51" s="1129"/>
      <c r="U51" s="1128" t="s">
        <v>40</v>
      </c>
      <c r="V51" s="1129"/>
      <c r="W51" s="1129"/>
      <c r="X51" s="1130" t="s">
        <v>40</v>
      </c>
      <c r="Y51" s="1130"/>
      <c r="Z51" s="1130"/>
      <c r="AA51" s="1131" t="s">
        <v>40</v>
      </c>
      <c r="AB51" s="1131"/>
      <c r="AC51" s="1131"/>
      <c r="AD51" s="1132" t="s">
        <v>40</v>
      </c>
      <c r="AE51" s="1132"/>
      <c r="AF51" s="1132"/>
      <c r="AG51" s="1133" t="s">
        <v>40</v>
      </c>
      <c r="AH51" s="1133"/>
      <c r="AI51" s="1134"/>
    </row>
    <row r="52" spans="1:35" ht="12.75">
      <c r="A52" s="1403"/>
      <c r="B52" s="1067"/>
      <c r="C52" s="1403"/>
      <c r="D52" s="1403"/>
      <c r="E52" s="1518"/>
      <c r="F52" s="715"/>
      <c r="G52" s="694"/>
      <c r="H52" s="1126"/>
      <c r="I52" s="1126"/>
      <c r="J52" s="1126"/>
      <c r="K52" s="695"/>
      <c r="L52" s="695"/>
      <c r="M52" s="1127"/>
      <c r="N52" s="954"/>
      <c r="O52" s="955"/>
      <c r="P52" s="716"/>
      <c r="Q52" s="955"/>
      <c r="R52" s="1135" t="s">
        <v>40</v>
      </c>
      <c r="S52" s="754"/>
      <c r="T52" s="754"/>
      <c r="U52" s="1135" t="s">
        <v>40</v>
      </c>
      <c r="V52" s="754"/>
      <c r="W52" s="754"/>
      <c r="X52" s="755" t="s">
        <v>40</v>
      </c>
      <c r="Y52" s="755"/>
      <c r="Z52" s="755"/>
      <c r="AA52" s="756" t="s">
        <v>40</v>
      </c>
      <c r="AB52" s="756"/>
      <c r="AC52" s="756"/>
      <c r="AD52" s="1136" t="s">
        <v>40</v>
      </c>
      <c r="AE52" s="1136"/>
      <c r="AF52" s="1136"/>
      <c r="AG52" s="750" t="s">
        <v>40</v>
      </c>
      <c r="AH52" s="750"/>
      <c r="AI52" s="1137"/>
    </row>
    <row r="53" spans="1:35" ht="12.75">
      <c r="A53" s="1403"/>
      <c r="B53" s="1067"/>
      <c r="C53" s="1403"/>
      <c r="D53" s="1403"/>
      <c r="E53" s="1518"/>
      <c r="F53" s="715"/>
      <c r="G53" s="694"/>
      <c r="H53" s="1126"/>
      <c r="I53" s="1126"/>
      <c r="J53" s="1126"/>
      <c r="K53" s="695"/>
      <c r="L53" s="695"/>
      <c r="M53" s="1127"/>
      <c r="N53" s="954"/>
      <c r="O53" s="955"/>
      <c r="P53" s="716"/>
      <c r="Q53" s="955"/>
      <c r="R53" s="1135" t="s">
        <v>40</v>
      </c>
      <c r="S53" s="754"/>
      <c r="T53" s="754"/>
      <c r="U53" s="1135" t="s">
        <v>40</v>
      </c>
      <c r="V53" s="754"/>
      <c r="W53" s="754"/>
      <c r="X53" s="755" t="s">
        <v>40</v>
      </c>
      <c r="Y53" s="755"/>
      <c r="Z53" s="755"/>
      <c r="AA53" s="756" t="s">
        <v>40</v>
      </c>
      <c r="AB53" s="756"/>
      <c r="AC53" s="756"/>
      <c r="AD53" s="1136" t="s">
        <v>40</v>
      </c>
      <c r="AE53" s="1136"/>
      <c r="AF53" s="1136"/>
      <c r="AG53" s="750" t="s">
        <v>40</v>
      </c>
      <c r="AH53" s="750"/>
      <c r="AI53" s="1137"/>
    </row>
    <row r="54" spans="1:35" ht="12.75">
      <c r="A54" s="1377"/>
      <c r="B54" s="1067"/>
      <c r="C54" s="1377"/>
      <c r="D54" s="1377"/>
      <c r="E54" s="1466"/>
      <c r="F54" s="715"/>
      <c r="G54" s="694">
        <v>25</v>
      </c>
      <c r="H54" s="1126" t="str">
        <f>IFERROR(VLOOKUP(U54,Cennik!$A$4:$B93, 2, FALSE()) * V54 + VLOOKUP(W54,Cennik!$A$4:$B93,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54" s="1126" t="e">
        <f>H54 + VLOOKUP("Stamina",Cennik!$A$4:$B93,2,FALSE()) * G54</f>
        <v>#VALUE!</v>
      </c>
      <c r="J54" s="1126" t="str">
        <f>IFERROR(I54 * (INT(100 / (K54 * M54)) + 1), "Brak Wartości")</f>
        <v>Brak Wartości</v>
      </c>
      <c r="K54" s="695"/>
      <c r="L54" s="695"/>
      <c r="M54" s="1127"/>
      <c r="N54" s="954">
        <f t="shared" ref="N54:O54" si="24">IFERROR((L54*$K54)/$G54, "Brak wartości")</f>
        <v>0</v>
      </c>
      <c r="O54" s="955">
        <f t="shared" si="24"/>
        <v>0</v>
      </c>
      <c r="P54" s="716" t="str">
        <f t="shared" ref="P54:Q54" si="25">IFERROR((L54*$K54)/$I54, "Brak wartości")</f>
        <v>Brak wartości</v>
      </c>
      <c r="Q54" s="955" t="str">
        <f t="shared" si="25"/>
        <v>Brak wartości</v>
      </c>
      <c r="R54" s="1138" t="s">
        <v>40</v>
      </c>
      <c r="S54" s="1139"/>
      <c r="T54" s="1139"/>
      <c r="U54" s="1138" t="s">
        <v>40</v>
      </c>
      <c r="V54" s="1139"/>
      <c r="W54" s="1139"/>
      <c r="X54" s="957" t="s">
        <v>40</v>
      </c>
      <c r="Y54" s="957"/>
      <c r="Z54" s="957"/>
      <c r="AA54" s="938" t="s">
        <v>40</v>
      </c>
      <c r="AB54" s="938"/>
      <c r="AC54" s="938"/>
      <c r="AD54" s="1140" t="s">
        <v>40</v>
      </c>
      <c r="AE54" s="1140"/>
      <c r="AF54" s="1140"/>
      <c r="AG54" s="1141" t="s">
        <v>40</v>
      </c>
      <c r="AH54" s="1141"/>
      <c r="AI54" s="735"/>
    </row>
    <row r="55" spans="1:35" ht="12.75">
      <c r="A55" s="1414"/>
      <c r="B55" s="1067"/>
      <c r="C55" s="1414"/>
      <c r="D55" s="1414"/>
      <c r="E55" s="1517"/>
      <c r="F55" s="715"/>
      <c r="G55" s="694"/>
      <c r="H55" s="1126"/>
      <c r="I55" s="1126"/>
      <c r="J55" s="1126"/>
      <c r="K55" s="695"/>
      <c r="L55" s="695"/>
      <c r="M55" s="1127"/>
      <c r="N55" s="954"/>
      <c r="O55" s="955"/>
      <c r="P55" s="716"/>
      <c r="Q55" s="955"/>
      <c r="R55" s="1128" t="s">
        <v>40</v>
      </c>
      <c r="S55" s="1129"/>
      <c r="T55" s="1129"/>
      <c r="U55" s="1128" t="s">
        <v>40</v>
      </c>
      <c r="V55" s="1129"/>
      <c r="W55" s="1129"/>
      <c r="X55" s="1130" t="s">
        <v>40</v>
      </c>
      <c r="Y55" s="1130"/>
      <c r="Z55" s="1130"/>
      <c r="AA55" s="1131" t="s">
        <v>40</v>
      </c>
      <c r="AB55" s="1131"/>
      <c r="AC55" s="1131"/>
      <c r="AD55" s="1132" t="s">
        <v>40</v>
      </c>
      <c r="AE55" s="1132"/>
      <c r="AF55" s="1132"/>
      <c r="AG55" s="1133" t="s">
        <v>40</v>
      </c>
      <c r="AH55" s="1133"/>
      <c r="AI55" s="1134"/>
    </row>
    <row r="56" spans="1:35" ht="12.75">
      <c r="A56" s="1403"/>
      <c r="B56" s="1067"/>
      <c r="C56" s="1403"/>
      <c r="D56" s="1403"/>
      <c r="E56" s="1518"/>
      <c r="F56" s="715"/>
      <c r="G56" s="694"/>
      <c r="H56" s="1126"/>
      <c r="I56" s="1126"/>
      <c r="J56" s="1126"/>
      <c r="K56" s="695"/>
      <c r="L56" s="695"/>
      <c r="M56" s="1127"/>
      <c r="N56" s="954"/>
      <c r="O56" s="955"/>
      <c r="P56" s="716"/>
      <c r="Q56" s="955"/>
      <c r="R56" s="1135" t="s">
        <v>40</v>
      </c>
      <c r="S56" s="754"/>
      <c r="T56" s="754"/>
      <c r="U56" s="1135" t="s">
        <v>40</v>
      </c>
      <c r="V56" s="754"/>
      <c r="W56" s="754"/>
      <c r="X56" s="755" t="s">
        <v>40</v>
      </c>
      <c r="Y56" s="755"/>
      <c r="Z56" s="755"/>
      <c r="AA56" s="756" t="s">
        <v>40</v>
      </c>
      <c r="AB56" s="756"/>
      <c r="AC56" s="756"/>
      <c r="AD56" s="1136" t="s">
        <v>40</v>
      </c>
      <c r="AE56" s="1136"/>
      <c r="AF56" s="1136"/>
      <c r="AG56" s="750" t="s">
        <v>40</v>
      </c>
      <c r="AH56" s="750"/>
      <c r="AI56" s="1137"/>
    </row>
    <row r="57" spans="1:35" ht="12.75">
      <c r="A57" s="1403"/>
      <c r="B57" s="1067"/>
      <c r="C57" s="1403"/>
      <c r="D57" s="1403"/>
      <c r="E57" s="1518"/>
      <c r="F57" s="715"/>
      <c r="G57" s="694"/>
      <c r="H57" s="1126"/>
      <c r="I57" s="1126"/>
      <c r="J57" s="1126"/>
      <c r="K57" s="695"/>
      <c r="L57" s="695"/>
      <c r="M57" s="1127"/>
      <c r="N57" s="954"/>
      <c r="O57" s="955"/>
      <c r="P57" s="716"/>
      <c r="Q57" s="955"/>
      <c r="R57" s="1135" t="s">
        <v>40</v>
      </c>
      <c r="S57" s="754"/>
      <c r="T57" s="754"/>
      <c r="U57" s="1135" t="s">
        <v>40</v>
      </c>
      <c r="V57" s="754"/>
      <c r="W57" s="754"/>
      <c r="X57" s="755" t="s">
        <v>40</v>
      </c>
      <c r="Y57" s="755"/>
      <c r="Z57" s="755"/>
      <c r="AA57" s="756" t="s">
        <v>40</v>
      </c>
      <c r="AB57" s="756"/>
      <c r="AC57" s="756"/>
      <c r="AD57" s="1136" t="s">
        <v>40</v>
      </c>
      <c r="AE57" s="1136"/>
      <c r="AF57" s="1136"/>
      <c r="AG57" s="750" t="s">
        <v>40</v>
      </c>
      <c r="AH57" s="750"/>
      <c r="AI57" s="1137"/>
    </row>
    <row r="58" spans="1:35" ht="12.75">
      <c r="A58" s="1377"/>
      <c r="B58" s="1067"/>
      <c r="C58" s="1377"/>
      <c r="D58" s="1377"/>
      <c r="E58" s="1466"/>
      <c r="F58" s="715"/>
      <c r="G58" s="694">
        <v>25</v>
      </c>
      <c r="H58" s="1126" t="str">
        <f>IFERROR(VLOOKUP(U58,Cennik!$A$4:$B93, 2, FALSE()) * V58 + VLOOKUP(W58,Cennik!$A$4:$B93,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58" s="1126" t="e">
        <f>H58 + VLOOKUP("Stamina",Cennik!$A$4:$B93,2,FALSE()) * G58</f>
        <v>#VALUE!</v>
      </c>
      <c r="J58" s="1126" t="str">
        <f>IFERROR(I58 * (INT(100 / (K58 * M58)) + 1), "Brak Wartości")</f>
        <v>Brak Wartości</v>
      </c>
      <c r="K58" s="695"/>
      <c r="L58" s="695"/>
      <c r="M58" s="1127"/>
      <c r="N58" s="954">
        <f t="shared" ref="N58:O58" si="26">IFERROR((L58*$K58)/$G58, "Brak wartości")</f>
        <v>0</v>
      </c>
      <c r="O58" s="955">
        <f t="shared" si="26"/>
        <v>0</v>
      </c>
      <c r="P58" s="716" t="str">
        <f t="shared" ref="P58:Q58" si="27">IFERROR((L58*$K58)/$I58, "Brak wartości")</f>
        <v>Brak wartości</v>
      </c>
      <c r="Q58" s="955" t="str">
        <f t="shared" si="27"/>
        <v>Brak wartości</v>
      </c>
      <c r="R58" s="1138" t="s">
        <v>40</v>
      </c>
      <c r="S58" s="1139"/>
      <c r="T58" s="1139"/>
      <c r="U58" s="1138" t="s">
        <v>40</v>
      </c>
      <c r="V58" s="1139"/>
      <c r="W58" s="1139"/>
      <c r="X58" s="957" t="s">
        <v>40</v>
      </c>
      <c r="Y58" s="957"/>
      <c r="Z58" s="957"/>
      <c r="AA58" s="938" t="s">
        <v>40</v>
      </c>
      <c r="AB58" s="938"/>
      <c r="AC58" s="938"/>
      <c r="AD58" s="1140" t="s">
        <v>40</v>
      </c>
      <c r="AE58" s="1140"/>
      <c r="AF58" s="1140"/>
      <c r="AG58" s="1141" t="s">
        <v>40</v>
      </c>
      <c r="AH58" s="1141"/>
      <c r="AI58" s="735"/>
    </row>
    <row r="59" spans="1:35" ht="12.75">
      <c r="A59" s="1414"/>
      <c r="B59" s="1067"/>
      <c r="C59" s="1414"/>
      <c r="D59" s="1414"/>
      <c r="E59" s="1517"/>
      <c r="F59" s="715"/>
      <c r="G59" s="694"/>
      <c r="H59" s="1126"/>
      <c r="I59" s="1126"/>
      <c r="J59" s="1126"/>
      <c r="K59" s="695"/>
      <c r="L59" s="695"/>
      <c r="M59" s="1127"/>
      <c r="N59" s="954"/>
      <c r="O59" s="955"/>
      <c r="P59" s="716"/>
      <c r="Q59" s="955"/>
      <c r="R59" s="1128" t="s">
        <v>40</v>
      </c>
      <c r="S59" s="1129"/>
      <c r="T59" s="1129"/>
      <c r="U59" s="1128" t="s">
        <v>40</v>
      </c>
      <c r="V59" s="1129"/>
      <c r="W59" s="1129"/>
      <c r="X59" s="1130" t="s">
        <v>40</v>
      </c>
      <c r="Y59" s="1130"/>
      <c r="Z59" s="1130"/>
      <c r="AA59" s="1131" t="s">
        <v>40</v>
      </c>
      <c r="AB59" s="1131"/>
      <c r="AC59" s="1131"/>
      <c r="AD59" s="1132" t="s">
        <v>40</v>
      </c>
      <c r="AE59" s="1132"/>
      <c r="AF59" s="1132"/>
      <c r="AG59" s="1133" t="s">
        <v>40</v>
      </c>
      <c r="AH59" s="1133"/>
      <c r="AI59" s="1134"/>
    </row>
    <row r="60" spans="1:35" ht="12.75">
      <c r="A60" s="1403"/>
      <c r="B60" s="1067"/>
      <c r="C60" s="1403"/>
      <c r="D60" s="1403"/>
      <c r="E60" s="1518"/>
      <c r="F60" s="715"/>
      <c r="G60" s="694"/>
      <c r="H60" s="1126"/>
      <c r="I60" s="1126"/>
      <c r="J60" s="1126"/>
      <c r="K60" s="695"/>
      <c r="L60" s="695"/>
      <c r="M60" s="1127"/>
      <c r="N60" s="954"/>
      <c r="O60" s="955"/>
      <c r="P60" s="716"/>
      <c r="Q60" s="955"/>
      <c r="R60" s="1135" t="s">
        <v>40</v>
      </c>
      <c r="S60" s="754"/>
      <c r="T60" s="754"/>
      <c r="U60" s="1135" t="s">
        <v>40</v>
      </c>
      <c r="V60" s="754"/>
      <c r="W60" s="754"/>
      <c r="X60" s="755" t="s">
        <v>40</v>
      </c>
      <c r="Y60" s="755"/>
      <c r="Z60" s="755"/>
      <c r="AA60" s="756" t="s">
        <v>40</v>
      </c>
      <c r="AB60" s="756"/>
      <c r="AC60" s="756"/>
      <c r="AD60" s="1136" t="s">
        <v>40</v>
      </c>
      <c r="AE60" s="1136"/>
      <c r="AF60" s="1136"/>
      <c r="AG60" s="750" t="s">
        <v>40</v>
      </c>
      <c r="AH60" s="750"/>
      <c r="AI60" s="1137"/>
    </row>
    <row r="61" spans="1:35" ht="12.75">
      <c r="A61" s="1403"/>
      <c r="B61" s="1067"/>
      <c r="C61" s="1403"/>
      <c r="D61" s="1403"/>
      <c r="E61" s="1518"/>
      <c r="F61" s="715"/>
      <c r="G61" s="694"/>
      <c r="H61" s="1126"/>
      <c r="I61" s="1126"/>
      <c r="J61" s="1126"/>
      <c r="K61" s="695"/>
      <c r="L61" s="695"/>
      <c r="M61" s="1127"/>
      <c r="N61" s="954"/>
      <c r="O61" s="955"/>
      <c r="P61" s="716"/>
      <c r="Q61" s="955"/>
      <c r="R61" s="1135" t="s">
        <v>40</v>
      </c>
      <c r="S61" s="754"/>
      <c r="T61" s="754"/>
      <c r="U61" s="1135" t="s">
        <v>40</v>
      </c>
      <c r="V61" s="754"/>
      <c r="W61" s="754"/>
      <c r="X61" s="755" t="s">
        <v>40</v>
      </c>
      <c r="Y61" s="755"/>
      <c r="Z61" s="755"/>
      <c r="AA61" s="756" t="s">
        <v>40</v>
      </c>
      <c r="AB61" s="756"/>
      <c r="AC61" s="756"/>
      <c r="AD61" s="1136" t="s">
        <v>40</v>
      </c>
      <c r="AE61" s="1136"/>
      <c r="AF61" s="1136"/>
      <c r="AG61" s="750" t="s">
        <v>40</v>
      </c>
      <c r="AH61" s="750"/>
      <c r="AI61" s="1137"/>
    </row>
    <row r="62" spans="1:35" ht="12.75">
      <c r="A62" s="1377"/>
      <c r="B62" s="1067"/>
      <c r="C62" s="1377"/>
      <c r="D62" s="1377"/>
      <c r="E62" s="1466"/>
      <c r="F62" s="715"/>
      <c r="G62" s="694">
        <v>25</v>
      </c>
      <c r="H62" s="1126" t="str">
        <f>IFERROR(VLOOKUP(U62,Cennik!$A$4:$B93, 2, FALSE()) * V62 + VLOOKUP(W62,Cennik!$A$4:$B93,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62" s="1126" t="e">
        <f>H62 + VLOOKUP("Stamina",Cennik!$A$4:$B93,2,FALSE()) * G62</f>
        <v>#VALUE!</v>
      </c>
      <c r="J62" s="1126" t="str">
        <f>IFERROR(I62 * (INT(100 / (K62 * M62)) + 1), "Brak Wartości")</f>
        <v>Brak Wartości</v>
      </c>
      <c r="K62" s="695"/>
      <c r="L62" s="695"/>
      <c r="M62" s="1127"/>
      <c r="N62" s="954">
        <f t="shared" ref="N62:O62" si="28">IFERROR((L62*$K62)/$G62, "Brak wartości")</f>
        <v>0</v>
      </c>
      <c r="O62" s="955">
        <f t="shared" si="28"/>
        <v>0</v>
      </c>
      <c r="P62" s="716" t="str">
        <f t="shared" ref="P62:Q62" si="29">IFERROR((L62*$K62)/$I62, "Brak wartości")</f>
        <v>Brak wartości</v>
      </c>
      <c r="Q62" s="955" t="str">
        <f t="shared" si="29"/>
        <v>Brak wartości</v>
      </c>
      <c r="R62" s="1138" t="s">
        <v>40</v>
      </c>
      <c r="S62" s="1139"/>
      <c r="T62" s="1139"/>
      <c r="U62" s="1138" t="s">
        <v>40</v>
      </c>
      <c r="V62" s="1139"/>
      <c r="W62" s="1139"/>
      <c r="X62" s="957" t="s">
        <v>40</v>
      </c>
      <c r="Y62" s="957"/>
      <c r="Z62" s="957"/>
      <c r="AA62" s="938" t="s">
        <v>40</v>
      </c>
      <c r="AB62" s="938"/>
      <c r="AC62" s="938"/>
      <c r="AD62" s="1140" t="s">
        <v>40</v>
      </c>
      <c r="AE62" s="1140"/>
      <c r="AF62" s="1140"/>
      <c r="AG62" s="1141" t="s">
        <v>40</v>
      </c>
      <c r="AH62" s="1141"/>
      <c r="AI62" s="735"/>
    </row>
    <row r="63" spans="1:35" ht="12.75">
      <c r="A63" s="1414"/>
      <c r="B63" s="1067"/>
      <c r="C63" s="1414"/>
      <c r="D63" s="1414"/>
      <c r="E63" s="1517"/>
      <c r="F63" s="715"/>
      <c r="G63" s="694"/>
      <c r="H63" s="1126"/>
      <c r="I63" s="1126"/>
      <c r="J63" s="1126"/>
      <c r="K63" s="695"/>
      <c r="L63" s="695"/>
      <c r="M63" s="1127"/>
      <c r="N63" s="954"/>
      <c r="O63" s="955"/>
      <c r="P63" s="716"/>
      <c r="Q63" s="955"/>
      <c r="R63" s="1128" t="s">
        <v>40</v>
      </c>
      <c r="S63" s="1129"/>
      <c r="T63" s="1129"/>
      <c r="U63" s="1128" t="s">
        <v>40</v>
      </c>
      <c r="V63" s="1129"/>
      <c r="W63" s="1129"/>
      <c r="X63" s="1130" t="s">
        <v>40</v>
      </c>
      <c r="Y63" s="1130"/>
      <c r="Z63" s="1130"/>
      <c r="AA63" s="1131" t="s">
        <v>40</v>
      </c>
      <c r="AB63" s="1131"/>
      <c r="AC63" s="1131"/>
      <c r="AD63" s="1132" t="s">
        <v>40</v>
      </c>
      <c r="AE63" s="1132"/>
      <c r="AF63" s="1132"/>
      <c r="AG63" s="1133" t="s">
        <v>40</v>
      </c>
      <c r="AH63" s="1133"/>
      <c r="AI63" s="1134"/>
    </row>
    <row r="64" spans="1:35" ht="12.75">
      <c r="A64" s="1403"/>
      <c r="B64" s="1067"/>
      <c r="C64" s="1403"/>
      <c r="D64" s="1403"/>
      <c r="E64" s="1518"/>
      <c r="F64" s="715"/>
      <c r="G64" s="694"/>
      <c r="H64" s="1126"/>
      <c r="I64" s="1126"/>
      <c r="J64" s="1126"/>
      <c r="K64" s="695"/>
      <c r="L64" s="695"/>
      <c r="M64" s="1127"/>
      <c r="N64" s="954"/>
      <c r="O64" s="955"/>
      <c r="P64" s="716"/>
      <c r="Q64" s="955"/>
      <c r="R64" s="1135" t="s">
        <v>40</v>
      </c>
      <c r="S64" s="754"/>
      <c r="T64" s="754"/>
      <c r="U64" s="1135" t="s">
        <v>40</v>
      </c>
      <c r="V64" s="754"/>
      <c r="W64" s="754"/>
      <c r="X64" s="755" t="s">
        <v>40</v>
      </c>
      <c r="Y64" s="755"/>
      <c r="Z64" s="755"/>
      <c r="AA64" s="756" t="s">
        <v>40</v>
      </c>
      <c r="AB64" s="756"/>
      <c r="AC64" s="756"/>
      <c r="AD64" s="1136" t="s">
        <v>40</v>
      </c>
      <c r="AE64" s="1136"/>
      <c r="AF64" s="1136"/>
      <c r="AG64" s="750" t="s">
        <v>40</v>
      </c>
      <c r="AH64" s="750"/>
      <c r="AI64" s="1137"/>
    </row>
    <row r="65" spans="1:35" ht="12.75">
      <c r="A65" s="1403"/>
      <c r="B65" s="1067"/>
      <c r="C65" s="1403"/>
      <c r="D65" s="1403"/>
      <c r="E65" s="1518"/>
      <c r="F65" s="715"/>
      <c r="G65" s="694"/>
      <c r="H65" s="1126"/>
      <c r="I65" s="1126"/>
      <c r="J65" s="1126"/>
      <c r="K65" s="695"/>
      <c r="L65" s="695"/>
      <c r="M65" s="1127"/>
      <c r="N65" s="954"/>
      <c r="O65" s="955"/>
      <c r="P65" s="716"/>
      <c r="Q65" s="955"/>
      <c r="R65" s="1135" t="s">
        <v>40</v>
      </c>
      <c r="S65" s="754"/>
      <c r="T65" s="754"/>
      <c r="U65" s="1135" t="s">
        <v>40</v>
      </c>
      <c r="V65" s="754"/>
      <c r="W65" s="754"/>
      <c r="X65" s="755" t="s">
        <v>40</v>
      </c>
      <c r="Y65" s="755"/>
      <c r="Z65" s="755"/>
      <c r="AA65" s="756" t="s">
        <v>40</v>
      </c>
      <c r="AB65" s="756"/>
      <c r="AC65" s="756"/>
      <c r="AD65" s="1136" t="s">
        <v>40</v>
      </c>
      <c r="AE65" s="1136"/>
      <c r="AF65" s="1136"/>
      <c r="AG65" s="750" t="s">
        <v>40</v>
      </c>
      <c r="AH65" s="750"/>
      <c r="AI65" s="1137"/>
    </row>
    <row r="66" spans="1:35" ht="12.75">
      <c r="A66" s="1377"/>
      <c r="B66" s="1067"/>
      <c r="C66" s="1377"/>
      <c r="D66" s="1377"/>
      <c r="E66" s="1466"/>
      <c r="F66" s="715"/>
      <c r="G66" s="694">
        <v>25</v>
      </c>
      <c r="H66" s="1126" t="str">
        <f>IFERROR(VLOOKUP(U66,Cennik!$A$4:$B93, 2, FALSE()) * V66 + VLOOKUP(W66,Cennik!$A$4:$B93,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66" s="1126" t="e">
        <f>H66 + VLOOKUP("Stamina",Cennik!$A$4:$B93,2,FALSE()) * G66</f>
        <v>#VALUE!</v>
      </c>
      <c r="J66" s="1126" t="str">
        <f>IFERROR(I66 * (INT(100 / (K66 * M66)) + 1), "Brak Wartości")</f>
        <v>Brak Wartości</v>
      </c>
      <c r="K66" s="695"/>
      <c r="L66" s="695"/>
      <c r="M66" s="1127"/>
      <c r="N66" s="954">
        <f t="shared" ref="N66:O66" si="30">IFERROR((L66*$K66)/$G66, "Brak wartości")</f>
        <v>0</v>
      </c>
      <c r="O66" s="955">
        <f t="shared" si="30"/>
        <v>0</v>
      </c>
      <c r="P66" s="716" t="str">
        <f t="shared" ref="P66:Q66" si="31">IFERROR((L66*$K66)/$I66, "Brak wartości")</f>
        <v>Brak wartości</v>
      </c>
      <c r="Q66" s="955" t="str">
        <f t="shared" si="31"/>
        <v>Brak wartości</v>
      </c>
      <c r="R66" s="1138" t="s">
        <v>40</v>
      </c>
      <c r="S66" s="1139"/>
      <c r="T66" s="1139"/>
      <c r="U66" s="1138" t="s">
        <v>40</v>
      </c>
      <c r="V66" s="1139"/>
      <c r="W66" s="1139"/>
      <c r="X66" s="957" t="s">
        <v>40</v>
      </c>
      <c r="Y66" s="957"/>
      <c r="Z66" s="957"/>
      <c r="AA66" s="938" t="s">
        <v>40</v>
      </c>
      <c r="AB66" s="938"/>
      <c r="AC66" s="938"/>
      <c r="AD66" s="1140" t="s">
        <v>40</v>
      </c>
      <c r="AE66" s="1140"/>
      <c r="AF66" s="1140"/>
      <c r="AG66" s="1141" t="s">
        <v>40</v>
      </c>
      <c r="AH66" s="1141"/>
      <c r="AI66" s="735"/>
    </row>
    <row r="67" spans="1:35" ht="12.75">
      <c r="A67" s="1414"/>
      <c r="B67" s="1067"/>
      <c r="C67" s="1414"/>
      <c r="D67" s="1414"/>
      <c r="E67" s="1517"/>
      <c r="F67" s="715"/>
      <c r="G67" s="694"/>
      <c r="H67" s="1126"/>
      <c r="I67" s="1126"/>
      <c r="J67" s="1126"/>
      <c r="K67" s="695"/>
      <c r="L67" s="695"/>
      <c r="M67" s="1127"/>
      <c r="N67" s="954"/>
      <c r="O67" s="955"/>
      <c r="P67" s="716"/>
      <c r="Q67" s="955"/>
      <c r="R67" s="1128" t="s">
        <v>40</v>
      </c>
      <c r="S67" s="1129"/>
      <c r="T67" s="1129"/>
      <c r="U67" s="1128" t="s">
        <v>40</v>
      </c>
      <c r="V67" s="1129"/>
      <c r="W67" s="1129"/>
      <c r="X67" s="1130" t="s">
        <v>40</v>
      </c>
      <c r="Y67" s="1130"/>
      <c r="Z67" s="1130"/>
      <c r="AA67" s="1131" t="s">
        <v>40</v>
      </c>
      <c r="AB67" s="1131"/>
      <c r="AC67" s="1131"/>
      <c r="AD67" s="1132" t="s">
        <v>40</v>
      </c>
      <c r="AE67" s="1132"/>
      <c r="AF67" s="1132"/>
      <c r="AG67" s="1133" t="s">
        <v>40</v>
      </c>
      <c r="AH67" s="1133"/>
      <c r="AI67" s="1134"/>
    </row>
    <row r="68" spans="1:35" ht="12.75">
      <c r="A68" s="1403"/>
      <c r="B68" s="1067"/>
      <c r="C68" s="1403"/>
      <c r="D68" s="1403"/>
      <c r="E68" s="1518"/>
      <c r="F68" s="715"/>
      <c r="G68" s="694"/>
      <c r="H68" s="1126"/>
      <c r="I68" s="1126"/>
      <c r="J68" s="1126"/>
      <c r="K68" s="695"/>
      <c r="L68" s="695"/>
      <c r="M68" s="1127"/>
      <c r="N68" s="954"/>
      <c r="O68" s="955"/>
      <c r="P68" s="716"/>
      <c r="Q68" s="955"/>
      <c r="R68" s="1135" t="s">
        <v>40</v>
      </c>
      <c r="S68" s="754"/>
      <c r="T68" s="754"/>
      <c r="U68" s="1135" t="s">
        <v>40</v>
      </c>
      <c r="V68" s="754"/>
      <c r="W68" s="754"/>
      <c r="X68" s="755" t="s">
        <v>40</v>
      </c>
      <c r="Y68" s="755"/>
      <c r="Z68" s="755"/>
      <c r="AA68" s="756" t="s">
        <v>40</v>
      </c>
      <c r="AB68" s="756"/>
      <c r="AC68" s="756"/>
      <c r="AD68" s="1136" t="s">
        <v>40</v>
      </c>
      <c r="AE68" s="1136"/>
      <c r="AF68" s="1136"/>
      <c r="AG68" s="750" t="s">
        <v>40</v>
      </c>
      <c r="AH68" s="750"/>
      <c r="AI68" s="1137"/>
    </row>
    <row r="69" spans="1:35" ht="12.75">
      <c r="A69" s="1403"/>
      <c r="B69" s="1067"/>
      <c r="C69" s="1403"/>
      <c r="D69" s="1403"/>
      <c r="E69" s="1518"/>
      <c r="F69" s="715"/>
      <c r="G69" s="694"/>
      <c r="H69" s="1126"/>
      <c r="I69" s="1126"/>
      <c r="J69" s="1126"/>
      <c r="K69" s="695"/>
      <c r="L69" s="695"/>
      <c r="M69" s="1127"/>
      <c r="N69" s="954"/>
      <c r="O69" s="955"/>
      <c r="P69" s="716"/>
      <c r="Q69" s="955"/>
      <c r="R69" s="1135" t="s">
        <v>40</v>
      </c>
      <c r="S69" s="754"/>
      <c r="T69" s="754"/>
      <c r="U69" s="1135" t="s">
        <v>40</v>
      </c>
      <c r="V69" s="754"/>
      <c r="W69" s="754"/>
      <c r="X69" s="755" t="s">
        <v>40</v>
      </c>
      <c r="Y69" s="755"/>
      <c r="Z69" s="755"/>
      <c r="AA69" s="756" t="s">
        <v>40</v>
      </c>
      <c r="AB69" s="756"/>
      <c r="AC69" s="756"/>
      <c r="AD69" s="1136" t="s">
        <v>40</v>
      </c>
      <c r="AE69" s="1136"/>
      <c r="AF69" s="1136"/>
      <c r="AG69" s="750" t="s">
        <v>40</v>
      </c>
      <c r="AH69" s="750"/>
      <c r="AI69" s="1137"/>
    </row>
    <row r="70" spans="1:35" ht="12.75">
      <c r="A70" s="1377"/>
      <c r="B70" s="1067"/>
      <c r="C70" s="1377"/>
      <c r="D70" s="1377"/>
      <c r="E70" s="1466"/>
      <c r="F70" s="715"/>
      <c r="G70" s="694">
        <v>25</v>
      </c>
      <c r="H70" s="1126" t="str">
        <f>IFERROR(VLOOKUP(U70,Cennik!$A$4:$B93, 2, FALSE()) * V70 + VLOOKUP(W70,Cennik!$A$4:$B93,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0" s="1126" t="e">
        <f>H70 + VLOOKUP("Stamina",Cennik!$A$4:$B93,2,FALSE()) * G70</f>
        <v>#VALUE!</v>
      </c>
      <c r="J70" s="1126" t="str">
        <f t="shared" ref="J70:J93" si="32">IFERROR(I70 * (INT(100 / (K70 * M70)) + 1), "Brak Wartości")</f>
        <v>Brak Wartości</v>
      </c>
      <c r="K70" s="695"/>
      <c r="L70" s="695"/>
      <c r="M70" s="1127"/>
      <c r="N70" s="954">
        <f t="shared" ref="N70:O70" si="33">IFERROR((L70*$K70)/$G70, "Brak wartości")</f>
        <v>0</v>
      </c>
      <c r="O70" s="955">
        <f t="shared" si="33"/>
        <v>0</v>
      </c>
      <c r="P70" s="716" t="str">
        <f t="shared" ref="P70:Q70" si="34">IFERROR((L70*$K70)/$I70, "Brak wartości")</f>
        <v>Brak wartości</v>
      </c>
      <c r="Q70" s="955" t="str">
        <f t="shared" si="34"/>
        <v>Brak wartości</v>
      </c>
      <c r="R70" s="1138" t="s">
        <v>40</v>
      </c>
      <c r="S70" s="1139"/>
      <c r="T70" s="1139"/>
      <c r="U70" s="1138" t="s">
        <v>40</v>
      </c>
      <c r="V70" s="1139"/>
      <c r="W70" s="1139"/>
      <c r="X70" s="957" t="s">
        <v>40</v>
      </c>
      <c r="Y70" s="957"/>
      <c r="Z70" s="957"/>
      <c r="AA70" s="938" t="s">
        <v>40</v>
      </c>
      <c r="AB70" s="938"/>
      <c r="AC70" s="938"/>
      <c r="AD70" s="1140" t="s">
        <v>40</v>
      </c>
      <c r="AE70" s="1140"/>
      <c r="AF70" s="1140"/>
      <c r="AG70" s="1141" t="s">
        <v>40</v>
      </c>
      <c r="AH70" s="1141"/>
      <c r="AI70" s="735"/>
    </row>
    <row r="71" spans="1:35" ht="12.75">
      <c r="A71" s="1414"/>
      <c r="B71" s="1067"/>
      <c r="C71" s="1414"/>
      <c r="D71" s="1414"/>
      <c r="E71" s="1517"/>
      <c r="F71" s="715"/>
      <c r="G71" s="694"/>
      <c r="H71" s="1126" t="str">
        <f>IFERROR(VLOOKUP(U71,Cennik!$A$4:$B93, 2, FALSE()) * V71 + VLOOKUP(W71,Cennik!$A$4:$B93,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1" s="1126" t="e">
        <f>H71 + VLOOKUP("Stamina",Cennik!$A$4:$B93,2,FALSE()) * G71</f>
        <v>#VALUE!</v>
      </c>
      <c r="J71" s="1126" t="str">
        <f t="shared" si="32"/>
        <v>Brak Wartości</v>
      </c>
      <c r="K71" s="695"/>
      <c r="L71" s="695"/>
      <c r="M71" s="1127"/>
      <c r="N71" s="954" t="str">
        <f t="shared" ref="N71:O71" si="35">IFERROR((L71*$K71)/$G71, "Brak wartości")</f>
        <v>Brak wartości</v>
      </c>
      <c r="O71" s="955" t="str">
        <f t="shared" si="35"/>
        <v>Brak wartości</v>
      </c>
      <c r="P71" s="716" t="str">
        <f t="shared" ref="P71:Q71" si="36">IFERROR((L71*$K71)/$I71, "Brak wartości")</f>
        <v>Brak wartości</v>
      </c>
      <c r="Q71" s="955" t="str">
        <f t="shared" si="36"/>
        <v>Brak wartości</v>
      </c>
      <c r="R71" s="1128" t="s">
        <v>40</v>
      </c>
      <c r="S71" s="1129"/>
      <c r="T71" s="1129"/>
      <c r="U71" s="1128" t="s">
        <v>40</v>
      </c>
      <c r="V71" s="1129"/>
      <c r="W71" s="1129"/>
      <c r="X71" s="1130" t="s">
        <v>40</v>
      </c>
      <c r="Y71" s="1130"/>
      <c r="Z71" s="1130"/>
      <c r="AA71" s="1131" t="s">
        <v>40</v>
      </c>
      <c r="AB71" s="1131"/>
      <c r="AC71" s="1131"/>
      <c r="AD71" s="1132" t="s">
        <v>40</v>
      </c>
      <c r="AE71" s="1132"/>
      <c r="AF71" s="1132"/>
      <c r="AG71" s="1133" t="s">
        <v>40</v>
      </c>
      <c r="AH71" s="1133"/>
      <c r="AI71" s="1134"/>
    </row>
    <row r="72" spans="1:35" ht="12.75">
      <c r="A72" s="1403"/>
      <c r="B72" s="1067"/>
      <c r="C72" s="1403"/>
      <c r="D72" s="1403"/>
      <c r="E72" s="1518"/>
      <c r="F72" s="715"/>
      <c r="G72" s="694"/>
      <c r="H72" s="1126" t="str">
        <f>IFERROR(VLOOKUP(U72,Cennik!$A$4:$B93, 2, FALSE()) * V72 + VLOOKUP(W72,Cennik!$A$4:$B93,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2" s="1126" t="e">
        <f>H72 + VLOOKUP("Stamina",Cennik!$A$4:$B93,2,FALSE()) * G72</f>
        <v>#VALUE!</v>
      </c>
      <c r="J72" s="1126" t="str">
        <f t="shared" si="32"/>
        <v>Brak Wartości</v>
      </c>
      <c r="K72" s="695"/>
      <c r="L72" s="695"/>
      <c r="M72" s="1127"/>
      <c r="N72" s="954" t="str">
        <f t="shared" ref="N72:O72" si="37">IFERROR((L72*$K72)/$G72, "Brak wartości")</f>
        <v>Brak wartości</v>
      </c>
      <c r="O72" s="955" t="str">
        <f t="shared" si="37"/>
        <v>Brak wartości</v>
      </c>
      <c r="P72" s="716" t="str">
        <f t="shared" ref="P72:Q72" si="38">IFERROR((L72*$K72)/$I72, "Brak wartości")</f>
        <v>Brak wartości</v>
      </c>
      <c r="Q72" s="955" t="str">
        <f t="shared" si="38"/>
        <v>Brak wartości</v>
      </c>
      <c r="R72" s="1135" t="s">
        <v>40</v>
      </c>
      <c r="S72" s="754"/>
      <c r="T72" s="754"/>
      <c r="U72" s="1135" t="s">
        <v>40</v>
      </c>
      <c r="V72" s="754"/>
      <c r="W72" s="754"/>
      <c r="X72" s="755" t="s">
        <v>40</v>
      </c>
      <c r="Y72" s="755"/>
      <c r="Z72" s="755"/>
      <c r="AA72" s="756" t="s">
        <v>40</v>
      </c>
      <c r="AB72" s="756"/>
      <c r="AC72" s="756"/>
      <c r="AD72" s="1136" t="s">
        <v>40</v>
      </c>
      <c r="AE72" s="1136"/>
      <c r="AF72" s="1136"/>
      <c r="AG72" s="750" t="s">
        <v>40</v>
      </c>
      <c r="AH72" s="750"/>
      <c r="AI72" s="1137"/>
    </row>
    <row r="73" spans="1:35" ht="12.75">
      <c r="A73" s="1403"/>
      <c r="B73" s="1067"/>
      <c r="C73" s="1403"/>
      <c r="D73" s="1403"/>
      <c r="E73" s="1518"/>
      <c r="F73" s="715"/>
      <c r="G73" s="694"/>
      <c r="H73" s="1126" t="str">
        <f>IFERROR(VLOOKUP(U73,Cennik!$A$4:$B93, 2, FALSE()) * V73 + VLOOKUP(W73,Cennik!$A$4:$B93,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3" s="1126" t="e">
        <f>H73 + VLOOKUP("Stamina",Cennik!$A$4:$B93,2,FALSE()) * G73</f>
        <v>#VALUE!</v>
      </c>
      <c r="J73" s="1126" t="str">
        <f t="shared" si="32"/>
        <v>Brak Wartości</v>
      </c>
      <c r="K73" s="695"/>
      <c r="L73" s="695"/>
      <c r="M73" s="1127"/>
      <c r="N73" s="954" t="str">
        <f t="shared" ref="N73:O73" si="39">IFERROR((L73*$K73)/$G73, "Brak wartości")</f>
        <v>Brak wartości</v>
      </c>
      <c r="O73" s="955" t="str">
        <f t="shared" si="39"/>
        <v>Brak wartości</v>
      </c>
      <c r="P73" s="716" t="str">
        <f t="shared" ref="P73:Q73" si="40">IFERROR((L73*$K73)/$I73, "Brak wartości")</f>
        <v>Brak wartości</v>
      </c>
      <c r="Q73" s="955" t="str">
        <f t="shared" si="40"/>
        <v>Brak wartości</v>
      </c>
      <c r="R73" s="1135" t="s">
        <v>40</v>
      </c>
      <c r="S73" s="754"/>
      <c r="T73" s="754"/>
      <c r="U73" s="1135" t="s">
        <v>40</v>
      </c>
      <c r="V73" s="754"/>
      <c r="W73" s="754"/>
      <c r="X73" s="755" t="s">
        <v>40</v>
      </c>
      <c r="Y73" s="755"/>
      <c r="Z73" s="755"/>
      <c r="AA73" s="756" t="s">
        <v>40</v>
      </c>
      <c r="AB73" s="756"/>
      <c r="AC73" s="756"/>
      <c r="AD73" s="1136" t="s">
        <v>40</v>
      </c>
      <c r="AE73" s="1136"/>
      <c r="AF73" s="1136"/>
      <c r="AG73" s="750" t="s">
        <v>40</v>
      </c>
      <c r="AH73" s="750"/>
      <c r="AI73" s="1137"/>
    </row>
    <row r="74" spans="1:35" ht="12.75">
      <c r="A74" s="1377"/>
      <c r="B74" s="1067"/>
      <c r="C74" s="1377"/>
      <c r="D74" s="1377"/>
      <c r="E74" s="1466"/>
      <c r="F74" s="715"/>
      <c r="G74" s="694"/>
      <c r="H74" s="1126" t="str">
        <f>IFERROR(VLOOKUP(U74,Cennik!$A$4:$B93, 2, FALSE()) * V74 + VLOOKUP(W74,Cennik!$A$4:$B93,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4" s="1126" t="e">
        <f>H74 + VLOOKUP("Stamina",Cennik!$A$4:$B93,2,FALSE()) * G74</f>
        <v>#VALUE!</v>
      </c>
      <c r="J74" s="1126" t="str">
        <f t="shared" si="32"/>
        <v>Brak Wartości</v>
      </c>
      <c r="K74" s="695"/>
      <c r="L74" s="695"/>
      <c r="M74" s="1127"/>
      <c r="N74" s="954" t="str">
        <f t="shared" ref="N74:O74" si="41">IFERROR((L74*$K74)/$G74, "Brak wartości")</f>
        <v>Brak wartości</v>
      </c>
      <c r="O74" s="955" t="str">
        <f t="shared" si="41"/>
        <v>Brak wartości</v>
      </c>
      <c r="P74" s="716" t="str">
        <f t="shared" ref="P74:Q74" si="42">IFERROR((L74*$K74)/$I74, "Brak wartości")</f>
        <v>Brak wartości</v>
      </c>
      <c r="Q74" s="955" t="str">
        <f t="shared" si="42"/>
        <v>Brak wartości</v>
      </c>
      <c r="R74" s="1138" t="s">
        <v>40</v>
      </c>
      <c r="S74" s="1139"/>
      <c r="T74" s="1139"/>
      <c r="U74" s="1138" t="s">
        <v>40</v>
      </c>
      <c r="V74" s="1139"/>
      <c r="W74" s="1139"/>
      <c r="X74" s="957" t="s">
        <v>40</v>
      </c>
      <c r="Y74" s="957"/>
      <c r="Z74" s="957"/>
      <c r="AA74" s="938" t="s">
        <v>40</v>
      </c>
      <c r="AB74" s="938"/>
      <c r="AC74" s="938"/>
      <c r="AD74" s="1140" t="s">
        <v>40</v>
      </c>
      <c r="AE74" s="1140"/>
      <c r="AF74" s="1140"/>
      <c r="AG74" s="1141" t="s">
        <v>40</v>
      </c>
      <c r="AH74" s="1141"/>
      <c r="AI74" s="735"/>
    </row>
    <row r="75" spans="1:35" ht="12.75">
      <c r="A75" s="707"/>
      <c r="B75" s="1126">
        <f t="shared" ref="B75:B93" si="43">IFERROR(I75/K75, 0)</f>
        <v>0</v>
      </c>
      <c r="C75" s="707"/>
      <c r="D75" s="707"/>
      <c r="E75" s="715"/>
      <c r="F75" s="715"/>
      <c r="G75" s="694"/>
      <c r="H75" s="1126" t="str">
        <f>IFERROR(VLOOKUP(U75,Cennik!$A$4:$B93, 2, FALSE()) * V75 + VLOOKUP(W75,Cennik!$A$4:$B93,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5" s="1126" t="e">
        <f>H75 + VLOOKUP("Stamina",Cennik!$A$4:$B93,2,FALSE()) * G75</f>
        <v>#VALUE!</v>
      </c>
      <c r="J75" s="1126" t="str">
        <f t="shared" si="32"/>
        <v>Brak Wartości</v>
      </c>
      <c r="K75" s="695"/>
      <c r="L75" s="695"/>
      <c r="M75" s="1127"/>
      <c r="N75" s="954" t="str">
        <f t="shared" ref="N75:O75" si="44">IFERROR((L75*$K75)/$G75, "Brak wartości")</f>
        <v>Brak wartości</v>
      </c>
      <c r="O75" s="955" t="str">
        <f t="shared" si="44"/>
        <v>Brak wartości</v>
      </c>
      <c r="P75" s="716" t="str">
        <f t="shared" ref="P75:Q75" si="45">IFERROR((L75*$K75)/$I75, "Brak wartości")</f>
        <v>Brak wartości</v>
      </c>
      <c r="Q75" s="955" t="str">
        <f t="shared" si="45"/>
        <v>Brak wartości</v>
      </c>
      <c r="R75" s="754" t="s">
        <v>40</v>
      </c>
      <c r="S75" s="754"/>
      <c r="T75" s="754"/>
      <c r="U75" s="754" t="s">
        <v>40</v>
      </c>
      <c r="V75" s="754"/>
      <c r="W75" s="754"/>
      <c r="X75" s="755" t="s">
        <v>40</v>
      </c>
      <c r="Y75" s="755"/>
      <c r="Z75" s="755"/>
      <c r="AA75" s="756" t="s">
        <v>40</v>
      </c>
      <c r="AB75" s="756"/>
      <c r="AC75" s="756"/>
      <c r="AD75" s="1136" t="s">
        <v>40</v>
      </c>
      <c r="AE75" s="1136"/>
      <c r="AF75" s="1136"/>
      <c r="AG75" s="750" t="s">
        <v>40</v>
      </c>
      <c r="AH75" s="750"/>
      <c r="AI75" s="750"/>
    </row>
    <row r="76" spans="1:35" ht="12.75">
      <c r="A76" s="707"/>
      <c r="B76" s="1126">
        <f t="shared" si="43"/>
        <v>0</v>
      </c>
      <c r="C76" s="707"/>
      <c r="D76" s="707"/>
      <c r="E76" s="715"/>
      <c r="F76" s="715"/>
      <c r="G76" s="694"/>
      <c r="H76" s="1126" t="str">
        <f>IFERROR(VLOOKUP(U76,Cennik!$A$4:$B93, 2, FALSE()) * V76 + VLOOKUP(W76,Cennik!$A$4:$B93,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6" s="1126" t="e">
        <f>H76 + VLOOKUP("Stamina",Cennik!$A$4:$B93,2,FALSE()) * G76</f>
        <v>#VALUE!</v>
      </c>
      <c r="J76" s="1126" t="str">
        <f t="shared" si="32"/>
        <v>Brak Wartości</v>
      </c>
      <c r="K76" s="695"/>
      <c r="L76" s="695"/>
      <c r="M76" s="1127"/>
      <c r="N76" s="954" t="str">
        <f t="shared" ref="N76:O76" si="46">IFERROR((L76*$K76)/$G76, "Brak wartości")</f>
        <v>Brak wartości</v>
      </c>
      <c r="O76" s="955" t="str">
        <f t="shared" si="46"/>
        <v>Brak wartości</v>
      </c>
      <c r="P76" s="716" t="str">
        <f t="shared" ref="P76:Q76" si="47">IFERROR((L76*$K76)/$I76, "Brak wartości")</f>
        <v>Brak wartości</v>
      </c>
      <c r="Q76" s="955" t="str">
        <f t="shared" si="47"/>
        <v>Brak wartości</v>
      </c>
      <c r="R76" s="754" t="s">
        <v>40</v>
      </c>
      <c r="S76" s="754"/>
      <c r="T76" s="754"/>
      <c r="U76" s="754" t="s">
        <v>40</v>
      </c>
      <c r="V76" s="754"/>
      <c r="W76" s="754"/>
      <c r="X76" s="755" t="s">
        <v>40</v>
      </c>
      <c r="Y76" s="755"/>
      <c r="Z76" s="755"/>
      <c r="AA76" s="756" t="s">
        <v>40</v>
      </c>
      <c r="AB76" s="756"/>
      <c r="AC76" s="756"/>
      <c r="AD76" s="1136" t="s">
        <v>40</v>
      </c>
      <c r="AE76" s="1136"/>
      <c r="AF76" s="1136"/>
      <c r="AG76" s="750" t="s">
        <v>40</v>
      </c>
      <c r="AH76" s="750"/>
      <c r="AI76" s="750"/>
    </row>
    <row r="77" spans="1:35" ht="12.75">
      <c r="A77" s="707"/>
      <c r="B77" s="1126">
        <f t="shared" si="43"/>
        <v>0</v>
      </c>
      <c r="C77" s="707"/>
      <c r="D77" s="707"/>
      <c r="E77" s="715"/>
      <c r="F77" s="715"/>
      <c r="G77" s="694"/>
      <c r="H77" s="1126" t="str">
        <f>IFERROR(VLOOKUP(U77,Cennik!$A$4:$B93, 2, FALSE()) * V77 + VLOOKUP(W77,Cennik!$A$4:$B93,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7" s="1126" t="e">
        <f>H77 + VLOOKUP("Stamina",Cennik!$A$4:$B93,2,FALSE()) * G77</f>
        <v>#VALUE!</v>
      </c>
      <c r="J77" s="1126" t="str">
        <f t="shared" si="32"/>
        <v>Brak Wartości</v>
      </c>
      <c r="K77" s="695"/>
      <c r="L77" s="695"/>
      <c r="M77" s="1127"/>
      <c r="N77" s="954" t="str">
        <f t="shared" ref="N77:O77" si="48">IFERROR((L77*$K77)/$G77, "Brak wartości")</f>
        <v>Brak wartości</v>
      </c>
      <c r="O77" s="955" t="str">
        <f t="shared" si="48"/>
        <v>Brak wartości</v>
      </c>
      <c r="P77" s="716" t="str">
        <f t="shared" ref="P77:Q77" si="49">IFERROR((L77*$K77)/$I77, "Brak wartości")</f>
        <v>Brak wartości</v>
      </c>
      <c r="Q77" s="955" t="str">
        <f t="shared" si="49"/>
        <v>Brak wartości</v>
      </c>
      <c r="R77" s="754" t="s">
        <v>40</v>
      </c>
      <c r="S77" s="754"/>
      <c r="T77" s="754"/>
      <c r="U77" s="754" t="s">
        <v>40</v>
      </c>
      <c r="V77" s="754"/>
      <c r="W77" s="754"/>
      <c r="X77" s="755" t="s">
        <v>40</v>
      </c>
      <c r="Y77" s="755"/>
      <c r="Z77" s="755"/>
      <c r="AA77" s="756" t="s">
        <v>40</v>
      </c>
      <c r="AB77" s="756"/>
      <c r="AC77" s="756"/>
      <c r="AD77" s="1136" t="s">
        <v>40</v>
      </c>
      <c r="AE77" s="1136"/>
      <c r="AF77" s="1136"/>
      <c r="AG77" s="750" t="s">
        <v>40</v>
      </c>
      <c r="AH77" s="750"/>
      <c r="AI77" s="750"/>
    </row>
    <row r="78" spans="1:35" ht="12.75">
      <c r="A78" s="707"/>
      <c r="B78" s="1126">
        <f t="shared" si="43"/>
        <v>0</v>
      </c>
      <c r="C78" s="707"/>
      <c r="D78" s="707"/>
      <c r="E78" s="715"/>
      <c r="F78" s="715"/>
      <c r="G78" s="694"/>
      <c r="H78" s="1126" t="str">
        <f>IFERROR(VLOOKUP(U78,Cennik!$A$4:$B93, 2, FALSE()) * V78 + VLOOKUP(W78,Cennik!$A$4:$B93,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8" s="1126" t="e">
        <f>H78 + VLOOKUP("Stamina",Cennik!$A$4:$B93,2,FALSE()) * G78</f>
        <v>#VALUE!</v>
      </c>
      <c r="J78" s="1126" t="str">
        <f t="shared" si="32"/>
        <v>Brak Wartości</v>
      </c>
      <c r="K78" s="695"/>
      <c r="L78" s="695"/>
      <c r="M78" s="1127"/>
      <c r="N78" s="954" t="str">
        <f t="shared" ref="N78:O78" si="50">IFERROR((L78*$K78)/$G78, "Brak wartości")</f>
        <v>Brak wartości</v>
      </c>
      <c r="O78" s="955" t="str">
        <f t="shared" si="50"/>
        <v>Brak wartości</v>
      </c>
      <c r="P78" s="716" t="str">
        <f t="shared" ref="P78:Q78" si="51">IFERROR((L78*$K78)/$I78, "Brak wartości")</f>
        <v>Brak wartości</v>
      </c>
      <c r="Q78" s="955" t="str">
        <f t="shared" si="51"/>
        <v>Brak wartości</v>
      </c>
      <c r="R78" s="754" t="s">
        <v>40</v>
      </c>
      <c r="S78" s="754"/>
      <c r="T78" s="754"/>
      <c r="U78" s="754" t="s">
        <v>40</v>
      </c>
      <c r="V78" s="754"/>
      <c r="W78" s="754"/>
      <c r="X78" s="755" t="s">
        <v>40</v>
      </c>
      <c r="Y78" s="755"/>
      <c r="Z78" s="755"/>
      <c r="AA78" s="756" t="s">
        <v>40</v>
      </c>
      <c r="AB78" s="756"/>
      <c r="AC78" s="756"/>
      <c r="AD78" s="1136" t="s">
        <v>40</v>
      </c>
      <c r="AE78" s="1136"/>
      <c r="AF78" s="1136"/>
      <c r="AG78" s="750" t="s">
        <v>40</v>
      </c>
      <c r="AH78" s="750"/>
      <c r="AI78" s="750"/>
    </row>
    <row r="79" spans="1:35" ht="12.75">
      <c r="A79" s="707"/>
      <c r="B79" s="1126">
        <f t="shared" si="43"/>
        <v>0</v>
      </c>
      <c r="C79" s="707"/>
      <c r="D79" s="707"/>
      <c r="E79" s="715"/>
      <c r="F79" s="715"/>
      <c r="G79" s="694"/>
      <c r="H79" s="1126" t="str">
        <f>IFERROR(VLOOKUP(U79,Cennik!$A$4:$B93, 2, FALSE()) * V79 + VLOOKUP(W79,Cennik!$A$4:$B93,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9" s="1126" t="e">
        <f>H79 + VLOOKUP("Stamina",Cennik!$A$4:$B93,2,FALSE()) * G79</f>
        <v>#VALUE!</v>
      </c>
      <c r="J79" s="1126" t="str">
        <f t="shared" si="32"/>
        <v>Brak Wartości</v>
      </c>
      <c r="K79" s="695"/>
      <c r="L79" s="695"/>
      <c r="M79" s="1127"/>
      <c r="N79" s="954" t="str">
        <f t="shared" ref="N79:O79" si="52">IFERROR((L79*$K79)/$G79, "Brak wartości")</f>
        <v>Brak wartości</v>
      </c>
      <c r="O79" s="955" t="str">
        <f t="shared" si="52"/>
        <v>Brak wartości</v>
      </c>
      <c r="P79" s="716" t="str">
        <f t="shared" ref="P79:Q79" si="53">IFERROR((L79*$K79)/$I79, "Brak wartości")</f>
        <v>Brak wartości</v>
      </c>
      <c r="Q79" s="955" t="str">
        <f t="shared" si="53"/>
        <v>Brak wartości</v>
      </c>
      <c r="R79" s="754" t="s">
        <v>40</v>
      </c>
      <c r="S79" s="754"/>
      <c r="T79" s="754"/>
      <c r="U79" s="754" t="s">
        <v>40</v>
      </c>
      <c r="V79" s="754"/>
      <c r="W79" s="754"/>
      <c r="X79" s="755" t="s">
        <v>40</v>
      </c>
      <c r="Y79" s="755"/>
      <c r="Z79" s="755"/>
      <c r="AA79" s="756" t="s">
        <v>40</v>
      </c>
      <c r="AB79" s="756"/>
      <c r="AC79" s="756"/>
      <c r="AD79" s="1136" t="s">
        <v>40</v>
      </c>
      <c r="AE79" s="1136"/>
      <c r="AF79" s="1136"/>
      <c r="AG79" s="750" t="s">
        <v>40</v>
      </c>
      <c r="AH79" s="750"/>
      <c r="AI79" s="750"/>
    </row>
    <row r="80" spans="1:35" ht="12.75">
      <c r="A80" s="707"/>
      <c r="B80" s="1126">
        <f t="shared" si="43"/>
        <v>0</v>
      </c>
      <c r="C80" s="707"/>
      <c r="D80" s="707"/>
      <c r="E80" s="715"/>
      <c r="F80" s="715"/>
      <c r="G80" s="694"/>
      <c r="H80" s="1126" t="str">
        <f>IFERROR(VLOOKUP(U80,Cennik!$A$4:$B93, 2, FALSE()) * V80 + VLOOKUP(W80,Cennik!$A$4:$B93,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0" s="1126" t="e">
        <f>H80 + VLOOKUP("Stamina",Cennik!$A$4:$B93,2,FALSE()) * G80</f>
        <v>#VALUE!</v>
      </c>
      <c r="J80" s="1126" t="str">
        <f t="shared" si="32"/>
        <v>Brak Wartości</v>
      </c>
      <c r="K80" s="695"/>
      <c r="L80" s="695"/>
      <c r="M80" s="1127"/>
      <c r="N80" s="954" t="str">
        <f t="shared" ref="N80:O80" si="54">IFERROR((L80*$K80)/$G80, "Brak wartości")</f>
        <v>Brak wartości</v>
      </c>
      <c r="O80" s="955" t="str">
        <f t="shared" si="54"/>
        <v>Brak wartości</v>
      </c>
      <c r="P80" s="716" t="str">
        <f t="shared" ref="P80:Q80" si="55">IFERROR((L80*$K80)/$I80, "Brak wartości")</f>
        <v>Brak wartości</v>
      </c>
      <c r="Q80" s="955" t="str">
        <f t="shared" si="55"/>
        <v>Brak wartości</v>
      </c>
      <c r="R80" s="754" t="s">
        <v>40</v>
      </c>
      <c r="S80" s="754"/>
      <c r="T80" s="754"/>
      <c r="U80" s="754" t="s">
        <v>40</v>
      </c>
      <c r="V80" s="754"/>
      <c r="W80" s="754"/>
      <c r="X80" s="755" t="s">
        <v>40</v>
      </c>
      <c r="Y80" s="755"/>
      <c r="Z80" s="755"/>
      <c r="AA80" s="756" t="s">
        <v>40</v>
      </c>
      <c r="AB80" s="756"/>
      <c r="AC80" s="756"/>
      <c r="AD80" s="1136" t="s">
        <v>40</v>
      </c>
      <c r="AE80" s="1136"/>
      <c r="AF80" s="1136"/>
      <c r="AG80" s="750" t="s">
        <v>40</v>
      </c>
      <c r="AH80" s="750"/>
      <c r="AI80" s="750"/>
    </row>
    <row r="81" spans="1:35" ht="12.75">
      <c r="A81" s="707"/>
      <c r="B81" s="1126">
        <f t="shared" si="43"/>
        <v>0</v>
      </c>
      <c r="C81" s="707"/>
      <c r="D81" s="707"/>
      <c r="E81" s="715"/>
      <c r="F81" s="715"/>
      <c r="G81" s="694"/>
      <c r="H81" s="1126" t="str">
        <f>IFERROR(VLOOKUP(U81,Cennik!$A$4:$B93, 2, FALSE()) * V81 + VLOOKUP(W81,Cennik!$A$4:$B93,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1" s="1126" t="e">
        <f>H81 + VLOOKUP("Stamina",Cennik!$A$4:$B93,2,FALSE()) * G81</f>
        <v>#VALUE!</v>
      </c>
      <c r="J81" s="1126" t="str">
        <f t="shared" si="32"/>
        <v>Brak Wartości</v>
      </c>
      <c r="K81" s="695"/>
      <c r="L81" s="695"/>
      <c r="M81" s="1127"/>
      <c r="N81" s="954" t="str">
        <f t="shared" ref="N81:O81" si="56">IFERROR((L81*$K81)/$G81, "Brak wartości")</f>
        <v>Brak wartości</v>
      </c>
      <c r="O81" s="955" t="str">
        <f t="shared" si="56"/>
        <v>Brak wartości</v>
      </c>
      <c r="P81" s="716" t="str">
        <f t="shared" ref="P81:Q81" si="57">IFERROR((L81*$K81)/$I81, "Brak wartości")</f>
        <v>Brak wartości</v>
      </c>
      <c r="Q81" s="955" t="str">
        <f t="shared" si="57"/>
        <v>Brak wartości</v>
      </c>
      <c r="R81" s="754" t="s">
        <v>40</v>
      </c>
      <c r="S81" s="754"/>
      <c r="T81" s="754"/>
      <c r="U81" s="754" t="s">
        <v>40</v>
      </c>
      <c r="V81" s="754"/>
      <c r="W81" s="754"/>
      <c r="X81" s="755" t="s">
        <v>40</v>
      </c>
      <c r="Y81" s="755"/>
      <c r="Z81" s="755"/>
      <c r="AA81" s="756" t="s">
        <v>40</v>
      </c>
      <c r="AB81" s="756"/>
      <c r="AC81" s="756"/>
      <c r="AD81" s="1136" t="s">
        <v>40</v>
      </c>
      <c r="AE81" s="1136"/>
      <c r="AF81" s="1136"/>
      <c r="AG81" s="750" t="s">
        <v>40</v>
      </c>
      <c r="AH81" s="750"/>
      <c r="AI81" s="750"/>
    </row>
    <row r="82" spans="1:35" ht="12.75">
      <c r="A82" s="707"/>
      <c r="B82" s="1126">
        <f t="shared" si="43"/>
        <v>0</v>
      </c>
      <c r="C82" s="707"/>
      <c r="D82" s="707"/>
      <c r="E82" s="715"/>
      <c r="F82" s="715"/>
      <c r="G82" s="694"/>
      <c r="H82" s="1126" t="str">
        <f>IFERROR(VLOOKUP(U82,Cennik!$A$4:$B93, 2, FALSE()) * V82 + VLOOKUP(W82,Cennik!$A$4:$B93,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2" s="1126" t="e">
        <f>H82 + VLOOKUP("Stamina",Cennik!$A$4:$B93,2,FALSE()) * G82</f>
        <v>#VALUE!</v>
      </c>
      <c r="J82" s="1126" t="str">
        <f t="shared" si="32"/>
        <v>Brak Wartości</v>
      </c>
      <c r="K82" s="695"/>
      <c r="L82" s="695"/>
      <c r="M82" s="1127"/>
      <c r="N82" s="954" t="str">
        <f t="shared" ref="N82:O82" si="58">IFERROR((L82*$K82)/$G82, "Brak wartości")</f>
        <v>Brak wartości</v>
      </c>
      <c r="O82" s="955" t="str">
        <f t="shared" si="58"/>
        <v>Brak wartości</v>
      </c>
      <c r="P82" s="716" t="str">
        <f t="shared" ref="P82:Q82" si="59">IFERROR((L82*$K82)/$I82, "Brak wartości")</f>
        <v>Brak wartości</v>
      </c>
      <c r="Q82" s="955" t="str">
        <f t="shared" si="59"/>
        <v>Brak wartości</v>
      </c>
      <c r="R82" s="754" t="s">
        <v>40</v>
      </c>
      <c r="S82" s="754"/>
      <c r="T82" s="754"/>
      <c r="U82" s="754" t="s">
        <v>40</v>
      </c>
      <c r="V82" s="754"/>
      <c r="W82" s="754"/>
      <c r="X82" s="755" t="s">
        <v>40</v>
      </c>
      <c r="Y82" s="755"/>
      <c r="Z82" s="755"/>
      <c r="AA82" s="756" t="s">
        <v>40</v>
      </c>
      <c r="AB82" s="756"/>
      <c r="AC82" s="756"/>
      <c r="AD82" s="1136" t="s">
        <v>40</v>
      </c>
      <c r="AE82" s="1136"/>
      <c r="AF82" s="1136"/>
      <c r="AG82" s="750" t="s">
        <v>40</v>
      </c>
      <c r="AH82" s="750"/>
      <c r="AI82" s="750"/>
    </row>
    <row r="83" spans="1:35" ht="12.75">
      <c r="A83" s="707"/>
      <c r="B83" s="1126">
        <f t="shared" si="43"/>
        <v>0</v>
      </c>
      <c r="C83" s="707"/>
      <c r="D83" s="707"/>
      <c r="E83" s="715"/>
      <c r="F83" s="715"/>
      <c r="G83" s="694"/>
      <c r="H83" s="1126" t="str">
        <f>IFERROR(VLOOKUP(U83,Cennik!$A$4:$B93, 2, FALSE()) * V83 + VLOOKUP(W83,Cennik!$A$4:$B93,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3" s="1126" t="e">
        <f>H83 + VLOOKUP("Stamina",Cennik!$A$4:$B93,2,FALSE()) * G83</f>
        <v>#VALUE!</v>
      </c>
      <c r="J83" s="1126" t="str">
        <f t="shared" si="32"/>
        <v>Brak Wartości</v>
      </c>
      <c r="K83" s="695"/>
      <c r="L83" s="695"/>
      <c r="M83" s="1127"/>
      <c r="N83" s="954" t="str">
        <f t="shared" ref="N83:O83" si="60">IFERROR((L83*$K83)/$G83, "Brak wartości")</f>
        <v>Brak wartości</v>
      </c>
      <c r="O83" s="955" t="str">
        <f t="shared" si="60"/>
        <v>Brak wartości</v>
      </c>
      <c r="P83" s="716" t="str">
        <f t="shared" ref="P83:Q83" si="61">IFERROR((L83*$K83)/$I83, "Brak wartości")</f>
        <v>Brak wartości</v>
      </c>
      <c r="Q83" s="955" t="str">
        <f t="shared" si="61"/>
        <v>Brak wartości</v>
      </c>
      <c r="R83" s="754" t="s">
        <v>40</v>
      </c>
      <c r="S83" s="754"/>
      <c r="T83" s="754"/>
      <c r="U83" s="754" t="s">
        <v>40</v>
      </c>
      <c r="V83" s="754"/>
      <c r="W83" s="754"/>
      <c r="X83" s="755" t="s">
        <v>40</v>
      </c>
      <c r="Y83" s="755"/>
      <c r="Z83" s="755"/>
      <c r="AA83" s="756" t="s">
        <v>40</v>
      </c>
      <c r="AB83" s="756"/>
      <c r="AC83" s="756"/>
      <c r="AD83" s="1136" t="s">
        <v>40</v>
      </c>
      <c r="AE83" s="1136"/>
      <c r="AF83" s="1136"/>
      <c r="AG83" s="750" t="s">
        <v>40</v>
      </c>
      <c r="AH83" s="750"/>
      <c r="AI83" s="750"/>
    </row>
    <row r="84" spans="1:35" ht="12.75">
      <c r="A84" s="707"/>
      <c r="B84" s="1126">
        <f t="shared" si="43"/>
        <v>0</v>
      </c>
      <c r="C84" s="707"/>
      <c r="D84" s="707"/>
      <c r="E84" s="715"/>
      <c r="F84" s="715"/>
      <c r="G84" s="694"/>
      <c r="H84" s="1126" t="str">
        <f>IFERROR(VLOOKUP(U84,Cennik!$A$4:$B93, 2, FALSE()) * V84 + VLOOKUP(W84,Cennik!$A$4:$B93,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4" s="1126" t="e">
        <f>H84 + VLOOKUP("Stamina",Cennik!$A$4:$B93,2,FALSE()) * G84</f>
        <v>#VALUE!</v>
      </c>
      <c r="J84" s="1126" t="str">
        <f t="shared" si="32"/>
        <v>Brak Wartości</v>
      </c>
      <c r="K84" s="695"/>
      <c r="L84" s="695"/>
      <c r="M84" s="1127"/>
      <c r="N84" s="954" t="str">
        <f t="shared" ref="N84:O84" si="62">IFERROR((L84*$K84)/$G84, "Brak wartości")</f>
        <v>Brak wartości</v>
      </c>
      <c r="O84" s="955" t="str">
        <f t="shared" si="62"/>
        <v>Brak wartości</v>
      </c>
      <c r="P84" s="716" t="str">
        <f t="shared" ref="P84:Q84" si="63">IFERROR((L84*$K84)/$I84, "Brak wartości")</f>
        <v>Brak wartości</v>
      </c>
      <c r="Q84" s="955" t="str">
        <f t="shared" si="63"/>
        <v>Brak wartości</v>
      </c>
      <c r="R84" s="754" t="s">
        <v>40</v>
      </c>
      <c r="S84" s="754"/>
      <c r="T84" s="754"/>
      <c r="U84" s="754" t="s">
        <v>40</v>
      </c>
      <c r="V84" s="754"/>
      <c r="W84" s="754"/>
      <c r="X84" s="755" t="s">
        <v>40</v>
      </c>
      <c r="Y84" s="755"/>
      <c r="Z84" s="755"/>
      <c r="AA84" s="756" t="s">
        <v>40</v>
      </c>
      <c r="AB84" s="756"/>
      <c r="AC84" s="756"/>
      <c r="AD84" s="1136" t="s">
        <v>40</v>
      </c>
      <c r="AE84" s="1136"/>
      <c r="AF84" s="1136"/>
      <c r="AG84" s="750" t="s">
        <v>40</v>
      </c>
      <c r="AH84" s="750"/>
      <c r="AI84" s="750"/>
    </row>
    <row r="85" spans="1:35" ht="12.75">
      <c r="A85" s="707"/>
      <c r="B85" s="1126">
        <f t="shared" si="43"/>
        <v>0</v>
      </c>
      <c r="C85" s="707"/>
      <c r="D85" s="707"/>
      <c r="E85" s="715"/>
      <c r="F85" s="715"/>
      <c r="G85" s="694"/>
      <c r="H85" s="1126" t="str">
        <f>IFERROR(VLOOKUP(U85,Cennik!$A$4:$B93, 2, FALSE()) * V85 + VLOOKUP(W85,Cennik!$A$4:$B93,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5" s="1126" t="e">
        <f>H85 + VLOOKUP("Stamina",Cennik!$A$4:$B93,2,FALSE()) * G85</f>
        <v>#VALUE!</v>
      </c>
      <c r="J85" s="1126" t="str">
        <f t="shared" si="32"/>
        <v>Brak Wartości</v>
      </c>
      <c r="K85" s="695"/>
      <c r="L85" s="695"/>
      <c r="M85" s="1127"/>
      <c r="N85" s="954" t="str">
        <f t="shared" ref="N85:O85" si="64">IFERROR((L85*$K85)/$G85, "Brak wartości")</f>
        <v>Brak wartości</v>
      </c>
      <c r="O85" s="955" t="str">
        <f t="shared" si="64"/>
        <v>Brak wartości</v>
      </c>
      <c r="P85" s="716" t="str">
        <f t="shared" ref="P85:Q85" si="65">IFERROR((L85*$K85)/$I85, "Brak wartości")</f>
        <v>Brak wartości</v>
      </c>
      <c r="Q85" s="955" t="str">
        <f t="shared" si="65"/>
        <v>Brak wartości</v>
      </c>
      <c r="R85" s="754" t="s">
        <v>40</v>
      </c>
      <c r="S85" s="754"/>
      <c r="T85" s="754"/>
      <c r="U85" s="754" t="s">
        <v>40</v>
      </c>
      <c r="V85" s="754"/>
      <c r="W85" s="754"/>
      <c r="X85" s="755" t="s">
        <v>40</v>
      </c>
      <c r="Y85" s="755"/>
      <c r="Z85" s="755"/>
      <c r="AA85" s="756" t="s">
        <v>40</v>
      </c>
      <c r="AB85" s="756"/>
      <c r="AC85" s="756"/>
      <c r="AD85" s="1136" t="s">
        <v>40</v>
      </c>
      <c r="AE85" s="1136"/>
      <c r="AF85" s="1136"/>
      <c r="AG85" s="750" t="s">
        <v>40</v>
      </c>
      <c r="AH85" s="750"/>
      <c r="AI85" s="750"/>
    </row>
    <row r="86" spans="1:35" ht="12.75">
      <c r="A86" s="707"/>
      <c r="B86" s="1126">
        <f t="shared" si="43"/>
        <v>0</v>
      </c>
      <c r="C86" s="707"/>
      <c r="D86" s="707"/>
      <c r="E86" s="715"/>
      <c r="F86" s="715"/>
      <c r="G86" s="694"/>
      <c r="H86" s="1126" t="str">
        <f>IFERROR(VLOOKUP(U86,Cennik!$A$4:$B93, 2, FALSE()) * V86 + VLOOKUP(W86,Cennik!$A$4:$B93,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6" s="1126" t="e">
        <f>H86 + VLOOKUP("Stamina",Cennik!$A$4:$B93,2,FALSE()) * G86</f>
        <v>#VALUE!</v>
      </c>
      <c r="J86" s="1126" t="str">
        <f t="shared" si="32"/>
        <v>Brak Wartości</v>
      </c>
      <c r="K86" s="695"/>
      <c r="L86" s="695"/>
      <c r="M86" s="1127"/>
      <c r="N86" s="954" t="str">
        <f t="shared" ref="N86:O86" si="66">IFERROR((L86*$K86)/$G86, "Brak wartości")</f>
        <v>Brak wartości</v>
      </c>
      <c r="O86" s="955" t="str">
        <f t="shared" si="66"/>
        <v>Brak wartości</v>
      </c>
      <c r="P86" s="716" t="str">
        <f t="shared" ref="P86:Q86" si="67">IFERROR((L86*$K86)/$I86, "Brak wartości")</f>
        <v>Brak wartości</v>
      </c>
      <c r="Q86" s="955" t="str">
        <f t="shared" si="67"/>
        <v>Brak wartości</v>
      </c>
      <c r="R86" s="754" t="s">
        <v>40</v>
      </c>
      <c r="S86" s="754"/>
      <c r="T86" s="754"/>
      <c r="U86" s="754" t="s">
        <v>40</v>
      </c>
      <c r="V86" s="754"/>
      <c r="W86" s="754"/>
      <c r="X86" s="755" t="s">
        <v>40</v>
      </c>
      <c r="Y86" s="755"/>
      <c r="Z86" s="755"/>
      <c r="AA86" s="756" t="s">
        <v>40</v>
      </c>
      <c r="AB86" s="756"/>
      <c r="AC86" s="756"/>
      <c r="AD86" s="1136" t="s">
        <v>40</v>
      </c>
      <c r="AE86" s="1136"/>
      <c r="AF86" s="1136"/>
      <c r="AG86" s="750" t="s">
        <v>40</v>
      </c>
      <c r="AH86" s="750"/>
      <c r="AI86" s="750"/>
    </row>
    <row r="87" spans="1:35" ht="12.75">
      <c r="A87" s="707"/>
      <c r="B87" s="1126">
        <f t="shared" si="43"/>
        <v>0</v>
      </c>
      <c r="C87" s="707"/>
      <c r="D87" s="707"/>
      <c r="E87" s="715"/>
      <c r="F87" s="715"/>
      <c r="G87" s="694"/>
      <c r="H87" s="1126" t="str">
        <f>IFERROR(VLOOKUP(U87,Cennik!$A$4:$B93, 2, FALSE()) * V87 + VLOOKUP(W87,Cennik!$A$4:$B93,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7" s="1126" t="e">
        <f>H87 + VLOOKUP("Stamina",Cennik!$A$4:$B93,2,FALSE()) * G87</f>
        <v>#VALUE!</v>
      </c>
      <c r="J87" s="1126" t="str">
        <f t="shared" si="32"/>
        <v>Brak Wartości</v>
      </c>
      <c r="K87" s="695"/>
      <c r="L87" s="695"/>
      <c r="M87" s="1127"/>
      <c r="N87" s="954" t="str">
        <f t="shared" ref="N87:O87" si="68">IFERROR((L87*$K87)/$G87, "Brak wartości")</f>
        <v>Brak wartości</v>
      </c>
      <c r="O87" s="955" t="str">
        <f t="shared" si="68"/>
        <v>Brak wartości</v>
      </c>
      <c r="P87" s="716" t="str">
        <f t="shared" ref="P87:Q87" si="69">IFERROR((L87*$K87)/$I87, "Brak wartości")</f>
        <v>Brak wartości</v>
      </c>
      <c r="Q87" s="955" t="str">
        <f t="shared" si="69"/>
        <v>Brak wartości</v>
      </c>
      <c r="R87" s="754" t="s">
        <v>40</v>
      </c>
      <c r="S87" s="754"/>
      <c r="T87" s="754"/>
      <c r="U87" s="754" t="s">
        <v>40</v>
      </c>
      <c r="V87" s="754"/>
      <c r="W87" s="754"/>
      <c r="X87" s="755" t="s">
        <v>40</v>
      </c>
      <c r="Y87" s="755"/>
      <c r="Z87" s="755"/>
      <c r="AA87" s="756" t="s">
        <v>40</v>
      </c>
      <c r="AB87" s="756"/>
      <c r="AC87" s="756"/>
      <c r="AD87" s="1136" t="s">
        <v>40</v>
      </c>
      <c r="AE87" s="1136"/>
      <c r="AF87" s="1136"/>
      <c r="AG87" s="750" t="s">
        <v>40</v>
      </c>
      <c r="AH87" s="750"/>
      <c r="AI87" s="750"/>
    </row>
    <row r="88" spans="1:35" ht="12.75">
      <c r="A88" s="707"/>
      <c r="B88" s="1126">
        <f t="shared" si="43"/>
        <v>0</v>
      </c>
      <c r="C88" s="707"/>
      <c r="D88" s="707"/>
      <c r="E88" s="715"/>
      <c r="F88" s="715"/>
      <c r="G88" s="694"/>
      <c r="H88" s="1126" t="str">
        <f>IFERROR(VLOOKUP(U88,Cennik!$A$4:$B93, 2, FALSE()) * V88 + VLOOKUP(W88,Cennik!$A$4:$B93,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8" s="1126" t="e">
        <f>H88 + VLOOKUP("Stamina",Cennik!$A$4:$B93,2,FALSE()) * G88</f>
        <v>#VALUE!</v>
      </c>
      <c r="J88" s="1126" t="str">
        <f t="shared" si="32"/>
        <v>Brak Wartości</v>
      </c>
      <c r="K88" s="695"/>
      <c r="L88" s="695"/>
      <c r="M88" s="1127"/>
      <c r="N88" s="954" t="str">
        <f t="shared" ref="N88:O88" si="70">IFERROR((L88*$K88)/$G88, "Brak wartości")</f>
        <v>Brak wartości</v>
      </c>
      <c r="O88" s="955" t="str">
        <f t="shared" si="70"/>
        <v>Brak wartości</v>
      </c>
      <c r="P88" s="716" t="str">
        <f t="shared" ref="P88:Q88" si="71">IFERROR((L88*$K88)/$I88, "Brak wartości")</f>
        <v>Brak wartości</v>
      </c>
      <c r="Q88" s="955" t="str">
        <f t="shared" si="71"/>
        <v>Brak wartości</v>
      </c>
      <c r="R88" s="754" t="s">
        <v>40</v>
      </c>
      <c r="S88" s="754"/>
      <c r="T88" s="754"/>
      <c r="U88" s="754" t="s">
        <v>40</v>
      </c>
      <c r="V88" s="754"/>
      <c r="W88" s="754"/>
      <c r="X88" s="755" t="s">
        <v>40</v>
      </c>
      <c r="Y88" s="755"/>
      <c r="Z88" s="755"/>
      <c r="AA88" s="756" t="s">
        <v>40</v>
      </c>
      <c r="AB88" s="756"/>
      <c r="AC88" s="756"/>
      <c r="AD88" s="1136" t="s">
        <v>40</v>
      </c>
      <c r="AE88" s="1136"/>
      <c r="AF88" s="1136"/>
      <c r="AG88" s="750" t="s">
        <v>40</v>
      </c>
      <c r="AH88" s="750"/>
      <c r="AI88" s="750"/>
    </row>
    <row r="89" spans="1:35" ht="12.75">
      <c r="A89" s="707"/>
      <c r="B89" s="1126">
        <f t="shared" si="43"/>
        <v>0</v>
      </c>
      <c r="C89" s="707"/>
      <c r="D89" s="707"/>
      <c r="E89" s="715"/>
      <c r="F89" s="715"/>
      <c r="G89" s="694"/>
      <c r="H89" s="1126" t="str">
        <f>IFERROR(VLOOKUP(U89,Cennik!$A$4:$B93, 2, FALSE()) * V89 + VLOOKUP(W89,Cennik!$A$4:$B93,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9" s="1126" t="e">
        <f>H89 + VLOOKUP("Stamina",Cennik!$A$4:$B93,2,FALSE()) * G89</f>
        <v>#VALUE!</v>
      </c>
      <c r="J89" s="1126" t="str">
        <f t="shared" si="32"/>
        <v>Brak Wartości</v>
      </c>
      <c r="K89" s="695"/>
      <c r="L89" s="695"/>
      <c r="M89" s="1127"/>
      <c r="N89" s="954" t="str">
        <f t="shared" ref="N89:O89" si="72">IFERROR((L89*$K89)/$G89, "Brak wartości")</f>
        <v>Brak wartości</v>
      </c>
      <c r="O89" s="955" t="str">
        <f t="shared" si="72"/>
        <v>Brak wartości</v>
      </c>
      <c r="P89" s="716" t="str">
        <f t="shared" ref="P89:Q89" si="73">IFERROR((L89*$K89)/$I89, "Brak wartości")</f>
        <v>Brak wartości</v>
      </c>
      <c r="Q89" s="955" t="str">
        <f t="shared" si="73"/>
        <v>Brak wartości</v>
      </c>
      <c r="R89" s="754" t="s">
        <v>40</v>
      </c>
      <c r="S89" s="754"/>
      <c r="T89" s="754"/>
      <c r="U89" s="754" t="s">
        <v>40</v>
      </c>
      <c r="V89" s="754"/>
      <c r="W89" s="754"/>
      <c r="X89" s="755" t="s">
        <v>40</v>
      </c>
      <c r="Y89" s="755"/>
      <c r="Z89" s="755"/>
      <c r="AA89" s="756" t="s">
        <v>40</v>
      </c>
      <c r="AB89" s="756"/>
      <c r="AC89" s="756"/>
      <c r="AD89" s="1136" t="s">
        <v>40</v>
      </c>
      <c r="AE89" s="1136"/>
      <c r="AF89" s="1136"/>
      <c r="AG89" s="750" t="s">
        <v>40</v>
      </c>
      <c r="AH89" s="750"/>
      <c r="AI89" s="750"/>
    </row>
    <row r="90" spans="1:35" ht="12.75">
      <c r="A90" s="707"/>
      <c r="B90" s="1126">
        <f t="shared" si="43"/>
        <v>0</v>
      </c>
      <c r="C90" s="707"/>
      <c r="D90" s="707"/>
      <c r="E90" s="715"/>
      <c r="F90" s="715"/>
      <c r="G90" s="694"/>
      <c r="H90" s="1126" t="str">
        <f>IFERROR(VLOOKUP(U90,Cennik!$A$4:$B93, 2, FALSE()) * V90 + VLOOKUP(W90,Cennik!$A$4:$B93,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90" s="1126" t="e">
        <f>H90 + VLOOKUP("Stamina",Cennik!$A$4:$B93,2,FALSE()) * G90</f>
        <v>#VALUE!</v>
      </c>
      <c r="J90" s="1126" t="str">
        <f t="shared" si="32"/>
        <v>Brak Wartości</v>
      </c>
      <c r="K90" s="695"/>
      <c r="L90" s="695"/>
      <c r="M90" s="1127"/>
      <c r="N90" s="954" t="str">
        <f t="shared" ref="N90:O90" si="74">IFERROR((L90*$K90)/$G90, "Brak wartości")</f>
        <v>Brak wartości</v>
      </c>
      <c r="O90" s="955" t="str">
        <f t="shared" si="74"/>
        <v>Brak wartości</v>
      </c>
      <c r="P90" s="716" t="str">
        <f t="shared" ref="P90:Q90" si="75">IFERROR((L90*$K90)/$I90, "Brak wartości")</f>
        <v>Brak wartości</v>
      </c>
      <c r="Q90" s="955" t="str">
        <f t="shared" si="75"/>
        <v>Brak wartości</v>
      </c>
      <c r="R90" s="754" t="s">
        <v>40</v>
      </c>
      <c r="S90" s="754"/>
      <c r="T90" s="754"/>
      <c r="U90" s="754" t="s">
        <v>40</v>
      </c>
      <c r="V90" s="754"/>
      <c r="W90" s="754"/>
      <c r="X90" s="755" t="s">
        <v>40</v>
      </c>
      <c r="Y90" s="755"/>
      <c r="Z90" s="755"/>
      <c r="AA90" s="756" t="s">
        <v>40</v>
      </c>
      <c r="AB90" s="756"/>
      <c r="AC90" s="756"/>
      <c r="AD90" s="1136" t="s">
        <v>40</v>
      </c>
      <c r="AE90" s="1136"/>
      <c r="AF90" s="1136"/>
      <c r="AG90" s="750" t="s">
        <v>40</v>
      </c>
      <c r="AH90" s="750"/>
      <c r="AI90" s="750"/>
    </row>
    <row r="91" spans="1:35" ht="12.75">
      <c r="A91" s="707"/>
      <c r="B91" s="1126">
        <f t="shared" si="43"/>
        <v>0</v>
      </c>
      <c r="C91" s="707"/>
      <c r="D91" s="707"/>
      <c r="E91" s="715"/>
      <c r="F91" s="715"/>
      <c r="G91" s="694"/>
      <c r="H91" s="1126" t="str">
        <f>IFERROR(VLOOKUP(U91,Cennik!$A$4:$B93, 2, FALSE()) * V91 + VLOOKUP(W91,Cennik!$A$4:$B93,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91" s="1126" t="e">
        <f>H91 + VLOOKUP("Stamina",Cennik!$A$4:$B93,2,FALSE()) * G91</f>
        <v>#VALUE!</v>
      </c>
      <c r="J91" s="1126" t="str">
        <f t="shared" si="32"/>
        <v>Brak Wartości</v>
      </c>
      <c r="K91" s="695"/>
      <c r="L91" s="695"/>
      <c r="M91" s="1127"/>
      <c r="N91" s="954" t="str">
        <f t="shared" ref="N91:O91" si="76">IFERROR((L91*$K91)/$G91, "Brak wartości")</f>
        <v>Brak wartości</v>
      </c>
      <c r="O91" s="955" t="str">
        <f t="shared" si="76"/>
        <v>Brak wartości</v>
      </c>
      <c r="P91" s="716" t="str">
        <f t="shared" ref="P91:Q91" si="77">IFERROR((L91*$K91)/$I91, "Brak wartości")</f>
        <v>Brak wartości</v>
      </c>
      <c r="Q91" s="955" t="str">
        <f t="shared" si="77"/>
        <v>Brak wartości</v>
      </c>
      <c r="R91" s="754" t="s">
        <v>40</v>
      </c>
      <c r="S91" s="754"/>
      <c r="T91" s="754"/>
      <c r="U91" s="754" t="s">
        <v>40</v>
      </c>
      <c r="V91" s="754"/>
      <c r="W91" s="754"/>
      <c r="X91" s="755" t="s">
        <v>40</v>
      </c>
      <c r="Y91" s="755"/>
      <c r="Z91" s="755"/>
      <c r="AA91" s="756" t="s">
        <v>40</v>
      </c>
      <c r="AB91" s="756"/>
      <c r="AC91" s="756"/>
      <c r="AD91" s="1136" t="s">
        <v>40</v>
      </c>
      <c r="AE91" s="1136"/>
      <c r="AF91" s="1136"/>
      <c r="AG91" s="750" t="s">
        <v>40</v>
      </c>
      <c r="AH91" s="750"/>
      <c r="AI91" s="750"/>
    </row>
    <row r="92" spans="1:35" ht="12.75">
      <c r="A92" s="707"/>
      <c r="B92" s="1126">
        <f t="shared" si="43"/>
        <v>0</v>
      </c>
      <c r="C92" s="707"/>
      <c r="D92" s="707"/>
      <c r="E92" s="715"/>
      <c r="F92" s="715"/>
      <c r="G92" s="694"/>
      <c r="H92" s="1126" t="str">
        <f>IFERROR(VLOOKUP(U92,Cennik!$A$4:$B93, 2, FALSE()) * V92 + VLOOKUP(W92,Cennik!$A$4:$B93,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92" s="1126" t="e">
        <f>H92 + VLOOKUP("Stamina",Cennik!$A$4:$B93,2,FALSE()) * G92</f>
        <v>#VALUE!</v>
      </c>
      <c r="J92" s="1126" t="str">
        <f t="shared" si="32"/>
        <v>Brak Wartości</v>
      </c>
      <c r="K92" s="695"/>
      <c r="L92" s="695"/>
      <c r="M92" s="1127"/>
      <c r="N92" s="954" t="str">
        <f t="shared" ref="N92:O92" si="78">IFERROR((L92*$K92)/$G92, "Brak wartości")</f>
        <v>Brak wartości</v>
      </c>
      <c r="O92" s="955" t="str">
        <f t="shared" si="78"/>
        <v>Brak wartości</v>
      </c>
      <c r="P92" s="716" t="str">
        <f t="shared" ref="P92:Q92" si="79">IFERROR((L92*$K92)/$I92, "Brak wartości")</f>
        <v>Brak wartości</v>
      </c>
      <c r="Q92" s="955" t="str">
        <f t="shared" si="79"/>
        <v>Brak wartości</v>
      </c>
      <c r="R92" s="754" t="s">
        <v>40</v>
      </c>
      <c r="S92" s="754"/>
      <c r="T92" s="754"/>
      <c r="U92" s="754" t="s">
        <v>40</v>
      </c>
      <c r="V92" s="754"/>
      <c r="W92" s="754"/>
      <c r="X92" s="755" t="s">
        <v>40</v>
      </c>
      <c r="Y92" s="755"/>
      <c r="Z92" s="755"/>
      <c r="AA92" s="756" t="s">
        <v>40</v>
      </c>
      <c r="AB92" s="756"/>
      <c r="AC92" s="756"/>
      <c r="AD92" s="1136" t="s">
        <v>40</v>
      </c>
      <c r="AE92" s="1136"/>
      <c r="AF92" s="1136"/>
      <c r="AG92" s="750" t="s">
        <v>40</v>
      </c>
      <c r="AH92" s="750"/>
      <c r="AI92" s="750"/>
    </row>
    <row r="93" spans="1:35" ht="12.75">
      <c r="A93" s="707"/>
      <c r="B93" s="1126">
        <f t="shared" si="43"/>
        <v>0</v>
      </c>
      <c r="C93" s="707"/>
      <c r="D93" s="707"/>
      <c r="E93" s="715"/>
      <c r="F93" s="715"/>
      <c r="G93" s="694"/>
      <c r="H93" s="1126" t="str">
        <f>IFERROR(VLOOKUP(U93,Cennik!$A$4:$B93, 2, FALSE()) * V93 + VLOOKUP(W93,Cennik!$A$4:$B93,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93" s="1126" t="e">
        <f>H93 + VLOOKUP("Stamina",Cennik!$A$4:$B93,2,FALSE()) * G93</f>
        <v>#VALUE!</v>
      </c>
      <c r="J93" s="1126" t="str">
        <f t="shared" si="32"/>
        <v>Brak Wartości</v>
      </c>
      <c r="K93" s="695"/>
      <c r="L93" s="695"/>
      <c r="M93" s="1127"/>
      <c r="N93" s="954" t="str">
        <f t="shared" ref="N93:O93" si="80">IFERROR((L93*$K93)/$G93, "Brak wartości")</f>
        <v>Brak wartości</v>
      </c>
      <c r="O93" s="955" t="str">
        <f t="shared" si="80"/>
        <v>Brak wartości</v>
      </c>
      <c r="P93" s="716" t="str">
        <f t="shared" ref="P93:Q93" si="81">IFERROR((L93*$K93)/$I93, "Brak wartości")</f>
        <v>Brak wartości</v>
      </c>
      <c r="Q93" s="955" t="str">
        <f t="shared" si="81"/>
        <v>Brak wartości</v>
      </c>
      <c r="R93" s="754" t="s">
        <v>40</v>
      </c>
      <c r="S93" s="754"/>
      <c r="T93" s="754"/>
      <c r="U93" s="754" t="s">
        <v>40</v>
      </c>
      <c r="V93" s="754"/>
      <c r="W93" s="754"/>
      <c r="X93" s="755" t="s">
        <v>40</v>
      </c>
      <c r="Y93" s="755"/>
      <c r="Z93" s="755"/>
      <c r="AA93" s="756" t="s">
        <v>40</v>
      </c>
      <c r="AB93" s="756"/>
      <c r="AC93" s="756"/>
      <c r="AD93" s="1136" t="s">
        <v>40</v>
      </c>
      <c r="AE93" s="1136"/>
      <c r="AF93" s="1136"/>
      <c r="AG93" s="750" t="s">
        <v>40</v>
      </c>
      <c r="AH93" s="750"/>
      <c r="AI93" s="750"/>
    </row>
  </sheetData>
  <mergeCells count="91">
    <mergeCell ref="A71:A74"/>
    <mergeCell ref="C71:C74"/>
    <mergeCell ref="D71:D74"/>
    <mergeCell ref="E71:E74"/>
    <mergeCell ref="A51:A54"/>
    <mergeCell ref="A55:A58"/>
    <mergeCell ref="A59:A62"/>
    <mergeCell ref="A63:A66"/>
    <mergeCell ref="A67:A70"/>
    <mergeCell ref="C63:C66"/>
    <mergeCell ref="D63:D66"/>
    <mergeCell ref="E63:E66"/>
    <mergeCell ref="C67:C70"/>
    <mergeCell ref="D67:D70"/>
    <mergeCell ref="E67:E70"/>
    <mergeCell ref="C55:C58"/>
    <mergeCell ref="E15:E18"/>
    <mergeCell ref="C1:C2"/>
    <mergeCell ref="C3:C6"/>
    <mergeCell ref="A7:A10"/>
    <mergeCell ref="C7:C10"/>
    <mergeCell ref="A11:A14"/>
    <mergeCell ref="C11:C14"/>
    <mergeCell ref="C15:C18"/>
    <mergeCell ref="E3:E6"/>
    <mergeCell ref="D7:D10"/>
    <mergeCell ref="E7:E10"/>
    <mergeCell ref="D11:D14"/>
    <mergeCell ref="E11:E14"/>
    <mergeCell ref="A3:A6"/>
    <mergeCell ref="A15:A18"/>
    <mergeCell ref="D15:D18"/>
    <mergeCell ref="D55:D58"/>
    <mergeCell ref="E55:E58"/>
    <mergeCell ref="D59:D62"/>
    <mergeCell ref="E59:E62"/>
    <mergeCell ref="C59:C62"/>
    <mergeCell ref="E47:E50"/>
    <mergeCell ref="C51:C54"/>
    <mergeCell ref="D51:D54"/>
    <mergeCell ref="E51:E54"/>
    <mergeCell ref="C39:C42"/>
    <mergeCell ref="C43:C46"/>
    <mergeCell ref="D39:D42"/>
    <mergeCell ref="E39:E42"/>
    <mergeCell ref="D43:D46"/>
    <mergeCell ref="E43:E46"/>
    <mergeCell ref="A39:A42"/>
    <mergeCell ref="A43:A46"/>
    <mergeCell ref="A47:A50"/>
    <mergeCell ref="C47:C50"/>
    <mergeCell ref="D47:D50"/>
    <mergeCell ref="E19:E22"/>
    <mergeCell ref="E23:E26"/>
    <mergeCell ref="A31:A34"/>
    <mergeCell ref="A35:A38"/>
    <mergeCell ref="C35:C38"/>
    <mergeCell ref="D35:D38"/>
    <mergeCell ref="E35:E38"/>
    <mergeCell ref="A27:A30"/>
    <mergeCell ref="C27:C30"/>
    <mergeCell ref="D27:D30"/>
    <mergeCell ref="E27:E30"/>
    <mergeCell ref="C31:C34"/>
    <mergeCell ref="D31:D34"/>
    <mergeCell ref="E31:E34"/>
    <mergeCell ref="A19:A22"/>
    <mergeCell ref="A23:A26"/>
    <mergeCell ref="D19:D22"/>
    <mergeCell ref="D23:D26"/>
    <mergeCell ref="C19:C22"/>
    <mergeCell ref="C23:C26"/>
    <mergeCell ref="D3:D6"/>
    <mergeCell ref="P1:Q1"/>
    <mergeCell ref="R1:T1"/>
    <mergeCell ref="A1:A2"/>
    <mergeCell ref="B1:B2"/>
    <mergeCell ref="D1:D2"/>
    <mergeCell ref="E1:E2"/>
    <mergeCell ref="F1:F2"/>
    <mergeCell ref="G1:G2"/>
    <mergeCell ref="H1:H2"/>
    <mergeCell ref="I1:I2"/>
    <mergeCell ref="J1:J2"/>
    <mergeCell ref="K1:M1"/>
    <mergeCell ref="N1:O1"/>
    <mergeCell ref="U1:W1"/>
    <mergeCell ref="X1:Z1"/>
    <mergeCell ref="AA1:AC1"/>
    <mergeCell ref="AD1:AF1"/>
    <mergeCell ref="AG1:AI1"/>
  </mergeCells>
  <conditionalFormatting sqref="N3:N93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O3:O93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P3:P93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Q3:Q93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B00-000000000000}">
          <x14:formula1>
            <xm:f>Cennik!$A$4:$A93</xm:f>
          </x14:formula1>
          <xm:sqref>R3:R93 AG3:AG93 AD3:AD93 AA3:AA93 X3:X93 U3:U93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34A853"/>
    <outlinePr summaryBelow="0" summaryRight="0"/>
  </sheetPr>
  <dimension ref="A1:AI9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/>
  <cols>
    <col min="1" max="1" width="24.85546875" customWidth="1"/>
    <col min="2" max="2" width="6.42578125" hidden="1" customWidth="1"/>
    <col min="3" max="3" width="94.5703125" customWidth="1"/>
    <col min="4" max="4" width="13.42578125" customWidth="1"/>
    <col min="5" max="5" width="6.42578125" hidden="1" customWidth="1"/>
    <col min="6" max="6" width="5" hidden="1" customWidth="1"/>
    <col min="7" max="7" width="7.5703125" hidden="1" customWidth="1"/>
    <col min="8" max="9" width="6.42578125" hidden="1" customWidth="1"/>
    <col min="10" max="10" width="12" hidden="1" customWidth="1"/>
    <col min="11" max="11" width="5.85546875" hidden="1" customWidth="1"/>
    <col min="12" max="12" width="3.28515625" hidden="1" customWidth="1"/>
    <col min="13" max="13" width="7.140625" hidden="1" customWidth="1"/>
    <col min="14" max="17" width="11.42578125" hidden="1" customWidth="1"/>
    <col min="18" max="18" width="13.85546875" customWidth="1"/>
    <col min="19" max="19" width="9.140625" customWidth="1"/>
    <col min="20" max="20" width="6.5703125" customWidth="1"/>
    <col min="21" max="21" width="13.85546875" customWidth="1"/>
    <col min="22" max="22" width="9.140625" customWidth="1"/>
    <col min="23" max="23" width="6.5703125" customWidth="1"/>
    <col min="24" max="24" width="13.85546875" customWidth="1"/>
    <col min="25" max="25" width="9.140625" customWidth="1"/>
    <col min="26" max="26" width="6.5703125" customWidth="1"/>
    <col min="27" max="27" width="13.85546875" customWidth="1"/>
    <col min="28" max="28" width="9.140625" customWidth="1"/>
    <col min="29" max="29" width="6.5703125" customWidth="1"/>
    <col min="30" max="30" width="13.85546875" customWidth="1"/>
    <col min="31" max="31" width="9.140625" customWidth="1"/>
    <col min="32" max="32" width="6.5703125" customWidth="1"/>
    <col min="33" max="33" width="13.85546875" customWidth="1"/>
    <col min="34" max="34" width="9.140625" customWidth="1"/>
    <col min="35" max="35" width="6.5703125" customWidth="1"/>
  </cols>
  <sheetData>
    <row r="1" spans="1:35" ht="12.75">
      <c r="A1" s="1509" t="s">
        <v>13883</v>
      </c>
      <c r="B1" s="1510" t="s">
        <v>13813</v>
      </c>
      <c r="C1" s="1511" t="s">
        <v>1</v>
      </c>
      <c r="D1" s="1511" t="s">
        <v>12637</v>
      </c>
      <c r="E1" s="1512" t="s">
        <v>12</v>
      </c>
      <c r="F1" s="1513" t="s">
        <v>12519</v>
      </c>
      <c r="G1" s="1514" t="s">
        <v>13518</v>
      </c>
      <c r="H1" s="1510" t="s">
        <v>13520</v>
      </c>
      <c r="I1" s="1510" t="s">
        <v>13521</v>
      </c>
      <c r="J1" s="1510" t="s">
        <v>13522</v>
      </c>
      <c r="K1" s="1515" t="s">
        <v>13609</v>
      </c>
      <c r="L1" s="1481"/>
      <c r="M1" s="1482"/>
      <c r="N1" s="1516" t="s">
        <v>13524</v>
      </c>
      <c r="O1" s="1482"/>
      <c r="P1" s="1508" t="s">
        <v>13525</v>
      </c>
      <c r="Q1" s="1466"/>
      <c r="R1" s="1503" t="s">
        <v>13838</v>
      </c>
      <c r="S1" s="1386"/>
      <c r="T1" s="1387"/>
      <c r="U1" s="1503" t="s">
        <v>13839</v>
      </c>
      <c r="V1" s="1386"/>
      <c r="W1" s="1387"/>
      <c r="X1" s="1504" t="s">
        <v>13840</v>
      </c>
      <c r="Y1" s="1386"/>
      <c r="Z1" s="1387"/>
      <c r="AA1" s="1505" t="s">
        <v>13841</v>
      </c>
      <c r="AB1" s="1386"/>
      <c r="AC1" s="1387"/>
      <c r="AD1" s="1506" t="s">
        <v>13842</v>
      </c>
      <c r="AE1" s="1386"/>
      <c r="AF1" s="1387"/>
      <c r="AG1" s="1507" t="s">
        <v>13843</v>
      </c>
      <c r="AH1" s="1386"/>
      <c r="AI1" s="1387"/>
    </row>
    <row r="2" spans="1:35" ht="21.75" customHeight="1">
      <c r="A2" s="1458"/>
      <c r="B2" s="1460"/>
      <c r="C2" s="1460"/>
      <c r="D2" s="1460"/>
      <c r="E2" s="1460"/>
      <c r="F2" s="1460"/>
      <c r="G2" s="1460"/>
      <c r="H2" s="1460"/>
      <c r="I2" s="1460"/>
      <c r="J2" s="1460"/>
      <c r="K2" s="1115"/>
      <c r="L2" s="1115"/>
      <c r="M2" s="1116"/>
      <c r="N2" s="1117"/>
      <c r="O2" s="1118"/>
      <c r="P2" s="1119"/>
      <c r="Q2" s="1119"/>
      <c r="R2" s="1120" t="s">
        <v>0</v>
      </c>
      <c r="S2" s="1120" t="s">
        <v>13844</v>
      </c>
      <c r="T2" s="1120" t="s">
        <v>12538</v>
      </c>
      <c r="U2" s="1120" t="s">
        <v>0</v>
      </c>
      <c r="V2" s="1120" t="s">
        <v>13844</v>
      </c>
      <c r="W2" s="1120" t="s">
        <v>12538</v>
      </c>
      <c r="X2" s="1121" t="s">
        <v>0</v>
      </c>
      <c r="Y2" s="1121" t="s">
        <v>13844</v>
      </c>
      <c r="Z2" s="1121" t="s">
        <v>12538</v>
      </c>
      <c r="AA2" s="1122" t="s">
        <v>0</v>
      </c>
      <c r="AB2" s="1122" t="s">
        <v>13844</v>
      </c>
      <c r="AC2" s="1122" t="s">
        <v>12538</v>
      </c>
      <c r="AD2" s="1123" t="s">
        <v>0</v>
      </c>
      <c r="AE2" s="1123" t="s">
        <v>13844</v>
      </c>
      <c r="AF2" s="1123" t="s">
        <v>12538</v>
      </c>
      <c r="AG2" s="1124" t="s">
        <v>0</v>
      </c>
      <c r="AH2" s="1124" t="s">
        <v>13844</v>
      </c>
      <c r="AI2" s="1124" t="s">
        <v>12538</v>
      </c>
    </row>
    <row r="3" spans="1:35" ht="12.75">
      <c r="A3" s="1414" t="s">
        <v>13884</v>
      </c>
      <c r="B3" s="1067"/>
      <c r="C3" s="1414" t="s">
        <v>684</v>
      </c>
      <c r="D3" s="1414" t="s">
        <v>4249</v>
      </c>
      <c r="E3" s="1517"/>
      <c r="F3" s="1125"/>
      <c r="G3" s="694">
        <v>25</v>
      </c>
      <c r="H3" s="1126" t="str">
        <f>IFERROR(VLOOKUP(U3,Cennik!$A$4:$B93, 2, FALSE()) * V3 + VLOOKUP(W3,Cennik!$A$4:$B93,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3" s="1126" t="e">
        <f>H3 + VLOOKUP("Stamina",Cennik!$A$4:$B93,2,FALSE()) * G3</f>
        <v>#VALUE!</v>
      </c>
      <c r="J3" s="1126" t="str">
        <f>IFERROR(I3 * (INT(100 / (K3 * M3)) + 1), "Brak Wartości")</f>
        <v>Brak Wartości</v>
      </c>
      <c r="K3" s="695"/>
      <c r="L3" s="695"/>
      <c r="M3" s="1127"/>
      <c r="N3" s="954">
        <f t="shared" ref="N3:O3" si="0">IFERROR((L3*$K3)/$G3, "Brak wartości")</f>
        <v>0</v>
      </c>
      <c r="O3" s="955">
        <f t="shared" si="0"/>
        <v>0</v>
      </c>
      <c r="P3" s="716" t="str">
        <f t="shared" ref="P3:Q3" si="1">IFERROR((L3*$K3)/$I3, "Brak wartości")</f>
        <v>Brak wartości</v>
      </c>
      <c r="Q3" s="955" t="str">
        <f t="shared" si="1"/>
        <v>Brak wartości</v>
      </c>
      <c r="R3" s="184" t="s">
        <v>683</v>
      </c>
      <c r="S3" s="184">
        <v>100</v>
      </c>
      <c r="T3" s="184">
        <v>0</v>
      </c>
      <c r="U3" s="184" t="s">
        <v>683</v>
      </c>
      <c r="V3" s="184"/>
      <c r="W3" s="184"/>
      <c r="X3" s="677" t="s">
        <v>683</v>
      </c>
      <c r="Y3" s="677">
        <v>99</v>
      </c>
      <c r="Z3" s="677">
        <v>0</v>
      </c>
      <c r="AA3" s="675" t="s">
        <v>683</v>
      </c>
      <c r="AB3" s="675">
        <v>97</v>
      </c>
      <c r="AC3" s="675">
        <v>0</v>
      </c>
      <c r="AD3" s="342" t="s">
        <v>40</v>
      </c>
      <c r="AE3" s="342"/>
      <c r="AF3" s="342"/>
      <c r="AG3" s="681" t="s">
        <v>40</v>
      </c>
      <c r="AH3" s="681"/>
      <c r="AI3" s="681"/>
    </row>
    <row r="4" spans="1:35" ht="12.75">
      <c r="A4" s="1403"/>
      <c r="B4" s="1067"/>
      <c r="C4" s="1403"/>
      <c r="D4" s="1403"/>
      <c r="E4" s="1518"/>
      <c r="F4" s="1125"/>
      <c r="G4" s="694"/>
      <c r="H4" s="1126"/>
      <c r="I4" s="1126"/>
      <c r="J4" s="1126"/>
      <c r="K4" s="695"/>
      <c r="L4" s="695"/>
      <c r="M4" s="1127"/>
      <c r="N4" s="954"/>
      <c r="O4" s="955"/>
      <c r="P4" s="716"/>
      <c r="Q4" s="955"/>
      <c r="R4" s="184" t="s">
        <v>40</v>
      </c>
      <c r="S4" s="184"/>
      <c r="T4" s="184"/>
      <c r="U4" s="184" t="s">
        <v>40</v>
      </c>
      <c r="V4" s="184"/>
      <c r="W4" s="184"/>
      <c r="X4" s="677" t="s">
        <v>683</v>
      </c>
      <c r="Y4" s="677">
        <v>1</v>
      </c>
      <c r="Z4" s="677">
        <v>1</v>
      </c>
      <c r="AA4" s="675" t="s">
        <v>683</v>
      </c>
      <c r="AB4" s="675">
        <v>3</v>
      </c>
      <c r="AC4" s="675">
        <v>1</v>
      </c>
      <c r="AD4" s="342" t="s">
        <v>40</v>
      </c>
      <c r="AE4" s="342"/>
      <c r="AF4" s="342"/>
      <c r="AG4" s="681" t="s">
        <v>40</v>
      </c>
      <c r="AH4" s="681"/>
      <c r="AI4" s="681"/>
    </row>
    <row r="5" spans="1:35" ht="12.75">
      <c r="A5" s="1403"/>
      <c r="B5" s="1067"/>
      <c r="C5" s="1403"/>
      <c r="D5" s="1403"/>
      <c r="E5" s="1518"/>
      <c r="F5" s="1125"/>
      <c r="G5" s="694"/>
      <c r="H5" s="1126"/>
      <c r="I5" s="1126"/>
      <c r="J5" s="1126"/>
      <c r="K5" s="695"/>
      <c r="L5" s="695"/>
      <c r="M5" s="1127"/>
      <c r="N5" s="954"/>
      <c r="O5" s="955"/>
      <c r="P5" s="716"/>
      <c r="Q5" s="955"/>
      <c r="R5" s="184" t="s">
        <v>40</v>
      </c>
      <c r="S5" s="184"/>
      <c r="T5" s="184"/>
      <c r="U5" s="184" t="s">
        <v>40</v>
      </c>
      <c r="V5" s="184"/>
      <c r="W5" s="184"/>
      <c r="X5" s="677"/>
      <c r="Y5" s="677"/>
      <c r="Z5" s="677"/>
      <c r="AA5" s="675"/>
      <c r="AB5" s="675"/>
      <c r="AC5" s="675"/>
      <c r="AD5" s="342" t="s">
        <v>40</v>
      </c>
      <c r="AE5" s="342"/>
      <c r="AF5" s="342"/>
      <c r="AG5" s="681" t="s">
        <v>40</v>
      </c>
      <c r="AH5" s="681"/>
      <c r="AI5" s="681"/>
    </row>
    <row r="6" spans="1:35" ht="12.75">
      <c r="A6" s="1377"/>
      <c r="B6" s="1067"/>
      <c r="C6" s="1377"/>
      <c r="D6" s="1377"/>
      <c r="E6" s="1466"/>
      <c r="F6" s="1125"/>
      <c r="G6" s="694"/>
      <c r="H6" s="1126"/>
      <c r="I6" s="1126"/>
      <c r="J6" s="1126"/>
      <c r="K6" s="695"/>
      <c r="L6" s="695"/>
      <c r="M6" s="1127"/>
      <c r="N6" s="954"/>
      <c r="O6" s="955"/>
      <c r="P6" s="716"/>
      <c r="Q6" s="955"/>
      <c r="R6" s="184" t="s">
        <v>40</v>
      </c>
      <c r="S6" s="184"/>
      <c r="T6" s="184"/>
      <c r="U6" s="184" t="s">
        <v>40</v>
      </c>
      <c r="V6" s="184"/>
      <c r="W6" s="184"/>
      <c r="X6" s="677"/>
      <c r="Y6" s="677"/>
      <c r="Z6" s="677"/>
      <c r="AA6" s="675"/>
      <c r="AB6" s="675"/>
      <c r="AC6" s="675"/>
      <c r="AD6" s="342" t="s">
        <v>40</v>
      </c>
      <c r="AE6" s="342"/>
      <c r="AF6" s="342"/>
      <c r="AG6" s="681" t="s">
        <v>40</v>
      </c>
      <c r="AH6" s="681"/>
      <c r="AI6" s="681"/>
    </row>
    <row r="7" spans="1:35" ht="12.75">
      <c r="A7" s="1414" t="s">
        <v>688</v>
      </c>
      <c r="B7" s="1067"/>
      <c r="C7" s="1414" t="s">
        <v>689</v>
      </c>
      <c r="D7" s="1414" t="s">
        <v>4249</v>
      </c>
      <c r="E7" s="1517"/>
      <c r="F7" s="1125"/>
      <c r="G7" s="694"/>
      <c r="H7" s="1126"/>
      <c r="I7" s="1126"/>
      <c r="J7" s="1126"/>
      <c r="K7" s="695"/>
      <c r="L7" s="695"/>
      <c r="M7" s="1127"/>
      <c r="N7" s="954"/>
      <c r="O7" s="955"/>
      <c r="P7" s="716"/>
      <c r="Q7" s="955"/>
      <c r="R7" s="184" t="s">
        <v>688</v>
      </c>
      <c r="S7" s="184">
        <v>100</v>
      </c>
      <c r="T7" s="184">
        <v>0</v>
      </c>
      <c r="U7" s="184" t="s">
        <v>688</v>
      </c>
      <c r="V7" s="184">
        <v>100</v>
      </c>
      <c r="W7" s="184">
        <v>0</v>
      </c>
      <c r="X7" s="677" t="s">
        <v>688</v>
      </c>
      <c r="Y7" s="677">
        <v>90</v>
      </c>
      <c r="Z7" s="677">
        <v>0</v>
      </c>
      <c r="AA7" s="675" t="s">
        <v>688</v>
      </c>
      <c r="AB7" s="675">
        <v>85</v>
      </c>
      <c r="AC7" s="675">
        <v>0</v>
      </c>
      <c r="AD7" s="342" t="s">
        <v>40</v>
      </c>
      <c r="AE7" s="342"/>
      <c r="AF7" s="342"/>
      <c r="AG7" s="681" t="s">
        <v>40</v>
      </c>
      <c r="AH7" s="681"/>
      <c r="AI7" s="681"/>
    </row>
    <row r="8" spans="1:35" ht="12.75">
      <c r="A8" s="1403"/>
      <c r="B8" s="1067"/>
      <c r="C8" s="1403"/>
      <c r="D8" s="1403"/>
      <c r="E8" s="1518"/>
      <c r="F8" s="1125"/>
      <c r="G8" s="694"/>
      <c r="H8" s="1126"/>
      <c r="I8" s="1126"/>
      <c r="J8" s="1126"/>
      <c r="K8" s="695"/>
      <c r="L8" s="695"/>
      <c r="M8" s="1127"/>
      <c r="N8" s="954"/>
      <c r="O8" s="955"/>
      <c r="P8" s="716"/>
      <c r="Q8" s="955"/>
      <c r="R8" s="184" t="s">
        <v>40</v>
      </c>
      <c r="S8" s="184"/>
      <c r="T8" s="184"/>
      <c r="U8" s="184" t="s">
        <v>40</v>
      </c>
      <c r="V8" s="184"/>
      <c r="W8" s="184"/>
      <c r="X8" s="677" t="s">
        <v>688</v>
      </c>
      <c r="Y8" s="677">
        <v>10</v>
      </c>
      <c r="Z8" s="677">
        <v>1</v>
      </c>
      <c r="AA8" s="675" t="s">
        <v>688</v>
      </c>
      <c r="AB8" s="675">
        <v>15</v>
      </c>
      <c r="AC8" s="675">
        <v>1</v>
      </c>
      <c r="AD8" s="342" t="s">
        <v>40</v>
      </c>
      <c r="AE8" s="342"/>
      <c r="AF8" s="342"/>
      <c r="AG8" s="681" t="s">
        <v>40</v>
      </c>
      <c r="AH8" s="681"/>
      <c r="AI8" s="681"/>
    </row>
    <row r="9" spans="1:35" ht="12.75">
      <c r="A9" s="1403"/>
      <c r="B9" s="1067"/>
      <c r="C9" s="1403"/>
      <c r="D9" s="1403"/>
      <c r="E9" s="1518"/>
      <c r="F9" s="1125"/>
      <c r="G9" s="694">
        <v>25</v>
      </c>
      <c r="H9" s="1126" t="str">
        <f>IFERROR(VLOOKUP(U9,Cennik!$A$4:$B93, 2, FALSE()) * V9 + VLOOKUP(W9,Cennik!$A$4:$B93,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9" s="1126" t="e">
        <f>H9 + VLOOKUP("Stamina",Cennik!$A$4:$B93,2,FALSE()) * G9</f>
        <v>#VALUE!</v>
      </c>
      <c r="J9" s="1126" t="str">
        <f>IFERROR(I9 * (INT(100 / (K9 * M9)) + 1), "Brak Wartości")</f>
        <v>Brak Wartości</v>
      </c>
      <c r="K9" s="695"/>
      <c r="L9" s="695"/>
      <c r="M9" s="1127"/>
      <c r="N9" s="954">
        <f t="shared" ref="N9:O9" si="2">IFERROR((L9*$K9)/$G9, "Brak wartości")</f>
        <v>0</v>
      </c>
      <c r="O9" s="955">
        <f t="shared" si="2"/>
        <v>0</v>
      </c>
      <c r="P9" s="716" t="str">
        <f t="shared" ref="P9:Q9" si="3">IFERROR((L9*$K9)/$I9, "Brak wartości")</f>
        <v>Brak wartości</v>
      </c>
      <c r="Q9" s="955" t="str">
        <f t="shared" si="3"/>
        <v>Brak wartości</v>
      </c>
      <c r="R9" s="184" t="s">
        <v>40</v>
      </c>
      <c r="S9" s="184"/>
      <c r="T9" s="184"/>
      <c r="U9" s="184" t="s">
        <v>40</v>
      </c>
      <c r="V9" s="184"/>
      <c r="W9" s="184"/>
      <c r="X9" s="677"/>
      <c r="Y9" s="677"/>
      <c r="Z9" s="677"/>
      <c r="AA9" s="675"/>
      <c r="AB9" s="675"/>
      <c r="AC9" s="675"/>
      <c r="AD9" s="342" t="s">
        <v>40</v>
      </c>
      <c r="AE9" s="342"/>
      <c r="AF9" s="342"/>
      <c r="AG9" s="681" t="s">
        <v>40</v>
      </c>
      <c r="AH9" s="681"/>
      <c r="AI9" s="681"/>
    </row>
    <row r="10" spans="1:35" ht="12.75">
      <c r="A10" s="1377"/>
      <c r="B10" s="1067"/>
      <c r="C10" s="1377"/>
      <c r="D10" s="1377"/>
      <c r="E10" s="1466"/>
      <c r="F10" s="1125"/>
      <c r="G10" s="694"/>
      <c r="H10" s="1126"/>
      <c r="I10" s="1126"/>
      <c r="J10" s="1126"/>
      <c r="K10" s="695"/>
      <c r="L10" s="695"/>
      <c r="M10" s="1127"/>
      <c r="N10" s="954"/>
      <c r="O10" s="955"/>
      <c r="P10" s="716"/>
      <c r="Q10" s="955"/>
      <c r="R10" s="184" t="s">
        <v>40</v>
      </c>
      <c r="S10" s="184"/>
      <c r="T10" s="184"/>
      <c r="U10" s="184" t="s">
        <v>40</v>
      </c>
      <c r="V10" s="184"/>
      <c r="W10" s="184"/>
      <c r="X10" s="677"/>
      <c r="Y10" s="677"/>
      <c r="Z10" s="677"/>
      <c r="AA10" s="675"/>
      <c r="AB10" s="675"/>
      <c r="AC10" s="675"/>
      <c r="AD10" s="342" t="s">
        <v>40</v>
      </c>
      <c r="AE10" s="342"/>
      <c r="AF10" s="342"/>
      <c r="AG10" s="681" t="s">
        <v>40</v>
      </c>
      <c r="AH10" s="681"/>
      <c r="AI10" s="681"/>
    </row>
    <row r="11" spans="1:35" ht="12.75">
      <c r="A11" s="1414" t="s">
        <v>693</v>
      </c>
      <c r="B11" s="1067"/>
      <c r="C11" s="1414" t="s">
        <v>694</v>
      </c>
      <c r="D11" s="1414" t="s">
        <v>4249</v>
      </c>
      <c r="E11" s="1517"/>
      <c r="F11" s="715"/>
      <c r="G11" s="694">
        <v>25</v>
      </c>
      <c r="H11" s="1126" t="str">
        <f>IFERROR(VLOOKUP(U11,Cennik!$A$4:$B93, 2, FALSE()) * V11 + VLOOKUP(W11,Cennik!$A$4:$B93,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11" s="1126" t="e">
        <f>H11 + VLOOKUP("Stamina",Cennik!$A$4:$B93,2,FALSE()) * G11</f>
        <v>#VALUE!</v>
      </c>
      <c r="J11" s="1126" t="str">
        <f>IFERROR(I11 * (INT(100 / (K11 * M11)) + 1), "Brak Wartości")</f>
        <v>Brak Wartości</v>
      </c>
      <c r="K11" s="695"/>
      <c r="L11" s="695"/>
      <c r="M11" s="1127"/>
      <c r="N11" s="954">
        <f t="shared" ref="N11:O11" si="4">IFERROR((L11*$K11)/$G11, "Brak wartości")</f>
        <v>0</v>
      </c>
      <c r="O11" s="955">
        <f t="shared" si="4"/>
        <v>0</v>
      </c>
      <c r="P11" s="716" t="str">
        <f t="shared" ref="P11:Q11" si="5">IFERROR((L11*$K11)/$I11, "Brak wartości")</f>
        <v>Brak wartości</v>
      </c>
      <c r="Q11" s="955" t="str">
        <f t="shared" si="5"/>
        <v>Brak wartości</v>
      </c>
      <c r="R11" s="184" t="s">
        <v>693</v>
      </c>
      <c r="S11" s="184">
        <v>100</v>
      </c>
      <c r="T11" s="184">
        <v>0</v>
      </c>
      <c r="U11" s="184" t="s">
        <v>693</v>
      </c>
      <c r="V11" s="184">
        <v>100</v>
      </c>
      <c r="W11" s="184">
        <v>0</v>
      </c>
      <c r="X11" s="677" t="s">
        <v>693</v>
      </c>
      <c r="Y11" s="677">
        <v>100</v>
      </c>
      <c r="Z11" s="677">
        <v>0</v>
      </c>
      <c r="AA11" s="675" t="s">
        <v>693</v>
      </c>
      <c r="AB11" s="675">
        <v>99</v>
      </c>
      <c r="AC11" s="675">
        <v>0</v>
      </c>
      <c r="AD11" s="342" t="s">
        <v>40</v>
      </c>
      <c r="AE11" s="342"/>
      <c r="AF11" s="342"/>
      <c r="AG11" s="681" t="s">
        <v>40</v>
      </c>
      <c r="AH11" s="681"/>
      <c r="AI11" s="681"/>
    </row>
    <row r="12" spans="1:35" ht="12.75">
      <c r="A12" s="1403"/>
      <c r="B12" s="1067"/>
      <c r="C12" s="1403"/>
      <c r="D12" s="1403"/>
      <c r="E12" s="1518"/>
      <c r="F12" s="715"/>
      <c r="G12" s="694"/>
      <c r="H12" s="1126"/>
      <c r="I12" s="1126"/>
      <c r="J12" s="1126"/>
      <c r="K12" s="695"/>
      <c r="L12" s="695"/>
      <c r="M12" s="1127"/>
      <c r="N12" s="954"/>
      <c r="O12" s="955"/>
      <c r="P12" s="716"/>
      <c r="Q12" s="955"/>
      <c r="R12" s="184" t="s">
        <v>40</v>
      </c>
      <c r="S12" s="184"/>
      <c r="T12" s="184"/>
      <c r="U12" s="184" t="s">
        <v>40</v>
      </c>
      <c r="V12" s="184"/>
      <c r="W12" s="184"/>
      <c r="X12" s="677"/>
      <c r="Y12" s="677"/>
      <c r="Z12" s="677"/>
      <c r="AA12" s="675" t="s">
        <v>693</v>
      </c>
      <c r="AB12" s="675">
        <v>1</v>
      </c>
      <c r="AC12" s="675">
        <v>1</v>
      </c>
      <c r="AD12" s="342" t="s">
        <v>40</v>
      </c>
      <c r="AE12" s="342"/>
      <c r="AF12" s="342"/>
      <c r="AG12" s="681" t="s">
        <v>40</v>
      </c>
      <c r="AH12" s="681"/>
      <c r="AI12" s="681"/>
    </row>
    <row r="13" spans="1:35" ht="12.75">
      <c r="A13" s="1403"/>
      <c r="B13" s="1067"/>
      <c r="C13" s="1403"/>
      <c r="D13" s="1403"/>
      <c r="E13" s="1518"/>
      <c r="F13" s="715"/>
      <c r="G13" s="694"/>
      <c r="H13" s="1126"/>
      <c r="I13" s="1126"/>
      <c r="J13" s="1126"/>
      <c r="K13" s="695"/>
      <c r="L13" s="695"/>
      <c r="M13" s="1127"/>
      <c r="N13" s="954"/>
      <c r="O13" s="955"/>
      <c r="P13" s="716"/>
      <c r="Q13" s="955"/>
      <c r="R13" s="184" t="s">
        <v>40</v>
      </c>
      <c r="S13" s="184"/>
      <c r="T13" s="184"/>
      <c r="U13" s="184" t="s">
        <v>40</v>
      </c>
      <c r="V13" s="184"/>
      <c r="W13" s="184"/>
      <c r="X13" s="677"/>
      <c r="Y13" s="677"/>
      <c r="Z13" s="677"/>
      <c r="AA13" s="675"/>
      <c r="AB13" s="675"/>
      <c r="AC13" s="675"/>
      <c r="AD13" s="342" t="s">
        <v>40</v>
      </c>
      <c r="AE13" s="342"/>
      <c r="AF13" s="342"/>
      <c r="AG13" s="681" t="s">
        <v>40</v>
      </c>
      <c r="AH13" s="681"/>
      <c r="AI13" s="681"/>
    </row>
    <row r="14" spans="1:35" ht="12.75">
      <c r="A14" s="1377"/>
      <c r="B14" s="1067"/>
      <c r="C14" s="1377"/>
      <c r="D14" s="1377"/>
      <c r="E14" s="1466"/>
      <c r="F14" s="715"/>
      <c r="G14" s="694"/>
      <c r="H14" s="1126"/>
      <c r="I14" s="1126"/>
      <c r="J14" s="1126"/>
      <c r="K14" s="695"/>
      <c r="L14" s="695"/>
      <c r="M14" s="1127"/>
      <c r="N14" s="954"/>
      <c r="O14" s="955"/>
      <c r="P14" s="716"/>
      <c r="Q14" s="955"/>
      <c r="R14" s="184" t="s">
        <v>40</v>
      </c>
      <c r="S14" s="184"/>
      <c r="T14" s="184"/>
      <c r="U14" s="184" t="s">
        <v>40</v>
      </c>
      <c r="V14" s="184"/>
      <c r="W14" s="184"/>
      <c r="X14" s="677"/>
      <c r="Y14" s="677"/>
      <c r="Z14" s="677"/>
      <c r="AA14" s="675"/>
      <c r="AB14" s="675"/>
      <c r="AC14" s="675"/>
      <c r="AD14" s="342" t="s">
        <v>40</v>
      </c>
      <c r="AE14" s="342"/>
      <c r="AF14" s="342"/>
      <c r="AG14" s="681" t="s">
        <v>40</v>
      </c>
      <c r="AH14" s="681"/>
      <c r="AI14" s="681"/>
    </row>
    <row r="15" spans="1:35" ht="12.75">
      <c r="A15" s="1414" t="s">
        <v>675</v>
      </c>
      <c r="B15" s="1067"/>
      <c r="C15" s="1414" t="s">
        <v>13885</v>
      </c>
      <c r="D15" s="1414" t="s">
        <v>4249</v>
      </c>
      <c r="E15" s="1517"/>
      <c r="F15" s="715"/>
      <c r="G15" s="694">
        <v>25</v>
      </c>
      <c r="H15" s="1126" t="str">
        <f>IFERROR(VLOOKUP(U15,Cennik!$A$4:$B93, 2, FALSE()) * V15 + VLOOKUP(W15,Cennik!$A$4:$B93,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15" s="1126" t="e">
        <f>H15 + VLOOKUP("Stamina",Cennik!$A$4:$B93,2,FALSE()) * G15</f>
        <v>#VALUE!</v>
      </c>
      <c r="J15" s="1126" t="str">
        <f>IFERROR(I15 * (INT(100 / (K15 * M15)) + 1), "Brak Wartości")</f>
        <v>Brak Wartości</v>
      </c>
      <c r="K15" s="695"/>
      <c r="L15" s="695"/>
      <c r="M15" s="1127"/>
      <c r="N15" s="954">
        <f t="shared" ref="N15:O15" si="6">IFERROR((L15*$K15)/$G15, "Brak wartości")</f>
        <v>0</v>
      </c>
      <c r="O15" s="955">
        <f t="shared" si="6"/>
        <v>0</v>
      </c>
      <c r="P15" s="716" t="str">
        <f t="shared" ref="P15:Q15" si="7">IFERROR((L15*$K15)/$I15, "Brak wartości")</f>
        <v>Brak wartości</v>
      </c>
      <c r="Q15" s="955" t="str">
        <f t="shared" si="7"/>
        <v>Brak wartości</v>
      </c>
      <c r="R15" s="184" t="s">
        <v>675</v>
      </c>
      <c r="S15" s="184">
        <v>20</v>
      </c>
      <c r="T15" s="184">
        <v>0</v>
      </c>
      <c r="U15" s="184" t="s">
        <v>675</v>
      </c>
      <c r="V15" s="184">
        <v>100</v>
      </c>
      <c r="W15" s="184">
        <v>1</v>
      </c>
      <c r="X15" s="677" t="s">
        <v>675</v>
      </c>
      <c r="Y15" s="677">
        <v>80</v>
      </c>
      <c r="Z15" s="677">
        <v>1</v>
      </c>
      <c r="AA15" s="675" t="s">
        <v>675</v>
      </c>
      <c r="AB15" s="675">
        <v>50</v>
      </c>
      <c r="AC15" s="675">
        <v>1</v>
      </c>
      <c r="AD15" s="342" t="s">
        <v>40</v>
      </c>
      <c r="AE15" s="342"/>
      <c r="AF15" s="342"/>
      <c r="AG15" s="681" t="s">
        <v>40</v>
      </c>
      <c r="AH15" s="681"/>
      <c r="AI15" s="681"/>
    </row>
    <row r="16" spans="1:35" ht="12.75">
      <c r="A16" s="1403"/>
      <c r="B16" s="1067"/>
      <c r="C16" s="1403"/>
      <c r="D16" s="1403"/>
      <c r="E16" s="1518"/>
      <c r="F16" s="715"/>
      <c r="G16" s="694"/>
      <c r="H16" s="1126"/>
      <c r="I16" s="1126"/>
      <c r="J16" s="1126"/>
      <c r="K16" s="695"/>
      <c r="L16" s="695"/>
      <c r="M16" s="1127"/>
      <c r="N16" s="954"/>
      <c r="O16" s="955"/>
      <c r="P16" s="716"/>
      <c r="Q16" s="955"/>
      <c r="R16" s="184" t="s">
        <v>675</v>
      </c>
      <c r="S16" s="184">
        <v>80</v>
      </c>
      <c r="T16" s="184">
        <v>1</v>
      </c>
      <c r="U16" s="184" t="s">
        <v>40</v>
      </c>
      <c r="V16" s="184"/>
      <c r="W16" s="184"/>
      <c r="X16" s="677" t="s">
        <v>675</v>
      </c>
      <c r="Y16" s="677">
        <v>20</v>
      </c>
      <c r="Z16" s="677">
        <v>2</v>
      </c>
      <c r="AA16" s="675" t="s">
        <v>675</v>
      </c>
      <c r="AB16" s="675">
        <v>50</v>
      </c>
      <c r="AC16" s="675">
        <v>2</v>
      </c>
      <c r="AD16" s="342" t="s">
        <v>40</v>
      </c>
      <c r="AE16" s="342"/>
      <c r="AF16" s="342"/>
      <c r="AG16" s="681" t="s">
        <v>40</v>
      </c>
      <c r="AH16" s="681"/>
      <c r="AI16" s="681"/>
    </row>
    <row r="17" spans="1:35" ht="12.75">
      <c r="A17" s="1403"/>
      <c r="B17" s="1067"/>
      <c r="C17" s="1403"/>
      <c r="D17" s="1403"/>
      <c r="E17" s="1518"/>
      <c r="F17" s="715"/>
      <c r="G17" s="694"/>
      <c r="H17" s="1126"/>
      <c r="I17" s="1126"/>
      <c r="J17" s="1126"/>
      <c r="K17" s="695"/>
      <c r="L17" s="695"/>
      <c r="M17" s="1127"/>
      <c r="N17" s="954"/>
      <c r="O17" s="955"/>
      <c r="P17" s="716"/>
      <c r="Q17" s="955"/>
      <c r="R17" s="184" t="s">
        <v>40</v>
      </c>
      <c r="S17" s="184"/>
      <c r="T17" s="184"/>
      <c r="U17" s="184" t="s">
        <v>40</v>
      </c>
      <c r="V17" s="184"/>
      <c r="W17" s="184"/>
      <c r="X17" s="677"/>
      <c r="Y17" s="677"/>
      <c r="Z17" s="677"/>
      <c r="AA17" s="675"/>
      <c r="AB17" s="675"/>
      <c r="AC17" s="675"/>
      <c r="AD17" s="342" t="s">
        <v>40</v>
      </c>
      <c r="AE17" s="342"/>
      <c r="AF17" s="342"/>
      <c r="AG17" s="681" t="s">
        <v>40</v>
      </c>
      <c r="AH17" s="681"/>
      <c r="AI17" s="681"/>
    </row>
    <row r="18" spans="1:35" ht="12.75">
      <c r="A18" s="1377"/>
      <c r="B18" s="1067"/>
      <c r="C18" s="1377"/>
      <c r="D18" s="1377"/>
      <c r="E18" s="1466"/>
      <c r="F18" s="715"/>
      <c r="G18" s="694"/>
      <c r="H18" s="1126"/>
      <c r="I18" s="1126"/>
      <c r="J18" s="1126"/>
      <c r="K18" s="695"/>
      <c r="L18" s="695"/>
      <c r="M18" s="1127"/>
      <c r="N18" s="954"/>
      <c r="O18" s="955"/>
      <c r="P18" s="716"/>
      <c r="Q18" s="955"/>
      <c r="R18" s="184" t="s">
        <v>40</v>
      </c>
      <c r="S18" s="184"/>
      <c r="T18" s="184"/>
      <c r="U18" s="184" t="s">
        <v>40</v>
      </c>
      <c r="V18" s="184"/>
      <c r="W18" s="184"/>
      <c r="X18" s="677"/>
      <c r="Y18" s="677"/>
      <c r="Z18" s="677"/>
      <c r="AA18" s="675"/>
      <c r="AB18" s="675"/>
      <c r="AC18" s="675"/>
      <c r="AD18" s="342" t="s">
        <v>40</v>
      </c>
      <c r="AE18" s="342"/>
      <c r="AF18" s="342"/>
      <c r="AG18" s="681" t="s">
        <v>40</v>
      </c>
      <c r="AH18" s="681"/>
      <c r="AI18" s="681"/>
    </row>
    <row r="19" spans="1:35" ht="12.75" hidden="1">
      <c r="A19" s="1414" t="s">
        <v>13881</v>
      </c>
      <c r="B19" s="1067"/>
      <c r="C19" s="1414" t="s">
        <v>13882</v>
      </c>
      <c r="D19" s="1414" t="s">
        <v>4249</v>
      </c>
      <c r="E19" s="1517"/>
      <c r="F19" s="715"/>
      <c r="G19" s="694"/>
      <c r="H19" s="1126"/>
      <c r="I19" s="1126"/>
      <c r="J19" s="1126"/>
      <c r="K19" s="695"/>
      <c r="L19" s="695"/>
      <c r="M19" s="1127"/>
      <c r="N19" s="954"/>
      <c r="O19" s="955"/>
      <c r="P19" s="716"/>
      <c r="Q19" s="955"/>
      <c r="R19" s="1128" t="s">
        <v>13881</v>
      </c>
      <c r="S19" s="1129">
        <v>100</v>
      </c>
      <c r="T19" s="1129">
        <v>0</v>
      </c>
      <c r="U19" s="1128" t="s">
        <v>13881</v>
      </c>
      <c r="V19" s="1129">
        <v>97</v>
      </c>
      <c r="W19" s="1129">
        <v>0</v>
      </c>
      <c r="X19" s="1130" t="s">
        <v>13881</v>
      </c>
      <c r="Y19" s="1130">
        <v>93</v>
      </c>
      <c r="Z19" s="1130">
        <v>0</v>
      </c>
      <c r="AA19" s="1131" t="s">
        <v>13881</v>
      </c>
      <c r="AB19" s="1131">
        <v>91</v>
      </c>
      <c r="AC19" s="1131">
        <v>0</v>
      </c>
      <c r="AD19" s="1132" t="s">
        <v>40</v>
      </c>
      <c r="AE19" s="1132"/>
      <c r="AF19" s="1132"/>
      <c r="AG19" s="1133" t="s">
        <v>40</v>
      </c>
      <c r="AH19" s="1133"/>
      <c r="AI19" s="1134"/>
    </row>
    <row r="20" spans="1:35" ht="12.75" hidden="1">
      <c r="A20" s="1403"/>
      <c r="B20" s="1067"/>
      <c r="C20" s="1403"/>
      <c r="D20" s="1403"/>
      <c r="E20" s="1518"/>
      <c r="F20" s="715"/>
      <c r="G20" s="694"/>
      <c r="H20" s="1126"/>
      <c r="I20" s="1126"/>
      <c r="J20" s="1126"/>
      <c r="K20" s="695"/>
      <c r="L20" s="695"/>
      <c r="M20" s="1127"/>
      <c r="N20" s="954"/>
      <c r="O20" s="955"/>
      <c r="P20" s="716"/>
      <c r="Q20" s="955"/>
      <c r="R20" s="1135" t="s">
        <v>40</v>
      </c>
      <c r="S20" s="754"/>
      <c r="T20" s="754"/>
      <c r="U20" s="1135" t="s">
        <v>13881</v>
      </c>
      <c r="V20" s="754">
        <v>3</v>
      </c>
      <c r="W20" s="754">
        <v>1</v>
      </c>
      <c r="X20" s="755" t="s">
        <v>13881</v>
      </c>
      <c r="Y20" s="755">
        <v>7</v>
      </c>
      <c r="Z20" s="755">
        <v>1</v>
      </c>
      <c r="AA20" s="756" t="s">
        <v>13881</v>
      </c>
      <c r="AB20" s="756">
        <v>9</v>
      </c>
      <c r="AC20" s="756">
        <v>1</v>
      </c>
      <c r="AD20" s="1136" t="s">
        <v>40</v>
      </c>
      <c r="AE20" s="1136"/>
      <c r="AF20" s="1136"/>
      <c r="AG20" s="750" t="s">
        <v>40</v>
      </c>
      <c r="AH20" s="750"/>
      <c r="AI20" s="1137"/>
    </row>
    <row r="21" spans="1:35" ht="12.75" hidden="1">
      <c r="A21" s="1403"/>
      <c r="B21" s="1067"/>
      <c r="C21" s="1403"/>
      <c r="D21" s="1403"/>
      <c r="E21" s="1518"/>
      <c r="F21" s="715"/>
      <c r="G21" s="694"/>
      <c r="H21" s="1126"/>
      <c r="I21" s="1126"/>
      <c r="J21" s="1126"/>
      <c r="K21" s="695"/>
      <c r="L21" s="695"/>
      <c r="M21" s="1127"/>
      <c r="N21" s="954"/>
      <c r="O21" s="955"/>
      <c r="P21" s="716"/>
      <c r="Q21" s="955"/>
      <c r="R21" s="1135" t="s">
        <v>40</v>
      </c>
      <c r="S21" s="754"/>
      <c r="T21" s="754"/>
      <c r="U21" s="1135" t="s">
        <v>40</v>
      </c>
      <c r="V21" s="754"/>
      <c r="W21" s="754"/>
      <c r="X21" s="755" t="s">
        <v>40</v>
      </c>
      <c r="Y21" s="755"/>
      <c r="Z21" s="755"/>
      <c r="AA21" s="756" t="s">
        <v>40</v>
      </c>
      <c r="AB21" s="756"/>
      <c r="AC21" s="756"/>
      <c r="AD21" s="1136" t="s">
        <v>40</v>
      </c>
      <c r="AE21" s="1136"/>
      <c r="AF21" s="1136"/>
      <c r="AG21" s="750" t="s">
        <v>40</v>
      </c>
      <c r="AH21" s="750"/>
      <c r="AI21" s="1137"/>
    </row>
    <row r="22" spans="1:35" ht="12.75" hidden="1">
      <c r="A22" s="1377"/>
      <c r="B22" s="1067"/>
      <c r="C22" s="1377"/>
      <c r="D22" s="1377"/>
      <c r="E22" s="1466"/>
      <c r="F22" s="715"/>
      <c r="G22" s="694">
        <v>25</v>
      </c>
      <c r="H22" s="1126" t="str">
        <f>IFERROR(VLOOKUP(U22,Cennik!$A$4:$B93, 2, FALSE()) * V22 + VLOOKUP(W22,Cennik!$A$4:$B93,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22" s="1126" t="e">
        <f>H22 + VLOOKUP("Stamina",Cennik!$A$4:$B93,2,FALSE()) * G22</f>
        <v>#VALUE!</v>
      </c>
      <c r="J22" s="1126" t="str">
        <f>IFERROR(I22 * (INT(100 / (K22 * M22)) + 1), "Brak Wartości")</f>
        <v>Brak Wartości</v>
      </c>
      <c r="K22" s="695"/>
      <c r="L22" s="695"/>
      <c r="M22" s="1127"/>
      <c r="N22" s="954">
        <f t="shared" ref="N22:O22" si="8">IFERROR((L22*$K22)/$G22, "Brak wartości")</f>
        <v>0</v>
      </c>
      <c r="O22" s="955">
        <f t="shared" si="8"/>
        <v>0</v>
      </c>
      <c r="P22" s="716" t="str">
        <f t="shared" ref="P22:Q22" si="9">IFERROR((L22*$K22)/$I22, "Brak wartości")</f>
        <v>Brak wartości</v>
      </c>
      <c r="Q22" s="955" t="str">
        <f t="shared" si="9"/>
        <v>Brak wartości</v>
      </c>
      <c r="R22" s="1138" t="s">
        <v>40</v>
      </c>
      <c r="S22" s="1139"/>
      <c r="T22" s="1139"/>
      <c r="U22" s="1138" t="s">
        <v>40</v>
      </c>
      <c r="V22" s="1139"/>
      <c r="W22" s="1139"/>
      <c r="X22" s="957" t="s">
        <v>40</v>
      </c>
      <c r="Y22" s="957"/>
      <c r="Z22" s="957"/>
      <c r="AA22" s="938" t="s">
        <v>40</v>
      </c>
      <c r="AB22" s="938"/>
      <c r="AC22" s="938"/>
      <c r="AD22" s="1140" t="s">
        <v>40</v>
      </c>
      <c r="AE22" s="1140"/>
      <c r="AF22" s="1140"/>
      <c r="AG22" s="1141" t="s">
        <v>40</v>
      </c>
      <c r="AH22" s="1141"/>
      <c r="AI22" s="735"/>
    </row>
    <row r="23" spans="1:35" ht="12.75">
      <c r="A23" s="1414"/>
      <c r="B23" s="1067"/>
      <c r="C23" s="1414"/>
      <c r="D23" s="1414"/>
      <c r="E23" s="1517"/>
      <c r="F23" s="715"/>
      <c r="G23" s="694"/>
      <c r="H23" s="1126"/>
      <c r="I23" s="1126"/>
      <c r="J23" s="1126"/>
      <c r="K23" s="695"/>
      <c r="L23" s="695"/>
      <c r="M23" s="1127"/>
      <c r="N23" s="954"/>
      <c r="O23" s="955"/>
      <c r="P23" s="716"/>
      <c r="Q23" s="955"/>
      <c r="R23" s="1128" t="s">
        <v>40</v>
      </c>
      <c r="S23" s="1129"/>
      <c r="T23" s="1129"/>
      <c r="U23" s="1128" t="s">
        <v>40</v>
      </c>
      <c r="V23" s="1129"/>
      <c r="W23" s="1129"/>
      <c r="X23" s="1130" t="s">
        <v>40</v>
      </c>
      <c r="Y23" s="1130"/>
      <c r="Z23" s="1130"/>
      <c r="AA23" s="1131" t="s">
        <v>40</v>
      </c>
      <c r="AB23" s="1131"/>
      <c r="AC23" s="1131"/>
      <c r="AD23" s="1132" t="s">
        <v>40</v>
      </c>
      <c r="AE23" s="1132"/>
      <c r="AF23" s="1132"/>
      <c r="AG23" s="1133" t="s">
        <v>40</v>
      </c>
      <c r="AH23" s="1133"/>
      <c r="AI23" s="1134"/>
    </row>
    <row r="24" spans="1:35" ht="12.75">
      <c r="A24" s="1403"/>
      <c r="B24" s="1067"/>
      <c r="C24" s="1403"/>
      <c r="D24" s="1403"/>
      <c r="E24" s="1518"/>
      <c r="F24" s="715"/>
      <c r="G24" s="694"/>
      <c r="H24" s="1126"/>
      <c r="I24" s="1126"/>
      <c r="J24" s="1126"/>
      <c r="K24" s="695"/>
      <c r="L24" s="695"/>
      <c r="M24" s="1127"/>
      <c r="N24" s="954"/>
      <c r="O24" s="955"/>
      <c r="P24" s="716"/>
      <c r="Q24" s="955"/>
      <c r="R24" s="1135" t="s">
        <v>40</v>
      </c>
      <c r="S24" s="754"/>
      <c r="T24" s="754"/>
      <c r="U24" s="1135" t="s">
        <v>40</v>
      </c>
      <c r="V24" s="754"/>
      <c r="W24" s="754"/>
      <c r="X24" s="755" t="s">
        <v>40</v>
      </c>
      <c r="Y24" s="755"/>
      <c r="Z24" s="755"/>
      <c r="AA24" s="756" t="s">
        <v>40</v>
      </c>
      <c r="AB24" s="756"/>
      <c r="AC24" s="756"/>
      <c r="AD24" s="1136" t="s">
        <v>40</v>
      </c>
      <c r="AE24" s="1136"/>
      <c r="AF24" s="1136"/>
      <c r="AG24" s="750" t="s">
        <v>40</v>
      </c>
      <c r="AH24" s="750"/>
      <c r="AI24" s="1137"/>
    </row>
    <row r="25" spans="1:35" ht="12.75">
      <c r="A25" s="1403"/>
      <c r="B25" s="1067"/>
      <c r="C25" s="1403"/>
      <c r="D25" s="1403"/>
      <c r="E25" s="1518"/>
      <c r="F25" s="715"/>
      <c r="G25" s="694"/>
      <c r="H25" s="1126"/>
      <c r="I25" s="1126"/>
      <c r="J25" s="1126"/>
      <c r="K25" s="695"/>
      <c r="L25" s="695"/>
      <c r="M25" s="1127"/>
      <c r="N25" s="954"/>
      <c r="O25" s="955"/>
      <c r="P25" s="716"/>
      <c r="Q25" s="955"/>
      <c r="R25" s="1135" t="s">
        <v>40</v>
      </c>
      <c r="S25" s="754"/>
      <c r="T25" s="754"/>
      <c r="U25" s="1135" t="s">
        <v>40</v>
      </c>
      <c r="V25" s="754"/>
      <c r="W25" s="754"/>
      <c r="X25" s="755" t="s">
        <v>40</v>
      </c>
      <c r="Y25" s="755"/>
      <c r="Z25" s="755"/>
      <c r="AA25" s="756" t="s">
        <v>40</v>
      </c>
      <c r="AB25" s="756"/>
      <c r="AC25" s="756"/>
      <c r="AD25" s="1136" t="s">
        <v>40</v>
      </c>
      <c r="AE25" s="1136"/>
      <c r="AF25" s="1136"/>
      <c r="AG25" s="750" t="s">
        <v>40</v>
      </c>
      <c r="AH25" s="750"/>
      <c r="AI25" s="1137"/>
    </row>
    <row r="26" spans="1:35" ht="12.75">
      <c r="A26" s="1377"/>
      <c r="B26" s="1067"/>
      <c r="C26" s="1377"/>
      <c r="D26" s="1377"/>
      <c r="E26" s="1466"/>
      <c r="F26" s="715"/>
      <c r="G26" s="694">
        <v>25</v>
      </c>
      <c r="H26" s="1126" t="str">
        <f>IFERROR(VLOOKUP(U26,Cennik!$A$4:$B93, 2, FALSE()) * V26 + VLOOKUP(W26,Cennik!$A$4:$B93,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26" s="1126" t="e">
        <f>H26 + VLOOKUP("Stamina",Cennik!$A$4:$B93,2,FALSE()) * G26</f>
        <v>#VALUE!</v>
      </c>
      <c r="J26" s="1126" t="str">
        <f>IFERROR(I26 * (INT(100 / (K26 * M26)) + 1), "Brak Wartości")</f>
        <v>Brak Wartości</v>
      </c>
      <c r="K26" s="695"/>
      <c r="L26" s="695"/>
      <c r="M26" s="1127"/>
      <c r="N26" s="954">
        <f t="shared" ref="N26:O26" si="10">IFERROR((L26*$K26)/$G26, "Brak wartości")</f>
        <v>0</v>
      </c>
      <c r="O26" s="955">
        <f t="shared" si="10"/>
        <v>0</v>
      </c>
      <c r="P26" s="716" t="str">
        <f t="shared" ref="P26:Q26" si="11">IFERROR((L26*$K26)/$I26, "Brak wartości")</f>
        <v>Brak wartości</v>
      </c>
      <c r="Q26" s="955" t="str">
        <f t="shared" si="11"/>
        <v>Brak wartości</v>
      </c>
      <c r="R26" s="1138" t="s">
        <v>40</v>
      </c>
      <c r="S26" s="1139"/>
      <c r="T26" s="1139"/>
      <c r="U26" s="1138" t="s">
        <v>40</v>
      </c>
      <c r="V26" s="1139"/>
      <c r="W26" s="1139"/>
      <c r="X26" s="957" t="s">
        <v>40</v>
      </c>
      <c r="Y26" s="957"/>
      <c r="Z26" s="957"/>
      <c r="AA26" s="938" t="s">
        <v>40</v>
      </c>
      <c r="AB26" s="938"/>
      <c r="AC26" s="938"/>
      <c r="AD26" s="1140" t="s">
        <v>40</v>
      </c>
      <c r="AE26" s="1140"/>
      <c r="AF26" s="1140"/>
      <c r="AG26" s="1141" t="s">
        <v>40</v>
      </c>
      <c r="AH26" s="1141"/>
      <c r="AI26" s="735"/>
    </row>
    <row r="27" spans="1:35" ht="12.75">
      <c r="A27" s="1414"/>
      <c r="B27" s="1067"/>
      <c r="C27" s="1414"/>
      <c r="D27" s="1414"/>
      <c r="E27" s="1517"/>
      <c r="F27" s="715"/>
      <c r="G27" s="694"/>
      <c r="H27" s="1126"/>
      <c r="I27" s="1126"/>
      <c r="J27" s="1126"/>
      <c r="K27" s="695"/>
      <c r="L27" s="695"/>
      <c r="M27" s="1127"/>
      <c r="N27" s="954"/>
      <c r="O27" s="955"/>
      <c r="P27" s="716"/>
      <c r="Q27" s="955"/>
      <c r="R27" s="1128" t="s">
        <v>40</v>
      </c>
      <c r="S27" s="1129"/>
      <c r="T27" s="1129"/>
      <c r="U27" s="1128" t="s">
        <v>40</v>
      </c>
      <c r="V27" s="1129"/>
      <c r="W27" s="1129"/>
      <c r="X27" s="1130" t="s">
        <v>40</v>
      </c>
      <c r="Y27" s="1130"/>
      <c r="Z27" s="1130"/>
      <c r="AA27" s="1131" t="s">
        <v>40</v>
      </c>
      <c r="AB27" s="1131"/>
      <c r="AC27" s="1131"/>
      <c r="AD27" s="1132" t="s">
        <v>40</v>
      </c>
      <c r="AE27" s="1132"/>
      <c r="AF27" s="1132"/>
      <c r="AG27" s="1133" t="s">
        <v>40</v>
      </c>
      <c r="AH27" s="1133"/>
      <c r="AI27" s="1134"/>
    </row>
    <row r="28" spans="1:35" ht="12.75">
      <c r="A28" s="1403"/>
      <c r="B28" s="1067"/>
      <c r="C28" s="1403"/>
      <c r="D28" s="1403"/>
      <c r="E28" s="1518"/>
      <c r="F28" s="715"/>
      <c r="G28" s="694"/>
      <c r="H28" s="1126"/>
      <c r="I28" s="1126"/>
      <c r="J28" s="1126"/>
      <c r="K28" s="695"/>
      <c r="L28" s="695"/>
      <c r="M28" s="1127"/>
      <c r="N28" s="954"/>
      <c r="O28" s="955"/>
      <c r="P28" s="716"/>
      <c r="Q28" s="955"/>
      <c r="R28" s="1135" t="s">
        <v>40</v>
      </c>
      <c r="S28" s="754"/>
      <c r="T28" s="754"/>
      <c r="U28" s="1135" t="s">
        <v>40</v>
      </c>
      <c r="V28" s="754"/>
      <c r="W28" s="754"/>
      <c r="X28" s="755" t="s">
        <v>40</v>
      </c>
      <c r="Y28" s="755"/>
      <c r="Z28" s="755"/>
      <c r="AA28" s="756" t="s">
        <v>40</v>
      </c>
      <c r="AB28" s="756"/>
      <c r="AC28" s="756"/>
      <c r="AD28" s="1136" t="s">
        <v>40</v>
      </c>
      <c r="AE28" s="1136"/>
      <c r="AF28" s="1136"/>
      <c r="AG28" s="750" t="s">
        <v>40</v>
      </c>
      <c r="AH28" s="750"/>
      <c r="AI28" s="1137"/>
    </row>
    <row r="29" spans="1:35" ht="12.75">
      <c r="A29" s="1403"/>
      <c r="B29" s="1067"/>
      <c r="C29" s="1403"/>
      <c r="D29" s="1403"/>
      <c r="E29" s="1518"/>
      <c r="F29" s="715"/>
      <c r="G29" s="694"/>
      <c r="H29" s="1126"/>
      <c r="I29" s="1126"/>
      <c r="J29" s="1126"/>
      <c r="K29" s="695"/>
      <c r="L29" s="695"/>
      <c r="M29" s="1127"/>
      <c r="N29" s="954"/>
      <c r="O29" s="955"/>
      <c r="P29" s="716"/>
      <c r="Q29" s="955"/>
      <c r="R29" s="1135" t="s">
        <v>40</v>
      </c>
      <c r="S29" s="754"/>
      <c r="T29" s="754"/>
      <c r="U29" s="1135" t="s">
        <v>40</v>
      </c>
      <c r="V29" s="754"/>
      <c r="W29" s="754"/>
      <c r="X29" s="755" t="s">
        <v>40</v>
      </c>
      <c r="Y29" s="755"/>
      <c r="Z29" s="755"/>
      <c r="AA29" s="756" t="s">
        <v>40</v>
      </c>
      <c r="AB29" s="756"/>
      <c r="AC29" s="756"/>
      <c r="AD29" s="1136" t="s">
        <v>40</v>
      </c>
      <c r="AE29" s="1136"/>
      <c r="AF29" s="1136"/>
      <c r="AG29" s="750" t="s">
        <v>40</v>
      </c>
      <c r="AH29" s="750"/>
      <c r="AI29" s="1137"/>
    </row>
    <row r="30" spans="1:35" ht="12.75">
      <c r="A30" s="1377"/>
      <c r="B30" s="1067"/>
      <c r="C30" s="1377"/>
      <c r="D30" s="1377"/>
      <c r="E30" s="1466"/>
      <c r="F30" s="715"/>
      <c r="G30" s="694">
        <v>25</v>
      </c>
      <c r="H30" s="1126" t="str">
        <f>IFERROR(VLOOKUP(U30,Cennik!$A$4:$B93, 2, FALSE()) * V30 + VLOOKUP(W30,Cennik!$A$4:$B93,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30" s="1126" t="e">
        <f>H30 + VLOOKUP("Stamina",Cennik!$A$4:$B93,2,FALSE()) * G30</f>
        <v>#VALUE!</v>
      </c>
      <c r="J30" s="1126" t="str">
        <f>IFERROR(I30 * (INT(100 / (K30 * M30)) + 1), "Brak Wartości")</f>
        <v>Brak Wartości</v>
      </c>
      <c r="K30" s="695"/>
      <c r="L30" s="695"/>
      <c r="M30" s="1127"/>
      <c r="N30" s="954">
        <f t="shared" ref="N30:O30" si="12">IFERROR((L30*$K30)/$G30, "Brak wartości")</f>
        <v>0</v>
      </c>
      <c r="O30" s="955">
        <f t="shared" si="12"/>
        <v>0</v>
      </c>
      <c r="P30" s="716" t="str">
        <f t="shared" ref="P30:Q30" si="13">IFERROR((L30*$K30)/$I30, "Brak wartości")</f>
        <v>Brak wartości</v>
      </c>
      <c r="Q30" s="955" t="str">
        <f t="shared" si="13"/>
        <v>Brak wartości</v>
      </c>
      <c r="R30" s="1138" t="s">
        <v>40</v>
      </c>
      <c r="S30" s="1139"/>
      <c r="T30" s="1139"/>
      <c r="U30" s="1138" t="s">
        <v>40</v>
      </c>
      <c r="V30" s="1139"/>
      <c r="W30" s="1139"/>
      <c r="X30" s="957" t="s">
        <v>40</v>
      </c>
      <c r="Y30" s="957"/>
      <c r="Z30" s="957"/>
      <c r="AA30" s="938" t="s">
        <v>40</v>
      </c>
      <c r="AB30" s="938"/>
      <c r="AC30" s="938"/>
      <c r="AD30" s="1140" t="s">
        <v>40</v>
      </c>
      <c r="AE30" s="1140"/>
      <c r="AF30" s="1140"/>
      <c r="AG30" s="1141" t="s">
        <v>40</v>
      </c>
      <c r="AH30" s="1141"/>
      <c r="AI30" s="735"/>
    </row>
    <row r="31" spans="1:35" ht="12.75">
      <c r="A31" s="1414"/>
      <c r="B31" s="1067"/>
      <c r="C31" s="1414"/>
      <c r="D31" s="1414"/>
      <c r="E31" s="1517"/>
      <c r="F31" s="715"/>
      <c r="G31" s="694"/>
      <c r="H31" s="1126"/>
      <c r="I31" s="1126"/>
      <c r="J31" s="1126"/>
      <c r="K31" s="695"/>
      <c r="L31" s="695"/>
      <c r="M31" s="1127"/>
      <c r="N31" s="954"/>
      <c r="O31" s="955"/>
      <c r="P31" s="716"/>
      <c r="Q31" s="955"/>
      <c r="R31" s="1128" t="s">
        <v>40</v>
      </c>
      <c r="S31" s="1129"/>
      <c r="T31" s="1129"/>
      <c r="U31" s="1128" t="s">
        <v>40</v>
      </c>
      <c r="V31" s="1129"/>
      <c r="W31" s="1129"/>
      <c r="X31" s="1130" t="s">
        <v>40</v>
      </c>
      <c r="Y31" s="1130"/>
      <c r="Z31" s="1130"/>
      <c r="AA31" s="1131" t="s">
        <v>40</v>
      </c>
      <c r="AB31" s="1131"/>
      <c r="AC31" s="1131"/>
      <c r="AD31" s="1132" t="s">
        <v>40</v>
      </c>
      <c r="AE31" s="1132"/>
      <c r="AF31" s="1132"/>
      <c r="AG31" s="1133" t="s">
        <v>40</v>
      </c>
      <c r="AH31" s="1133"/>
      <c r="AI31" s="1134"/>
    </row>
    <row r="32" spans="1:35" ht="12.75">
      <c r="A32" s="1403"/>
      <c r="B32" s="1067"/>
      <c r="C32" s="1403"/>
      <c r="D32" s="1403"/>
      <c r="E32" s="1518"/>
      <c r="F32" s="715"/>
      <c r="G32" s="694"/>
      <c r="H32" s="1126"/>
      <c r="I32" s="1126"/>
      <c r="J32" s="1126"/>
      <c r="K32" s="695"/>
      <c r="L32" s="695"/>
      <c r="M32" s="1127"/>
      <c r="N32" s="954"/>
      <c r="O32" s="955"/>
      <c r="P32" s="716"/>
      <c r="Q32" s="955"/>
      <c r="R32" s="1135" t="s">
        <v>40</v>
      </c>
      <c r="S32" s="754"/>
      <c r="T32" s="754"/>
      <c r="U32" s="1135" t="s">
        <v>40</v>
      </c>
      <c r="V32" s="754"/>
      <c r="W32" s="754"/>
      <c r="X32" s="755" t="s">
        <v>40</v>
      </c>
      <c r="Y32" s="755"/>
      <c r="Z32" s="755"/>
      <c r="AA32" s="756" t="s">
        <v>40</v>
      </c>
      <c r="AB32" s="756"/>
      <c r="AC32" s="756"/>
      <c r="AD32" s="1136" t="s">
        <v>40</v>
      </c>
      <c r="AE32" s="1136"/>
      <c r="AF32" s="1136"/>
      <c r="AG32" s="750" t="s">
        <v>40</v>
      </c>
      <c r="AH32" s="750"/>
      <c r="AI32" s="1137"/>
    </row>
    <row r="33" spans="1:35" ht="12.75">
      <c r="A33" s="1403"/>
      <c r="B33" s="1067"/>
      <c r="C33" s="1403"/>
      <c r="D33" s="1403"/>
      <c r="E33" s="1518"/>
      <c r="F33" s="715"/>
      <c r="G33" s="694"/>
      <c r="H33" s="1126"/>
      <c r="I33" s="1126"/>
      <c r="J33" s="1126"/>
      <c r="K33" s="695"/>
      <c r="L33" s="695"/>
      <c r="M33" s="1127"/>
      <c r="N33" s="954"/>
      <c r="O33" s="955"/>
      <c r="P33" s="716"/>
      <c r="Q33" s="955"/>
      <c r="R33" s="1135" t="s">
        <v>40</v>
      </c>
      <c r="S33" s="754"/>
      <c r="T33" s="754"/>
      <c r="U33" s="1135" t="s">
        <v>40</v>
      </c>
      <c r="V33" s="754"/>
      <c r="W33" s="754"/>
      <c r="X33" s="755" t="s">
        <v>40</v>
      </c>
      <c r="Y33" s="755"/>
      <c r="Z33" s="755"/>
      <c r="AA33" s="756" t="s">
        <v>40</v>
      </c>
      <c r="AB33" s="756"/>
      <c r="AC33" s="756"/>
      <c r="AD33" s="1136" t="s">
        <v>40</v>
      </c>
      <c r="AE33" s="1136"/>
      <c r="AF33" s="1136"/>
      <c r="AG33" s="750" t="s">
        <v>40</v>
      </c>
      <c r="AH33" s="750"/>
      <c r="AI33" s="1137"/>
    </row>
    <row r="34" spans="1:35" ht="12.75">
      <c r="A34" s="1377"/>
      <c r="B34" s="1067"/>
      <c r="C34" s="1377"/>
      <c r="D34" s="1377"/>
      <c r="E34" s="1466"/>
      <c r="F34" s="715"/>
      <c r="G34" s="694">
        <v>25</v>
      </c>
      <c r="H34" s="1126" t="str">
        <f>IFERROR(VLOOKUP(U34,Cennik!$A$4:$B93, 2, FALSE()) * V34 + VLOOKUP(W34,Cennik!$A$4:$B93,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34" s="1126" t="e">
        <f>H34 + VLOOKUP("Stamina",Cennik!$A$4:$B93,2,FALSE()) * G34</f>
        <v>#VALUE!</v>
      </c>
      <c r="J34" s="1126" t="str">
        <f>IFERROR(I34 * (INT(100 / (K34 * M34)) + 1), "Brak Wartości")</f>
        <v>Brak Wartości</v>
      </c>
      <c r="K34" s="695"/>
      <c r="L34" s="695"/>
      <c r="M34" s="1127"/>
      <c r="N34" s="954">
        <f t="shared" ref="N34:O34" si="14">IFERROR((L34*$K34)/$G34, "Brak wartości")</f>
        <v>0</v>
      </c>
      <c r="O34" s="955">
        <f t="shared" si="14"/>
        <v>0</v>
      </c>
      <c r="P34" s="716" t="str">
        <f t="shared" ref="P34:Q34" si="15">IFERROR((L34*$K34)/$I34, "Brak wartości")</f>
        <v>Brak wartości</v>
      </c>
      <c r="Q34" s="955" t="str">
        <f t="shared" si="15"/>
        <v>Brak wartości</v>
      </c>
      <c r="R34" s="1138" t="s">
        <v>40</v>
      </c>
      <c r="S34" s="1139"/>
      <c r="T34" s="1139"/>
      <c r="U34" s="1138" t="s">
        <v>40</v>
      </c>
      <c r="V34" s="1139"/>
      <c r="W34" s="1139"/>
      <c r="X34" s="957" t="s">
        <v>40</v>
      </c>
      <c r="Y34" s="957"/>
      <c r="Z34" s="957"/>
      <c r="AA34" s="938" t="s">
        <v>40</v>
      </c>
      <c r="AB34" s="938"/>
      <c r="AC34" s="938"/>
      <c r="AD34" s="1140" t="s">
        <v>40</v>
      </c>
      <c r="AE34" s="1140"/>
      <c r="AF34" s="1140"/>
      <c r="AG34" s="1141" t="s">
        <v>40</v>
      </c>
      <c r="AH34" s="1141"/>
      <c r="AI34" s="735"/>
    </row>
    <row r="35" spans="1:35" ht="12.75">
      <c r="A35" s="1414"/>
      <c r="B35" s="1067"/>
      <c r="C35" s="1414"/>
      <c r="D35" s="1414"/>
      <c r="E35" s="1517"/>
      <c r="F35" s="715"/>
      <c r="G35" s="694"/>
      <c r="H35" s="1126"/>
      <c r="I35" s="1126"/>
      <c r="J35" s="1126"/>
      <c r="K35" s="695"/>
      <c r="L35" s="695"/>
      <c r="M35" s="1127"/>
      <c r="N35" s="954"/>
      <c r="O35" s="955"/>
      <c r="P35" s="716"/>
      <c r="Q35" s="955"/>
      <c r="R35" s="1128" t="s">
        <v>40</v>
      </c>
      <c r="S35" s="1129"/>
      <c r="T35" s="1129"/>
      <c r="U35" s="1128" t="s">
        <v>40</v>
      </c>
      <c r="V35" s="1129"/>
      <c r="W35" s="1129"/>
      <c r="X35" s="1130" t="s">
        <v>40</v>
      </c>
      <c r="Y35" s="1130"/>
      <c r="Z35" s="1130"/>
      <c r="AA35" s="1131" t="s">
        <v>40</v>
      </c>
      <c r="AB35" s="1131"/>
      <c r="AC35" s="1131"/>
      <c r="AD35" s="1132" t="s">
        <v>40</v>
      </c>
      <c r="AE35" s="1132"/>
      <c r="AF35" s="1132"/>
      <c r="AG35" s="1133" t="s">
        <v>40</v>
      </c>
      <c r="AH35" s="1133"/>
      <c r="AI35" s="1134"/>
    </row>
    <row r="36" spans="1:35" ht="12.75">
      <c r="A36" s="1403"/>
      <c r="B36" s="1067"/>
      <c r="C36" s="1403"/>
      <c r="D36" s="1403"/>
      <c r="E36" s="1518"/>
      <c r="F36" s="715"/>
      <c r="G36" s="694"/>
      <c r="H36" s="1126"/>
      <c r="I36" s="1126"/>
      <c r="J36" s="1126"/>
      <c r="K36" s="695"/>
      <c r="L36" s="695"/>
      <c r="M36" s="1127"/>
      <c r="N36" s="954"/>
      <c r="O36" s="955"/>
      <c r="P36" s="716"/>
      <c r="Q36" s="955"/>
      <c r="R36" s="1135" t="s">
        <v>40</v>
      </c>
      <c r="S36" s="754"/>
      <c r="T36" s="754"/>
      <c r="U36" s="1135" t="s">
        <v>40</v>
      </c>
      <c r="V36" s="754"/>
      <c r="W36" s="754"/>
      <c r="X36" s="755" t="s">
        <v>40</v>
      </c>
      <c r="Y36" s="755"/>
      <c r="Z36" s="755"/>
      <c r="AA36" s="756" t="s">
        <v>40</v>
      </c>
      <c r="AB36" s="756"/>
      <c r="AC36" s="756"/>
      <c r="AD36" s="1136" t="s">
        <v>40</v>
      </c>
      <c r="AE36" s="1136"/>
      <c r="AF36" s="1136"/>
      <c r="AG36" s="750" t="s">
        <v>40</v>
      </c>
      <c r="AH36" s="750"/>
      <c r="AI36" s="1137"/>
    </row>
    <row r="37" spans="1:35" ht="12.75">
      <c r="A37" s="1403"/>
      <c r="B37" s="1067"/>
      <c r="C37" s="1403"/>
      <c r="D37" s="1403"/>
      <c r="E37" s="1518"/>
      <c r="F37" s="715"/>
      <c r="G37" s="694"/>
      <c r="H37" s="1126"/>
      <c r="I37" s="1126"/>
      <c r="J37" s="1126"/>
      <c r="K37" s="695"/>
      <c r="L37" s="695"/>
      <c r="M37" s="1127"/>
      <c r="N37" s="954"/>
      <c r="O37" s="955"/>
      <c r="P37" s="716"/>
      <c r="Q37" s="955"/>
      <c r="R37" s="1135" t="s">
        <v>40</v>
      </c>
      <c r="S37" s="754"/>
      <c r="T37" s="754"/>
      <c r="U37" s="1135" t="s">
        <v>40</v>
      </c>
      <c r="V37" s="754"/>
      <c r="W37" s="754"/>
      <c r="X37" s="755" t="s">
        <v>40</v>
      </c>
      <c r="Y37" s="755"/>
      <c r="Z37" s="755"/>
      <c r="AA37" s="756" t="s">
        <v>40</v>
      </c>
      <c r="AB37" s="756"/>
      <c r="AC37" s="756"/>
      <c r="AD37" s="1136" t="s">
        <v>40</v>
      </c>
      <c r="AE37" s="1136"/>
      <c r="AF37" s="1136"/>
      <c r="AG37" s="750" t="s">
        <v>40</v>
      </c>
      <c r="AH37" s="750"/>
      <c r="AI37" s="1137"/>
    </row>
    <row r="38" spans="1:35" ht="12.75">
      <c r="A38" s="1377"/>
      <c r="B38" s="1067"/>
      <c r="C38" s="1377"/>
      <c r="D38" s="1377"/>
      <c r="E38" s="1466"/>
      <c r="F38" s="715"/>
      <c r="G38" s="694">
        <v>25</v>
      </c>
      <c r="H38" s="1126" t="str">
        <f>IFERROR(VLOOKUP(U38,Cennik!$A$4:$B93, 2, FALSE()) * V38 + VLOOKUP(W38,Cennik!$A$4:$B93,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38" s="1126" t="e">
        <f>H38 + VLOOKUP("Stamina",Cennik!$A$4:$B93,2,FALSE()) * G38</f>
        <v>#VALUE!</v>
      </c>
      <c r="J38" s="1126" t="str">
        <f>IFERROR(I38 * (INT(100 / (K38 * M38)) + 1), "Brak Wartości")</f>
        <v>Brak Wartości</v>
      </c>
      <c r="K38" s="695"/>
      <c r="L38" s="695"/>
      <c r="M38" s="1127"/>
      <c r="N38" s="954">
        <f t="shared" ref="N38:O38" si="16">IFERROR((L38*$K38)/$G38, "Brak wartości")</f>
        <v>0</v>
      </c>
      <c r="O38" s="955">
        <f t="shared" si="16"/>
        <v>0</v>
      </c>
      <c r="P38" s="716" t="str">
        <f t="shared" ref="P38:Q38" si="17">IFERROR((L38*$K38)/$I38, "Brak wartości")</f>
        <v>Brak wartości</v>
      </c>
      <c r="Q38" s="955" t="str">
        <f t="shared" si="17"/>
        <v>Brak wartości</v>
      </c>
      <c r="R38" s="1138" t="s">
        <v>40</v>
      </c>
      <c r="S38" s="1139"/>
      <c r="T38" s="1139"/>
      <c r="U38" s="1138" t="s">
        <v>40</v>
      </c>
      <c r="V38" s="1139"/>
      <c r="W38" s="1139"/>
      <c r="X38" s="957" t="s">
        <v>40</v>
      </c>
      <c r="Y38" s="957"/>
      <c r="Z38" s="957"/>
      <c r="AA38" s="938" t="s">
        <v>40</v>
      </c>
      <c r="AB38" s="938"/>
      <c r="AC38" s="938"/>
      <c r="AD38" s="1140" t="s">
        <v>40</v>
      </c>
      <c r="AE38" s="1140"/>
      <c r="AF38" s="1140"/>
      <c r="AG38" s="1141" t="s">
        <v>40</v>
      </c>
      <c r="AH38" s="1141"/>
      <c r="AI38" s="735"/>
    </row>
    <row r="39" spans="1:35" ht="12.75">
      <c r="A39" s="1414"/>
      <c r="B39" s="1067"/>
      <c r="C39" s="1414"/>
      <c r="D39" s="1414"/>
      <c r="E39" s="1517"/>
      <c r="F39" s="715"/>
      <c r="G39" s="694"/>
      <c r="H39" s="1126"/>
      <c r="I39" s="1126"/>
      <c r="J39" s="1126"/>
      <c r="K39" s="695"/>
      <c r="L39" s="695"/>
      <c r="M39" s="1127"/>
      <c r="N39" s="954"/>
      <c r="O39" s="955"/>
      <c r="P39" s="716"/>
      <c r="Q39" s="955"/>
      <c r="R39" s="1128" t="s">
        <v>40</v>
      </c>
      <c r="S39" s="1129"/>
      <c r="T39" s="1129"/>
      <c r="U39" s="1128" t="s">
        <v>40</v>
      </c>
      <c r="V39" s="1129"/>
      <c r="W39" s="1129"/>
      <c r="X39" s="1130" t="s">
        <v>40</v>
      </c>
      <c r="Y39" s="1130"/>
      <c r="Z39" s="1130"/>
      <c r="AA39" s="1131" t="s">
        <v>40</v>
      </c>
      <c r="AB39" s="1131"/>
      <c r="AC39" s="1131"/>
      <c r="AD39" s="1132" t="s">
        <v>40</v>
      </c>
      <c r="AE39" s="1132"/>
      <c r="AF39" s="1132"/>
      <c r="AG39" s="1133" t="s">
        <v>40</v>
      </c>
      <c r="AH39" s="1133"/>
      <c r="AI39" s="1134"/>
    </row>
    <row r="40" spans="1:35" ht="12.75">
      <c r="A40" s="1403"/>
      <c r="B40" s="1067"/>
      <c r="C40" s="1403"/>
      <c r="D40" s="1403"/>
      <c r="E40" s="1518"/>
      <c r="F40" s="715"/>
      <c r="G40" s="694"/>
      <c r="H40" s="1126"/>
      <c r="I40" s="1126"/>
      <c r="J40" s="1126"/>
      <c r="K40" s="695"/>
      <c r="L40" s="695"/>
      <c r="M40" s="1127"/>
      <c r="N40" s="954"/>
      <c r="O40" s="955"/>
      <c r="P40" s="716"/>
      <c r="Q40" s="955"/>
      <c r="R40" s="1135" t="s">
        <v>40</v>
      </c>
      <c r="S40" s="754"/>
      <c r="T40" s="754"/>
      <c r="U40" s="1135" t="s">
        <v>40</v>
      </c>
      <c r="V40" s="754"/>
      <c r="W40" s="754"/>
      <c r="X40" s="755" t="s">
        <v>40</v>
      </c>
      <c r="Y40" s="755"/>
      <c r="Z40" s="755"/>
      <c r="AA40" s="756" t="s">
        <v>40</v>
      </c>
      <c r="AB40" s="756"/>
      <c r="AC40" s="756"/>
      <c r="AD40" s="1136" t="s">
        <v>40</v>
      </c>
      <c r="AE40" s="1136"/>
      <c r="AF40" s="1136"/>
      <c r="AG40" s="750" t="s">
        <v>40</v>
      </c>
      <c r="AH40" s="750"/>
      <c r="AI40" s="1137"/>
    </row>
    <row r="41" spans="1:35" ht="12.75">
      <c r="A41" s="1403"/>
      <c r="B41" s="1067"/>
      <c r="C41" s="1403"/>
      <c r="D41" s="1403"/>
      <c r="E41" s="1518"/>
      <c r="F41" s="715"/>
      <c r="G41" s="694"/>
      <c r="H41" s="1126"/>
      <c r="I41" s="1126"/>
      <c r="J41" s="1126"/>
      <c r="K41" s="695"/>
      <c r="L41" s="695"/>
      <c r="M41" s="1127"/>
      <c r="N41" s="954"/>
      <c r="O41" s="955"/>
      <c r="P41" s="716"/>
      <c r="Q41" s="955"/>
      <c r="R41" s="1135" t="s">
        <v>40</v>
      </c>
      <c r="S41" s="754"/>
      <c r="T41" s="754"/>
      <c r="U41" s="1135" t="s">
        <v>40</v>
      </c>
      <c r="V41" s="754"/>
      <c r="W41" s="754"/>
      <c r="X41" s="755" t="s">
        <v>40</v>
      </c>
      <c r="Y41" s="755"/>
      <c r="Z41" s="755"/>
      <c r="AA41" s="756" t="s">
        <v>40</v>
      </c>
      <c r="AB41" s="756"/>
      <c r="AC41" s="756"/>
      <c r="AD41" s="1136" t="s">
        <v>40</v>
      </c>
      <c r="AE41" s="1136"/>
      <c r="AF41" s="1136"/>
      <c r="AG41" s="750" t="s">
        <v>40</v>
      </c>
      <c r="AH41" s="750"/>
      <c r="AI41" s="1137"/>
    </row>
    <row r="42" spans="1:35" ht="12.75">
      <c r="A42" s="1377"/>
      <c r="B42" s="1067"/>
      <c r="C42" s="1377"/>
      <c r="D42" s="1377"/>
      <c r="E42" s="1466"/>
      <c r="F42" s="715"/>
      <c r="G42" s="694">
        <v>25</v>
      </c>
      <c r="H42" s="1126" t="str">
        <f>IFERROR(VLOOKUP(U42,Cennik!$A$4:$B93, 2, FALSE()) * V42 + VLOOKUP(W42,Cennik!$A$4:$B93,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42" s="1126" t="e">
        <f>H42 + VLOOKUP("Stamina",Cennik!$A$4:$B93,2,FALSE()) * G42</f>
        <v>#VALUE!</v>
      </c>
      <c r="J42" s="1126" t="str">
        <f>IFERROR(I42 * (INT(100 / (K42 * M42)) + 1), "Brak Wartości")</f>
        <v>Brak Wartości</v>
      </c>
      <c r="K42" s="695"/>
      <c r="L42" s="695"/>
      <c r="M42" s="1127"/>
      <c r="N42" s="954">
        <f t="shared" ref="N42:O42" si="18">IFERROR((L42*$K42)/$G42, "Brak wartości")</f>
        <v>0</v>
      </c>
      <c r="O42" s="955">
        <f t="shared" si="18"/>
        <v>0</v>
      </c>
      <c r="P42" s="716" t="str">
        <f t="shared" ref="P42:Q42" si="19">IFERROR((L42*$K42)/$I42, "Brak wartości")</f>
        <v>Brak wartości</v>
      </c>
      <c r="Q42" s="955" t="str">
        <f t="shared" si="19"/>
        <v>Brak wartości</v>
      </c>
      <c r="R42" s="1138" t="s">
        <v>40</v>
      </c>
      <c r="S42" s="1139"/>
      <c r="T42" s="1139"/>
      <c r="U42" s="1138" t="s">
        <v>40</v>
      </c>
      <c r="V42" s="1139"/>
      <c r="W42" s="1139"/>
      <c r="X42" s="957" t="s">
        <v>40</v>
      </c>
      <c r="Y42" s="957"/>
      <c r="Z42" s="957"/>
      <c r="AA42" s="938" t="s">
        <v>40</v>
      </c>
      <c r="AB42" s="938"/>
      <c r="AC42" s="938"/>
      <c r="AD42" s="1140" t="s">
        <v>40</v>
      </c>
      <c r="AE42" s="1140"/>
      <c r="AF42" s="1140"/>
      <c r="AG42" s="1141" t="s">
        <v>40</v>
      </c>
      <c r="AH42" s="1141"/>
      <c r="AI42" s="735"/>
    </row>
    <row r="43" spans="1:35" ht="12.75">
      <c r="A43" s="1414"/>
      <c r="B43" s="1067"/>
      <c r="C43" s="1414"/>
      <c r="D43" s="1414"/>
      <c r="E43" s="1517"/>
      <c r="F43" s="715"/>
      <c r="G43" s="694"/>
      <c r="H43" s="1126"/>
      <c r="I43" s="1126"/>
      <c r="J43" s="1126"/>
      <c r="K43" s="695"/>
      <c r="L43" s="695"/>
      <c r="M43" s="1127"/>
      <c r="N43" s="954"/>
      <c r="O43" s="955"/>
      <c r="P43" s="716"/>
      <c r="Q43" s="955"/>
      <c r="R43" s="1128" t="s">
        <v>40</v>
      </c>
      <c r="S43" s="1129"/>
      <c r="T43" s="1129"/>
      <c r="U43" s="1128" t="s">
        <v>40</v>
      </c>
      <c r="V43" s="1129"/>
      <c r="W43" s="1129"/>
      <c r="X43" s="1130" t="s">
        <v>40</v>
      </c>
      <c r="Y43" s="1130"/>
      <c r="Z43" s="1130"/>
      <c r="AA43" s="1131" t="s">
        <v>40</v>
      </c>
      <c r="AB43" s="1131"/>
      <c r="AC43" s="1131"/>
      <c r="AD43" s="1132" t="s">
        <v>40</v>
      </c>
      <c r="AE43" s="1132"/>
      <c r="AF43" s="1132"/>
      <c r="AG43" s="1133" t="s">
        <v>40</v>
      </c>
      <c r="AH43" s="1133"/>
      <c r="AI43" s="1134"/>
    </row>
    <row r="44" spans="1:35" ht="12.75">
      <c r="A44" s="1403"/>
      <c r="B44" s="1067"/>
      <c r="C44" s="1403"/>
      <c r="D44" s="1403"/>
      <c r="E44" s="1518"/>
      <c r="F44" s="715"/>
      <c r="G44" s="694"/>
      <c r="H44" s="1126"/>
      <c r="I44" s="1126"/>
      <c r="J44" s="1126"/>
      <c r="K44" s="695"/>
      <c r="L44" s="695"/>
      <c r="M44" s="1127"/>
      <c r="N44" s="954"/>
      <c r="O44" s="955"/>
      <c r="P44" s="716"/>
      <c r="Q44" s="955"/>
      <c r="R44" s="1135" t="s">
        <v>40</v>
      </c>
      <c r="S44" s="754"/>
      <c r="T44" s="754"/>
      <c r="U44" s="1135" t="s">
        <v>40</v>
      </c>
      <c r="V44" s="754"/>
      <c r="W44" s="754"/>
      <c r="X44" s="755" t="s">
        <v>40</v>
      </c>
      <c r="Y44" s="755"/>
      <c r="Z44" s="755"/>
      <c r="AA44" s="756" t="s">
        <v>40</v>
      </c>
      <c r="AB44" s="756"/>
      <c r="AC44" s="756"/>
      <c r="AD44" s="1136" t="s">
        <v>40</v>
      </c>
      <c r="AE44" s="1136"/>
      <c r="AF44" s="1136"/>
      <c r="AG44" s="750" t="s">
        <v>40</v>
      </c>
      <c r="AH44" s="750"/>
      <c r="AI44" s="1137"/>
    </row>
    <row r="45" spans="1:35" ht="12.75">
      <c r="A45" s="1403"/>
      <c r="B45" s="1067"/>
      <c r="C45" s="1403"/>
      <c r="D45" s="1403"/>
      <c r="E45" s="1518"/>
      <c r="F45" s="715"/>
      <c r="G45" s="694"/>
      <c r="H45" s="1126"/>
      <c r="I45" s="1126"/>
      <c r="J45" s="1126"/>
      <c r="K45" s="695"/>
      <c r="L45" s="695"/>
      <c r="M45" s="1127"/>
      <c r="N45" s="954"/>
      <c r="O45" s="955"/>
      <c r="P45" s="716"/>
      <c r="Q45" s="955"/>
      <c r="R45" s="1135" t="s">
        <v>40</v>
      </c>
      <c r="S45" s="754"/>
      <c r="T45" s="754"/>
      <c r="U45" s="1135" t="s">
        <v>40</v>
      </c>
      <c r="V45" s="754"/>
      <c r="W45" s="754"/>
      <c r="X45" s="755" t="s">
        <v>40</v>
      </c>
      <c r="Y45" s="755"/>
      <c r="Z45" s="755"/>
      <c r="AA45" s="756" t="s">
        <v>40</v>
      </c>
      <c r="AB45" s="756"/>
      <c r="AC45" s="756"/>
      <c r="AD45" s="1136" t="s">
        <v>40</v>
      </c>
      <c r="AE45" s="1136"/>
      <c r="AF45" s="1136"/>
      <c r="AG45" s="750" t="s">
        <v>40</v>
      </c>
      <c r="AH45" s="750"/>
      <c r="AI45" s="1137"/>
    </row>
    <row r="46" spans="1:35" ht="12.75">
      <c r="A46" s="1377"/>
      <c r="B46" s="1067"/>
      <c r="C46" s="1377"/>
      <c r="D46" s="1377"/>
      <c r="E46" s="1466"/>
      <c r="F46" s="715"/>
      <c r="G46" s="694">
        <v>25</v>
      </c>
      <c r="H46" s="1126" t="str">
        <f>IFERROR(VLOOKUP(U46,Cennik!$A$4:$B93, 2, FALSE()) * V46 + VLOOKUP(W46,Cennik!$A$4:$B93,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46" s="1126" t="e">
        <f>H46 + VLOOKUP("Stamina",Cennik!$A$4:$B93,2,FALSE()) * G46</f>
        <v>#VALUE!</v>
      </c>
      <c r="J46" s="1126" t="str">
        <f>IFERROR(I46 * (INT(100 / (K46 * M46)) + 1), "Brak Wartości")</f>
        <v>Brak Wartości</v>
      </c>
      <c r="K46" s="695"/>
      <c r="L46" s="695"/>
      <c r="M46" s="1127"/>
      <c r="N46" s="954">
        <f t="shared" ref="N46:O46" si="20">IFERROR((L46*$K46)/$G46, "Brak wartości")</f>
        <v>0</v>
      </c>
      <c r="O46" s="955">
        <f t="shared" si="20"/>
        <v>0</v>
      </c>
      <c r="P46" s="716" t="str">
        <f t="shared" ref="P46:Q46" si="21">IFERROR((L46*$K46)/$I46, "Brak wartości")</f>
        <v>Brak wartości</v>
      </c>
      <c r="Q46" s="955" t="str">
        <f t="shared" si="21"/>
        <v>Brak wartości</v>
      </c>
      <c r="R46" s="1138" t="s">
        <v>40</v>
      </c>
      <c r="S46" s="1139"/>
      <c r="T46" s="1139"/>
      <c r="U46" s="1138" t="s">
        <v>40</v>
      </c>
      <c r="V46" s="1139"/>
      <c r="W46" s="1139"/>
      <c r="X46" s="957" t="s">
        <v>40</v>
      </c>
      <c r="Y46" s="957"/>
      <c r="Z46" s="957"/>
      <c r="AA46" s="938" t="s">
        <v>40</v>
      </c>
      <c r="AB46" s="938"/>
      <c r="AC46" s="938"/>
      <c r="AD46" s="1140" t="s">
        <v>40</v>
      </c>
      <c r="AE46" s="1140"/>
      <c r="AF46" s="1140"/>
      <c r="AG46" s="1141" t="s">
        <v>40</v>
      </c>
      <c r="AH46" s="1141"/>
      <c r="AI46" s="735"/>
    </row>
    <row r="47" spans="1:35" ht="12.75">
      <c r="A47" s="1414"/>
      <c r="B47" s="1067"/>
      <c r="C47" s="1414"/>
      <c r="D47" s="1414"/>
      <c r="E47" s="1517"/>
      <c r="F47" s="715"/>
      <c r="G47" s="694"/>
      <c r="H47" s="1126"/>
      <c r="I47" s="1126"/>
      <c r="J47" s="1126"/>
      <c r="K47" s="695"/>
      <c r="L47" s="695"/>
      <c r="M47" s="1127"/>
      <c r="N47" s="954"/>
      <c r="O47" s="955"/>
      <c r="P47" s="716"/>
      <c r="Q47" s="955"/>
      <c r="R47" s="1128" t="s">
        <v>40</v>
      </c>
      <c r="S47" s="1129"/>
      <c r="T47" s="1129"/>
      <c r="U47" s="1128" t="s">
        <v>40</v>
      </c>
      <c r="V47" s="1129"/>
      <c r="W47" s="1129"/>
      <c r="X47" s="1130" t="s">
        <v>40</v>
      </c>
      <c r="Y47" s="1130"/>
      <c r="Z47" s="1130"/>
      <c r="AA47" s="1131" t="s">
        <v>40</v>
      </c>
      <c r="AB47" s="1131"/>
      <c r="AC47" s="1131"/>
      <c r="AD47" s="1132" t="s">
        <v>40</v>
      </c>
      <c r="AE47" s="1132"/>
      <c r="AF47" s="1132"/>
      <c r="AG47" s="1133" t="s">
        <v>40</v>
      </c>
      <c r="AH47" s="1133"/>
      <c r="AI47" s="1134"/>
    </row>
    <row r="48" spans="1:35" ht="12.75">
      <c r="A48" s="1403"/>
      <c r="B48" s="1067"/>
      <c r="C48" s="1403"/>
      <c r="D48" s="1403"/>
      <c r="E48" s="1518"/>
      <c r="F48" s="715"/>
      <c r="G48" s="694"/>
      <c r="H48" s="1126"/>
      <c r="I48" s="1126"/>
      <c r="J48" s="1126"/>
      <c r="K48" s="695"/>
      <c r="L48" s="695"/>
      <c r="M48" s="1127"/>
      <c r="N48" s="954"/>
      <c r="O48" s="955"/>
      <c r="P48" s="716"/>
      <c r="Q48" s="955"/>
      <c r="R48" s="1135" t="s">
        <v>40</v>
      </c>
      <c r="S48" s="754"/>
      <c r="T48" s="754"/>
      <c r="U48" s="1135" t="s">
        <v>40</v>
      </c>
      <c r="V48" s="754"/>
      <c r="W48" s="754"/>
      <c r="X48" s="755" t="s">
        <v>40</v>
      </c>
      <c r="Y48" s="755"/>
      <c r="Z48" s="755"/>
      <c r="AA48" s="756" t="s">
        <v>40</v>
      </c>
      <c r="AB48" s="756"/>
      <c r="AC48" s="756"/>
      <c r="AD48" s="1136" t="s">
        <v>40</v>
      </c>
      <c r="AE48" s="1136"/>
      <c r="AF48" s="1136"/>
      <c r="AG48" s="750" t="s">
        <v>40</v>
      </c>
      <c r="AH48" s="750"/>
      <c r="AI48" s="1137"/>
    </row>
    <row r="49" spans="1:35" ht="12.75">
      <c r="A49" s="1403"/>
      <c r="B49" s="1067"/>
      <c r="C49" s="1403"/>
      <c r="D49" s="1403"/>
      <c r="E49" s="1518"/>
      <c r="F49" s="715"/>
      <c r="G49" s="694"/>
      <c r="H49" s="1126"/>
      <c r="I49" s="1126"/>
      <c r="J49" s="1126"/>
      <c r="K49" s="695"/>
      <c r="L49" s="695"/>
      <c r="M49" s="1127"/>
      <c r="N49" s="954"/>
      <c r="O49" s="955"/>
      <c r="P49" s="716"/>
      <c r="Q49" s="955"/>
      <c r="R49" s="1135" t="s">
        <v>40</v>
      </c>
      <c r="S49" s="754"/>
      <c r="T49" s="754"/>
      <c r="U49" s="1135" t="s">
        <v>40</v>
      </c>
      <c r="V49" s="754"/>
      <c r="W49" s="754"/>
      <c r="X49" s="755" t="s">
        <v>40</v>
      </c>
      <c r="Y49" s="755"/>
      <c r="Z49" s="755"/>
      <c r="AA49" s="756" t="s">
        <v>40</v>
      </c>
      <c r="AB49" s="756"/>
      <c r="AC49" s="756"/>
      <c r="AD49" s="1136" t="s">
        <v>40</v>
      </c>
      <c r="AE49" s="1136"/>
      <c r="AF49" s="1136"/>
      <c r="AG49" s="750" t="s">
        <v>40</v>
      </c>
      <c r="AH49" s="750"/>
      <c r="AI49" s="1137"/>
    </row>
    <row r="50" spans="1:35" ht="12.75">
      <c r="A50" s="1377"/>
      <c r="B50" s="1067"/>
      <c r="C50" s="1377"/>
      <c r="D50" s="1377"/>
      <c r="E50" s="1466"/>
      <c r="F50" s="715"/>
      <c r="G50" s="694">
        <v>25</v>
      </c>
      <c r="H50" s="1126" t="str">
        <f>IFERROR(VLOOKUP(U50,Cennik!$A$4:$B93, 2, FALSE()) * V50 + VLOOKUP(W50,Cennik!$A$4:$B93,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50" s="1126" t="e">
        <f>H50 + VLOOKUP("Stamina",Cennik!$A$4:$B93,2,FALSE()) * G50</f>
        <v>#VALUE!</v>
      </c>
      <c r="J50" s="1126" t="str">
        <f>IFERROR(I50 * (INT(100 / (K50 * M50)) + 1), "Brak Wartości")</f>
        <v>Brak Wartości</v>
      </c>
      <c r="K50" s="695"/>
      <c r="L50" s="695"/>
      <c r="M50" s="1127"/>
      <c r="N50" s="954">
        <f t="shared" ref="N50:O50" si="22">IFERROR((L50*$K50)/$G50, "Brak wartości")</f>
        <v>0</v>
      </c>
      <c r="O50" s="955">
        <f t="shared" si="22"/>
        <v>0</v>
      </c>
      <c r="P50" s="716" t="str">
        <f t="shared" ref="P50:Q50" si="23">IFERROR((L50*$K50)/$I50, "Brak wartości")</f>
        <v>Brak wartości</v>
      </c>
      <c r="Q50" s="955" t="str">
        <f t="shared" si="23"/>
        <v>Brak wartości</v>
      </c>
      <c r="R50" s="1138" t="s">
        <v>40</v>
      </c>
      <c r="S50" s="1139"/>
      <c r="T50" s="1139"/>
      <c r="U50" s="1138" t="s">
        <v>40</v>
      </c>
      <c r="V50" s="1139"/>
      <c r="W50" s="1139"/>
      <c r="X50" s="957" t="s">
        <v>40</v>
      </c>
      <c r="Y50" s="957"/>
      <c r="Z50" s="957"/>
      <c r="AA50" s="938" t="s">
        <v>40</v>
      </c>
      <c r="AB50" s="938"/>
      <c r="AC50" s="938"/>
      <c r="AD50" s="1140" t="s">
        <v>40</v>
      </c>
      <c r="AE50" s="1140"/>
      <c r="AF50" s="1140"/>
      <c r="AG50" s="1141" t="s">
        <v>40</v>
      </c>
      <c r="AH50" s="1141"/>
      <c r="AI50" s="735"/>
    </row>
    <row r="51" spans="1:35" ht="12.75">
      <c r="A51" s="1414"/>
      <c r="B51" s="1067"/>
      <c r="C51" s="1414"/>
      <c r="D51" s="1414"/>
      <c r="E51" s="1517"/>
      <c r="F51" s="715"/>
      <c r="G51" s="694"/>
      <c r="H51" s="1126"/>
      <c r="I51" s="1126"/>
      <c r="J51" s="1126"/>
      <c r="K51" s="695"/>
      <c r="L51" s="695"/>
      <c r="M51" s="1127"/>
      <c r="N51" s="954"/>
      <c r="O51" s="955"/>
      <c r="P51" s="716"/>
      <c r="Q51" s="955"/>
      <c r="R51" s="1128" t="s">
        <v>40</v>
      </c>
      <c r="S51" s="1129"/>
      <c r="T51" s="1129"/>
      <c r="U51" s="1128" t="s">
        <v>40</v>
      </c>
      <c r="V51" s="1129"/>
      <c r="W51" s="1129"/>
      <c r="X51" s="1130" t="s">
        <v>40</v>
      </c>
      <c r="Y51" s="1130"/>
      <c r="Z51" s="1130"/>
      <c r="AA51" s="1131" t="s">
        <v>40</v>
      </c>
      <c r="AB51" s="1131"/>
      <c r="AC51" s="1131"/>
      <c r="AD51" s="1132" t="s">
        <v>40</v>
      </c>
      <c r="AE51" s="1132"/>
      <c r="AF51" s="1132"/>
      <c r="AG51" s="1133" t="s">
        <v>40</v>
      </c>
      <c r="AH51" s="1133"/>
      <c r="AI51" s="1134"/>
    </row>
    <row r="52" spans="1:35" ht="12.75">
      <c r="A52" s="1403"/>
      <c r="B52" s="1067"/>
      <c r="C52" s="1403"/>
      <c r="D52" s="1403"/>
      <c r="E52" s="1518"/>
      <c r="F52" s="715"/>
      <c r="G52" s="694"/>
      <c r="H52" s="1126"/>
      <c r="I52" s="1126"/>
      <c r="J52" s="1126"/>
      <c r="K52" s="695"/>
      <c r="L52" s="695"/>
      <c r="M52" s="1127"/>
      <c r="N52" s="954"/>
      <c r="O52" s="955"/>
      <c r="P52" s="716"/>
      <c r="Q52" s="955"/>
      <c r="R52" s="1135" t="s">
        <v>40</v>
      </c>
      <c r="S52" s="754"/>
      <c r="T52" s="754"/>
      <c r="U52" s="1135" t="s">
        <v>40</v>
      </c>
      <c r="V52" s="754"/>
      <c r="W52" s="754"/>
      <c r="X52" s="755" t="s">
        <v>40</v>
      </c>
      <c r="Y52" s="755"/>
      <c r="Z52" s="755"/>
      <c r="AA52" s="756" t="s">
        <v>40</v>
      </c>
      <c r="AB52" s="756"/>
      <c r="AC52" s="756"/>
      <c r="AD52" s="1136" t="s">
        <v>40</v>
      </c>
      <c r="AE52" s="1136"/>
      <c r="AF52" s="1136"/>
      <c r="AG52" s="750" t="s">
        <v>40</v>
      </c>
      <c r="AH52" s="750"/>
      <c r="AI52" s="1137"/>
    </row>
    <row r="53" spans="1:35" ht="12.75">
      <c r="A53" s="1403"/>
      <c r="B53" s="1067"/>
      <c r="C53" s="1403"/>
      <c r="D53" s="1403"/>
      <c r="E53" s="1518"/>
      <c r="F53" s="715"/>
      <c r="G53" s="694"/>
      <c r="H53" s="1126"/>
      <c r="I53" s="1126"/>
      <c r="J53" s="1126"/>
      <c r="K53" s="695"/>
      <c r="L53" s="695"/>
      <c r="M53" s="1127"/>
      <c r="N53" s="954"/>
      <c r="O53" s="955"/>
      <c r="P53" s="716"/>
      <c r="Q53" s="955"/>
      <c r="R53" s="1135" t="s">
        <v>40</v>
      </c>
      <c r="S53" s="754"/>
      <c r="T53" s="754"/>
      <c r="U53" s="1135" t="s">
        <v>40</v>
      </c>
      <c r="V53" s="754"/>
      <c r="W53" s="754"/>
      <c r="X53" s="755" t="s">
        <v>40</v>
      </c>
      <c r="Y53" s="755"/>
      <c r="Z53" s="755"/>
      <c r="AA53" s="756" t="s">
        <v>40</v>
      </c>
      <c r="AB53" s="756"/>
      <c r="AC53" s="756"/>
      <c r="AD53" s="1136" t="s">
        <v>40</v>
      </c>
      <c r="AE53" s="1136"/>
      <c r="AF53" s="1136"/>
      <c r="AG53" s="750" t="s">
        <v>40</v>
      </c>
      <c r="AH53" s="750"/>
      <c r="AI53" s="1137"/>
    </row>
    <row r="54" spans="1:35" ht="12.75">
      <c r="A54" s="1377"/>
      <c r="B54" s="1067"/>
      <c r="C54" s="1377"/>
      <c r="D54" s="1377"/>
      <c r="E54" s="1466"/>
      <c r="F54" s="715"/>
      <c r="G54" s="694">
        <v>25</v>
      </c>
      <c r="H54" s="1126" t="str">
        <f>IFERROR(VLOOKUP(U54,Cennik!$A$4:$B93, 2, FALSE()) * V54 + VLOOKUP(W54,Cennik!$A$4:$B93,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54" s="1126" t="e">
        <f>H54 + VLOOKUP("Stamina",Cennik!$A$4:$B93,2,FALSE()) * G54</f>
        <v>#VALUE!</v>
      </c>
      <c r="J54" s="1126" t="str">
        <f>IFERROR(I54 * (INT(100 / (K54 * M54)) + 1), "Brak Wartości")</f>
        <v>Brak Wartości</v>
      </c>
      <c r="K54" s="695"/>
      <c r="L54" s="695"/>
      <c r="M54" s="1127"/>
      <c r="N54" s="954">
        <f t="shared" ref="N54:O54" si="24">IFERROR((L54*$K54)/$G54, "Brak wartości")</f>
        <v>0</v>
      </c>
      <c r="O54" s="955">
        <f t="shared" si="24"/>
        <v>0</v>
      </c>
      <c r="P54" s="716" t="str">
        <f t="shared" ref="P54:Q54" si="25">IFERROR((L54*$K54)/$I54, "Brak wartości")</f>
        <v>Brak wartości</v>
      </c>
      <c r="Q54" s="955" t="str">
        <f t="shared" si="25"/>
        <v>Brak wartości</v>
      </c>
      <c r="R54" s="1138" t="s">
        <v>40</v>
      </c>
      <c r="S54" s="1139"/>
      <c r="T54" s="1139"/>
      <c r="U54" s="1138" t="s">
        <v>40</v>
      </c>
      <c r="V54" s="1139"/>
      <c r="W54" s="1139"/>
      <c r="X54" s="957" t="s">
        <v>40</v>
      </c>
      <c r="Y54" s="957"/>
      <c r="Z54" s="957"/>
      <c r="AA54" s="938" t="s">
        <v>40</v>
      </c>
      <c r="AB54" s="938"/>
      <c r="AC54" s="938"/>
      <c r="AD54" s="1140" t="s">
        <v>40</v>
      </c>
      <c r="AE54" s="1140"/>
      <c r="AF54" s="1140"/>
      <c r="AG54" s="1141" t="s">
        <v>40</v>
      </c>
      <c r="AH54" s="1141"/>
      <c r="AI54" s="735"/>
    </row>
    <row r="55" spans="1:35" ht="12.75">
      <c r="A55" s="1414"/>
      <c r="B55" s="1067"/>
      <c r="C55" s="1414"/>
      <c r="D55" s="1414"/>
      <c r="E55" s="1517"/>
      <c r="F55" s="715"/>
      <c r="G55" s="694"/>
      <c r="H55" s="1126"/>
      <c r="I55" s="1126"/>
      <c r="J55" s="1126"/>
      <c r="K55" s="695"/>
      <c r="L55" s="695"/>
      <c r="M55" s="1127"/>
      <c r="N55" s="954"/>
      <c r="O55" s="955"/>
      <c r="P55" s="716"/>
      <c r="Q55" s="955"/>
      <c r="R55" s="1128" t="s">
        <v>40</v>
      </c>
      <c r="S55" s="1129"/>
      <c r="T55" s="1129"/>
      <c r="U55" s="1128" t="s">
        <v>40</v>
      </c>
      <c r="V55" s="1129"/>
      <c r="W55" s="1129"/>
      <c r="X55" s="1130" t="s">
        <v>40</v>
      </c>
      <c r="Y55" s="1130"/>
      <c r="Z55" s="1130"/>
      <c r="AA55" s="1131" t="s">
        <v>40</v>
      </c>
      <c r="AB55" s="1131"/>
      <c r="AC55" s="1131"/>
      <c r="AD55" s="1132" t="s">
        <v>40</v>
      </c>
      <c r="AE55" s="1132"/>
      <c r="AF55" s="1132"/>
      <c r="AG55" s="1133" t="s">
        <v>40</v>
      </c>
      <c r="AH55" s="1133"/>
      <c r="AI55" s="1134"/>
    </row>
    <row r="56" spans="1:35" ht="12.75">
      <c r="A56" s="1403"/>
      <c r="B56" s="1067"/>
      <c r="C56" s="1403"/>
      <c r="D56" s="1403"/>
      <c r="E56" s="1518"/>
      <c r="F56" s="715"/>
      <c r="G56" s="694"/>
      <c r="H56" s="1126"/>
      <c r="I56" s="1126"/>
      <c r="J56" s="1126"/>
      <c r="K56" s="695"/>
      <c r="L56" s="695"/>
      <c r="M56" s="1127"/>
      <c r="N56" s="954"/>
      <c r="O56" s="955"/>
      <c r="P56" s="716"/>
      <c r="Q56" s="955"/>
      <c r="R56" s="1135" t="s">
        <v>40</v>
      </c>
      <c r="S56" s="754"/>
      <c r="T56" s="754"/>
      <c r="U56" s="1135" t="s">
        <v>40</v>
      </c>
      <c r="V56" s="754"/>
      <c r="W56" s="754"/>
      <c r="X56" s="755" t="s">
        <v>40</v>
      </c>
      <c r="Y56" s="755"/>
      <c r="Z56" s="755"/>
      <c r="AA56" s="756" t="s">
        <v>40</v>
      </c>
      <c r="AB56" s="756"/>
      <c r="AC56" s="756"/>
      <c r="AD56" s="1136" t="s">
        <v>40</v>
      </c>
      <c r="AE56" s="1136"/>
      <c r="AF56" s="1136"/>
      <c r="AG56" s="750" t="s">
        <v>40</v>
      </c>
      <c r="AH56" s="750"/>
      <c r="AI56" s="1137"/>
    </row>
    <row r="57" spans="1:35" ht="12.75">
      <c r="A57" s="1403"/>
      <c r="B57" s="1067"/>
      <c r="C57" s="1403"/>
      <c r="D57" s="1403"/>
      <c r="E57" s="1518"/>
      <c r="F57" s="715"/>
      <c r="G57" s="694"/>
      <c r="H57" s="1126"/>
      <c r="I57" s="1126"/>
      <c r="J57" s="1126"/>
      <c r="K57" s="695"/>
      <c r="L57" s="695"/>
      <c r="M57" s="1127"/>
      <c r="N57" s="954"/>
      <c r="O57" s="955"/>
      <c r="P57" s="716"/>
      <c r="Q57" s="955"/>
      <c r="R57" s="1135" t="s">
        <v>40</v>
      </c>
      <c r="S57" s="754"/>
      <c r="T57" s="754"/>
      <c r="U57" s="1135" t="s">
        <v>40</v>
      </c>
      <c r="V57" s="754"/>
      <c r="W57" s="754"/>
      <c r="X57" s="755" t="s">
        <v>40</v>
      </c>
      <c r="Y57" s="755"/>
      <c r="Z57" s="755"/>
      <c r="AA57" s="756" t="s">
        <v>40</v>
      </c>
      <c r="AB57" s="756"/>
      <c r="AC57" s="756"/>
      <c r="AD57" s="1136" t="s">
        <v>40</v>
      </c>
      <c r="AE57" s="1136"/>
      <c r="AF57" s="1136"/>
      <c r="AG57" s="750" t="s">
        <v>40</v>
      </c>
      <c r="AH57" s="750"/>
      <c r="AI57" s="1137"/>
    </row>
    <row r="58" spans="1:35" ht="12.75">
      <c r="A58" s="1377"/>
      <c r="B58" s="1067"/>
      <c r="C58" s="1377"/>
      <c r="D58" s="1377"/>
      <c r="E58" s="1466"/>
      <c r="F58" s="715"/>
      <c r="G58" s="694">
        <v>25</v>
      </c>
      <c r="H58" s="1126" t="str">
        <f>IFERROR(VLOOKUP(U58,Cennik!$A$4:$B93, 2, FALSE()) * V58 + VLOOKUP(W58,Cennik!$A$4:$B93,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58" s="1126" t="e">
        <f>H58 + VLOOKUP("Stamina",Cennik!$A$4:$B93,2,FALSE()) * G58</f>
        <v>#VALUE!</v>
      </c>
      <c r="J58" s="1126" t="str">
        <f>IFERROR(I58 * (INT(100 / (K58 * M58)) + 1), "Brak Wartości")</f>
        <v>Brak Wartości</v>
      </c>
      <c r="K58" s="695"/>
      <c r="L58" s="695"/>
      <c r="M58" s="1127"/>
      <c r="N58" s="954">
        <f t="shared" ref="N58:O58" si="26">IFERROR((L58*$K58)/$G58, "Brak wartości")</f>
        <v>0</v>
      </c>
      <c r="O58" s="955">
        <f t="shared" si="26"/>
        <v>0</v>
      </c>
      <c r="P58" s="716" t="str">
        <f t="shared" ref="P58:Q58" si="27">IFERROR((L58*$K58)/$I58, "Brak wartości")</f>
        <v>Brak wartości</v>
      </c>
      <c r="Q58" s="955" t="str">
        <f t="shared" si="27"/>
        <v>Brak wartości</v>
      </c>
      <c r="R58" s="1138" t="s">
        <v>40</v>
      </c>
      <c r="S58" s="1139"/>
      <c r="T58" s="1139"/>
      <c r="U58" s="1138" t="s">
        <v>40</v>
      </c>
      <c r="V58" s="1139"/>
      <c r="W58" s="1139"/>
      <c r="X58" s="957" t="s">
        <v>40</v>
      </c>
      <c r="Y58" s="957"/>
      <c r="Z58" s="957"/>
      <c r="AA58" s="938" t="s">
        <v>40</v>
      </c>
      <c r="AB58" s="938"/>
      <c r="AC58" s="938"/>
      <c r="AD58" s="1140" t="s">
        <v>40</v>
      </c>
      <c r="AE58" s="1140"/>
      <c r="AF58" s="1140"/>
      <c r="AG58" s="1141" t="s">
        <v>40</v>
      </c>
      <c r="AH58" s="1141"/>
      <c r="AI58" s="735"/>
    </row>
    <row r="59" spans="1:35" ht="12.75">
      <c r="A59" s="1414"/>
      <c r="B59" s="1067"/>
      <c r="C59" s="1414"/>
      <c r="D59" s="1414"/>
      <c r="E59" s="1517"/>
      <c r="F59" s="715"/>
      <c r="G59" s="694"/>
      <c r="H59" s="1126"/>
      <c r="I59" s="1126"/>
      <c r="J59" s="1126"/>
      <c r="K59" s="695"/>
      <c r="L59" s="695"/>
      <c r="M59" s="1127"/>
      <c r="N59" s="954"/>
      <c r="O59" s="955"/>
      <c r="P59" s="716"/>
      <c r="Q59" s="955"/>
      <c r="R59" s="1128" t="s">
        <v>40</v>
      </c>
      <c r="S59" s="1129"/>
      <c r="T59" s="1129"/>
      <c r="U59" s="1128" t="s">
        <v>40</v>
      </c>
      <c r="V59" s="1129"/>
      <c r="W59" s="1129"/>
      <c r="X59" s="1130" t="s">
        <v>40</v>
      </c>
      <c r="Y59" s="1130"/>
      <c r="Z59" s="1130"/>
      <c r="AA59" s="1131" t="s">
        <v>40</v>
      </c>
      <c r="AB59" s="1131"/>
      <c r="AC59" s="1131"/>
      <c r="AD59" s="1132" t="s">
        <v>40</v>
      </c>
      <c r="AE59" s="1132"/>
      <c r="AF59" s="1132"/>
      <c r="AG59" s="1133" t="s">
        <v>40</v>
      </c>
      <c r="AH59" s="1133"/>
      <c r="AI59" s="1134"/>
    </row>
    <row r="60" spans="1:35" ht="12.75">
      <c r="A60" s="1403"/>
      <c r="B60" s="1067"/>
      <c r="C60" s="1403"/>
      <c r="D60" s="1403"/>
      <c r="E60" s="1518"/>
      <c r="F60" s="715"/>
      <c r="G60" s="694"/>
      <c r="H60" s="1126"/>
      <c r="I60" s="1126"/>
      <c r="J60" s="1126"/>
      <c r="K60" s="695"/>
      <c r="L60" s="695"/>
      <c r="M60" s="1127"/>
      <c r="N60" s="954"/>
      <c r="O60" s="955"/>
      <c r="P60" s="716"/>
      <c r="Q60" s="955"/>
      <c r="R60" s="1135" t="s">
        <v>40</v>
      </c>
      <c r="S60" s="754"/>
      <c r="T60" s="754"/>
      <c r="U60" s="1135" t="s">
        <v>40</v>
      </c>
      <c r="V60" s="754"/>
      <c r="W60" s="754"/>
      <c r="X60" s="755" t="s">
        <v>40</v>
      </c>
      <c r="Y60" s="755"/>
      <c r="Z60" s="755"/>
      <c r="AA60" s="756" t="s">
        <v>40</v>
      </c>
      <c r="AB60" s="756"/>
      <c r="AC60" s="756"/>
      <c r="AD60" s="1136" t="s">
        <v>40</v>
      </c>
      <c r="AE60" s="1136"/>
      <c r="AF60" s="1136"/>
      <c r="AG60" s="750" t="s">
        <v>40</v>
      </c>
      <c r="AH60" s="750"/>
      <c r="AI60" s="1137"/>
    </row>
    <row r="61" spans="1:35" ht="12.75">
      <c r="A61" s="1403"/>
      <c r="B61" s="1067"/>
      <c r="C61" s="1403"/>
      <c r="D61" s="1403"/>
      <c r="E61" s="1518"/>
      <c r="F61" s="715"/>
      <c r="G61" s="694"/>
      <c r="H61" s="1126"/>
      <c r="I61" s="1126"/>
      <c r="J61" s="1126"/>
      <c r="K61" s="695"/>
      <c r="L61" s="695"/>
      <c r="M61" s="1127"/>
      <c r="N61" s="954"/>
      <c r="O61" s="955"/>
      <c r="P61" s="716"/>
      <c r="Q61" s="955"/>
      <c r="R61" s="1135" t="s">
        <v>40</v>
      </c>
      <c r="S61" s="754"/>
      <c r="T61" s="754"/>
      <c r="U61" s="1135" t="s">
        <v>40</v>
      </c>
      <c r="V61" s="754"/>
      <c r="W61" s="754"/>
      <c r="X61" s="755" t="s">
        <v>40</v>
      </c>
      <c r="Y61" s="755"/>
      <c r="Z61" s="755"/>
      <c r="AA61" s="756" t="s">
        <v>40</v>
      </c>
      <c r="AB61" s="756"/>
      <c r="AC61" s="756"/>
      <c r="AD61" s="1136" t="s">
        <v>40</v>
      </c>
      <c r="AE61" s="1136"/>
      <c r="AF61" s="1136"/>
      <c r="AG61" s="750" t="s">
        <v>40</v>
      </c>
      <c r="AH61" s="750"/>
      <c r="AI61" s="1137"/>
    </row>
    <row r="62" spans="1:35" ht="12.75">
      <c r="A62" s="1377"/>
      <c r="B62" s="1067"/>
      <c r="C62" s="1377"/>
      <c r="D62" s="1377"/>
      <c r="E62" s="1466"/>
      <c r="F62" s="715"/>
      <c r="G62" s="694">
        <v>25</v>
      </c>
      <c r="H62" s="1126" t="str">
        <f>IFERROR(VLOOKUP(U62,Cennik!$A$4:$B93, 2, FALSE()) * V62 + VLOOKUP(W62,Cennik!$A$4:$B93,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62" s="1126" t="e">
        <f>H62 + VLOOKUP("Stamina",Cennik!$A$4:$B93,2,FALSE()) * G62</f>
        <v>#VALUE!</v>
      </c>
      <c r="J62" s="1126" t="str">
        <f>IFERROR(I62 * (INT(100 / (K62 * M62)) + 1), "Brak Wartości")</f>
        <v>Brak Wartości</v>
      </c>
      <c r="K62" s="695"/>
      <c r="L62" s="695"/>
      <c r="M62" s="1127"/>
      <c r="N62" s="954">
        <f t="shared" ref="N62:O62" si="28">IFERROR((L62*$K62)/$G62, "Brak wartości")</f>
        <v>0</v>
      </c>
      <c r="O62" s="955">
        <f t="shared" si="28"/>
        <v>0</v>
      </c>
      <c r="P62" s="716" t="str">
        <f t="shared" ref="P62:Q62" si="29">IFERROR((L62*$K62)/$I62, "Brak wartości")</f>
        <v>Brak wartości</v>
      </c>
      <c r="Q62" s="955" t="str">
        <f t="shared" si="29"/>
        <v>Brak wartości</v>
      </c>
      <c r="R62" s="1138" t="s">
        <v>40</v>
      </c>
      <c r="S62" s="1139"/>
      <c r="T62" s="1139"/>
      <c r="U62" s="1138" t="s">
        <v>40</v>
      </c>
      <c r="V62" s="1139"/>
      <c r="W62" s="1139"/>
      <c r="X62" s="957" t="s">
        <v>40</v>
      </c>
      <c r="Y62" s="957"/>
      <c r="Z62" s="957"/>
      <c r="AA62" s="938" t="s">
        <v>40</v>
      </c>
      <c r="AB62" s="938"/>
      <c r="AC62" s="938"/>
      <c r="AD62" s="1140" t="s">
        <v>40</v>
      </c>
      <c r="AE62" s="1140"/>
      <c r="AF62" s="1140"/>
      <c r="AG62" s="1141" t="s">
        <v>40</v>
      </c>
      <c r="AH62" s="1141"/>
      <c r="AI62" s="735"/>
    </row>
    <row r="63" spans="1:35" ht="12.75">
      <c r="A63" s="1414"/>
      <c r="B63" s="1067"/>
      <c r="C63" s="1414"/>
      <c r="D63" s="1414"/>
      <c r="E63" s="1517"/>
      <c r="F63" s="715"/>
      <c r="G63" s="694"/>
      <c r="H63" s="1126"/>
      <c r="I63" s="1126"/>
      <c r="J63" s="1126"/>
      <c r="K63" s="695"/>
      <c r="L63" s="695"/>
      <c r="M63" s="1127"/>
      <c r="N63" s="954"/>
      <c r="O63" s="955"/>
      <c r="P63" s="716"/>
      <c r="Q63" s="955"/>
      <c r="R63" s="1128" t="s">
        <v>40</v>
      </c>
      <c r="S63" s="1129"/>
      <c r="T63" s="1129"/>
      <c r="U63" s="1128" t="s">
        <v>40</v>
      </c>
      <c r="V63" s="1129"/>
      <c r="W63" s="1129"/>
      <c r="X63" s="1130" t="s">
        <v>40</v>
      </c>
      <c r="Y63" s="1130"/>
      <c r="Z63" s="1130"/>
      <c r="AA63" s="1131" t="s">
        <v>40</v>
      </c>
      <c r="AB63" s="1131"/>
      <c r="AC63" s="1131"/>
      <c r="AD63" s="1132" t="s">
        <v>40</v>
      </c>
      <c r="AE63" s="1132"/>
      <c r="AF63" s="1132"/>
      <c r="AG63" s="1133" t="s">
        <v>40</v>
      </c>
      <c r="AH63" s="1133"/>
      <c r="AI63" s="1134"/>
    </row>
    <row r="64" spans="1:35" ht="12.75">
      <c r="A64" s="1403"/>
      <c r="B64" s="1067"/>
      <c r="C64" s="1403"/>
      <c r="D64" s="1403"/>
      <c r="E64" s="1518"/>
      <c r="F64" s="715"/>
      <c r="G64" s="694"/>
      <c r="H64" s="1126"/>
      <c r="I64" s="1126"/>
      <c r="J64" s="1126"/>
      <c r="K64" s="695"/>
      <c r="L64" s="695"/>
      <c r="M64" s="1127"/>
      <c r="N64" s="954"/>
      <c r="O64" s="955"/>
      <c r="P64" s="716"/>
      <c r="Q64" s="955"/>
      <c r="R64" s="1135" t="s">
        <v>40</v>
      </c>
      <c r="S64" s="754"/>
      <c r="T64" s="754"/>
      <c r="U64" s="1135" t="s">
        <v>40</v>
      </c>
      <c r="V64" s="754"/>
      <c r="W64" s="754"/>
      <c r="X64" s="755" t="s">
        <v>40</v>
      </c>
      <c r="Y64" s="755"/>
      <c r="Z64" s="755"/>
      <c r="AA64" s="756" t="s">
        <v>40</v>
      </c>
      <c r="AB64" s="756"/>
      <c r="AC64" s="756"/>
      <c r="AD64" s="1136" t="s">
        <v>40</v>
      </c>
      <c r="AE64" s="1136"/>
      <c r="AF64" s="1136"/>
      <c r="AG64" s="750" t="s">
        <v>40</v>
      </c>
      <c r="AH64" s="750"/>
      <c r="AI64" s="1137"/>
    </row>
    <row r="65" spans="1:35" ht="12.75">
      <c r="A65" s="1403"/>
      <c r="B65" s="1067"/>
      <c r="C65" s="1403"/>
      <c r="D65" s="1403"/>
      <c r="E65" s="1518"/>
      <c r="F65" s="715"/>
      <c r="G65" s="694"/>
      <c r="H65" s="1126"/>
      <c r="I65" s="1126"/>
      <c r="J65" s="1126"/>
      <c r="K65" s="695"/>
      <c r="L65" s="695"/>
      <c r="M65" s="1127"/>
      <c r="N65" s="954"/>
      <c r="O65" s="955"/>
      <c r="P65" s="716"/>
      <c r="Q65" s="955"/>
      <c r="R65" s="1135" t="s">
        <v>40</v>
      </c>
      <c r="S65" s="754"/>
      <c r="T65" s="754"/>
      <c r="U65" s="1135" t="s">
        <v>40</v>
      </c>
      <c r="V65" s="754"/>
      <c r="W65" s="754"/>
      <c r="X65" s="755" t="s">
        <v>40</v>
      </c>
      <c r="Y65" s="755"/>
      <c r="Z65" s="755"/>
      <c r="AA65" s="756" t="s">
        <v>40</v>
      </c>
      <c r="AB65" s="756"/>
      <c r="AC65" s="756"/>
      <c r="AD65" s="1136" t="s">
        <v>40</v>
      </c>
      <c r="AE65" s="1136"/>
      <c r="AF65" s="1136"/>
      <c r="AG65" s="750" t="s">
        <v>40</v>
      </c>
      <c r="AH65" s="750"/>
      <c r="AI65" s="1137"/>
    </row>
    <row r="66" spans="1:35" ht="12.75">
      <c r="A66" s="1377"/>
      <c r="B66" s="1067"/>
      <c r="C66" s="1377"/>
      <c r="D66" s="1377"/>
      <c r="E66" s="1466"/>
      <c r="F66" s="715"/>
      <c r="G66" s="694">
        <v>25</v>
      </c>
      <c r="H66" s="1126" t="str">
        <f>IFERROR(VLOOKUP(U66,Cennik!$A$4:$B93, 2, FALSE()) * V66 + VLOOKUP(W66,Cennik!$A$4:$B93,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66" s="1126" t="e">
        <f>H66 + VLOOKUP("Stamina",Cennik!$A$4:$B93,2,FALSE()) * G66</f>
        <v>#VALUE!</v>
      </c>
      <c r="J66" s="1126" t="str">
        <f>IFERROR(I66 * (INT(100 / (K66 * M66)) + 1), "Brak Wartości")</f>
        <v>Brak Wartości</v>
      </c>
      <c r="K66" s="695"/>
      <c r="L66" s="695"/>
      <c r="M66" s="1127"/>
      <c r="N66" s="954">
        <f t="shared" ref="N66:O66" si="30">IFERROR((L66*$K66)/$G66, "Brak wartości")</f>
        <v>0</v>
      </c>
      <c r="O66" s="955">
        <f t="shared" si="30"/>
        <v>0</v>
      </c>
      <c r="P66" s="716" t="str">
        <f t="shared" ref="P66:Q66" si="31">IFERROR((L66*$K66)/$I66, "Brak wartości")</f>
        <v>Brak wartości</v>
      </c>
      <c r="Q66" s="955" t="str">
        <f t="shared" si="31"/>
        <v>Brak wartości</v>
      </c>
      <c r="R66" s="1138" t="s">
        <v>40</v>
      </c>
      <c r="S66" s="1139"/>
      <c r="T66" s="1139"/>
      <c r="U66" s="1138" t="s">
        <v>40</v>
      </c>
      <c r="V66" s="1139"/>
      <c r="W66" s="1139"/>
      <c r="X66" s="957" t="s">
        <v>40</v>
      </c>
      <c r="Y66" s="957"/>
      <c r="Z66" s="957"/>
      <c r="AA66" s="938" t="s">
        <v>40</v>
      </c>
      <c r="AB66" s="938"/>
      <c r="AC66" s="938"/>
      <c r="AD66" s="1140" t="s">
        <v>40</v>
      </c>
      <c r="AE66" s="1140"/>
      <c r="AF66" s="1140"/>
      <c r="AG66" s="1141" t="s">
        <v>40</v>
      </c>
      <c r="AH66" s="1141"/>
      <c r="AI66" s="735"/>
    </row>
    <row r="67" spans="1:35" ht="12.75">
      <c r="A67" s="1414"/>
      <c r="B67" s="1067"/>
      <c r="C67" s="1414"/>
      <c r="D67" s="1414"/>
      <c r="E67" s="1517"/>
      <c r="F67" s="715"/>
      <c r="G67" s="694"/>
      <c r="H67" s="1126"/>
      <c r="I67" s="1126"/>
      <c r="J67" s="1126"/>
      <c r="K67" s="695"/>
      <c r="L67" s="695"/>
      <c r="M67" s="1127"/>
      <c r="N67" s="954"/>
      <c r="O67" s="955"/>
      <c r="P67" s="716"/>
      <c r="Q67" s="955"/>
      <c r="R67" s="1128" t="s">
        <v>40</v>
      </c>
      <c r="S67" s="1129"/>
      <c r="T67" s="1129"/>
      <c r="U67" s="1128" t="s">
        <v>40</v>
      </c>
      <c r="V67" s="1129"/>
      <c r="W67" s="1129"/>
      <c r="X67" s="1130" t="s">
        <v>40</v>
      </c>
      <c r="Y67" s="1130"/>
      <c r="Z67" s="1130"/>
      <c r="AA67" s="1131" t="s">
        <v>40</v>
      </c>
      <c r="AB67" s="1131"/>
      <c r="AC67" s="1131"/>
      <c r="AD67" s="1132" t="s">
        <v>40</v>
      </c>
      <c r="AE67" s="1132"/>
      <c r="AF67" s="1132"/>
      <c r="AG67" s="1133" t="s">
        <v>40</v>
      </c>
      <c r="AH67" s="1133"/>
      <c r="AI67" s="1134"/>
    </row>
    <row r="68" spans="1:35" ht="12.75">
      <c r="A68" s="1403"/>
      <c r="B68" s="1067"/>
      <c r="C68" s="1403"/>
      <c r="D68" s="1403"/>
      <c r="E68" s="1518"/>
      <c r="F68" s="715"/>
      <c r="G68" s="694"/>
      <c r="H68" s="1126"/>
      <c r="I68" s="1126"/>
      <c r="J68" s="1126"/>
      <c r="K68" s="695"/>
      <c r="L68" s="695"/>
      <c r="M68" s="1127"/>
      <c r="N68" s="954"/>
      <c r="O68" s="955"/>
      <c r="P68" s="716"/>
      <c r="Q68" s="955"/>
      <c r="R68" s="1135" t="s">
        <v>40</v>
      </c>
      <c r="S68" s="754"/>
      <c r="T68" s="754"/>
      <c r="U68" s="1135" t="s">
        <v>40</v>
      </c>
      <c r="V68" s="754"/>
      <c r="W68" s="754"/>
      <c r="X68" s="755" t="s">
        <v>40</v>
      </c>
      <c r="Y68" s="755"/>
      <c r="Z68" s="755"/>
      <c r="AA68" s="756" t="s">
        <v>40</v>
      </c>
      <c r="AB68" s="756"/>
      <c r="AC68" s="756"/>
      <c r="AD68" s="1136" t="s">
        <v>40</v>
      </c>
      <c r="AE68" s="1136"/>
      <c r="AF68" s="1136"/>
      <c r="AG68" s="750" t="s">
        <v>40</v>
      </c>
      <c r="AH68" s="750"/>
      <c r="AI68" s="1137"/>
    </row>
    <row r="69" spans="1:35" ht="12.75">
      <c r="A69" s="1403"/>
      <c r="B69" s="1067"/>
      <c r="C69" s="1403"/>
      <c r="D69" s="1403"/>
      <c r="E69" s="1518"/>
      <c r="F69" s="715"/>
      <c r="G69" s="694"/>
      <c r="H69" s="1126"/>
      <c r="I69" s="1126"/>
      <c r="J69" s="1126"/>
      <c r="K69" s="695"/>
      <c r="L69" s="695"/>
      <c r="M69" s="1127"/>
      <c r="N69" s="954"/>
      <c r="O69" s="955"/>
      <c r="P69" s="716"/>
      <c r="Q69" s="955"/>
      <c r="R69" s="1135" t="s">
        <v>40</v>
      </c>
      <c r="S69" s="754"/>
      <c r="T69" s="754"/>
      <c r="U69" s="1135" t="s">
        <v>40</v>
      </c>
      <c r="V69" s="754"/>
      <c r="W69" s="754"/>
      <c r="X69" s="755" t="s">
        <v>40</v>
      </c>
      <c r="Y69" s="755"/>
      <c r="Z69" s="755"/>
      <c r="AA69" s="756" t="s">
        <v>40</v>
      </c>
      <c r="AB69" s="756"/>
      <c r="AC69" s="756"/>
      <c r="AD69" s="1136" t="s">
        <v>40</v>
      </c>
      <c r="AE69" s="1136"/>
      <c r="AF69" s="1136"/>
      <c r="AG69" s="750" t="s">
        <v>40</v>
      </c>
      <c r="AH69" s="750"/>
      <c r="AI69" s="1137"/>
    </row>
    <row r="70" spans="1:35" ht="12.75">
      <c r="A70" s="1377"/>
      <c r="B70" s="1067"/>
      <c r="C70" s="1377"/>
      <c r="D70" s="1377"/>
      <c r="E70" s="1466"/>
      <c r="F70" s="715"/>
      <c r="G70" s="694">
        <v>25</v>
      </c>
      <c r="H70" s="1126" t="str">
        <f>IFERROR(VLOOKUP(U70,Cennik!$A$4:$B93, 2, FALSE()) * V70 + VLOOKUP(W70,Cennik!$A$4:$B93,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0" s="1126" t="e">
        <f>H70 + VLOOKUP("Stamina",Cennik!$A$4:$B93,2,FALSE()) * G70</f>
        <v>#VALUE!</v>
      </c>
      <c r="J70" s="1126" t="str">
        <f t="shared" ref="J70:J93" si="32">IFERROR(I70 * (INT(100 / (K70 * M70)) + 1), "Brak Wartości")</f>
        <v>Brak Wartości</v>
      </c>
      <c r="K70" s="695"/>
      <c r="L70" s="695"/>
      <c r="M70" s="1127"/>
      <c r="N70" s="954">
        <f t="shared" ref="N70:O70" si="33">IFERROR((L70*$K70)/$G70, "Brak wartości")</f>
        <v>0</v>
      </c>
      <c r="O70" s="955">
        <f t="shared" si="33"/>
        <v>0</v>
      </c>
      <c r="P70" s="716" t="str">
        <f t="shared" ref="P70:Q70" si="34">IFERROR((L70*$K70)/$I70, "Brak wartości")</f>
        <v>Brak wartości</v>
      </c>
      <c r="Q70" s="955" t="str">
        <f t="shared" si="34"/>
        <v>Brak wartości</v>
      </c>
      <c r="R70" s="1138" t="s">
        <v>40</v>
      </c>
      <c r="S70" s="1139"/>
      <c r="T70" s="1139"/>
      <c r="U70" s="1138" t="s">
        <v>40</v>
      </c>
      <c r="V70" s="1139"/>
      <c r="W70" s="1139"/>
      <c r="X70" s="957" t="s">
        <v>40</v>
      </c>
      <c r="Y70" s="957"/>
      <c r="Z70" s="957"/>
      <c r="AA70" s="938" t="s">
        <v>40</v>
      </c>
      <c r="AB70" s="938"/>
      <c r="AC70" s="938"/>
      <c r="AD70" s="1140" t="s">
        <v>40</v>
      </c>
      <c r="AE70" s="1140"/>
      <c r="AF70" s="1140"/>
      <c r="AG70" s="1141" t="s">
        <v>40</v>
      </c>
      <c r="AH70" s="1141"/>
      <c r="AI70" s="735"/>
    </row>
    <row r="71" spans="1:35" ht="12.75">
      <c r="A71" s="1414"/>
      <c r="B71" s="1067"/>
      <c r="C71" s="1414"/>
      <c r="D71" s="1414"/>
      <c r="E71" s="1517"/>
      <c r="F71" s="715"/>
      <c r="G71" s="694"/>
      <c r="H71" s="1126" t="str">
        <f>IFERROR(VLOOKUP(U71,Cennik!$A$4:$B93, 2, FALSE()) * V71 + VLOOKUP(W71,Cennik!$A$4:$B93,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1" s="1126" t="e">
        <f>H71 + VLOOKUP("Stamina",Cennik!$A$4:$B93,2,FALSE()) * G71</f>
        <v>#VALUE!</v>
      </c>
      <c r="J71" s="1126" t="str">
        <f t="shared" si="32"/>
        <v>Brak Wartości</v>
      </c>
      <c r="K71" s="695"/>
      <c r="L71" s="695"/>
      <c r="M71" s="1127"/>
      <c r="N71" s="954" t="str">
        <f t="shared" ref="N71:O71" si="35">IFERROR((L71*$K71)/$G71, "Brak wartości")</f>
        <v>Brak wartości</v>
      </c>
      <c r="O71" s="955" t="str">
        <f t="shared" si="35"/>
        <v>Brak wartości</v>
      </c>
      <c r="P71" s="716" t="str">
        <f t="shared" ref="P71:Q71" si="36">IFERROR((L71*$K71)/$I71, "Brak wartości")</f>
        <v>Brak wartości</v>
      </c>
      <c r="Q71" s="955" t="str">
        <f t="shared" si="36"/>
        <v>Brak wartości</v>
      </c>
      <c r="R71" s="1128" t="s">
        <v>40</v>
      </c>
      <c r="S71" s="1129"/>
      <c r="T71" s="1129"/>
      <c r="U71" s="1128" t="s">
        <v>40</v>
      </c>
      <c r="V71" s="1129"/>
      <c r="W71" s="1129"/>
      <c r="X71" s="1130" t="s">
        <v>40</v>
      </c>
      <c r="Y71" s="1130"/>
      <c r="Z71" s="1130"/>
      <c r="AA71" s="1131" t="s">
        <v>40</v>
      </c>
      <c r="AB71" s="1131"/>
      <c r="AC71" s="1131"/>
      <c r="AD71" s="1132" t="s">
        <v>40</v>
      </c>
      <c r="AE71" s="1132"/>
      <c r="AF71" s="1132"/>
      <c r="AG71" s="1133" t="s">
        <v>40</v>
      </c>
      <c r="AH71" s="1133"/>
      <c r="AI71" s="1134"/>
    </row>
    <row r="72" spans="1:35" ht="12.75">
      <c r="A72" s="1403"/>
      <c r="B72" s="1067"/>
      <c r="C72" s="1403"/>
      <c r="D72" s="1403"/>
      <c r="E72" s="1518"/>
      <c r="F72" s="715"/>
      <c r="G72" s="694"/>
      <c r="H72" s="1126" t="str">
        <f>IFERROR(VLOOKUP(U72,Cennik!$A$4:$B93, 2, FALSE()) * V72 + VLOOKUP(W72,Cennik!$A$4:$B93,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2" s="1126" t="e">
        <f>H72 + VLOOKUP("Stamina",Cennik!$A$4:$B93,2,FALSE()) * G72</f>
        <v>#VALUE!</v>
      </c>
      <c r="J72" s="1126" t="str">
        <f t="shared" si="32"/>
        <v>Brak Wartości</v>
      </c>
      <c r="K72" s="695"/>
      <c r="L72" s="695"/>
      <c r="M72" s="1127"/>
      <c r="N72" s="954" t="str">
        <f t="shared" ref="N72:O72" si="37">IFERROR((L72*$K72)/$G72, "Brak wartości")</f>
        <v>Brak wartości</v>
      </c>
      <c r="O72" s="955" t="str">
        <f t="shared" si="37"/>
        <v>Brak wartości</v>
      </c>
      <c r="P72" s="716" t="str">
        <f t="shared" ref="P72:Q72" si="38">IFERROR((L72*$K72)/$I72, "Brak wartości")</f>
        <v>Brak wartości</v>
      </c>
      <c r="Q72" s="955" t="str">
        <f t="shared" si="38"/>
        <v>Brak wartości</v>
      </c>
      <c r="R72" s="1135" t="s">
        <v>40</v>
      </c>
      <c r="S72" s="754"/>
      <c r="T72" s="754"/>
      <c r="U72" s="1135" t="s">
        <v>40</v>
      </c>
      <c r="V72" s="754"/>
      <c r="W72" s="754"/>
      <c r="X72" s="755" t="s">
        <v>40</v>
      </c>
      <c r="Y72" s="755"/>
      <c r="Z72" s="755"/>
      <c r="AA72" s="756" t="s">
        <v>40</v>
      </c>
      <c r="AB72" s="756"/>
      <c r="AC72" s="756"/>
      <c r="AD72" s="1136" t="s">
        <v>40</v>
      </c>
      <c r="AE72" s="1136"/>
      <c r="AF72" s="1136"/>
      <c r="AG72" s="750" t="s">
        <v>40</v>
      </c>
      <c r="AH72" s="750"/>
      <c r="AI72" s="1137"/>
    </row>
    <row r="73" spans="1:35" ht="12.75">
      <c r="A73" s="1403"/>
      <c r="B73" s="1067"/>
      <c r="C73" s="1403"/>
      <c r="D73" s="1403"/>
      <c r="E73" s="1518"/>
      <c r="F73" s="715"/>
      <c r="G73" s="694"/>
      <c r="H73" s="1126" t="str">
        <f>IFERROR(VLOOKUP(U73,Cennik!$A$4:$B93, 2, FALSE()) * V73 + VLOOKUP(W73,Cennik!$A$4:$B93,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3" s="1126" t="e">
        <f>H73 + VLOOKUP("Stamina",Cennik!$A$4:$B93,2,FALSE()) * G73</f>
        <v>#VALUE!</v>
      </c>
      <c r="J73" s="1126" t="str">
        <f t="shared" si="32"/>
        <v>Brak Wartości</v>
      </c>
      <c r="K73" s="695"/>
      <c r="L73" s="695"/>
      <c r="M73" s="1127"/>
      <c r="N73" s="954" t="str">
        <f t="shared" ref="N73:O73" si="39">IFERROR((L73*$K73)/$G73, "Brak wartości")</f>
        <v>Brak wartości</v>
      </c>
      <c r="O73" s="955" t="str">
        <f t="shared" si="39"/>
        <v>Brak wartości</v>
      </c>
      <c r="P73" s="716" t="str">
        <f t="shared" ref="P73:Q73" si="40">IFERROR((L73*$K73)/$I73, "Brak wartości")</f>
        <v>Brak wartości</v>
      </c>
      <c r="Q73" s="955" t="str">
        <f t="shared" si="40"/>
        <v>Brak wartości</v>
      </c>
      <c r="R73" s="1135" t="s">
        <v>40</v>
      </c>
      <c r="S73" s="754"/>
      <c r="T73" s="754"/>
      <c r="U73" s="1135" t="s">
        <v>40</v>
      </c>
      <c r="V73" s="754"/>
      <c r="W73" s="754"/>
      <c r="X73" s="755" t="s">
        <v>40</v>
      </c>
      <c r="Y73" s="755"/>
      <c r="Z73" s="755"/>
      <c r="AA73" s="756" t="s">
        <v>40</v>
      </c>
      <c r="AB73" s="756"/>
      <c r="AC73" s="756"/>
      <c r="AD73" s="1136" t="s">
        <v>40</v>
      </c>
      <c r="AE73" s="1136"/>
      <c r="AF73" s="1136"/>
      <c r="AG73" s="750" t="s">
        <v>40</v>
      </c>
      <c r="AH73" s="750"/>
      <c r="AI73" s="1137"/>
    </row>
    <row r="74" spans="1:35" ht="12.75">
      <c r="A74" s="1377"/>
      <c r="B74" s="1067"/>
      <c r="C74" s="1377"/>
      <c r="D74" s="1377"/>
      <c r="E74" s="1466"/>
      <c r="F74" s="715"/>
      <c r="G74" s="694"/>
      <c r="H74" s="1126" t="str">
        <f>IFERROR(VLOOKUP(U74,Cennik!$A$4:$B93, 2, FALSE()) * V74 + VLOOKUP(W74,Cennik!$A$4:$B93,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4" s="1126" t="e">
        <f>H74 + VLOOKUP("Stamina",Cennik!$A$4:$B93,2,FALSE()) * G74</f>
        <v>#VALUE!</v>
      </c>
      <c r="J74" s="1126" t="str">
        <f t="shared" si="32"/>
        <v>Brak Wartości</v>
      </c>
      <c r="K74" s="695"/>
      <c r="L74" s="695"/>
      <c r="M74" s="1127"/>
      <c r="N74" s="954" t="str">
        <f t="shared" ref="N74:O74" si="41">IFERROR((L74*$K74)/$G74, "Brak wartości")</f>
        <v>Brak wartości</v>
      </c>
      <c r="O74" s="955" t="str">
        <f t="shared" si="41"/>
        <v>Brak wartości</v>
      </c>
      <c r="P74" s="716" t="str">
        <f t="shared" ref="P74:Q74" si="42">IFERROR((L74*$K74)/$I74, "Brak wartości")</f>
        <v>Brak wartości</v>
      </c>
      <c r="Q74" s="955" t="str">
        <f t="shared" si="42"/>
        <v>Brak wartości</v>
      </c>
      <c r="R74" s="1138" t="s">
        <v>40</v>
      </c>
      <c r="S74" s="1139"/>
      <c r="T74" s="1139"/>
      <c r="U74" s="1138" t="s">
        <v>40</v>
      </c>
      <c r="V74" s="1139"/>
      <c r="W74" s="1139"/>
      <c r="X74" s="957" t="s">
        <v>40</v>
      </c>
      <c r="Y74" s="957"/>
      <c r="Z74" s="957"/>
      <c r="AA74" s="938" t="s">
        <v>40</v>
      </c>
      <c r="AB74" s="938"/>
      <c r="AC74" s="938"/>
      <c r="AD74" s="1140" t="s">
        <v>40</v>
      </c>
      <c r="AE74" s="1140"/>
      <c r="AF74" s="1140"/>
      <c r="AG74" s="1141" t="s">
        <v>40</v>
      </c>
      <c r="AH74" s="1141"/>
      <c r="AI74" s="735"/>
    </row>
    <row r="75" spans="1:35" ht="12.75">
      <c r="A75" s="707"/>
      <c r="B75" s="1126">
        <f t="shared" ref="B75:B93" si="43">IFERROR(I75/K75, 0)</f>
        <v>0</v>
      </c>
      <c r="C75" s="707"/>
      <c r="D75" s="707"/>
      <c r="E75" s="715"/>
      <c r="F75" s="715"/>
      <c r="G75" s="694"/>
      <c r="H75" s="1126" t="str">
        <f>IFERROR(VLOOKUP(U75,Cennik!$A$4:$B93, 2, FALSE()) * V75 + VLOOKUP(W75,Cennik!$A$4:$B93,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5" s="1126" t="e">
        <f>H75 + VLOOKUP("Stamina",Cennik!$A$4:$B93,2,FALSE()) * G75</f>
        <v>#VALUE!</v>
      </c>
      <c r="J75" s="1126" t="str">
        <f t="shared" si="32"/>
        <v>Brak Wartości</v>
      </c>
      <c r="K75" s="695"/>
      <c r="L75" s="695"/>
      <c r="M75" s="1127"/>
      <c r="N75" s="954" t="str">
        <f t="shared" ref="N75:O75" si="44">IFERROR((L75*$K75)/$G75, "Brak wartości")</f>
        <v>Brak wartości</v>
      </c>
      <c r="O75" s="955" t="str">
        <f t="shared" si="44"/>
        <v>Brak wartości</v>
      </c>
      <c r="P75" s="716" t="str">
        <f t="shared" ref="P75:Q75" si="45">IFERROR((L75*$K75)/$I75, "Brak wartości")</f>
        <v>Brak wartości</v>
      </c>
      <c r="Q75" s="955" t="str">
        <f t="shared" si="45"/>
        <v>Brak wartości</v>
      </c>
      <c r="R75" s="754" t="s">
        <v>40</v>
      </c>
      <c r="S75" s="754"/>
      <c r="T75" s="754"/>
      <c r="U75" s="754" t="s">
        <v>40</v>
      </c>
      <c r="V75" s="754"/>
      <c r="W75" s="754"/>
      <c r="X75" s="755" t="s">
        <v>40</v>
      </c>
      <c r="Y75" s="755"/>
      <c r="Z75" s="755"/>
      <c r="AA75" s="756" t="s">
        <v>40</v>
      </c>
      <c r="AB75" s="756"/>
      <c r="AC75" s="756"/>
      <c r="AD75" s="1136" t="s">
        <v>40</v>
      </c>
      <c r="AE75" s="1136"/>
      <c r="AF75" s="1136"/>
      <c r="AG75" s="750" t="s">
        <v>40</v>
      </c>
      <c r="AH75" s="750"/>
      <c r="AI75" s="750"/>
    </row>
    <row r="76" spans="1:35" ht="12.75">
      <c r="A76" s="707"/>
      <c r="B76" s="1126">
        <f t="shared" si="43"/>
        <v>0</v>
      </c>
      <c r="C76" s="707"/>
      <c r="D76" s="707"/>
      <c r="E76" s="715"/>
      <c r="F76" s="715"/>
      <c r="G76" s="694"/>
      <c r="H76" s="1126" t="str">
        <f>IFERROR(VLOOKUP(U76,Cennik!$A$4:$B93, 2, FALSE()) * V76 + VLOOKUP(W76,Cennik!$A$4:$B93,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6" s="1126" t="e">
        <f>H76 + VLOOKUP("Stamina",Cennik!$A$4:$B93,2,FALSE()) * G76</f>
        <v>#VALUE!</v>
      </c>
      <c r="J76" s="1126" t="str">
        <f t="shared" si="32"/>
        <v>Brak Wartości</v>
      </c>
      <c r="K76" s="695"/>
      <c r="L76" s="695"/>
      <c r="M76" s="1127"/>
      <c r="N76" s="954" t="str">
        <f t="shared" ref="N76:O76" si="46">IFERROR((L76*$K76)/$G76, "Brak wartości")</f>
        <v>Brak wartości</v>
      </c>
      <c r="O76" s="955" t="str">
        <f t="shared" si="46"/>
        <v>Brak wartości</v>
      </c>
      <c r="P76" s="716" t="str">
        <f t="shared" ref="P76:Q76" si="47">IFERROR((L76*$K76)/$I76, "Brak wartości")</f>
        <v>Brak wartości</v>
      </c>
      <c r="Q76" s="955" t="str">
        <f t="shared" si="47"/>
        <v>Brak wartości</v>
      </c>
      <c r="R76" s="754" t="s">
        <v>40</v>
      </c>
      <c r="S76" s="754"/>
      <c r="T76" s="754"/>
      <c r="U76" s="754" t="s">
        <v>40</v>
      </c>
      <c r="V76" s="754"/>
      <c r="W76" s="754"/>
      <c r="X76" s="755" t="s">
        <v>40</v>
      </c>
      <c r="Y76" s="755"/>
      <c r="Z76" s="755"/>
      <c r="AA76" s="756" t="s">
        <v>40</v>
      </c>
      <c r="AB76" s="756"/>
      <c r="AC76" s="756"/>
      <c r="AD76" s="1136" t="s">
        <v>40</v>
      </c>
      <c r="AE76" s="1136"/>
      <c r="AF76" s="1136"/>
      <c r="AG76" s="750" t="s">
        <v>40</v>
      </c>
      <c r="AH76" s="750"/>
      <c r="AI76" s="750"/>
    </row>
    <row r="77" spans="1:35" ht="12.75">
      <c r="A77" s="707"/>
      <c r="B77" s="1126">
        <f t="shared" si="43"/>
        <v>0</v>
      </c>
      <c r="C77" s="707"/>
      <c r="D77" s="707"/>
      <c r="E77" s="715"/>
      <c r="F77" s="715"/>
      <c r="G77" s="694"/>
      <c r="H77" s="1126" t="str">
        <f>IFERROR(VLOOKUP(U77,Cennik!$A$4:$B93, 2, FALSE()) * V77 + VLOOKUP(W77,Cennik!$A$4:$B93,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7" s="1126" t="e">
        <f>H77 + VLOOKUP("Stamina",Cennik!$A$4:$B93,2,FALSE()) * G77</f>
        <v>#VALUE!</v>
      </c>
      <c r="J77" s="1126" t="str">
        <f t="shared" si="32"/>
        <v>Brak Wartości</v>
      </c>
      <c r="K77" s="695"/>
      <c r="L77" s="695"/>
      <c r="M77" s="1127"/>
      <c r="N77" s="954" t="str">
        <f t="shared" ref="N77:O77" si="48">IFERROR((L77*$K77)/$G77, "Brak wartości")</f>
        <v>Brak wartości</v>
      </c>
      <c r="O77" s="955" t="str">
        <f t="shared" si="48"/>
        <v>Brak wartości</v>
      </c>
      <c r="P77" s="716" t="str">
        <f t="shared" ref="P77:Q77" si="49">IFERROR((L77*$K77)/$I77, "Brak wartości")</f>
        <v>Brak wartości</v>
      </c>
      <c r="Q77" s="955" t="str">
        <f t="shared" si="49"/>
        <v>Brak wartości</v>
      </c>
      <c r="R77" s="754" t="s">
        <v>40</v>
      </c>
      <c r="S77" s="754"/>
      <c r="T77" s="754"/>
      <c r="U77" s="754" t="s">
        <v>40</v>
      </c>
      <c r="V77" s="754"/>
      <c r="W77" s="754"/>
      <c r="X77" s="755" t="s">
        <v>40</v>
      </c>
      <c r="Y77" s="755"/>
      <c r="Z77" s="755"/>
      <c r="AA77" s="756" t="s">
        <v>40</v>
      </c>
      <c r="AB77" s="756"/>
      <c r="AC77" s="756"/>
      <c r="AD77" s="1136" t="s">
        <v>40</v>
      </c>
      <c r="AE77" s="1136"/>
      <c r="AF77" s="1136"/>
      <c r="AG77" s="750" t="s">
        <v>40</v>
      </c>
      <c r="AH77" s="750"/>
      <c r="AI77" s="750"/>
    </row>
    <row r="78" spans="1:35" ht="12.75">
      <c r="A78" s="707"/>
      <c r="B78" s="1126">
        <f t="shared" si="43"/>
        <v>0</v>
      </c>
      <c r="C78" s="707"/>
      <c r="D78" s="707"/>
      <c r="E78" s="715"/>
      <c r="F78" s="715"/>
      <c r="G78" s="694"/>
      <c r="H78" s="1126" t="str">
        <f>IFERROR(VLOOKUP(U78,Cennik!$A$4:$B93, 2, FALSE()) * V78 + VLOOKUP(W78,Cennik!$A$4:$B93,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8" s="1126" t="e">
        <f>H78 + VLOOKUP("Stamina",Cennik!$A$4:$B93,2,FALSE()) * G78</f>
        <v>#VALUE!</v>
      </c>
      <c r="J78" s="1126" t="str">
        <f t="shared" si="32"/>
        <v>Brak Wartości</v>
      </c>
      <c r="K78" s="695"/>
      <c r="L78" s="695"/>
      <c r="M78" s="1127"/>
      <c r="N78" s="954" t="str">
        <f t="shared" ref="N78:O78" si="50">IFERROR((L78*$K78)/$G78, "Brak wartości")</f>
        <v>Brak wartości</v>
      </c>
      <c r="O78" s="955" t="str">
        <f t="shared" si="50"/>
        <v>Brak wartości</v>
      </c>
      <c r="P78" s="716" t="str">
        <f t="shared" ref="P78:Q78" si="51">IFERROR((L78*$K78)/$I78, "Brak wartości")</f>
        <v>Brak wartości</v>
      </c>
      <c r="Q78" s="955" t="str">
        <f t="shared" si="51"/>
        <v>Brak wartości</v>
      </c>
      <c r="R78" s="754" t="s">
        <v>40</v>
      </c>
      <c r="S78" s="754"/>
      <c r="T78" s="754"/>
      <c r="U78" s="754" t="s">
        <v>40</v>
      </c>
      <c r="V78" s="754"/>
      <c r="W78" s="754"/>
      <c r="X78" s="755" t="s">
        <v>40</v>
      </c>
      <c r="Y78" s="755"/>
      <c r="Z78" s="755"/>
      <c r="AA78" s="756" t="s">
        <v>40</v>
      </c>
      <c r="AB78" s="756"/>
      <c r="AC78" s="756"/>
      <c r="AD78" s="1136" t="s">
        <v>40</v>
      </c>
      <c r="AE78" s="1136"/>
      <c r="AF78" s="1136"/>
      <c r="AG78" s="750" t="s">
        <v>40</v>
      </c>
      <c r="AH78" s="750"/>
      <c r="AI78" s="750"/>
    </row>
    <row r="79" spans="1:35" ht="12.75">
      <c r="A79" s="707"/>
      <c r="B79" s="1126">
        <f t="shared" si="43"/>
        <v>0</v>
      </c>
      <c r="C79" s="707"/>
      <c r="D79" s="707"/>
      <c r="E79" s="715"/>
      <c r="F79" s="715"/>
      <c r="G79" s="694"/>
      <c r="H79" s="1126" t="str">
        <f>IFERROR(VLOOKUP(U79,Cennik!$A$4:$B93, 2, FALSE()) * V79 + VLOOKUP(W79,Cennik!$A$4:$B93,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79" s="1126" t="e">
        <f>H79 + VLOOKUP("Stamina",Cennik!$A$4:$B93,2,FALSE()) * G79</f>
        <v>#VALUE!</v>
      </c>
      <c r="J79" s="1126" t="str">
        <f t="shared" si="32"/>
        <v>Brak Wartości</v>
      </c>
      <c r="K79" s="695"/>
      <c r="L79" s="695"/>
      <c r="M79" s="1127"/>
      <c r="N79" s="954" t="str">
        <f t="shared" ref="N79:O79" si="52">IFERROR((L79*$K79)/$G79, "Brak wartości")</f>
        <v>Brak wartości</v>
      </c>
      <c r="O79" s="955" t="str">
        <f t="shared" si="52"/>
        <v>Brak wartości</v>
      </c>
      <c r="P79" s="716" t="str">
        <f t="shared" ref="P79:Q79" si="53">IFERROR((L79*$K79)/$I79, "Brak wartości")</f>
        <v>Brak wartości</v>
      </c>
      <c r="Q79" s="955" t="str">
        <f t="shared" si="53"/>
        <v>Brak wartości</v>
      </c>
      <c r="R79" s="754" t="s">
        <v>40</v>
      </c>
      <c r="S79" s="754"/>
      <c r="T79" s="754"/>
      <c r="U79" s="754" t="s">
        <v>40</v>
      </c>
      <c r="V79" s="754"/>
      <c r="W79" s="754"/>
      <c r="X79" s="755" t="s">
        <v>40</v>
      </c>
      <c r="Y79" s="755"/>
      <c r="Z79" s="755"/>
      <c r="AA79" s="756" t="s">
        <v>40</v>
      </c>
      <c r="AB79" s="756"/>
      <c r="AC79" s="756"/>
      <c r="AD79" s="1136" t="s">
        <v>40</v>
      </c>
      <c r="AE79" s="1136"/>
      <c r="AF79" s="1136"/>
      <c r="AG79" s="750" t="s">
        <v>40</v>
      </c>
      <c r="AH79" s="750"/>
      <c r="AI79" s="750"/>
    </row>
    <row r="80" spans="1:35" ht="12.75">
      <c r="A80" s="707"/>
      <c r="B80" s="1126">
        <f t="shared" si="43"/>
        <v>0</v>
      </c>
      <c r="C80" s="707"/>
      <c r="D80" s="707"/>
      <c r="E80" s="715"/>
      <c r="F80" s="715"/>
      <c r="G80" s="694"/>
      <c r="H80" s="1126" t="str">
        <f>IFERROR(VLOOKUP(U80,Cennik!$A$4:$B93, 2, FALSE()) * V80 + VLOOKUP(W80,Cennik!$A$4:$B93,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0" s="1126" t="e">
        <f>H80 + VLOOKUP("Stamina",Cennik!$A$4:$B93,2,FALSE()) * G80</f>
        <v>#VALUE!</v>
      </c>
      <c r="J80" s="1126" t="str">
        <f t="shared" si="32"/>
        <v>Brak Wartości</v>
      </c>
      <c r="K80" s="695"/>
      <c r="L80" s="695"/>
      <c r="M80" s="1127"/>
      <c r="N80" s="954" t="str">
        <f t="shared" ref="N80:O80" si="54">IFERROR((L80*$K80)/$G80, "Brak wartości")</f>
        <v>Brak wartości</v>
      </c>
      <c r="O80" s="955" t="str">
        <f t="shared" si="54"/>
        <v>Brak wartości</v>
      </c>
      <c r="P80" s="716" t="str">
        <f t="shared" ref="P80:Q80" si="55">IFERROR((L80*$K80)/$I80, "Brak wartości")</f>
        <v>Brak wartości</v>
      </c>
      <c r="Q80" s="955" t="str">
        <f t="shared" si="55"/>
        <v>Brak wartości</v>
      </c>
      <c r="R80" s="754" t="s">
        <v>40</v>
      </c>
      <c r="S80" s="754"/>
      <c r="T80" s="754"/>
      <c r="U80" s="754" t="s">
        <v>40</v>
      </c>
      <c r="V80" s="754"/>
      <c r="W80" s="754"/>
      <c r="X80" s="755" t="s">
        <v>40</v>
      </c>
      <c r="Y80" s="755"/>
      <c r="Z80" s="755"/>
      <c r="AA80" s="756" t="s">
        <v>40</v>
      </c>
      <c r="AB80" s="756"/>
      <c r="AC80" s="756"/>
      <c r="AD80" s="1136" t="s">
        <v>40</v>
      </c>
      <c r="AE80" s="1136"/>
      <c r="AF80" s="1136"/>
      <c r="AG80" s="750" t="s">
        <v>40</v>
      </c>
      <c r="AH80" s="750"/>
      <c r="AI80" s="750"/>
    </row>
    <row r="81" spans="1:35" ht="12.75">
      <c r="A81" s="707"/>
      <c r="B81" s="1126">
        <f t="shared" si="43"/>
        <v>0</v>
      </c>
      <c r="C81" s="707"/>
      <c r="D81" s="707"/>
      <c r="E81" s="715"/>
      <c r="F81" s="715"/>
      <c r="G81" s="694"/>
      <c r="H81" s="1126" t="str">
        <f>IFERROR(VLOOKUP(U81,Cennik!$A$4:$B93, 2, FALSE()) * V81 + VLOOKUP(W81,Cennik!$A$4:$B93,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1" s="1126" t="e">
        <f>H81 + VLOOKUP("Stamina",Cennik!$A$4:$B93,2,FALSE()) * G81</f>
        <v>#VALUE!</v>
      </c>
      <c r="J81" s="1126" t="str">
        <f t="shared" si="32"/>
        <v>Brak Wartości</v>
      </c>
      <c r="K81" s="695"/>
      <c r="L81" s="695"/>
      <c r="M81" s="1127"/>
      <c r="N81" s="954" t="str">
        <f t="shared" ref="N81:O81" si="56">IFERROR((L81*$K81)/$G81, "Brak wartości")</f>
        <v>Brak wartości</v>
      </c>
      <c r="O81" s="955" t="str">
        <f t="shared" si="56"/>
        <v>Brak wartości</v>
      </c>
      <c r="P81" s="716" t="str">
        <f t="shared" ref="P81:Q81" si="57">IFERROR((L81*$K81)/$I81, "Brak wartości")</f>
        <v>Brak wartości</v>
      </c>
      <c r="Q81" s="955" t="str">
        <f t="shared" si="57"/>
        <v>Brak wartości</v>
      </c>
      <c r="R81" s="754" t="s">
        <v>40</v>
      </c>
      <c r="S81" s="754"/>
      <c r="T81" s="754"/>
      <c r="U81" s="754" t="s">
        <v>40</v>
      </c>
      <c r="V81" s="754"/>
      <c r="W81" s="754"/>
      <c r="X81" s="755" t="s">
        <v>40</v>
      </c>
      <c r="Y81" s="755"/>
      <c r="Z81" s="755"/>
      <c r="AA81" s="756" t="s">
        <v>40</v>
      </c>
      <c r="AB81" s="756"/>
      <c r="AC81" s="756"/>
      <c r="AD81" s="1136" t="s">
        <v>40</v>
      </c>
      <c r="AE81" s="1136"/>
      <c r="AF81" s="1136"/>
      <c r="AG81" s="750" t="s">
        <v>40</v>
      </c>
      <c r="AH81" s="750"/>
      <c r="AI81" s="750"/>
    </row>
    <row r="82" spans="1:35" ht="12.75">
      <c r="A82" s="707"/>
      <c r="B82" s="1126">
        <f t="shared" si="43"/>
        <v>0</v>
      </c>
      <c r="C82" s="707"/>
      <c r="D82" s="707"/>
      <c r="E82" s="715"/>
      <c r="F82" s="715"/>
      <c r="G82" s="694"/>
      <c r="H82" s="1126" t="str">
        <f>IFERROR(VLOOKUP(U82,Cennik!$A$4:$B93, 2, FALSE()) * V82 + VLOOKUP(W82,Cennik!$A$4:$B93,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2" s="1126" t="e">
        <f>H82 + VLOOKUP("Stamina",Cennik!$A$4:$B93,2,FALSE()) * G82</f>
        <v>#VALUE!</v>
      </c>
      <c r="J82" s="1126" t="str">
        <f t="shared" si="32"/>
        <v>Brak Wartości</v>
      </c>
      <c r="K82" s="695"/>
      <c r="L82" s="695"/>
      <c r="M82" s="1127"/>
      <c r="N82" s="954" t="str">
        <f t="shared" ref="N82:O82" si="58">IFERROR((L82*$K82)/$G82, "Brak wartości")</f>
        <v>Brak wartości</v>
      </c>
      <c r="O82" s="955" t="str">
        <f t="shared" si="58"/>
        <v>Brak wartości</v>
      </c>
      <c r="P82" s="716" t="str">
        <f t="shared" ref="P82:Q82" si="59">IFERROR((L82*$K82)/$I82, "Brak wartości")</f>
        <v>Brak wartości</v>
      </c>
      <c r="Q82" s="955" t="str">
        <f t="shared" si="59"/>
        <v>Brak wartości</v>
      </c>
      <c r="R82" s="754" t="s">
        <v>40</v>
      </c>
      <c r="S82" s="754"/>
      <c r="T82" s="754"/>
      <c r="U82" s="754" t="s">
        <v>40</v>
      </c>
      <c r="V82" s="754"/>
      <c r="W82" s="754"/>
      <c r="X82" s="755" t="s">
        <v>40</v>
      </c>
      <c r="Y82" s="755"/>
      <c r="Z82" s="755"/>
      <c r="AA82" s="756" t="s">
        <v>40</v>
      </c>
      <c r="AB82" s="756"/>
      <c r="AC82" s="756"/>
      <c r="AD82" s="1136" t="s">
        <v>40</v>
      </c>
      <c r="AE82" s="1136"/>
      <c r="AF82" s="1136"/>
      <c r="AG82" s="750" t="s">
        <v>40</v>
      </c>
      <c r="AH82" s="750"/>
      <c r="AI82" s="750"/>
    </row>
    <row r="83" spans="1:35" ht="12.75">
      <c r="A83" s="707"/>
      <c r="B83" s="1126">
        <f t="shared" si="43"/>
        <v>0</v>
      </c>
      <c r="C83" s="707"/>
      <c r="D83" s="707"/>
      <c r="E83" s="715"/>
      <c r="F83" s="715"/>
      <c r="G83" s="694"/>
      <c r="H83" s="1126" t="str">
        <f>IFERROR(VLOOKUP(U83,Cennik!$A$4:$B93, 2, FALSE()) * V83 + VLOOKUP(W83,Cennik!$A$4:$B93,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3" s="1126" t="e">
        <f>H83 + VLOOKUP("Stamina",Cennik!$A$4:$B93,2,FALSE()) * G83</f>
        <v>#VALUE!</v>
      </c>
      <c r="J83" s="1126" t="str">
        <f t="shared" si="32"/>
        <v>Brak Wartości</v>
      </c>
      <c r="K83" s="695"/>
      <c r="L83" s="695"/>
      <c r="M83" s="1127"/>
      <c r="N83" s="954" t="str">
        <f t="shared" ref="N83:O83" si="60">IFERROR((L83*$K83)/$G83, "Brak wartości")</f>
        <v>Brak wartości</v>
      </c>
      <c r="O83" s="955" t="str">
        <f t="shared" si="60"/>
        <v>Brak wartości</v>
      </c>
      <c r="P83" s="716" t="str">
        <f t="shared" ref="P83:Q83" si="61">IFERROR((L83*$K83)/$I83, "Brak wartości")</f>
        <v>Brak wartości</v>
      </c>
      <c r="Q83" s="955" t="str">
        <f t="shared" si="61"/>
        <v>Brak wartości</v>
      </c>
      <c r="R83" s="754" t="s">
        <v>40</v>
      </c>
      <c r="S83" s="754"/>
      <c r="T83" s="754"/>
      <c r="U83" s="754" t="s">
        <v>40</v>
      </c>
      <c r="V83" s="754"/>
      <c r="W83" s="754"/>
      <c r="X83" s="755" t="s">
        <v>40</v>
      </c>
      <c r="Y83" s="755"/>
      <c r="Z83" s="755"/>
      <c r="AA83" s="756" t="s">
        <v>40</v>
      </c>
      <c r="AB83" s="756"/>
      <c r="AC83" s="756"/>
      <c r="AD83" s="1136" t="s">
        <v>40</v>
      </c>
      <c r="AE83" s="1136"/>
      <c r="AF83" s="1136"/>
      <c r="AG83" s="750" t="s">
        <v>40</v>
      </c>
      <c r="AH83" s="750"/>
      <c r="AI83" s="750"/>
    </row>
    <row r="84" spans="1:35" ht="12.75">
      <c r="A84" s="707"/>
      <c r="B84" s="1126">
        <f t="shared" si="43"/>
        <v>0</v>
      </c>
      <c r="C84" s="707"/>
      <c r="D84" s="707"/>
      <c r="E84" s="715"/>
      <c r="F84" s="715"/>
      <c r="G84" s="694"/>
      <c r="H84" s="1126" t="str">
        <f>IFERROR(VLOOKUP(U84,Cennik!$A$4:$B93, 2, FALSE()) * V84 + VLOOKUP(W84,Cennik!$A$4:$B93,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4" s="1126" t="e">
        <f>H84 + VLOOKUP("Stamina",Cennik!$A$4:$B93,2,FALSE()) * G84</f>
        <v>#VALUE!</v>
      </c>
      <c r="J84" s="1126" t="str">
        <f t="shared" si="32"/>
        <v>Brak Wartości</v>
      </c>
      <c r="K84" s="695"/>
      <c r="L84" s="695"/>
      <c r="M84" s="1127"/>
      <c r="N84" s="954" t="str">
        <f t="shared" ref="N84:O84" si="62">IFERROR((L84*$K84)/$G84, "Brak wartości")</f>
        <v>Brak wartości</v>
      </c>
      <c r="O84" s="955" t="str">
        <f t="shared" si="62"/>
        <v>Brak wartości</v>
      </c>
      <c r="P84" s="716" t="str">
        <f t="shared" ref="P84:Q84" si="63">IFERROR((L84*$K84)/$I84, "Brak wartości")</f>
        <v>Brak wartości</v>
      </c>
      <c r="Q84" s="955" t="str">
        <f t="shared" si="63"/>
        <v>Brak wartości</v>
      </c>
      <c r="R84" s="754" t="s">
        <v>40</v>
      </c>
      <c r="S84" s="754"/>
      <c r="T84" s="754"/>
      <c r="U84" s="754" t="s">
        <v>40</v>
      </c>
      <c r="V84" s="754"/>
      <c r="W84" s="754"/>
      <c r="X84" s="755" t="s">
        <v>40</v>
      </c>
      <c r="Y84" s="755"/>
      <c r="Z84" s="755"/>
      <c r="AA84" s="756" t="s">
        <v>40</v>
      </c>
      <c r="AB84" s="756"/>
      <c r="AC84" s="756"/>
      <c r="AD84" s="1136" t="s">
        <v>40</v>
      </c>
      <c r="AE84" s="1136"/>
      <c r="AF84" s="1136"/>
      <c r="AG84" s="750" t="s">
        <v>40</v>
      </c>
      <c r="AH84" s="750"/>
      <c r="AI84" s="750"/>
    </row>
    <row r="85" spans="1:35" ht="12.75">
      <c r="A85" s="707"/>
      <c r="B85" s="1126">
        <f t="shared" si="43"/>
        <v>0</v>
      </c>
      <c r="C85" s="707"/>
      <c r="D85" s="707"/>
      <c r="E85" s="715"/>
      <c r="F85" s="715"/>
      <c r="G85" s="694"/>
      <c r="H85" s="1126" t="str">
        <f>IFERROR(VLOOKUP(U85,Cennik!$A$4:$B93, 2, FALSE()) * V85 + VLOOKUP(W85,Cennik!$A$4:$B93,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5" s="1126" t="e">
        <f>H85 + VLOOKUP("Stamina",Cennik!$A$4:$B93,2,FALSE()) * G85</f>
        <v>#VALUE!</v>
      </c>
      <c r="J85" s="1126" t="str">
        <f t="shared" si="32"/>
        <v>Brak Wartości</v>
      </c>
      <c r="K85" s="695"/>
      <c r="L85" s="695"/>
      <c r="M85" s="1127"/>
      <c r="N85" s="954" t="str">
        <f t="shared" ref="N85:O85" si="64">IFERROR((L85*$K85)/$G85, "Brak wartości")</f>
        <v>Brak wartości</v>
      </c>
      <c r="O85" s="955" t="str">
        <f t="shared" si="64"/>
        <v>Brak wartości</v>
      </c>
      <c r="P85" s="716" t="str">
        <f t="shared" ref="P85:Q85" si="65">IFERROR((L85*$K85)/$I85, "Brak wartości")</f>
        <v>Brak wartości</v>
      </c>
      <c r="Q85" s="955" t="str">
        <f t="shared" si="65"/>
        <v>Brak wartości</v>
      </c>
      <c r="R85" s="754" t="s">
        <v>40</v>
      </c>
      <c r="S85" s="754"/>
      <c r="T85" s="754"/>
      <c r="U85" s="754" t="s">
        <v>40</v>
      </c>
      <c r="V85" s="754"/>
      <c r="W85" s="754"/>
      <c r="X85" s="755" t="s">
        <v>40</v>
      </c>
      <c r="Y85" s="755"/>
      <c r="Z85" s="755"/>
      <c r="AA85" s="756" t="s">
        <v>40</v>
      </c>
      <c r="AB85" s="756"/>
      <c r="AC85" s="756"/>
      <c r="AD85" s="1136" t="s">
        <v>40</v>
      </c>
      <c r="AE85" s="1136"/>
      <c r="AF85" s="1136"/>
      <c r="AG85" s="750" t="s">
        <v>40</v>
      </c>
      <c r="AH85" s="750"/>
      <c r="AI85" s="750"/>
    </row>
    <row r="86" spans="1:35" ht="12.75">
      <c r="A86" s="707"/>
      <c r="B86" s="1126">
        <f t="shared" si="43"/>
        <v>0</v>
      </c>
      <c r="C86" s="707"/>
      <c r="D86" s="707"/>
      <c r="E86" s="715"/>
      <c r="F86" s="715"/>
      <c r="G86" s="694"/>
      <c r="H86" s="1126" t="str">
        <f>IFERROR(VLOOKUP(U86,Cennik!$A$4:$B93, 2, FALSE()) * V86 + VLOOKUP(W86,Cennik!$A$4:$B93,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6" s="1126" t="e">
        <f>H86 + VLOOKUP("Stamina",Cennik!$A$4:$B93,2,FALSE()) * G86</f>
        <v>#VALUE!</v>
      </c>
      <c r="J86" s="1126" t="str">
        <f t="shared" si="32"/>
        <v>Brak Wartości</v>
      </c>
      <c r="K86" s="695"/>
      <c r="L86" s="695"/>
      <c r="M86" s="1127"/>
      <c r="N86" s="954" t="str">
        <f t="shared" ref="N86:O86" si="66">IFERROR((L86*$K86)/$G86, "Brak wartości")</f>
        <v>Brak wartości</v>
      </c>
      <c r="O86" s="955" t="str">
        <f t="shared" si="66"/>
        <v>Brak wartości</v>
      </c>
      <c r="P86" s="716" t="str">
        <f t="shared" ref="P86:Q86" si="67">IFERROR((L86*$K86)/$I86, "Brak wartości")</f>
        <v>Brak wartości</v>
      </c>
      <c r="Q86" s="955" t="str">
        <f t="shared" si="67"/>
        <v>Brak wartości</v>
      </c>
      <c r="R86" s="754" t="s">
        <v>40</v>
      </c>
      <c r="S86" s="754"/>
      <c r="T86" s="754"/>
      <c r="U86" s="754" t="s">
        <v>40</v>
      </c>
      <c r="V86" s="754"/>
      <c r="W86" s="754"/>
      <c r="X86" s="755" t="s">
        <v>40</v>
      </c>
      <c r="Y86" s="755"/>
      <c r="Z86" s="755"/>
      <c r="AA86" s="756" t="s">
        <v>40</v>
      </c>
      <c r="AB86" s="756"/>
      <c r="AC86" s="756"/>
      <c r="AD86" s="1136" t="s">
        <v>40</v>
      </c>
      <c r="AE86" s="1136"/>
      <c r="AF86" s="1136"/>
      <c r="AG86" s="750" t="s">
        <v>40</v>
      </c>
      <c r="AH86" s="750"/>
      <c r="AI86" s="750"/>
    </row>
    <row r="87" spans="1:35" ht="12.75">
      <c r="A87" s="707"/>
      <c r="B87" s="1126">
        <f t="shared" si="43"/>
        <v>0</v>
      </c>
      <c r="C87" s="707"/>
      <c r="D87" s="707"/>
      <c r="E87" s="715"/>
      <c r="F87" s="715"/>
      <c r="G87" s="694"/>
      <c r="H87" s="1126" t="str">
        <f>IFERROR(VLOOKUP(U87,Cennik!$A$4:$B93, 2, FALSE()) * V87 + VLOOKUP(W87,Cennik!$A$4:$B93,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7" s="1126" t="e">
        <f>H87 + VLOOKUP("Stamina",Cennik!$A$4:$B93,2,FALSE()) * G87</f>
        <v>#VALUE!</v>
      </c>
      <c r="J87" s="1126" t="str">
        <f t="shared" si="32"/>
        <v>Brak Wartości</v>
      </c>
      <c r="K87" s="695"/>
      <c r="L87" s="695"/>
      <c r="M87" s="1127"/>
      <c r="N87" s="954" t="str">
        <f t="shared" ref="N87:O87" si="68">IFERROR((L87*$K87)/$G87, "Brak wartości")</f>
        <v>Brak wartości</v>
      </c>
      <c r="O87" s="955" t="str">
        <f t="shared" si="68"/>
        <v>Brak wartości</v>
      </c>
      <c r="P87" s="716" t="str">
        <f t="shared" ref="P87:Q87" si="69">IFERROR((L87*$K87)/$I87, "Brak wartości")</f>
        <v>Brak wartości</v>
      </c>
      <c r="Q87" s="955" t="str">
        <f t="shared" si="69"/>
        <v>Brak wartości</v>
      </c>
      <c r="R87" s="754" t="s">
        <v>40</v>
      </c>
      <c r="S87" s="754"/>
      <c r="T87" s="754"/>
      <c r="U87" s="754" t="s">
        <v>40</v>
      </c>
      <c r="V87" s="754"/>
      <c r="W87" s="754"/>
      <c r="X87" s="755" t="s">
        <v>40</v>
      </c>
      <c r="Y87" s="755"/>
      <c r="Z87" s="755"/>
      <c r="AA87" s="756" t="s">
        <v>40</v>
      </c>
      <c r="AB87" s="756"/>
      <c r="AC87" s="756"/>
      <c r="AD87" s="1136" t="s">
        <v>40</v>
      </c>
      <c r="AE87" s="1136"/>
      <c r="AF87" s="1136"/>
      <c r="AG87" s="750" t="s">
        <v>40</v>
      </c>
      <c r="AH87" s="750"/>
      <c r="AI87" s="750"/>
    </row>
    <row r="88" spans="1:35" ht="12.75">
      <c r="A88" s="707"/>
      <c r="B88" s="1126">
        <f t="shared" si="43"/>
        <v>0</v>
      </c>
      <c r="C88" s="707"/>
      <c r="D88" s="707"/>
      <c r="E88" s="715"/>
      <c r="F88" s="715"/>
      <c r="G88" s="694"/>
      <c r="H88" s="1126" t="str">
        <f>IFERROR(VLOOKUP(U88,Cennik!$A$4:$B93, 2, FALSE()) * V88 + VLOOKUP(W88,Cennik!$A$4:$B93,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8" s="1126" t="e">
        <f>H88 + VLOOKUP("Stamina",Cennik!$A$4:$B93,2,FALSE()) * G88</f>
        <v>#VALUE!</v>
      </c>
      <c r="J88" s="1126" t="str">
        <f t="shared" si="32"/>
        <v>Brak Wartości</v>
      </c>
      <c r="K88" s="695"/>
      <c r="L88" s="695"/>
      <c r="M88" s="1127"/>
      <c r="N88" s="954" t="str">
        <f t="shared" ref="N88:O88" si="70">IFERROR((L88*$K88)/$G88, "Brak wartości")</f>
        <v>Brak wartości</v>
      </c>
      <c r="O88" s="955" t="str">
        <f t="shared" si="70"/>
        <v>Brak wartości</v>
      </c>
      <c r="P88" s="716" t="str">
        <f t="shared" ref="P88:Q88" si="71">IFERROR((L88*$K88)/$I88, "Brak wartości")</f>
        <v>Brak wartości</v>
      </c>
      <c r="Q88" s="955" t="str">
        <f t="shared" si="71"/>
        <v>Brak wartości</v>
      </c>
      <c r="R88" s="754" t="s">
        <v>40</v>
      </c>
      <c r="S88" s="754"/>
      <c r="T88" s="754"/>
      <c r="U88" s="754" t="s">
        <v>40</v>
      </c>
      <c r="V88" s="754"/>
      <c r="W88" s="754"/>
      <c r="X88" s="755" t="s">
        <v>40</v>
      </c>
      <c r="Y88" s="755"/>
      <c r="Z88" s="755"/>
      <c r="AA88" s="756" t="s">
        <v>40</v>
      </c>
      <c r="AB88" s="756"/>
      <c r="AC88" s="756"/>
      <c r="AD88" s="1136" t="s">
        <v>40</v>
      </c>
      <c r="AE88" s="1136"/>
      <c r="AF88" s="1136"/>
      <c r="AG88" s="750" t="s">
        <v>40</v>
      </c>
      <c r="AH88" s="750"/>
      <c r="AI88" s="750"/>
    </row>
    <row r="89" spans="1:35" ht="12.75">
      <c r="A89" s="707"/>
      <c r="B89" s="1126">
        <f t="shared" si="43"/>
        <v>0</v>
      </c>
      <c r="C89" s="707"/>
      <c r="D89" s="707"/>
      <c r="E89" s="715"/>
      <c r="F89" s="715"/>
      <c r="G89" s="694"/>
      <c r="H89" s="1126" t="str">
        <f>IFERROR(VLOOKUP(U89,Cennik!$A$4:$B93, 2, FALSE()) * V89 + VLOOKUP(W89,Cennik!$A$4:$B93,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89" s="1126" t="e">
        <f>H89 + VLOOKUP("Stamina",Cennik!$A$4:$B93,2,FALSE()) * G89</f>
        <v>#VALUE!</v>
      </c>
      <c r="J89" s="1126" t="str">
        <f t="shared" si="32"/>
        <v>Brak Wartości</v>
      </c>
      <c r="K89" s="695"/>
      <c r="L89" s="695"/>
      <c r="M89" s="1127"/>
      <c r="N89" s="954" t="str">
        <f t="shared" ref="N89:O89" si="72">IFERROR((L89*$K89)/$G89, "Brak wartości")</f>
        <v>Brak wartości</v>
      </c>
      <c r="O89" s="955" t="str">
        <f t="shared" si="72"/>
        <v>Brak wartości</v>
      </c>
      <c r="P89" s="716" t="str">
        <f t="shared" ref="P89:Q89" si="73">IFERROR((L89*$K89)/$I89, "Brak wartości")</f>
        <v>Brak wartości</v>
      </c>
      <c r="Q89" s="955" t="str">
        <f t="shared" si="73"/>
        <v>Brak wartości</v>
      </c>
      <c r="R89" s="754" t="s">
        <v>40</v>
      </c>
      <c r="S89" s="754"/>
      <c r="T89" s="754"/>
      <c r="U89" s="754" t="s">
        <v>40</v>
      </c>
      <c r="V89" s="754"/>
      <c r="W89" s="754"/>
      <c r="X89" s="755" t="s">
        <v>40</v>
      </c>
      <c r="Y89" s="755"/>
      <c r="Z89" s="755"/>
      <c r="AA89" s="756" t="s">
        <v>40</v>
      </c>
      <c r="AB89" s="756"/>
      <c r="AC89" s="756"/>
      <c r="AD89" s="1136" t="s">
        <v>40</v>
      </c>
      <c r="AE89" s="1136"/>
      <c r="AF89" s="1136"/>
      <c r="AG89" s="750" t="s">
        <v>40</v>
      </c>
      <c r="AH89" s="750"/>
      <c r="AI89" s="750"/>
    </row>
    <row r="90" spans="1:35" ht="12.75">
      <c r="A90" s="707"/>
      <c r="B90" s="1126">
        <f t="shared" si="43"/>
        <v>0</v>
      </c>
      <c r="C90" s="707"/>
      <c r="D90" s="707"/>
      <c r="E90" s="715"/>
      <c r="F90" s="715"/>
      <c r="G90" s="694"/>
      <c r="H90" s="1126" t="str">
        <f>IFERROR(VLOOKUP(U90,Cennik!$A$4:$B93, 2, FALSE()) * V90 + VLOOKUP(W90,Cennik!$A$4:$B93,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90" s="1126" t="e">
        <f>H90 + VLOOKUP("Stamina",Cennik!$A$4:$B93,2,FALSE()) * G90</f>
        <v>#VALUE!</v>
      </c>
      <c r="J90" s="1126" t="str">
        <f t="shared" si="32"/>
        <v>Brak Wartości</v>
      </c>
      <c r="K90" s="695"/>
      <c r="L90" s="695"/>
      <c r="M90" s="1127"/>
      <c r="N90" s="954" t="str">
        <f t="shared" ref="N90:O90" si="74">IFERROR((L90*$K90)/$G90, "Brak wartości")</f>
        <v>Brak wartości</v>
      </c>
      <c r="O90" s="955" t="str">
        <f t="shared" si="74"/>
        <v>Brak wartości</v>
      </c>
      <c r="P90" s="716" t="str">
        <f t="shared" ref="P90:Q90" si="75">IFERROR((L90*$K90)/$I90, "Brak wartości")</f>
        <v>Brak wartości</v>
      </c>
      <c r="Q90" s="955" t="str">
        <f t="shared" si="75"/>
        <v>Brak wartości</v>
      </c>
      <c r="R90" s="754" t="s">
        <v>40</v>
      </c>
      <c r="S90" s="754"/>
      <c r="T90" s="754"/>
      <c r="U90" s="754" t="s">
        <v>40</v>
      </c>
      <c r="V90" s="754"/>
      <c r="W90" s="754"/>
      <c r="X90" s="755" t="s">
        <v>40</v>
      </c>
      <c r="Y90" s="755"/>
      <c r="Z90" s="755"/>
      <c r="AA90" s="756" t="s">
        <v>40</v>
      </c>
      <c r="AB90" s="756"/>
      <c r="AC90" s="756"/>
      <c r="AD90" s="1136" t="s">
        <v>40</v>
      </c>
      <c r="AE90" s="1136"/>
      <c r="AF90" s="1136"/>
      <c r="AG90" s="750" t="s">
        <v>40</v>
      </c>
      <c r="AH90" s="750"/>
      <c r="AI90" s="750"/>
    </row>
    <row r="91" spans="1:35" ht="12.75">
      <c r="A91" s="707"/>
      <c r="B91" s="1126">
        <f t="shared" si="43"/>
        <v>0</v>
      </c>
      <c r="C91" s="707"/>
      <c r="D91" s="707"/>
      <c r="E91" s="715"/>
      <c r="F91" s="715"/>
      <c r="G91" s="694"/>
      <c r="H91" s="1126" t="str">
        <f>IFERROR(VLOOKUP(U91,Cennik!$A$4:$B93, 2, FALSE()) * V91 + VLOOKUP(W91,Cennik!$A$4:$B93,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91" s="1126" t="e">
        <f>H91 + VLOOKUP("Stamina",Cennik!$A$4:$B93,2,FALSE()) * G91</f>
        <v>#VALUE!</v>
      </c>
      <c r="J91" s="1126" t="str">
        <f t="shared" si="32"/>
        <v>Brak Wartości</v>
      </c>
      <c r="K91" s="695"/>
      <c r="L91" s="695"/>
      <c r="M91" s="1127"/>
      <c r="N91" s="954" t="str">
        <f t="shared" ref="N91:O91" si="76">IFERROR((L91*$K91)/$G91, "Brak wartości")</f>
        <v>Brak wartości</v>
      </c>
      <c r="O91" s="955" t="str">
        <f t="shared" si="76"/>
        <v>Brak wartości</v>
      </c>
      <c r="P91" s="716" t="str">
        <f t="shared" ref="P91:Q91" si="77">IFERROR((L91*$K91)/$I91, "Brak wartości")</f>
        <v>Brak wartości</v>
      </c>
      <c r="Q91" s="955" t="str">
        <f t="shared" si="77"/>
        <v>Brak wartości</v>
      </c>
      <c r="R91" s="754" t="s">
        <v>40</v>
      </c>
      <c r="S91" s="754"/>
      <c r="T91" s="754"/>
      <c r="U91" s="754" t="s">
        <v>40</v>
      </c>
      <c r="V91" s="754"/>
      <c r="W91" s="754"/>
      <c r="X91" s="755" t="s">
        <v>40</v>
      </c>
      <c r="Y91" s="755"/>
      <c r="Z91" s="755"/>
      <c r="AA91" s="756" t="s">
        <v>40</v>
      </c>
      <c r="AB91" s="756"/>
      <c r="AC91" s="756"/>
      <c r="AD91" s="1136" t="s">
        <v>40</v>
      </c>
      <c r="AE91" s="1136"/>
      <c r="AF91" s="1136"/>
      <c r="AG91" s="750" t="s">
        <v>40</v>
      </c>
      <c r="AH91" s="750"/>
      <c r="AI91" s="750"/>
    </row>
    <row r="92" spans="1:35" ht="12.75">
      <c r="A92" s="707"/>
      <c r="B92" s="1126">
        <f t="shared" si="43"/>
        <v>0</v>
      </c>
      <c r="C92" s="707"/>
      <c r="D92" s="707"/>
      <c r="E92" s="715"/>
      <c r="F92" s="715"/>
      <c r="G92" s="694"/>
      <c r="H92" s="1126" t="str">
        <f>IFERROR(VLOOKUP(U92,Cennik!$A$4:$B93, 2, FALSE()) * V92 + VLOOKUP(W92,Cennik!$A$4:$B93,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92" s="1126" t="e">
        <f>H92 + VLOOKUP("Stamina",Cennik!$A$4:$B93,2,FALSE()) * G92</f>
        <v>#VALUE!</v>
      </c>
      <c r="J92" s="1126" t="str">
        <f t="shared" si="32"/>
        <v>Brak Wartości</v>
      </c>
      <c r="K92" s="695"/>
      <c r="L92" s="695"/>
      <c r="M92" s="1127"/>
      <c r="N92" s="954" t="str">
        <f t="shared" ref="N92:O92" si="78">IFERROR((L92*$K92)/$G92, "Brak wartości")</f>
        <v>Brak wartości</v>
      </c>
      <c r="O92" s="955" t="str">
        <f t="shared" si="78"/>
        <v>Brak wartości</v>
      </c>
      <c r="P92" s="716" t="str">
        <f t="shared" ref="P92:Q92" si="79">IFERROR((L92*$K92)/$I92, "Brak wartości")</f>
        <v>Brak wartości</v>
      </c>
      <c r="Q92" s="955" t="str">
        <f t="shared" si="79"/>
        <v>Brak wartości</v>
      </c>
      <c r="R92" s="754" t="s">
        <v>40</v>
      </c>
      <c r="S92" s="754"/>
      <c r="T92" s="754"/>
      <c r="U92" s="754" t="s">
        <v>40</v>
      </c>
      <c r="V92" s="754"/>
      <c r="W92" s="754"/>
      <c r="X92" s="755" t="s">
        <v>40</v>
      </c>
      <c r="Y92" s="755"/>
      <c r="Z92" s="755"/>
      <c r="AA92" s="756" t="s">
        <v>40</v>
      </c>
      <c r="AB92" s="756"/>
      <c r="AC92" s="756"/>
      <c r="AD92" s="1136" t="s">
        <v>40</v>
      </c>
      <c r="AE92" s="1136"/>
      <c r="AF92" s="1136"/>
      <c r="AG92" s="750" t="s">
        <v>40</v>
      </c>
      <c r="AH92" s="750"/>
      <c r="AI92" s="750"/>
    </row>
    <row r="93" spans="1:35" ht="12.75">
      <c r="A93" s="707"/>
      <c r="B93" s="1126">
        <f t="shared" si="43"/>
        <v>0</v>
      </c>
      <c r="C93" s="707"/>
      <c r="D93" s="707"/>
      <c r="E93" s="715"/>
      <c r="F93" s="715"/>
      <c r="G93" s="694"/>
      <c r="H93" s="1126" t="str">
        <f>IFERROR(VLOOKUP(U93,Cennik!$A$4:$B93, 2, FALSE()) * V93 + VLOOKUP(W93,Cennik!$A$4:$B93,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 + VLOOKUP(#REF!,Cennik!$A$4:$B93, 2, FALSE()) *#REF!,"Brak wartości")</f>
        <v>Brak wartości</v>
      </c>
      <c r="I93" s="1126" t="e">
        <f>H93 + VLOOKUP("Stamina",Cennik!$A$4:$B93,2,FALSE()) * G93</f>
        <v>#VALUE!</v>
      </c>
      <c r="J93" s="1126" t="str">
        <f t="shared" si="32"/>
        <v>Brak Wartości</v>
      </c>
      <c r="K93" s="695"/>
      <c r="L93" s="695"/>
      <c r="M93" s="1127"/>
      <c r="N93" s="954" t="str">
        <f t="shared" ref="N93:O93" si="80">IFERROR((L93*$K93)/$G93, "Brak wartości")</f>
        <v>Brak wartości</v>
      </c>
      <c r="O93" s="955" t="str">
        <f t="shared" si="80"/>
        <v>Brak wartości</v>
      </c>
      <c r="P93" s="716" t="str">
        <f t="shared" ref="P93:Q93" si="81">IFERROR((L93*$K93)/$I93, "Brak wartości")</f>
        <v>Brak wartości</v>
      </c>
      <c r="Q93" s="955" t="str">
        <f t="shared" si="81"/>
        <v>Brak wartości</v>
      </c>
      <c r="R93" s="754" t="s">
        <v>40</v>
      </c>
      <c r="S93" s="754"/>
      <c r="T93" s="754"/>
      <c r="U93" s="754" t="s">
        <v>40</v>
      </c>
      <c r="V93" s="754"/>
      <c r="W93" s="754"/>
      <c r="X93" s="755" t="s">
        <v>40</v>
      </c>
      <c r="Y93" s="755"/>
      <c r="Z93" s="755"/>
      <c r="AA93" s="756" t="s">
        <v>40</v>
      </c>
      <c r="AB93" s="756"/>
      <c r="AC93" s="756"/>
      <c r="AD93" s="1136" t="s">
        <v>40</v>
      </c>
      <c r="AE93" s="1136"/>
      <c r="AF93" s="1136"/>
      <c r="AG93" s="750" t="s">
        <v>40</v>
      </c>
      <c r="AH93" s="750"/>
      <c r="AI93" s="750"/>
    </row>
  </sheetData>
  <mergeCells count="91">
    <mergeCell ref="A71:A74"/>
    <mergeCell ref="C71:C74"/>
    <mergeCell ref="D71:D74"/>
    <mergeCell ref="E71:E74"/>
    <mergeCell ref="A51:A54"/>
    <mergeCell ref="A55:A58"/>
    <mergeCell ref="A59:A62"/>
    <mergeCell ref="A63:A66"/>
    <mergeCell ref="A67:A70"/>
    <mergeCell ref="C63:C66"/>
    <mergeCell ref="D63:D66"/>
    <mergeCell ref="E63:E66"/>
    <mergeCell ref="C67:C70"/>
    <mergeCell ref="D67:D70"/>
    <mergeCell ref="E67:E70"/>
    <mergeCell ref="C55:C58"/>
    <mergeCell ref="E15:E18"/>
    <mergeCell ref="C1:C2"/>
    <mergeCell ref="C3:C6"/>
    <mergeCell ref="A7:A10"/>
    <mergeCell ref="C7:C10"/>
    <mergeCell ref="A11:A14"/>
    <mergeCell ref="C11:C14"/>
    <mergeCell ref="C15:C18"/>
    <mergeCell ref="E3:E6"/>
    <mergeCell ref="D7:D10"/>
    <mergeCell ref="E7:E10"/>
    <mergeCell ref="D11:D14"/>
    <mergeCell ref="E11:E14"/>
    <mergeCell ref="A3:A6"/>
    <mergeCell ref="A15:A18"/>
    <mergeCell ref="D15:D18"/>
    <mergeCell ref="D55:D58"/>
    <mergeCell ref="E55:E58"/>
    <mergeCell ref="D59:D62"/>
    <mergeCell ref="E59:E62"/>
    <mergeCell ref="C59:C62"/>
    <mergeCell ref="E47:E50"/>
    <mergeCell ref="C51:C54"/>
    <mergeCell ref="D51:D54"/>
    <mergeCell ref="E51:E54"/>
    <mergeCell ref="C39:C42"/>
    <mergeCell ref="C43:C46"/>
    <mergeCell ref="D39:D42"/>
    <mergeCell ref="E39:E42"/>
    <mergeCell ref="D43:D46"/>
    <mergeCell ref="E43:E46"/>
    <mergeCell ref="A39:A42"/>
    <mergeCell ref="A43:A46"/>
    <mergeCell ref="A47:A50"/>
    <mergeCell ref="C47:C50"/>
    <mergeCell ref="D47:D50"/>
    <mergeCell ref="E19:E22"/>
    <mergeCell ref="E23:E26"/>
    <mergeCell ref="A31:A34"/>
    <mergeCell ref="A35:A38"/>
    <mergeCell ref="C35:C38"/>
    <mergeCell ref="D35:D38"/>
    <mergeCell ref="E35:E38"/>
    <mergeCell ref="A27:A30"/>
    <mergeCell ref="C27:C30"/>
    <mergeCell ref="D27:D30"/>
    <mergeCell ref="E27:E30"/>
    <mergeCell ref="C31:C34"/>
    <mergeCell ref="D31:D34"/>
    <mergeCell ref="E31:E34"/>
    <mergeCell ref="A19:A22"/>
    <mergeCell ref="A23:A26"/>
    <mergeCell ref="D19:D22"/>
    <mergeCell ref="D23:D26"/>
    <mergeCell ref="C19:C22"/>
    <mergeCell ref="C23:C26"/>
    <mergeCell ref="D3:D6"/>
    <mergeCell ref="P1:Q1"/>
    <mergeCell ref="R1:T1"/>
    <mergeCell ref="A1:A2"/>
    <mergeCell ref="B1:B2"/>
    <mergeCell ref="D1:D2"/>
    <mergeCell ref="E1:E2"/>
    <mergeCell ref="F1:F2"/>
    <mergeCell ref="G1:G2"/>
    <mergeCell ref="H1:H2"/>
    <mergeCell ref="I1:I2"/>
    <mergeCell ref="J1:J2"/>
    <mergeCell ref="K1:M1"/>
    <mergeCell ref="N1:O1"/>
    <mergeCell ref="U1:W1"/>
    <mergeCell ref="X1:Z1"/>
    <mergeCell ref="AA1:AC1"/>
    <mergeCell ref="AD1:AF1"/>
    <mergeCell ref="AG1:AI1"/>
  </mergeCells>
  <conditionalFormatting sqref="N3:N93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O3:O93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P3:P93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Q3:Q93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C00-000000000000}">
          <x14:formula1>
            <xm:f>Cennik!$A$4:$A93</xm:f>
          </x14:formula1>
          <xm:sqref>R3:R93 AG3:AG93 AD3:AD93 AA3:AA93 X3:X93 U3:U93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9C169"/>
    <outlinePr summaryBelow="0" summaryRight="0"/>
  </sheetPr>
  <dimension ref="A1:BB31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/>
  <cols>
    <col min="1" max="1" width="22.7109375" customWidth="1"/>
    <col min="2" max="2" width="24.85546875" customWidth="1"/>
    <col min="3" max="3" width="5" customWidth="1"/>
    <col min="4" max="4" width="7.42578125" customWidth="1"/>
    <col min="5" max="5" width="9" customWidth="1"/>
    <col min="6" max="6" width="163.28515625" customWidth="1"/>
    <col min="7" max="7" width="27" customWidth="1"/>
    <col min="8" max="8" width="15.42578125" customWidth="1"/>
    <col min="9" max="9" width="7" customWidth="1"/>
    <col min="10" max="11" width="7.42578125" customWidth="1"/>
    <col min="12" max="12" width="7.85546875" customWidth="1"/>
    <col min="13" max="13" width="25.5703125" customWidth="1"/>
    <col min="14" max="14" width="37.7109375" customWidth="1"/>
    <col min="15" max="15" width="5.5703125" customWidth="1"/>
    <col min="16" max="16" width="25.5703125" customWidth="1"/>
    <col min="17" max="17" width="5.5703125" customWidth="1"/>
    <col min="18" max="18" width="25.5703125" customWidth="1"/>
    <col min="19" max="19" width="5.5703125" customWidth="1"/>
    <col min="20" max="20" width="25.5703125" customWidth="1"/>
    <col min="21" max="21" width="5.5703125" customWidth="1"/>
    <col min="22" max="22" width="25.5703125" customWidth="1"/>
    <col min="23" max="23" width="5.5703125" customWidth="1"/>
    <col min="24" max="24" width="25.5703125" customWidth="1"/>
    <col min="25" max="25" width="5.5703125" customWidth="1"/>
    <col min="26" max="26" width="25.5703125" customWidth="1"/>
    <col min="27" max="27" width="5.5703125" customWidth="1"/>
    <col min="28" max="28" width="25.5703125" customWidth="1"/>
    <col min="29" max="29" width="5.5703125" customWidth="1"/>
    <col min="30" max="30" width="25.5703125" customWidth="1"/>
    <col min="31" max="31" width="5.5703125" customWidth="1"/>
    <col min="32" max="32" width="25.5703125" customWidth="1"/>
    <col min="33" max="33" width="5.5703125" customWidth="1"/>
    <col min="34" max="34" width="25.5703125" customWidth="1"/>
    <col min="35" max="35" width="5.5703125" customWidth="1"/>
    <col min="36" max="36" width="25.5703125" customWidth="1"/>
    <col min="37" max="54" width="5.5703125" customWidth="1"/>
  </cols>
  <sheetData>
    <row r="1" spans="1:54" ht="12.75">
      <c r="A1" s="1414" t="s">
        <v>12632</v>
      </c>
      <c r="B1" s="1414" t="s">
        <v>0</v>
      </c>
      <c r="C1" s="1418" t="s">
        <v>12519</v>
      </c>
      <c r="D1" s="1433" t="s">
        <v>13519</v>
      </c>
      <c r="E1" s="1433" t="s">
        <v>13537</v>
      </c>
      <c r="F1" s="1410" t="s">
        <v>1</v>
      </c>
      <c r="G1" s="1410" t="s">
        <v>12637</v>
      </c>
      <c r="H1" s="1410" t="s">
        <v>8173</v>
      </c>
      <c r="I1" s="1410" t="s">
        <v>12538</v>
      </c>
      <c r="J1" s="1410" t="s">
        <v>13517</v>
      </c>
      <c r="K1" s="1410" t="s">
        <v>13518</v>
      </c>
      <c r="L1" s="1438" t="s">
        <v>12</v>
      </c>
      <c r="M1" s="1438" t="s">
        <v>12634</v>
      </c>
      <c r="N1" s="1426" t="s">
        <v>12521</v>
      </c>
      <c r="O1" s="1357"/>
      <c r="P1" s="1427" t="s">
        <v>12522</v>
      </c>
      <c r="Q1" s="1357"/>
      <c r="R1" s="1423" t="s">
        <v>12523</v>
      </c>
      <c r="S1" s="1357"/>
      <c r="T1" s="1422" t="s">
        <v>12524</v>
      </c>
      <c r="U1" s="1357"/>
      <c r="V1" s="1421" t="s">
        <v>12525</v>
      </c>
      <c r="W1" s="1357"/>
      <c r="X1" s="1429" t="s">
        <v>12526</v>
      </c>
      <c r="Y1" s="1357"/>
      <c r="Z1" s="1430" t="s">
        <v>12527</v>
      </c>
      <c r="AA1" s="1357"/>
      <c r="AB1" s="1431" t="s">
        <v>12528</v>
      </c>
      <c r="AC1" s="1357"/>
      <c r="AD1" s="1432" t="s">
        <v>12529</v>
      </c>
      <c r="AE1" s="1357"/>
      <c r="AF1" s="1428" t="s">
        <v>12530</v>
      </c>
      <c r="AG1" s="1357"/>
      <c r="AH1" s="1426" t="s">
        <v>12531</v>
      </c>
      <c r="AI1" s="1357"/>
      <c r="AJ1" s="1427" t="s">
        <v>12532</v>
      </c>
      <c r="AK1" s="1357"/>
      <c r="AL1" s="755"/>
      <c r="AM1" s="755"/>
      <c r="AN1" s="755"/>
      <c r="AO1" s="755"/>
      <c r="AP1" s="755"/>
      <c r="AQ1" s="755"/>
      <c r="AR1" s="755"/>
      <c r="AS1" s="755"/>
      <c r="AT1" s="755"/>
      <c r="AU1" s="755"/>
      <c r="AV1" s="755"/>
      <c r="AW1" s="755"/>
      <c r="AX1" s="755"/>
      <c r="AY1" s="755"/>
      <c r="AZ1" s="755"/>
      <c r="BA1" s="755"/>
      <c r="BB1" s="755"/>
    </row>
    <row r="2" spans="1:54" ht="24" customHeight="1">
      <c r="A2" s="1377"/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7"/>
      <c r="M2" s="1377"/>
      <c r="N2" s="184" t="s">
        <v>0</v>
      </c>
      <c r="O2" s="184" t="s">
        <v>12538</v>
      </c>
      <c r="P2" s="677" t="s">
        <v>0</v>
      </c>
      <c r="Q2" s="677" t="s">
        <v>12538</v>
      </c>
      <c r="R2" s="675" t="s">
        <v>0</v>
      </c>
      <c r="S2" s="675" t="s">
        <v>12538</v>
      </c>
      <c r="T2" s="674" t="s">
        <v>0</v>
      </c>
      <c r="U2" s="674" t="s">
        <v>12538</v>
      </c>
      <c r="V2" s="672" t="s">
        <v>0</v>
      </c>
      <c r="W2" s="672" t="s">
        <v>12538</v>
      </c>
      <c r="X2" s="678" t="s">
        <v>0</v>
      </c>
      <c r="Y2" s="678" t="s">
        <v>12538</v>
      </c>
      <c r="Z2" s="679" t="s">
        <v>0</v>
      </c>
      <c r="AA2" s="679" t="s">
        <v>12538</v>
      </c>
      <c r="AB2" s="680" t="s">
        <v>0</v>
      </c>
      <c r="AC2" s="680" t="s">
        <v>12538</v>
      </c>
      <c r="AD2" s="681" t="s">
        <v>0</v>
      </c>
      <c r="AE2" s="681" t="s">
        <v>12538</v>
      </c>
      <c r="AF2" s="18" t="s">
        <v>0</v>
      </c>
      <c r="AG2" s="18" t="s">
        <v>12538</v>
      </c>
      <c r="AH2" s="184" t="s">
        <v>0</v>
      </c>
      <c r="AI2" s="184" t="s">
        <v>12538</v>
      </c>
      <c r="AJ2" s="677" t="s">
        <v>0</v>
      </c>
      <c r="AK2" s="677" t="s">
        <v>12538</v>
      </c>
      <c r="AL2" s="755"/>
      <c r="AM2" s="755"/>
      <c r="AN2" s="755"/>
      <c r="AO2" s="755"/>
      <c r="AP2" s="755"/>
      <c r="AQ2" s="755"/>
      <c r="AR2" s="755"/>
      <c r="AS2" s="755"/>
      <c r="AT2" s="755"/>
      <c r="AU2" s="755"/>
      <c r="AV2" s="755"/>
      <c r="AW2" s="755"/>
      <c r="AX2" s="755"/>
      <c r="AY2" s="755"/>
      <c r="AZ2" s="755"/>
      <c r="BA2" s="755"/>
      <c r="BB2" s="755"/>
    </row>
    <row r="3" spans="1:54" ht="12.75">
      <c r="A3" s="681"/>
      <c r="B3" s="681"/>
      <c r="C3" s="1170"/>
      <c r="D3" s="34"/>
      <c r="E3" s="34"/>
      <c r="F3" s="5"/>
      <c r="G3" s="5"/>
      <c r="H3" s="5"/>
      <c r="I3" s="5"/>
      <c r="J3" s="5"/>
      <c r="K3" s="5"/>
      <c r="L3" s="18"/>
      <c r="M3" s="5"/>
      <c r="N3" s="161"/>
      <c r="O3" s="161"/>
      <c r="P3" s="162"/>
      <c r="Q3" s="162"/>
      <c r="R3" s="163"/>
      <c r="S3" s="163"/>
      <c r="T3" s="164"/>
      <c r="U3" s="164"/>
      <c r="V3" s="164"/>
      <c r="W3" s="165"/>
      <c r="X3" s="166"/>
      <c r="Y3" s="166"/>
      <c r="Z3" s="167"/>
      <c r="AA3" s="167"/>
      <c r="AB3" s="168"/>
      <c r="AC3" s="168"/>
      <c r="AD3" s="169"/>
      <c r="AE3" s="169"/>
      <c r="AF3" s="5"/>
      <c r="AG3" s="5"/>
      <c r="AH3" s="161"/>
      <c r="AI3" s="161"/>
      <c r="AJ3" s="162"/>
      <c r="AK3" s="162"/>
      <c r="AL3" s="807"/>
      <c r="AM3" s="807"/>
      <c r="AN3" s="807"/>
      <c r="AO3" s="807"/>
      <c r="AP3" s="807"/>
      <c r="AQ3" s="807"/>
      <c r="AR3" s="807"/>
      <c r="AS3" s="807"/>
      <c r="AT3" s="807"/>
      <c r="AU3" s="807"/>
      <c r="AV3" s="807"/>
      <c r="AW3" s="807"/>
      <c r="AX3" s="807"/>
      <c r="AY3" s="807"/>
      <c r="AZ3" s="807"/>
      <c r="BA3" s="807"/>
      <c r="BB3" s="807"/>
    </row>
    <row r="4" spans="1:54" ht="12.75">
      <c r="A4" s="19"/>
      <c r="B4" s="19"/>
      <c r="C4" s="1171"/>
      <c r="D4" s="291"/>
      <c r="E4" s="291"/>
      <c r="F4" s="49"/>
      <c r="G4" s="49"/>
      <c r="H4" s="49"/>
      <c r="I4" s="49"/>
      <c r="J4" s="49"/>
      <c r="K4" s="49"/>
      <c r="L4" s="1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1084"/>
      <c r="AM4" s="1084"/>
      <c r="AN4" s="1084"/>
      <c r="AO4" s="1084"/>
      <c r="AP4" s="1084"/>
      <c r="AQ4" s="1084"/>
      <c r="AR4" s="1084"/>
      <c r="AS4" s="1084"/>
      <c r="AT4" s="1084"/>
      <c r="AU4" s="1084"/>
      <c r="AV4" s="1084"/>
      <c r="AW4" s="1084"/>
      <c r="AX4" s="1084"/>
      <c r="AY4" s="1084"/>
      <c r="AZ4" s="1084"/>
      <c r="BA4" s="1084"/>
      <c r="BB4" s="1084"/>
    </row>
    <row r="5" spans="1:54" ht="12.75">
      <c r="A5" s="681"/>
      <c r="B5" s="681"/>
      <c r="C5" s="1170"/>
      <c r="D5" s="34"/>
      <c r="E5" s="34"/>
      <c r="F5" s="5"/>
      <c r="G5" s="5"/>
      <c r="H5" s="5"/>
      <c r="I5" s="5"/>
      <c r="J5" s="5"/>
      <c r="K5" s="5"/>
      <c r="L5" s="18"/>
      <c r="M5" s="5"/>
      <c r="N5" s="161"/>
      <c r="O5" s="161"/>
      <c r="P5" s="162"/>
      <c r="Q5" s="162"/>
      <c r="R5" s="163"/>
      <c r="S5" s="163"/>
      <c r="T5" s="164"/>
      <c r="U5" s="164"/>
      <c r="V5" s="164"/>
      <c r="W5" s="165"/>
      <c r="X5" s="166"/>
      <c r="Y5" s="166"/>
      <c r="Z5" s="167"/>
      <c r="AA5" s="167"/>
      <c r="AB5" s="168"/>
      <c r="AC5" s="168"/>
      <c r="AD5" s="169"/>
      <c r="AE5" s="169"/>
      <c r="AF5" s="5"/>
      <c r="AG5" s="5"/>
      <c r="AH5" s="161"/>
      <c r="AI5" s="161"/>
      <c r="AJ5" s="162"/>
      <c r="AK5" s="162"/>
      <c r="AL5" s="807"/>
      <c r="AM5" s="807"/>
      <c r="AN5" s="807"/>
      <c r="AO5" s="807"/>
      <c r="AP5" s="807"/>
      <c r="AQ5" s="807"/>
      <c r="AR5" s="807"/>
      <c r="AS5" s="807"/>
      <c r="AT5" s="807"/>
      <c r="AU5" s="807"/>
      <c r="AV5" s="807"/>
      <c r="AW5" s="807"/>
      <c r="AX5" s="807"/>
      <c r="AY5" s="807"/>
      <c r="AZ5" s="807"/>
      <c r="BA5" s="807"/>
      <c r="BB5" s="807"/>
    </row>
    <row r="6" spans="1:54" ht="12.75">
      <c r="A6" s="831" t="s">
        <v>13886</v>
      </c>
      <c r="B6" s="745" t="s">
        <v>504</v>
      </c>
      <c r="C6" s="680">
        <v>0</v>
      </c>
      <c r="D6" s="54">
        <f t="shared" ref="D6:D9" si="0">E6/I6</f>
        <v>1.27</v>
      </c>
      <c r="E6" s="54">
        <f>IFERROR(VLOOKUP(N6,Cennik!$A$4:$B319, 2, FALSE()) * O6 + VLOOKUP(P6,Cennik!$A$4:$B319, 2, FALSE()) * Q6 + VLOOKUP(R6,Cennik!$A$4:$B319, 2, FALSE()) * S6 + VLOOKUP(T6,Cennik!$A$4:$B319, 2, FALSE()) * U6 + VLOOKUP(V6,Cennik!$A$4:$B319, 2, FALSE()) * W6 + VLOOKUP(X6,Cennik!$A$4:$B319, 2, FALSE()) * Y6 + VLOOKUP(Z6,Cennik!$A$4:$B319, 2, FALSE()) * AA6 + VLOOKUP(AB6,Cennik!$A$4:$B319, 2, FALSE()) * AC6 + VLOOKUP(AD6,Cennik!$A$4:$B319, 2, FALSE()) * AE6 + VLOOKUP(AF6,Cennik!$A$4:$B319, 2, FALSE()) * AG6 + VLOOKUP(AH6,Cennik!$A$4:$B319, 2, FALSE()) * AI6 + VLOOKUP(AJ6,Cennik!$A$4:$B319, 2, FALSE()) * AK6 + VLOOKUP("Stamina",Cennik!$A$4:$B319,2,FALSE()) * K6,"Brak wartości")</f>
        <v>12.7</v>
      </c>
      <c r="F6" s="18" t="s">
        <v>13887</v>
      </c>
      <c r="G6" s="18" t="s">
        <v>4515</v>
      </c>
      <c r="H6" s="18"/>
      <c r="I6" s="18">
        <v>10</v>
      </c>
      <c r="J6" s="18">
        <v>5</v>
      </c>
      <c r="K6" s="18">
        <v>10</v>
      </c>
      <c r="L6" s="18">
        <v>0.3</v>
      </c>
      <c r="M6" s="82" t="s">
        <v>12787</v>
      </c>
      <c r="N6" s="184" t="s">
        <v>557</v>
      </c>
      <c r="O6" s="184">
        <v>2</v>
      </c>
      <c r="P6" s="677" t="s">
        <v>1043</v>
      </c>
      <c r="Q6" s="677">
        <v>1</v>
      </c>
      <c r="R6" s="675" t="s">
        <v>40</v>
      </c>
      <c r="S6" s="675"/>
      <c r="T6" s="674" t="s">
        <v>40</v>
      </c>
      <c r="U6" s="674"/>
      <c r="V6" s="674" t="s">
        <v>40</v>
      </c>
      <c r="W6" s="672"/>
      <c r="X6" s="678" t="s">
        <v>40</v>
      </c>
      <c r="Y6" s="678"/>
      <c r="Z6" s="679" t="s">
        <v>40</v>
      </c>
      <c r="AA6" s="679"/>
      <c r="AB6" s="680" t="s">
        <v>40</v>
      </c>
      <c r="AC6" s="680"/>
      <c r="AD6" s="681" t="s">
        <v>40</v>
      </c>
      <c r="AE6" s="681"/>
      <c r="AF6" s="18" t="s">
        <v>40</v>
      </c>
      <c r="AG6" s="18"/>
      <c r="AH6" s="184" t="s">
        <v>40</v>
      </c>
      <c r="AI6" s="184"/>
      <c r="AJ6" s="677" t="s">
        <v>40</v>
      </c>
      <c r="AK6" s="677"/>
      <c r="AL6" s="677"/>
      <c r="AM6" s="677"/>
      <c r="AN6" s="677"/>
      <c r="AO6" s="677"/>
      <c r="AP6" s="677"/>
      <c r="AQ6" s="677"/>
      <c r="AR6" s="677"/>
      <c r="AS6" s="677"/>
      <c r="AT6" s="677"/>
      <c r="AU6" s="677"/>
      <c r="AV6" s="677"/>
      <c r="AW6" s="677"/>
      <c r="AX6" s="677"/>
      <c r="AY6" s="677"/>
      <c r="AZ6" s="677"/>
      <c r="BA6" s="677"/>
      <c r="BB6" s="677"/>
    </row>
    <row r="7" spans="1:54" ht="12.75">
      <c r="A7" s="831" t="s">
        <v>13886</v>
      </c>
      <c r="B7" s="71" t="s">
        <v>1246</v>
      </c>
      <c r="C7" s="1170">
        <v>1</v>
      </c>
      <c r="D7" s="34" t="e">
        <f t="shared" ca="1" si="0"/>
        <v>#VALUE!</v>
      </c>
      <c r="E7" s="34" t="str">
        <f ca="1">IFERROR(VLOOKUP(N7,Cennik!$A$4:$B319, 2, FALSE()) * O7 + VLOOKUP(P7,Cennik!$A$4:$B319, 2, FALSE()) * Q7 + VLOOKUP(R7,Cennik!$A$4:$B319, 2, FALSE()) * S7 + VLOOKUP(T7,Cennik!$A$4:$B319, 2, FALSE()) * U7 + VLOOKUP(V7,Cennik!$A$4:$B319, 2, FALSE()) * W7 + VLOOKUP(X7,Cennik!$A$4:$B319, 2, FALSE()) * Y7 + VLOOKUP(Z7,Cennik!$A$4:$B319, 2, FALSE()) * AA7 + VLOOKUP(AB7,Cennik!$A$4:$B319, 2, FALSE()) * AC7 + VLOOKUP(AD7,Cennik!$A$4:$B319, 2, FALSE()) * AE7 + VLOOKUP(AF7,Cennik!$A$4:$B319, 2, FALSE()) * AG7 + VLOOKUP(AH7,Cennik!$A$4:$B319, 2, FALSE()) * AI7 + VLOOKUP(AJ7,Cennik!$A$4:$B319, 2, FALSE()) * AK7 + VLOOKUP("Stamina",Cennik!$A$4:$B319,2,FALSE()) * K7,"Brak wartości")</f>
        <v>Brak wartości</v>
      </c>
      <c r="F7" s="5" t="s">
        <v>1247</v>
      </c>
      <c r="G7" s="5" t="s">
        <v>4515</v>
      </c>
      <c r="H7" s="5" t="s">
        <v>13544</v>
      </c>
      <c r="I7" s="5">
        <v>1</v>
      </c>
      <c r="J7" s="5">
        <v>15</v>
      </c>
      <c r="K7" s="5">
        <v>5</v>
      </c>
      <c r="L7" s="18">
        <v>5</v>
      </c>
      <c r="M7" s="5" t="s">
        <v>12787</v>
      </c>
      <c r="N7" s="161" t="s">
        <v>447</v>
      </c>
      <c r="O7" s="161">
        <v>5</v>
      </c>
      <c r="P7" s="162" t="s">
        <v>8127</v>
      </c>
      <c r="Q7" s="162">
        <v>4</v>
      </c>
      <c r="R7" s="163" t="s">
        <v>8133</v>
      </c>
      <c r="S7" s="163">
        <v>1</v>
      </c>
      <c r="T7" s="164" t="s">
        <v>40</v>
      </c>
      <c r="U7" s="164"/>
      <c r="V7" s="164" t="s">
        <v>40</v>
      </c>
      <c r="W7" s="165"/>
      <c r="X7" s="166" t="s">
        <v>40</v>
      </c>
      <c r="Y7" s="166"/>
      <c r="Z7" s="167" t="s">
        <v>40</v>
      </c>
      <c r="AA7" s="167"/>
      <c r="AB7" s="168" t="s">
        <v>40</v>
      </c>
      <c r="AC7" s="168"/>
      <c r="AD7" s="169" t="s">
        <v>40</v>
      </c>
      <c r="AE7" s="169"/>
      <c r="AF7" s="5" t="s">
        <v>40</v>
      </c>
      <c r="AG7" s="5"/>
      <c r="AH7" s="161" t="s">
        <v>40</v>
      </c>
      <c r="AI7" s="161"/>
      <c r="AJ7" s="162" t="s">
        <v>40</v>
      </c>
      <c r="AK7" s="162"/>
      <c r="AL7" s="807"/>
      <c r="AM7" s="807"/>
      <c r="AN7" s="807"/>
      <c r="AO7" s="807"/>
      <c r="AP7" s="807"/>
      <c r="AQ7" s="807"/>
      <c r="AR7" s="807"/>
      <c r="AS7" s="807"/>
      <c r="AT7" s="807"/>
      <c r="AU7" s="807"/>
      <c r="AV7" s="807"/>
      <c r="AW7" s="807"/>
      <c r="AX7" s="807"/>
      <c r="AY7" s="807"/>
      <c r="AZ7" s="807"/>
      <c r="BA7" s="807"/>
      <c r="BB7" s="807"/>
    </row>
    <row r="8" spans="1:54" ht="12.75">
      <c r="A8" s="831" t="s">
        <v>13886</v>
      </c>
      <c r="B8" s="71" t="s">
        <v>1249</v>
      </c>
      <c r="C8" s="1170">
        <v>1</v>
      </c>
      <c r="D8" s="34" t="e">
        <f t="shared" ca="1" si="0"/>
        <v>#VALUE!</v>
      </c>
      <c r="E8" s="34" t="str">
        <f ca="1">IFERROR(VLOOKUP(N8,Cennik!$A$4:$B319, 2, FALSE()) * O8 + VLOOKUP(P8,Cennik!$A$4:$B319, 2, FALSE()) * Q8 + VLOOKUP(R8,Cennik!$A$4:$B319, 2, FALSE()) * S8 + VLOOKUP(T8,Cennik!$A$4:$B319, 2, FALSE()) * U8 + VLOOKUP(V8,Cennik!$A$4:$B319, 2, FALSE()) * W8 + VLOOKUP(X8,Cennik!$A$4:$B319, 2, FALSE()) * Y8 + VLOOKUP(Z8,Cennik!$A$4:$B319, 2, FALSE()) * AA8 + VLOOKUP(AB8,Cennik!$A$4:$B319, 2, FALSE()) * AC8 + VLOOKUP(AD8,Cennik!$A$4:$B319, 2, FALSE()) * AE8 + VLOOKUP(AF8,Cennik!$A$4:$B319, 2, FALSE()) * AG8 + VLOOKUP(AH8,Cennik!$A$4:$B319, 2, FALSE()) * AI8 + VLOOKUP(AJ8,Cennik!$A$4:$B319, 2, FALSE()) * AK8 + VLOOKUP("Stamina",Cennik!$A$4:$B319,2,FALSE()) * K8,"Brak wartości")</f>
        <v>Brak wartości</v>
      </c>
      <c r="F8" s="5" t="s">
        <v>13888</v>
      </c>
      <c r="G8" s="5" t="s">
        <v>4515</v>
      </c>
      <c r="H8" s="5" t="s">
        <v>13544</v>
      </c>
      <c r="I8" s="5">
        <v>1</v>
      </c>
      <c r="J8" s="5">
        <v>15</v>
      </c>
      <c r="K8" s="5">
        <v>5</v>
      </c>
      <c r="L8" s="18">
        <v>5</v>
      </c>
      <c r="M8" s="5" t="s">
        <v>12787</v>
      </c>
      <c r="N8" s="184" t="s">
        <v>557</v>
      </c>
      <c r="O8" s="161">
        <v>5</v>
      </c>
      <c r="P8" s="162" t="s">
        <v>500</v>
      </c>
      <c r="Q8" s="162">
        <v>6</v>
      </c>
      <c r="R8" s="163" t="s">
        <v>4585</v>
      </c>
      <c r="S8" s="163">
        <v>4</v>
      </c>
      <c r="T8" s="164" t="s">
        <v>8133</v>
      </c>
      <c r="U8" s="164">
        <v>1</v>
      </c>
      <c r="V8" s="164" t="s">
        <v>40</v>
      </c>
      <c r="W8" s="165"/>
      <c r="X8" s="166" t="s">
        <v>40</v>
      </c>
      <c r="Y8" s="166"/>
      <c r="Z8" s="167" t="s">
        <v>40</v>
      </c>
      <c r="AA8" s="167"/>
      <c r="AB8" s="168" t="s">
        <v>40</v>
      </c>
      <c r="AC8" s="168"/>
      <c r="AD8" s="169" t="s">
        <v>40</v>
      </c>
      <c r="AE8" s="169"/>
      <c r="AF8" s="5" t="s">
        <v>40</v>
      </c>
      <c r="AG8" s="5"/>
      <c r="AH8" s="161" t="s">
        <v>40</v>
      </c>
      <c r="AI8" s="161"/>
      <c r="AJ8" s="162" t="s">
        <v>40</v>
      </c>
      <c r="AK8" s="162"/>
      <c r="AL8" s="807"/>
      <c r="AM8" s="807"/>
      <c r="AN8" s="807"/>
      <c r="AO8" s="807"/>
      <c r="AP8" s="807"/>
      <c r="AQ8" s="807"/>
      <c r="AR8" s="807"/>
      <c r="AS8" s="807"/>
      <c r="AT8" s="807"/>
      <c r="AU8" s="807"/>
      <c r="AV8" s="807"/>
      <c r="AW8" s="807"/>
      <c r="AX8" s="807"/>
      <c r="AY8" s="807"/>
      <c r="AZ8" s="807"/>
      <c r="BA8" s="807"/>
      <c r="BB8" s="807"/>
    </row>
    <row r="9" spans="1:54" ht="12.75">
      <c r="A9" s="831" t="s">
        <v>13886</v>
      </c>
      <c r="B9" s="792" t="s">
        <v>1253</v>
      </c>
      <c r="C9" s="1170">
        <v>2</v>
      </c>
      <c r="D9" s="34" t="e">
        <f t="shared" ca="1" si="0"/>
        <v>#VALUE!</v>
      </c>
      <c r="E9" s="34" t="str">
        <f ca="1">IFERROR(VLOOKUP(N9,Cennik!$A$4:$B319, 2, FALSE()) * O9 + VLOOKUP(P9,Cennik!$A$4:$B319, 2, FALSE()) * Q9 + VLOOKUP(R9,Cennik!$A$4:$B319, 2, FALSE()) * S9 + VLOOKUP(T9,Cennik!$A$4:$B319, 2, FALSE()) * U9 + VLOOKUP(V9,Cennik!$A$4:$B319, 2, FALSE()) * W9 + VLOOKUP(X9,Cennik!$A$4:$B319, 2, FALSE()) * Y9 + VLOOKUP(Z9,Cennik!$A$4:$B319, 2, FALSE()) * AA9 + VLOOKUP(AB9,Cennik!$A$4:$B319, 2, FALSE()) * AC9 + VLOOKUP(AD9,Cennik!$A$4:$B319, 2, FALSE()) * AE9 + VLOOKUP(AF9,Cennik!$A$4:$B319, 2, FALSE()) * AG9 + VLOOKUP(AH9,Cennik!$A$4:$B319, 2, FALSE()) * AI9 + VLOOKUP(AJ9,Cennik!$A$4:$B319, 2, FALSE()) * AK9 + VLOOKUP("Stamina",Cennik!$A$4:$B319,2,FALSE()) * K9,"Brak wartości")</f>
        <v>Brak wartości</v>
      </c>
      <c r="F9" s="5" t="s">
        <v>13889</v>
      </c>
      <c r="G9" s="5" t="s">
        <v>4515</v>
      </c>
      <c r="H9" s="5" t="s">
        <v>13544</v>
      </c>
      <c r="I9" s="5">
        <v>1</v>
      </c>
      <c r="J9" s="5">
        <v>25</v>
      </c>
      <c r="K9" s="5">
        <v>25</v>
      </c>
      <c r="L9" s="18">
        <v>20</v>
      </c>
      <c r="M9" s="5" t="s">
        <v>12787</v>
      </c>
      <c r="N9" s="184" t="s">
        <v>557</v>
      </c>
      <c r="O9" s="161">
        <v>15</v>
      </c>
      <c r="P9" s="162" t="s">
        <v>500</v>
      </c>
      <c r="Q9" s="162">
        <v>8</v>
      </c>
      <c r="R9" s="163" t="s">
        <v>4585</v>
      </c>
      <c r="S9" s="163">
        <v>6</v>
      </c>
      <c r="T9" s="164" t="s">
        <v>8133</v>
      </c>
      <c r="U9" s="164">
        <v>2</v>
      </c>
      <c r="V9" s="164" t="s">
        <v>40</v>
      </c>
      <c r="W9" s="165"/>
      <c r="X9" s="166" t="s">
        <v>40</v>
      </c>
      <c r="Y9" s="166"/>
      <c r="Z9" s="167" t="s">
        <v>40</v>
      </c>
      <c r="AA9" s="167"/>
      <c r="AB9" s="168" t="s">
        <v>40</v>
      </c>
      <c r="AC9" s="168"/>
      <c r="AD9" s="169" t="s">
        <v>40</v>
      </c>
      <c r="AE9" s="169"/>
      <c r="AF9" s="5" t="s">
        <v>40</v>
      </c>
      <c r="AG9" s="5"/>
      <c r="AH9" s="161" t="s">
        <v>40</v>
      </c>
      <c r="AI9" s="161"/>
      <c r="AJ9" s="162" t="s">
        <v>40</v>
      </c>
      <c r="AK9" s="162"/>
      <c r="AL9" s="807"/>
      <c r="AM9" s="807"/>
      <c r="AN9" s="807"/>
      <c r="AO9" s="807"/>
      <c r="AP9" s="807"/>
      <c r="AQ9" s="807"/>
      <c r="AR9" s="807"/>
      <c r="AS9" s="807"/>
      <c r="AT9" s="807"/>
      <c r="AU9" s="807"/>
      <c r="AV9" s="807"/>
      <c r="AW9" s="807"/>
      <c r="AX9" s="807"/>
      <c r="AY9" s="807"/>
      <c r="AZ9" s="807"/>
      <c r="BA9" s="807"/>
      <c r="BB9" s="807"/>
    </row>
    <row r="10" spans="1:54" ht="12.75">
      <c r="A10" s="681"/>
      <c r="B10" s="681"/>
      <c r="C10" s="1170"/>
      <c r="D10" s="34"/>
      <c r="E10" s="34"/>
      <c r="F10" s="5"/>
      <c r="G10" s="5"/>
      <c r="H10" s="5"/>
      <c r="I10" s="5"/>
      <c r="J10" s="5"/>
      <c r="K10" s="5"/>
      <c r="L10" s="18"/>
      <c r="M10" s="5"/>
      <c r="N10" s="161"/>
      <c r="O10" s="161"/>
      <c r="P10" s="162"/>
      <c r="Q10" s="162"/>
      <c r="R10" s="163"/>
      <c r="S10" s="163"/>
      <c r="T10" s="164"/>
      <c r="U10" s="164"/>
      <c r="V10" s="164"/>
      <c r="W10" s="165"/>
      <c r="X10" s="166"/>
      <c r="Y10" s="166"/>
      <c r="Z10" s="167"/>
      <c r="AA10" s="167"/>
      <c r="AB10" s="168"/>
      <c r="AC10" s="168"/>
      <c r="AD10" s="169"/>
      <c r="AE10" s="169"/>
      <c r="AF10" s="5"/>
      <c r="AG10" s="5"/>
      <c r="AH10" s="161"/>
      <c r="AI10" s="161"/>
      <c r="AJ10" s="162"/>
      <c r="AK10" s="162"/>
      <c r="AL10" s="807"/>
      <c r="AM10" s="807"/>
      <c r="AN10" s="807"/>
      <c r="AO10" s="807"/>
      <c r="AP10" s="807"/>
      <c r="AQ10" s="807"/>
      <c r="AR10" s="807"/>
      <c r="AS10" s="807"/>
      <c r="AT10" s="807"/>
      <c r="AU10" s="807"/>
      <c r="AV10" s="807"/>
      <c r="AW10" s="807"/>
      <c r="AX10" s="807"/>
      <c r="AY10" s="807"/>
      <c r="AZ10" s="807"/>
      <c r="BA10" s="807"/>
      <c r="BB10" s="807"/>
    </row>
    <row r="11" spans="1:54" ht="12.75">
      <c r="A11" s="19"/>
      <c r="B11" s="19"/>
      <c r="C11" s="1171"/>
      <c r="D11" s="291"/>
      <c r="E11" s="291"/>
      <c r="F11" s="49"/>
      <c r="G11" s="49"/>
      <c r="H11" s="49"/>
      <c r="I11" s="49"/>
      <c r="J11" s="49"/>
      <c r="K11" s="49"/>
      <c r="L11" s="1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1084"/>
      <c r="AM11" s="1084"/>
      <c r="AN11" s="1084"/>
      <c r="AO11" s="1084"/>
      <c r="AP11" s="1084"/>
      <c r="AQ11" s="1084"/>
      <c r="AR11" s="1084"/>
      <c r="AS11" s="1084"/>
      <c r="AT11" s="1084"/>
      <c r="AU11" s="1084"/>
      <c r="AV11" s="1084"/>
      <c r="AW11" s="1084"/>
      <c r="AX11" s="1084"/>
      <c r="AY11" s="1084"/>
      <c r="AZ11" s="1084"/>
      <c r="BA11" s="1084"/>
      <c r="BB11" s="1084"/>
    </row>
    <row r="12" spans="1:54" ht="12.75">
      <c r="A12" s="681"/>
      <c r="B12" s="681"/>
      <c r="C12" s="1170"/>
      <c r="D12" s="34"/>
      <c r="E12" s="34"/>
      <c r="F12" s="5"/>
      <c r="G12" s="5"/>
      <c r="H12" s="5"/>
      <c r="I12" s="5"/>
      <c r="J12" s="5"/>
      <c r="K12" s="5"/>
      <c r="L12" s="18"/>
      <c r="M12" s="5"/>
      <c r="N12" s="161"/>
      <c r="O12" s="161"/>
      <c r="P12" s="162"/>
      <c r="Q12" s="162"/>
      <c r="R12" s="163"/>
      <c r="S12" s="163"/>
      <c r="T12" s="164"/>
      <c r="U12" s="164"/>
      <c r="V12" s="164"/>
      <c r="W12" s="165"/>
      <c r="X12" s="166"/>
      <c r="Y12" s="166"/>
      <c r="Z12" s="167"/>
      <c r="AA12" s="167"/>
      <c r="AB12" s="168"/>
      <c r="AC12" s="168"/>
      <c r="AD12" s="169"/>
      <c r="AE12" s="169"/>
      <c r="AF12" s="5"/>
      <c r="AG12" s="5"/>
      <c r="AH12" s="161"/>
      <c r="AI12" s="161"/>
      <c r="AJ12" s="162"/>
      <c r="AK12" s="162"/>
      <c r="AL12" s="807"/>
      <c r="AM12" s="807"/>
      <c r="AN12" s="807"/>
      <c r="AO12" s="807"/>
      <c r="AP12" s="807"/>
      <c r="AQ12" s="807"/>
      <c r="AR12" s="807"/>
      <c r="AS12" s="807"/>
      <c r="AT12" s="807"/>
      <c r="AU12" s="807"/>
      <c r="AV12" s="807"/>
      <c r="AW12" s="807"/>
      <c r="AX12" s="807"/>
      <c r="AY12" s="807"/>
      <c r="AZ12" s="807"/>
      <c r="BA12" s="807"/>
      <c r="BB12" s="807"/>
    </row>
    <row r="13" spans="1:54" ht="12.75">
      <c r="A13" s="831" t="s">
        <v>13886</v>
      </c>
      <c r="B13" s="71" t="s">
        <v>1255</v>
      </c>
      <c r="C13" s="1170">
        <v>1</v>
      </c>
      <c r="D13" s="34" t="e">
        <f t="shared" ref="D13:D20" ca="1" si="1">E13/I13</f>
        <v>#VALUE!</v>
      </c>
      <c r="E13" s="34" t="str">
        <f ca="1">IFERROR(VLOOKUP(N13,Cennik!$A$4:$B319, 2, FALSE()) * O13 + VLOOKUP(P13,Cennik!$A$4:$B319, 2, FALSE()) * Q13 + VLOOKUP(R13,Cennik!$A$4:$B319, 2, FALSE()) * S13 + VLOOKUP(T13,Cennik!$A$4:$B319, 2, FALSE()) * U13 + VLOOKUP(V13,Cennik!$A$4:$B319, 2, FALSE()) * W13 + VLOOKUP(X13,Cennik!$A$4:$B319, 2, FALSE()) * Y13 + VLOOKUP(Z13,Cennik!$A$4:$B319, 2, FALSE()) * AA13 + VLOOKUP(AB13,Cennik!$A$4:$B319, 2, FALSE()) * AC13 + VLOOKUP(AD13,Cennik!$A$4:$B319, 2, FALSE()) * AE13 + VLOOKUP(AF13,Cennik!$A$4:$B319, 2, FALSE()) * AG13 + VLOOKUP(AH13,Cennik!$A$4:$B319, 2, FALSE()) * AI13 + VLOOKUP(AJ13,Cennik!$A$4:$B319, 2, FALSE()) * AK13 + VLOOKUP("Stamina",Cennik!$A$4:$B319,2,FALSE()) * K13,"Brak wartości")</f>
        <v>Brak wartości</v>
      </c>
      <c r="F13" s="5" t="s">
        <v>1256</v>
      </c>
      <c r="G13" s="5" t="s">
        <v>4515</v>
      </c>
      <c r="H13" s="5" t="s">
        <v>13544</v>
      </c>
      <c r="I13" s="5">
        <v>1</v>
      </c>
      <c r="J13" s="5">
        <v>15</v>
      </c>
      <c r="K13" s="5">
        <v>10</v>
      </c>
      <c r="L13" s="18">
        <v>20</v>
      </c>
      <c r="M13" s="5" t="s">
        <v>12787</v>
      </c>
      <c r="N13" s="161" t="s">
        <v>528</v>
      </c>
      <c r="O13" s="161">
        <v>2</v>
      </c>
      <c r="P13" s="162" t="s">
        <v>557</v>
      </c>
      <c r="Q13" s="162">
        <v>4</v>
      </c>
      <c r="R13" s="163" t="s">
        <v>523</v>
      </c>
      <c r="S13" s="163">
        <v>15</v>
      </c>
      <c r="T13" s="164" t="s">
        <v>8133</v>
      </c>
      <c r="U13" s="164">
        <v>1</v>
      </c>
      <c r="V13" s="164" t="s">
        <v>4585</v>
      </c>
      <c r="W13" s="165">
        <v>1</v>
      </c>
      <c r="X13" s="166" t="s">
        <v>40</v>
      </c>
      <c r="Y13" s="166"/>
      <c r="Z13" s="167" t="s">
        <v>40</v>
      </c>
      <c r="AA13" s="167"/>
      <c r="AB13" s="168" t="s">
        <v>40</v>
      </c>
      <c r="AC13" s="168"/>
      <c r="AD13" s="169" t="s">
        <v>40</v>
      </c>
      <c r="AE13" s="169"/>
      <c r="AF13" s="5" t="s">
        <v>40</v>
      </c>
      <c r="AG13" s="5"/>
      <c r="AH13" s="161" t="s">
        <v>40</v>
      </c>
      <c r="AI13" s="161"/>
      <c r="AJ13" s="162" t="s">
        <v>40</v>
      </c>
      <c r="AK13" s="162"/>
      <c r="AL13" s="807"/>
      <c r="AM13" s="807"/>
      <c r="AN13" s="807"/>
      <c r="AO13" s="807"/>
      <c r="AP13" s="807"/>
      <c r="AQ13" s="807"/>
      <c r="AR13" s="807"/>
      <c r="AS13" s="807"/>
      <c r="AT13" s="807"/>
      <c r="AU13" s="807"/>
      <c r="AV13" s="807"/>
      <c r="AW13" s="807"/>
      <c r="AX13" s="807"/>
      <c r="AY13" s="807"/>
      <c r="AZ13" s="807"/>
      <c r="BA13" s="807"/>
      <c r="BB13" s="807"/>
    </row>
    <row r="14" spans="1:54" ht="12.75">
      <c r="A14" s="831" t="s">
        <v>13886</v>
      </c>
      <c r="B14" s="792" t="s">
        <v>1260</v>
      </c>
      <c r="C14" s="1170">
        <v>2</v>
      </c>
      <c r="D14" s="34" t="e">
        <f t="shared" ca="1" si="1"/>
        <v>#VALUE!</v>
      </c>
      <c r="E14" s="34" t="str">
        <f ca="1">IFERROR(VLOOKUP(N14,Cennik!$A$4:$B319, 2, FALSE()) * O14 + VLOOKUP(P14,Cennik!$A$4:$B319, 2, FALSE()) * Q14 + VLOOKUP(R14,Cennik!$A$4:$B319, 2, FALSE()) * S14 + VLOOKUP(T14,Cennik!$A$4:$B319, 2, FALSE()) * U14 + VLOOKUP(V14,Cennik!$A$4:$B319, 2, FALSE()) * W14 + VLOOKUP(X14,Cennik!$A$4:$B319, 2, FALSE()) * Y14 + VLOOKUP(Z14,Cennik!$A$4:$B319, 2, FALSE()) * AA14 + VLOOKUP(AB14,Cennik!$A$4:$B319, 2, FALSE()) * AC14 + VLOOKUP(AD14,Cennik!$A$4:$B319, 2, FALSE()) * AE14 + VLOOKUP(AF14,Cennik!$A$4:$B319, 2, FALSE()) * AG14 + VLOOKUP(AH14,Cennik!$A$4:$B319, 2, FALSE()) * AI14 + VLOOKUP(AJ14,Cennik!$A$4:$B319, 2, FALSE()) * AK14 + VLOOKUP("Stamina",Cennik!$A$4:$B319,2,FALSE()) * K14,"Brak wartości")</f>
        <v>Brak wartości</v>
      </c>
      <c r="F14" s="5" t="s">
        <v>1261</v>
      </c>
      <c r="G14" s="5" t="s">
        <v>4515</v>
      </c>
      <c r="H14" s="5" t="s">
        <v>13544</v>
      </c>
      <c r="I14" s="5">
        <v>1</v>
      </c>
      <c r="J14" s="5">
        <v>20</v>
      </c>
      <c r="K14" s="5">
        <v>20</v>
      </c>
      <c r="L14" s="18">
        <v>30</v>
      </c>
      <c r="M14" s="5" t="s">
        <v>12787</v>
      </c>
      <c r="N14" s="161" t="s">
        <v>562</v>
      </c>
      <c r="O14" s="161">
        <v>15</v>
      </c>
      <c r="P14" s="162" t="s">
        <v>8133</v>
      </c>
      <c r="Q14" s="162">
        <v>2</v>
      </c>
      <c r="R14" s="163" t="s">
        <v>4585</v>
      </c>
      <c r="S14" s="163">
        <v>3</v>
      </c>
      <c r="T14" s="164" t="s">
        <v>5891</v>
      </c>
      <c r="U14" s="164">
        <v>5</v>
      </c>
      <c r="V14" s="164" t="s">
        <v>40</v>
      </c>
      <c r="W14" s="165"/>
      <c r="X14" s="166" t="s">
        <v>40</v>
      </c>
      <c r="Y14" s="166"/>
      <c r="Z14" s="167" t="s">
        <v>40</v>
      </c>
      <c r="AA14" s="167"/>
      <c r="AB14" s="168" t="s">
        <v>40</v>
      </c>
      <c r="AC14" s="168"/>
      <c r="AD14" s="169" t="s">
        <v>40</v>
      </c>
      <c r="AE14" s="169"/>
      <c r="AF14" s="5" t="s">
        <v>40</v>
      </c>
      <c r="AG14" s="5"/>
      <c r="AH14" s="161" t="s">
        <v>40</v>
      </c>
      <c r="AI14" s="161"/>
      <c r="AJ14" s="162" t="s">
        <v>40</v>
      </c>
      <c r="AK14" s="162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/>
      <c r="AV14" s="807"/>
      <c r="AW14" s="807"/>
      <c r="AX14" s="807"/>
      <c r="AY14" s="807"/>
      <c r="AZ14" s="807"/>
      <c r="BA14" s="807"/>
      <c r="BB14" s="807"/>
    </row>
    <row r="15" spans="1:54" ht="12.75">
      <c r="A15" s="831" t="s">
        <v>13886</v>
      </c>
      <c r="B15" s="771" t="s">
        <v>1263</v>
      </c>
      <c r="C15" s="1172">
        <v>2</v>
      </c>
      <c r="D15" s="34" t="e">
        <f t="shared" ca="1" si="1"/>
        <v>#VALUE!</v>
      </c>
      <c r="E15" s="34" t="str">
        <f ca="1">IFERROR(VLOOKUP(N15,Cennik!$A$4:$B319, 2, FALSE()) * O15 + VLOOKUP(P15,Cennik!$A$4:$B319, 2, FALSE()) * Q15 + VLOOKUP(R15,Cennik!$A$4:$B319, 2, FALSE()) * S15 + VLOOKUP(T15,Cennik!$A$4:$B319, 2, FALSE()) * U15 + VLOOKUP(V15,Cennik!$A$4:$B319, 2, FALSE()) * W15 + VLOOKUP(X15,Cennik!$A$4:$B319, 2, FALSE()) * Y15 + VLOOKUP(Z15,Cennik!$A$4:$B319, 2, FALSE()) * AA15 + VLOOKUP(AB15,Cennik!$A$4:$B319, 2, FALSE()) * AC15 + VLOOKUP(AD15,Cennik!$A$4:$B319, 2, FALSE()) * AE15 + VLOOKUP(AF15,Cennik!$A$4:$B319, 2, FALSE()) * AG15 + VLOOKUP(AH15,Cennik!$A$4:$B319, 2, FALSE()) * AI15 + VLOOKUP(AJ15,Cennik!$A$4:$B319, 2, FALSE()) * AK15 + VLOOKUP("Stamina",Cennik!$A$4:$B319,2,FALSE()) * K15,"Brak wartości")</f>
        <v>Brak wartości</v>
      </c>
      <c r="F15" s="5" t="s">
        <v>1264</v>
      </c>
      <c r="G15" s="5" t="s">
        <v>4515</v>
      </c>
      <c r="H15" s="5" t="s">
        <v>13544</v>
      </c>
      <c r="I15" s="5">
        <v>1</v>
      </c>
      <c r="J15" s="5">
        <v>25</v>
      </c>
      <c r="K15" s="5">
        <v>35</v>
      </c>
      <c r="L15" s="18">
        <v>25</v>
      </c>
      <c r="M15" s="5" t="s">
        <v>12787</v>
      </c>
      <c r="N15" s="184" t="s">
        <v>557</v>
      </c>
      <c r="O15" s="161">
        <v>12</v>
      </c>
      <c r="P15" s="162" t="s">
        <v>8133</v>
      </c>
      <c r="Q15" s="162">
        <v>3</v>
      </c>
      <c r="R15" s="163" t="s">
        <v>4585</v>
      </c>
      <c r="S15" s="163">
        <v>5</v>
      </c>
      <c r="T15" s="164" t="s">
        <v>262</v>
      </c>
      <c r="U15" s="164">
        <v>12</v>
      </c>
      <c r="V15" s="164" t="s">
        <v>40</v>
      </c>
      <c r="W15" s="165"/>
      <c r="X15" s="166" t="s">
        <v>40</v>
      </c>
      <c r="Y15" s="166"/>
      <c r="Z15" s="167" t="s">
        <v>40</v>
      </c>
      <c r="AA15" s="167"/>
      <c r="AB15" s="168" t="s">
        <v>40</v>
      </c>
      <c r="AC15" s="168"/>
      <c r="AD15" s="169" t="s">
        <v>40</v>
      </c>
      <c r="AE15" s="169"/>
      <c r="AF15" s="5" t="s">
        <v>40</v>
      </c>
      <c r="AG15" s="5"/>
      <c r="AH15" s="161" t="s">
        <v>40</v>
      </c>
      <c r="AI15" s="161"/>
      <c r="AJ15" s="162" t="s">
        <v>40</v>
      </c>
      <c r="AK15" s="162"/>
      <c r="AL15" s="807"/>
      <c r="AM15" s="807"/>
      <c r="AN15" s="807"/>
      <c r="AO15" s="807"/>
      <c r="AP15" s="807"/>
      <c r="AQ15" s="807"/>
      <c r="AR15" s="807"/>
      <c r="AS15" s="807"/>
      <c r="AT15" s="807"/>
      <c r="AU15" s="807"/>
      <c r="AV15" s="807"/>
      <c r="AW15" s="807"/>
      <c r="AX15" s="807"/>
      <c r="AY15" s="807"/>
      <c r="AZ15" s="807"/>
      <c r="BA15" s="807"/>
      <c r="BB15" s="807"/>
    </row>
    <row r="16" spans="1:54" ht="15" customHeight="1">
      <c r="A16" s="831" t="s">
        <v>13886</v>
      </c>
      <c r="B16" s="779" t="s">
        <v>1266</v>
      </c>
      <c r="C16" s="1172">
        <v>3</v>
      </c>
      <c r="D16" s="34" t="e">
        <f t="shared" ca="1" si="1"/>
        <v>#VALUE!</v>
      </c>
      <c r="E16" s="34" t="str">
        <f ca="1">IFERROR(VLOOKUP(N16,Cennik!$A$4:$B319, 2, FALSE()) * O16 + VLOOKUP(P16,Cennik!$A$4:$B319, 2, FALSE()) * Q16 + VLOOKUP(R16,Cennik!$A$4:$B319, 2, FALSE()) * S16 + VLOOKUP(T16,Cennik!$A$4:$B319, 2, FALSE()) * U16 + VLOOKUP(V16,Cennik!$A$4:$B319, 2, FALSE()) * W16 + VLOOKUP(X16,Cennik!$A$4:$B319, 2, FALSE()) * Y16 + VLOOKUP(Z16,Cennik!$A$4:$B319, 2, FALSE()) * AA16 + VLOOKUP(AB16,Cennik!$A$4:$B319, 2, FALSE()) * AC16 + VLOOKUP(AD16,Cennik!$A$4:$B319, 2, FALSE()) * AE16 + VLOOKUP(AF16,Cennik!$A$4:$B319, 2, FALSE()) * AG16 + VLOOKUP(AH16,Cennik!$A$4:$B319, 2, FALSE()) * AI16 + VLOOKUP(AJ16,Cennik!$A$4:$B319, 2, FALSE()) * AK16 + VLOOKUP("Stamina",Cennik!$A$4:$B319,2,FALSE()) * K16,"Brak wartości")</f>
        <v>Brak wartości</v>
      </c>
      <c r="F16" s="5" t="s">
        <v>1267</v>
      </c>
      <c r="G16" s="5" t="s">
        <v>4515</v>
      </c>
      <c r="H16" s="5" t="s">
        <v>13544</v>
      </c>
      <c r="I16" s="5">
        <v>1</v>
      </c>
      <c r="J16" s="5">
        <v>30</v>
      </c>
      <c r="K16" s="5">
        <v>35</v>
      </c>
      <c r="L16" s="18">
        <v>45</v>
      </c>
      <c r="M16" s="5" t="s">
        <v>12787</v>
      </c>
      <c r="N16" s="161" t="s">
        <v>567</v>
      </c>
      <c r="O16" s="161">
        <v>4</v>
      </c>
      <c r="P16" s="162" t="s">
        <v>562</v>
      </c>
      <c r="Q16" s="162">
        <v>8</v>
      </c>
      <c r="R16" s="163" t="s">
        <v>8133</v>
      </c>
      <c r="S16" s="163">
        <v>2</v>
      </c>
      <c r="T16" s="164" t="s">
        <v>4585</v>
      </c>
      <c r="U16" s="164">
        <v>5</v>
      </c>
      <c r="V16" s="164" t="s">
        <v>1211</v>
      </c>
      <c r="W16" s="165">
        <v>4</v>
      </c>
      <c r="X16" s="166" t="s">
        <v>5891</v>
      </c>
      <c r="Y16" s="166">
        <v>5</v>
      </c>
      <c r="Z16" s="167" t="s">
        <v>40</v>
      </c>
      <c r="AA16" s="167"/>
      <c r="AB16" s="168" t="s">
        <v>40</v>
      </c>
      <c r="AC16" s="168"/>
      <c r="AD16" s="169" t="s">
        <v>40</v>
      </c>
      <c r="AE16" s="169"/>
      <c r="AF16" s="5" t="s">
        <v>40</v>
      </c>
      <c r="AG16" s="5"/>
      <c r="AH16" s="161" t="s">
        <v>40</v>
      </c>
      <c r="AI16" s="161"/>
      <c r="AJ16" s="162" t="s">
        <v>40</v>
      </c>
      <c r="AK16" s="162"/>
      <c r="AL16" s="807"/>
      <c r="AM16" s="807"/>
      <c r="AN16" s="807"/>
      <c r="AO16" s="807"/>
      <c r="AP16" s="807"/>
      <c r="AQ16" s="807"/>
      <c r="AR16" s="807"/>
      <c r="AS16" s="807"/>
      <c r="AT16" s="807"/>
      <c r="AU16" s="807"/>
      <c r="AV16" s="807"/>
      <c r="AW16" s="807"/>
      <c r="AX16" s="807"/>
      <c r="AY16" s="807"/>
      <c r="AZ16" s="807"/>
      <c r="BA16" s="807"/>
      <c r="BB16" s="807"/>
    </row>
    <row r="17" spans="1:54" ht="12.75">
      <c r="A17" s="831" t="s">
        <v>13886</v>
      </c>
      <c r="B17" s="779" t="s">
        <v>1270</v>
      </c>
      <c r="C17" s="1172">
        <v>3</v>
      </c>
      <c r="D17" s="34" t="e">
        <f t="shared" ca="1" si="1"/>
        <v>#VALUE!</v>
      </c>
      <c r="E17" s="34" t="str">
        <f ca="1">IFERROR(VLOOKUP(N17,Cennik!$A$4:$B319, 2, FALSE()) * O17 + VLOOKUP(P17,Cennik!$A$4:$B319, 2, FALSE()) * Q17 + VLOOKUP(R17,Cennik!$A$4:$B319, 2, FALSE()) * S17 + VLOOKUP(T17,Cennik!$A$4:$B319, 2, FALSE()) * U17 + VLOOKUP(V17,Cennik!$A$4:$B319, 2, FALSE()) * W17 + VLOOKUP(X17,Cennik!$A$4:$B319, 2, FALSE()) * Y17 + VLOOKUP(Z17,Cennik!$A$4:$B319, 2, FALSE()) * AA17 + VLOOKUP(AB17,Cennik!$A$4:$B319, 2, FALSE()) * AC17 + VLOOKUP(AD17,Cennik!$A$4:$B319, 2, FALSE()) * AE17 + VLOOKUP(AF17,Cennik!$A$4:$B319, 2, FALSE()) * AG17 + VLOOKUP(AH17,Cennik!$A$4:$B319, 2, FALSE()) * AI17 + VLOOKUP(AJ17,Cennik!$A$4:$B319, 2, FALSE()) * AK17 + VLOOKUP("Stamina",Cennik!$A$4:$B319,2,FALSE()) * K17,"Brak wartości")</f>
        <v>Brak wartości</v>
      </c>
      <c r="F17" s="5" t="s">
        <v>1271</v>
      </c>
      <c r="G17" s="5" t="s">
        <v>4515</v>
      </c>
      <c r="H17" s="5" t="s">
        <v>13544</v>
      </c>
      <c r="I17" s="5">
        <v>1</v>
      </c>
      <c r="J17" s="5">
        <v>30</v>
      </c>
      <c r="K17" s="5">
        <v>35</v>
      </c>
      <c r="L17" s="18">
        <v>20</v>
      </c>
      <c r="M17" s="5" t="s">
        <v>12787</v>
      </c>
      <c r="N17" s="161" t="s">
        <v>562</v>
      </c>
      <c r="O17" s="161">
        <v>15</v>
      </c>
      <c r="P17" s="162" t="s">
        <v>513</v>
      </c>
      <c r="Q17" s="162">
        <v>3</v>
      </c>
      <c r="R17" s="163" t="s">
        <v>8133</v>
      </c>
      <c r="S17" s="163">
        <v>4</v>
      </c>
      <c r="T17" s="164" t="s">
        <v>4585</v>
      </c>
      <c r="U17" s="164">
        <v>5</v>
      </c>
      <c r="V17" s="164" t="s">
        <v>303</v>
      </c>
      <c r="W17" s="165">
        <v>4</v>
      </c>
      <c r="X17" s="166" t="s">
        <v>40</v>
      </c>
      <c r="Y17" s="166"/>
      <c r="Z17" s="167" t="s">
        <v>40</v>
      </c>
      <c r="AA17" s="167"/>
      <c r="AB17" s="168" t="s">
        <v>40</v>
      </c>
      <c r="AC17" s="168"/>
      <c r="AD17" s="169" t="s">
        <v>40</v>
      </c>
      <c r="AE17" s="169"/>
      <c r="AF17" s="5" t="s">
        <v>40</v>
      </c>
      <c r="AG17" s="5"/>
      <c r="AH17" s="161" t="s">
        <v>40</v>
      </c>
      <c r="AI17" s="161"/>
      <c r="AJ17" s="162" t="s">
        <v>40</v>
      </c>
      <c r="AK17" s="162"/>
      <c r="AL17" s="807"/>
      <c r="AM17" s="807"/>
      <c r="AN17" s="807"/>
      <c r="AO17" s="807"/>
      <c r="AP17" s="807"/>
      <c r="AQ17" s="807"/>
      <c r="AR17" s="807"/>
      <c r="AS17" s="807"/>
      <c r="AT17" s="807"/>
      <c r="AU17" s="807"/>
      <c r="AV17" s="807"/>
      <c r="AW17" s="807"/>
      <c r="AX17" s="807"/>
      <c r="AY17" s="807"/>
      <c r="AZ17" s="807"/>
      <c r="BA17" s="807"/>
      <c r="BB17" s="807"/>
    </row>
    <row r="18" spans="1:54" ht="12.75">
      <c r="A18" s="831" t="s">
        <v>13886</v>
      </c>
      <c r="B18" s="1081" t="s">
        <v>1274</v>
      </c>
      <c r="C18" s="1172">
        <v>4</v>
      </c>
      <c r="D18" s="34" t="e">
        <f t="shared" ca="1" si="1"/>
        <v>#VALUE!</v>
      </c>
      <c r="E18" s="34" t="str">
        <f ca="1">IFERROR(VLOOKUP(N18,Cennik!$A$4:$B319, 2, FALSE()) * O18 + VLOOKUP(P18,Cennik!$A$4:$B319, 2, FALSE()) * Q18 + VLOOKUP(R18,Cennik!$A$4:$B319, 2, FALSE()) * S18 + VLOOKUP(T18,Cennik!$A$4:$B319, 2, FALSE()) * U18 + VLOOKUP(V18,Cennik!$A$4:$B319, 2, FALSE()) * W18 + VLOOKUP(X18,Cennik!$A$4:$B319, 2, FALSE()) * Y18 + VLOOKUP(Z18,Cennik!$A$4:$B319, 2, FALSE()) * AA18 + VLOOKUP(AB18,Cennik!$A$4:$B319, 2, FALSE()) * AC18 + VLOOKUP(AD18,Cennik!$A$4:$B319, 2, FALSE()) * AE18 + VLOOKUP(AF18,Cennik!$A$4:$B319, 2, FALSE()) * AG18 + VLOOKUP(AH18,Cennik!$A$4:$B319, 2, FALSE()) * AI18 + VLOOKUP(AJ18,Cennik!$A$4:$B319, 2, FALSE()) * AK18 + VLOOKUP("Stamina",Cennik!$A$4:$B319,2,FALSE()) * K18,"Brak wartości")</f>
        <v>Brak wartości</v>
      </c>
      <c r="F18" s="5" t="s">
        <v>1275</v>
      </c>
      <c r="G18" s="5" t="s">
        <v>4515</v>
      </c>
      <c r="H18" s="5" t="s">
        <v>13544</v>
      </c>
      <c r="I18" s="5">
        <v>1</v>
      </c>
      <c r="J18" s="5">
        <v>35</v>
      </c>
      <c r="K18" s="5">
        <v>45</v>
      </c>
      <c r="L18" s="18">
        <v>60</v>
      </c>
      <c r="M18" s="5" t="s">
        <v>12787</v>
      </c>
      <c r="N18" s="161" t="s">
        <v>567</v>
      </c>
      <c r="O18" s="161">
        <v>10</v>
      </c>
      <c r="P18" s="162" t="s">
        <v>562</v>
      </c>
      <c r="Q18" s="162">
        <v>15</v>
      </c>
      <c r="R18" s="163" t="s">
        <v>518</v>
      </c>
      <c r="S18" s="163">
        <v>3</v>
      </c>
      <c r="T18" s="164" t="s">
        <v>8133</v>
      </c>
      <c r="U18" s="164">
        <v>4</v>
      </c>
      <c r="V18" s="164" t="s">
        <v>4585</v>
      </c>
      <c r="W18" s="165">
        <v>5</v>
      </c>
      <c r="X18" s="166" t="s">
        <v>5891</v>
      </c>
      <c r="Y18" s="166">
        <v>6</v>
      </c>
      <c r="Z18" s="167" t="s">
        <v>40</v>
      </c>
      <c r="AA18" s="167"/>
      <c r="AB18" s="168" t="s">
        <v>40</v>
      </c>
      <c r="AC18" s="168"/>
      <c r="AD18" s="169" t="s">
        <v>40</v>
      </c>
      <c r="AE18" s="169"/>
      <c r="AF18" s="5" t="s">
        <v>40</v>
      </c>
      <c r="AG18" s="5"/>
      <c r="AH18" s="161" t="s">
        <v>40</v>
      </c>
      <c r="AI18" s="161"/>
      <c r="AJ18" s="162" t="s">
        <v>40</v>
      </c>
      <c r="AK18" s="162"/>
      <c r="AL18" s="807"/>
      <c r="AM18" s="807"/>
      <c r="AN18" s="807"/>
      <c r="AO18" s="807"/>
      <c r="AP18" s="807"/>
      <c r="AQ18" s="807"/>
      <c r="AR18" s="807"/>
      <c r="AS18" s="807"/>
      <c r="AT18" s="807"/>
      <c r="AU18" s="807"/>
      <c r="AV18" s="807"/>
      <c r="AW18" s="807"/>
      <c r="AX18" s="807"/>
      <c r="AY18" s="807"/>
      <c r="AZ18" s="807"/>
      <c r="BA18" s="807"/>
      <c r="BB18" s="807"/>
    </row>
    <row r="19" spans="1:54" ht="12.75">
      <c r="A19" s="831" t="s">
        <v>13886</v>
      </c>
      <c r="B19" s="1081" t="s">
        <v>1278</v>
      </c>
      <c r="C19" s="1172">
        <v>4</v>
      </c>
      <c r="D19" s="34" t="e">
        <f t="shared" ca="1" si="1"/>
        <v>#VALUE!</v>
      </c>
      <c r="E19" s="34" t="str">
        <f ca="1">IFERROR(VLOOKUP(N19,Cennik!$A$4:$B319, 2, FALSE()) * O19 + VLOOKUP(P19,Cennik!$A$4:$B319, 2, FALSE()) * Q19 + VLOOKUP(R19,Cennik!$A$4:$B319, 2, FALSE()) * S19 + VLOOKUP(T19,Cennik!$A$4:$B319, 2, FALSE()) * U19 + VLOOKUP(V19,Cennik!$A$4:$B319, 2, FALSE()) * W19 + VLOOKUP(X19,Cennik!$A$4:$B319, 2, FALSE()) * Y19 + VLOOKUP(Z19,Cennik!$A$4:$B319, 2, FALSE()) * AA19 + VLOOKUP(AB19,Cennik!$A$4:$B319, 2, FALSE()) * AC19 + VLOOKUP(AD19,Cennik!$A$4:$B319, 2, FALSE()) * AE19 + VLOOKUP(AF19,Cennik!$A$4:$B319, 2, FALSE()) * AG19 + VLOOKUP(AH19,Cennik!$A$4:$B319, 2, FALSE()) * AI19 + VLOOKUP(AJ19,Cennik!$A$4:$B319, 2, FALSE()) * AK19 + VLOOKUP("Stamina",Cennik!$A$4:$B319,2,FALSE()) * K19,"Brak wartości")</f>
        <v>Brak wartości</v>
      </c>
      <c r="F19" s="5" t="s">
        <v>1279</v>
      </c>
      <c r="G19" s="5" t="s">
        <v>4515</v>
      </c>
      <c r="H19" s="5" t="s">
        <v>13544</v>
      </c>
      <c r="I19" s="5">
        <v>1</v>
      </c>
      <c r="J19" s="5">
        <v>30</v>
      </c>
      <c r="K19" s="5">
        <v>45</v>
      </c>
      <c r="L19" s="18">
        <v>10</v>
      </c>
      <c r="M19" s="5" t="s">
        <v>12787</v>
      </c>
      <c r="N19" s="161" t="s">
        <v>518</v>
      </c>
      <c r="O19" s="161">
        <v>4</v>
      </c>
      <c r="P19" s="162" t="s">
        <v>4739</v>
      </c>
      <c r="Q19" s="162">
        <v>10</v>
      </c>
      <c r="R19" s="163" t="s">
        <v>4679</v>
      </c>
      <c r="S19" s="163">
        <v>2</v>
      </c>
      <c r="T19" s="164" t="s">
        <v>8161</v>
      </c>
      <c r="U19" s="164">
        <v>1</v>
      </c>
      <c r="V19" s="164" t="s">
        <v>450</v>
      </c>
      <c r="W19" s="165">
        <v>5</v>
      </c>
      <c r="X19" s="166" t="s">
        <v>4585</v>
      </c>
      <c r="Y19" s="166">
        <v>5</v>
      </c>
      <c r="Z19" s="167" t="s">
        <v>8133</v>
      </c>
      <c r="AA19" s="167">
        <v>4</v>
      </c>
      <c r="AB19" s="168" t="s">
        <v>40</v>
      </c>
      <c r="AC19" s="168"/>
      <c r="AD19" s="169" t="s">
        <v>40</v>
      </c>
      <c r="AE19" s="169"/>
      <c r="AF19" s="5" t="s">
        <v>40</v>
      </c>
      <c r="AG19" s="5"/>
      <c r="AH19" s="161" t="s">
        <v>40</v>
      </c>
      <c r="AI19" s="161"/>
      <c r="AJ19" s="162" t="s">
        <v>40</v>
      </c>
      <c r="AK19" s="162"/>
      <c r="AL19" s="807"/>
      <c r="AM19" s="807"/>
      <c r="AN19" s="807"/>
      <c r="AO19" s="807"/>
      <c r="AP19" s="807"/>
      <c r="AQ19" s="807"/>
      <c r="AR19" s="807"/>
      <c r="AS19" s="807"/>
      <c r="AT19" s="807"/>
      <c r="AU19" s="807"/>
      <c r="AV19" s="807"/>
      <c r="AW19" s="807"/>
      <c r="AX19" s="807"/>
      <c r="AY19" s="807"/>
      <c r="AZ19" s="807"/>
      <c r="BA19" s="807"/>
      <c r="BB19" s="807"/>
    </row>
    <row r="20" spans="1:54" ht="12.75">
      <c r="A20" s="831" t="s">
        <v>13886</v>
      </c>
      <c r="B20" s="778" t="s">
        <v>1281</v>
      </c>
      <c r="C20" s="1172">
        <v>5</v>
      </c>
      <c r="D20" s="34" t="e">
        <f t="shared" ca="1" si="1"/>
        <v>#VALUE!</v>
      </c>
      <c r="E20" s="34" t="str">
        <f ca="1">IFERROR(VLOOKUP(N20,Cennik!$A$4:$B319, 2, FALSE()) * O20 + VLOOKUP(P20,Cennik!$A$4:$B319, 2, FALSE()) * Q20 + VLOOKUP(R20,Cennik!$A$4:$B319, 2, FALSE()) * S20 + VLOOKUP(T20,Cennik!$A$4:$B319, 2, FALSE()) * U20 + VLOOKUP(V20,Cennik!$A$4:$B319, 2, FALSE()) * W20 + VLOOKUP(X20,Cennik!$A$4:$B319, 2, FALSE()) * Y20 + VLOOKUP(Z20,Cennik!$A$4:$B319, 2, FALSE()) * AA20 + VLOOKUP(AB20,Cennik!$A$4:$B319, 2, FALSE()) * AC20 + VLOOKUP(AD20,Cennik!$A$4:$B319, 2, FALSE()) * AE20 + VLOOKUP(AF20,Cennik!$A$4:$B319, 2, FALSE()) * AG20 + VLOOKUP(AH20,Cennik!$A$4:$B319, 2, FALSE()) * AI20 + VLOOKUP(AJ20,Cennik!$A$4:$B319, 2, FALSE()) * AK20 + VLOOKUP("Stamina",Cennik!$A$4:$B319,2,FALSE()) * K20,"Brak wartości")</f>
        <v>Brak wartości</v>
      </c>
      <c r="F20" s="5" t="s">
        <v>1282</v>
      </c>
      <c r="G20" s="5" t="s">
        <v>4515</v>
      </c>
      <c r="H20" s="5" t="s">
        <v>13544</v>
      </c>
      <c r="I20" s="5">
        <v>1</v>
      </c>
      <c r="J20" s="5">
        <v>40</v>
      </c>
      <c r="K20" s="5">
        <v>80</v>
      </c>
      <c r="L20" s="18">
        <v>65</v>
      </c>
      <c r="M20" s="5" t="s">
        <v>12787</v>
      </c>
      <c r="N20" s="161" t="s">
        <v>567</v>
      </c>
      <c r="O20" s="161">
        <v>20</v>
      </c>
      <c r="P20" s="162" t="s">
        <v>518</v>
      </c>
      <c r="Q20" s="162">
        <v>4</v>
      </c>
      <c r="R20" s="163" t="s">
        <v>8133</v>
      </c>
      <c r="S20" s="163">
        <v>4</v>
      </c>
      <c r="T20" s="164" t="s">
        <v>4585</v>
      </c>
      <c r="U20" s="164">
        <v>5</v>
      </c>
      <c r="V20" s="164" t="s">
        <v>5891</v>
      </c>
      <c r="W20" s="165">
        <v>10</v>
      </c>
      <c r="X20" s="166" t="s">
        <v>557</v>
      </c>
      <c r="Y20" s="166">
        <v>2</v>
      </c>
      <c r="Z20" s="167" t="s">
        <v>5891</v>
      </c>
      <c r="AA20" s="167">
        <v>2</v>
      </c>
      <c r="AB20" s="168" t="s">
        <v>40</v>
      </c>
      <c r="AC20" s="168"/>
      <c r="AD20" s="169" t="s">
        <v>40</v>
      </c>
      <c r="AE20" s="169"/>
      <c r="AF20" s="5" t="s">
        <v>40</v>
      </c>
      <c r="AG20" s="5"/>
      <c r="AH20" s="161" t="s">
        <v>40</v>
      </c>
      <c r="AI20" s="161"/>
      <c r="AJ20" s="162" t="s">
        <v>40</v>
      </c>
      <c r="AK20" s="162"/>
      <c r="AL20" s="807"/>
      <c r="AM20" s="807"/>
      <c r="AN20" s="807"/>
      <c r="AO20" s="807"/>
      <c r="AP20" s="807"/>
      <c r="AQ20" s="807"/>
      <c r="AR20" s="807"/>
      <c r="AS20" s="807"/>
      <c r="AT20" s="807"/>
      <c r="AU20" s="807"/>
      <c r="AV20" s="807"/>
      <c r="AW20" s="807"/>
      <c r="AX20" s="807"/>
      <c r="AY20" s="807"/>
      <c r="AZ20" s="807"/>
      <c r="BA20" s="807"/>
      <c r="BB20" s="807"/>
    </row>
    <row r="21" spans="1:54" ht="12.75">
      <c r="A21" s="681"/>
      <c r="B21" s="681"/>
      <c r="C21" s="1170"/>
      <c r="D21" s="34"/>
      <c r="E21" s="34"/>
      <c r="F21" s="5"/>
      <c r="G21" s="5"/>
      <c r="H21" s="5"/>
      <c r="I21" s="5"/>
      <c r="J21" s="5"/>
      <c r="K21" s="5"/>
      <c r="L21" s="18"/>
      <c r="M21" s="5"/>
      <c r="N21" s="161"/>
      <c r="O21" s="161"/>
      <c r="P21" s="162"/>
      <c r="Q21" s="162"/>
      <c r="R21" s="163"/>
      <c r="S21" s="163"/>
      <c r="T21" s="164"/>
      <c r="U21" s="164"/>
      <c r="V21" s="164"/>
      <c r="W21" s="165"/>
      <c r="X21" s="166"/>
      <c r="Y21" s="166"/>
      <c r="Z21" s="167"/>
      <c r="AA21" s="167"/>
      <c r="AB21" s="168"/>
      <c r="AC21" s="168"/>
      <c r="AD21" s="169"/>
      <c r="AE21" s="169"/>
      <c r="AF21" s="5"/>
      <c r="AG21" s="5"/>
      <c r="AH21" s="161"/>
      <c r="AI21" s="161"/>
      <c r="AJ21" s="162"/>
      <c r="AK21" s="162"/>
      <c r="AL21" s="807"/>
      <c r="AM21" s="807"/>
      <c r="AN21" s="807"/>
      <c r="AO21" s="807"/>
      <c r="AP21" s="807"/>
      <c r="AQ21" s="807"/>
      <c r="AR21" s="807"/>
      <c r="AS21" s="807"/>
      <c r="AT21" s="807"/>
      <c r="AU21" s="807"/>
      <c r="AV21" s="807"/>
      <c r="AW21" s="807"/>
      <c r="AX21" s="807"/>
      <c r="AY21" s="807"/>
      <c r="AZ21" s="807"/>
      <c r="BA21" s="807"/>
      <c r="BB21" s="807"/>
    </row>
    <row r="22" spans="1:54" ht="12.75">
      <c r="A22" s="19"/>
      <c r="B22" s="19"/>
      <c r="C22" s="1171"/>
      <c r="D22" s="291"/>
      <c r="E22" s="291"/>
      <c r="F22" s="49"/>
      <c r="G22" s="49"/>
      <c r="H22" s="49"/>
      <c r="I22" s="49"/>
      <c r="J22" s="49"/>
      <c r="K22" s="49"/>
      <c r="L22" s="1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1084"/>
      <c r="AM22" s="1084"/>
      <c r="AN22" s="1084"/>
      <c r="AO22" s="1084"/>
      <c r="AP22" s="1084"/>
      <c r="AQ22" s="1084"/>
      <c r="AR22" s="1084"/>
      <c r="AS22" s="1084"/>
      <c r="AT22" s="1084"/>
      <c r="AU22" s="1084"/>
      <c r="AV22" s="1084"/>
      <c r="AW22" s="1084"/>
      <c r="AX22" s="1084"/>
      <c r="AY22" s="1084"/>
      <c r="AZ22" s="1084"/>
      <c r="BA22" s="1084"/>
      <c r="BB22" s="1084"/>
    </row>
    <row r="23" spans="1:54" ht="12.75">
      <c r="A23" s="681"/>
      <c r="B23" s="681"/>
      <c r="C23" s="1170"/>
      <c r="D23" s="34"/>
      <c r="E23" s="34"/>
      <c r="F23" s="5"/>
      <c r="G23" s="5"/>
      <c r="H23" s="5"/>
      <c r="I23" s="5"/>
      <c r="J23" s="5"/>
      <c r="K23" s="5"/>
      <c r="L23" s="18"/>
      <c r="M23" s="5"/>
      <c r="N23" s="161"/>
      <c r="O23" s="161"/>
      <c r="P23" s="162"/>
      <c r="Q23" s="162"/>
      <c r="R23" s="163"/>
      <c r="S23" s="163"/>
      <c r="T23" s="164"/>
      <c r="U23" s="164"/>
      <c r="V23" s="164"/>
      <c r="W23" s="165"/>
      <c r="X23" s="166"/>
      <c r="Y23" s="166"/>
      <c r="Z23" s="167"/>
      <c r="AA23" s="167"/>
      <c r="AB23" s="168"/>
      <c r="AC23" s="168"/>
      <c r="AD23" s="169"/>
      <c r="AE23" s="169"/>
      <c r="AF23" s="5"/>
      <c r="AG23" s="5"/>
      <c r="AH23" s="161"/>
      <c r="AI23" s="161"/>
      <c r="AJ23" s="162"/>
      <c r="AK23" s="162"/>
      <c r="AL23" s="807"/>
      <c r="AM23" s="807"/>
      <c r="AN23" s="807"/>
      <c r="AO23" s="807"/>
      <c r="AP23" s="807"/>
      <c r="AQ23" s="807"/>
      <c r="AR23" s="807"/>
      <c r="AS23" s="807"/>
      <c r="AT23" s="807"/>
      <c r="AU23" s="807"/>
      <c r="AV23" s="807"/>
      <c r="AW23" s="807"/>
      <c r="AX23" s="807"/>
      <c r="AY23" s="807"/>
      <c r="AZ23" s="807"/>
      <c r="BA23" s="807"/>
      <c r="BB23" s="807"/>
    </row>
    <row r="24" spans="1:54" ht="12.75">
      <c r="A24" s="831" t="s">
        <v>13886</v>
      </c>
      <c r="B24" s="46" t="s">
        <v>1285</v>
      </c>
      <c r="C24" s="1172">
        <v>0</v>
      </c>
      <c r="D24" s="34">
        <f t="shared" ref="D24:D62" si="2">E24/I24</f>
        <v>4.25</v>
      </c>
      <c r="E24" s="34">
        <f>IFERROR(VLOOKUP(N24,Cennik!$A$4:$B319, 2, FALSE()) * O24 + VLOOKUP(P24,Cennik!$A$4:$B319, 2, FALSE()) * Q24 + VLOOKUP(R24,Cennik!$A$4:$B319, 2, FALSE()) * S24 + VLOOKUP(T24,Cennik!$A$4:$B319, 2, FALSE()) * U24 + VLOOKUP(V24,Cennik!$A$4:$B319, 2, FALSE()) * W24 + VLOOKUP(X24,Cennik!$A$4:$B319, 2, FALSE()) * Y24 + VLOOKUP(Z24,Cennik!$A$4:$B319, 2, FALSE()) * AA24 + VLOOKUP(AB24,Cennik!$A$4:$B319, 2, FALSE()) * AC24 + VLOOKUP(AD24,Cennik!$A$4:$B319, 2, FALSE()) * AE24 + VLOOKUP(AF24,Cennik!$A$4:$B319, 2, FALSE()) * AG24 + VLOOKUP(AH24,Cennik!$A$4:$B319, 2, FALSE()) * AI24 + VLOOKUP(AJ24,Cennik!$A$4:$B319, 2, FALSE()) * AK24 + VLOOKUP("Stamina",Cennik!$A$4:$B319,2,FALSE()) * K24,"Brak wartości")</f>
        <v>4.25</v>
      </c>
      <c r="F24" s="5" t="s">
        <v>1286</v>
      </c>
      <c r="G24" s="5" t="s">
        <v>4515</v>
      </c>
      <c r="H24" s="5" t="s">
        <v>13544</v>
      </c>
      <c r="I24" s="5">
        <v>1</v>
      </c>
      <c r="J24" s="5">
        <v>15</v>
      </c>
      <c r="K24" s="5">
        <v>5</v>
      </c>
      <c r="L24" s="18">
        <v>15</v>
      </c>
      <c r="M24" s="5" t="s">
        <v>12787</v>
      </c>
      <c r="N24" s="161" t="s">
        <v>386</v>
      </c>
      <c r="O24" s="161">
        <v>5</v>
      </c>
      <c r="P24" s="162" t="s">
        <v>40</v>
      </c>
      <c r="Q24" s="162"/>
      <c r="R24" s="163" t="s">
        <v>40</v>
      </c>
      <c r="S24" s="163"/>
      <c r="T24" s="164" t="s">
        <v>40</v>
      </c>
      <c r="U24" s="164"/>
      <c r="V24" s="164" t="s">
        <v>40</v>
      </c>
      <c r="W24" s="165"/>
      <c r="X24" s="166" t="s">
        <v>40</v>
      </c>
      <c r="Y24" s="166"/>
      <c r="Z24" s="167" t="s">
        <v>40</v>
      </c>
      <c r="AA24" s="167"/>
      <c r="AB24" s="168" t="s">
        <v>40</v>
      </c>
      <c r="AC24" s="168"/>
      <c r="AD24" s="169" t="s">
        <v>40</v>
      </c>
      <c r="AE24" s="169"/>
      <c r="AF24" s="5" t="s">
        <v>40</v>
      </c>
      <c r="AG24" s="5"/>
      <c r="AH24" s="161" t="s">
        <v>40</v>
      </c>
      <c r="AI24" s="161"/>
      <c r="AJ24" s="162" t="s">
        <v>40</v>
      </c>
      <c r="AK24" s="162"/>
      <c r="AL24" s="807"/>
      <c r="AM24" s="807"/>
      <c r="AN24" s="807"/>
      <c r="AO24" s="807"/>
      <c r="AP24" s="807"/>
      <c r="AQ24" s="807"/>
      <c r="AR24" s="807"/>
      <c r="AS24" s="807"/>
      <c r="AT24" s="807"/>
      <c r="AU24" s="807"/>
      <c r="AV24" s="807"/>
      <c r="AW24" s="807"/>
      <c r="AX24" s="807"/>
      <c r="AY24" s="807"/>
      <c r="AZ24" s="807"/>
      <c r="BA24" s="807"/>
      <c r="BB24" s="807"/>
    </row>
    <row r="25" spans="1:54" ht="12.75">
      <c r="A25" s="831" t="s">
        <v>13886</v>
      </c>
      <c r="B25" s="46" t="s">
        <v>1288</v>
      </c>
      <c r="C25" s="1172">
        <v>0</v>
      </c>
      <c r="D25" s="34">
        <f t="shared" si="2"/>
        <v>13.25</v>
      </c>
      <c r="E25" s="34">
        <f>IFERROR(VLOOKUP(N25,Cennik!$A$4:$B319, 2, FALSE()) * O25 + VLOOKUP(P25,Cennik!$A$4:$B319, 2, FALSE()) * Q25 + VLOOKUP(R25,Cennik!$A$4:$B319, 2, FALSE()) * S25 + VLOOKUP(T25,Cennik!$A$4:$B319, 2, FALSE()) * U25 + VLOOKUP(V25,Cennik!$A$4:$B319, 2, FALSE()) * W25 + VLOOKUP(X25,Cennik!$A$4:$B319, 2, FALSE()) * Y25 + VLOOKUP(Z25,Cennik!$A$4:$B319, 2, FALSE()) * AA25 + VLOOKUP(AB25,Cennik!$A$4:$B319, 2, FALSE()) * AC25 + VLOOKUP(AD25,Cennik!$A$4:$B319, 2, FALSE()) * AE25 + VLOOKUP(AF25,Cennik!$A$4:$B319, 2, FALSE()) * AG25 + VLOOKUP(AH25,Cennik!$A$4:$B319, 2, FALSE()) * AI25 + VLOOKUP(AJ25,Cennik!$A$4:$B319, 2, FALSE()) * AK25 + VLOOKUP("Stamina",Cennik!$A$4:$B319,2,FALSE()) * K25,"Brak wartości")</f>
        <v>13.25</v>
      </c>
      <c r="F25" s="5" t="s">
        <v>1289</v>
      </c>
      <c r="G25" s="5" t="s">
        <v>4515</v>
      </c>
      <c r="H25" s="5" t="s">
        <v>13544</v>
      </c>
      <c r="I25" s="5">
        <v>1</v>
      </c>
      <c r="J25" s="5">
        <v>15</v>
      </c>
      <c r="K25" s="5">
        <v>5</v>
      </c>
      <c r="L25" s="18">
        <v>10</v>
      </c>
      <c r="M25" s="5" t="s">
        <v>12787</v>
      </c>
      <c r="N25" s="161" t="s">
        <v>528</v>
      </c>
      <c r="O25" s="161">
        <v>5</v>
      </c>
      <c r="P25" s="162" t="s">
        <v>40</v>
      </c>
      <c r="Q25" s="162"/>
      <c r="R25" s="163" t="s">
        <v>40</v>
      </c>
      <c r="S25" s="163"/>
      <c r="T25" s="164" t="s">
        <v>40</v>
      </c>
      <c r="U25" s="164"/>
      <c r="V25" s="164" t="s">
        <v>40</v>
      </c>
      <c r="W25" s="165"/>
      <c r="X25" s="166" t="s">
        <v>40</v>
      </c>
      <c r="Y25" s="166"/>
      <c r="Z25" s="167" t="s">
        <v>40</v>
      </c>
      <c r="AA25" s="167"/>
      <c r="AB25" s="168" t="s">
        <v>40</v>
      </c>
      <c r="AC25" s="168"/>
      <c r="AD25" s="169" t="s">
        <v>40</v>
      </c>
      <c r="AE25" s="169"/>
      <c r="AF25" s="5" t="s">
        <v>40</v>
      </c>
      <c r="AG25" s="5"/>
      <c r="AH25" s="161" t="s">
        <v>40</v>
      </c>
      <c r="AI25" s="161"/>
      <c r="AJ25" s="162" t="s">
        <v>40</v>
      </c>
      <c r="AK25" s="162"/>
      <c r="AL25" s="807"/>
      <c r="AM25" s="807"/>
      <c r="AN25" s="807"/>
      <c r="AO25" s="807"/>
      <c r="AP25" s="807"/>
      <c r="AQ25" s="807"/>
      <c r="AR25" s="807"/>
      <c r="AS25" s="807"/>
      <c r="AT25" s="807"/>
      <c r="AU25" s="807"/>
      <c r="AV25" s="807"/>
      <c r="AW25" s="807"/>
      <c r="AX25" s="807"/>
      <c r="AY25" s="807"/>
      <c r="AZ25" s="807"/>
      <c r="BA25" s="807"/>
      <c r="BB25" s="807"/>
    </row>
    <row r="26" spans="1:54" ht="12.75">
      <c r="A26" s="831" t="s">
        <v>13886</v>
      </c>
      <c r="B26" s="46" t="s">
        <v>1291</v>
      </c>
      <c r="C26" s="1172">
        <v>0</v>
      </c>
      <c r="D26" s="34">
        <f t="shared" si="2"/>
        <v>13.25</v>
      </c>
      <c r="E26" s="34">
        <f>IFERROR(VLOOKUP(N26,Cennik!$A$4:$B319, 2, FALSE()) * O26 + VLOOKUP(P26,Cennik!$A$4:$B319, 2, FALSE()) * Q26 + VLOOKUP(R26,Cennik!$A$4:$B319, 2, FALSE()) * S26 + VLOOKUP(T26,Cennik!$A$4:$B319, 2, FALSE()) * U26 + VLOOKUP(V26,Cennik!$A$4:$B319, 2, FALSE()) * W26 + VLOOKUP(X26,Cennik!$A$4:$B319, 2, FALSE()) * Y26 + VLOOKUP(Z26,Cennik!$A$4:$B319, 2, FALSE()) * AA26 + VLOOKUP(AB26,Cennik!$A$4:$B319, 2, FALSE()) * AC26 + VLOOKUP(AD26,Cennik!$A$4:$B319, 2, FALSE()) * AE26 + VLOOKUP(AF26,Cennik!$A$4:$B319, 2, FALSE()) * AG26 + VLOOKUP(AH26,Cennik!$A$4:$B319, 2, FALSE()) * AI26 + VLOOKUP(AJ26,Cennik!$A$4:$B319, 2, FALSE()) * AK26 + VLOOKUP("Stamina",Cennik!$A$4:$B319,2,FALSE()) * K26,"Brak wartości")</f>
        <v>13.25</v>
      </c>
      <c r="F26" s="5" t="s">
        <v>1292</v>
      </c>
      <c r="G26" s="5" t="s">
        <v>4515</v>
      </c>
      <c r="H26" s="5" t="s">
        <v>13544</v>
      </c>
      <c r="I26" s="5">
        <v>1</v>
      </c>
      <c r="J26" s="5">
        <v>15</v>
      </c>
      <c r="K26" s="5">
        <v>5</v>
      </c>
      <c r="L26" s="18">
        <v>20</v>
      </c>
      <c r="M26" s="5" t="s">
        <v>12787</v>
      </c>
      <c r="N26" s="161" t="s">
        <v>528</v>
      </c>
      <c r="O26" s="161">
        <v>5</v>
      </c>
      <c r="P26" s="162" t="s">
        <v>40</v>
      </c>
      <c r="Q26" s="162"/>
      <c r="R26" s="163" t="s">
        <v>40</v>
      </c>
      <c r="S26" s="163"/>
      <c r="T26" s="164" t="s">
        <v>40</v>
      </c>
      <c r="U26" s="164"/>
      <c r="V26" s="164" t="s">
        <v>40</v>
      </c>
      <c r="W26" s="165"/>
      <c r="X26" s="166" t="s">
        <v>40</v>
      </c>
      <c r="Y26" s="166"/>
      <c r="Z26" s="167" t="s">
        <v>40</v>
      </c>
      <c r="AA26" s="167"/>
      <c r="AB26" s="168" t="s">
        <v>40</v>
      </c>
      <c r="AC26" s="168"/>
      <c r="AD26" s="169" t="s">
        <v>40</v>
      </c>
      <c r="AE26" s="169"/>
      <c r="AF26" s="5" t="s">
        <v>40</v>
      </c>
      <c r="AG26" s="5"/>
      <c r="AH26" s="161" t="s">
        <v>40</v>
      </c>
      <c r="AI26" s="161"/>
      <c r="AJ26" s="162" t="s">
        <v>40</v>
      </c>
      <c r="AK26" s="162"/>
      <c r="AL26" s="807"/>
      <c r="AM26" s="807"/>
      <c r="AN26" s="807"/>
      <c r="AO26" s="807"/>
      <c r="AP26" s="807"/>
      <c r="AQ26" s="807"/>
      <c r="AR26" s="807"/>
      <c r="AS26" s="807"/>
      <c r="AT26" s="807"/>
      <c r="AU26" s="807"/>
      <c r="AV26" s="807"/>
      <c r="AW26" s="807"/>
      <c r="AX26" s="807"/>
      <c r="AY26" s="807"/>
      <c r="AZ26" s="807"/>
      <c r="BA26" s="807"/>
      <c r="BB26" s="807"/>
    </row>
    <row r="27" spans="1:54" ht="12.75">
      <c r="A27" s="831" t="s">
        <v>13886</v>
      </c>
      <c r="B27" s="72" t="s">
        <v>1294</v>
      </c>
      <c r="C27" s="1172">
        <v>1</v>
      </c>
      <c r="D27" s="34" t="e">
        <f t="shared" ca="1" si="2"/>
        <v>#VALUE!</v>
      </c>
      <c r="E27" s="34" t="str">
        <f ca="1">IFERROR(VLOOKUP(N27,Cennik!$A$4:$B319, 2, FALSE()) * O27 + VLOOKUP(P27,Cennik!$A$4:$B319, 2, FALSE()) * Q27 + VLOOKUP(R27,Cennik!$A$4:$B319, 2, FALSE()) * S27 + VLOOKUP(T27,Cennik!$A$4:$B319, 2, FALSE()) * U27 + VLOOKUP(V27,Cennik!$A$4:$B319, 2, FALSE()) * W27 + VLOOKUP(X27,Cennik!$A$4:$B319, 2, FALSE()) * Y27 + VLOOKUP(Z27,Cennik!$A$4:$B319, 2, FALSE()) * AA27 + VLOOKUP(AB27,Cennik!$A$4:$B319, 2, FALSE()) * AC27 + VLOOKUP(AD27,Cennik!$A$4:$B319, 2, FALSE()) * AE27 + VLOOKUP(AF27,Cennik!$A$4:$B319, 2, FALSE()) * AG27 + VLOOKUP(AH27,Cennik!$A$4:$B319, 2, FALSE()) * AI27 + VLOOKUP(AJ27,Cennik!$A$4:$B319, 2, FALSE()) * AK27 + VLOOKUP("Stamina",Cennik!$A$4:$B319,2,FALSE()) * K27,"Brak wartości")</f>
        <v>Brak wartości</v>
      </c>
      <c r="F27" s="5" t="s">
        <v>1295</v>
      </c>
      <c r="G27" s="5" t="s">
        <v>4515</v>
      </c>
      <c r="H27" s="5" t="s">
        <v>13544</v>
      </c>
      <c r="I27" s="5">
        <v>1</v>
      </c>
      <c r="J27" s="5">
        <v>15</v>
      </c>
      <c r="K27" s="5">
        <v>5</v>
      </c>
      <c r="L27" s="18">
        <v>10</v>
      </c>
      <c r="M27" s="5" t="s">
        <v>12787</v>
      </c>
      <c r="N27" s="184" t="s">
        <v>557</v>
      </c>
      <c r="O27" s="161">
        <v>5</v>
      </c>
      <c r="P27" s="162" t="s">
        <v>4585</v>
      </c>
      <c r="Q27" s="162">
        <v>2</v>
      </c>
      <c r="R27" s="163" t="s">
        <v>8133</v>
      </c>
      <c r="S27" s="163">
        <v>1</v>
      </c>
      <c r="T27" s="164" t="s">
        <v>40</v>
      </c>
      <c r="U27" s="164"/>
      <c r="V27" s="164" t="s">
        <v>40</v>
      </c>
      <c r="W27" s="165"/>
      <c r="X27" s="166" t="s">
        <v>40</v>
      </c>
      <c r="Y27" s="166"/>
      <c r="Z27" s="167" t="s">
        <v>40</v>
      </c>
      <c r="AA27" s="167"/>
      <c r="AB27" s="168" t="s">
        <v>40</v>
      </c>
      <c r="AC27" s="168"/>
      <c r="AD27" s="169" t="s">
        <v>40</v>
      </c>
      <c r="AE27" s="169"/>
      <c r="AF27" s="5" t="s">
        <v>40</v>
      </c>
      <c r="AG27" s="5"/>
      <c r="AH27" s="161" t="s">
        <v>40</v>
      </c>
      <c r="AI27" s="161"/>
      <c r="AJ27" s="162" t="s">
        <v>40</v>
      </c>
      <c r="AK27" s="162"/>
      <c r="AL27" s="807"/>
      <c r="AM27" s="807"/>
      <c r="AN27" s="807"/>
      <c r="AO27" s="807"/>
      <c r="AP27" s="807"/>
      <c r="AQ27" s="807"/>
      <c r="AR27" s="807"/>
      <c r="AS27" s="807"/>
      <c r="AT27" s="807"/>
      <c r="AU27" s="807"/>
      <c r="AV27" s="807"/>
      <c r="AW27" s="807"/>
      <c r="AX27" s="807"/>
      <c r="AY27" s="807"/>
      <c r="AZ27" s="807"/>
      <c r="BA27" s="807"/>
      <c r="BB27" s="807"/>
    </row>
    <row r="28" spans="1:54" ht="12.75">
      <c r="A28" s="831" t="s">
        <v>13886</v>
      </c>
      <c r="B28" s="72" t="s">
        <v>1297</v>
      </c>
      <c r="C28" s="1172">
        <v>1</v>
      </c>
      <c r="D28" s="34" t="e">
        <f t="shared" ca="1" si="2"/>
        <v>#VALUE!</v>
      </c>
      <c r="E28" s="34" t="str">
        <f ca="1">IFERROR(VLOOKUP(N28,Cennik!$A$4:$B319, 2, FALSE()) * O28 + VLOOKUP(P28,Cennik!$A$4:$B319, 2, FALSE()) * Q28 + VLOOKUP(R28,Cennik!$A$4:$B319, 2, FALSE()) * S28 + VLOOKUP(T28,Cennik!$A$4:$B319, 2, FALSE()) * U28 + VLOOKUP(V28,Cennik!$A$4:$B319, 2, FALSE()) * W28 + VLOOKUP(X28,Cennik!$A$4:$B319, 2, FALSE()) * Y28 + VLOOKUP(Z28,Cennik!$A$4:$B319, 2, FALSE()) * AA28 + VLOOKUP(AB28,Cennik!$A$4:$B319, 2, FALSE()) * AC28 + VLOOKUP(AD28,Cennik!$A$4:$B319, 2, FALSE()) * AE28 + VLOOKUP(AF28,Cennik!$A$4:$B319, 2, FALSE()) * AG28 + VLOOKUP(AH28,Cennik!$A$4:$B319, 2, FALSE()) * AI28 + VLOOKUP(AJ28,Cennik!$A$4:$B319, 2, FALSE()) * AK28 + VLOOKUP("Stamina",Cennik!$A$4:$B319,2,FALSE()) * K28,"Brak wartości")</f>
        <v>Brak wartości</v>
      </c>
      <c r="F28" s="5" t="s">
        <v>1295</v>
      </c>
      <c r="G28" s="5" t="s">
        <v>4515</v>
      </c>
      <c r="H28" s="5" t="s">
        <v>13544</v>
      </c>
      <c r="I28" s="5">
        <v>1</v>
      </c>
      <c r="J28" s="5">
        <v>15</v>
      </c>
      <c r="K28" s="5">
        <v>5</v>
      </c>
      <c r="L28" s="18">
        <v>10</v>
      </c>
      <c r="M28" s="5" t="s">
        <v>12787</v>
      </c>
      <c r="N28" s="184" t="s">
        <v>557</v>
      </c>
      <c r="O28" s="161">
        <v>5</v>
      </c>
      <c r="P28" s="162" t="s">
        <v>4585</v>
      </c>
      <c r="Q28" s="162">
        <v>2</v>
      </c>
      <c r="R28" s="163" t="s">
        <v>8133</v>
      </c>
      <c r="S28" s="163">
        <v>1</v>
      </c>
      <c r="T28" s="164" t="s">
        <v>40</v>
      </c>
      <c r="U28" s="164"/>
      <c r="V28" s="164" t="s">
        <v>40</v>
      </c>
      <c r="W28" s="165"/>
      <c r="X28" s="166" t="s">
        <v>40</v>
      </c>
      <c r="Y28" s="166"/>
      <c r="Z28" s="167" t="s">
        <v>40</v>
      </c>
      <c r="AA28" s="167"/>
      <c r="AB28" s="168" t="s">
        <v>40</v>
      </c>
      <c r="AC28" s="168"/>
      <c r="AD28" s="169" t="s">
        <v>40</v>
      </c>
      <c r="AE28" s="169"/>
      <c r="AF28" s="5" t="s">
        <v>40</v>
      </c>
      <c r="AG28" s="5"/>
      <c r="AH28" s="161" t="s">
        <v>40</v>
      </c>
      <c r="AI28" s="161"/>
      <c r="AJ28" s="162" t="s">
        <v>40</v>
      </c>
      <c r="AK28" s="162"/>
      <c r="AL28" s="807"/>
      <c r="AM28" s="807"/>
      <c r="AN28" s="807"/>
      <c r="AO28" s="807"/>
      <c r="AP28" s="807"/>
      <c r="AQ28" s="807"/>
      <c r="AR28" s="807"/>
      <c r="AS28" s="807"/>
      <c r="AT28" s="807"/>
      <c r="AU28" s="807"/>
      <c r="AV28" s="807"/>
      <c r="AW28" s="807"/>
      <c r="AX28" s="807"/>
      <c r="AY28" s="807"/>
      <c r="AZ28" s="807"/>
      <c r="BA28" s="807"/>
      <c r="BB28" s="807"/>
    </row>
    <row r="29" spans="1:54" ht="12.75">
      <c r="A29" s="831" t="s">
        <v>13886</v>
      </c>
      <c r="B29" s="72" t="s">
        <v>1299</v>
      </c>
      <c r="C29" s="1172">
        <v>1</v>
      </c>
      <c r="D29" s="34" t="e">
        <f t="shared" ca="1" si="2"/>
        <v>#VALUE!</v>
      </c>
      <c r="E29" s="34" t="str">
        <f ca="1">IFERROR(VLOOKUP(N29,Cennik!$A$4:$B319, 2, FALSE()) * O29 + VLOOKUP(P29,Cennik!$A$4:$B319, 2, FALSE()) * Q29 + VLOOKUP(R29,Cennik!$A$4:$B319, 2, FALSE()) * S29 + VLOOKUP(T29,Cennik!$A$4:$B319, 2, FALSE()) * U29 + VLOOKUP(V29,Cennik!$A$4:$B319, 2, FALSE()) * W29 + VLOOKUP(X29,Cennik!$A$4:$B319, 2, FALSE()) * Y29 + VLOOKUP(Z29,Cennik!$A$4:$B319, 2, FALSE()) * AA29 + VLOOKUP(AB29,Cennik!$A$4:$B319, 2, FALSE()) * AC29 + VLOOKUP(AD29,Cennik!$A$4:$B319, 2, FALSE()) * AE29 + VLOOKUP(AF29,Cennik!$A$4:$B319, 2, FALSE()) * AG29 + VLOOKUP(AH29,Cennik!$A$4:$B319, 2, FALSE()) * AI29 + VLOOKUP(AJ29,Cennik!$A$4:$B319, 2, FALSE()) * AK29 + VLOOKUP("Stamina",Cennik!$A$4:$B319,2,FALSE()) * K29,"Brak wartości")</f>
        <v>Brak wartości</v>
      </c>
      <c r="F29" s="5" t="s">
        <v>1295</v>
      </c>
      <c r="G29" s="5" t="s">
        <v>4515</v>
      </c>
      <c r="H29" s="5" t="s">
        <v>13544</v>
      </c>
      <c r="I29" s="5">
        <v>1</v>
      </c>
      <c r="J29" s="5">
        <v>15</v>
      </c>
      <c r="K29" s="5">
        <v>5</v>
      </c>
      <c r="L29" s="18">
        <v>10</v>
      </c>
      <c r="M29" s="5" t="s">
        <v>12787</v>
      </c>
      <c r="N29" s="184" t="s">
        <v>557</v>
      </c>
      <c r="O29" s="161">
        <v>5</v>
      </c>
      <c r="P29" s="162" t="s">
        <v>4585</v>
      </c>
      <c r="Q29" s="162">
        <v>2</v>
      </c>
      <c r="R29" s="163" t="s">
        <v>8133</v>
      </c>
      <c r="S29" s="163">
        <v>1</v>
      </c>
      <c r="T29" s="164" t="s">
        <v>40</v>
      </c>
      <c r="U29" s="164"/>
      <c r="V29" s="164" t="s">
        <v>40</v>
      </c>
      <c r="W29" s="165"/>
      <c r="X29" s="166" t="s">
        <v>40</v>
      </c>
      <c r="Y29" s="166"/>
      <c r="Z29" s="167" t="s">
        <v>40</v>
      </c>
      <c r="AA29" s="167"/>
      <c r="AB29" s="168" t="s">
        <v>40</v>
      </c>
      <c r="AC29" s="168"/>
      <c r="AD29" s="169" t="s">
        <v>40</v>
      </c>
      <c r="AE29" s="169"/>
      <c r="AF29" s="5" t="s">
        <v>40</v>
      </c>
      <c r="AG29" s="5"/>
      <c r="AH29" s="161" t="s">
        <v>40</v>
      </c>
      <c r="AI29" s="161"/>
      <c r="AJ29" s="162" t="s">
        <v>40</v>
      </c>
      <c r="AK29" s="162"/>
      <c r="AL29" s="807"/>
      <c r="AM29" s="807"/>
      <c r="AN29" s="807"/>
      <c r="AO29" s="807"/>
      <c r="AP29" s="807"/>
      <c r="AQ29" s="807"/>
      <c r="AR29" s="807"/>
      <c r="AS29" s="807"/>
      <c r="AT29" s="807"/>
      <c r="AU29" s="807"/>
      <c r="AV29" s="807"/>
      <c r="AW29" s="807"/>
      <c r="AX29" s="807"/>
      <c r="AY29" s="807"/>
      <c r="AZ29" s="807"/>
      <c r="BA29" s="807"/>
      <c r="BB29" s="807"/>
    </row>
    <row r="30" spans="1:54" ht="12.75">
      <c r="A30" s="831" t="s">
        <v>13886</v>
      </c>
      <c r="B30" s="72" t="s">
        <v>1301</v>
      </c>
      <c r="C30" s="1172">
        <v>1</v>
      </c>
      <c r="D30" s="34" t="e">
        <f t="shared" ca="1" si="2"/>
        <v>#VALUE!</v>
      </c>
      <c r="E30" s="34" t="str">
        <f ca="1">IFERROR(VLOOKUP(N30,Cennik!$A$4:$B319, 2, FALSE()) * O30 + VLOOKUP(P30,Cennik!$A$4:$B319, 2, FALSE()) * Q30 + VLOOKUP(R30,Cennik!$A$4:$B319, 2, FALSE()) * S30 + VLOOKUP(T30,Cennik!$A$4:$B319, 2, FALSE()) * U30 + VLOOKUP(V30,Cennik!$A$4:$B319, 2, FALSE()) * W30 + VLOOKUP(X30,Cennik!$A$4:$B319, 2, FALSE()) * Y30 + VLOOKUP(Z30,Cennik!$A$4:$B319, 2, FALSE()) * AA30 + VLOOKUP(AB30,Cennik!$A$4:$B319, 2, FALSE()) * AC30 + VLOOKUP(AD30,Cennik!$A$4:$B319, 2, FALSE()) * AE30 + VLOOKUP(AF30,Cennik!$A$4:$B319, 2, FALSE()) * AG30 + VLOOKUP(AH30,Cennik!$A$4:$B319, 2, FALSE()) * AI30 + VLOOKUP(AJ30,Cennik!$A$4:$B319, 2, FALSE()) * AK30 + VLOOKUP("Stamina",Cennik!$A$4:$B319,2,FALSE()) * K30,"Brak wartości")</f>
        <v>Brak wartości</v>
      </c>
      <c r="F30" s="5" t="s">
        <v>1295</v>
      </c>
      <c r="G30" s="5" t="s">
        <v>4515</v>
      </c>
      <c r="H30" s="5" t="s">
        <v>13544</v>
      </c>
      <c r="I30" s="5">
        <v>1</v>
      </c>
      <c r="J30" s="5">
        <v>15</v>
      </c>
      <c r="K30" s="5">
        <v>5</v>
      </c>
      <c r="L30" s="18">
        <v>10</v>
      </c>
      <c r="M30" s="5" t="s">
        <v>12787</v>
      </c>
      <c r="N30" s="184" t="s">
        <v>557</v>
      </c>
      <c r="O30" s="161">
        <v>5</v>
      </c>
      <c r="P30" s="162" t="s">
        <v>4585</v>
      </c>
      <c r="Q30" s="162">
        <v>2</v>
      </c>
      <c r="R30" s="163" t="s">
        <v>8133</v>
      </c>
      <c r="S30" s="163">
        <v>1</v>
      </c>
      <c r="T30" s="164" t="s">
        <v>40</v>
      </c>
      <c r="U30" s="164"/>
      <c r="V30" s="164" t="s">
        <v>40</v>
      </c>
      <c r="W30" s="165"/>
      <c r="X30" s="166" t="s">
        <v>40</v>
      </c>
      <c r="Y30" s="166"/>
      <c r="Z30" s="167" t="s">
        <v>40</v>
      </c>
      <c r="AA30" s="167"/>
      <c r="AB30" s="168" t="s">
        <v>40</v>
      </c>
      <c r="AC30" s="168"/>
      <c r="AD30" s="169" t="s">
        <v>40</v>
      </c>
      <c r="AE30" s="169"/>
      <c r="AF30" s="5" t="s">
        <v>40</v>
      </c>
      <c r="AG30" s="5"/>
      <c r="AH30" s="161" t="s">
        <v>40</v>
      </c>
      <c r="AI30" s="161"/>
      <c r="AJ30" s="162" t="s">
        <v>40</v>
      </c>
      <c r="AK30" s="162"/>
      <c r="AL30" s="807"/>
      <c r="AM30" s="807"/>
      <c r="AN30" s="807"/>
      <c r="AO30" s="807"/>
      <c r="AP30" s="807"/>
      <c r="AQ30" s="807"/>
      <c r="AR30" s="807"/>
      <c r="AS30" s="807"/>
      <c r="AT30" s="807"/>
      <c r="AU30" s="807"/>
      <c r="AV30" s="807"/>
      <c r="AW30" s="807"/>
      <c r="AX30" s="807"/>
      <c r="AY30" s="807"/>
      <c r="AZ30" s="807"/>
      <c r="BA30" s="807"/>
      <c r="BB30" s="807"/>
    </row>
    <row r="31" spans="1:54" ht="12.75">
      <c r="A31" s="831" t="s">
        <v>13886</v>
      </c>
      <c r="B31" s="72" t="s">
        <v>1303</v>
      </c>
      <c r="C31" s="1172">
        <v>1</v>
      </c>
      <c r="D31" s="34" t="e">
        <f t="shared" ca="1" si="2"/>
        <v>#VALUE!</v>
      </c>
      <c r="E31" s="34" t="str">
        <f ca="1">IFERROR(VLOOKUP(N31,Cennik!$A$4:$B319, 2, FALSE()) * O31 + VLOOKUP(P31,Cennik!$A$4:$B319, 2, FALSE()) * Q31 + VLOOKUP(R31,Cennik!$A$4:$B319, 2, FALSE()) * S31 + VLOOKUP(T31,Cennik!$A$4:$B319, 2, FALSE()) * U31 + VLOOKUP(V31,Cennik!$A$4:$B319, 2, FALSE()) * W31 + VLOOKUP(X31,Cennik!$A$4:$B319, 2, FALSE()) * Y31 + VLOOKUP(Z31,Cennik!$A$4:$B319, 2, FALSE()) * AA31 + VLOOKUP(AB31,Cennik!$A$4:$B319, 2, FALSE()) * AC31 + VLOOKUP(AD31,Cennik!$A$4:$B319, 2, FALSE()) * AE31 + VLOOKUP(AF31,Cennik!$A$4:$B319, 2, FALSE()) * AG31 + VLOOKUP(AH31,Cennik!$A$4:$B319, 2, FALSE()) * AI31 + VLOOKUP(AJ31,Cennik!$A$4:$B319, 2, FALSE()) * AK31 + VLOOKUP("Stamina",Cennik!$A$4:$B319,2,FALSE()) * K31,"Brak wartości")</f>
        <v>Brak wartości</v>
      </c>
      <c r="F31" s="5" t="s">
        <v>1304</v>
      </c>
      <c r="G31" s="5" t="s">
        <v>4515</v>
      </c>
      <c r="H31" s="5" t="s">
        <v>13544</v>
      </c>
      <c r="I31" s="5">
        <v>1</v>
      </c>
      <c r="J31" s="5">
        <v>15</v>
      </c>
      <c r="K31" s="5">
        <v>10</v>
      </c>
      <c r="L31" s="18">
        <v>20</v>
      </c>
      <c r="M31" s="5" t="s">
        <v>12787</v>
      </c>
      <c r="N31" s="184" t="s">
        <v>557</v>
      </c>
      <c r="O31" s="161">
        <v>5</v>
      </c>
      <c r="P31" s="162" t="s">
        <v>4585</v>
      </c>
      <c r="Q31" s="162">
        <v>3</v>
      </c>
      <c r="R31" s="163" t="s">
        <v>8133</v>
      </c>
      <c r="S31" s="163">
        <v>1</v>
      </c>
      <c r="T31" s="164" t="s">
        <v>40</v>
      </c>
      <c r="U31" s="164"/>
      <c r="V31" s="164" t="s">
        <v>40</v>
      </c>
      <c r="W31" s="165"/>
      <c r="X31" s="166" t="s">
        <v>40</v>
      </c>
      <c r="Y31" s="166"/>
      <c r="Z31" s="167" t="s">
        <v>40</v>
      </c>
      <c r="AA31" s="167"/>
      <c r="AB31" s="168" t="s">
        <v>40</v>
      </c>
      <c r="AC31" s="168"/>
      <c r="AD31" s="169" t="s">
        <v>40</v>
      </c>
      <c r="AE31" s="169"/>
      <c r="AF31" s="5" t="s">
        <v>40</v>
      </c>
      <c r="AG31" s="5"/>
      <c r="AH31" s="161" t="s">
        <v>40</v>
      </c>
      <c r="AI31" s="161"/>
      <c r="AJ31" s="162" t="s">
        <v>40</v>
      </c>
      <c r="AK31" s="162"/>
      <c r="AL31" s="807"/>
      <c r="AM31" s="807"/>
      <c r="AN31" s="807"/>
      <c r="AO31" s="807"/>
      <c r="AP31" s="807"/>
      <c r="AQ31" s="807"/>
      <c r="AR31" s="807"/>
      <c r="AS31" s="807"/>
      <c r="AT31" s="807"/>
      <c r="AU31" s="807"/>
      <c r="AV31" s="807"/>
      <c r="AW31" s="807"/>
      <c r="AX31" s="807"/>
      <c r="AY31" s="807"/>
      <c r="AZ31" s="807"/>
      <c r="BA31" s="807"/>
      <c r="BB31" s="807"/>
    </row>
    <row r="32" spans="1:54" ht="12.75">
      <c r="A32" s="831" t="s">
        <v>13886</v>
      </c>
      <c r="B32" s="72" t="s">
        <v>1306</v>
      </c>
      <c r="C32" s="1172">
        <v>1</v>
      </c>
      <c r="D32" s="34" t="e">
        <f t="shared" ca="1" si="2"/>
        <v>#VALUE!</v>
      </c>
      <c r="E32" s="34" t="str">
        <f ca="1">IFERROR(VLOOKUP(N32,Cennik!$A$4:$B319, 2, FALSE()) * O32 + VLOOKUP(P32,Cennik!$A$4:$B319, 2, FALSE()) * Q32 + VLOOKUP(R32,Cennik!$A$4:$B319, 2, FALSE()) * S32 + VLOOKUP(T32,Cennik!$A$4:$B319, 2, FALSE()) * U32 + VLOOKUP(V32,Cennik!$A$4:$B319, 2, FALSE()) * W32 + VLOOKUP(X32,Cennik!$A$4:$B319, 2, FALSE()) * Y32 + VLOOKUP(Z32,Cennik!$A$4:$B319, 2, FALSE()) * AA32 + VLOOKUP(AB32,Cennik!$A$4:$B319, 2, FALSE()) * AC32 + VLOOKUP(AD32,Cennik!$A$4:$B319, 2, FALSE()) * AE32 + VLOOKUP(AF32,Cennik!$A$4:$B319, 2, FALSE()) * AG32 + VLOOKUP(AH32,Cennik!$A$4:$B319, 2, FALSE()) * AI32 + VLOOKUP(AJ32,Cennik!$A$4:$B319, 2, FALSE()) * AK32 + VLOOKUP("Stamina",Cennik!$A$4:$B319,2,FALSE()) * K32,"Brak wartości")</f>
        <v>Brak wartości</v>
      </c>
      <c r="F32" s="5" t="s">
        <v>1307</v>
      </c>
      <c r="G32" s="5" t="s">
        <v>4515</v>
      </c>
      <c r="H32" s="5" t="s">
        <v>13544</v>
      </c>
      <c r="I32" s="5">
        <v>1</v>
      </c>
      <c r="J32" s="5">
        <v>15</v>
      </c>
      <c r="K32" s="5">
        <v>10</v>
      </c>
      <c r="L32" s="18">
        <v>20</v>
      </c>
      <c r="M32" s="5" t="s">
        <v>12787</v>
      </c>
      <c r="N32" s="184" t="s">
        <v>557</v>
      </c>
      <c r="O32" s="161">
        <v>5</v>
      </c>
      <c r="P32" s="162" t="s">
        <v>4585</v>
      </c>
      <c r="Q32" s="162">
        <v>3</v>
      </c>
      <c r="R32" s="163" t="s">
        <v>8133</v>
      </c>
      <c r="S32" s="163">
        <v>1</v>
      </c>
      <c r="T32" s="164" t="s">
        <v>40</v>
      </c>
      <c r="U32" s="164"/>
      <c r="V32" s="164" t="s">
        <v>40</v>
      </c>
      <c r="W32" s="165"/>
      <c r="X32" s="166" t="s">
        <v>40</v>
      </c>
      <c r="Y32" s="166"/>
      <c r="Z32" s="167" t="s">
        <v>40</v>
      </c>
      <c r="AA32" s="167"/>
      <c r="AB32" s="168" t="s">
        <v>40</v>
      </c>
      <c r="AC32" s="168"/>
      <c r="AD32" s="169" t="s">
        <v>40</v>
      </c>
      <c r="AE32" s="169"/>
      <c r="AF32" s="5" t="s">
        <v>40</v>
      </c>
      <c r="AG32" s="5"/>
      <c r="AH32" s="161" t="s">
        <v>40</v>
      </c>
      <c r="AI32" s="161"/>
      <c r="AJ32" s="162" t="s">
        <v>40</v>
      </c>
      <c r="AK32" s="162"/>
      <c r="AL32" s="807"/>
      <c r="AM32" s="807"/>
      <c r="AN32" s="807"/>
      <c r="AO32" s="807"/>
      <c r="AP32" s="807"/>
      <c r="AQ32" s="807"/>
      <c r="AR32" s="807"/>
      <c r="AS32" s="807"/>
      <c r="AT32" s="807"/>
      <c r="AU32" s="807"/>
      <c r="AV32" s="807"/>
      <c r="AW32" s="807"/>
      <c r="AX32" s="807"/>
      <c r="AY32" s="807"/>
      <c r="AZ32" s="807"/>
      <c r="BA32" s="807"/>
      <c r="BB32" s="807"/>
    </row>
    <row r="33" spans="1:54" ht="12.75">
      <c r="A33" s="831" t="s">
        <v>13886</v>
      </c>
      <c r="B33" s="771" t="s">
        <v>1309</v>
      </c>
      <c r="C33" s="1172">
        <v>2</v>
      </c>
      <c r="D33" s="34" t="e">
        <f t="shared" ca="1" si="2"/>
        <v>#VALUE!</v>
      </c>
      <c r="E33" s="34" t="str">
        <f ca="1">IFERROR(VLOOKUP(N33,Cennik!$A$4:$B319, 2, FALSE()) * O33 + VLOOKUP(P33,Cennik!$A$4:$B319, 2, FALSE()) * Q33 + VLOOKUP(R33,Cennik!$A$4:$B319, 2, FALSE()) * S33 + VLOOKUP(T33,Cennik!$A$4:$B319, 2, FALSE()) * U33 + VLOOKUP(V33,Cennik!$A$4:$B319, 2, FALSE()) * W33 + VLOOKUP(X33,Cennik!$A$4:$B319, 2, FALSE()) * Y33 + VLOOKUP(Z33,Cennik!$A$4:$B319, 2, FALSE()) * AA33 + VLOOKUP(AB33,Cennik!$A$4:$B319, 2, FALSE()) * AC33 + VLOOKUP(AD33,Cennik!$A$4:$B319, 2, FALSE()) * AE33 + VLOOKUP(AF33,Cennik!$A$4:$B319, 2, FALSE()) * AG33 + VLOOKUP(AH33,Cennik!$A$4:$B319, 2, FALSE()) * AI33 + VLOOKUP(AJ33,Cennik!$A$4:$B319, 2, FALSE()) * AK33 + VLOOKUP("Stamina",Cennik!$A$4:$B319,2,FALSE()) * K33,"Brak wartości")</f>
        <v>Brak wartości</v>
      </c>
      <c r="F33" s="5" t="s">
        <v>1310</v>
      </c>
      <c r="G33" s="5" t="s">
        <v>4515</v>
      </c>
      <c r="H33" s="5" t="s">
        <v>13544</v>
      </c>
      <c r="I33" s="5">
        <v>1</v>
      </c>
      <c r="J33" s="5">
        <v>15</v>
      </c>
      <c r="K33" s="5">
        <v>10</v>
      </c>
      <c r="L33" s="18">
        <v>25</v>
      </c>
      <c r="M33" s="5" t="s">
        <v>12787</v>
      </c>
      <c r="N33" s="161" t="s">
        <v>562</v>
      </c>
      <c r="O33" s="161">
        <v>8</v>
      </c>
      <c r="P33" s="162" t="s">
        <v>4585</v>
      </c>
      <c r="Q33" s="162">
        <v>4</v>
      </c>
      <c r="R33" s="163" t="s">
        <v>8133</v>
      </c>
      <c r="S33" s="163">
        <v>2</v>
      </c>
      <c r="T33" s="164" t="s">
        <v>40</v>
      </c>
      <c r="U33" s="164"/>
      <c r="V33" s="164" t="s">
        <v>40</v>
      </c>
      <c r="W33" s="165"/>
      <c r="X33" s="166" t="s">
        <v>40</v>
      </c>
      <c r="Y33" s="166"/>
      <c r="Z33" s="167" t="s">
        <v>40</v>
      </c>
      <c r="AA33" s="167"/>
      <c r="AB33" s="168" t="s">
        <v>40</v>
      </c>
      <c r="AC33" s="168"/>
      <c r="AD33" s="169" t="s">
        <v>40</v>
      </c>
      <c r="AE33" s="169"/>
      <c r="AF33" s="5" t="s">
        <v>40</v>
      </c>
      <c r="AG33" s="5"/>
      <c r="AH33" s="161" t="s">
        <v>40</v>
      </c>
      <c r="AI33" s="161"/>
      <c r="AJ33" s="162" t="s">
        <v>40</v>
      </c>
      <c r="AK33" s="162"/>
      <c r="AL33" s="807"/>
      <c r="AM33" s="807"/>
      <c r="AN33" s="807"/>
      <c r="AO33" s="807"/>
      <c r="AP33" s="807"/>
      <c r="AQ33" s="807"/>
      <c r="AR33" s="807"/>
      <c r="AS33" s="807"/>
      <c r="AT33" s="807"/>
      <c r="AU33" s="807"/>
      <c r="AV33" s="807"/>
      <c r="AW33" s="807"/>
      <c r="AX33" s="807"/>
      <c r="AY33" s="807"/>
      <c r="AZ33" s="807"/>
      <c r="BA33" s="807"/>
      <c r="BB33" s="807"/>
    </row>
    <row r="34" spans="1:54" ht="12.75">
      <c r="A34" s="831" t="s">
        <v>13886</v>
      </c>
      <c r="B34" s="771" t="s">
        <v>1312</v>
      </c>
      <c r="C34" s="1172">
        <v>2</v>
      </c>
      <c r="D34" s="34" t="e">
        <f t="shared" ca="1" si="2"/>
        <v>#VALUE!</v>
      </c>
      <c r="E34" s="34" t="str">
        <f ca="1">IFERROR(VLOOKUP(N34,Cennik!$A$4:$B319, 2, FALSE()) * O34 + VLOOKUP(P34,Cennik!$A$4:$B319, 2, FALSE()) * Q34 + VLOOKUP(R34,Cennik!$A$4:$B319, 2, FALSE()) * S34 + VLOOKUP(T34,Cennik!$A$4:$B319, 2, FALSE()) * U34 + VLOOKUP(V34,Cennik!$A$4:$B319, 2, FALSE()) * W34 + VLOOKUP(X34,Cennik!$A$4:$B319, 2, FALSE()) * Y34 + VLOOKUP(Z34,Cennik!$A$4:$B319, 2, FALSE()) * AA34 + VLOOKUP(AB34,Cennik!$A$4:$B319, 2, FALSE()) * AC34 + VLOOKUP(AD34,Cennik!$A$4:$B319, 2, FALSE()) * AE34 + VLOOKUP(AF34,Cennik!$A$4:$B319, 2, FALSE()) * AG34 + VLOOKUP(AH34,Cennik!$A$4:$B319, 2, FALSE()) * AI34 + VLOOKUP(AJ34,Cennik!$A$4:$B319, 2, FALSE()) * AK34 + VLOOKUP("Stamina",Cennik!$A$4:$B319,2,FALSE()) * K34,"Brak wartości")</f>
        <v>Brak wartości</v>
      </c>
      <c r="F34" s="5" t="s">
        <v>1310</v>
      </c>
      <c r="G34" s="5" t="s">
        <v>4515</v>
      </c>
      <c r="H34" s="5" t="s">
        <v>13544</v>
      </c>
      <c r="I34" s="5">
        <v>1</v>
      </c>
      <c r="J34" s="5">
        <v>15</v>
      </c>
      <c r="K34" s="5">
        <v>10</v>
      </c>
      <c r="L34" s="18">
        <v>25</v>
      </c>
      <c r="M34" s="5" t="s">
        <v>12787</v>
      </c>
      <c r="N34" s="161" t="s">
        <v>562</v>
      </c>
      <c r="O34" s="161">
        <v>8</v>
      </c>
      <c r="P34" s="162" t="s">
        <v>4585</v>
      </c>
      <c r="Q34" s="162">
        <v>4</v>
      </c>
      <c r="R34" s="163" t="s">
        <v>8133</v>
      </c>
      <c r="S34" s="163">
        <v>2</v>
      </c>
      <c r="T34" s="164" t="s">
        <v>40</v>
      </c>
      <c r="U34" s="164"/>
      <c r="V34" s="164" t="s">
        <v>40</v>
      </c>
      <c r="W34" s="165"/>
      <c r="X34" s="166" t="s">
        <v>40</v>
      </c>
      <c r="Y34" s="166"/>
      <c r="Z34" s="167" t="s">
        <v>40</v>
      </c>
      <c r="AA34" s="167"/>
      <c r="AB34" s="168" t="s">
        <v>40</v>
      </c>
      <c r="AC34" s="168"/>
      <c r="AD34" s="169" t="s">
        <v>40</v>
      </c>
      <c r="AE34" s="169"/>
      <c r="AF34" s="5" t="s">
        <v>40</v>
      </c>
      <c r="AG34" s="5"/>
      <c r="AH34" s="161" t="s">
        <v>40</v>
      </c>
      <c r="AI34" s="161"/>
      <c r="AJ34" s="162" t="s">
        <v>40</v>
      </c>
      <c r="AK34" s="162"/>
      <c r="AL34" s="807"/>
      <c r="AM34" s="807"/>
      <c r="AN34" s="807"/>
      <c r="AO34" s="807"/>
      <c r="AP34" s="807"/>
      <c r="AQ34" s="807"/>
      <c r="AR34" s="807"/>
      <c r="AS34" s="807"/>
      <c r="AT34" s="807"/>
      <c r="AU34" s="807"/>
      <c r="AV34" s="807"/>
      <c r="AW34" s="807"/>
      <c r="AX34" s="807"/>
      <c r="AY34" s="807"/>
      <c r="AZ34" s="807"/>
      <c r="BA34" s="807"/>
      <c r="BB34" s="807"/>
    </row>
    <row r="35" spans="1:54" ht="12.75">
      <c r="A35" s="831" t="s">
        <v>13886</v>
      </c>
      <c r="B35" s="771" t="s">
        <v>1314</v>
      </c>
      <c r="C35" s="1172">
        <v>2</v>
      </c>
      <c r="D35" s="34" t="e">
        <f t="shared" ca="1" si="2"/>
        <v>#VALUE!</v>
      </c>
      <c r="E35" s="34" t="str">
        <f ca="1">IFERROR(VLOOKUP(N35,Cennik!$A$4:$B319, 2, FALSE()) * O35 + VLOOKUP(P35,Cennik!$A$4:$B319, 2, FALSE()) * Q35 + VLOOKUP(R35,Cennik!$A$4:$B319, 2, FALSE()) * S35 + VLOOKUP(T35,Cennik!$A$4:$B319, 2, FALSE()) * U35 + VLOOKUP(V35,Cennik!$A$4:$B319, 2, FALSE()) * W35 + VLOOKUP(X35,Cennik!$A$4:$B319, 2, FALSE()) * Y35 + VLOOKUP(Z35,Cennik!$A$4:$B319, 2, FALSE()) * AA35 + VLOOKUP(AB35,Cennik!$A$4:$B319, 2, FALSE()) * AC35 + VLOOKUP(AD35,Cennik!$A$4:$B319, 2, FALSE()) * AE35 + VLOOKUP(AF35,Cennik!$A$4:$B319, 2, FALSE()) * AG35 + VLOOKUP(AH35,Cennik!$A$4:$B319, 2, FALSE()) * AI35 + VLOOKUP(AJ35,Cennik!$A$4:$B319, 2, FALSE()) * AK35 + VLOOKUP("Stamina",Cennik!$A$4:$B319,2,FALSE()) * K35,"Brak wartości")</f>
        <v>Brak wartości</v>
      </c>
      <c r="F35" s="5" t="s">
        <v>1295</v>
      </c>
      <c r="G35" s="5" t="s">
        <v>4515</v>
      </c>
      <c r="H35" s="5" t="s">
        <v>13544</v>
      </c>
      <c r="I35" s="5">
        <v>1</v>
      </c>
      <c r="J35" s="5">
        <v>15</v>
      </c>
      <c r="K35" s="5">
        <v>10</v>
      </c>
      <c r="L35" s="18">
        <v>15</v>
      </c>
      <c r="M35" s="5" t="s">
        <v>12787</v>
      </c>
      <c r="N35" s="161" t="s">
        <v>562</v>
      </c>
      <c r="O35" s="161">
        <v>5</v>
      </c>
      <c r="P35" s="162" t="s">
        <v>4585</v>
      </c>
      <c r="Q35" s="162">
        <v>3</v>
      </c>
      <c r="R35" s="163" t="s">
        <v>8133</v>
      </c>
      <c r="S35" s="163">
        <v>1</v>
      </c>
      <c r="T35" s="164" t="s">
        <v>4679</v>
      </c>
      <c r="U35" s="164">
        <v>1</v>
      </c>
      <c r="V35" s="164" t="s">
        <v>40</v>
      </c>
      <c r="W35" s="165"/>
      <c r="X35" s="166" t="s">
        <v>40</v>
      </c>
      <c r="Y35" s="166"/>
      <c r="Z35" s="167" t="s">
        <v>40</v>
      </c>
      <c r="AA35" s="167"/>
      <c r="AB35" s="168" t="s">
        <v>40</v>
      </c>
      <c r="AC35" s="168"/>
      <c r="AD35" s="169" t="s">
        <v>40</v>
      </c>
      <c r="AE35" s="169"/>
      <c r="AF35" s="5" t="s">
        <v>40</v>
      </c>
      <c r="AG35" s="5"/>
      <c r="AH35" s="161" t="s">
        <v>40</v>
      </c>
      <c r="AI35" s="161"/>
      <c r="AJ35" s="162" t="s">
        <v>40</v>
      </c>
      <c r="AK35" s="162"/>
      <c r="AL35" s="807"/>
      <c r="AM35" s="807"/>
      <c r="AN35" s="807"/>
      <c r="AO35" s="807"/>
      <c r="AP35" s="807"/>
      <c r="AQ35" s="807"/>
      <c r="AR35" s="807"/>
      <c r="AS35" s="807"/>
      <c r="AT35" s="807"/>
      <c r="AU35" s="807"/>
      <c r="AV35" s="807"/>
      <c r="AW35" s="807"/>
      <c r="AX35" s="807"/>
      <c r="AY35" s="807"/>
      <c r="AZ35" s="807"/>
      <c r="BA35" s="807"/>
      <c r="BB35" s="807"/>
    </row>
    <row r="36" spans="1:54" ht="12.75">
      <c r="A36" s="831" t="s">
        <v>13886</v>
      </c>
      <c r="B36" s="771" t="s">
        <v>1316</v>
      </c>
      <c r="C36" s="1172">
        <v>2</v>
      </c>
      <c r="D36" s="34" t="e">
        <f t="shared" ca="1" si="2"/>
        <v>#VALUE!</v>
      </c>
      <c r="E36" s="34" t="str">
        <f ca="1">IFERROR(VLOOKUP(N36,Cennik!$A$4:$B319, 2, FALSE()) * O36 + VLOOKUP(P36,Cennik!$A$4:$B319, 2, FALSE()) * Q36 + VLOOKUP(R36,Cennik!$A$4:$B319, 2, FALSE()) * S36 + VLOOKUP(T36,Cennik!$A$4:$B319, 2, FALSE()) * U36 + VLOOKUP(V36,Cennik!$A$4:$B319, 2, FALSE()) * W36 + VLOOKUP(X36,Cennik!$A$4:$B319, 2, FALSE()) * Y36 + VLOOKUP(Z36,Cennik!$A$4:$B319, 2, FALSE()) * AA36 + VLOOKUP(AB36,Cennik!$A$4:$B319, 2, FALSE()) * AC36 + VLOOKUP(AD36,Cennik!$A$4:$B319, 2, FALSE()) * AE36 + VLOOKUP(AF36,Cennik!$A$4:$B319, 2, FALSE()) * AG36 + VLOOKUP(AH36,Cennik!$A$4:$B319, 2, FALSE()) * AI36 + VLOOKUP(AJ36,Cennik!$A$4:$B319, 2, FALSE()) * AK36 + VLOOKUP("Stamina",Cennik!$A$4:$B319,2,FALSE()) * K36,"Brak wartości")</f>
        <v>Brak wartości</v>
      </c>
      <c r="F36" s="5" t="s">
        <v>1295</v>
      </c>
      <c r="G36" s="5" t="s">
        <v>4515</v>
      </c>
      <c r="H36" s="5" t="s">
        <v>13544</v>
      </c>
      <c r="I36" s="5">
        <v>1</v>
      </c>
      <c r="J36" s="5">
        <v>15</v>
      </c>
      <c r="K36" s="5">
        <v>10</v>
      </c>
      <c r="L36" s="18">
        <v>15</v>
      </c>
      <c r="M36" s="5" t="s">
        <v>12787</v>
      </c>
      <c r="N36" s="161" t="s">
        <v>562</v>
      </c>
      <c r="O36" s="161">
        <v>5</v>
      </c>
      <c r="P36" s="162" t="s">
        <v>4585</v>
      </c>
      <c r="Q36" s="162">
        <v>3</v>
      </c>
      <c r="R36" s="163" t="s">
        <v>8133</v>
      </c>
      <c r="S36" s="163">
        <v>1</v>
      </c>
      <c r="T36" s="164" t="s">
        <v>4679</v>
      </c>
      <c r="U36" s="164">
        <v>1</v>
      </c>
      <c r="V36" s="164" t="s">
        <v>40</v>
      </c>
      <c r="W36" s="165"/>
      <c r="X36" s="166" t="s">
        <v>40</v>
      </c>
      <c r="Y36" s="166"/>
      <c r="Z36" s="167" t="s">
        <v>40</v>
      </c>
      <c r="AA36" s="167"/>
      <c r="AB36" s="168" t="s">
        <v>40</v>
      </c>
      <c r="AC36" s="168"/>
      <c r="AD36" s="169" t="s">
        <v>40</v>
      </c>
      <c r="AE36" s="169"/>
      <c r="AF36" s="5" t="s">
        <v>40</v>
      </c>
      <c r="AG36" s="5"/>
      <c r="AH36" s="161" t="s">
        <v>40</v>
      </c>
      <c r="AI36" s="161"/>
      <c r="AJ36" s="162" t="s">
        <v>40</v>
      </c>
      <c r="AK36" s="162"/>
      <c r="AL36" s="807"/>
      <c r="AM36" s="807"/>
      <c r="AN36" s="807"/>
      <c r="AO36" s="807"/>
      <c r="AP36" s="807"/>
      <c r="AQ36" s="807"/>
      <c r="AR36" s="807"/>
      <c r="AS36" s="807"/>
      <c r="AT36" s="807"/>
      <c r="AU36" s="807"/>
      <c r="AV36" s="807"/>
      <c r="AW36" s="807"/>
      <c r="AX36" s="807"/>
      <c r="AY36" s="807"/>
      <c r="AZ36" s="807"/>
      <c r="BA36" s="807"/>
      <c r="BB36" s="807"/>
    </row>
    <row r="37" spans="1:54" ht="12.75">
      <c r="A37" s="831" t="s">
        <v>13886</v>
      </c>
      <c r="B37" s="771" t="s">
        <v>1318</v>
      </c>
      <c r="C37" s="1172">
        <v>2</v>
      </c>
      <c r="D37" s="34" t="e">
        <f t="shared" ca="1" si="2"/>
        <v>#VALUE!</v>
      </c>
      <c r="E37" s="34" t="str">
        <f ca="1">IFERROR(VLOOKUP(N37,Cennik!$A$4:$B319, 2, FALSE()) * O37 + VLOOKUP(P37,Cennik!$A$4:$B319, 2, FALSE()) * Q37 + VLOOKUP(R37,Cennik!$A$4:$B319, 2, FALSE()) * S37 + VLOOKUP(T37,Cennik!$A$4:$B319, 2, FALSE()) * U37 + VLOOKUP(V37,Cennik!$A$4:$B319, 2, FALSE()) * W37 + VLOOKUP(X37,Cennik!$A$4:$B319, 2, FALSE()) * Y37 + VLOOKUP(Z37,Cennik!$A$4:$B319, 2, FALSE()) * AA37 + VLOOKUP(AB37,Cennik!$A$4:$B319, 2, FALSE()) * AC37 + VLOOKUP(AD37,Cennik!$A$4:$B319, 2, FALSE()) * AE37 + VLOOKUP(AF37,Cennik!$A$4:$B319, 2, FALSE()) * AG37 + VLOOKUP(AH37,Cennik!$A$4:$B319, 2, FALSE()) * AI37 + VLOOKUP(AJ37,Cennik!$A$4:$B319, 2, FALSE()) * AK37 + VLOOKUP("Stamina",Cennik!$A$4:$B319,2,FALSE()) * K37,"Brak wartości")</f>
        <v>Brak wartości</v>
      </c>
      <c r="F37" s="5" t="s">
        <v>1295</v>
      </c>
      <c r="G37" s="5" t="s">
        <v>4515</v>
      </c>
      <c r="H37" s="5" t="s">
        <v>13544</v>
      </c>
      <c r="I37" s="5">
        <v>1</v>
      </c>
      <c r="J37" s="5">
        <v>15</v>
      </c>
      <c r="K37" s="5">
        <v>10</v>
      </c>
      <c r="L37" s="18">
        <v>15</v>
      </c>
      <c r="M37" s="5" t="s">
        <v>12787</v>
      </c>
      <c r="N37" s="161" t="s">
        <v>562</v>
      </c>
      <c r="O37" s="161">
        <v>5</v>
      </c>
      <c r="P37" s="162" t="s">
        <v>4585</v>
      </c>
      <c r="Q37" s="162">
        <v>3</v>
      </c>
      <c r="R37" s="163" t="s">
        <v>8133</v>
      </c>
      <c r="S37" s="163">
        <v>1</v>
      </c>
      <c r="T37" s="164" t="s">
        <v>4679</v>
      </c>
      <c r="U37" s="164">
        <v>1</v>
      </c>
      <c r="V37" s="164" t="s">
        <v>40</v>
      </c>
      <c r="W37" s="165"/>
      <c r="X37" s="166" t="s">
        <v>40</v>
      </c>
      <c r="Y37" s="166"/>
      <c r="Z37" s="167" t="s">
        <v>40</v>
      </c>
      <c r="AA37" s="167"/>
      <c r="AB37" s="168" t="s">
        <v>40</v>
      </c>
      <c r="AC37" s="168"/>
      <c r="AD37" s="169" t="s">
        <v>40</v>
      </c>
      <c r="AE37" s="169"/>
      <c r="AF37" s="5" t="s">
        <v>40</v>
      </c>
      <c r="AG37" s="5"/>
      <c r="AH37" s="161" t="s">
        <v>40</v>
      </c>
      <c r="AI37" s="161"/>
      <c r="AJ37" s="162" t="s">
        <v>40</v>
      </c>
      <c r="AK37" s="162"/>
      <c r="AL37" s="807"/>
      <c r="AM37" s="807"/>
      <c r="AN37" s="807"/>
      <c r="AO37" s="807"/>
      <c r="AP37" s="807"/>
      <c r="AQ37" s="807"/>
      <c r="AR37" s="807"/>
      <c r="AS37" s="807"/>
      <c r="AT37" s="807"/>
      <c r="AU37" s="807"/>
      <c r="AV37" s="807"/>
      <c r="AW37" s="807"/>
      <c r="AX37" s="807"/>
      <c r="AY37" s="807"/>
      <c r="AZ37" s="807"/>
      <c r="BA37" s="807"/>
      <c r="BB37" s="807"/>
    </row>
    <row r="38" spans="1:54" ht="12.75">
      <c r="A38" s="831" t="s">
        <v>13886</v>
      </c>
      <c r="B38" s="771" t="s">
        <v>1320</v>
      </c>
      <c r="C38" s="1172">
        <v>2</v>
      </c>
      <c r="D38" s="34" t="e">
        <f t="shared" ca="1" si="2"/>
        <v>#VALUE!</v>
      </c>
      <c r="E38" s="34" t="str">
        <f ca="1">IFERROR(VLOOKUP(N38,Cennik!$A$4:$B319, 2, FALSE()) * O38 + VLOOKUP(P38,Cennik!$A$4:$B319, 2, FALSE()) * Q38 + VLOOKUP(R38,Cennik!$A$4:$B319, 2, FALSE()) * S38 + VLOOKUP(T38,Cennik!$A$4:$B319, 2, FALSE()) * U38 + VLOOKUP(V38,Cennik!$A$4:$B319, 2, FALSE()) * W38 + VLOOKUP(X38,Cennik!$A$4:$B319, 2, FALSE()) * Y38 + VLOOKUP(Z38,Cennik!$A$4:$B319, 2, FALSE()) * AA38 + VLOOKUP(AB38,Cennik!$A$4:$B319, 2, FALSE()) * AC38 + VLOOKUP(AD38,Cennik!$A$4:$B319, 2, FALSE()) * AE38 + VLOOKUP(AF38,Cennik!$A$4:$B319, 2, FALSE()) * AG38 + VLOOKUP(AH38,Cennik!$A$4:$B319, 2, FALSE()) * AI38 + VLOOKUP(AJ38,Cennik!$A$4:$B319, 2, FALSE()) * AK38 + VLOOKUP("Stamina",Cennik!$A$4:$B319,2,FALSE()) * K38,"Brak wartości")</f>
        <v>Brak wartości</v>
      </c>
      <c r="F38" s="5" t="s">
        <v>1295</v>
      </c>
      <c r="G38" s="5" t="s">
        <v>4515</v>
      </c>
      <c r="H38" s="5" t="s">
        <v>13544</v>
      </c>
      <c r="I38" s="5">
        <v>1</v>
      </c>
      <c r="J38" s="5">
        <v>15</v>
      </c>
      <c r="K38" s="5">
        <v>10</v>
      </c>
      <c r="L38" s="18">
        <v>15</v>
      </c>
      <c r="M38" s="5" t="s">
        <v>12787</v>
      </c>
      <c r="N38" s="161" t="s">
        <v>562</v>
      </c>
      <c r="O38" s="161">
        <v>5</v>
      </c>
      <c r="P38" s="162" t="s">
        <v>4585</v>
      </c>
      <c r="Q38" s="162">
        <v>3</v>
      </c>
      <c r="R38" s="163" t="s">
        <v>8133</v>
      </c>
      <c r="S38" s="163">
        <v>1</v>
      </c>
      <c r="T38" s="164" t="s">
        <v>4679</v>
      </c>
      <c r="U38" s="164">
        <v>1</v>
      </c>
      <c r="V38" s="164" t="s">
        <v>40</v>
      </c>
      <c r="W38" s="165"/>
      <c r="X38" s="166" t="s">
        <v>40</v>
      </c>
      <c r="Y38" s="166"/>
      <c r="Z38" s="167" t="s">
        <v>40</v>
      </c>
      <c r="AA38" s="167"/>
      <c r="AB38" s="168" t="s">
        <v>40</v>
      </c>
      <c r="AC38" s="168"/>
      <c r="AD38" s="169" t="s">
        <v>40</v>
      </c>
      <c r="AE38" s="169"/>
      <c r="AF38" s="5" t="s">
        <v>40</v>
      </c>
      <c r="AG38" s="5"/>
      <c r="AH38" s="161" t="s">
        <v>40</v>
      </c>
      <c r="AI38" s="161"/>
      <c r="AJ38" s="162" t="s">
        <v>40</v>
      </c>
      <c r="AK38" s="162"/>
      <c r="AL38" s="807"/>
      <c r="AM38" s="807"/>
      <c r="AN38" s="807"/>
      <c r="AO38" s="807"/>
      <c r="AP38" s="807"/>
      <c r="AQ38" s="807"/>
      <c r="AR38" s="807"/>
      <c r="AS38" s="807"/>
      <c r="AT38" s="807"/>
      <c r="AU38" s="807"/>
      <c r="AV38" s="807"/>
      <c r="AW38" s="807"/>
      <c r="AX38" s="807"/>
      <c r="AY38" s="807"/>
      <c r="AZ38" s="807"/>
      <c r="BA38" s="807"/>
      <c r="BB38" s="807"/>
    </row>
    <row r="39" spans="1:54" ht="12.75">
      <c r="A39" s="831" t="s">
        <v>13886</v>
      </c>
      <c r="B39" s="771" t="s">
        <v>1322</v>
      </c>
      <c r="C39" s="1172">
        <v>2</v>
      </c>
      <c r="D39" s="34" t="e">
        <f t="shared" ca="1" si="2"/>
        <v>#VALUE!</v>
      </c>
      <c r="E39" s="34" t="str">
        <f ca="1">IFERROR(VLOOKUP(N39,Cennik!$A$4:$B319, 2, FALSE()) * O39 + VLOOKUP(P39,Cennik!$A$4:$B319, 2, FALSE()) * Q39 + VLOOKUP(R39,Cennik!$A$4:$B319, 2, FALSE()) * S39 + VLOOKUP(T39,Cennik!$A$4:$B319, 2, FALSE()) * U39 + VLOOKUP(V39,Cennik!$A$4:$B319, 2, FALSE()) * W39 + VLOOKUP(X39,Cennik!$A$4:$B319, 2, FALSE()) * Y39 + VLOOKUP(Z39,Cennik!$A$4:$B319, 2, FALSE()) * AA39 + VLOOKUP(AB39,Cennik!$A$4:$B319, 2, FALSE()) * AC39 + VLOOKUP(AD39,Cennik!$A$4:$B319, 2, FALSE()) * AE39 + VLOOKUP(AF39,Cennik!$A$4:$B319, 2, FALSE()) * AG39 + VLOOKUP(AH39,Cennik!$A$4:$B319, 2, FALSE()) * AI39 + VLOOKUP(AJ39,Cennik!$A$4:$B319, 2, FALSE()) * AK39 + VLOOKUP("Stamina",Cennik!$A$4:$B319,2,FALSE()) * K39,"Brak wartości")</f>
        <v>Brak wartości</v>
      </c>
      <c r="F39" s="5" t="s">
        <v>1295</v>
      </c>
      <c r="G39" s="5" t="s">
        <v>4515</v>
      </c>
      <c r="H39" s="5" t="s">
        <v>13544</v>
      </c>
      <c r="I39" s="5">
        <v>1</v>
      </c>
      <c r="J39" s="5">
        <v>15</v>
      </c>
      <c r="K39" s="5">
        <v>10</v>
      </c>
      <c r="L39" s="18">
        <v>15</v>
      </c>
      <c r="M39" s="5" t="s">
        <v>12787</v>
      </c>
      <c r="N39" s="161" t="s">
        <v>562</v>
      </c>
      <c r="O39" s="161">
        <v>5</v>
      </c>
      <c r="P39" s="162" t="s">
        <v>4585</v>
      </c>
      <c r="Q39" s="162">
        <v>3</v>
      </c>
      <c r="R39" s="163" t="s">
        <v>8133</v>
      </c>
      <c r="S39" s="163">
        <v>1</v>
      </c>
      <c r="T39" s="164" t="s">
        <v>4679</v>
      </c>
      <c r="U39" s="164">
        <v>1</v>
      </c>
      <c r="V39" s="164" t="s">
        <v>40</v>
      </c>
      <c r="W39" s="165"/>
      <c r="X39" s="166" t="s">
        <v>40</v>
      </c>
      <c r="Y39" s="166"/>
      <c r="Z39" s="167" t="s">
        <v>40</v>
      </c>
      <c r="AA39" s="167"/>
      <c r="AB39" s="168" t="s">
        <v>40</v>
      </c>
      <c r="AC39" s="168"/>
      <c r="AD39" s="169" t="s">
        <v>40</v>
      </c>
      <c r="AE39" s="169"/>
      <c r="AF39" s="5" t="s">
        <v>40</v>
      </c>
      <c r="AG39" s="5"/>
      <c r="AH39" s="161" t="s">
        <v>40</v>
      </c>
      <c r="AI39" s="161"/>
      <c r="AJ39" s="162" t="s">
        <v>40</v>
      </c>
      <c r="AK39" s="162"/>
      <c r="AL39" s="807"/>
      <c r="AM39" s="807"/>
      <c r="AN39" s="807"/>
      <c r="AO39" s="807"/>
      <c r="AP39" s="807"/>
      <c r="AQ39" s="807"/>
      <c r="AR39" s="807"/>
      <c r="AS39" s="807"/>
      <c r="AT39" s="807"/>
      <c r="AU39" s="807"/>
      <c r="AV39" s="807"/>
      <c r="AW39" s="807"/>
      <c r="AX39" s="807"/>
      <c r="AY39" s="807"/>
      <c r="AZ39" s="807"/>
      <c r="BA39" s="807"/>
      <c r="BB39" s="807"/>
    </row>
    <row r="40" spans="1:54" ht="12.75">
      <c r="A40" s="831" t="s">
        <v>13886</v>
      </c>
      <c r="B40" s="771" t="s">
        <v>12889</v>
      </c>
      <c r="C40" s="1172">
        <v>2</v>
      </c>
      <c r="D40" s="34" t="e">
        <f t="shared" ca="1" si="2"/>
        <v>#VALUE!</v>
      </c>
      <c r="E40" s="34" t="str">
        <f ca="1">IFERROR(VLOOKUP(N40,Cennik!$A$4:$B319, 2, FALSE()) * O40 + VLOOKUP(P40,Cennik!$A$4:$B319, 2, FALSE()) * Q40 + VLOOKUP(R40,Cennik!$A$4:$B319, 2, FALSE()) * S40 + VLOOKUP(T40,Cennik!$A$4:$B319, 2, FALSE()) * U40 + VLOOKUP(V40,Cennik!$A$4:$B319, 2, FALSE()) * W40 + VLOOKUP(X40,Cennik!$A$4:$B319, 2, FALSE()) * Y40 + VLOOKUP(Z40,Cennik!$A$4:$B319, 2, FALSE()) * AA40 + VLOOKUP(AB40,Cennik!$A$4:$B319, 2, FALSE()) * AC40 + VLOOKUP(AD40,Cennik!$A$4:$B319, 2, FALSE()) * AE40 + VLOOKUP(AF40,Cennik!$A$4:$B319, 2, FALSE()) * AG40 + VLOOKUP(AH40,Cennik!$A$4:$B319, 2, FALSE()) * AI40 + VLOOKUP(AJ40,Cennik!$A$4:$B319, 2, FALSE()) * AK40 + VLOOKUP("Stamina",Cennik!$A$4:$B319,2,FALSE()) * K40,"Brak wartości")</f>
        <v>Brak wartości</v>
      </c>
      <c r="F40" s="5" t="s">
        <v>1310</v>
      </c>
      <c r="G40" s="5" t="s">
        <v>4515</v>
      </c>
      <c r="H40" s="5" t="s">
        <v>13544</v>
      </c>
      <c r="I40" s="5">
        <v>1</v>
      </c>
      <c r="J40" s="5">
        <v>15</v>
      </c>
      <c r="K40" s="5">
        <v>10</v>
      </c>
      <c r="L40" s="18">
        <v>25</v>
      </c>
      <c r="M40" s="5" t="s">
        <v>12787</v>
      </c>
      <c r="N40" s="161" t="s">
        <v>562</v>
      </c>
      <c r="O40" s="161">
        <v>8</v>
      </c>
      <c r="P40" s="162" t="s">
        <v>4585</v>
      </c>
      <c r="Q40" s="162">
        <v>4</v>
      </c>
      <c r="R40" s="163" t="s">
        <v>8133</v>
      </c>
      <c r="S40" s="163">
        <v>2</v>
      </c>
      <c r="T40" s="164" t="s">
        <v>40</v>
      </c>
      <c r="U40" s="164"/>
      <c r="V40" s="164" t="s">
        <v>40</v>
      </c>
      <c r="W40" s="165"/>
      <c r="X40" s="166" t="s">
        <v>40</v>
      </c>
      <c r="Y40" s="166"/>
      <c r="Z40" s="167" t="s">
        <v>40</v>
      </c>
      <c r="AA40" s="167"/>
      <c r="AB40" s="168" t="s">
        <v>40</v>
      </c>
      <c r="AC40" s="168"/>
      <c r="AD40" s="169" t="s">
        <v>40</v>
      </c>
      <c r="AE40" s="169"/>
      <c r="AF40" s="5" t="s">
        <v>40</v>
      </c>
      <c r="AG40" s="5"/>
      <c r="AH40" s="161" t="s">
        <v>40</v>
      </c>
      <c r="AI40" s="161"/>
      <c r="AJ40" s="162" t="s">
        <v>40</v>
      </c>
      <c r="AK40" s="162"/>
      <c r="AL40" s="807"/>
      <c r="AM40" s="807"/>
      <c r="AN40" s="807"/>
      <c r="AO40" s="807"/>
      <c r="AP40" s="807"/>
      <c r="AQ40" s="807"/>
      <c r="AR40" s="807"/>
      <c r="AS40" s="807"/>
      <c r="AT40" s="807"/>
      <c r="AU40" s="807"/>
      <c r="AV40" s="807"/>
      <c r="AW40" s="807"/>
      <c r="AX40" s="807"/>
      <c r="AY40" s="807"/>
      <c r="AZ40" s="807"/>
      <c r="BA40" s="807"/>
      <c r="BB40" s="807"/>
    </row>
    <row r="41" spans="1:54" ht="12.75">
      <c r="A41" s="831" t="s">
        <v>13886</v>
      </c>
      <c r="B41" s="794" t="s">
        <v>1324</v>
      </c>
      <c r="C41" s="1172">
        <v>3</v>
      </c>
      <c r="D41" s="34" t="e">
        <f t="shared" ca="1" si="2"/>
        <v>#VALUE!</v>
      </c>
      <c r="E41" s="34" t="str">
        <f ca="1">IFERROR(VLOOKUP(N41,Cennik!$A$4:$B319, 2, FALSE()) * O41 + VLOOKUP(P41,Cennik!$A$4:$B319, 2, FALSE()) * Q41 + VLOOKUP(R41,Cennik!$A$4:$B319, 2, FALSE()) * S41 + VLOOKUP(T41,Cennik!$A$4:$B319, 2, FALSE()) * U41 + VLOOKUP(V41,Cennik!$A$4:$B319, 2, FALSE()) * W41 + VLOOKUP(X41,Cennik!$A$4:$B319, 2, FALSE()) * Y41 + VLOOKUP(Z41,Cennik!$A$4:$B319, 2, FALSE()) * AA41 + VLOOKUP(AB41,Cennik!$A$4:$B319, 2, FALSE()) * AC41 + VLOOKUP(AD41,Cennik!$A$4:$B319, 2, FALSE()) * AE41 + VLOOKUP(AF41,Cennik!$A$4:$B319, 2, FALSE()) * AG41 + VLOOKUP(AH41,Cennik!$A$4:$B319, 2, FALSE()) * AI41 + VLOOKUP(AJ41,Cennik!$A$4:$B319, 2, FALSE()) * AK41 + VLOOKUP("Stamina",Cennik!$A$4:$B319,2,FALSE()) * K41,"Brak wartości")</f>
        <v>Brak wartości</v>
      </c>
      <c r="F41" s="5" t="s">
        <v>1310</v>
      </c>
      <c r="G41" s="5" t="s">
        <v>4515</v>
      </c>
      <c r="H41" s="5" t="s">
        <v>13544</v>
      </c>
      <c r="I41" s="5">
        <v>1</v>
      </c>
      <c r="J41" s="5">
        <v>30</v>
      </c>
      <c r="K41" s="5">
        <v>25</v>
      </c>
      <c r="L41" s="18">
        <v>30</v>
      </c>
      <c r="M41" s="5" t="s">
        <v>12787</v>
      </c>
      <c r="N41" s="161" t="s">
        <v>567</v>
      </c>
      <c r="O41" s="161">
        <v>10</v>
      </c>
      <c r="P41" s="162" t="s">
        <v>4585</v>
      </c>
      <c r="Q41" s="162">
        <v>4</v>
      </c>
      <c r="R41" s="163" t="s">
        <v>8133</v>
      </c>
      <c r="S41" s="163">
        <v>1</v>
      </c>
      <c r="T41" s="164" t="s">
        <v>40</v>
      </c>
      <c r="U41" s="164"/>
      <c r="V41" s="164" t="s">
        <v>40</v>
      </c>
      <c r="W41" s="165"/>
      <c r="X41" s="166" t="s">
        <v>40</v>
      </c>
      <c r="Y41" s="166"/>
      <c r="Z41" s="167" t="s">
        <v>40</v>
      </c>
      <c r="AA41" s="167"/>
      <c r="AB41" s="168" t="s">
        <v>40</v>
      </c>
      <c r="AC41" s="168"/>
      <c r="AD41" s="169" t="s">
        <v>40</v>
      </c>
      <c r="AE41" s="169"/>
      <c r="AF41" s="5" t="s">
        <v>40</v>
      </c>
      <c r="AG41" s="5"/>
      <c r="AH41" s="161" t="s">
        <v>40</v>
      </c>
      <c r="AI41" s="161"/>
      <c r="AJ41" s="162" t="s">
        <v>40</v>
      </c>
      <c r="AK41" s="162"/>
      <c r="AL41" s="807"/>
      <c r="AM41" s="807"/>
      <c r="AN41" s="807"/>
      <c r="AO41" s="807"/>
      <c r="AP41" s="807"/>
      <c r="AQ41" s="807"/>
      <c r="AR41" s="807"/>
      <c r="AS41" s="807"/>
      <c r="AT41" s="807"/>
      <c r="AU41" s="807"/>
      <c r="AV41" s="807"/>
      <c r="AW41" s="807"/>
      <c r="AX41" s="807"/>
      <c r="AY41" s="807"/>
      <c r="AZ41" s="807"/>
      <c r="BA41" s="807"/>
      <c r="BB41" s="807"/>
    </row>
    <row r="42" spans="1:54" ht="12.75">
      <c r="A42" s="831" t="s">
        <v>13886</v>
      </c>
      <c r="B42" s="794" t="s">
        <v>1326</v>
      </c>
      <c r="C42" s="1172">
        <v>3</v>
      </c>
      <c r="D42" s="34" t="e">
        <f t="shared" ca="1" si="2"/>
        <v>#VALUE!</v>
      </c>
      <c r="E42" s="34" t="str">
        <f ca="1">IFERROR(VLOOKUP(N42,Cennik!$A$4:$B319, 2, FALSE()) * O42 + VLOOKUP(P42,Cennik!$A$4:$B319, 2, FALSE()) * Q42 + VLOOKUP(R42,Cennik!$A$4:$B319, 2, FALSE()) * S42 + VLOOKUP(T42,Cennik!$A$4:$B319, 2, FALSE()) * U42 + VLOOKUP(V42,Cennik!$A$4:$B319, 2, FALSE()) * W42 + VLOOKUP(X42,Cennik!$A$4:$B319, 2, FALSE()) * Y42 + VLOOKUP(Z42,Cennik!$A$4:$B319, 2, FALSE()) * AA42 + VLOOKUP(AB42,Cennik!$A$4:$B319, 2, FALSE()) * AC42 + VLOOKUP(AD42,Cennik!$A$4:$B319, 2, FALSE()) * AE42 + VLOOKUP(AF42,Cennik!$A$4:$B319, 2, FALSE()) * AG42 + VLOOKUP(AH42,Cennik!$A$4:$B319, 2, FALSE()) * AI42 + VLOOKUP(AJ42,Cennik!$A$4:$B319, 2, FALSE()) * AK42 + VLOOKUP("Stamina",Cennik!$A$4:$B319,2,FALSE()) * K42,"Brak wartości")</f>
        <v>Brak wartości</v>
      </c>
      <c r="F42" s="5" t="s">
        <v>1310</v>
      </c>
      <c r="G42" s="5" t="s">
        <v>4515</v>
      </c>
      <c r="H42" s="5" t="s">
        <v>13544</v>
      </c>
      <c r="I42" s="5">
        <v>1</v>
      </c>
      <c r="J42" s="5">
        <v>30</v>
      </c>
      <c r="K42" s="5">
        <v>25</v>
      </c>
      <c r="L42" s="18">
        <v>30</v>
      </c>
      <c r="M42" s="5" t="s">
        <v>12787</v>
      </c>
      <c r="N42" s="161" t="s">
        <v>567</v>
      </c>
      <c r="O42" s="161">
        <v>10</v>
      </c>
      <c r="P42" s="162" t="s">
        <v>4585</v>
      </c>
      <c r="Q42" s="162">
        <v>4</v>
      </c>
      <c r="R42" s="163" t="s">
        <v>8133</v>
      </c>
      <c r="S42" s="163">
        <v>1</v>
      </c>
      <c r="T42" s="164" t="s">
        <v>40</v>
      </c>
      <c r="U42" s="164"/>
      <c r="V42" s="164" t="s">
        <v>40</v>
      </c>
      <c r="W42" s="165"/>
      <c r="X42" s="166" t="s">
        <v>40</v>
      </c>
      <c r="Y42" s="166"/>
      <c r="Z42" s="167" t="s">
        <v>40</v>
      </c>
      <c r="AA42" s="167"/>
      <c r="AB42" s="168" t="s">
        <v>40</v>
      </c>
      <c r="AC42" s="168"/>
      <c r="AD42" s="169" t="s">
        <v>40</v>
      </c>
      <c r="AE42" s="169"/>
      <c r="AF42" s="5" t="s">
        <v>40</v>
      </c>
      <c r="AG42" s="5"/>
      <c r="AH42" s="161" t="s">
        <v>40</v>
      </c>
      <c r="AI42" s="161"/>
      <c r="AJ42" s="162" t="s">
        <v>40</v>
      </c>
      <c r="AK42" s="162"/>
      <c r="AL42" s="807"/>
      <c r="AM42" s="807"/>
      <c r="AN42" s="807"/>
      <c r="AO42" s="807"/>
      <c r="AP42" s="807"/>
      <c r="AQ42" s="807"/>
      <c r="AR42" s="807"/>
      <c r="AS42" s="807"/>
      <c r="AT42" s="807"/>
      <c r="AU42" s="807"/>
      <c r="AV42" s="807"/>
      <c r="AW42" s="807"/>
      <c r="AX42" s="807"/>
      <c r="AY42" s="807"/>
      <c r="AZ42" s="807"/>
      <c r="BA42" s="807"/>
      <c r="BB42" s="807"/>
    </row>
    <row r="43" spans="1:54" ht="12.75">
      <c r="A43" s="831" t="s">
        <v>13886</v>
      </c>
      <c r="B43" s="794" t="s">
        <v>1328</v>
      </c>
      <c r="C43" s="1172">
        <v>3</v>
      </c>
      <c r="D43" s="34" t="e">
        <f t="shared" ca="1" si="2"/>
        <v>#VALUE!</v>
      </c>
      <c r="E43" s="34" t="str">
        <f ca="1">IFERROR(VLOOKUP(N43,Cennik!$A$4:$B319, 2, FALSE()) * O43 + VLOOKUP(P43,Cennik!$A$4:$B319, 2, FALSE()) * Q43 + VLOOKUP(R43,Cennik!$A$4:$B319, 2, FALSE()) * S43 + VLOOKUP(T43,Cennik!$A$4:$B319, 2, FALSE()) * U43 + VLOOKUP(V43,Cennik!$A$4:$B319, 2, FALSE()) * W43 + VLOOKUP(X43,Cennik!$A$4:$B319, 2, FALSE()) * Y43 + VLOOKUP(Z43,Cennik!$A$4:$B319, 2, FALSE()) * AA43 + VLOOKUP(AB43,Cennik!$A$4:$B319, 2, FALSE()) * AC43 + VLOOKUP(AD43,Cennik!$A$4:$B319, 2, FALSE()) * AE43 + VLOOKUP(AF43,Cennik!$A$4:$B319, 2, FALSE()) * AG43 + VLOOKUP(AH43,Cennik!$A$4:$B319, 2, FALSE()) * AI43 + VLOOKUP(AJ43,Cennik!$A$4:$B319, 2, FALSE()) * AK43 + VLOOKUP("Stamina",Cennik!$A$4:$B319,2,FALSE()) * K43,"Brak wartości")</f>
        <v>Brak wartości</v>
      </c>
      <c r="F43" s="5" t="s">
        <v>1295</v>
      </c>
      <c r="G43" s="5" t="s">
        <v>4515</v>
      </c>
      <c r="H43" s="5" t="s">
        <v>13544</v>
      </c>
      <c r="I43" s="5">
        <v>1</v>
      </c>
      <c r="J43" s="5">
        <v>30</v>
      </c>
      <c r="K43" s="5">
        <v>25</v>
      </c>
      <c r="L43" s="18">
        <v>15</v>
      </c>
      <c r="M43" s="5" t="s">
        <v>12787</v>
      </c>
      <c r="N43" s="161" t="s">
        <v>567</v>
      </c>
      <c r="O43" s="161">
        <v>7</v>
      </c>
      <c r="P43" s="162" t="s">
        <v>4585</v>
      </c>
      <c r="Q43" s="162">
        <v>6</v>
      </c>
      <c r="R43" s="163" t="s">
        <v>8133</v>
      </c>
      <c r="S43" s="163">
        <v>1</v>
      </c>
      <c r="T43" s="164" t="s">
        <v>40</v>
      </c>
      <c r="U43" s="164"/>
      <c r="V43" s="164" t="s">
        <v>40</v>
      </c>
      <c r="W43" s="165"/>
      <c r="X43" s="166" t="s">
        <v>40</v>
      </c>
      <c r="Y43" s="166"/>
      <c r="Z43" s="167" t="s">
        <v>40</v>
      </c>
      <c r="AA43" s="167"/>
      <c r="AB43" s="168" t="s">
        <v>40</v>
      </c>
      <c r="AC43" s="168"/>
      <c r="AD43" s="169" t="s">
        <v>40</v>
      </c>
      <c r="AE43" s="169"/>
      <c r="AF43" s="5" t="s">
        <v>40</v>
      </c>
      <c r="AG43" s="5"/>
      <c r="AH43" s="161" t="s">
        <v>40</v>
      </c>
      <c r="AI43" s="161"/>
      <c r="AJ43" s="162" t="s">
        <v>40</v>
      </c>
      <c r="AK43" s="162"/>
      <c r="AL43" s="807"/>
      <c r="AM43" s="807"/>
      <c r="AN43" s="807"/>
      <c r="AO43" s="807"/>
      <c r="AP43" s="807"/>
      <c r="AQ43" s="807"/>
      <c r="AR43" s="807"/>
      <c r="AS43" s="807"/>
      <c r="AT43" s="807"/>
      <c r="AU43" s="807"/>
      <c r="AV43" s="807"/>
      <c r="AW43" s="807"/>
      <c r="AX43" s="807"/>
      <c r="AY43" s="807"/>
      <c r="AZ43" s="807"/>
      <c r="BA43" s="807"/>
      <c r="BB43" s="807"/>
    </row>
    <row r="44" spans="1:54" ht="12.75">
      <c r="A44" s="831" t="s">
        <v>13886</v>
      </c>
      <c r="B44" s="794" t="s">
        <v>1330</v>
      </c>
      <c r="C44" s="1172">
        <v>3</v>
      </c>
      <c r="D44" s="34" t="e">
        <f t="shared" ca="1" si="2"/>
        <v>#VALUE!</v>
      </c>
      <c r="E44" s="34" t="str">
        <f ca="1">IFERROR(VLOOKUP(N44,Cennik!$A$4:$B319, 2, FALSE()) * O44 + VLOOKUP(P44,Cennik!$A$4:$B319, 2, FALSE()) * Q44 + VLOOKUP(R44,Cennik!$A$4:$B319, 2, FALSE()) * S44 + VLOOKUP(T44,Cennik!$A$4:$B319, 2, FALSE()) * U44 + VLOOKUP(V44,Cennik!$A$4:$B319, 2, FALSE()) * W44 + VLOOKUP(X44,Cennik!$A$4:$B319, 2, FALSE()) * Y44 + VLOOKUP(Z44,Cennik!$A$4:$B319, 2, FALSE()) * AA44 + VLOOKUP(AB44,Cennik!$A$4:$B319, 2, FALSE()) * AC44 + VLOOKUP(AD44,Cennik!$A$4:$B319, 2, FALSE()) * AE44 + VLOOKUP(AF44,Cennik!$A$4:$B319, 2, FALSE()) * AG44 + VLOOKUP(AH44,Cennik!$A$4:$B319, 2, FALSE()) * AI44 + VLOOKUP(AJ44,Cennik!$A$4:$B319, 2, FALSE()) * AK44 + VLOOKUP("Stamina",Cennik!$A$4:$B319,2,FALSE()) * K44,"Brak wartości")</f>
        <v>Brak wartości</v>
      </c>
      <c r="F44" s="5" t="s">
        <v>1295</v>
      </c>
      <c r="G44" s="5" t="s">
        <v>4515</v>
      </c>
      <c r="H44" s="5" t="s">
        <v>13544</v>
      </c>
      <c r="I44" s="5">
        <v>1</v>
      </c>
      <c r="J44" s="5">
        <v>30</v>
      </c>
      <c r="K44" s="5">
        <v>25</v>
      </c>
      <c r="L44" s="18">
        <v>15</v>
      </c>
      <c r="M44" s="5" t="s">
        <v>12787</v>
      </c>
      <c r="N44" s="161" t="s">
        <v>567</v>
      </c>
      <c r="O44" s="161">
        <v>7</v>
      </c>
      <c r="P44" s="162" t="s">
        <v>4585</v>
      </c>
      <c r="Q44" s="162">
        <v>6</v>
      </c>
      <c r="R44" s="163" t="s">
        <v>8133</v>
      </c>
      <c r="S44" s="163">
        <v>1</v>
      </c>
      <c r="T44" s="164" t="s">
        <v>40</v>
      </c>
      <c r="U44" s="164"/>
      <c r="V44" s="164" t="s">
        <v>40</v>
      </c>
      <c r="W44" s="165"/>
      <c r="X44" s="166" t="s">
        <v>40</v>
      </c>
      <c r="Y44" s="166"/>
      <c r="Z44" s="167" t="s">
        <v>40</v>
      </c>
      <c r="AA44" s="167"/>
      <c r="AB44" s="168" t="s">
        <v>40</v>
      </c>
      <c r="AC44" s="168"/>
      <c r="AD44" s="169" t="s">
        <v>40</v>
      </c>
      <c r="AE44" s="169"/>
      <c r="AF44" s="5" t="s">
        <v>40</v>
      </c>
      <c r="AG44" s="5"/>
      <c r="AH44" s="161" t="s">
        <v>40</v>
      </c>
      <c r="AI44" s="161"/>
      <c r="AJ44" s="162" t="s">
        <v>40</v>
      </c>
      <c r="AK44" s="162"/>
      <c r="AL44" s="807"/>
      <c r="AM44" s="807"/>
      <c r="AN44" s="807"/>
      <c r="AO44" s="807"/>
      <c r="AP44" s="807"/>
      <c r="AQ44" s="807"/>
      <c r="AR44" s="807"/>
      <c r="AS44" s="807"/>
      <c r="AT44" s="807"/>
      <c r="AU44" s="807"/>
      <c r="AV44" s="807"/>
      <c r="AW44" s="807"/>
      <c r="AX44" s="807"/>
      <c r="AY44" s="807"/>
      <c r="AZ44" s="807"/>
      <c r="BA44" s="807"/>
      <c r="BB44" s="807"/>
    </row>
    <row r="45" spans="1:54" ht="12.75">
      <c r="A45" s="831" t="s">
        <v>13886</v>
      </c>
      <c r="B45" s="794" t="s">
        <v>1332</v>
      </c>
      <c r="C45" s="1172">
        <v>3</v>
      </c>
      <c r="D45" s="34" t="e">
        <f t="shared" ca="1" si="2"/>
        <v>#VALUE!</v>
      </c>
      <c r="E45" s="34" t="str">
        <f ca="1">IFERROR(VLOOKUP(N45,Cennik!$A$4:$B319, 2, FALSE()) * O45 + VLOOKUP(P45,Cennik!$A$4:$B319, 2, FALSE()) * Q45 + VLOOKUP(R45,Cennik!$A$4:$B319, 2, FALSE()) * S45 + VLOOKUP(T45,Cennik!$A$4:$B319, 2, FALSE()) * U45 + VLOOKUP(V45,Cennik!$A$4:$B319, 2, FALSE()) * W45 + VLOOKUP(X45,Cennik!$A$4:$B319, 2, FALSE()) * Y45 + VLOOKUP(Z45,Cennik!$A$4:$B319, 2, FALSE()) * AA45 + VLOOKUP(AB45,Cennik!$A$4:$B319, 2, FALSE()) * AC45 + VLOOKUP(AD45,Cennik!$A$4:$B319, 2, FALSE()) * AE45 + VLOOKUP(AF45,Cennik!$A$4:$B319, 2, FALSE()) * AG45 + VLOOKUP(AH45,Cennik!$A$4:$B319, 2, FALSE()) * AI45 + VLOOKUP(AJ45,Cennik!$A$4:$B319, 2, FALSE()) * AK45 + VLOOKUP("Stamina",Cennik!$A$4:$B319,2,FALSE()) * K45,"Brak wartości")</f>
        <v>Brak wartości</v>
      </c>
      <c r="F45" s="5" t="s">
        <v>1333</v>
      </c>
      <c r="G45" s="5" t="s">
        <v>4515</v>
      </c>
      <c r="H45" s="5" t="s">
        <v>13544</v>
      </c>
      <c r="I45" s="5">
        <v>1</v>
      </c>
      <c r="J45" s="5">
        <v>30</v>
      </c>
      <c r="K45" s="5">
        <v>25</v>
      </c>
      <c r="L45" s="18">
        <v>15</v>
      </c>
      <c r="M45" s="5" t="s">
        <v>12787</v>
      </c>
      <c r="N45" s="161" t="s">
        <v>567</v>
      </c>
      <c r="O45" s="161">
        <v>7</v>
      </c>
      <c r="P45" s="162" t="s">
        <v>4585</v>
      </c>
      <c r="Q45" s="162">
        <v>6</v>
      </c>
      <c r="R45" s="163" t="s">
        <v>8133</v>
      </c>
      <c r="S45" s="163">
        <v>1</v>
      </c>
      <c r="T45" s="164" t="s">
        <v>40</v>
      </c>
      <c r="U45" s="164"/>
      <c r="V45" s="164" t="s">
        <v>40</v>
      </c>
      <c r="W45" s="165"/>
      <c r="X45" s="166" t="s">
        <v>40</v>
      </c>
      <c r="Y45" s="166"/>
      <c r="Z45" s="167" t="s">
        <v>40</v>
      </c>
      <c r="AA45" s="167"/>
      <c r="AB45" s="168" t="s">
        <v>40</v>
      </c>
      <c r="AC45" s="168"/>
      <c r="AD45" s="169" t="s">
        <v>40</v>
      </c>
      <c r="AE45" s="169"/>
      <c r="AF45" s="5" t="s">
        <v>40</v>
      </c>
      <c r="AG45" s="5"/>
      <c r="AH45" s="161" t="s">
        <v>40</v>
      </c>
      <c r="AI45" s="161"/>
      <c r="AJ45" s="162" t="s">
        <v>40</v>
      </c>
      <c r="AK45" s="162"/>
      <c r="AL45" s="807"/>
      <c r="AM45" s="807"/>
      <c r="AN45" s="807"/>
      <c r="AO45" s="807"/>
      <c r="AP45" s="807"/>
      <c r="AQ45" s="807"/>
      <c r="AR45" s="807"/>
      <c r="AS45" s="807"/>
      <c r="AT45" s="807"/>
      <c r="AU45" s="807"/>
      <c r="AV45" s="807"/>
      <c r="AW45" s="807"/>
      <c r="AX45" s="807"/>
      <c r="AY45" s="807"/>
      <c r="AZ45" s="807"/>
      <c r="BA45" s="807"/>
      <c r="BB45" s="807"/>
    </row>
    <row r="46" spans="1:54" ht="12.75">
      <c r="A46" s="831" t="s">
        <v>13886</v>
      </c>
      <c r="B46" s="794" t="s">
        <v>1335</v>
      </c>
      <c r="C46" s="1172">
        <v>3</v>
      </c>
      <c r="D46" s="34" t="e">
        <f t="shared" ca="1" si="2"/>
        <v>#VALUE!</v>
      </c>
      <c r="E46" s="34" t="str">
        <f ca="1">IFERROR(VLOOKUP(N46,Cennik!$A$4:$B319, 2, FALSE()) * O46 + VLOOKUP(P46,Cennik!$A$4:$B319, 2, FALSE()) * Q46 + VLOOKUP(R46,Cennik!$A$4:$B319, 2, FALSE()) * S46 + VLOOKUP(T46,Cennik!$A$4:$B319, 2, FALSE()) * U46 + VLOOKUP(V46,Cennik!$A$4:$B319, 2, FALSE()) * W46 + VLOOKUP(X46,Cennik!$A$4:$B319, 2, FALSE()) * Y46 + VLOOKUP(Z46,Cennik!$A$4:$B319, 2, FALSE()) * AA46 + VLOOKUP(AB46,Cennik!$A$4:$B319, 2, FALSE()) * AC46 + VLOOKUP(AD46,Cennik!$A$4:$B319, 2, FALSE()) * AE46 + VLOOKUP(AF46,Cennik!$A$4:$B319, 2, FALSE()) * AG46 + VLOOKUP(AH46,Cennik!$A$4:$B319, 2, FALSE()) * AI46 + VLOOKUP(AJ46,Cennik!$A$4:$B319, 2, FALSE()) * AK46 + VLOOKUP("Stamina",Cennik!$A$4:$B319,2,FALSE()) * K46,"Brak wartości")</f>
        <v>Brak wartości</v>
      </c>
      <c r="F46" s="5" t="s">
        <v>1333</v>
      </c>
      <c r="G46" s="5" t="s">
        <v>4515</v>
      </c>
      <c r="H46" s="5" t="s">
        <v>13544</v>
      </c>
      <c r="I46" s="5">
        <v>1</v>
      </c>
      <c r="J46" s="5">
        <v>30</v>
      </c>
      <c r="K46" s="5">
        <v>25</v>
      </c>
      <c r="L46" s="18">
        <v>15</v>
      </c>
      <c r="M46" s="5" t="s">
        <v>12787</v>
      </c>
      <c r="N46" s="161" t="s">
        <v>567</v>
      </c>
      <c r="O46" s="161">
        <v>7</v>
      </c>
      <c r="P46" s="162" t="s">
        <v>4585</v>
      </c>
      <c r="Q46" s="162">
        <v>6</v>
      </c>
      <c r="R46" s="163" t="s">
        <v>8133</v>
      </c>
      <c r="S46" s="163">
        <v>1</v>
      </c>
      <c r="T46" s="164" t="s">
        <v>40</v>
      </c>
      <c r="U46" s="164"/>
      <c r="V46" s="164" t="s">
        <v>40</v>
      </c>
      <c r="W46" s="165"/>
      <c r="X46" s="166" t="s">
        <v>40</v>
      </c>
      <c r="Y46" s="166"/>
      <c r="Z46" s="167" t="s">
        <v>40</v>
      </c>
      <c r="AA46" s="167"/>
      <c r="AB46" s="168" t="s">
        <v>40</v>
      </c>
      <c r="AC46" s="168"/>
      <c r="AD46" s="169" t="s">
        <v>40</v>
      </c>
      <c r="AE46" s="169"/>
      <c r="AF46" s="5" t="s">
        <v>40</v>
      </c>
      <c r="AG46" s="5"/>
      <c r="AH46" s="161" t="s">
        <v>40</v>
      </c>
      <c r="AI46" s="161"/>
      <c r="AJ46" s="162" t="s">
        <v>40</v>
      </c>
      <c r="AK46" s="162"/>
      <c r="AL46" s="807"/>
      <c r="AM46" s="807"/>
      <c r="AN46" s="807"/>
      <c r="AO46" s="807"/>
      <c r="AP46" s="807"/>
      <c r="AQ46" s="807"/>
      <c r="AR46" s="807"/>
      <c r="AS46" s="807"/>
      <c r="AT46" s="807"/>
      <c r="AU46" s="807"/>
      <c r="AV46" s="807"/>
      <c r="AW46" s="807"/>
      <c r="AX46" s="807"/>
      <c r="AY46" s="807"/>
      <c r="AZ46" s="807"/>
      <c r="BA46" s="807"/>
      <c r="BB46" s="807"/>
    </row>
    <row r="47" spans="1:54" ht="12.75">
      <c r="A47" s="831" t="s">
        <v>13886</v>
      </c>
      <c r="B47" s="794" t="s">
        <v>1337</v>
      </c>
      <c r="C47" s="1172">
        <v>3</v>
      </c>
      <c r="D47" s="34" t="e">
        <f t="shared" ca="1" si="2"/>
        <v>#VALUE!</v>
      </c>
      <c r="E47" s="34" t="str">
        <f ca="1">IFERROR(VLOOKUP(N47,Cennik!$A$4:$B319, 2, FALSE()) * O47 + VLOOKUP(P47,Cennik!$A$4:$B319, 2, FALSE()) * Q47 + VLOOKUP(R47,Cennik!$A$4:$B319, 2, FALSE()) * S47 + VLOOKUP(T47,Cennik!$A$4:$B319, 2, FALSE()) * U47 + VLOOKUP(V47,Cennik!$A$4:$B319, 2, FALSE()) * W47 + VLOOKUP(X47,Cennik!$A$4:$B319, 2, FALSE()) * Y47 + VLOOKUP(Z47,Cennik!$A$4:$B319, 2, FALSE()) * AA47 + VLOOKUP(AB47,Cennik!$A$4:$B319, 2, FALSE()) * AC47 + VLOOKUP(AD47,Cennik!$A$4:$B319, 2, FALSE()) * AE47 + VLOOKUP(AF47,Cennik!$A$4:$B319, 2, FALSE()) * AG47 + VLOOKUP(AH47,Cennik!$A$4:$B319, 2, FALSE()) * AI47 + VLOOKUP(AJ47,Cennik!$A$4:$B319, 2, FALSE()) * AK47 + VLOOKUP("Stamina",Cennik!$A$4:$B319,2,FALSE()) * K47,"Brak wartości")</f>
        <v>Brak wartości</v>
      </c>
      <c r="F47" s="5" t="s">
        <v>1333</v>
      </c>
      <c r="G47" s="5" t="s">
        <v>4515</v>
      </c>
      <c r="H47" s="5" t="s">
        <v>13544</v>
      </c>
      <c r="I47" s="5">
        <v>1</v>
      </c>
      <c r="J47" s="5">
        <v>30</v>
      </c>
      <c r="K47" s="5">
        <v>25</v>
      </c>
      <c r="L47" s="18">
        <v>15</v>
      </c>
      <c r="M47" s="5" t="s">
        <v>12787</v>
      </c>
      <c r="N47" s="161" t="s">
        <v>567</v>
      </c>
      <c r="O47" s="161">
        <v>7</v>
      </c>
      <c r="P47" s="162" t="s">
        <v>4585</v>
      </c>
      <c r="Q47" s="162">
        <v>6</v>
      </c>
      <c r="R47" s="163" t="s">
        <v>8133</v>
      </c>
      <c r="S47" s="163">
        <v>1</v>
      </c>
      <c r="T47" s="164" t="s">
        <v>40</v>
      </c>
      <c r="U47" s="164"/>
      <c r="V47" s="164" t="s">
        <v>40</v>
      </c>
      <c r="W47" s="165"/>
      <c r="X47" s="166" t="s">
        <v>40</v>
      </c>
      <c r="Y47" s="166"/>
      <c r="Z47" s="167" t="s">
        <v>40</v>
      </c>
      <c r="AA47" s="167"/>
      <c r="AB47" s="168" t="s">
        <v>40</v>
      </c>
      <c r="AC47" s="168"/>
      <c r="AD47" s="169" t="s">
        <v>40</v>
      </c>
      <c r="AE47" s="169"/>
      <c r="AF47" s="5" t="s">
        <v>40</v>
      </c>
      <c r="AG47" s="5"/>
      <c r="AH47" s="161" t="s">
        <v>40</v>
      </c>
      <c r="AI47" s="161"/>
      <c r="AJ47" s="162" t="s">
        <v>40</v>
      </c>
      <c r="AK47" s="162"/>
      <c r="AL47" s="807"/>
      <c r="AM47" s="807"/>
      <c r="AN47" s="807"/>
      <c r="AO47" s="807"/>
      <c r="AP47" s="807"/>
      <c r="AQ47" s="807"/>
      <c r="AR47" s="807"/>
      <c r="AS47" s="807"/>
      <c r="AT47" s="807"/>
      <c r="AU47" s="807"/>
      <c r="AV47" s="807"/>
      <c r="AW47" s="807"/>
      <c r="AX47" s="807"/>
      <c r="AY47" s="807"/>
      <c r="AZ47" s="807"/>
      <c r="BA47" s="807"/>
      <c r="BB47" s="807"/>
    </row>
    <row r="48" spans="1:54" ht="12.75">
      <c r="A48" s="831" t="s">
        <v>13886</v>
      </c>
      <c r="B48" s="794" t="s">
        <v>1339</v>
      </c>
      <c r="C48" s="1172">
        <v>3</v>
      </c>
      <c r="D48" s="34" t="e">
        <f t="shared" ca="1" si="2"/>
        <v>#VALUE!</v>
      </c>
      <c r="E48" s="34" t="str">
        <f ca="1">IFERROR(VLOOKUP(N48,Cennik!$A$4:$B319, 2, FALSE()) * O48 + VLOOKUP(P48,Cennik!$A$4:$B319, 2, FALSE()) * Q48 + VLOOKUP(R48,Cennik!$A$4:$B319, 2, FALSE()) * S48 + VLOOKUP(T48,Cennik!$A$4:$B319, 2, FALSE()) * U48 + VLOOKUP(V48,Cennik!$A$4:$B319, 2, FALSE()) * W48 + VLOOKUP(X48,Cennik!$A$4:$B319, 2, FALSE()) * Y48 + VLOOKUP(Z48,Cennik!$A$4:$B319, 2, FALSE()) * AA48 + VLOOKUP(AB48,Cennik!$A$4:$B319, 2, FALSE()) * AC48 + VLOOKUP(AD48,Cennik!$A$4:$B319, 2, FALSE()) * AE48 + VLOOKUP(AF48,Cennik!$A$4:$B319, 2, FALSE()) * AG48 + VLOOKUP(AH48,Cennik!$A$4:$B319, 2, FALSE()) * AI48 + VLOOKUP(AJ48,Cennik!$A$4:$B319, 2, FALSE()) * AK48 + VLOOKUP("Stamina",Cennik!$A$4:$B319,2,FALSE()) * K48,"Brak wartości")</f>
        <v>Brak wartości</v>
      </c>
      <c r="F48" s="5" t="s">
        <v>1333</v>
      </c>
      <c r="G48" s="5" t="s">
        <v>4515</v>
      </c>
      <c r="H48" s="5" t="s">
        <v>13544</v>
      </c>
      <c r="I48" s="5">
        <v>1</v>
      </c>
      <c r="J48" s="5">
        <v>30</v>
      </c>
      <c r="K48" s="5">
        <v>25</v>
      </c>
      <c r="L48" s="18">
        <v>15</v>
      </c>
      <c r="M48" s="5" t="s">
        <v>12787</v>
      </c>
      <c r="N48" s="161" t="s">
        <v>567</v>
      </c>
      <c r="O48" s="161">
        <v>7</v>
      </c>
      <c r="P48" s="162" t="s">
        <v>4585</v>
      </c>
      <c r="Q48" s="162">
        <v>6</v>
      </c>
      <c r="R48" s="163" t="s">
        <v>8133</v>
      </c>
      <c r="S48" s="163">
        <v>1</v>
      </c>
      <c r="T48" s="164" t="s">
        <v>40</v>
      </c>
      <c r="U48" s="164"/>
      <c r="V48" s="164" t="s">
        <v>40</v>
      </c>
      <c r="W48" s="165"/>
      <c r="X48" s="166" t="s">
        <v>40</v>
      </c>
      <c r="Y48" s="166"/>
      <c r="Z48" s="167" t="s">
        <v>40</v>
      </c>
      <c r="AA48" s="167"/>
      <c r="AB48" s="168" t="s">
        <v>40</v>
      </c>
      <c r="AC48" s="168"/>
      <c r="AD48" s="169" t="s">
        <v>40</v>
      </c>
      <c r="AE48" s="169"/>
      <c r="AF48" s="5" t="s">
        <v>40</v>
      </c>
      <c r="AG48" s="5"/>
      <c r="AH48" s="161" t="s">
        <v>40</v>
      </c>
      <c r="AI48" s="161"/>
      <c r="AJ48" s="162" t="s">
        <v>40</v>
      </c>
      <c r="AK48" s="162"/>
      <c r="AL48" s="807"/>
      <c r="AM48" s="807"/>
      <c r="AN48" s="807"/>
      <c r="AO48" s="807"/>
      <c r="AP48" s="807"/>
      <c r="AQ48" s="807"/>
      <c r="AR48" s="807"/>
      <c r="AS48" s="807"/>
      <c r="AT48" s="807"/>
      <c r="AU48" s="807"/>
      <c r="AV48" s="807"/>
      <c r="AW48" s="807"/>
      <c r="AX48" s="807"/>
      <c r="AY48" s="807"/>
      <c r="AZ48" s="807"/>
      <c r="BA48" s="807"/>
      <c r="BB48" s="807"/>
    </row>
    <row r="49" spans="1:54" ht="12.75">
      <c r="A49" s="831" t="s">
        <v>13886</v>
      </c>
      <c r="B49" s="794" t="s">
        <v>1341</v>
      </c>
      <c r="C49" s="1172">
        <v>3</v>
      </c>
      <c r="D49" s="34" t="e">
        <f t="shared" ca="1" si="2"/>
        <v>#VALUE!</v>
      </c>
      <c r="E49" s="34" t="str">
        <f ca="1">IFERROR(VLOOKUP(N49,Cennik!$A$4:$B319, 2, FALSE()) * O49 + VLOOKUP(P49,Cennik!$A$4:$B319, 2, FALSE()) * Q49 + VLOOKUP(R49,Cennik!$A$4:$B319, 2, FALSE()) * S49 + VLOOKUP(T49,Cennik!$A$4:$B319, 2, FALSE()) * U49 + VLOOKUP(V49,Cennik!$A$4:$B319, 2, FALSE()) * W49 + VLOOKUP(X49,Cennik!$A$4:$B319, 2, FALSE()) * Y49 + VLOOKUP(Z49,Cennik!$A$4:$B319, 2, FALSE()) * AA49 + VLOOKUP(AB49,Cennik!$A$4:$B319, 2, FALSE()) * AC49 + VLOOKUP(AD49,Cennik!$A$4:$B319, 2, FALSE()) * AE49 + VLOOKUP(AF49,Cennik!$A$4:$B319, 2, FALSE()) * AG49 + VLOOKUP(AH49,Cennik!$A$4:$B319, 2, FALSE()) * AI49 + VLOOKUP(AJ49,Cennik!$A$4:$B319, 2, FALSE()) * AK49 + VLOOKUP("Stamina",Cennik!$A$4:$B319,2,FALSE()) * K49,"Brak wartości")</f>
        <v>Brak wartości</v>
      </c>
      <c r="F49" s="5" t="s">
        <v>1342</v>
      </c>
      <c r="G49" s="5" t="s">
        <v>4515</v>
      </c>
      <c r="H49" s="5" t="s">
        <v>13544</v>
      </c>
      <c r="I49" s="5">
        <v>1</v>
      </c>
      <c r="J49" s="5">
        <v>30</v>
      </c>
      <c r="K49" s="5">
        <v>25</v>
      </c>
      <c r="L49" s="18">
        <v>30</v>
      </c>
      <c r="M49" s="5" t="s">
        <v>12787</v>
      </c>
      <c r="N49" s="161" t="s">
        <v>567</v>
      </c>
      <c r="O49" s="161">
        <v>10</v>
      </c>
      <c r="P49" s="162" t="s">
        <v>386</v>
      </c>
      <c r="Q49" s="162">
        <v>20</v>
      </c>
      <c r="R49" s="163" t="s">
        <v>4585</v>
      </c>
      <c r="S49" s="163">
        <v>2</v>
      </c>
      <c r="T49" s="164" t="s">
        <v>8133</v>
      </c>
      <c r="U49" s="164">
        <v>1</v>
      </c>
      <c r="V49" s="164" t="s">
        <v>40</v>
      </c>
      <c r="W49" s="165"/>
      <c r="X49" s="166" t="s">
        <v>40</v>
      </c>
      <c r="Y49" s="166"/>
      <c r="Z49" s="167" t="s">
        <v>40</v>
      </c>
      <c r="AA49" s="167"/>
      <c r="AB49" s="168" t="s">
        <v>40</v>
      </c>
      <c r="AC49" s="168"/>
      <c r="AD49" s="169" t="s">
        <v>40</v>
      </c>
      <c r="AE49" s="169"/>
      <c r="AF49" s="5" t="s">
        <v>40</v>
      </c>
      <c r="AG49" s="5"/>
      <c r="AH49" s="161" t="s">
        <v>40</v>
      </c>
      <c r="AI49" s="161"/>
      <c r="AJ49" s="162" t="s">
        <v>40</v>
      </c>
      <c r="AK49" s="162"/>
      <c r="AL49" s="807"/>
      <c r="AM49" s="807"/>
      <c r="AN49" s="807"/>
      <c r="AO49" s="807"/>
      <c r="AP49" s="807"/>
      <c r="AQ49" s="807"/>
      <c r="AR49" s="807"/>
      <c r="AS49" s="807"/>
      <c r="AT49" s="807"/>
      <c r="AU49" s="807"/>
      <c r="AV49" s="807"/>
      <c r="AW49" s="807"/>
      <c r="AX49" s="807"/>
      <c r="AY49" s="807"/>
      <c r="AZ49" s="807"/>
      <c r="BA49" s="807"/>
      <c r="BB49" s="807"/>
    </row>
    <row r="50" spans="1:54" ht="12.75">
      <c r="A50" s="831" t="s">
        <v>13886</v>
      </c>
      <c r="B50" s="779" t="s">
        <v>1346</v>
      </c>
      <c r="C50" s="1172">
        <v>3</v>
      </c>
      <c r="D50" s="34" t="e">
        <f t="shared" ca="1" si="2"/>
        <v>#VALUE!</v>
      </c>
      <c r="E50" s="34" t="str">
        <f ca="1">IFERROR(VLOOKUP(N50,Cennik!$A$4:$B319, 2, FALSE()) * O50 + VLOOKUP(P50,Cennik!$A$4:$B319, 2, FALSE()) * Q50 + VLOOKUP(R50,Cennik!$A$4:$B319, 2, FALSE()) * S50 + VLOOKUP(T50,Cennik!$A$4:$B319, 2, FALSE()) * U50 + VLOOKUP(V50,Cennik!$A$4:$B319, 2, FALSE()) * W50 + VLOOKUP(X50,Cennik!$A$4:$B319, 2, FALSE()) * Y50 + VLOOKUP(Z50,Cennik!$A$4:$B319, 2, FALSE()) * AA50 + VLOOKUP(AB50,Cennik!$A$4:$B319, 2, FALSE()) * AC50 + VLOOKUP(AD50,Cennik!$A$4:$B319, 2, FALSE()) * AE50 + VLOOKUP(AF50,Cennik!$A$4:$B319, 2, FALSE()) * AG50 + VLOOKUP(AH50,Cennik!$A$4:$B319, 2, FALSE()) * AI50 + VLOOKUP(AJ50,Cennik!$A$4:$B319, 2, FALSE()) * AK50 + VLOOKUP("Stamina",Cennik!$A$4:$B319,2,FALSE()) * K50,"Brak wartości")</f>
        <v>Brak wartości</v>
      </c>
      <c r="F50" s="5" t="s">
        <v>1310</v>
      </c>
      <c r="G50" s="5" t="s">
        <v>4515</v>
      </c>
      <c r="H50" s="5" t="s">
        <v>13544</v>
      </c>
      <c r="I50" s="5">
        <v>1</v>
      </c>
      <c r="J50" s="5">
        <v>30</v>
      </c>
      <c r="K50" s="5">
        <v>25</v>
      </c>
      <c r="L50" s="18">
        <v>30</v>
      </c>
      <c r="M50" s="5" t="s">
        <v>12787</v>
      </c>
      <c r="N50" s="161" t="s">
        <v>567</v>
      </c>
      <c r="O50" s="161">
        <v>10</v>
      </c>
      <c r="P50" s="162" t="s">
        <v>4585</v>
      </c>
      <c r="Q50" s="162">
        <v>4</v>
      </c>
      <c r="R50" s="163" t="s">
        <v>8133</v>
      </c>
      <c r="S50" s="163">
        <v>1</v>
      </c>
      <c r="T50" s="164" t="s">
        <v>40</v>
      </c>
      <c r="U50" s="164"/>
      <c r="V50" s="164" t="s">
        <v>40</v>
      </c>
      <c r="W50" s="165"/>
      <c r="X50" s="166" t="s">
        <v>40</v>
      </c>
      <c r="Y50" s="166"/>
      <c r="Z50" s="167" t="s">
        <v>40</v>
      </c>
      <c r="AA50" s="167"/>
      <c r="AB50" s="168" t="s">
        <v>40</v>
      </c>
      <c r="AC50" s="168"/>
      <c r="AD50" s="169" t="s">
        <v>40</v>
      </c>
      <c r="AE50" s="169"/>
      <c r="AF50" s="5" t="s">
        <v>40</v>
      </c>
      <c r="AG50" s="5"/>
      <c r="AH50" s="161" t="s">
        <v>40</v>
      </c>
      <c r="AI50" s="161"/>
      <c r="AJ50" s="162" t="s">
        <v>40</v>
      </c>
      <c r="AK50" s="162"/>
      <c r="AL50" s="807"/>
      <c r="AM50" s="807"/>
      <c r="AN50" s="807"/>
      <c r="AO50" s="807"/>
      <c r="AP50" s="807"/>
      <c r="AQ50" s="807"/>
      <c r="AR50" s="807"/>
      <c r="AS50" s="807"/>
      <c r="AT50" s="807"/>
      <c r="AU50" s="807"/>
      <c r="AV50" s="807"/>
      <c r="AW50" s="807"/>
      <c r="AX50" s="807"/>
      <c r="AY50" s="807"/>
      <c r="AZ50" s="807"/>
      <c r="BA50" s="807"/>
      <c r="BB50" s="807"/>
    </row>
    <row r="51" spans="1:54" ht="12.75">
      <c r="A51" s="831" t="s">
        <v>13886</v>
      </c>
      <c r="B51" s="1081" t="s">
        <v>1348</v>
      </c>
      <c r="C51" s="1172">
        <v>4</v>
      </c>
      <c r="D51" s="34" t="e">
        <f t="shared" ca="1" si="2"/>
        <v>#VALUE!</v>
      </c>
      <c r="E51" s="34" t="str">
        <f ca="1">IFERROR(VLOOKUP(N51,Cennik!$A$4:$B319, 2, FALSE()) * O51 + VLOOKUP(P51,Cennik!$A$4:$B319, 2, FALSE()) * Q51 + VLOOKUP(R51,Cennik!$A$4:$B319, 2, FALSE()) * S51 + VLOOKUP(T51,Cennik!$A$4:$B319, 2, FALSE()) * U51 + VLOOKUP(V51,Cennik!$A$4:$B319, 2, FALSE()) * W51 + VLOOKUP(X51,Cennik!$A$4:$B319, 2, FALSE()) * Y51 + VLOOKUP(Z51,Cennik!$A$4:$B319, 2, FALSE()) * AA51 + VLOOKUP(AB51,Cennik!$A$4:$B319, 2, FALSE()) * AC51 + VLOOKUP(AD51,Cennik!$A$4:$B319, 2, FALSE()) * AE51 + VLOOKUP(AF51,Cennik!$A$4:$B319, 2, FALSE()) * AG51 + VLOOKUP(AH51,Cennik!$A$4:$B319, 2, FALSE()) * AI51 + VLOOKUP(AJ51,Cennik!$A$4:$B319, 2, FALSE()) * AK51 + VLOOKUP("Stamina",Cennik!$A$4:$B319,2,FALSE()) * K51,"Brak wartości")</f>
        <v>Brak wartości</v>
      </c>
      <c r="F51" s="5" t="s">
        <v>1349</v>
      </c>
      <c r="G51" s="5" t="s">
        <v>4515</v>
      </c>
      <c r="H51" s="5" t="s">
        <v>13544</v>
      </c>
      <c r="I51" s="5">
        <v>1</v>
      </c>
      <c r="J51" s="5">
        <v>30</v>
      </c>
      <c r="K51" s="5">
        <v>45</v>
      </c>
      <c r="L51" s="18">
        <v>35</v>
      </c>
      <c r="M51" s="5" t="s">
        <v>12787</v>
      </c>
      <c r="N51" s="161" t="s">
        <v>567</v>
      </c>
      <c r="O51" s="161">
        <v>8</v>
      </c>
      <c r="P51" s="162" t="s">
        <v>4585</v>
      </c>
      <c r="Q51" s="162">
        <v>6</v>
      </c>
      <c r="R51" s="163" t="s">
        <v>8133</v>
      </c>
      <c r="S51" s="163">
        <v>2</v>
      </c>
      <c r="T51" s="164" t="s">
        <v>5891</v>
      </c>
      <c r="U51" s="164">
        <v>6</v>
      </c>
      <c r="V51" s="164" t="s">
        <v>4694</v>
      </c>
      <c r="W51" s="165">
        <v>2</v>
      </c>
      <c r="X51" s="166" t="s">
        <v>1221</v>
      </c>
      <c r="Y51" s="166">
        <v>1</v>
      </c>
      <c r="Z51" s="167" t="s">
        <v>40</v>
      </c>
      <c r="AA51" s="167"/>
      <c r="AB51" s="168" t="s">
        <v>40</v>
      </c>
      <c r="AC51" s="168"/>
      <c r="AD51" s="169" t="s">
        <v>40</v>
      </c>
      <c r="AE51" s="169"/>
      <c r="AF51" s="5" t="s">
        <v>40</v>
      </c>
      <c r="AG51" s="5"/>
      <c r="AH51" s="161" t="s">
        <v>40</v>
      </c>
      <c r="AI51" s="161"/>
      <c r="AJ51" s="162" t="s">
        <v>40</v>
      </c>
      <c r="AK51" s="162"/>
      <c r="AL51" s="807"/>
      <c r="AM51" s="807"/>
      <c r="AN51" s="807"/>
      <c r="AO51" s="807"/>
      <c r="AP51" s="807"/>
      <c r="AQ51" s="807"/>
      <c r="AR51" s="807"/>
      <c r="AS51" s="807"/>
      <c r="AT51" s="807"/>
      <c r="AU51" s="807"/>
      <c r="AV51" s="807"/>
      <c r="AW51" s="807"/>
      <c r="AX51" s="807"/>
      <c r="AY51" s="807"/>
      <c r="AZ51" s="807"/>
      <c r="BA51" s="807"/>
      <c r="BB51" s="807"/>
    </row>
    <row r="52" spans="1:54" ht="12.75">
      <c r="A52" s="831" t="s">
        <v>13886</v>
      </c>
      <c r="B52" s="1081" t="s">
        <v>1351</v>
      </c>
      <c r="C52" s="1172">
        <v>4</v>
      </c>
      <c r="D52" s="34" t="e">
        <f t="shared" ca="1" si="2"/>
        <v>#VALUE!</v>
      </c>
      <c r="E52" s="34" t="str">
        <f ca="1">IFERROR(VLOOKUP(N52,Cennik!$A$4:$B319, 2, FALSE()) * O52 + VLOOKUP(P52,Cennik!$A$4:$B319, 2, FALSE()) * Q52 + VLOOKUP(R52,Cennik!$A$4:$B319, 2, FALSE()) * S52 + VLOOKUP(T52,Cennik!$A$4:$B319, 2, FALSE()) * U52 + VLOOKUP(V52,Cennik!$A$4:$B319, 2, FALSE()) * W52 + VLOOKUP(X52,Cennik!$A$4:$B319, 2, FALSE()) * Y52 + VLOOKUP(Z52,Cennik!$A$4:$B319, 2, FALSE()) * AA52 + VLOOKUP(AB52,Cennik!$A$4:$B319, 2, FALSE()) * AC52 + VLOOKUP(AD52,Cennik!$A$4:$B319, 2, FALSE()) * AE52 + VLOOKUP(AF52,Cennik!$A$4:$B319, 2, FALSE()) * AG52 + VLOOKUP(AH52,Cennik!$A$4:$B319, 2, FALSE()) * AI52 + VLOOKUP(AJ52,Cennik!$A$4:$B319, 2, FALSE()) * AK52 + VLOOKUP("Stamina",Cennik!$A$4:$B319,2,FALSE()) * K52,"Brak wartości")</f>
        <v>Brak wartości</v>
      </c>
      <c r="F52" s="5" t="s">
        <v>1349</v>
      </c>
      <c r="G52" s="5" t="s">
        <v>4515</v>
      </c>
      <c r="H52" s="5" t="s">
        <v>13544</v>
      </c>
      <c r="I52" s="5">
        <v>1</v>
      </c>
      <c r="J52" s="5">
        <v>30</v>
      </c>
      <c r="K52" s="5">
        <v>45</v>
      </c>
      <c r="L52" s="18">
        <v>35</v>
      </c>
      <c r="M52" s="5" t="s">
        <v>12787</v>
      </c>
      <c r="N52" s="161" t="s">
        <v>567</v>
      </c>
      <c r="O52" s="161">
        <v>8</v>
      </c>
      <c r="P52" s="162" t="s">
        <v>4585</v>
      </c>
      <c r="Q52" s="162">
        <v>6</v>
      </c>
      <c r="R52" s="163" t="s">
        <v>8133</v>
      </c>
      <c r="S52" s="163">
        <v>2</v>
      </c>
      <c r="T52" s="164" t="s">
        <v>5891</v>
      </c>
      <c r="U52" s="164">
        <v>6</v>
      </c>
      <c r="V52" s="164" t="s">
        <v>4694</v>
      </c>
      <c r="W52" s="165">
        <v>2</v>
      </c>
      <c r="X52" s="166" t="s">
        <v>1221</v>
      </c>
      <c r="Y52" s="166">
        <v>1</v>
      </c>
      <c r="Z52" s="167" t="s">
        <v>40</v>
      </c>
      <c r="AA52" s="167"/>
      <c r="AB52" s="168" t="s">
        <v>40</v>
      </c>
      <c r="AC52" s="168"/>
      <c r="AD52" s="169" t="s">
        <v>40</v>
      </c>
      <c r="AE52" s="169"/>
      <c r="AF52" s="5" t="s">
        <v>40</v>
      </c>
      <c r="AG52" s="5"/>
      <c r="AH52" s="161" t="s">
        <v>40</v>
      </c>
      <c r="AI52" s="161"/>
      <c r="AJ52" s="162" t="s">
        <v>40</v>
      </c>
      <c r="AK52" s="162"/>
      <c r="AL52" s="807"/>
      <c r="AM52" s="807"/>
      <c r="AN52" s="807"/>
      <c r="AO52" s="807"/>
      <c r="AP52" s="807"/>
      <c r="AQ52" s="807"/>
      <c r="AR52" s="807"/>
      <c r="AS52" s="807"/>
      <c r="AT52" s="807"/>
      <c r="AU52" s="807"/>
      <c r="AV52" s="807"/>
      <c r="AW52" s="807"/>
      <c r="AX52" s="807"/>
      <c r="AY52" s="807"/>
      <c r="AZ52" s="807"/>
      <c r="BA52" s="807"/>
      <c r="BB52" s="807"/>
    </row>
    <row r="53" spans="1:54" ht="12.75">
      <c r="A53" s="831" t="s">
        <v>13886</v>
      </c>
      <c r="B53" s="1081" t="s">
        <v>1353</v>
      </c>
      <c r="C53" s="1172">
        <v>4</v>
      </c>
      <c r="D53" s="34" t="e">
        <f t="shared" ca="1" si="2"/>
        <v>#VALUE!</v>
      </c>
      <c r="E53" s="34" t="str">
        <f ca="1">IFERROR(VLOOKUP(N53,Cennik!$A$4:$B319, 2, FALSE()) * O53 + VLOOKUP(P53,Cennik!$A$4:$B319, 2, FALSE()) * Q53 + VLOOKUP(R53,Cennik!$A$4:$B319, 2, FALSE()) * S53 + VLOOKUP(T53,Cennik!$A$4:$B319, 2, FALSE()) * U53 + VLOOKUP(V53,Cennik!$A$4:$B319, 2, FALSE()) * W53 + VLOOKUP(X53,Cennik!$A$4:$B319, 2, FALSE()) * Y53 + VLOOKUP(Z53,Cennik!$A$4:$B319, 2, FALSE()) * AA53 + VLOOKUP(AB53,Cennik!$A$4:$B319, 2, FALSE()) * AC53 + VLOOKUP(AD53,Cennik!$A$4:$B319, 2, FALSE()) * AE53 + VLOOKUP(AF53,Cennik!$A$4:$B319, 2, FALSE()) * AG53 + VLOOKUP(AH53,Cennik!$A$4:$B319, 2, FALSE()) * AI53 + VLOOKUP(AJ53,Cennik!$A$4:$B319, 2, FALSE()) * AK53 + VLOOKUP("Stamina",Cennik!$A$4:$B319,2,FALSE()) * K53,"Brak wartości")</f>
        <v>Brak wartości</v>
      </c>
      <c r="F53" s="5" t="s">
        <v>1354</v>
      </c>
      <c r="G53" s="5" t="s">
        <v>4515</v>
      </c>
      <c r="H53" s="5" t="s">
        <v>13544</v>
      </c>
      <c r="I53" s="5">
        <v>1</v>
      </c>
      <c r="J53" s="5">
        <v>15</v>
      </c>
      <c r="K53" s="5">
        <v>35</v>
      </c>
      <c r="L53" s="18">
        <v>15</v>
      </c>
      <c r="M53" s="5" t="s">
        <v>12787</v>
      </c>
      <c r="N53" s="161" t="s">
        <v>567</v>
      </c>
      <c r="O53" s="161">
        <v>5</v>
      </c>
      <c r="P53" s="162" t="s">
        <v>4585</v>
      </c>
      <c r="Q53" s="162">
        <v>6</v>
      </c>
      <c r="R53" s="163" t="s">
        <v>8133</v>
      </c>
      <c r="S53" s="163">
        <v>2</v>
      </c>
      <c r="T53" s="164" t="s">
        <v>5891</v>
      </c>
      <c r="U53" s="164">
        <v>6</v>
      </c>
      <c r="V53" s="164" t="s">
        <v>518</v>
      </c>
      <c r="W53" s="165">
        <v>1</v>
      </c>
      <c r="X53" s="166" t="s">
        <v>40</v>
      </c>
      <c r="Y53" s="166"/>
      <c r="Z53" s="167" t="s">
        <v>40</v>
      </c>
      <c r="AA53" s="167"/>
      <c r="AB53" s="168" t="s">
        <v>40</v>
      </c>
      <c r="AC53" s="168"/>
      <c r="AD53" s="169" t="s">
        <v>40</v>
      </c>
      <c r="AE53" s="169"/>
      <c r="AF53" s="5" t="s">
        <v>40</v>
      </c>
      <c r="AG53" s="5"/>
      <c r="AH53" s="161" t="s">
        <v>40</v>
      </c>
      <c r="AI53" s="161"/>
      <c r="AJ53" s="162" t="s">
        <v>40</v>
      </c>
      <c r="AK53" s="162"/>
      <c r="AL53" s="807"/>
      <c r="AM53" s="807"/>
      <c r="AN53" s="807"/>
      <c r="AO53" s="807"/>
      <c r="AP53" s="807"/>
      <c r="AQ53" s="807"/>
      <c r="AR53" s="807"/>
      <c r="AS53" s="807"/>
      <c r="AT53" s="807"/>
      <c r="AU53" s="807"/>
      <c r="AV53" s="807"/>
      <c r="AW53" s="807"/>
      <c r="AX53" s="807"/>
      <c r="AY53" s="807"/>
      <c r="AZ53" s="807"/>
      <c r="BA53" s="807"/>
      <c r="BB53" s="807"/>
    </row>
    <row r="54" spans="1:54" ht="12.75">
      <c r="A54" s="831" t="s">
        <v>13886</v>
      </c>
      <c r="B54" s="1081" t="s">
        <v>1356</v>
      </c>
      <c r="C54" s="1172">
        <v>4</v>
      </c>
      <c r="D54" s="34" t="e">
        <f t="shared" ca="1" si="2"/>
        <v>#VALUE!</v>
      </c>
      <c r="E54" s="34" t="str">
        <f ca="1">IFERROR(VLOOKUP(N54,Cennik!$A$4:$B319, 2, FALSE()) * O54 + VLOOKUP(P54,Cennik!$A$4:$B319, 2, FALSE()) * Q54 + VLOOKUP(R54,Cennik!$A$4:$B319, 2, FALSE()) * S54 + VLOOKUP(T54,Cennik!$A$4:$B319, 2, FALSE()) * U54 + VLOOKUP(V54,Cennik!$A$4:$B319, 2, FALSE()) * W54 + VLOOKUP(X54,Cennik!$A$4:$B319, 2, FALSE()) * Y54 + VLOOKUP(Z54,Cennik!$A$4:$B319, 2, FALSE()) * AA54 + VLOOKUP(AB54,Cennik!$A$4:$B319, 2, FALSE()) * AC54 + VLOOKUP(AD54,Cennik!$A$4:$B319, 2, FALSE()) * AE54 + VLOOKUP(AF54,Cennik!$A$4:$B319, 2, FALSE()) * AG54 + VLOOKUP(AH54,Cennik!$A$4:$B319, 2, FALSE()) * AI54 + VLOOKUP(AJ54,Cennik!$A$4:$B319, 2, FALSE()) * AK54 + VLOOKUP("Stamina",Cennik!$A$4:$B319,2,FALSE()) * K54,"Brak wartości")</f>
        <v>Brak wartości</v>
      </c>
      <c r="F54" s="5" t="s">
        <v>1354</v>
      </c>
      <c r="G54" s="5" t="s">
        <v>4515</v>
      </c>
      <c r="H54" s="5" t="s">
        <v>13544</v>
      </c>
      <c r="I54" s="5">
        <v>1</v>
      </c>
      <c r="J54" s="5">
        <v>15</v>
      </c>
      <c r="K54" s="5">
        <v>35</v>
      </c>
      <c r="L54" s="18">
        <v>15</v>
      </c>
      <c r="M54" s="5" t="s">
        <v>12787</v>
      </c>
      <c r="N54" s="161" t="s">
        <v>567</v>
      </c>
      <c r="O54" s="161">
        <v>5</v>
      </c>
      <c r="P54" s="162" t="s">
        <v>4585</v>
      </c>
      <c r="Q54" s="162">
        <v>6</v>
      </c>
      <c r="R54" s="163" t="s">
        <v>8133</v>
      </c>
      <c r="S54" s="163">
        <v>2</v>
      </c>
      <c r="T54" s="164" t="s">
        <v>5891</v>
      </c>
      <c r="U54" s="164">
        <v>6</v>
      </c>
      <c r="V54" s="164" t="s">
        <v>518</v>
      </c>
      <c r="W54" s="165">
        <v>1</v>
      </c>
      <c r="X54" s="166" t="s">
        <v>40</v>
      </c>
      <c r="Y54" s="166"/>
      <c r="Z54" s="167" t="s">
        <v>40</v>
      </c>
      <c r="AA54" s="167"/>
      <c r="AB54" s="168" t="s">
        <v>40</v>
      </c>
      <c r="AC54" s="168"/>
      <c r="AD54" s="169" t="s">
        <v>40</v>
      </c>
      <c r="AE54" s="169"/>
      <c r="AF54" s="5" t="s">
        <v>40</v>
      </c>
      <c r="AG54" s="5"/>
      <c r="AH54" s="161" t="s">
        <v>40</v>
      </c>
      <c r="AI54" s="161"/>
      <c r="AJ54" s="162" t="s">
        <v>40</v>
      </c>
      <c r="AK54" s="162"/>
      <c r="AL54" s="807"/>
      <c r="AM54" s="807"/>
      <c r="AN54" s="807"/>
      <c r="AO54" s="807"/>
      <c r="AP54" s="807"/>
      <c r="AQ54" s="807"/>
      <c r="AR54" s="807"/>
      <c r="AS54" s="807"/>
      <c r="AT54" s="807"/>
      <c r="AU54" s="807"/>
      <c r="AV54" s="807"/>
      <c r="AW54" s="807"/>
      <c r="AX54" s="807"/>
      <c r="AY54" s="807"/>
      <c r="AZ54" s="807"/>
      <c r="BA54" s="807"/>
      <c r="BB54" s="807"/>
    </row>
    <row r="55" spans="1:54" ht="12.75">
      <c r="A55" s="831" t="s">
        <v>13886</v>
      </c>
      <c r="B55" s="1081" t="s">
        <v>1358</v>
      </c>
      <c r="C55" s="1172">
        <v>4</v>
      </c>
      <c r="D55" s="34" t="e">
        <f t="shared" ca="1" si="2"/>
        <v>#VALUE!</v>
      </c>
      <c r="E55" s="34" t="str">
        <f ca="1">IFERROR(VLOOKUP(N55,Cennik!$A$4:$B319, 2, FALSE()) * O55 + VLOOKUP(P55,Cennik!$A$4:$B319, 2, FALSE()) * Q55 + VLOOKUP(R55,Cennik!$A$4:$B319, 2, FALSE()) * S55 + VLOOKUP(T55,Cennik!$A$4:$B319, 2, FALSE()) * U55 + VLOOKUP(V55,Cennik!$A$4:$B319, 2, FALSE()) * W55 + VLOOKUP(X55,Cennik!$A$4:$B319, 2, FALSE()) * Y55 + VLOOKUP(Z55,Cennik!$A$4:$B319, 2, FALSE()) * AA55 + VLOOKUP(AB55,Cennik!$A$4:$B319, 2, FALSE()) * AC55 + VLOOKUP(AD55,Cennik!$A$4:$B319, 2, FALSE()) * AE55 + VLOOKUP(AF55,Cennik!$A$4:$B319, 2, FALSE()) * AG55 + VLOOKUP(AH55,Cennik!$A$4:$B319, 2, FALSE()) * AI55 + VLOOKUP(AJ55,Cennik!$A$4:$B319, 2, FALSE()) * AK55 + VLOOKUP("Stamina",Cennik!$A$4:$B319,2,FALSE()) * K55,"Brak wartości")</f>
        <v>Brak wartości</v>
      </c>
      <c r="F55" s="5" t="s">
        <v>1354</v>
      </c>
      <c r="G55" s="5" t="s">
        <v>4515</v>
      </c>
      <c r="H55" s="5" t="s">
        <v>13544</v>
      </c>
      <c r="I55" s="5">
        <v>1</v>
      </c>
      <c r="J55" s="5">
        <v>15</v>
      </c>
      <c r="K55" s="5">
        <v>35</v>
      </c>
      <c r="L55" s="18">
        <v>15</v>
      </c>
      <c r="M55" s="5" t="s">
        <v>12787</v>
      </c>
      <c r="N55" s="161" t="s">
        <v>567</v>
      </c>
      <c r="O55" s="161">
        <v>5</v>
      </c>
      <c r="P55" s="162" t="s">
        <v>4585</v>
      </c>
      <c r="Q55" s="162">
        <v>6</v>
      </c>
      <c r="R55" s="163" t="s">
        <v>8133</v>
      </c>
      <c r="S55" s="163">
        <v>2</v>
      </c>
      <c r="T55" s="164" t="s">
        <v>5891</v>
      </c>
      <c r="U55" s="164">
        <v>6</v>
      </c>
      <c r="V55" s="164" t="s">
        <v>518</v>
      </c>
      <c r="W55" s="165">
        <v>1</v>
      </c>
      <c r="X55" s="166" t="s">
        <v>40</v>
      </c>
      <c r="Y55" s="166"/>
      <c r="Z55" s="167" t="s">
        <v>40</v>
      </c>
      <c r="AA55" s="167"/>
      <c r="AB55" s="168" t="s">
        <v>40</v>
      </c>
      <c r="AC55" s="168"/>
      <c r="AD55" s="169" t="s">
        <v>40</v>
      </c>
      <c r="AE55" s="169"/>
      <c r="AF55" s="5" t="s">
        <v>40</v>
      </c>
      <c r="AG55" s="5"/>
      <c r="AH55" s="161" t="s">
        <v>40</v>
      </c>
      <c r="AI55" s="161"/>
      <c r="AJ55" s="162" t="s">
        <v>40</v>
      </c>
      <c r="AK55" s="162"/>
      <c r="AL55" s="807"/>
      <c r="AM55" s="807"/>
      <c r="AN55" s="807"/>
      <c r="AO55" s="807"/>
      <c r="AP55" s="807"/>
      <c r="AQ55" s="807"/>
      <c r="AR55" s="807"/>
      <c r="AS55" s="807"/>
      <c r="AT55" s="807"/>
      <c r="AU55" s="807"/>
      <c r="AV55" s="807"/>
      <c r="AW55" s="807"/>
      <c r="AX55" s="807"/>
      <c r="AY55" s="807"/>
      <c r="AZ55" s="807"/>
      <c r="BA55" s="807"/>
      <c r="BB55" s="807"/>
    </row>
    <row r="56" spans="1:54" ht="12.75">
      <c r="A56" s="831" t="s">
        <v>13886</v>
      </c>
      <c r="B56" s="1081" t="s">
        <v>1360</v>
      </c>
      <c r="C56" s="1172">
        <v>4</v>
      </c>
      <c r="D56" s="34" t="e">
        <f t="shared" ca="1" si="2"/>
        <v>#VALUE!</v>
      </c>
      <c r="E56" s="34" t="str">
        <f ca="1">IFERROR(VLOOKUP(N56,Cennik!$A$4:$B319, 2, FALSE()) * O56 + VLOOKUP(P56,Cennik!$A$4:$B319, 2, FALSE()) * Q56 + VLOOKUP(R56,Cennik!$A$4:$B319, 2, FALSE()) * S56 + VLOOKUP(T56,Cennik!$A$4:$B319, 2, FALSE()) * U56 + VLOOKUP(V56,Cennik!$A$4:$B319, 2, FALSE()) * W56 + VLOOKUP(X56,Cennik!$A$4:$B319, 2, FALSE()) * Y56 + VLOOKUP(Z56,Cennik!$A$4:$B319, 2, FALSE()) * AA56 + VLOOKUP(AB56,Cennik!$A$4:$B319, 2, FALSE()) * AC56 + VLOOKUP(AD56,Cennik!$A$4:$B319, 2, FALSE()) * AE56 + VLOOKUP(AF56,Cennik!$A$4:$B319, 2, FALSE()) * AG56 + VLOOKUP(AH56,Cennik!$A$4:$B319, 2, FALSE()) * AI56 + VLOOKUP(AJ56,Cennik!$A$4:$B319, 2, FALSE()) * AK56 + VLOOKUP("Stamina",Cennik!$A$4:$B319,2,FALSE()) * K56,"Brak wartości")</f>
        <v>Brak wartości</v>
      </c>
      <c r="F56" s="5" t="s">
        <v>1342</v>
      </c>
      <c r="G56" s="5" t="s">
        <v>4515</v>
      </c>
      <c r="H56" s="5" t="s">
        <v>13544</v>
      </c>
      <c r="I56" s="5">
        <v>1</v>
      </c>
      <c r="J56" s="5">
        <v>30</v>
      </c>
      <c r="K56" s="5">
        <v>45</v>
      </c>
      <c r="L56" s="18">
        <v>40</v>
      </c>
      <c r="M56" s="5" t="s">
        <v>12787</v>
      </c>
      <c r="N56" s="161" t="s">
        <v>567</v>
      </c>
      <c r="O56" s="161">
        <v>8</v>
      </c>
      <c r="P56" s="162" t="s">
        <v>513</v>
      </c>
      <c r="Q56" s="162">
        <v>4</v>
      </c>
      <c r="R56" s="163" t="s">
        <v>4585</v>
      </c>
      <c r="S56" s="163">
        <v>2</v>
      </c>
      <c r="T56" s="164" t="s">
        <v>8133</v>
      </c>
      <c r="U56" s="164">
        <v>2</v>
      </c>
      <c r="V56" s="164" t="s">
        <v>5891</v>
      </c>
      <c r="W56" s="165">
        <v>5</v>
      </c>
      <c r="X56" s="166" t="s">
        <v>1221</v>
      </c>
      <c r="Y56" s="166">
        <v>2</v>
      </c>
      <c r="Z56" s="167" t="s">
        <v>40</v>
      </c>
      <c r="AA56" s="167"/>
      <c r="AB56" s="168" t="s">
        <v>40</v>
      </c>
      <c r="AC56" s="168"/>
      <c r="AD56" s="169" t="s">
        <v>40</v>
      </c>
      <c r="AE56" s="169"/>
      <c r="AF56" s="5" t="s">
        <v>40</v>
      </c>
      <c r="AG56" s="5"/>
      <c r="AH56" s="161" t="s">
        <v>40</v>
      </c>
      <c r="AI56" s="161"/>
      <c r="AJ56" s="162" t="s">
        <v>40</v>
      </c>
      <c r="AK56" s="162"/>
      <c r="AL56" s="807"/>
      <c r="AM56" s="807"/>
      <c r="AN56" s="807"/>
      <c r="AO56" s="807"/>
      <c r="AP56" s="807"/>
      <c r="AQ56" s="807"/>
      <c r="AR56" s="807"/>
      <c r="AS56" s="807"/>
      <c r="AT56" s="807"/>
      <c r="AU56" s="807"/>
      <c r="AV56" s="807"/>
      <c r="AW56" s="807"/>
      <c r="AX56" s="807"/>
      <c r="AY56" s="807"/>
      <c r="AZ56" s="807"/>
      <c r="BA56" s="807"/>
      <c r="BB56" s="807"/>
    </row>
    <row r="57" spans="1:54" ht="12.75">
      <c r="A57" s="831" t="s">
        <v>13886</v>
      </c>
      <c r="B57" s="1081" t="s">
        <v>1362</v>
      </c>
      <c r="C57" s="1172">
        <v>4</v>
      </c>
      <c r="D57" s="34" t="e">
        <f t="shared" ca="1" si="2"/>
        <v>#VALUE!</v>
      </c>
      <c r="E57" s="34" t="str">
        <f ca="1">IFERROR(VLOOKUP(N57,Cennik!$A$4:$B319, 2, FALSE()) * O57 + VLOOKUP(P57,Cennik!$A$4:$B319, 2, FALSE()) * Q57 + VLOOKUP(R57,Cennik!$A$4:$B319, 2, FALSE()) * S57 + VLOOKUP(T57,Cennik!$A$4:$B319, 2, FALSE()) * U57 + VLOOKUP(V57,Cennik!$A$4:$B319, 2, FALSE()) * W57 + VLOOKUP(X57,Cennik!$A$4:$B319, 2, FALSE()) * Y57 + VLOOKUP(Z57,Cennik!$A$4:$B319, 2, FALSE()) * AA57 + VLOOKUP(AB57,Cennik!$A$4:$B319, 2, FALSE()) * AC57 + VLOOKUP(AD57,Cennik!$A$4:$B319, 2, FALSE()) * AE57 + VLOOKUP(AF57,Cennik!$A$4:$B319, 2, FALSE()) * AG57 + VLOOKUP(AH57,Cennik!$A$4:$B319, 2, FALSE()) * AI57 + VLOOKUP(AJ57,Cennik!$A$4:$B319, 2, FALSE()) * AK57 + VLOOKUP("Stamina",Cennik!$A$4:$B319,2,FALSE()) * K57,"Brak wartości")</f>
        <v>Brak wartości</v>
      </c>
      <c r="F57" s="5" t="s">
        <v>1349</v>
      </c>
      <c r="G57" s="5" t="s">
        <v>4515</v>
      </c>
      <c r="H57" s="5" t="s">
        <v>13544</v>
      </c>
      <c r="I57" s="5">
        <v>1</v>
      </c>
      <c r="J57" s="5">
        <v>30</v>
      </c>
      <c r="K57" s="5">
        <v>45</v>
      </c>
      <c r="L57" s="18">
        <v>35</v>
      </c>
      <c r="M57" s="5" t="s">
        <v>12787</v>
      </c>
      <c r="N57" s="161" t="s">
        <v>567</v>
      </c>
      <c r="O57" s="161">
        <v>8</v>
      </c>
      <c r="P57" s="162" t="s">
        <v>4585</v>
      </c>
      <c r="Q57" s="162">
        <v>6</v>
      </c>
      <c r="R57" s="163" t="s">
        <v>8133</v>
      </c>
      <c r="S57" s="163">
        <v>2</v>
      </c>
      <c r="T57" s="164" t="s">
        <v>5891</v>
      </c>
      <c r="U57" s="164">
        <v>6</v>
      </c>
      <c r="V57" s="164" t="s">
        <v>4694</v>
      </c>
      <c r="W57" s="165">
        <v>2</v>
      </c>
      <c r="X57" s="166" t="s">
        <v>1221</v>
      </c>
      <c r="Y57" s="166">
        <v>1</v>
      </c>
      <c r="Z57" s="167" t="s">
        <v>40</v>
      </c>
      <c r="AA57" s="167"/>
      <c r="AB57" s="168" t="s">
        <v>40</v>
      </c>
      <c r="AC57" s="168"/>
      <c r="AD57" s="169" t="s">
        <v>40</v>
      </c>
      <c r="AE57" s="169"/>
      <c r="AF57" s="5" t="s">
        <v>40</v>
      </c>
      <c r="AG57" s="5"/>
      <c r="AH57" s="161" t="s">
        <v>40</v>
      </c>
      <c r="AI57" s="161"/>
      <c r="AJ57" s="162" t="s">
        <v>40</v>
      </c>
      <c r="AK57" s="162"/>
      <c r="AL57" s="807"/>
      <c r="AM57" s="807"/>
      <c r="AN57" s="807"/>
      <c r="AO57" s="807"/>
      <c r="AP57" s="807"/>
      <c r="AQ57" s="807"/>
      <c r="AR57" s="807"/>
      <c r="AS57" s="807"/>
      <c r="AT57" s="807"/>
      <c r="AU57" s="807"/>
      <c r="AV57" s="807"/>
      <c r="AW57" s="807"/>
      <c r="AX57" s="807"/>
      <c r="AY57" s="807"/>
      <c r="AZ57" s="807"/>
      <c r="BA57" s="807"/>
      <c r="BB57" s="807"/>
    </row>
    <row r="58" spans="1:54" ht="12.75">
      <c r="A58" s="831" t="s">
        <v>13886</v>
      </c>
      <c r="B58" s="778" t="s">
        <v>1364</v>
      </c>
      <c r="C58" s="1172">
        <v>4</v>
      </c>
      <c r="D58" s="34" t="e">
        <f t="shared" ca="1" si="2"/>
        <v>#VALUE!</v>
      </c>
      <c r="E58" s="34" t="str">
        <f ca="1">IFERROR(VLOOKUP(N58,Cennik!$A$4:$B319, 2, FALSE()) * O58 + VLOOKUP(P58,Cennik!$A$4:$B319, 2, FALSE()) * Q58 + VLOOKUP(R58,Cennik!$A$4:$B319, 2, FALSE()) * S58 + VLOOKUP(T58,Cennik!$A$4:$B319, 2, FALSE()) * U58 + VLOOKUP(V58,Cennik!$A$4:$B319, 2, FALSE()) * W58 + VLOOKUP(X58,Cennik!$A$4:$B319, 2, FALSE()) * Y58 + VLOOKUP(Z58,Cennik!$A$4:$B319, 2, FALSE()) * AA58 + VLOOKUP(AB58,Cennik!$A$4:$B319, 2, FALSE()) * AC58 + VLOOKUP(AD58,Cennik!$A$4:$B319, 2, FALSE()) * AE58 + VLOOKUP(AF58,Cennik!$A$4:$B319, 2, FALSE()) * AG58 + VLOOKUP(AH58,Cennik!$A$4:$B319, 2, FALSE()) * AI58 + VLOOKUP(AJ58,Cennik!$A$4:$B319, 2, FALSE()) * AK58 + VLOOKUP("Stamina",Cennik!$A$4:$B319,2,FALSE()) * K58,"Brak wartości")</f>
        <v>Brak wartości</v>
      </c>
      <c r="F58" s="5" t="s">
        <v>1349</v>
      </c>
      <c r="G58" s="5" t="s">
        <v>4515</v>
      </c>
      <c r="H58" s="5" t="s">
        <v>13544</v>
      </c>
      <c r="I58" s="5">
        <v>1</v>
      </c>
      <c r="J58" s="5">
        <v>30</v>
      </c>
      <c r="K58" s="5">
        <v>100</v>
      </c>
      <c r="L58" s="18">
        <v>45</v>
      </c>
      <c r="M58" s="5" t="s">
        <v>12787</v>
      </c>
      <c r="N58" s="161" t="s">
        <v>567</v>
      </c>
      <c r="O58" s="161">
        <v>8</v>
      </c>
      <c r="P58" s="162" t="s">
        <v>518</v>
      </c>
      <c r="Q58" s="162">
        <v>2</v>
      </c>
      <c r="R58" s="163" t="s">
        <v>4585</v>
      </c>
      <c r="S58" s="163">
        <v>8</v>
      </c>
      <c r="T58" s="164" t="s">
        <v>8133</v>
      </c>
      <c r="U58" s="164">
        <v>3</v>
      </c>
      <c r="V58" s="164" t="s">
        <v>5891</v>
      </c>
      <c r="W58" s="165">
        <v>5</v>
      </c>
      <c r="X58" s="166" t="s">
        <v>1231</v>
      </c>
      <c r="Y58" s="166">
        <v>1</v>
      </c>
      <c r="Z58" s="167" t="s">
        <v>40</v>
      </c>
      <c r="AA58" s="167"/>
      <c r="AB58" s="168" t="s">
        <v>40</v>
      </c>
      <c r="AC58" s="168"/>
      <c r="AD58" s="169" t="s">
        <v>40</v>
      </c>
      <c r="AE58" s="169"/>
      <c r="AF58" s="5" t="s">
        <v>40</v>
      </c>
      <c r="AG58" s="5"/>
      <c r="AH58" s="161" t="s">
        <v>40</v>
      </c>
      <c r="AI58" s="161"/>
      <c r="AJ58" s="162" t="s">
        <v>40</v>
      </c>
      <c r="AK58" s="162"/>
      <c r="AL58" s="807"/>
      <c r="AM58" s="807"/>
      <c r="AN58" s="807"/>
      <c r="AO58" s="807"/>
      <c r="AP58" s="807"/>
      <c r="AQ58" s="807"/>
      <c r="AR58" s="807"/>
      <c r="AS58" s="807"/>
      <c r="AT58" s="807"/>
      <c r="AU58" s="807"/>
      <c r="AV58" s="807"/>
      <c r="AW58" s="807"/>
      <c r="AX58" s="807"/>
      <c r="AY58" s="807"/>
      <c r="AZ58" s="807"/>
      <c r="BA58" s="807"/>
      <c r="BB58" s="807"/>
    </row>
    <row r="59" spans="1:54" ht="12.75">
      <c r="A59" s="831" t="s">
        <v>13886</v>
      </c>
      <c r="B59" s="778" t="s">
        <v>1366</v>
      </c>
      <c r="C59" s="1172">
        <v>4</v>
      </c>
      <c r="D59" s="34" t="e">
        <f t="shared" ca="1" si="2"/>
        <v>#VALUE!</v>
      </c>
      <c r="E59" s="34" t="str">
        <f ca="1">IFERROR(VLOOKUP(N59,Cennik!$A$4:$B319, 2, FALSE()) * O59 + VLOOKUP(P59,Cennik!$A$4:$B319, 2, FALSE()) * Q59 + VLOOKUP(R59,Cennik!$A$4:$B319, 2, FALSE()) * S59 + VLOOKUP(T59,Cennik!$A$4:$B319, 2, FALSE()) * U59 + VLOOKUP(V59,Cennik!$A$4:$B319, 2, FALSE()) * W59 + VLOOKUP(X59,Cennik!$A$4:$B319, 2, FALSE()) * Y59 + VLOOKUP(Z59,Cennik!$A$4:$B319, 2, FALSE()) * AA59 + VLOOKUP(AB59,Cennik!$A$4:$B319, 2, FALSE()) * AC59 + VLOOKUP(AD59,Cennik!$A$4:$B319, 2, FALSE()) * AE59 + VLOOKUP(AF59,Cennik!$A$4:$B319, 2, FALSE()) * AG59 + VLOOKUP(AH59,Cennik!$A$4:$B319, 2, FALSE()) * AI59 + VLOOKUP(AJ59,Cennik!$A$4:$B319, 2, FALSE()) * AK59 + VLOOKUP("Stamina",Cennik!$A$4:$B319,2,FALSE()) * K59,"Brak wartości")</f>
        <v>Brak wartości</v>
      </c>
      <c r="F59" s="5" t="s">
        <v>1349</v>
      </c>
      <c r="G59" s="5" t="s">
        <v>4515</v>
      </c>
      <c r="H59" s="5" t="s">
        <v>13544</v>
      </c>
      <c r="I59" s="5">
        <v>1</v>
      </c>
      <c r="J59" s="5">
        <v>30</v>
      </c>
      <c r="K59" s="5">
        <v>100</v>
      </c>
      <c r="L59" s="18">
        <v>45</v>
      </c>
      <c r="M59" s="5" t="s">
        <v>12787</v>
      </c>
      <c r="N59" s="161" t="s">
        <v>567</v>
      </c>
      <c r="O59" s="161">
        <v>8</v>
      </c>
      <c r="P59" s="162" t="s">
        <v>518</v>
      </c>
      <c r="Q59" s="162">
        <v>2</v>
      </c>
      <c r="R59" s="163" t="s">
        <v>4585</v>
      </c>
      <c r="S59" s="163">
        <v>8</v>
      </c>
      <c r="T59" s="164" t="s">
        <v>8133</v>
      </c>
      <c r="U59" s="164">
        <v>3</v>
      </c>
      <c r="V59" s="164" t="s">
        <v>5891</v>
      </c>
      <c r="W59" s="165">
        <v>5</v>
      </c>
      <c r="X59" s="166" t="s">
        <v>1231</v>
      </c>
      <c r="Y59" s="166">
        <v>1</v>
      </c>
      <c r="Z59" s="167" t="s">
        <v>40</v>
      </c>
      <c r="AA59" s="167"/>
      <c r="AB59" s="168" t="s">
        <v>40</v>
      </c>
      <c r="AC59" s="168"/>
      <c r="AD59" s="169" t="s">
        <v>40</v>
      </c>
      <c r="AE59" s="169"/>
      <c r="AF59" s="5" t="s">
        <v>40</v>
      </c>
      <c r="AG59" s="5"/>
      <c r="AH59" s="161" t="s">
        <v>40</v>
      </c>
      <c r="AI59" s="161"/>
      <c r="AJ59" s="162" t="s">
        <v>40</v>
      </c>
      <c r="AK59" s="162"/>
      <c r="AL59" s="807"/>
      <c r="AM59" s="807"/>
      <c r="AN59" s="807"/>
      <c r="AO59" s="807"/>
      <c r="AP59" s="807"/>
      <c r="AQ59" s="807"/>
      <c r="AR59" s="807"/>
      <c r="AS59" s="807"/>
      <c r="AT59" s="807"/>
      <c r="AU59" s="807"/>
      <c r="AV59" s="807"/>
      <c r="AW59" s="807"/>
      <c r="AX59" s="807"/>
      <c r="AY59" s="807"/>
      <c r="AZ59" s="807"/>
      <c r="BA59" s="807"/>
      <c r="BB59" s="807"/>
    </row>
    <row r="60" spans="1:54" ht="12.75">
      <c r="A60" s="831" t="s">
        <v>13886</v>
      </c>
      <c r="B60" s="778" t="s">
        <v>1368</v>
      </c>
      <c r="C60" s="1172">
        <v>4</v>
      </c>
      <c r="D60" s="34" t="e">
        <f t="shared" ca="1" si="2"/>
        <v>#VALUE!</v>
      </c>
      <c r="E60" s="34" t="str">
        <f ca="1">IFERROR(VLOOKUP(N60,Cennik!$A$4:$B319, 2, FALSE()) * O60 + VLOOKUP(P60,Cennik!$A$4:$B319, 2, FALSE()) * Q60 + VLOOKUP(R60,Cennik!$A$4:$B319, 2, FALSE()) * S60 + VLOOKUP(T60,Cennik!$A$4:$B319, 2, FALSE()) * U60 + VLOOKUP(V60,Cennik!$A$4:$B319, 2, FALSE()) * W60 + VLOOKUP(X60,Cennik!$A$4:$B319, 2, FALSE()) * Y60 + VLOOKUP(Z60,Cennik!$A$4:$B319, 2, FALSE()) * AA60 + VLOOKUP(AB60,Cennik!$A$4:$B319, 2, FALSE()) * AC60 + VLOOKUP(AD60,Cennik!$A$4:$B319, 2, FALSE()) * AE60 + VLOOKUP(AF60,Cennik!$A$4:$B319, 2, FALSE()) * AG60 + VLOOKUP(AH60,Cennik!$A$4:$B319, 2, FALSE()) * AI60 + VLOOKUP(AJ60,Cennik!$A$4:$B319, 2, FALSE()) * AK60 + VLOOKUP("Stamina",Cennik!$A$4:$B319,2,FALSE()) * K60,"Brak wartości")</f>
        <v>Brak wartości</v>
      </c>
      <c r="F60" s="5" t="s">
        <v>1354</v>
      </c>
      <c r="G60" s="5" t="s">
        <v>4515</v>
      </c>
      <c r="H60" s="5" t="s">
        <v>13544</v>
      </c>
      <c r="I60" s="5">
        <v>1</v>
      </c>
      <c r="J60" s="5">
        <v>30</v>
      </c>
      <c r="K60" s="5">
        <v>100</v>
      </c>
      <c r="L60" s="18">
        <v>45</v>
      </c>
      <c r="M60" s="5" t="s">
        <v>12787</v>
      </c>
      <c r="N60" s="161" t="s">
        <v>567</v>
      </c>
      <c r="O60" s="161">
        <v>6</v>
      </c>
      <c r="P60" s="162" t="s">
        <v>518</v>
      </c>
      <c r="Q60" s="162">
        <v>3</v>
      </c>
      <c r="R60" s="163" t="s">
        <v>4585</v>
      </c>
      <c r="S60" s="163">
        <v>8</v>
      </c>
      <c r="T60" s="164" t="s">
        <v>8133</v>
      </c>
      <c r="U60" s="164">
        <v>3</v>
      </c>
      <c r="V60" s="164" t="s">
        <v>5891</v>
      </c>
      <c r="W60" s="165">
        <v>5</v>
      </c>
      <c r="X60" s="166" t="s">
        <v>1231</v>
      </c>
      <c r="Y60" s="166">
        <v>1</v>
      </c>
      <c r="Z60" s="167" t="s">
        <v>40</v>
      </c>
      <c r="AA60" s="167"/>
      <c r="AB60" s="168" t="s">
        <v>40</v>
      </c>
      <c r="AC60" s="168"/>
      <c r="AD60" s="169" t="s">
        <v>40</v>
      </c>
      <c r="AE60" s="169"/>
      <c r="AF60" s="5" t="s">
        <v>40</v>
      </c>
      <c r="AG60" s="5"/>
      <c r="AH60" s="161" t="s">
        <v>40</v>
      </c>
      <c r="AI60" s="161"/>
      <c r="AJ60" s="162" t="s">
        <v>40</v>
      </c>
      <c r="AK60" s="162"/>
      <c r="AL60" s="807"/>
      <c r="AM60" s="807"/>
      <c r="AN60" s="807"/>
      <c r="AO60" s="807"/>
      <c r="AP60" s="807"/>
      <c r="AQ60" s="807"/>
      <c r="AR60" s="807"/>
      <c r="AS60" s="807"/>
      <c r="AT60" s="807"/>
      <c r="AU60" s="807"/>
      <c r="AV60" s="807"/>
      <c r="AW60" s="807"/>
      <c r="AX60" s="807"/>
      <c r="AY60" s="807"/>
      <c r="AZ60" s="807"/>
      <c r="BA60" s="807"/>
      <c r="BB60" s="807"/>
    </row>
    <row r="61" spans="1:54" ht="12.75">
      <c r="A61" s="831" t="s">
        <v>13886</v>
      </c>
      <c r="B61" s="778" t="s">
        <v>1370</v>
      </c>
      <c r="C61" s="1172">
        <v>4</v>
      </c>
      <c r="D61" s="34" t="e">
        <f t="shared" ca="1" si="2"/>
        <v>#VALUE!</v>
      </c>
      <c r="E61" s="34" t="str">
        <f ca="1">IFERROR(VLOOKUP(N61,Cennik!$A$4:$B319, 2, FALSE()) * O61 + VLOOKUP(P61,Cennik!$A$4:$B319, 2, FALSE()) * Q61 + VLOOKUP(R61,Cennik!$A$4:$B319, 2, FALSE()) * S61 + VLOOKUP(T61,Cennik!$A$4:$B319, 2, FALSE()) * U61 + VLOOKUP(V61,Cennik!$A$4:$B319, 2, FALSE()) * W61 + VLOOKUP(X61,Cennik!$A$4:$B319, 2, FALSE()) * Y61 + VLOOKUP(Z61,Cennik!$A$4:$B319, 2, FALSE()) * AA61 + VLOOKUP(AB61,Cennik!$A$4:$B319, 2, FALSE()) * AC61 + VLOOKUP(AD61,Cennik!$A$4:$B319, 2, FALSE()) * AE61 + VLOOKUP(AF61,Cennik!$A$4:$B319, 2, FALSE()) * AG61 + VLOOKUP(AH61,Cennik!$A$4:$B319, 2, FALSE()) * AI61 + VLOOKUP(AJ61,Cennik!$A$4:$B319, 2, FALSE()) * AK61 + VLOOKUP("Stamina",Cennik!$A$4:$B319,2,FALSE()) * K61,"Brak wartości")</f>
        <v>Brak wartości</v>
      </c>
      <c r="F61" s="5" t="s">
        <v>1354</v>
      </c>
      <c r="G61" s="5" t="s">
        <v>4515</v>
      </c>
      <c r="H61" s="5" t="s">
        <v>13544</v>
      </c>
      <c r="I61" s="5">
        <v>1</v>
      </c>
      <c r="J61" s="5">
        <v>30</v>
      </c>
      <c r="K61" s="5">
        <v>100</v>
      </c>
      <c r="L61" s="18">
        <v>45</v>
      </c>
      <c r="M61" s="5" t="s">
        <v>12787</v>
      </c>
      <c r="N61" s="161" t="s">
        <v>567</v>
      </c>
      <c r="O61" s="161">
        <v>6</v>
      </c>
      <c r="P61" s="162" t="s">
        <v>518</v>
      </c>
      <c r="Q61" s="162">
        <v>3</v>
      </c>
      <c r="R61" s="163" t="s">
        <v>4585</v>
      </c>
      <c r="S61" s="163">
        <v>8</v>
      </c>
      <c r="T61" s="164" t="s">
        <v>8133</v>
      </c>
      <c r="U61" s="164">
        <v>3</v>
      </c>
      <c r="V61" s="164" t="s">
        <v>5891</v>
      </c>
      <c r="W61" s="165">
        <v>5</v>
      </c>
      <c r="X61" s="166" t="s">
        <v>1231</v>
      </c>
      <c r="Y61" s="166">
        <v>1</v>
      </c>
      <c r="Z61" s="167" t="s">
        <v>40</v>
      </c>
      <c r="AA61" s="167"/>
      <c r="AB61" s="168" t="s">
        <v>40</v>
      </c>
      <c r="AC61" s="168"/>
      <c r="AD61" s="169" t="s">
        <v>40</v>
      </c>
      <c r="AE61" s="169"/>
      <c r="AF61" s="5" t="s">
        <v>40</v>
      </c>
      <c r="AG61" s="5"/>
      <c r="AH61" s="161" t="s">
        <v>40</v>
      </c>
      <c r="AI61" s="161"/>
      <c r="AJ61" s="162" t="s">
        <v>40</v>
      </c>
      <c r="AK61" s="162"/>
      <c r="AL61" s="807"/>
      <c r="AM61" s="807"/>
      <c r="AN61" s="807"/>
      <c r="AO61" s="807"/>
      <c r="AP61" s="807"/>
      <c r="AQ61" s="807"/>
      <c r="AR61" s="807"/>
      <c r="AS61" s="807"/>
      <c r="AT61" s="807"/>
      <c r="AU61" s="807"/>
      <c r="AV61" s="807"/>
      <c r="AW61" s="807"/>
      <c r="AX61" s="807"/>
      <c r="AY61" s="807"/>
      <c r="AZ61" s="807"/>
      <c r="BA61" s="807"/>
      <c r="BB61" s="807"/>
    </row>
    <row r="62" spans="1:54" ht="12.75">
      <c r="A62" s="831" t="s">
        <v>13886</v>
      </c>
      <c r="B62" s="778" t="s">
        <v>1372</v>
      </c>
      <c r="C62" s="1172">
        <v>5</v>
      </c>
      <c r="D62" s="34" t="e">
        <f t="shared" ca="1" si="2"/>
        <v>#VALUE!</v>
      </c>
      <c r="E62" s="34" t="str">
        <f ca="1">IFERROR(VLOOKUP(N62,Cennik!$A$4:$B319, 2, FALSE()) * O62 + VLOOKUP(P62,Cennik!$A$4:$B319, 2, FALSE()) * Q62 + VLOOKUP(R62,Cennik!$A$4:$B319, 2, FALSE()) * S62 + VLOOKUP(T62,Cennik!$A$4:$B319, 2, FALSE()) * U62 + VLOOKUP(V62,Cennik!$A$4:$B319, 2, FALSE()) * W62 + VLOOKUP(X62,Cennik!$A$4:$B319, 2, FALSE()) * Y62 + VLOOKUP(Z62,Cennik!$A$4:$B319, 2, FALSE()) * AA62 + VLOOKUP(AB62,Cennik!$A$4:$B319, 2, FALSE()) * AC62 + VLOOKUP(AD62,Cennik!$A$4:$B319, 2, FALSE()) * AE62 + VLOOKUP(AF62,Cennik!$A$4:$B319, 2, FALSE()) * AG62 + VLOOKUP(AH62,Cennik!$A$4:$B319, 2, FALSE()) * AI62 + VLOOKUP(AJ62,Cennik!$A$4:$B319, 2, FALSE()) * AK62 + VLOOKUP("Stamina",Cennik!$A$4:$B319,2,FALSE()) * K62,"Brak wartości")</f>
        <v>Brak wartości</v>
      </c>
      <c r="F62" s="5" t="s">
        <v>1373</v>
      </c>
      <c r="G62" s="5" t="s">
        <v>4515</v>
      </c>
      <c r="H62" s="5" t="s">
        <v>13544</v>
      </c>
      <c r="I62" s="5">
        <v>1</v>
      </c>
      <c r="J62" s="5">
        <v>30</v>
      </c>
      <c r="K62" s="5">
        <v>100</v>
      </c>
      <c r="L62" s="18">
        <v>45</v>
      </c>
      <c r="M62" s="5" t="s">
        <v>12787</v>
      </c>
      <c r="N62" s="161" t="s">
        <v>567</v>
      </c>
      <c r="O62" s="161">
        <v>10</v>
      </c>
      <c r="P62" s="162" t="s">
        <v>518</v>
      </c>
      <c r="Q62" s="162">
        <v>2</v>
      </c>
      <c r="R62" s="163" t="s">
        <v>4585</v>
      </c>
      <c r="S62" s="163">
        <v>8</v>
      </c>
      <c r="T62" s="164" t="s">
        <v>8133</v>
      </c>
      <c r="U62" s="164">
        <v>3</v>
      </c>
      <c r="V62" s="164" t="s">
        <v>5891</v>
      </c>
      <c r="W62" s="165">
        <v>5</v>
      </c>
      <c r="X62" s="166" t="s">
        <v>1231</v>
      </c>
      <c r="Y62" s="166">
        <v>1</v>
      </c>
      <c r="Z62" s="167" t="s">
        <v>40</v>
      </c>
      <c r="AA62" s="167"/>
      <c r="AB62" s="168" t="s">
        <v>40</v>
      </c>
      <c r="AC62" s="168"/>
      <c r="AD62" s="169" t="s">
        <v>40</v>
      </c>
      <c r="AE62" s="169"/>
      <c r="AF62" s="5" t="s">
        <v>40</v>
      </c>
      <c r="AG62" s="5"/>
      <c r="AH62" s="161" t="s">
        <v>40</v>
      </c>
      <c r="AI62" s="161"/>
      <c r="AJ62" s="162" t="s">
        <v>40</v>
      </c>
      <c r="AK62" s="162"/>
      <c r="AL62" s="807"/>
      <c r="AM62" s="807"/>
      <c r="AN62" s="807"/>
      <c r="AO62" s="807"/>
      <c r="AP62" s="807"/>
      <c r="AQ62" s="807"/>
      <c r="AR62" s="807"/>
      <c r="AS62" s="807"/>
      <c r="AT62" s="807"/>
      <c r="AU62" s="807"/>
      <c r="AV62" s="807"/>
      <c r="AW62" s="807"/>
      <c r="AX62" s="807"/>
      <c r="AY62" s="807"/>
      <c r="AZ62" s="807"/>
      <c r="BA62" s="807"/>
      <c r="BB62" s="807"/>
    </row>
    <row r="63" spans="1:54" ht="12.75">
      <c r="A63" s="682"/>
      <c r="B63" s="49"/>
      <c r="C63" s="1173"/>
      <c r="D63" s="291"/>
      <c r="E63" s="291"/>
      <c r="F63" s="49"/>
      <c r="G63" s="49"/>
      <c r="H63" s="49"/>
      <c r="I63" s="49"/>
      <c r="J63" s="49"/>
      <c r="K63" s="49"/>
      <c r="L63" s="1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1084"/>
      <c r="AM63" s="1084"/>
      <c r="AN63" s="1084"/>
      <c r="AO63" s="1084"/>
      <c r="AP63" s="1084"/>
      <c r="AQ63" s="1084"/>
      <c r="AR63" s="1084"/>
      <c r="AS63" s="1084"/>
      <c r="AT63" s="1084"/>
      <c r="AU63" s="1084"/>
      <c r="AV63" s="1084"/>
      <c r="AW63" s="1084"/>
      <c r="AX63" s="1084"/>
      <c r="AY63" s="1084"/>
      <c r="AZ63" s="1084"/>
      <c r="BA63" s="1084"/>
      <c r="BB63" s="1084"/>
    </row>
    <row r="64" spans="1:54" ht="12.75">
      <c r="A64" s="1174"/>
      <c r="B64" s="285"/>
      <c r="C64" s="1175"/>
      <c r="D64" s="1176"/>
      <c r="E64" s="1176"/>
      <c r="F64" s="285"/>
      <c r="G64" s="285"/>
      <c r="H64" s="285"/>
      <c r="I64" s="285"/>
      <c r="J64" s="285"/>
      <c r="K64" s="285"/>
      <c r="L64" s="1177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A64" s="285"/>
      <c r="AB64" s="285"/>
      <c r="AC64" s="285"/>
      <c r="AD64" s="285"/>
      <c r="AE64" s="285"/>
      <c r="AF64" s="285"/>
      <c r="AG64" s="285"/>
      <c r="AH64" s="285"/>
      <c r="AI64" s="285"/>
      <c r="AJ64" s="285"/>
      <c r="AK64" s="285"/>
      <c r="AL64" s="1178"/>
      <c r="AM64" s="1178"/>
      <c r="AN64" s="1178"/>
      <c r="AO64" s="1178"/>
      <c r="AP64" s="1178"/>
      <c r="AQ64" s="1178"/>
      <c r="AR64" s="1178"/>
      <c r="AS64" s="1178"/>
      <c r="AT64" s="1178"/>
      <c r="AU64" s="1178"/>
      <c r="AV64" s="1178"/>
      <c r="AW64" s="1178"/>
      <c r="AX64" s="1178"/>
      <c r="AY64" s="1178"/>
      <c r="AZ64" s="1178"/>
      <c r="BA64" s="1178"/>
      <c r="BB64" s="1178"/>
    </row>
    <row r="65" spans="1:54" ht="12.75">
      <c r="A65" s="831" t="s">
        <v>13886</v>
      </c>
      <c r="B65" s="72" t="s">
        <v>1375</v>
      </c>
      <c r="C65" s="1172">
        <v>1</v>
      </c>
      <c r="D65" s="34" t="e">
        <f t="shared" ref="D65:D69" ca="1" si="3">E65/I65</f>
        <v>#VALUE!</v>
      </c>
      <c r="E65" s="34" t="str">
        <f ca="1">IFERROR(VLOOKUP(N65,Cennik!$A$4:$B319, 2, FALSE()) * O65 + VLOOKUP(P65,Cennik!$A$4:$B319, 2, FALSE()) * Q65 + VLOOKUP(R65,Cennik!$A$4:$B319, 2, FALSE()) * S65 + VLOOKUP(T65,Cennik!$A$4:$B319, 2, FALSE()) * U65 + VLOOKUP(V65,Cennik!$A$4:$B319, 2, FALSE()) * W65 + VLOOKUP(X65,Cennik!$A$4:$B319, 2, FALSE()) * Y65 + VLOOKUP(Z65,Cennik!$A$4:$B319, 2, FALSE()) * AA65 + VLOOKUP(AB65,Cennik!$A$4:$B319, 2, FALSE()) * AC65 + VLOOKUP(AD65,Cennik!$A$4:$B319, 2, FALSE()) * AE65 + VLOOKUP(AF65,Cennik!$A$4:$B319, 2, FALSE()) * AG65 + VLOOKUP(AH65,Cennik!$A$4:$B319, 2, FALSE()) * AI65 + VLOOKUP(AJ65,Cennik!$A$4:$B319, 2, FALSE()) * AK65 + VLOOKUP("Stamina",Cennik!$A$4:$B319,2,FALSE()) * K65,"Brak wartości")</f>
        <v>Brak wartości</v>
      </c>
      <c r="F65" s="5" t="s">
        <v>1376</v>
      </c>
      <c r="G65" s="5" t="s">
        <v>4515</v>
      </c>
      <c r="H65" s="5" t="s">
        <v>13544</v>
      </c>
      <c r="I65" s="5">
        <v>1</v>
      </c>
      <c r="J65" s="5">
        <v>10</v>
      </c>
      <c r="K65" s="5">
        <v>5</v>
      </c>
      <c r="L65" s="18">
        <v>20</v>
      </c>
      <c r="M65" s="5" t="s">
        <v>12787</v>
      </c>
      <c r="N65" s="184" t="s">
        <v>557</v>
      </c>
      <c r="O65" s="161">
        <v>13</v>
      </c>
      <c r="P65" s="162" t="s">
        <v>4585</v>
      </c>
      <c r="Q65" s="162">
        <v>1</v>
      </c>
      <c r="R65" s="163" t="s">
        <v>8133</v>
      </c>
      <c r="S65" s="163">
        <v>1</v>
      </c>
      <c r="T65" s="164" t="s">
        <v>4580</v>
      </c>
      <c r="U65" s="164">
        <v>1</v>
      </c>
      <c r="V65" s="164" t="s">
        <v>40</v>
      </c>
      <c r="W65" s="165"/>
      <c r="X65" s="166" t="s">
        <v>40</v>
      </c>
      <c r="Y65" s="166"/>
      <c r="Z65" s="167" t="s">
        <v>40</v>
      </c>
      <c r="AA65" s="167"/>
      <c r="AB65" s="168" t="s">
        <v>40</v>
      </c>
      <c r="AC65" s="168"/>
      <c r="AD65" s="169" t="s">
        <v>40</v>
      </c>
      <c r="AE65" s="169"/>
      <c r="AF65" s="5" t="s">
        <v>40</v>
      </c>
      <c r="AG65" s="5"/>
      <c r="AH65" s="161" t="s">
        <v>40</v>
      </c>
      <c r="AI65" s="161"/>
      <c r="AJ65" s="162" t="s">
        <v>40</v>
      </c>
      <c r="AK65" s="162"/>
      <c r="AL65" s="807"/>
      <c r="AM65" s="807"/>
      <c r="AN65" s="807"/>
      <c r="AO65" s="807"/>
      <c r="AP65" s="807"/>
      <c r="AQ65" s="807"/>
      <c r="AR65" s="807"/>
      <c r="AS65" s="807"/>
      <c r="AT65" s="807"/>
      <c r="AU65" s="807"/>
      <c r="AV65" s="807"/>
      <c r="AW65" s="807"/>
      <c r="AX65" s="807"/>
      <c r="AY65" s="807"/>
      <c r="AZ65" s="807"/>
      <c r="BA65" s="807"/>
      <c r="BB65" s="807"/>
    </row>
    <row r="66" spans="1:54" ht="12.75">
      <c r="A66" s="831" t="s">
        <v>13886</v>
      </c>
      <c r="B66" s="749" t="s">
        <v>1379</v>
      </c>
      <c r="C66" s="1172">
        <v>2</v>
      </c>
      <c r="D66" s="34" t="e">
        <f t="shared" ca="1" si="3"/>
        <v>#VALUE!</v>
      </c>
      <c r="E66" s="34" t="str">
        <f ca="1">IFERROR(VLOOKUP(N66,Cennik!$A$4:$B319, 2, FALSE()) * O66 + VLOOKUP(P66,Cennik!$A$4:$B319, 2, FALSE()) * Q66 + VLOOKUP(R66,Cennik!$A$4:$B319, 2, FALSE()) * S66 + VLOOKUP(T66,Cennik!$A$4:$B319, 2, FALSE()) * U66 + VLOOKUP(V66,Cennik!$A$4:$B319, 2, FALSE()) * W66 + VLOOKUP(X66,Cennik!$A$4:$B319, 2, FALSE()) * Y66 + VLOOKUP(Z66,Cennik!$A$4:$B319, 2, FALSE()) * AA66 + VLOOKUP(AB66,Cennik!$A$4:$B319, 2, FALSE()) * AC66 + VLOOKUP(AD66,Cennik!$A$4:$B319, 2, FALSE()) * AE66 + VLOOKUP(AF66,Cennik!$A$4:$B319, 2, FALSE()) * AG66 + VLOOKUP(AH66,Cennik!$A$4:$B319, 2, FALSE()) * AI66 + VLOOKUP(AJ66,Cennik!$A$4:$B319, 2, FALSE()) * AK66 + VLOOKUP("Stamina",Cennik!$A$4:$B319,2,FALSE()) * K66,"Brak wartości")</f>
        <v>Brak wartości</v>
      </c>
      <c r="F66" s="5" t="s">
        <v>1380</v>
      </c>
      <c r="G66" s="5" t="s">
        <v>4515</v>
      </c>
      <c r="H66" s="5" t="s">
        <v>13544</v>
      </c>
      <c r="I66" s="5">
        <v>1</v>
      </c>
      <c r="J66" s="5">
        <v>15</v>
      </c>
      <c r="K66" s="5">
        <v>15</v>
      </c>
      <c r="L66" s="18">
        <v>25</v>
      </c>
      <c r="M66" s="5" t="s">
        <v>12787</v>
      </c>
      <c r="N66" s="161" t="s">
        <v>513</v>
      </c>
      <c r="O66" s="161">
        <v>3</v>
      </c>
      <c r="P66" s="162" t="s">
        <v>557</v>
      </c>
      <c r="Q66" s="162">
        <v>5</v>
      </c>
      <c r="R66" s="163" t="s">
        <v>4585</v>
      </c>
      <c r="S66" s="163">
        <v>2</v>
      </c>
      <c r="T66" s="164" t="s">
        <v>8133</v>
      </c>
      <c r="U66" s="164">
        <v>1</v>
      </c>
      <c r="V66" s="164" t="s">
        <v>460</v>
      </c>
      <c r="W66" s="165">
        <v>1</v>
      </c>
      <c r="X66" s="166" t="s">
        <v>4580</v>
      </c>
      <c r="Y66" s="166">
        <v>2</v>
      </c>
      <c r="Z66" s="167" t="s">
        <v>40</v>
      </c>
      <c r="AA66" s="167"/>
      <c r="AB66" s="168" t="s">
        <v>40</v>
      </c>
      <c r="AC66" s="168"/>
      <c r="AD66" s="169" t="s">
        <v>40</v>
      </c>
      <c r="AE66" s="169"/>
      <c r="AF66" s="5" t="s">
        <v>40</v>
      </c>
      <c r="AG66" s="5"/>
      <c r="AH66" s="161" t="s">
        <v>40</v>
      </c>
      <c r="AI66" s="161"/>
      <c r="AJ66" s="162" t="s">
        <v>40</v>
      </c>
      <c r="AK66" s="162"/>
      <c r="AL66" s="807"/>
      <c r="AM66" s="807"/>
      <c r="AN66" s="807"/>
      <c r="AO66" s="807"/>
      <c r="AP66" s="807"/>
      <c r="AQ66" s="807"/>
      <c r="AR66" s="807"/>
      <c r="AS66" s="807"/>
      <c r="AT66" s="807"/>
      <c r="AU66" s="807"/>
      <c r="AV66" s="807"/>
      <c r="AW66" s="807"/>
      <c r="AX66" s="807"/>
      <c r="AY66" s="807"/>
      <c r="AZ66" s="807"/>
      <c r="BA66" s="807"/>
      <c r="BB66" s="807"/>
    </row>
    <row r="67" spans="1:54" ht="12.75">
      <c r="A67" s="831" t="s">
        <v>13886</v>
      </c>
      <c r="B67" s="765" t="s">
        <v>1383</v>
      </c>
      <c r="C67" s="1172">
        <v>3</v>
      </c>
      <c r="D67" s="34" t="e">
        <f t="shared" ca="1" si="3"/>
        <v>#VALUE!</v>
      </c>
      <c r="E67" s="34" t="str">
        <f ca="1">IFERROR(VLOOKUP(N67,Cennik!$A$4:$B319, 2, FALSE()) * O67 + VLOOKUP(P67,Cennik!$A$4:$B319, 2, FALSE()) * Q67 + VLOOKUP(R67,Cennik!$A$4:$B319, 2, FALSE()) * S67 + VLOOKUP(T67,Cennik!$A$4:$B319, 2, FALSE()) * U67 + VLOOKUP(V67,Cennik!$A$4:$B319, 2, FALSE()) * W67 + VLOOKUP(X67,Cennik!$A$4:$B319, 2, FALSE()) * Y67 + VLOOKUP(Z67,Cennik!$A$4:$B319, 2, FALSE()) * AA67 + VLOOKUP(AB67,Cennik!$A$4:$B319, 2, FALSE()) * AC67 + VLOOKUP(AD67,Cennik!$A$4:$B319, 2, FALSE()) * AE67 + VLOOKUP(AF67,Cennik!$A$4:$B319, 2, FALSE()) * AG67 + VLOOKUP(AH67,Cennik!$A$4:$B319, 2, FALSE()) * AI67 + VLOOKUP(AJ67,Cennik!$A$4:$B319, 2, FALSE()) * AK67 + VLOOKUP("Stamina",Cennik!$A$4:$B319,2,FALSE()) * K67,"Brak wartości")</f>
        <v>Brak wartości</v>
      </c>
      <c r="F67" s="5" t="s">
        <v>1384</v>
      </c>
      <c r="G67" s="5" t="s">
        <v>4515</v>
      </c>
      <c r="H67" s="5" t="s">
        <v>13544</v>
      </c>
      <c r="I67" s="5">
        <v>1</v>
      </c>
      <c r="J67" s="5">
        <v>20</v>
      </c>
      <c r="K67" s="5">
        <v>30</v>
      </c>
      <c r="L67" s="18">
        <v>40</v>
      </c>
      <c r="M67" s="5" t="s">
        <v>12787</v>
      </c>
      <c r="N67" s="161" t="s">
        <v>518</v>
      </c>
      <c r="O67" s="161">
        <v>3</v>
      </c>
      <c r="P67" s="162" t="s">
        <v>557</v>
      </c>
      <c r="Q67" s="162">
        <v>5</v>
      </c>
      <c r="R67" s="163" t="s">
        <v>562</v>
      </c>
      <c r="S67" s="163">
        <v>2</v>
      </c>
      <c r="T67" s="164" t="s">
        <v>4585</v>
      </c>
      <c r="U67" s="164">
        <v>3</v>
      </c>
      <c r="V67" s="164" t="s">
        <v>8133</v>
      </c>
      <c r="W67" s="165">
        <v>3</v>
      </c>
      <c r="X67" s="166" t="s">
        <v>464</v>
      </c>
      <c r="Y67" s="166">
        <v>1</v>
      </c>
      <c r="Z67" s="167" t="s">
        <v>4580</v>
      </c>
      <c r="AA67" s="167">
        <v>1</v>
      </c>
      <c r="AB67" s="168" t="s">
        <v>40</v>
      </c>
      <c r="AC67" s="168"/>
      <c r="AD67" s="169" t="s">
        <v>40</v>
      </c>
      <c r="AE67" s="169"/>
      <c r="AF67" s="5" t="s">
        <v>40</v>
      </c>
      <c r="AG67" s="5"/>
      <c r="AH67" s="161" t="s">
        <v>40</v>
      </c>
      <c r="AI67" s="161"/>
      <c r="AJ67" s="162" t="s">
        <v>40</v>
      </c>
      <c r="AK67" s="162"/>
      <c r="AL67" s="807"/>
      <c r="AM67" s="807"/>
      <c r="AN67" s="807"/>
      <c r="AO67" s="807"/>
      <c r="AP67" s="807"/>
      <c r="AQ67" s="807"/>
      <c r="AR67" s="807"/>
      <c r="AS67" s="807"/>
      <c r="AT67" s="807"/>
      <c r="AU67" s="807"/>
      <c r="AV67" s="807"/>
      <c r="AW67" s="807"/>
      <c r="AX67" s="807"/>
      <c r="AY67" s="807"/>
      <c r="AZ67" s="807"/>
      <c r="BA67" s="807"/>
      <c r="BB67" s="807"/>
    </row>
    <row r="68" spans="1:54" ht="12.75">
      <c r="A68" s="831" t="s">
        <v>13886</v>
      </c>
      <c r="B68" s="766" t="s">
        <v>1386</v>
      </c>
      <c r="C68" s="1172">
        <v>4</v>
      </c>
      <c r="D68" s="34" t="e">
        <f t="shared" ca="1" si="3"/>
        <v>#VALUE!</v>
      </c>
      <c r="E68" s="34" t="str">
        <f ca="1">IFERROR(VLOOKUP(N68,Cennik!$A$4:$B319, 2, FALSE()) * O68 + VLOOKUP(P68,Cennik!$A$4:$B319, 2, FALSE()) * Q68 + VLOOKUP(R68,Cennik!$A$4:$B319, 2, FALSE()) * S68 + VLOOKUP(T68,Cennik!$A$4:$B319, 2, FALSE()) * U68 + VLOOKUP(V68,Cennik!$A$4:$B319, 2, FALSE()) * W68 + VLOOKUP(X68,Cennik!$A$4:$B319, 2, FALSE()) * Y68 + VLOOKUP(Z68,Cennik!$A$4:$B319, 2, FALSE()) * AA68 + VLOOKUP(AB68,Cennik!$A$4:$B319, 2, FALSE()) * AC68 + VLOOKUP(AD68,Cennik!$A$4:$B319, 2, FALSE()) * AE68 + VLOOKUP(AF68,Cennik!$A$4:$B319, 2, FALSE()) * AG68 + VLOOKUP(AH68,Cennik!$A$4:$B319, 2, FALSE()) * AI68 + VLOOKUP(AJ68,Cennik!$A$4:$B319, 2, FALSE()) * AK68 + VLOOKUP("Stamina",Cennik!$A$4:$B319,2,FALSE()) * K68,"Brak wartości")</f>
        <v>Brak wartości</v>
      </c>
      <c r="F68" s="5" t="s">
        <v>1387</v>
      </c>
      <c r="G68" s="5" t="s">
        <v>4515</v>
      </c>
      <c r="H68" s="5" t="s">
        <v>13544</v>
      </c>
      <c r="I68" s="5">
        <v>1</v>
      </c>
      <c r="J68" s="5">
        <v>30</v>
      </c>
      <c r="K68" s="5">
        <v>55</v>
      </c>
      <c r="L68" s="18">
        <v>50</v>
      </c>
      <c r="M68" s="5" t="s">
        <v>12787</v>
      </c>
      <c r="N68" s="161" t="s">
        <v>518</v>
      </c>
      <c r="O68" s="161">
        <v>6</v>
      </c>
      <c r="P68" s="162" t="s">
        <v>562</v>
      </c>
      <c r="Q68" s="162">
        <v>5</v>
      </c>
      <c r="R68" s="163" t="s">
        <v>4585</v>
      </c>
      <c r="S68" s="163">
        <v>8</v>
      </c>
      <c r="T68" s="164" t="s">
        <v>8133</v>
      </c>
      <c r="U68" s="164">
        <v>5</v>
      </c>
      <c r="V68" s="164" t="s">
        <v>464</v>
      </c>
      <c r="W68" s="165">
        <v>1</v>
      </c>
      <c r="X68" s="166" t="s">
        <v>4679</v>
      </c>
      <c r="Y68" s="166">
        <v>6</v>
      </c>
      <c r="Z68" s="167" t="s">
        <v>4580</v>
      </c>
      <c r="AA68" s="167">
        <v>2</v>
      </c>
      <c r="AB68" s="168" t="s">
        <v>40</v>
      </c>
      <c r="AC68" s="168"/>
      <c r="AD68" s="169" t="s">
        <v>40</v>
      </c>
      <c r="AE68" s="169"/>
      <c r="AF68" s="5" t="s">
        <v>40</v>
      </c>
      <c r="AG68" s="5"/>
      <c r="AH68" s="161" t="s">
        <v>40</v>
      </c>
      <c r="AI68" s="161"/>
      <c r="AJ68" s="162" t="s">
        <v>40</v>
      </c>
      <c r="AK68" s="162"/>
      <c r="AL68" s="807"/>
      <c r="AM68" s="807"/>
      <c r="AN68" s="807"/>
      <c r="AO68" s="807"/>
      <c r="AP68" s="807"/>
      <c r="AQ68" s="807"/>
      <c r="AR68" s="807"/>
      <c r="AS68" s="807"/>
      <c r="AT68" s="807"/>
      <c r="AU68" s="807"/>
      <c r="AV68" s="807"/>
      <c r="AW68" s="807"/>
      <c r="AX68" s="807"/>
      <c r="AY68" s="807"/>
      <c r="AZ68" s="807"/>
      <c r="BA68" s="807"/>
      <c r="BB68" s="807"/>
    </row>
    <row r="69" spans="1:54" ht="12.75">
      <c r="A69" s="831" t="s">
        <v>13886</v>
      </c>
      <c r="B69" s="767" t="s">
        <v>1390</v>
      </c>
      <c r="C69" s="1172">
        <v>5</v>
      </c>
      <c r="D69" s="34" t="e">
        <f t="shared" ca="1" si="3"/>
        <v>#VALUE!</v>
      </c>
      <c r="E69" s="34" t="str">
        <f ca="1">IFERROR(VLOOKUP(N69,Cennik!$A$4:$B319, 2, FALSE()) * O69 + VLOOKUP(P69,Cennik!$A$4:$B319, 2, FALSE()) * Q69 + VLOOKUP(R69,Cennik!$A$4:$B319, 2, FALSE()) * S69 + VLOOKUP(T69,Cennik!$A$4:$B319, 2, FALSE()) * U69 + VLOOKUP(V69,Cennik!$A$4:$B319, 2, FALSE()) * W69 + VLOOKUP(X69,Cennik!$A$4:$B319, 2, FALSE()) * Y69 + VLOOKUP(Z69,Cennik!$A$4:$B319, 2, FALSE()) * AA69 + VLOOKUP(AB69,Cennik!$A$4:$B319, 2, FALSE()) * AC69 + VLOOKUP(AD69,Cennik!$A$4:$B319, 2, FALSE()) * AE69 + VLOOKUP(AF69,Cennik!$A$4:$B319, 2, FALSE()) * AG69 + VLOOKUP(AH69,Cennik!$A$4:$B319, 2, FALSE()) * AI69 + VLOOKUP(AJ69,Cennik!$A$4:$B319, 2, FALSE()) * AK69 + VLOOKUP("Stamina",Cennik!$A$4:$B319,2,FALSE()) * K69,"Brak wartości")</f>
        <v>Brak wartości</v>
      </c>
      <c r="F69" s="5" t="s">
        <v>1390</v>
      </c>
      <c r="G69" s="5" t="s">
        <v>4515</v>
      </c>
      <c r="H69" s="5" t="s">
        <v>13544</v>
      </c>
      <c r="I69" s="5">
        <v>1</v>
      </c>
      <c r="J69" s="5">
        <v>30</v>
      </c>
      <c r="K69" s="5">
        <v>55</v>
      </c>
      <c r="L69" s="18">
        <v>60</v>
      </c>
      <c r="M69" s="5" t="s">
        <v>12787</v>
      </c>
      <c r="N69" s="161" t="s">
        <v>518</v>
      </c>
      <c r="O69" s="161">
        <v>8</v>
      </c>
      <c r="P69" s="162" t="s">
        <v>567</v>
      </c>
      <c r="Q69" s="162">
        <v>8</v>
      </c>
      <c r="R69" s="163" t="s">
        <v>4585</v>
      </c>
      <c r="S69" s="163">
        <v>8</v>
      </c>
      <c r="T69" s="164" t="s">
        <v>8133</v>
      </c>
      <c r="U69" s="164">
        <v>5</v>
      </c>
      <c r="V69" s="164" t="s">
        <v>464</v>
      </c>
      <c r="W69" s="165">
        <v>1</v>
      </c>
      <c r="X69" s="166" t="s">
        <v>4739</v>
      </c>
      <c r="Y69" s="166">
        <v>10</v>
      </c>
      <c r="Z69" s="167" t="s">
        <v>4679</v>
      </c>
      <c r="AA69" s="167">
        <v>5</v>
      </c>
      <c r="AB69" s="168" t="s">
        <v>4580</v>
      </c>
      <c r="AC69" s="168">
        <v>4</v>
      </c>
      <c r="AD69" s="169" t="s">
        <v>40</v>
      </c>
      <c r="AE69" s="169"/>
      <c r="AF69" s="169" t="s">
        <v>40</v>
      </c>
      <c r="AG69" s="5"/>
      <c r="AH69" s="161" t="s">
        <v>40</v>
      </c>
      <c r="AI69" s="161"/>
      <c r="AJ69" s="162" t="s">
        <v>40</v>
      </c>
      <c r="AK69" s="162"/>
      <c r="AL69" s="807"/>
      <c r="AM69" s="807"/>
      <c r="AN69" s="807"/>
      <c r="AO69" s="807"/>
      <c r="AP69" s="807"/>
      <c r="AQ69" s="807"/>
      <c r="AR69" s="807"/>
      <c r="AS69" s="807"/>
      <c r="AT69" s="807"/>
      <c r="AU69" s="807"/>
      <c r="AV69" s="807"/>
      <c r="AW69" s="807"/>
      <c r="AX69" s="807"/>
      <c r="AY69" s="807"/>
      <c r="AZ69" s="807"/>
      <c r="BA69" s="807"/>
      <c r="BB69" s="807"/>
    </row>
    <row r="70" spans="1:54" ht="12.75">
      <c r="A70" s="681"/>
      <c r="B70" s="681"/>
      <c r="C70" s="1170"/>
      <c r="D70" s="34"/>
      <c r="E70" s="34"/>
      <c r="F70" s="5"/>
      <c r="G70" s="5"/>
      <c r="H70" s="5"/>
      <c r="I70" s="5"/>
      <c r="J70" s="5"/>
      <c r="K70" s="5"/>
      <c r="L70" s="18"/>
      <c r="M70" s="5"/>
      <c r="N70" s="161"/>
      <c r="O70" s="161"/>
      <c r="P70" s="162"/>
      <c r="Q70" s="162"/>
      <c r="R70" s="163"/>
      <c r="S70" s="163"/>
      <c r="T70" s="164"/>
      <c r="U70" s="164"/>
      <c r="V70" s="164"/>
      <c r="W70" s="165"/>
      <c r="X70" s="166"/>
      <c r="Y70" s="166"/>
      <c r="Z70" s="167"/>
      <c r="AA70" s="167"/>
      <c r="AB70" s="168"/>
      <c r="AC70" s="168"/>
      <c r="AD70" s="169"/>
      <c r="AE70" s="169"/>
      <c r="AF70" s="5"/>
      <c r="AG70" s="5"/>
      <c r="AH70" s="161"/>
      <c r="AI70" s="161"/>
      <c r="AJ70" s="162"/>
      <c r="AK70" s="162"/>
      <c r="AL70" s="807"/>
      <c r="AM70" s="807"/>
      <c r="AN70" s="807"/>
      <c r="AO70" s="807"/>
      <c r="AP70" s="807"/>
      <c r="AQ70" s="807"/>
      <c r="AR70" s="807"/>
      <c r="AS70" s="807"/>
      <c r="AT70" s="807"/>
      <c r="AU70" s="807"/>
      <c r="AV70" s="807"/>
      <c r="AW70" s="807"/>
      <c r="AX70" s="807"/>
      <c r="AY70" s="807"/>
      <c r="AZ70" s="807"/>
      <c r="BA70" s="807"/>
      <c r="BB70" s="807"/>
    </row>
    <row r="71" spans="1:54" ht="12.75">
      <c r="A71" s="19"/>
      <c r="B71" s="19"/>
      <c r="C71" s="1171"/>
      <c r="D71" s="291"/>
      <c r="E71" s="291"/>
      <c r="F71" s="49"/>
      <c r="G71" s="49"/>
      <c r="H71" s="49"/>
      <c r="I71" s="49"/>
      <c r="J71" s="49"/>
      <c r="K71" s="49"/>
      <c r="L71" s="1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1084"/>
      <c r="AM71" s="1084"/>
      <c r="AN71" s="1084"/>
      <c r="AO71" s="1084"/>
      <c r="AP71" s="1084"/>
      <c r="AQ71" s="1084"/>
      <c r="AR71" s="1084"/>
      <c r="AS71" s="1084"/>
      <c r="AT71" s="1084"/>
      <c r="AU71" s="1084"/>
      <c r="AV71" s="1084"/>
      <c r="AW71" s="1084"/>
      <c r="AX71" s="1084"/>
      <c r="AY71" s="1084"/>
      <c r="AZ71" s="1084"/>
      <c r="BA71" s="1084"/>
      <c r="BB71" s="1084"/>
    </row>
    <row r="72" spans="1:54" ht="12.75">
      <c r="A72" s="681"/>
      <c r="B72" s="681"/>
      <c r="C72" s="1170"/>
      <c r="D72" s="34"/>
      <c r="E72" s="34"/>
      <c r="F72" s="5"/>
      <c r="G72" s="5"/>
      <c r="H72" s="5"/>
      <c r="I72" s="5"/>
      <c r="J72" s="5"/>
      <c r="K72" s="5"/>
      <c r="L72" s="18"/>
      <c r="M72" s="5"/>
      <c r="N72" s="161"/>
      <c r="O72" s="161"/>
      <c r="P72" s="162"/>
      <c r="Q72" s="162"/>
      <c r="R72" s="163"/>
      <c r="S72" s="163"/>
      <c r="T72" s="164"/>
      <c r="U72" s="164"/>
      <c r="V72" s="164"/>
      <c r="W72" s="165"/>
      <c r="X72" s="166"/>
      <c r="Y72" s="166"/>
      <c r="Z72" s="167"/>
      <c r="AA72" s="167"/>
      <c r="AB72" s="168"/>
      <c r="AC72" s="168"/>
      <c r="AD72" s="169"/>
      <c r="AE72" s="169"/>
      <c r="AF72" s="5"/>
      <c r="AG72" s="5"/>
      <c r="AH72" s="161"/>
      <c r="AI72" s="161"/>
      <c r="AJ72" s="162"/>
      <c r="AK72" s="162"/>
      <c r="AL72" s="807"/>
      <c r="AM72" s="807"/>
      <c r="AN72" s="807"/>
      <c r="AO72" s="807"/>
      <c r="AP72" s="807"/>
      <c r="AQ72" s="807"/>
      <c r="AR72" s="807"/>
      <c r="AS72" s="807"/>
      <c r="AT72" s="807"/>
      <c r="AU72" s="807"/>
      <c r="AV72" s="807"/>
      <c r="AW72" s="807"/>
      <c r="AX72" s="807"/>
      <c r="AY72" s="807"/>
      <c r="AZ72" s="807"/>
      <c r="BA72" s="807"/>
      <c r="BB72" s="807"/>
    </row>
    <row r="73" spans="1:54" ht="12.75">
      <c r="A73" s="831" t="s">
        <v>13886</v>
      </c>
      <c r="B73" s="72" t="s">
        <v>1392</v>
      </c>
      <c r="C73" s="1172">
        <v>1</v>
      </c>
      <c r="D73" s="34" t="e">
        <f t="shared" ref="D73:D84" ca="1" si="4">E73/I73</f>
        <v>#VALUE!</v>
      </c>
      <c r="E73" s="34" t="str">
        <f ca="1">IFERROR(VLOOKUP(N73,Cennik!$A$4:$B319, 2, FALSE()) * O73 + VLOOKUP(P73,Cennik!$A$4:$B319, 2, FALSE()) * Q73 + VLOOKUP(R73,Cennik!$A$4:$B319, 2, FALSE()) * S73 + VLOOKUP(T73,Cennik!$A$4:$B319, 2, FALSE()) * U73 + VLOOKUP(V73,Cennik!$A$4:$B319, 2, FALSE()) * W73 + VLOOKUP(X73,Cennik!$A$4:$B319, 2, FALSE()) * Y73 + VLOOKUP(Z73,Cennik!$A$4:$B319, 2, FALSE()) * AA73 + VLOOKUP(AB73,Cennik!$A$4:$B319, 2, FALSE()) * AC73 + VLOOKUP(AD73,Cennik!$A$4:$B319, 2, FALSE()) * AE73 + VLOOKUP(AF73,Cennik!$A$4:$B319, 2, FALSE()) * AG73 + VLOOKUP(AH73,Cennik!$A$4:$B319, 2, FALSE()) * AI73 + VLOOKUP(AJ73,Cennik!$A$4:$B319, 2, FALSE()) * AK73 + VLOOKUP("Stamina",Cennik!$A$4:$B319,2,FALSE()) * K73,"Brak wartości")</f>
        <v>Brak wartości</v>
      </c>
      <c r="F73" s="5" t="s">
        <v>1393</v>
      </c>
      <c r="G73" s="5" t="s">
        <v>4515</v>
      </c>
      <c r="H73" s="5" t="s">
        <v>13544</v>
      </c>
      <c r="I73" s="5">
        <v>1</v>
      </c>
      <c r="J73" s="5">
        <v>15</v>
      </c>
      <c r="K73" s="5">
        <v>5</v>
      </c>
      <c r="L73" s="18">
        <v>20</v>
      </c>
      <c r="M73" s="5" t="s">
        <v>12787</v>
      </c>
      <c r="N73" s="161" t="s">
        <v>557</v>
      </c>
      <c r="O73" s="161">
        <v>13</v>
      </c>
      <c r="P73" s="162" t="s">
        <v>4585</v>
      </c>
      <c r="Q73" s="162">
        <v>1</v>
      </c>
      <c r="R73" s="163" t="s">
        <v>8133</v>
      </c>
      <c r="S73" s="163">
        <v>1</v>
      </c>
      <c r="T73" s="164" t="s">
        <v>4580</v>
      </c>
      <c r="U73" s="164">
        <v>1</v>
      </c>
      <c r="V73" s="164" t="s">
        <v>40</v>
      </c>
      <c r="W73" s="165"/>
      <c r="X73" s="166" t="s">
        <v>40</v>
      </c>
      <c r="Y73" s="166"/>
      <c r="Z73" s="167" t="s">
        <v>40</v>
      </c>
      <c r="AA73" s="167"/>
      <c r="AB73" s="168" t="s">
        <v>40</v>
      </c>
      <c r="AC73" s="168"/>
      <c r="AD73" s="169" t="s">
        <v>40</v>
      </c>
      <c r="AE73" s="169"/>
      <c r="AF73" s="5" t="s">
        <v>40</v>
      </c>
      <c r="AG73" s="5"/>
      <c r="AH73" s="161" t="s">
        <v>40</v>
      </c>
      <c r="AI73" s="161"/>
      <c r="AJ73" s="162" t="s">
        <v>40</v>
      </c>
      <c r="AK73" s="162"/>
      <c r="AL73" s="807"/>
      <c r="AM73" s="807"/>
      <c r="AN73" s="807"/>
      <c r="AO73" s="807"/>
      <c r="AP73" s="807"/>
      <c r="AQ73" s="807"/>
      <c r="AR73" s="807"/>
      <c r="AS73" s="807"/>
      <c r="AT73" s="807"/>
      <c r="AU73" s="807"/>
      <c r="AV73" s="807"/>
      <c r="AW73" s="807"/>
      <c r="AX73" s="807"/>
      <c r="AY73" s="807"/>
      <c r="AZ73" s="807"/>
      <c r="BA73" s="807"/>
      <c r="BB73" s="807"/>
    </row>
    <row r="74" spans="1:54" ht="12.75">
      <c r="A74" s="831" t="s">
        <v>13886</v>
      </c>
      <c r="B74" s="72" t="s">
        <v>1395</v>
      </c>
      <c r="C74" s="1172">
        <v>1</v>
      </c>
      <c r="D74" s="34" t="e">
        <f t="shared" ca="1" si="4"/>
        <v>#VALUE!</v>
      </c>
      <c r="E74" s="34" t="str">
        <f ca="1">IFERROR(VLOOKUP(N74,Cennik!$A$4:$B319, 2, FALSE()) * O74 + VLOOKUP(P74,Cennik!$A$4:$B319, 2, FALSE()) * Q74 + VLOOKUP(R74,Cennik!$A$4:$B319, 2, FALSE()) * S74 + VLOOKUP(T74,Cennik!$A$4:$B319, 2, FALSE()) * U74 + VLOOKUP(V74,Cennik!$A$4:$B319, 2, FALSE()) * W74 + VLOOKUP(X74,Cennik!$A$4:$B319, 2, FALSE()) * Y74 + VLOOKUP(Z74,Cennik!$A$4:$B319, 2, FALSE()) * AA74 + VLOOKUP(AB74,Cennik!$A$4:$B319, 2, FALSE()) * AC74 + VLOOKUP(AD74,Cennik!$A$4:$B319, 2, FALSE()) * AE74 + VLOOKUP(AF74,Cennik!$A$4:$B319, 2, FALSE()) * AG74 + VLOOKUP(AH74,Cennik!$A$4:$B319, 2, FALSE()) * AI74 + VLOOKUP(AJ74,Cennik!$A$4:$B319, 2, FALSE()) * AK74 + VLOOKUP("Stamina",Cennik!$A$4:$B319,2,FALSE()) * K74,"Brak wartości")</f>
        <v>Brak wartości</v>
      </c>
      <c r="F74" s="5" t="s">
        <v>1396</v>
      </c>
      <c r="G74" s="5" t="s">
        <v>4515</v>
      </c>
      <c r="H74" s="5" t="s">
        <v>13544</v>
      </c>
      <c r="I74" s="5">
        <v>1</v>
      </c>
      <c r="J74" s="5">
        <v>20</v>
      </c>
      <c r="K74" s="5">
        <v>10</v>
      </c>
      <c r="L74" s="18">
        <v>10</v>
      </c>
      <c r="M74" s="5" t="s">
        <v>12787</v>
      </c>
      <c r="N74" s="161" t="s">
        <v>557</v>
      </c>
      <c r="O74" s="161">
        <v>10</v>
      </c>
      <c r="P74" s="162" t="s">
        <v>8133</v>
      </c>
      <c r="Q74" s="162">
        <v>1</v>
      </c>
      <c r="R74" s="163" t="s">
        <v>4585</v>
      </c>
      <c r="S74" s="163">
        <v>2</v>
      </c>
      <c r="T74" s="164" t="s">
        <v>4580</v>
      </c>
      <c r="U74" s="164">
        <v>1</v>
      </c>
      <c r="V74" s="164" t="s">
        <v>40</v>
      </c>
      <c r="W74" s="165"/>
      <c r="X74" s="166" t="s">
        <v>40</v>
      </c>
      <c r="Y74" s="166"/>
      <c r="Z74" s="167" t="s">
        <v>40</v>
      </c>
      <c r="AA74" s="167"/>
      <c r="AB74" s="168" t="s">
        <v>40</v>
      </c>
      <c r="AC74" s="168"/>
      <c r="AD74" s="169" t="s">
        <v>40</v>
      </c>
      <c r="AE74" s="169"/>
      <c r="AF74" s="5" t="s">
        <v>40</v>
      </c>
      <c r="AG74" s="5"/>
      <c r="AH74" s="161" t="s">
        <v>40</v>
      </c>
      <c r="AI74" s="161"/>
      <c r="AJ74" s="162" t="s">
        <v>40</v>
      </c>
      <c r="AK74" s="162"/>
      <c r="AL74" s="807"/>
      <c r="AM74" s="807"/>
      <c r="AN74" s="807"/>
      <c r="AO74" s="807"/>
      <c r="AP74" s="807"/>
      <c r="AQ74" s="807"/>
      <c r="AR74" s="807"/>
      <c r="AS74" s="807"/>
      <c r="AT74" s="807"/>
      <c r="AU74" s="807"/>
      <c r="AV74" s="807"/>
      <c r="AW74" s="807"/>
      <c r="AX74" s="807"/>
      <c r="AY74" s="807"/>
      <c r="AZ74" s="807"/>
      <c r="BA74" s="807"/>
      <c r="BB74" s="807"/>
    </row>
    <row r="75" spans="1:54" ht="12.75">
      <c r="A75" s="831" t="s">
        <v>13886</v>
      </c>
      <c r="B75" s="72" t="s">
        <v>1398</v>
      </c>
      <c r="C75" s="1172">
        <v>1</v>
      </c>
      <c r="D75" s="34" t="e">
        <f t="shared" ca="1" si="4"/>
        <v>#VALUE!</v>
      </c>
      <c r="E75" s="34" t="str">
        <f ca="1">IFERROR(VLOOKUP(N75,Cennik!$A$4:$B319, 2, FALSE()) * O75 + VLOOKUP(P75,Cennik!$A$4:$B319, 2, FALSE()) * Q75 + VLOOKUP(R75,Cennik!$A$4:$B319, 2, FALSE()) * S75 + VLOOKUP(T75,Cennik!$A$4:$B319, 2, FALSE()) * U75 + VLOOKUP(V75,Cennik!$A$4:$B319, 2, FALSE()) * W75 + VLOOKUP(X75,Cennik!$A$4:$B319, 2, FALSE()) * Y75 + VLOOKUP(Z75,Cennik!$A$4:$B319, 2, FALSE()) * AA75 + VLOOKUP(AB75,Cennik!$A$4:$B319, 2, FALSE()) * AC75 + VLOOKUP(AD75,Cennik!$A$4:$B319, 2, FALSE()) * AE75 + VLOOKUP(AF75,Cennik!$A$4:$B319, 2, FALSE()) * AG75 + VLOOKUP(AH75,Cennik!$A$4:$B319, 2, FALSE()) * AI75 + VLOOKUP(AJ75,Cennik!$A$4:$B319, 2, FALSE()) * AK75 + VLOOKUP("Stamina",Cennik!$A$4:$B319,2,FALSE()) * K75,"Brak wartości")</f>
        <v>Brak wartości</v>
      </c>
      <c r="F75" s="5" t="s">
        <v>1398</v>
      </c>
      <c r="G75" s="5" t="s">
        <v>4515</v>
      </c>
      <c r="H75" s="5" t="s">
        <v>13544</v>
      </c>
      <c r="I75" s="5">
        <v>1</v>
      </c>
      <c r="J75" s="5">
        <v>25</v>
      </c>
      <c r="K75" s="5">
        <v>15</v>
      </c>
      <c r="L75" s="18">
        <v>30</v>
      </c>
      <c r="M75" s="5" t="s">
        <v>12787</v>
      </c>
      <c r="N75" s="161" t="s">
        <v>557</v>
      </c>
      <c r="O75" s="161">
        <v>20</v>
      </c>
      <c r="P75" s="162" t="s">
        <v>8133</v>
      </c>
      <c r="Q75" s="162">
        <v>1</v>
      </c>
      <c r="R75" s="163" t="s">
        <v>4585</v>
      </c>
      <c r="S75" s="163">
        <v>2</v>
      </c>
      <c r="T75" s="164" t="s">
        <v>4580</v>
      </c>
      <c r="U75" s="164">
        <v>1</v>
      </c>
      <c r="V75" s="164" t="s">
        <v>40</v>
      </c>
      <c r="W75" s="165"/>
      <c r="X75" s="166" t="s">
        <v>40</v>
      </c>
      <c r="Y75" s="166"/>
      <c r="Z75" s="167" t="s">
        <v>40</v>
      </c>
      <c r="AA75" s="167"/>
      <c r="AB75" s="168" t="s">
        <v>40</v>
      </c>
      <c r="AC75" s="168"/>
      <c r="AD75" s="169" t="s">
        <v>40</v>
      </c>
      <c r="AE75" s="169"/>
      <c r="AF75" s="5" t="s">
        <v>40</v>
      </c>
      <c r="AG75" s="5"/>
      <c r="AH75" s="161" t="s">
        <v>40</v>
      </c>
      <c r="AI75" s="161"/>
      <c r="AJ75" s="162" t="s">
        <v>40</v>
      </c>
      <c r="AK75" s="162"/>
      <c r="AL75" s="807"/>
      <c r="AM75" s="807"/>
      <c r="AN75" s="807"/>
      <c r="AO75" s="807"/>
      <c r="AP75" s="807"/>
      <c r="AQ75" s="807"/>
      <c r="AR75" s="807"/>
      <c r="AS75" s="807"/>
      <c r="AT75" s="807"/>
      <c r="AU75" s="807"/>
      <c r="AV75" s="807"/>
      <c r="AW75" s="807"/>
      <c r="AX75" s="807"/>
      <c r="AY75" s="807"/>
      <c r="AZ75" s="807"/>
      <c r="BA75" s="807"/>
      <c r="BB75" s="807"/>
    </row>
    <row r="76" spans="1:54" ht="12.75">
      <c r="A76" s="831" t="s">
        <v>13886</v>
      </c>
      <c r="B76" s="72" t="s">
        <v>1400</v>
      </c>
      <c r="C76" s="1172">
        <v>1</v>
      </c>
      <c r="D76" s="34" t="e">
        <f t="shared" ca="1" si="4"/>
        <v>#VALUE!</v>
      </c>
      <c r="E76" s="34" t="str">
        <f ca="1">IFERROR(VLOOKUP(N76,Cennik!$A$4:$B319, 2, FALSE()) * O76 + VLOOKUP(P76,Cennik!$A$4:$B319, 2, FALSE()) * Q76 + VLOOKUP(R76,Cennik!$A$4:$B319, 2, FALSE()) * S76 + VLOOKUP(T76,Cennik!$A$4:$B319, 2, FALSE()) * U76 + VLOOKUP(V76,Cennik!$A$4:$B319, 2, FALSE()) * W76 + VLOOKUP(X76,Cennik!$A$4:$B319, 2, FALSE()) * Y76 + VLOOKUP(Z76,Cennik!$A$4:$B319, 2, FALSE()) * AA76 + VLOOKUP(AB76,Cennik!$A$4:$B319, 2, FALSE()) * AC76 + VLOOKUP(AD76,Cennik!$A$4:$B319, 2, FALSE()) * AE76 + VLOOKUP(AF76,Cennik!$A$4:$B319, 2, FALSE()) * AG76 + VLOOKUP(AH76,Cennik!$A$4:$B319, 2, FALSE()) * AI76 + VLOOKUP(AJ76,Cennik!$A$4:$B319, 2, FALSE()) * AK76 + VLOOKUP("Stamina",Cennik!$A$4:$B319,2,FALSE()) * K76,"Brak wartości")</f>
        <v>Brak wartości</v>
      </c>
      <c r="F76" s="5" t="s">
        <v>1401</v>
      </c>
      <c r="G76" s="5" t="s">
        <v>4515</v>
      </c>
      <c r="H76" s="5" t="s">
        <v>13544</v>
      </c>
      <c r="I76" s="5">
        <v>1</v>
      </c>
      <c r="J76" s="5">
        <v>15</v>
      </c>
      <c r="K76" s="5">
        <v>5</v>
      </c>
      <c r="L76" s="18">
        <v>15</v>
      </c>
      <c r="M76" s="5" t="s">
        <v>12787</v>
      </c>
      <c r="N76" s="161" t="s">
        <v>557</v>
      </c>
      <c r="O76" s="161">
        <v>10</v>
      </c>
      <c r="P76" s="162" t="s">
        <v>4585</v>
      </c>
      <c r="Q76" s="162">
        <v>2</v>
      </c>
      <c r="R76" s="163" t="s">
        <v>4679</v>
      </c>
      <c r="S76" s="163">
        <v>1</v>
      </c>
      <c r="T76" s="164" t="s">
        <v>8133</v>
      </c>
      <c r="U76" s="164">
        <v>1</v>
      </c>
      <c r="V76" s="164" t="s">
        <v>40</v>
      </c>
      <c r="W76" s="165"/>
      <c r="X76" s="166" t="s">
        <v>40</v>
      </c>
      <c r="Y76" s="166"/>
      <c r="Z76" s="167" t="s">
        <v>40</v>
      </c>
      <c r="AA76" s="167"/>
      <c r="AB76" s="168" t="s">
        <v>40</v>
      </c>
      <c r="AC76" s="168"/>
      <c r="AD76" s="169" t="s">
        <v>40</v>
      </c>
      <c r="AE76" s="169"/>
      <c r="AF76" s="5" t="s">
        <v>40</v>
      </c>
      <c r="AG76" s="5"/>
      <c r="AH76" s="161" t="s">
        <v>40</v>
      </c>
      <c r="AI76" s="161"/>
      <c r="AJ76" s="162" t="s">
        <v>40</v>
      </c>
      <c r="AK76" s="162"/>
      <c r="AL76" s="807"/>
      <c r="AM76" s="807"/>
      <c r="AN76" s="807"/>
      <c r="AO76" s="807"/>
      <c r="AP76" s="807"/>
      <c r="AQ76" s="807"/>
      <c r="AR76" s="807"/>
      <c r="AS76" s="807"/>
      <c r="AT76" s="807"/>
      <c r="AU76" s="807"/>
      <c r="AV76" s="807"/>
      <c r="AW76" s="807"/>
      <c r="AX76" s="807"/>
      <c r="AY76" s="807"/>
      <c r="AZ76" s="807"/>
      <c r="BA76" s="807"/>
      <c r="BB76" s="807"/>
    </row>
    <row r="77" spans="1:54" ht="12.75">
      <c r="A77" s="831" t="s">
        <v>13886</v>
      </c>
      <c r="B77" s="72" t="s">
        <v>1403</v>
      </c>
      <c r="C77" s="1172">
        <v>1</v>
      </c>
      <c r="D77" s="34" t="e">
        <f t="shared" si="4"/>
        <v>#VALUE!</v>
      </c>
      <c r="E77" s="34" t="str">
        <f>IFERROR(VLOOKUP(N77,Cennik!$A$4:$B319, 2, FALSE()) * O77 + VLOOKUP(P77,Cennik!$A$4:$B319, 2, FALSE()) * Q77 + VLOOKUP(R77,Cennik!$A$4:$B319, 2, FALSE()) * S77 + VLOOKUP(T77,Cennik!$A$4:$B319, 2, FALSE()) * U77 + VLOOKUP(V77,Cennik!$A$4:$B319, 2, FALSE()) * W77 + VLOOKUP(X77,Cennik!$A$4:$B319, 2, FALSE()) * Y77 + VLOOKUP(Z77,Cennik!$A$4:$B319, 2, FALSE()) * AA77 + VLOOKUP(AB77,Cennik!$A$4:$B319, 2, FALSE()) * AC77 + VLOOKUP(AD77,Cennik!$A$4:$B319, 2, FALSE()) * AE77 + VLOOKUP(AF77,Cennik!$A$4:$B319, 2, FALSE()) * AG77 + VLOOKUP(AH77,Cennik!$A$4:$B319, 2, FALSE()) * AI77 + VLOOKUP(AJ77,Cennik!$A$4:$B319, 2, FALSE()) * AK77 + VLOOKUP("Stamina",Cennik!$A$4:$B319,2,FALSE()) * K77,"Brak wartości")</f>
        <v>Brak wartości</v>
      </c>
      <c r="F77" s="5" t="s">
        <v>1403</v>
      </c>
      <c r="G77" s="5" t="s">
        <v>4515</v>
      </c>
      <c r="H77" s="5" t="s">
        <v>13544</v>
      </c>
      <c r="I77" s="5">
        <v>1</v>
      </c>
      <c r="J77" s="5">
        <v>15</v>
      </c>
      <c r="K77" s="5">
        <v>5</v>
      </c>
      <c r="L77" s="18">
        <v>10</v>
      </c>
      <c r="M77" s="5" t="s">
        <v>12787</v>
      </c>
      <c r="N77" s="161" t="s">
        <v>557</v>
      </c>
      <c r="O77" s="161">
        <v>5</v>
      </c>
      <c r="P77" s="162" t="s">
        <v>8133</v>
      </c>
      <c r="Q77" s="162">
        <v>1</v>
      </c>
      <c r="R77" s="163" t="s">
        <v>40</v>
      </c>
      <c r="S77" s="163"/>
      <c r="T77" s="164" t="s">
        <v>40</v>
      </c>
      <c r="U77" s="164"/>
      <c r="V77" s="164" t="s">
        <v>40</v>
      </c>
      <c r="W77" s="165"/>
      <c r="X77" s="166" t="s">
        <v>40</v>
      </c>
      <c r="Y77" s="166"/>
      <c r="Z77" s="167" t="s">
        <v>40</v>
      </c>
      <c r="AA77" s="167"/>
      <c r="AB77" s="168" t="s">
        <v>40</v>
      </c>
      <c r="AC77" s="168"/>
      <c r="AD77" s="169" t="s">
        <v>40</v>
      </c>
      <c r="AE77" s="169"/>
      <c r="AF77" s="5" t="s">
        <v>40</v>
      </c>
      <c r="AG77" s="5"/>
      <c r="AH77" s="161" t="s">
        <v>40</v>
      </c>
      <c r="AI77" s="161"/>
      <c r="AJ77" s="162" t="s">
        <v>40</v>
      </c>
      <c r="AK77" s="162"/>
      <c r="AL77" s="807"/>
      <c r="AM77" s="807"/>
      <c r="AN77" s="807"/>
      <c r="AO77" s="807"/>
      <c r="AP77" s="807"/>
      <c r="AQ77" s="807"/>
      <c r="AR77" s="807"/>
      <c r="AS77" s="807"/>
      <c r="AT77" s="807"/>
      <c r="AU77" s="807"/>
      <c r="AV77" s="807"/>
      <c r="AW77" s="807"/>
      <c r="AX77" s="807"/>
      <c r="AY77" s="807"/>
      <c r="AZ77" s="807"/>
      <c r="BA77" s="807"/>
      <c r="BB77" s="807"/>
    </row>
    <row r="78" spans="1:54" ht="12.75">
      <c r="A78" s="831" t="s">
        <v>13886</v>
      </c>
      <c r="B78" s="771" t="s">
        <v>1406</v>
      </c>
      <c r="C78" s="1172">
        <v>2</v>
      </c>
      <c r="D78" s="34" t="e">
        <f t="shared" ca="1" si="4"/>
        <v>#VALUE!</v>
      </c>
      <c r="E78" s="34" t="str">
        <f ca="1">IFERROR(VLOOKUP(N78,Cennik!$A$4:$B319, 2, FALSE()) * O78 + VLOOKUP(P78,Cennik!$A$4:$B319, 2, FALSE()) * Q78 + VLOOKUP(R78,Cennik!$A$4:$B319, 2, FALSE()) * S78 + VLOOKUP(T78,Cennik!$A$4:$B319, 2, FALSE()) * U78 + VLOOKUP(V78,Cennik!$A$4:$B319, 2, FALSE()) * W78 + VLOOKUP(X78,Cennik!$A$4:$B319, 2, FALSE()) * Y78 + VLOOKUP(Z78,Cennik!$A$4:$B319, 2, FALSE()) * AA78 + VLOOKUP(AB78,Cennik!$A$4:$B319, 2, FALSE()) * AC78 + VLOOKUP(AD78,Cennik!$A$4:$B319, 2, FALSE()) * AE78 + VLOOKUP(AF78,Cennik!$A$4:$B319, 2, FALSE()) * AG78 + VLOOKUP(AH78,Cennik!$A$4:$B319, 2, FALSE()) * AI78 + VLOOKUP(AJ78,Cennik!$A$4:$B319, 2, FALSE()) * AK78 + VLOOKUP("Stamina",Cennik!$A$4:$B319,2,FALSE()) * K78,"Brak wartości")</f>
        <v>Brak wartości</v>
      </c>
      <c r="F78" s="5" t="s">
        <v>1380</v>
      </c>
      <c r="G78" s="5" t="s">
        <v>4515</v>
      </c>
      <c r="H78" s="5" t="s">
        <v>13544</v>
      </c>
      <c r="I78" s="5">
        <v>1</v>
      </c>
      <c r="J78" s="5">
        <v>20</v>
      </c>
      <c r="K78" s="5">
        <v>15</v>
      </c>
      <c r="L78" s="18">
        <v>25</v>
      </c>
      <c r="M78" s="5" t="s">
        <v>12787</v>
      </c>
      <c r="N78" s="161" t="s">
        <v>513</v>
      </c>
      <c r="O78" s="161">
        <v>1</v>
      </c>
      <c r="P78" s="162" t="s">
        <v>562</v>
      </c>
      <c r="Q78" s="162">
        <v>4</v>
      </c>
      <c r="R78" s="163" t="s">
        <v>4585</v>
      </c>
      <c r="S78" s="163">
        <v>2</v>
      </c>
      <c r="T78" s="164" t="s">
        <v>8133</v>
      </c>
      <c r="U78" s="164">
        <v>1</v>
      </c>
      <c r="V78" s="164" t="s">
        <v>460</v>
      </c>
      <c r="W78" s="165">
        <v>1</v>
      </c>
      <c r="X78" s="166" t="s">
        <v>4580</v>
      </c>
      <c r="Y78" s="166">
        <v>1</v>
      </c>
      <c r="Z78" s="167" t="s">
        <v>40</v>
      </c>
      <c r="AA78" s="167"/>
      <c r="AB78" s="168" t="s">
        <v>40</v>
      </c>
      <c r="AC78" s="168"/>
      <c r="AD78" s="169" t="s">
        <v>40</v>
      </c>
      <c r="AE78" s="169"/>
      <c r="AF78" s="5" t="s">
        <v>40</v>
      </c>
      <c r="AG78" s="5"/>
      <c r="AH78" s="161" t="s">
        <v>40</v>
      </c>
      <c r="AI78" s="161"/>
      <c r="AJ78" s="162" t="s">
        <v>40</v>
      </c>
      <c r="AK78" s="162"/>
      <c r="AL78" s="807"/>
      <c r="AM78" s="807"/>
      <c r="AN78" s="807"/>
      <c r="AO78" s="807"/>
      <c r="AP78" s="807"/>
      <c r="AQ78" s="807"/>
      <c r="AR78" s="807"/>
      <c r="AS78" s="807"/>
      <c r="AT78" s="807"/>
      <c r="AU78" s="807"/>
      <c r="AV78" s="807"/>
      <c r="AW78" s="807"/>
      <c r="AX78" s="807"/>
      <c r="AY78" s="807"/>
      <c r="AZ78" s="807"/>
      <c r="BA78" s="807"/>
      <c r="BB78" s="807"/>
    </row>
    <row r="79" spans="1:54" ht="12.75">
      <c r="A79" s="831" t="s">
        <v>13886</v>
      </c>
      <c r="B79" s="771" t="s">
        <v>1408</v>
      </c>
      <c r="C79" s="1172">
        <v>2</v>
      </c>
      <c r="D79" s="34" t="e">
        <f t="shared" ca="1" si="4"/>
        <v>#VALUE!</v>
      </c>
      <c r="E79" s="34" t="str">
        <f ca="1">IFERROR(VLOOKUP(N79,Cennik!$A$4:$B319, 2, FALSE()) * O79 + VLOOKUP(P79,Cennik!$A$4:$B319, 2, FALSE()) * Q79 + VLOOKUP(R79,Cennik!$A$4:$B319, 2, FALSE()) * S79 + VLOOKUP(T79,Cennik!$A$4:$B319, 2, FALSE()) * U79 + VLOOKUP(V79,Cennik!$A$4:$B319, 2, FALSE()) * W79 + VLOOKUP(X79,Cennik!$A$4:$B319, 2, FALSE()) * Y79 + VLOOKUP(Z79,Cennik!$A$4:$B319, 2, FALSE()) * AA79 + VLOOKUP(AB79,Cennik!$A$4:$B319, 2, FALSE()) * AC79 + VLOOKUP(AD79,Cennik!$A$4:$B319, 2, FALSE()) * AE79 + VLOOKUP(AF79,Cennik!$A$4:$B319, 2, FALSE()) * AG79 + VLOOKUP(AH79,Cennik!$A$4:$B319, 2, FALSE()) * AI79 + VLOOKUP(AJ79,Cennik!$A$4:$B319, 2, FALSE()) * AK79 + VLOOKUP("Stamina",Cennik!$A$4:$B319,2,FALSE()) * K79,"Brak wartości")</f>
        <v>Brak wartości</v>
      </c>
      <c r="F79" s="5" t="s">
        <v>1409</v>
      </c>
      <c r="G79" s="5" t="s">
        <v>4515</v>
      </c>
      <c r="H79" s="5" t="s">
        <v>13544</v>
      </c>
      <c r="I79" s="5">
        <v>1</v>
      </c>
      <c r="J79" s="5">
        <v>20</v>
      </c>
      <c r="K79" s="5">
        <v>15</v>
      </c>
      <c r="L79" s="18">
        <v>40</v>
      </c>
      <c r="M79" s="5" t="s">
        <v>12787</v>
      </c>
      <c r="N79" s="161" t="s">
        <v>513</v>
      </c>
      <c r="O79" s="161">
        <v>2</v>
      </c>
      <c r="P79" s="162" t="s">
        <v>562</v>
      </c>
      <c r="Q79" s="162">
        <v>6</v>
      </c>
      <c r="R79" s="163" t="s">
        <v>4585</v>
      </c>
      <c r="S79" s="163">
        <v>3</v>
      </c>
      <c r="T79" s="164" t="s">
        <v>8133</v>
      </c>
      <c r="U79" s="164">
        <v>2</v>
      </c>
      <c r="V79" s="164" t="s">
        <v>460</v>
      </c>
      <c r="W79" s="165">
        <v>2</v>
      </c>
      <c r="X79" s="166" t="s">
        <v>4580</v>
      </c>
      <c r="Y79" s="166">
        <v>1</v>
      </c>
      <c r="Z79" s="167" t="s">
        <v>40</v>
      </c>
      <c r="AA79" s="167"/>
      <c r="AB79" s="168" t="s">
        <v>40</v>
      </c>
      <c r="AC79" s="168"/>
      <c r="AD79" s="169" t="s">
        <v>40</v>
      </c>
      <c r="AE79" s="169"/>
      <c r="AF79" s="5" t="s">
        <v>40</v>
      </c>
      <c r="AG79" s="5"/>
      <c r="AH79" s="161" t="s">
        <v>40</v>
      </c>
      <c r="AI79" s="161"/>
      <c r="AJ79" s="162" t="s">
        <v>40</v>
      </c>
      <c r="AK79" s="162"/>
      <c r="AL79" s="807"/>
      <c r="AM79" s="807"/>
      <c r="AN79" s="807"/>
      <c r="AO79" s="807"/>
      <c r="AP79" s="807"/>
      <c r="AQ79" s="807"/>
      <c r="AR79" s="807"/>
      <c r="AS79" s="807"/>
      <c r="AT79" s="807"/>
      <c r="AU79" s="807"/>
      <c r="AV79" s="807"/>
      <c r="AW79" s="807"/>
      <c r="AX79" s="807"/>
      <c r="AY79" s="807"/>
      <c r="AZ79" s="807"/>
      <c r="BA79" s="807"/>
      <c r="BB79" s="807"/>
    </row>
    <row r="80" spans="1:54" ht="12.75">
      <c r="A80" s="831" t="s">
        <v>13886</v>
      </c>
      <c r="B80" s="779" t="s">
        <v>1411</v>
      </c>
      <c r="C80" s="1172">
        <v>3</v>
      </c>
      <c r="D80" s="34" t="e">
        <f t="shared" ca="1" si="4"/>
        <v>#VALUE!</v>
      </c>
      <c r="E80" s="34" t="str">
        <f ca="1">IFERROR(VLOOKUP(N80,Cennik!$A$4:$B319, 2, FALSE()) * O80 + VLOOKUP(P80,Cennik!$A$4:$B319, 2, FALSE()) * Q80 + VLOOKUP(R80,Cennik!$A$4:$B319, 2, FALSE()) * S80 + VLOOKUP(T80,Cennik!$A$4:$B319, 2, FALSE()) * U80 + VLOOKUP(V80,Cennik!$A$4:$B319, 2, FALSE()) * W80 + VLOOKUP(X80,Cennik!$A$4:$B319, 2, FALSE()) * Y80 + VLOOKUP(Z80,Cennik!$A$4:$B319, 2, FALSE()) * AA80 + VLOOKUP(AB80,Cennik!$A$4:$B319, 2, FALSE()) * AC80 + VLOOKUP(AD80,Cennik!$A$4:$B319, 2, FALSE()) * AE80 + VLOOKUP(AF80,Cennik!$A$4:$B319, 2, FALSE()) * AG80 + VLOOKUP(AH80,Cennik!$A$4:$B319, 2, FALSE()) * AI80 + VLOOKUP(AJ80,Cennik!$A$4:$B319, 2, FALSE()) * AK80 + VLOOKUP("Stamina",Cennik!$A$4:$B319,2,FALSE()) * K80,"Brak wartości")</f>
        <v>Brak wartości</v>
      </c>
      <c r="F80" s="5" t="s">
        <v>1409</v>
      </c>
      <c r="G80" s="5" t="s">
        <v>4515</v>
      </c>
      <c r="H80" s="5" t="s">
        <v>13544</v>
      </c>
      <c r="I80" s="5">
        <v>1</v>
      </c>
      <c r="J80" s="5">
        <v>25</v>
      </c>
      <c r="K80" s="5">
        <v>30</v>
      </c>
      <c r="L80" s="18">
        <v>35</v>
      </c>
      <c r="M80" s="5" t="s">
        <v>12787</v>
      </c>
      <c r="N80" s="161" t="s">
        <v>518</v>
      </c>
      <c r="O80" s="161">
        <v>2</v>
      </c>
      <c r="P80" s="162" t="s">
        <v>557</v>
      </c>
      <c r="Q80" s="162">
        <v>8</v>
      </c>
      <c r="R80" s="163" t="s">
        <v>567</v>
      </c>
      <c r="S80" s="163">
        <v>4</v>
      </c>
      <c r="T80" s="164" t="s">
        <v>4585</v>
      </c>
      <c r="U80" s="164">
        <v>3</v>
      </c>
      <c r="V80" s="164" t="s">
        <v>8133</v>
      </c>
      <c r="W80" s="165">
        <v>2</v>
      </c>
      <c r="X80" s="166" t="s">
        <v>464</v>
      </c>
      <c r="Y80" s="166">
        <v>1</v>
      </c>
      <c r="Z80" s="167" t="s">
        <v>4580</v>
      </c>
      <c r="AA80" s="167">
        <v>2</v>
      </c>
      <c r="AB80" s="168" t="s">
        <v>40</v>
      </c>
      <c r="AC80" s="168"/>
      <c r="AD80" s="169" t="s">
        <v>40</v>
      </c>
      <c r="AE80" s="169"/>
      <c r="AF80" s="5" t="s">
        <v>40</v>
      </c>
      <c r="AG80" s="5"/>
      <c r="AH80" s="161" t="s">
        <v>40</v>
      </c>
      <c r="AI80" s="161"/>
      <c r="AJ80" s="162" t="s">
        <v>40</v>
      </c>
      <c r="AK80" s="162"/>
      <c r="AL80" s="807"/>
      <c r="AM80" s="807"/>
      <c r="AN80" s="807"/>
      <c r="AO80" s="807"/>
      <c r="AP80" s="807"/>
      <c r="AQ80" s="807"/>
      <c r="AR80" s="807"/>
      <c r="AS80" s="807"/>
      <c r="AT80" s="807"/>
      <c r="AU80" s="807"/>
      <c r="AV80" s="807"/>
      <c r="AW80" s="807"/>
      <c r="AX80" s="807"/>
      <c r="AY80" s="807"/>
      <c r="AZ80" s="807"/>
      <c r="BA80" s="807"/>
      <c r="BB80" s="807"/>
    </row>
    <row r="81" spans="1:54" ht="12.75">
      <c r="A81" s="831" t="s">
        <v>13886</v>
      </c>
      <c r="B81" s="779" t="s">
        <v>1414</v>
      </c>
      <c r="C81" s="1172">
        <v>3</v>
      </c>
      <c r="D81" s="34" t="e">
        <f t="shared" ca="1" si="4"/>
        <v>#VALUE!</v>
      </c>
      <c r="E81" s="34" t="str">
        <f ca="1">IFERROR(VLOOKUP(N81,Cennik!$A$4:$B319, 2, FALSE()) * O81 + VLOOKUP(P81,Cennik!$A$4:$B319, 2, FALSE()) * Q81 + VLOOKUP(R81,Cennik!$A$4:$B319, 2, FALSE()) * S81 + VLOOKUP(T81,Cennik!$A$4:$B319, 2, FALSE()) * U81 + VLOOKUP(V81,Cennik!$A$4:$B319, 2, FALSE()) * W81 + VLOOKUP(X81,Cennik!$A$4:$B319, 2, FALSE()) * Y81 + VLOOKUP(Z81,Cennik!$A$4:$B319, 2, FALSE()) * AA81 + VLOOKUP(AB81,Cennik!$A$4:$B319, 2, FALSE()) * AC81 + VLOOKUP(AD81,Cennik!$A$4:$B319, 2, FALSE()) * AE81 + VLOOKUP(AF81,Cennik!$A$4:$B319, 2, FALSE()) * AG81 + VLOOKUP(AH81,Cennik!$A$4:$B319, 2, FALSE()) * AI81 + VLOOKUP(AJ81,Cennik!$A$4:$B319, 2, FALSE()) * AK81 + VLOOKUP("Stamina",Cennik!$A$4:$B319,2,FALSE()) * K81,"Brak wartości")</f>
        <v>Brak wartości</v>
      </c>
      <c r="F81" s="5" t="s">
        <v>1415</v>
      </c>
      <c r="G81" s="5" t="s">
        <v>4515</v>
      </c>
      <c r="H81" s="5" t="s">
        <v>13544</v>
      </c>
      <c r="I81" s="5">
        <v>1</v>
      </c>
      <c r="J81" s="5">
        <v>35</v>
      </c>
      <c r="K81" s="5">
        <v>45</v>
      </c>
      <c r="L81" s="18">
        <v>50</v>
      </c>
      <c r="M81" s="5" t="s">
        <v>12787</v>
      </c>
      <c r="N81" s="161" t="s">
        <v>518</v>
      </c>
      <c r="O81" s="161">
        <v>4</v>
      </c>
      <c r="P81" s="162" t="s">
        <v>557</v>
      </c>
      <c r="Q81" s="162">
        <v>12</v>
      </c>
      <c r="R81" s="163" t="s">
        <v>567</v>
      </c>
      <c r="S81" s="163">
        <v>6</v>
      </c>
      <c r="T81" s="164" t="s">
        <v>4585</v>
      </c>
      <c r="U81" s="164">
        <v>4</v>
      </c>
      <c r="V81" s="164" t="s">
        <v>8133</v>
      </c>
      <c r="W81" s="165">
        <v>2</v>
      </c>
      <c r="X81" s="166" t="s">
        <v>464</v>
      </c>
      <c r="Y81" s="166">
        <v>1</v>
      </c>
      <c r="Z81" s="167" t="s">
        <v>4580</v>
      </c>
      <c r="AA81" s="167">
        <v>2</v>
      </c>
      <c r="AB81" s="168" t="s">
        <v>40</v>
      </c>
      <c r="AC81" s="168"/>
      <c r="AD81" s="169" t="s">
        <v>40</v>
      </c>
      <c r="AE81" s="169"/>
      <c r="AF81" s="5" t="s">
        <v>40</v>
      </c>
      <c r="AG81" s="5"/>
      <c r="AH81" s="161" t="s">
        <v>40</v>
      </c>
      <c r="AI81" s="161"/>
      <c r="AJ81" s="162" t="s">
        <v>40</v>
      </c>
      <c r="AK81" s="162"/>
      <c r="AL81" s="807"/>
      <c r="AM81" s="807"/>
      <c r="AN81" s="807"/>
      <c r="AO81" s="807"/>
      <c r="AP81" s="807"/>
      <c r="AQ81" s="807"/>
      <c r="AR81" s="807"/>
      <c r="AS81" s="807"/>
      <c r="AT81" s="807"/>
      <c r="AU81" s="807"/>
      <c r="AV81" s="807"/>
      <c r="AW81" s="807"/>
      <c r="AX81" s="807"/>
      <c r="AY81" s="807"/>
      <c r="AZ81" s="807"/>
      <c r="BA81" s="807"/>
      <c r="BB81" s="807"/>
    </row>
    <row r="82" spans="1:54" ht="12.75">
      <c r="A82" s="831" t="s">
        <v>13886</v>
      </c>
      <c r="B82" s="1081" t="s">
        <v>1417</v>
      </c>
      <c r="C82" s="1172">
        <v>4</v>
      </c>
      <c r="D82" s="34" t="e">
        <f t="shared" ca="1" si="4"/>
        <v>#VALUE!</v>
      </c>
      <c r="E82" s="34" t="str">
        <f ca="1">IFERROR(VLOOKUP(N82,Cennik!$A$4:$B319, 2, FALSE()) * O82 + VLOOKUP(P82,Cennik!$A$4:$B319, 2, FALSE()) * Q82 + VLOOKUP(R82,Cennik!$A$4:$B319, 2, FALSE()) * S82 + VLOOKUP(T82,Cennik!$A$4:$B319, 2, FALSE()) * U82 + VLOOKUP(V82,Cennik!$A$4:$B319, 2, FALSE()) * W82 + VLOOKUP(X82,Cennik!$A$4:$B319, 2, FALSE()) * Y82 + VLOOKUP(Z82,Cennik!$A$4:$B319, 2, FALSE()) * AA82 + VLOOKUP(AB82,Cennik!$A$4:$B319, 2, FALSE()) * AC82 + VLOOKUP(AD82,Cennik!$A$4:$B319, 2, FALSE()) * AE82 + VLOOKUP(AF82,Cennik!$A$4:$B319, 2, FALSE()) * AG82 + VLOOKUP(AH82,Cennik!$A$4:$B319, 2, FALSE()) * AI82 + VLOOKUP(AJ82,Cennik!$A$4:$B319, 2, FALSE()) * AK82 + VLOOKUP("Stamina",Cennik!$A$4:$B319,2,FALSE()) * K82,"Brak wartości")</f>
        <v>Brak wartości</v>
      </c>
      <c r="F82" s="5" t="s">
        <v>1417</v>
      </c>
      <c r="G82" s="5" t="s">
        <v>4515</v>
      </c>
      <c r="H82" s="5" t="s">
        <v>13544</v>
      </c>
      <c r="I82" s="5">
        <v>1</v>
      </c>
      <c r="J82" s="5">
        <v>40</v>
      </c>
      <c r="K82" s="5">
        <v>55</v>
      </c>
      <c r="L82" s="18">
        <v>60</v>
      </c>
      <c r="M82" s="5" t="s">
        <v>12787</v>
      </c>
      <c r="N82" s="161" t="s">
        <v>518</v>
      </c>
      <c r="O82" s="161">
        <v>5</v>
      </c>
      <c r="P82" s="162" t="s">
        <v>567</v>
      </c>
      <c r="Q82" s="162">
        <v>8</v>
      </c>
      <c r="R82" s="163" t="s">
        <v>4585</v>
      </c>
      <c r="S82" s="163">
        <v>8</v>
      </c>
      <c r="T82" s="164" t="s">
        <v>8133</v>
      </c>
      <c r="U82" s="164">
        <v>3</v>
      </c>
      <c r="V82" s="164" t="s">
        <v>464</v>
      </c>
      <c r="W82" s="165">
        <v>1</v>
      </c>
      <c r="X82" s="166" t="s">
        <v>4679</v>
      </c>
      <c r="Y82" s="166">
        <v>5</v>
      </c>
      <c r="Z82" s="167" t="s">
        <v>4580</v>
      </c>
      <c r="AA82" s="167">
        <v>3</v>
      </c>
      <c r="AB82" s="168" t="s">
        <v>40</v>
      </c>
      <c r="AC82" s="168"/>
      <c r="AD82" s="169" t="s">
        <v>40</v>
      </c>
      <c r="AE82" s="169"/>
      <c r="AF82" s="5" t="s">
        <v>40</v>
      </c>
      <c r="AG82" s="5"/>
      <c r="AH82" s="161" t="s">
        <v>40</v>
      </c>
      <c r="AI82" s="161"/>
      <c r="AJ82" s="162" t="s">
        <v>40</v>
      </c>
      <c r="AK82" s="162"/>
      <c r="AL82" s="807"/>
      <c r="AM82" s="807"/>
      <c r="AN82" s="807"/>
      <c r="AO82" s="807"/>
      <c r="AP82" s="807"/>
      <c r="AQ82" s="807"/>
      <c r="AR82" s="807"/>
      <c r="AS82" s="807"/>
      <c r="AT82" s="807"/>
      <c r="AU82" s="807"/>
      <c r="AV82" s="807"/>
      <c r="AW82" s="807"/>
      <c r="AX82" s="807"/>
      <c r="AY82" s="807"/>
      <c r="AZ82" s="807"/>
      <c r="BA82" s="807"/>
      <c r="BB82" s="807"/>
    </row>
    <row r="83" spans="1:54" ht="12.75">
      <c r="A83" s="831" t="s">
        <v>13886</v>
      </c>
      <c r="B83" s="1081" t="s">
        <v>1419</v>
      </c>
      <c r="C83" s="1172">
        <v>4</v>
      </c>
      <c r="D83" s="34" t="e">
        <f t="shared" ca="1" si="4"/>
        <v>#VALUE!</v>
      </c>
      <c r="E83" s="34" t="str">
        <f ca="1">IFERROR(VLOOKUP(N83,Cennik!$A$4:$B319, 2, FALSE()) * O83 + VLOOKUP(P83,Cennik!$A$4:$B319, 2, FALSE()) * Q83 + VLOOKUP(R83,Cennik!$A$4:$B319, 2, FALSE()) * S83 + VLOOKUP(T83,Cennik!$A$4:$B319, 2, FALSE()) * U83 + VLOOKUP(V83,Cennik!$A$4:$B319, 2, FALSE()) * W83 + VLOOKUP(X83,Cennik!$A$4:$B319, 2, FALSE()) * Y83 + VLOOKUP(Z83,Cennik!$A$4:$B319, 2, FALSE()) * AA83 + VLOOKUP(AB83,Cennik!$A$4:$B319, 2, FALSE()) * AC83 + VLOOKUP(AD83,Cennik!$A$4:$B319, 2, FALSE()) * AE83 + VLOOKUP(AF83,Cennik!$A$4:$B319, 2, FALSE()) * AG83 + VLOOKUP(AH83,Cennik!$A$4:$B319, 2, FALSE()) * AI83 + VLOOKUP(AJ83,Cennik!$A$4:$B319, 2, FALSE()) * AK83 + VLOOKUP("Stamina",Cennik!$A$4:$B319,2,FALSE()) * K83,"Brak wartości")</f>
        <v>Brak wartości</v>
      </c>
      <c r="F83" s="5" t="s">
        <v>1417</v>
      </c>
      <c r="G83" s="5" t="s">
        <v>4515</v>
      </c>
      <c r="H83" s="5" t="s">
        <v>13544</v>
      </c>
      <c r="I83" s="5">
        <v>1</v>
      </c>
      <c r="J83" s="5">
        <v>40</v>
      </c>
      <c r="K83" s="5">
        <v>55</v>
      </c>
      <c r="L83" s="18">
        <v>60</v>
      </c>
      <c r="M83" s="5" t="s">
        <v>12787</v>
      </c>
      <c r="N83" s="161" t="s">
        <v>518</v>
      </c>
      <c r="O83" s="161">
        <v>6</v>
      </c>
      <c r="P83" s="162" t="s">
        <v>567</v>
      </c>
      <c r="Q83" s="162">
        <v>12</v>
      </c>
      <c r="R83" s="163" t="s">
        <v>4585</v>
      </c>
      <c r="S83" s="163">
        <v>8</v>
      </c>
      <c r="T83" s="164" t="s">
        <v>8133</v>
      </c>
      <c r="U83" s="164">
        <v>4</v>
      </c>
      <c r="V83" s="164" t="s">
        <v>464</v>
      </c>
      <c r="W83" s="165">
        <v>1</v>
      </c>
      <c r="X83" s="166" t="s">
        <v>4739</v>
      </c>
      <c r="Y83" s="166">
        <v>10</v>
      </c>
      <c r="Z83" s="167" t="s">
        <v>4679</v>
      </c>
      <c r="AA83" s="167">
        <v>5</v>
      </c>
      <c r="AB83" s="168" t="s">
        <v>4580</v>
      </c>
      <c r="AC83" s="168">
        <v>3</v>
      </c>
      <c r="AD83" s="169" t="s">
        <v>40</v>
      </c>
      <c r="AE83" s="169"/>
      <c r="AF83" s="169" t="s">
        <v>40</v>
      </c>
      <c r="AG83" s="5"/>
      <c r="AH83" s="161" t="s">
        <v>40</v>
      </c>
      <c r="AI83" s="161"/>
      <c r="AJ83" s="162" t="s">
        <v>40</v>
      </c>
      <c r="AK83" s="162"/>
      <c r="AL83" s="807"/>
      <c r="AM83" s="807"/>
      <c r="AN83" s="807"/>
      <c r="AO83" s="807"/>
      <c r="AP83" s="807"/>
      <c r="AQ83" s="807"/>
      <c r="AR83" s="807"/>
      <c r="AS83" s="807"/>
      <c r="AT83" s="807"/>
      <c r="AU83" s="807"/>
      <c r="AV83" s="807"/>
      <c r="AW83" s="807"/>
      <c r="AX83" s="807"/>
      <c r="AY83" s="807"/>
      <c r="AZ83" s="807"/>
      <c r="BA83" s="807"/>
      <c r="BB83" s="807"/>
    </row>
    <row r="84" spans="1:54" ht="12.75">
      <c r="A84" s="831" t="s">
        <v>13886</v>
      </c>
      <c r="B84" s="778" t="s">
        <v>1425</v>
      </c>
      <c r="C84" s="1172">
        <v>5</v>
      </c>
      <c r="D84" s="34" t="e">
        <f t="shared" ca="1" si="4"/>
        <v>#VALUE!</v>
      </c>
      <c r="E84" s="34" t="str">
        <f ca="1">IFERROR(VLOOKUP(N84,Cennik!$A$4:$B319, 2, FALSE()) * O84 + VLOOKUP(P84,Cennik!$A$4:$B319, 2, FALSE()) * Q84 + VLOOKUP(R84,Cennik!$A$4:$B319, 2, FALSE()) * S84 + VLOOKUP(T84,Cennik!$A$4:$B319, 2, FALSE()) * U84 + VLOOKUP(V84,Cennik!$A$4:$B319, 2, FALSE()) * W84 + VLOOKUP(X84,Cennik!$A$4:$B319, 2, FALSE()) * Y84 + VLOOKUP(Z84,Cennik!$A$4:$B319, 2, FALSE()) * AA84 + VLOOKUP(AB84,Cennik!$A$4:$B319, 2, FALSE()) * AC84 + VLOOKUP(AD84,Cennik!$A$4:$B319, 2, FALSE()) * AE84 + VLOOKUP(AF84,Cennik!$A$4:$B319, 2, FALSE()) * AG84 + VLOOKUP(AH84,Cennik!$A$4:$B319, 2, FALSE()) * AI84 + VLOOKUP(AJ84,Cennik!$A$4:$B319, 2, FALSE()) * AK84 + VLOOKUP("Stamina",Cennik!$A$4:$B319,2,FALSE()) * K84,"Brak wartości")</f>
        <v>Brak wartości</v>
      </c>
      <c r="F84" s="5" t="s">
        <v>1426</v>
      </c>
      <c r="G84" s="5" t="s">
        <v>4515</v>
      </c>
      <c r="H84" s="5" t="s">
        <v>13544</v>
      </c>
      <c r="I84" s="5">
        <v>1</v>
      </c>
      <c r="J84" s="5">
        <v>40</v>
      </c>
      <c r="K84" s="5">
        <v>70</v>
      </c>
      <c r="L84" s="18">
        <v>80</v>
      </c>
      <c r="M84" s="5" t="s">
        <v>12787</v>
      </c>
      <c r="N84" s="161" t="s">
        <v>518</v>
      </c>
      <c r="O84" s="161">
        <v>8</v>
      </c>
      <c r="P84" s="162" t="s">
        <v>4585</v>
      </c>
      <c r="Q84" s="162">
        <v>5</v>
      </c>
      <c r="R84" s="163" t="s">
        <v>8133</v>
      </c>
      <c r="S84" s="163">
        <v>5</v>
      </c>
      <c r="T84" s="164" t="s">
        <v>4694</v>
      </c>
      <c r="U84" s="164">
        <v>4</v>
      </c>
      <c r="V84" s="164" t="s">
        <v>364</v>
      </c>
      <c r="W84" s="165">
        <v>1000</v>
      </c>
      <c r="X84" s="166" t="s">
        <v>4580</v>
      </c>
      <c r="Y84" s="166">
        <v>4</v>
      </c>
      <c r="Z84" s="167" t="s">
        <v>40</v>
      </c>
      <c r="AA84" s="167"/>
      <c r="AB84" s="168" t="s">
        <v>40</v>
      </c>
      <c r="AC84" s="168"/>
      <c r="AD84" s="169" t="s">
        <v>40</v>
      </c>
      <c r="AE84" s="169"/>
      <c r="AF84" s="5" t="s">
        <v>40</v>
      </c>
      <c r="AG84" s="5"/>
      <c r="AH84" s="161" t="s">
        <v>40</v>
      </c>
      <c r="AI84" s="161"/>
      <c r="AJ84" s="162" t="s">
        <v>40</v>
      </c>
      <c r="AK84" s="162"/>
      <c r="AL84" s="807"/>
      <c r="AM84" s="807"/>
      <c r="AN84" s="807"/>
      <c r="AO84" s="807"/>
      <c r="AP84" s="807"/>
      <c r="AQ84" s="807"/>
      <c r="AR84" s="807"/>
      <c r="AS84" s="807"/>
      <c r="AT84" s="807"/>
      <c r="AU84" s="807"/>
      <c r="AV84" s="807"/>
      <c r="AW84" s="807"/>
      <c r="AX84" s="807"/>
      <c r="AY84" s="807"/>
      <c r="AZ84" s="807"/>
      <c r="BA84" s="807"/>
      <c r="BB84" s="807"/>
    </row>
    <row r="85" spans="1:54" ht="12.75">
      <c r="A85" s="681"/>
      <c r="B85" s="681"/>
      <c r="C85" s="1170"/>
      <c r="D85" s="34"/>
      <c r="E85" s="34"/>
      <c r="F85" s="5"/>
      <c r="G85" s="5"/>
      <c r="H85" s="5"/>
      <c r="I85" s="5"/>
      <c r="J85" s="5"/>
      <c r="K85" s="5"/>
      <c r="L85" s="18"/>
      <c r="M85" s="5"/>
      <c r="N85" s="161"/>
      <c r="O85" s="161"/>
      <c r="P85" s="162"/>
      <c r="Q85" s="162"/>
      <c r="R85" s="163"/>
      <c r="S85" s="163"/>
      <c r="T85" s="164"/>
      <c r="U85" s="164"/>
      <c r="V85" s="164"/>
      <c r="W85" s="165"/>
      <c r="X85" s="166"/>
      <c r="Y85" s="166"/>
      <c r="Z85" s="167"/>
      <c r="AA85" s="167"/>
      <c r="AB85" s="168" t="s">
        <v>40</v>
      </c>
      <c r="AC85" s="168"/>
      <c r="AD85" s="169" t="s">
        <v>40</v>
      </c>
      <c r="AE85" s="169"/>
      <c r="AF85" s="5" t="s">
        <v>40</v>
      </c>
      <c r="AG85" s="5"/>
      <c r="AH85" s="161" t="s">
        <v>40</v>
      </c>
      <c r="AI85" s="161"/>
      <c r="AJ85" s="162" t="s">
        <v>40</v>
      </c>
      <c r="AK85" s="162"/>
      <c r="AL85" s="807"/>
      <c r="AM85" s="807"/>
      <c r="AN85" s="807"/>
      <c r="AO85" s="807"/>
      <c r="AP85" s="807"/>
      <c r="AQ85" s="807"/>
      <c r="AR85" s="807"/>
      <c r="AS85" s="807"/>
      <c r="AT85" s="807"/>
      <c r="AU85" s="807"/>
      <c r="AV85" s="807"/>
      <c r="AW85" s="807"/>
      <c r="AX85" s="807"/>
      <c r="AY85" s="807"/>
      <c r="AZ85" s="807"/>
      <c r="BA85" s="807"/>
      <c r="BB85" s="807"/>
    </row>
    <row r="86" spans="1:54" ht="12.75">
      <c r="A86" s="19"/>
      <c r="B86" s="19"/>
      <c r="C86" s="1171"/>
      <c r="D86" s="291"/>
      <c r="E86" s="291"/>
      <c r="F86" s="49"/>
      <c r="G86" s="49"/>
      <c r="H86" s="49"/>
      <c r="I86" s="49"/>
      <c r="J86" s="49"/>
      <c r="K86" s="49"/>
      <c r="L86" s="1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1084"/>
      <c r="AM86" s="1084"/>
      <c r="AN86" s="1084"/>
      <c r="AO86" s="1084"/>
      <c r="AP86" s="1084"/>
      <c r="AQ86" s="1084"/>
      <c r="AR86" s="1084"/>
      <c r="AS86" s="1084"/>
      <c r="AT86" s="1084"/>
      <c r="AU86" s="1084"/>
      <c r="AV86" s="1084"/>
      <c r="AW86" s="1084"/>
      <c r="AX86" s="1084"/>
      <c r="AY86" s="1084"/>
      <c r="AZ86" s="1084"/>
      <c r="BA86" s="1084"/>
      <c r="BB86" s="1084"/>
    </row>
    <row r="87" spans="1:54" ht="12.75">
      <c r="A87" s="681"/>
      <c r="B87" s="681"/>
      <c r="C87" s="1170"/>
      <c r="D87" s="34"/>
      <c r="E87" s="34"/>
      <c r="F87" s="5"/>
      <c r="G87" s="5"/>
      <c r="H87" s="5"/>
      <c r="I87" s="5"/>
      <c r="J87" s="5"/>
      <c r="K87" s="5"/>
      <c r="L87" s="18"/>
      <c r="M87" s="5"/>
      <c r="N87" s="161"/>
      <c r="O87" s="161"/>
      <c r="P87" s="162"/>
      <c r="Q87" s="162"/>
      <c r="R87" s="163"/>
      <c r="S87" s="163"/>
      <c r="T87" s="164"/>
      <c r="U87" s="164"/>
      <c r="V87" s="164"/>
      <c r="W87" s="165"/>
      <c r="X87" s="166"/>
      <c r="Y87" s="166"/>
      <c r="Z87" s="167"/>
      <c r="AA87" s="167"/>
      <c r="AB87" s="168"/>
      <c r="AC87" s="168"/>
      <c r="AD87" s="169"/>
      <c r="AE87" s="169"/>
      <c r="AF87" s="5"/>
      <c r="AG87" s="5"/>
      <c r="AH87" s="161"/>
      <c r="AI87" s="161"/>
      <c r="AJ87" s="162"/>
      <c r="AK87" s="162"/>
      <c r="AL87" s="807"/>
      <c r="AM87" s="807"/>
      <c r="AN87" s="807"/>
      <c r="AO87" s="807"/>
      <c r="AP87" s="807"/>
      <c r="AQ87" s="807"/>
      <c r="AR87" s="807"/>
      <c r="AS87" s="807"/>
      <c r="AT87" s="807"/>
      <c r="AU87" s="807"/>
      <c r="AV87" s="807"/>
      <c r="AW87" s="807"/>
      <c r="AX87" s="807"/>
      <c r="AY87" s="807"/>
      <c r="AZ87" s="807"/>
      <c r="BA87" s="807"/>
      <c r="BB87" s="807"/>
    </row>
    <row r="88" spans="1:54" ht="12.75">
      <c r="A88" s="831" t="s">
        <v>13886</v>
      </c>
      <c r="B88" s="778" t="s">
        <v>1510</v>
      </c>
      <c r="C88" s="1172">
        <v>5</v>
      </c>
      <c r="D88" s="34" t="e">
        <f t="shared" ref="D88:D89" ca="1" si="5">E88/I88</f>
        <v>#VALUE!</v>
      </c>
      <c r="E88" s="34" t="str">
        <f ca="1">IFERROR(VLOOKUP(N88,Cennik!$A$4:$B319, 2, FALSE()) * O88 + VLOOKUP(P88,Cennik!$A$4:$B319, 2, FALSE()) * Q88 + VLOOKUP(R88,Cennik!$A$4:$B319, 2, FALSE()) * S88 + VLOOKUP(T88,Cennik!$A$4:$B319, 2, FALSE()) * U88 + VLOOKUP(V88,Cennik!$A$4:$B319, 2, FALSE()) * W88 + VLOOKUP(X88,Cennik!$A$4:$B319, 2, FALSE()) * Y88 + VLOOKUP(Z88,Cennik!$A$4:$B319, 2, FALSE()) * AA88 + VLOOKUP(AB88,Cennik!$A$4:$B319, 2, FALSE()) * AC88 + VLOOKUP(AD88,Cennik!$A$4:$B319, 2, FALSE()) * AE88 + VLOOKUP(AF88,Cennik!$A$4:$B319, 2, FALSE()) * AG88 + VLOOKUP(AH88,Cennik!$A$4:$B319, 2, FALSE()) * AI88 + VLOOKUP(AJ88,Cennik!$A$4:$B319, 2, FALSE()) * AK88 + VLOOKUP("Stamina",Cennik!$A$4:$B319,2,FALSE()) * K88,"Brak wartości")</f>
        <v>Brak wartości</v>
      </c>
      <c r="F88" s="5" t="s">
        <v>1511</v>
      </c>
      <c r="G88" s="5" t="s">
        <v>4515</v>
      </c>
      <c r="H88" s="5" t="s">
        <v>13544</v>
      </c>
      <c r="I88" s="5">
        <v>1</v>
      </c>
      <c r="J88" s="5">
        <v>40</v>
      </c>
      <c r="K88" s="5">
        <v>100</v>
      </c>
      <c r="L88" s="18">
        <v>80</v>
      </c>
      <c r="M88" s="5" t="s">
        <v>12787</v>
      </c>
      <c r="N88" s="161" t="s">
        <v>518</v>
      </c>
      <c r="O88" s="161">
        <v>3</v>
      </c>
      <c r="P88" s="162" t="s">
        <v>386</v>
      </c>
      <c r="Q88" s="162">
        <v>100</v>
      </c>
      <c r="R88" s="163" t="s">
        <v>8133</v>
      </c>
      <c r="S88" s="163">
        <v>10</v>
      </c>
      <c r="T88" s="164" t="s">
        <v>4679</v>
      </c>
      <c r="U88" s="164">
        <v>20</v>
      </c>
      <c r="V88" s="164" t="s">
        <v>40</v>
      </c>
      <c r="W88" s="165"/>
      <c r="X88" s="166" t="s">
        <v>40</v>
      </c>
      <c r="Y88" s="166"/>
      <c r="Z88" s="167" t="s">
        <v>40</v>
      </c>
      <c r="AA88" s="167"/>
      <c r="AB88" s="168" t="s">
        <v>40</v>
      </c>
      <c r="AC88" s="168"/>
      <c r="AD88" s="169" t="s">
        <v>40</v>
      </c>
      <c r="AE88" s="169"/>
      <c r="AF88" s="5" t="s">
        <v>40</v>
      </c>
      <c r="AG88" s="5"/>
      <c r="AH88" s="161" t="s">
        <v>40</v>
      </c>
      <c r="AI88" s="161"/>
      <c r="AJ88" s="162" t="s">
        <v>40</v>
      </c>
      <c r="AK88" s="162"/>
      <c r="AL88" s="807"/>
      <c r="AM88" s="807"/>
      <c r="AN88" s="807"/>
      <c r="AO88" s="807"/>
      <c r="AP88" s="807"/>
      <c r="AQ88" s="807"/>
      <c r="AR88" s="807"/>
      <c r="AS88" s="807"/>
      <c r="AT88" s="807"/>
      <c r="AU88" s="807"/>
      <c r="AV88" s="807"/>
      <c r="AW88" s="807"/>
      <c r="AX88" s="807"/>
      <c r="AY88" s="807"/>
      <c r="AZ88" s="807"/>
      <c r="BA88" s="807"/>
      <c r="BB88" s="807"/>
    </row>
    <row r="89" spans="1:54" ht="12.75">
      <c r="A89" s="831" t="s">
        <v>13886</v>
      </c>
      <c r="B89" s="778" t="s">
        <v>1518</v>
      </c>
      <c r="C89" s="1172">
        <v>5</v>
      </c>
      <c r="D89" s="34" t="e">
        <f t="shared" ca="1" si="5"/>
        <v>#VALUE!</v>
      </c>
      <c r="E89" s="34" t="str">
        <f ca="1">IFERROR(VLOOKUP(N89,Cennik!$A$4:$B319, 2, FALSE()) * O89 + VLOOKUP(P89,Cennik!$A$4:$B319, 2, FALSE()) * Q89 + VLOOKUP(R89,Cennik!$A$4:$B319, 2, FALSE()) * S89 + VLOOKUP(T89,Cennik!$A$4:$B319, 2, FALSE()) * U89 + VLOOKUP(V89,Cennik!$A$4:$B319, 2, FALSE()) * W89 + VLOOKUP(X89,Cennik!$A$4:$B319, 2, FALSE()) * Y89 + VLOOKUP(Z89,Cennik!$A$4:$B319, 2, FALSE()) * AA89 + VLOOKUP(AB89,Cennik!$A$4:$B319, 2, FALSE()) * AC89 + VLOOKUP(AD89,Cennik!$A$4:$B319, 2, FALSE()) * AE89 + VLOOKUP(AF89,Cennik!$A$4:$B319, 2, FALSE()) * AG89 + VLOOKUP(AH89,Cennik!$A$4:$B319, 2, FALSE()) * AI89 + VLOOKUP(AJ89,Cennik!$A$4:$B319, 2, FALSE()) * AK89 + VLOOKUP("Stamina",Cennik!$A$4:$B319,2,FALSE()) * K89,"Brak wartości")</f>
        <v>Brak wartości</v>
      </c>
      <c r="F89" s="5" t="s">
        <v>1508</v>
      </c>
      <c r="G89" s="5" t="s">
        <v>4515</v>
      </c>
      <c r="H89" s="5" t="s">
        <v>13544</v>
      </c>
      <c r="I89" s="5">
        <v>1</v>
      </c>
      <c r="J89" s="5">
        <v>40</v>
      </c>
      <c r="K89" s="5">
        <v>100</v>
      </c>
      <c r="L89" s="18">
        <v>80</v>
      </c>
      <c r="M89" s="5" t="s">
        <v>12787</v>
      </c>
      <c r="N89" s="161" t="s">
        <v>518</v>
      </c>
      <c r="O89" s="161">
        <v>3</v>
      </c>
      <c r="P89" s="162" t="s">
        <v>386</v>
      </c>
      <c r="Q89" s="162">
        <v>100</v>
      </c>
      <c r="R89" s="163" t="s">
        <v>8133</v>
      </c>
      <c r="S89" s="163">
        <v>10</v>
      </c>
      <c r="T89" s="164" t="s">
        <v>4679</v>
      </c>
      <c r="U89" s="164">
        <v>20</v>
      </c>
      <c r="V89" s="164" t="s">
        <v>40</v>
      </c>
      <c r="W89" s="165"/>
      <c r="X89" s="166" t="s">
        <v>40</v>
      </c>
      <c r="Y89" s="166"/>
      <c r="Z89" s="167" t="s">
        <v>40</v>
      </c>
      <c r="AA89" s="167"/>
      <c r="AB89" s="168" t="s">
        <v>40</v>
      </c>
      <c r="AC89" s="168"/>
      <c r="AD89" s="169" t="s">
        <v>40</v>
      </c>
      <c r="AE89" s="169"/>
      <c r="AF89" s="5" t="s">
        <v>40</v>
      </c>
      <c r="AG89" s="5"/>
      <c r="AH89" s="161" t="s">
        <v>40</v>
      </c>
      <c r="AI89" s="161"/>
      <c r="AJ89" s="162" t="s">
        <v>40</v>
      </c>
      <c r="AK89" s="162"/>
      <c r="AL89" s="807"/>
      <c r="AM89" s="807"/>
      <c r="AN89" s="807"/>
      <c r="AO89" s="807"/>
      <c r="AP89" s="807"/>
      <c r="AQ89" s="807"/>
      <c r="AR89" s="807"/>
      <c r="AS89" s="807"/>
      <c r="AT89" s="807"/>
      <c r="AU89" s="807"/>
      <c r="AV89" s="807"/>
      <c r="AW89" s="807"/>
      <c r="AX89" s="807"/>
      <c r="AY89" s="807"/>
      <c r="AZ89" s="807"/>
      <c r="BA89" s="807"/>
      <c r="BB89" s="807"/>
    </row>
    <row r="90" spans="1:54" ht="12.75">
      <c r="A90" s="681"/>
      <c r="B90" s="681"/>
      <c r="C90" s="1170"/>
      <c r="D90" s="34"/>
      <c r="E90" s="34"/>
      <c r="F90" s="5"/>
      <c r="G90" s="5"/>
      <c r="H90" s="5"/>
      <c r="I90" s="5"/>
      <c r="J90" s="5"/>
      <c r="K90" s="5"/>
      <c r="L90" s="18"/>
      <c r="M90" s="5"/>
      <c r="N90" s="161"/>
      <c r="O90" s="161"/>
      <c r="P90" s="162"/>
      <c r="Q90" s="162"/>
      <c r="R90" s="163"/>
      <c r="S90" s="163"/>
      <c r="T90" s="164"/>
      <c r="U90" s="164"/>
      <c r="V90" s="164"/>
      <c r="W90" s="165"/>
      <c r="X90" s="166"/>
      <c r="Y90" s="166"/>
      <c r="Z90" s="167"/>
      <c r="AA90" s="167"/>
      <c r="AB90" s="168"/>
      <c r="AC90" s="168"/>
      <c r="AD90" s="169"/>
      <c r="AE90" s="169"/>
      <c r="AF90" s="5"/>
      <c r="AG90" s="5"/>
      <c r="AH90" s="161"/>
      <c r="AI90" s="161"/>
      <c r="AJ90" s="162"/>
      <c r="AK90" s="162"/>
      <c r="AL90" s="807"/>
      <c r="AM90" s="807"/>
      <c r="AN90" s="807"/>
      <c r="AO90" s="807"/>
      <c r="AP90" s="807"/>
      <c r="AQ90" s="807"/>
      <c r="AR90" s="807"/>
      <c r="AS90" s="807"/>
      <c r="AT90" s="807"/>
      <c r="AU90" s="807"/>
      <c r="AV90" s="807"/>
      <c r="AW90" s="807"/>
      <c r="AX90" s="807"/>
      <c r="AY90" s="807"/>
      <c r="AZ90" s="807"/>
      <c r="BA90" s="807"/>
      <c r="BB90" s="807"/>
    </row>
    <row r="91" spans="1:54" ht="12.75">
      <c r="A91" s="19"/>
      <c r="B91" s="19"/>
      <c r="C91" s="1171"/>
      <c r="D91" s="291"/>
      <c r="E91" s="291"/>
      <c r="F91" s="49"/>
      <c r="G91" s="49"/>
      <c r="H91" s="49"/>
      <c r="I91" s="49"/>
      <c r="J91" s="49"/>
      <c r="K91" s="49"/>
      <c r="L91" s="1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1084"/>
      <c r="AM91" s="1084"/>
      <c r="AN91" s="1084"/>
      <c r="AO91" s="1084"/>
      <c r="AP91" s="1084"/>
      <c r="AQ91" s="1084"/>
      <c r="AR91" s="1084"/>
      <c r="AS91" s="1084"/>
      <c r="AT91" s="1084"/>
      <c r="AU91" s="1084"/>
      <c r="AV91" s="1084"/>
      <c r="AW91" s="1084"/>
      <c r="AX91" s="1084"/>
      <c r="AY91" s="1084"/>
      <c r="AZ91" s="1084"/>
      <c r="BA91" s="1084"/>
      <c r="BB91" s="1084"/>
    </row>
    <row r="92" spans="1:54" ht="12.75">
      <c r="A92" s="681"/>
      <c r="B92" s="681"/>
      <c r="C92" s="1170"/>
      <c r="D92" s="34"/>
      <c r="E92" s="34"/>
      <c r="F92" s="5"/>
      <c r="G92" s="5"/>
      <c r="H92" s="5"/>
      <c r="I92" s="5"/>
      <c r="J92" s="5"/>
      <c r="K92" s="5"/>
      <c r="L92" s="18"/>
      <c r="M92" s="5"/>
      <c r="N92" s="161"/>
      <c r="O92" s="161"/>
      <c r="P92" s="162"/>
      <c r="Q92" s="162"/>
      <c r="R92" s="163"/>
      <c r="S92" s="163"/>
      <c r="T92" s="164"/>
      <c r="U92" s="164"/>
      <c r="V92" s="164"/>
      <c r="W92" s="165"/>
      <c r="X92" s="166"/>
      <c r="Y92" s="166"/>
      <c r="Z92" s="167"/>
      <c r="AA92" s="167"/>
      <c r="AB92" s="168"/>
      <c r="AC92" s="168"/>
      <c r="AD92" s="169"/>
      <c r="AE92" s="169"/>
      <c r="AF92" s="5"/>
      <c r="AG92" s="5"/>
      <c r="AH92" s="161"/>
      <c r="AI92" s="161"/>
      <c r="AJ92" s="162"/>
      <c r="AK92" s="162"/>
      <c r="AL92" s="807"/>
      <c r="AM92" s="807"/>
      <c r="AN92" s="807"/>
      <c r="AO92" s="807"/>
      <c r="AP92" s="807"/>
      <c r="AQ92" s="807"/>
      <c r="AR92" s="807"/>
      <c r="AS92" s="807"/>
      <c r="AT92" s="807"/>
      <c r="AU92" s="807"/>
      <c r="AV92" s="807"/>
      <c r="AW92" s="807"/>
      <c r="AX92" s="807"/>
      <c r="AY92" s="807"/>
      <c r="AZ92" s="807"/>
      <c r="BA92" s="807"/>
      <c r="BB92" s="807"/>
    </row>
    <row r="93" spans="1:54" ht="12.75">
      <c r="A93" s="831" t="s">
        <v>13886</v>
      </c>
      <c r="B93" s="72" t="s">
        <v>1538</v>
      </c>
      <c r="C93" s="1172">
        <v>1</v>
      </c>
      <c r="D93" s="34" t="e">
        <f t="shared" ref="D93:D100" si="6">E93/I93</f>
        <v>#VALUE!</v>
      </c>
      <c r="E93" s="34" t="str">
        <f>IFERROR(VLOOKUP(N93,Cennik!$A$4:$B319, 2, FALSE()) * O93 + VLOOKUP(P93,Cennik!$A$4:$B319, 2, FALSE()) * Q93 + VLOOKUP(R93,Cennik!$A$4:$B319, 2, FALSE()) * S93 + VLOOKUP(T93,Cennik!$A$4:$B319, 2, FALSE()) * U93 + VLOOKUP(V93,Cennik!$A$4:$B319, 2, FALSE()) * W93 + VLOOKUP(X93,Cennik!$A$4:$B319, 2, FALSE()) * Y93 + VLOOKUP(Z93,Cennik!$A$4:$B319, 2, FALSE()) * AA93 + VLOOKUP(AB93,Cennik!$A$4:$B319, 2, FALSE()) * AC93 + VLOOKUP(AD93,Cennik!$A$4:$B319, 2, FALSE()) * AE93 + VLOOKUP(AF93,Cennik!$A$4:$B319, 2, FALSE()) * AG93 + VLOOKUP(AH93,Cennik!$A$4:$B319, 2, FALSE()) * AI93 + VLOOKUP(AJ93,Cennik!$A$4:$B319, 2, FALSE()) * AK93 + VLOOKUP("Stamina",Cennik!$A$4:$B319,2,FALSE()) * K93,"Brak wartości")</f>
        <v>Brak wartości</v>
      </c>
      <c r="F93" s="5" t="s">
        <v>1539</v>
      </c>
      <c r="G93" s="5" t="s">
        <v>4515</v>
      </c>
      <c r="H93" s="5" t="s">
        <v>13544</v>
      </c>
      <c r="I93" s="5">
        <v>1</v>
      </c>
      <c r="J93" s="5">
        <v>15</v>
      </c>
      <c r="K93" s="5">
        <v>5</v>
      </c>
      <c r="L93" s="18">
        <v>40</v>
      </c>
      <c r="M93" s="5" t="s">
        <v>12787</v>
      </c>
      <c r="N93" s="161" t="s">
        <v>500</v>
      </c>
      <c r="O93" s="161">
        <v>10</v>
      </c>
      <c r="P93" s="162" t="s">
        <v>1196</v>
      </c>
      <c r="Q93" s="162">
        <v>1</v>
      </c>
      <c r="R93" s="163" t="s">
        <v>8133</v>
      </c>
      <c r="S93" s="163">
        <v>1</v>
      </c>
      <c r="T93" s="164" t="s">
        <v>40</v>
      </c>
      <c r="U93" s="164"/>
      <c r="V93" s="164" t="s">
        <v>40</v>
      </c>
      <c r="W93" s="165"/>
      <c r="X93" s="166" t="s">
        <v>40</v>
      </c>
      <c r="Y93" s="166"/>
      <c r="Z93" s="167" t="s">
        <v>40</v>
      </c>
      <c r="AA93" s="167"/>
      <c r="AB93" s="168" t="s">
        <v>40</v>
      </c>
      <c r="AC93" s="168"/>
      <c r="AD93" s="169" t="s">
        <v>40</v>
      </c>
      <c r="AE93" s="169"/>
      <c r="AF93" s="5" t="s">
        <v>40</v>
      </c>
      <c r="AG93" s="5"/>
      <c r="AH93" s="161" t="s">
        <v>40</v>
      </c>
      <c r="AI93" s="161"/>
      <c r="AJ93" s="162" t="s">
        <v>40</v>
      </c>
      <c r="AK93" s="162"/>
      <c r="AL93" s="807"/>
      <c r="AM93" s="807"/>
      <c r="AN93" s="807"/>
      <c r="AO93" s="807"/>
      <c r="AP93" s="807"/>
      <c r="AQ93" s="807"/>
      <c r="AR93" s="807"/>
      <c r="AS93" s="807"/>
      <c r="AT93" s="807"/>
      <c r="AU93" s="807"/>
      <c r="AV93" s="807"/>
      <c r="AW93" s="807"/>
      <c r="AX93" s="807"/>
      <c r="AY93" s="807"/>
      <c r="AZ93" s="807"/>
      <c r="BA93" s="807"/>
      <c r="BB93" s="807"/>
    </row>
    <row r="94" spans="1:54" ht="12.75">
      <c r="A94" s="831" t="s">
        <v>13886</v>
      </c>
      <c r="B94" s="771" t="s">
        <v>1544</v>
      </c>
      <c r="C94" s="1172">
        <v>2</v>
      </c>
      <c r="D94" s="34" t="e">
        <f t="shared" si="6"/>
        <v>#VALUE!</v>
      </c>
      <c r="E94" s="34" t="str">
        <f>IFERROR(VLOOKUP(N94,Cennik!$A$4:$B319, 2, FALSE()) * O94 + VLOOKUP(P94,Cennik!$A$4:$B319, 2, FALSE()) * Q94 + VLOOKUP(R94,Cennik!$A$4:$B319, 2, FALSE()) * S94 + VLOOKUP(T94,Cennik!$A$4:$B319, 2, FALSE()) * U94 + VLOOKUP(V94,Cennik!$A$4:$B319, 2, FALSE()) * W94 + VLOOKUP(X94,Cennik!$A$4:$B319, 2, FALSE()) * Y94 + VLOOKUP(Z94,Cennik!$A$4:$B319, 2, FALSE()) * AA94 + VLOOKUP(AB94,Cennik!$A$4:$B319, 2, FALSE()) * AC94 + VLOOKUP(AD94,Cennik!$A$4:$B319, 2, FALSE()) * AE94 + VLOOKUP(AF94,Cennik!$A$4:$B319, 2, FALSE()) * AG94 + VLOOKUP(AH94,Cennik!$A$4:$B319, 2, FALSE()) * AI94 + VLOOKUP(AJ94,Cennik!$A$4:$B319, 2, FALSE()) * AK94 + VLOOKUP("Stamina",Cennik!$A$4:$B319,2,FALSE()) * K94,"Brak wartości")</f>
        <v>Brak wartości</v>
      </c>
      <c r="F94" s="5" t="s">
        <v>1545</v>
      </c>
      <c r="G94" s="5" t="s">
        <v>4515</v>
      </c>
      <c r="H94" s="5" t="s">
        <v>13544</v>
      </c>
      <c r="I94" s="5">
        <v>1</v>
      </c>
      <c r="J94" s="5">
        <v>30</v>
      </c>
      <c r="K94" s="5">
        <v>20</v>
      </c>
      <c r="L94" s="18">
        <v>30</v>
      </c>
      <c r="M94" s="5" t="s">
        <v>12787</v>
      </c>
      <c r="N94" s="161" t="s">
        <v>562</v>
      </c>
      <c r="O94" s="161">
        <v>8</v>
      </c>
      <c r="P94" s="162" t="s">
        <v>5891</v>
      </c>
      <c r="Q94" s="162">
        <v>12</v>
      </c>
      <c r="R94" s="163" t="s">
        <v>5886</v>
      </c>
      <c r="S94" s="163">
        <v>2</v>
      </c>
      <c r="T94" s="164" t="s">
        <v>40</v>
      </c>
      <c r="U94" s="164"/>
      <c r="V94" s="164" t="s">
        <v>40</v>
      </c>
      <c r="W94" s="165"/>
      <c r="X94" s="166" t="s">
        <v>40</v>
      </c>
      <c r="Y94" s="166"/>
      <c r="Z94" s="167" t="s">
        <v>40</v>
      </c>
      <c r="AA94" s="167"/>
      <c r="AB94" s="168" t="s">
        <v>40</v>
      </c>
      <c r="AC94" s="168"/>
      <c r="AD94" s="169" t="s">
        <v>40</v>
      </c>
      <c r="AE94" s="169"/>
      <c r="AF94" s="5" t="s">
        <v>40</v>
      </c>
      <c r="AG94" s="5"/>
      <c r="AH94" s="161" t="s">
        <v>40</v>
      </c>
      <c r="AI94" s="161"/>
      <c r="AJ94" s="162" t="s">
        <v>40</v>
      </c>
      <c r="AK94" s="162"/>
      <c r="AL94" s="807"/>
      <c r="AM94" s="807"/>
      <c r="AN94" s="807"/>
      <c r="AO94" s="807"/>
      <c r="AP94" s="807"/>
      <c r="AQ94" s="807"/>
      <c r="AR94" s="807"/>
      <c r="AS94" s="807"/>
      <c r="AT94" s="807"/>
      <c r="AU94" s="807"/>
      <c r="AV94" s="807"/>
      <c r="AW94" s="807"/>
      <c r="AX94" s="807"/>
      <c r="AY94" s="807"/>
      <c r="AZ94" s="807"/>
      <c r="BA94" s="807"/>
      <c r="BB94" s="807"/>
    </row>
    <row r="95" spans="1:54" ht="12.75">
      <c r="A95" s="831" t="s">
        <v>13886</v>
      </c>
      <c r="B95" s="771" t="s">
        <v>1547</v>
      </c>
      <c r="C95" s="1172">
        <v>2</v>
      </c>
      <c r="D95" s="34" t="e">
        <f t="shared" si="6"/>
        <v>#VALUE!</v>
      </c>
      <c r="E95" s="34" t="str">
        <f>IFERROR(VLOOKUP(N95,Cennik!$A$4:$B319, 2, FALSE()) * O95 + VLOOKUP(P95,Cennik!$A$4:$B319, 2, FALSE()) * Q95 + VLOOKUP(R95,Cennik!$A$4:$B319, 2, FALSE()) * S95 + VLOOKUP(T95,Cennik!$A$4:$B319, 2, FALSE()) * U95 + VLOOKUP(V95,Cennik!$A$4:$B319, 2, FALSE()) * W95 + VLOOKUP(X95,Cennik!$A$4:$B319, 2, FALSE()) * Y95 + VLOOKUP(Z95,Cennik!$A$4:$B319, 2, FALSE()) * AA95 + VLOOKUP(AB95,Cennik!$A$4:$B319, 2, FALSE()) * AC95 + VLOOKUP(AD95,Cennik!$A$4:$B319, 2, FALSE()) * AE95 + VLOOKUP(AF95,Cennik!$A$4:$B319, 2, FALSE()) * AG95 + VLOOKUP(AH95,Cennik!$A$4:$B319, 2, FALSE()) * AI95 + VLOOKUP(AJ95,Cennik!$A$4:$B319, 2, FALSE()) * AK95 + VLOOKUP("Stamina",Cennik!$A$4:$B319,2,FALSE()) * K95,"Brak wartości")</f>
        <v>Brak wartości</v>
      </c>
      <c r="F95" s="5" t="s">
        <v>1545</v>
      </c>
      <c r="G95" s="5" t="s">
        <v>4515</v>
      </c>
      <c r="H95" s="5" t="s">
        <v>13544</v>
      </c>
      <c r="I95" s="5">
        <v>1</v>
      </c>
      <c r="J95" s="5">
        <v>30</v>
      </c>
      <c r="K95" s="5">
        <v>20</v>
      </c>
      <c r="L95" s="18">
        <v>30</v>
      </c>
      <c r="M95" s="5" t="s">
        <v>12787</v>
      </c>
      <c r="N95" s="161" t="s">
        <v>562</v>
      </c>
      <c r="O95" s="161">
        <v>8</v>
      </c>
      <c r="P95" s="162" t="s">
        <v>5891</v>
      </c>
      <c r="Q95" s="162">
        <v>12</v>
      </c>
      <c r="R95" s="163" t="s">
        <v>5886</v>
      </c>
      <c r="S95" s="163">
        <v>2</v>
      </c>
      <c r="T95" s="164" t="s">
        <v>40</v>
      </c>
      <c r="U95" s="164"/>
      <c r="V95" s="164" t="s">
        <v>40</v>
      </c>
      <c r="W95" s="165"/>
      <c r="X95" s="166" t="s">
        <v>40</v>
      </c>
      <c r="Y95" s="166"/>
      <c r="Z95" s="167" t="s">
        <v>40</v>
      </c>
      <c r="AA95" s="167"/>
      <c r="AB95" s="168" t="s">
        <v>40</v>
      </c>
      <c r="AC95" s="168"/>
      <c r="AD95" s="169" t="s">
        <v>40</v>
      </c>
      <c r="AE95" s="169"/>
      <c r="AF95" s="5" t="s">
        <v>40</v>
      </c>
      <c r="AG95" s="5"/>
      <c r="AH95" s="161" t="s">
        <v>40</v>
      </c>
      <c r="AI95" s="161"/>
      <c r="AJ95" s="162" t="s">
        <v>40</v>
      </c>
      <c r="AK95" s="162"/>
      <c r="AL95" s="807"/>
      <c r="AM95" s="807"/>
      <c r="AN95" s="807"/>
      <c r="AO95" s="807"/>
      <c r="AP95" s="807"/>
      <c r="AQ95" s="807"/>
      <c r="AR95" s="807"/>
      <c r="AS95" s="807"/>
      <c r="AT95" s="807"/>
      <c r="AU95" s="807"/>
      <c r="AV95" s="807"/>
      <c r="AW95" s="807"/>
      <c r="AX95" s="807"/>
      <c r="AY95" s="807"/>
      <c r="AZ95" s="807"/>
      <c r="BA95" s="807"/>
      <c r="BB95" s="807"/>
    </row>
    <row r="96" spans="1:54" ht="12.75">
      <c r="A96" s="831" t="s">
        <v>13886</v>
      </c>
      <c r="B96" s="771" t="s">
        <v>1549</v>
      </c>
      <c r="C96" s="1172">
        <v>2</v>
      </c>
      <c r="D96" s="34" t="e">
        <f t="shared" si="6"/>
        <v>#VALUE!</v>
      </c>
      <c r="E96" s="34" t="str">
        <f>IFERROR(VLOOKUP(N96,Cennik!$A$4:$B319, 2, FALSE()) * O96 + VLOOKUP(P96,Cennik!$A$4:$B319, 2, FALSE()) * Q96 + VLOOKUP(R96,Cennik!$A$4:$B319, 2, FALSE()) * S96 + VLOOKUP(T96,Cennik!$A$4:$B319, 2, FALSE()) * U96 + VLOOKUP(V96,Cennik!$A$4:$B319, 2, FALSE()) * W96 + VLOOKUP(X96,Cennik!$A$4:$B319, 2, FALSE()) * Y96 + VLOOKUP(Z96,Cennik!$A$4:$B319, 2, FALSE()) * AA96 + VLOOKUP(AB96,Cennik!$A$4:$B319, 2, FALSE()) * AC96 + VLOOKUP(AD96,Cennik!$A$4:$B319, 2, FALSE()) * AE96 + VLOOKUP(AF96,Cennik!$A$4:$B319, 2, FALSE()) * AG96 + VLOOKUP(AH96,Cennik!$A$4:$B319, 2, FALSE()) * AI96 + VLOOKUP(AJ96,Cennik!$A$4:$B319, 2, FALSE()) * AK96 + VLOOKUP("Stamina",Cennik!$A$4:$B319,2,FALSE()) * K96,"Brak wartości")</f>
        <v>Brak wartości</v>
      </c>
      <c r="F96" s="5" t="s">
        <v>1545</v>
      </c>
      <c r="G96" s="5" t="s">
        <v>4515</v>
      </c>
      <c r="H96" s="5" t="s">
        <v>13544</v>
      </c>
      <c r="I96" s="5">
        <v>1</v>
      </c>
      <c r="J96" s="5">
        <v>30</v>
      </c>
      <c r="K96" s="5">
        <v>20</v>
      </c>
      <c r="L96" s="18">
        <v>30</v>
      </c>
      <c r="M96" s="5" t="s">
        <v>12787</v>
      </c>
      <c r="N96" s="161" t="s">
        <v>562</v>
      </c>
      <c r="O96" s="161">
        <v>8</v>
      </c>
      <c r="P96" s="162" t="s">
        <v>5891</v>
      </c>
      <c r="Q96" s="162">
        <v>12</v>
      </c>
      <c r="R96" s="163" t="s">
        <v>5886</v>
      </c>
      <c r="S96" s="163">
        <v>2</v>
      </c>
      <c r="T96" s="164" t="s">
        <v>40</v>
      </c>
      <c r="U96" s="164"/>
      <c r="V96" s="164" t="s">
        <v>40</v>
      </c>
      <c r="W96" s="165"/>
      <c r="X96" s="166" t="s">
        <v>40</v>
      </c>
      <c r="Y96" s="166"/>
      <c r="Z96" s="167" t="s">
        <v>40</v>
      </c>
      <c r="AA96" s="167"/>
      <c r="AB96" s="168" t="s">
        <v>40</v>
      </c>
      <c r="AC96" s="168"/>
      <c r="AD96" s="169" t="s">
        <v>40</v>
      </c>
      <c r="AE96" s="169"/>
      <c r="AF96" s="5" t="s">
        <v>40</v>
      </c>
      <c r="AG96" s="5"/>
      <c r="AH96" s="161" t="s">
        <v>40</v>
      </c>
      <c r="AI96" s="161"/>
      <c r="AJ96" s="162" t="s">
        <v>40</v>
      </c>
      <c r="AK96" s="162"/>
      <c r="AL96" s="807"/>
      <c r="AM96" s="807"/>
      <c r="AN96" s="807"/>
      <c r="AO96" s="807"/>
      <c r="AP96" s="807"/>
      <c r="AQ96" s="807"/>
      <c r="AR96" s="807"/>
      <c r="AS96" s="807"/>
      <c r="AT96" s="807"/>
      <c r="AU96" s="807"/>
      <c r="AV96" s="807"/>
      <c r="AW96" s="807"/>
      <c r="AX96" s="807"/>
      <c r="AY96" s="807"/>
      <c r="AZ96" s="807"/>
      <c r="BA96" s="807"/>
      <c r="BB96" s="807"/>
    </row>
    <row r="97" spans="1:54" ht="12.75">
      <c r="A97" s="831" t="s">
        <v>13886</v>
      </c>
      <c r="B97" s="771" t="s">
        <v>1551</v>
      </c>
      <c r="C97" s="1172">
        <v>2</v>
      </c>
      <c r="D97" s="34" t="e">
        <f t="shared" ca="1" si="6"/>
        <v>#VALUE!</v>
      </c>
      <c r="E97" s="34" t="str">
        <f ca="1">IFERROR(VLOOKUP(N97,Cennik!$A$4:$B319, 2, FALSE()) * O97 + VLOOKUP(P97,Cennik!$A$4:$B319, 2, FALSE()) * Q97 + VLOOKUP(R97,Cennik!$A$4:$B319, 2, FALSE()) * S97 + VLOOKUP(T97,Cennik!$A$4:$B319, 2, FALSE()) * U97 + VLOOKUP(V97,Cennik!$A$4:$B319, 2, FALSE()) * W97 + VLOOKUP(X97,Cennik!$A$4:$B319, 2, FALSE()) * Y97 + VLOOKUP(Z97,Cennik!$A$4:$B319, 2, FALSE()) * AA97 + VLOOKUP(AB97,Cennik!$A$4:$B319, 2, FALSE()) * AC97 + VLOOKUP(AD97,Cennik!$A$4:$B319, 2, FALSE()) * AE97 + VLOOKUP(AF97,Cennik!$A$4:$B319, 2, FALSE()) * AG97 + VLOOKUP(AH97,Cennik!$A$4:$B319, 2, FALSE()) * AI97 + VLOOKUP(AJ97,Cennik!$A$4:$B319, 2, FALSE()) * AK97 + VLOOKUP("Stamina",Cennik!$A$4:$B319,2,FALSE()) * K97,"Brak wartości")</f>
        <v>Brak wartości</v>
      </c>
      <c r="F97" s="5" t="s">
        <v>1552</v>
      </c>
      <c r="G97" s="5" t="s">
        <v>4515</v>
      </c>
      <c r="H97" s="5" t="s">
        <v>13544</v>
      </c>
      <c r="I97" s="5">
        <v>1</v>
      </c>
      <c r="J97" s="5">
        <v>40</v>
      </c>
      <c r="K97" s="5">
        <v>25</v>
      </c>
      <c r="L97" s="18">
        <v>35</v>
      </c>
      <c r="M97" s="5" t="s">
        <v>12787</v>
      </c>
      <c r="N97" s="161" t="s">
        <v>562</v>
      </c>
      <c r="O97" s="161">
        <v>25</v>
      </c>
      <c r="P97" s="162" t="s">
        <v>8133</v>
      </c>
      <c r="Q97" s="162">
        <v>1</v>
      </c>
      <c r="R97" s="163" t="s">
        <v>4585</v>
      </c>
      <c r="S97" s="163">
        <v>4</v>
      </c>
      <c r="T97" s="164" t="s">
        <v>615</v>
      </c>
      <c r="U97" s="164">
        <v>5</v>
      </c>
      <c r="V97" s="164" t="s">
        <v>610</v>
      </c>
      <c r="W97" s="165">
        <v>5</v>
      </c>
      <c r="X97" s="166" t="s">
        <v>40</v>
      </c>
      <c r="Y97" s="166"/>
      <c r="Z97" s="167" t="s">
        <v>40</v>
      </c>
      <c r="AA97" s="167"/>
      <c r="AB97" s="168" t="s">
        <v>40</v>
      </c>
      <c r="AC97" s="168"/>
      <c r="AD97" s="169" t="s">
        <v>40</v>
      </c>
      <c r="AE97" s="169"/>
      <c r="AF97" s="5" t="s">
        <v>40</v>
      </c>
      <c r="AG97" s="5"/>
      <c r="AH97" s="161" t="s">
        <v>40</v>
      </c>
      <c r="AI97" s="161"/>
      <c r="AJ97" s="162" t="s">
        <v>40</v>
      </c>
      <c r="AK97" s="162"/>
      <c r="AL97" s="807"/>
      <c r="AM97" s="807"/>
      <c r="AN97" s="807"/>
      <c r="AO97" s="807"/>
      <c r="AP97" s="807"/>
      <c r="AQ97" s="807"/>
      <c r="AR97" s="807"/>
      <c r="AS97" s="807"/>
      <c r="AT97" s="807"/>
      <c r="AU97" s="807"/>
      <c r="AV97" s="807"/>
      <c r="AW97" s="807"/>
      <c r="AX97" s="807"/>
      <c r="AY97" s="807"/>
      <c r="AZ97" s="807"/>
      <c r="BA97" s="807"/>
      <c r="BB97" s="807"/>
    </row>
    <row r="98" spans="1:54" ht="12.75">
      <c r="A98" s="831" t="s">
        <v>13886</v>
      </c>
      <c r="B98" s="771" t="s">
        <v>1554</v>
      </c>
      <c r="C98" s="1172">
        <v>2</v>
      </c>
      <c r="D98" s="34" t="e">
        <f t="shared" ca="1" si="6"/>
        <v>#VALUE!</v>
      </c>
      <c r="E98" s="34" t="str">
        <f ca="1">IFERROR(VLOOKUP(N98,Cennik!$A$4:$B319, 2, FALSE()) * O98 + VLOOKUP(P98,Cennik!$A$4:$B319, 2, FALSE()) * Q98 + VLOOKUP(R98,Cennik!$A$4:$B319, 2, FALSE()) * S98 + VLOOKUP(T98,Cennik!$A$4:$B319, 2, FALSE()) * U98 + VLOOKUP(V98,Cennik!$A$4:$B319, 2, FALSE()) * W98 + VLOOKUP(X98,Cennik!$A$4:$B319, 2, FALSE()) * Y98 + VLOOKUP(Z98,Cennik!$A$4:$B319, 2, FALSE()) * AA98 + VLOOKUP(AB98,Cennik!$A$4:$B319, 2, FALSE()) * AC98 + VLOOKUP(AD98,Cennik!$A$4:$B319, 2, FALSE()) * AE98 + VLOOKUP(AF98,Cennik!$A$4:$B319, 2, FALSE()) * AG98 + VLOOKUP(AH98,Cennik!$A$4:$B319, 2, FALSE()) * AI98 + VLOOKUP(AJ98,Cennik!$A$4:$B319, 2, FALSE()) * AK98 + VLOOKUP("Stamina",Cennik!$A$4:$B319,2,FALSE()) * K98,"Brak wartości")</f>
        <v>Brak wartości</v>
      </c>
      <c r="F98" s="5" t="s">
        <v>1555</v>
      </c>
      <c r="G98" s="5" t="s">
        <v>4515</v>
      </c>
      <c r="H98" s="5" t="s">
        <v>13544</v>
      </c>
      <c r="I98" s="5">
        <v>1</v>
      </c>
      <c r="J98" s="5">
        <v>40</v>
      </c>
      <c r="K98" s="5">
        <v>25</v>
      </c>
      <c r="L98" s="18">
        <v>45</v>
      </c>
      <c r="M98" s="5" t="s">
        <v>12787</v>
      </c>
      <c r="N98" s="161" t="s">
        <v>562</v>
      </c>
      <c r="O98" s="161">
        <v>25</v>
      </c>
      <c r="P98" s="162" t="s">
        <v>8133</v>
      </c>
      <c r="Q98" s="162">
        <v>1</v>
      </c>
      <c r="R98" s="163" t="s">
        <v>4585</v>
      </c>
      <c r="S98" s="163">
        <v>4</v>
      </c>
      <c r="T98" s="164" t="s">
        <v>4679</v>
      </c>
      <c r="U98" s="164">
        <v>3</v>
      </c>
      <c r="V98" s="164" t="s">
        <v>40</v>
      </c>
      <c r="W98" s="165"/>
      <c r="X98" s="166" t="s">
        <v>40</v>
      </c>
      <c r="Y98" s="166"/>
      <c r="Z98" s="167" t="s">
        <v>40</v>
      </c>
      <c r="AA98" s="167"/>
      <c r="AB98" s="168" t="s">
        <v>40</v>
      </c>
      <c r="AC98" s="168"/>
      <c r="AD98" s="169" t="s">
        <v>40</v>
      </c>
      <c r="AE98" s="169"/>
      <c r="AF98" s="5" t="s">
        <v>40</v>
      </c>
      <c r="AG98" s="5"/>
      <c r="AH98" s="161" t="s">
        <v>40</v>
      </c>
      <c r="AI98" s="161"/>
      <c r="AJ98" s="162" t="s">
        <v>40</v>
      </c>
      <c r="AK98" s="162"/>
      <c r="AL98" s="807"/>
      <c r="AM98" s="807"/>
      <c r="AN98" s="807"/>
      <c r="AO98" s="807"/>
      <c r="AP98" s="807"/>
      <c r="AQ98" s="807"/>
      <c r="AR98" s="807"/>
      <c r="AS98" s="807"/>
      <c r="AT98" s="807"/>
      <c r="AU98" s="807"/>
      <c r="AV98" s="807"/>
      <c r="AW98" s="807"/>
      <c r="AX98" s="807"/>
      <c r="AY98" s="807"/>
      <c r="AZ98" s="807"/>
      <c r="BA98" s="807"/>
      <c r="BB98" s="807"/>
    </row>
    <row r="99" spans="1:54" ht="12.75">
      <c r="A99" s="831" t="s">
        <v>13886</v>
      </c>
      <c r="B99" s="771" t="s">
        <v>1557</v>
      </c>
      <c r="C99" s="1172">
        <v>2</v>
      </c>
      <c r="D99" s="34" t="e">
        <f t="shared" ca="1" si="6"/>
        <v>#VALUE!</v>
      </c>
      <c r="E99" s="34" t="str">
        <f ca="1">IFERROR(VLOOKUP(N99,Cennik!$A$4:$B319, 2, FALSE()) * O99 + VLOOKUP(P99,Cennik!$A$4:$B319, 2, FALSE()) * Q99 + VLOOKUP(R99,Cennik!$A$4:$B319, 2, FALSE()) * S99 + VLOOKUP(T99,Cennik!$A$4:$B319, 2, FALSE()) * U99 + VLOOKUP(V99,Cennik!$A$4:$B319, 2, FALSE()) * W99 + VLOOKUP(X99,Cennik!$A$4:$B319, 2, FALSE()) * Y99 + VLOOKUP(Z99,Cennik!$A$4:$B319, 2, FALSE()) * AA99 + VLOOKUP(AB99,Cennik!$A$4:$B319, 2, FALSE()) * AC99 + VLOOKUP(AD99,Cennik!$A$4:$B319, 2, FALSE()) * AE99 + VLOOKUP(AF99,Cennik!$A$4:$B319, 2, FALSE()) * AG99 + VLOOKUP(AH99,Cennik!$A$4:$B319, 2, FALSE()) * AI99 + VLOOKUP(AJ99,Cennik!$A$4:$B319, 2, FALSE()) * AK99 + VLOOKUP("Stamina",Cennik!$A$4:$B319,2,FALSE()) * K99,"Brak wartości")</f>
        <v>Brak wartości</v>
      </c>
      <c r="F99" s="5" t="s">
        <v>1558</v>
      </c>
      <c r="G99" s="5" t="s">
        <v>4515</v>
      </c>
      <c r="H99" s="5" t="s">
        <v>13544</v>
      </c>
      <c r="I99" s="5">
        <v>1</v>
      </c>
      <c r="J99" s="5">
        <v>40</v>
      </c>
      <c r="K99" s="5">
        <v>25</v>
      </c>
      <c r="L99" s="18">
        <v>40</v>
      </c>
      <c r="M99" s="5" t="s">
        <v>12787</v>
      </c>
      <c r="N99" s="161" t="s">
        <v>562</v>
      </c>
      <c r="O99" s="161">
        <v>25</v>
      </c>
      <c r="P99" s="162" t="s">
        <v>8133</v>
      </c>
      <c r="Q99" s="162">
        <v>2</v>
      </c>
      <c r="R99" s="163" t="s">
        <v>4585</v>
      </c>
      <c r="S99" s="163">
        <v>3</v>
      </c>
      <c r="T99" s="164" t="s">
        <v>4374</v>
      </c>
      <c r="U99" s="164">
        <v>1</v>
      </c>
      <c r="V99" s="164" t="s">
        <v>4515</v>
      </c>
      <c r="W99" s="165">
        <v>1</v>
      </c>
      <c r="X99" s="166" t="s">
        <v>40</v>
      </c>
      <c r="Y99" s="166"/>
      <c r="Z99" s="167" t="s">
        <v>40</v>
      </c>
      <c r="AA99" s="167"/>
      <c r="AB99" s="168" t="s">
        <v>40</v>
      </c>
      <c r="AC99" s="168"/>
      <c r="AD99" s="169" t="s">
        <v>40</v>
      </c>
      <c r="AE99" s="169"/>
      <c r="AF99" s="5" t="s">
        <v>40</v>
      </c>
      <c r="AG99" s="5"/>
      <c r="AH99" s="161" t="s">
        <v>40</v>
      </c>
      <c r="AI99" s="161"/>
      <c r="AJ99" s="162" t="s">
        <v>40</v>
      </c>
      <c r="AK99" s="162"/>
      <c r="AL99" s="807"/>
      <c r="AM99" s="807"/>
      <c r="AN99" s="807"/>
      <c r="AO99" s="807"/>
      <c r="AP99" s="807"/>
      <c r="AQ99" s="807"/>
      <c r="AR99" s="807"/>
      <c r="AS99" s="807"/>
      <c r="AT99" s="807"/>
      <c r="AU99" s="807"/>
      <c r="AV99" s="807"/>
      <c r="AW99" s="807"/>
      <c r="AX99" s="807"/>
      <c r="AY99" s="807"/>
      <c r="AZ99" s="807"/>
      <c r="BA99" s="807"/>
      <c r="BB99" s="807"/>
    </row>
    <row r="100" spans="1:54" ht="12.75">
      <c r="A100" s="831" t="s">
        <v>13886</v>
      </c>
      <c r="B100" s="771" t="s">
        <v>1560</v>
      </c>
      <c r="C100" s="1172">
        <v>2</v>
      </c>
      <c r="D100" s="34" t="e">
        <f t="shared" ca="1" si="6"/>
        <v>#VALUE!</v>
      </c>
      <c r="E100" s="34" t="str">
        <f ca="1">IFERROR(VLOOKUP(N100,Cennik!$A$4:$B319, 2, FALSE()) * O100 + VLOOKUP(P100,Cennik!$A$4:$B319, 2, FALSE()) * Q100 + VLOOKUP(R100,Cennik!$A$4:$B319, 2, FALSE()) * S100 + VLOOKUP(T100,Cennik!$A$4:$B319, 2, FALSE()) * U100 + VLOOKUP(V100,Cennik!$A$4:$B319, 2, FALSE()) * W100 + VLOOKUP(X100,Cennik!$A$4:$B319, 2, FALSE()) * Y100 + VLOOKUP(Z100,Cennik!$A$4:$B319, 2, FALSE()) * AA100 + VLOOKUP(AB100,Cennik!$A$4:$B319, 2, FALSE()) * AC100 + VLOOKUP(AD100,Cennik!$A$4:$B319, 2, FALSE()) * AE100 + VLOOKUP(AF100,Cennik!$A$4:$B319, 2, FALSE()) * AG100 + VLOOKUP(AH100,Cennik!$A$4:$B319, 2, FALSE()) * AI100 + VLOOKUP(AJ100,Cennik!$A$4:$B319, 2, FALSE()) * AK100 + VLOOKUP("Stamina",Cennik!$A$4:$B319,2,FALSE()) * K100,"Brak wartości")</f>
        <v>Brak wartości</v>
      </c>
      <c r="F100" s="5" t="s">
        <v>1561</v>
      </c>
      <c r="G100" s="5" t="s">
        <v>4515</v>
      </c>
      <c r="H100" s="5" t="s">
        <v>13544</v>
      </c>
      <c r="I100" s="5">
        <v>1</v>
      </c>
      <c r="J100" s="5">
        <v>40</v>
      </c>
      <c r="K100" s="5">
        <v>25</v>
      </c>
      <c r="L100" s="18">
        <v>40</v>
      </c>
      <c r="M100" s="5" t="s">
        <v>12787</v>
      </c>
      <c r="N100" s="161" t="s">
        <v>562</v>
      </c>
      <c r="O100" s="161">
        <v>25</v>
      </c>
      <c r="P100" s="162" t="s">
        <v>8133</v>
      </c>
      <c r="Q100" s="162">
        <v>1</v>
      </c>
      <c r="R100" s="163" t="s">
        <v>4585</v>
      </c>
      <c r="S100" s="163">
        <v>4</v>
      </c>
      <c r="T100" s="164" t="s">
        <v>11684</v>
      </c>
      <c r="U100" s="164">
        <v>5</v>
      </c>
      <c r="V100" s="164" t="s">
        <v>160</v>
      </c>
      <c r="W100" s="165">
        <v>5</v>
      </c>
      <c r="X100" s="166" t="s">
        <v>191</v>
      </c>
      <c r="Y100" s="166">
        <v>5</v>
      </c>
      <c r="Z100" s="167" t="s">
        <v>40</v>
      </c>
      <c r="AA100" s="167"/>
      <c r="AB100" s="168" t="s">
        <v>40</v>
      </c>
      <c r="AC100" s="168"/>
      <c r="AD100" s="169" t="s">
        <v>40</v>
      </c>
      <c r="AE100" s="169"/>
      <c r="AF100" s="5" t="s">
        <v>40</v>
      </c>
      <c r="AG100" s="5"/>
      <c r="AH100" s="161" t="s">
        <v>40</v>
      </c>
      <c r="AI100" s="161"/>
      <c r="AJ100" s="162" t="s">
        <v>40</v>
      </c>
      <c r="AK100" s="162"/>
      <c r="AL100" s="807"/>
      <c r="AM100" s="807"/>
      <c r="AN100" s="807"/>
      <c r="AO100" s="807"/>
      <c r="AP100" s="807"/>
      <c r="AQ100" s="807"/>
      <c r="AR100" s="807"/>
      <c r="AS100" s="807"/>
      <c r="AT100" s="807"/>
      <c r="AU100" s="807"/>
      <c r="AV100" s="807"/>
      <c r="AW100" s="807"/>
      <c r="AX100" s="807"/>
      <c r="AY100" s="807"/>
      <c r="AZ100" s="807"/>
      <c r="BA100" s="807"/>
      <c r="BB100" s="807"/>
    </row>
    <row r="101" spans="1:54" ht="12.75">
      <c r="A101" s="681"/>
      <c r="B101" s="681"/>
      <c r="C101" s="1170"/>
      <c r="D101" s="34"/>
      <c r="E101" s="34"/>
      <c r="F101" s="5"/>
      <c r="G101" s="5"/>
      <c r="H101" s="5"/>
      <c r="I101" s="5"/>
      <c r="J101" s="5"/>
      <c r="K101" s="5"/>
      <c r="L101" s="18"/>
      <c r="M101" s="5"/>
      <c r="N101" s="161"/>
      <c r="O101" s="161"/>
      <c r="P101" s="162"/>
      <c r="Q101" s="162"/>
      <c r="R101" s="163"/>
      <c r="S101" s="163"/>
      <c r="T101" s="164"/>
      <c r="U101" s="164"/>
      <c r="V101" s="164"/>
      <c r="W101" s="165"/>
      <c r="X101" s="166"/>
      <c r="Y101" s="166"/>
      <c r="Z101" s="167"/>
      <c r="AA101" s="167"/>
      <c r="AB101" s="168"/>
      <c r="AC101" s="168"/>
      <c r="AD101" s="169"/>
      <c r="AE101" s="169"/>
      <c r="AF101" s="5"/>
      <c r="AG101" s="5"/>
      <c r="AH101" s="161"/>
      <c r="AI101" s="161"/>
      <c r="AJ101" s="162"/>
      <c r="AK101" s="162"/>
      <c r="AL101" s="807"/>
      <c r="AM101" s="807"/>
      <c r="AN101" s="807"/>
      <c r="AO101" s="807"/>
      <c r="AP101" s="807"/>
      <c r="AQ101" s="807"/>
      <c r="AR101" s="807"/>
      <c r="AS101" s="807"/>
      <c r="AT101" s="807"/>
      <c r="AU101" s="807"/>
      <c r="AV101" s="807"/>
      <c r="AW101" s="807"/>
      <c r="AX101" s="807"/>
      <c r="AY101" s="807"/>
      <c r="AZ101" s="807"/>
      <c r="BA101" s="807"/>
      <c r="BB101" s="807"/>
    </row>
    <row r="102" spans="1:54" ht="12.75">
      <c r="A102" s="19"/>
      <c r="B102" s="19"/>
      <c r="C102" s="1171"/>
      <c r="D102" s="291"/>
      <c r="E102" s="291"/>
      <c r="F102" s="49"/>
      <c r="G102" s="49"/>
      <c r="H102" s="49"/>
      <c r="I102" s="49"/>
      <c r="J102" s="49"/>
      <c r="K102" s="49"/>
      <c r="L102" s="1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1084"/>
      <c r="AM102" s="1084"/>
      <c r="AN102" s="1084"/>
      <c r="AO102" s="1084"/>
      <c r="AP102" s="1084"/>
      <c r="AQ102" s="1084"/>
      <c r="AR102" s="1084"/>
      <c r="AS102" s="1084"/>
      <c r="AT102" s="1084"/>
      <c r="AU102" s="1084"/>
      <c r="AV102" s="1084"/>
      <c r="AW102" s="1084"/>
      <c r="AX102" s="1084"/>
      <c r="AY102" s="1084"/>
      <c r="AZ102" s="1084"/>
      <c r="BA102" s="1084"/>
      <c r="BB102" s="1084"/>
    </row>
    <row r="103" spans="1:54" ht="12.75">
      <c r="A103" s="681"/>
      <c r="B103" s="681"/>
      <c r="C103" s="1170"/>
      <c r="D103" s="34"/>
      <c r="E103" s="34"/>
      <c r="F103" s="5"/>
      <c r="G103" s="5"/>
      <c r="H103" s="5"/>
      <c r="I103" s="5"/>
      <c r="J103" s="5"/>
      <c r="K103" s="5"/>
      <c r="L103" s="18"/>
      <c r="M103" s="5"/>
      <c r="N103" s="161"/>
      <c r="O103" s="161"/>
      <c r="P103" s="162"/>
      <c r="Q103" s="162"/>
      <c r="R103" s="163"/>
      <c r="S103" s="163"/>
      <c r="T103" s="164"/>
      <c r="U103" s="164"/>
      <c r="V103" s="164"/>
      <c r="W103" s="165"/>
      <c r="X103" s="166"/>
      <c r="Y103" s="166"/>
      <c r="Z103" s="167"/>
      <c r="AA103" s="167"/>
      <c r="AB103" s="168"/>
      <c r="AC103" s="168"/>
      <c r="AD103" s="169"/>
      <c r="AE103" s="169"/>
      <c r="AF103" s="5"/>
      <c r="AG103" s="5"/>
      <c r="AH103" s="161"/>
      <c r="AI103" s="161"/>
      <c r="AJ103" s="162"/>
      <c r="AK103" s="162"/>
      <c r="AL103" s="807"/>
      <c r="AM103" s="807"/>
      <c r="AN103" s="807"/>
      <c r="AO103" s="807"/>
      <c r="AP103" s="807"/>
      <c r="AQ103" s="807"/>
      <c r="AR103" s="807"/>
      <c r="AS103" s="807"/>
      <c r="AT103" s="807"/>
      <c r="AU103" s="807"/>
      <c r="AV103" s="807"/>
      <c r="AW103" s="807"/>
      <c r="AX103" s="807"/>
      <c r="AY103" s="807"/>
      <c r="AZ103" s="807"/>
      <c r="BA103" s="807"/>
      <c r="BB103" s="807"/>
    </row>
    <row r="104" spans="1:54" ht="12.75">
      <c r="A104" s="831" t="s">
        <v>13886</v>
      </c>
      <c r="B104" s="771" t="s">
        <v>1633</v>
      </c>
      <c r="C104" s="1172">
        <v>2</v>
      </c>
      <c r="D104" s="34" t="e">
        <f t="shared" ref="D104:D108" ca="1" si="7">E104/I104</f>
        <v>#VALUE!</v>
      </c>
      <c r="E104" s="34" t="str">
        <f ca="1">IFERROR(VLOOKUP(N104,Cennik!$A$4:$B319, 2, FALSE()) * O104 + VLOOKUP(P104,Cennik!$A$4:$B319, 2, FALSE()) * Q104 + VLOOKUP(R104,Cennik!$A$4:$B319, 2, FALSE()) * S104 + VLOOKUP(T104,Cennik!$A$4:$B319, 2, FALSE()) * U104 + VLOOKUP(V104,Cennik!$A$4:$B319, 2, FALSE()) * W104 + VLOOKUP(X104,Cennik!$A$4:$B319, 2, FALSE()) * Y104 + VLOOKUP(Z104,Cennik!$A$4:$B319, 2, FALSE()) * AA104 + VLOOKUP(AB104,Cennik!$A$4:$B319, 2, FALSE()) * AC104 + VLOOKUP(AD104,Cennik!$A$4:$B319, 2, FALSE()) * AE104 + VLOOKUP(AF104,Cennik!$A$4:$B319, 2, FALSE()) * AG104 + VLOOKUP(AH104,Cennik!$A$4:$B319, 2, FALSE()) * AI104 + VLOOKUP(AJ104,Cennik!$A$4:$B319, 2, FALSE()) * AK104 + VLOOKUP("Stamina",Cennik!$A$4:$B319,2,FALSE()) * K104,"Brak wartości")</f>
        <v>Brak wartości</v>
      </c>
      <c r="F104" s="5" t="s">
        <v>1634</v>
      </c>
      <c r="G104" s="5" t="s">
        <v>4515</v>
      </c>
      <c r="H104" s="5" t="s">
        <v>13544</v>
      </c>
      <c r="I104" s="5">
        <v>1</v>
      </c>
      <c r="J104" s="5">
        <v>15</v>
      </c>
      <c r="K104" s="5">
        <v>20</v>
      </c>
      <c r="L104" s="18">
        <v>10</v>
      </c>
      <c r="M104" s="5" t="s">
        <v>12787</v>
      </c>
      <c r="N104" s="161" t="s">
        <v>533</v>
      </c>
      <c r="O104" s="161">
        <v>2</v>
      </c>
      <c r="P104" s="162" t="s">
        <v>8133</v>
      </c>
      <c r="Q104" s="162">
        <v>3</v>
      </c>
      <c r="R104" s="163" t="s">
        <v>4585</v>
      </c>
      <c r="S104" s="163">
        <v>3</v>
      </c>
      <c r="T104" s="164" t="s">
        <v>1196</v>
      </c>
      <c r="U104" s="164">
        <v>1</v>
      </c>
      <c r="V104" s="164" t="s">
        <v>40</v>
      </c>
      <c r="W104" s="165"/>
      <c r="X104" s="166" t="s">
        <v>40</v>
      </c>
      <c r="Y104" s="166"/>
      <c r="Z104" s="167" t="s">
        <v>40</v>
      </c>
      <c r="AA104" s="167"/>
      <c r="AB104" s="168" t="s">
        <v>40</v>
      </c>
      <c r="AC104" s="168"/>
      <c r="AD104" s="169" t="s">
        <v>40</v>
      </c>
      <c r="AE104" s="169"/>
      <c r="AF104" s="5" t="s">
        <v>40</v>
      </c>
      <c r="AG104" s="5"/>
      <c r="AH104" s="161" t="s">
        <v>40</v>
      </c>
      <c r="AI104" s="161"/>
      <c r="AJ104" s="162" t="s">
        <v>40</v>
      </c>
      <c r="AK104" s="162"/>
      <c r="AL104" s="807"/>
      <c r="AM104" s="807"/>
      <c r="AN104" s="807"/>
      <c r="AO104" s="807"/>
      <c r="AP104" s="807"/>
      <c r="AQ104" s="807"/>
      <c r="AR104" s="807"/>
      <c r="AS104" s="807"/>
      <c r="AT104" s="807"/>
      <c r="AU104" s="807"/>
      <c r="AV104" s="807"/>
      <c r="AW104" s="807"/>
      <c r="AX104" s="807"/>
      <c r="AY104" s="807"/>
      <c r="AZ104" s="807"/>
      <c r="BA104" s="807"/>
      <c r="BB104" s="807"/>
    </row>
    <row r="105" spans="1:54" ht="12.75">
      <c r="A105" s="908" t="s">
        <v>13886</v>
      </c>
      <c r="B105" s="1081" t="s">
        <v>1644</v>
      </c>
      <c r="C105" s="1172">
        <v>4</v>
      </c>
      <c r="D105" s="34" t="e">
        <f t="shared" ca="1" si="7"/>
        <v>#VALUE!</v>
      </c>
      <c r="E105" s="34" t="str">
        <f ca="1">IFERROR(VLOOKUP(N105,Cennik!$A$4:$B319, 2, FALSE()) * O105 + VLOOKUP(P105,Cennik!$A$4:$B319, 2, FALSE()) * Q105 + VLOOKUP(R105,Cennik!$A$4:$B319, 2, FALSE()) * S105 + VLOOKUP(T105,Cennik!$A$4:$B319, 2, FALSE()) * U105 + VLOOKUP(V105,Cennik!$A$4:$B319, 2, FALSE()) * W105 + VLOOKUP(X105,Cennik!$A$4:$B319, 2, FALSE()) * Y105 + VLOOKUP(Z105,Cennik!$A$4:$B319, 2, FALSE()) * AA105 + VLOOKUP(AB105,Cennik!$A$4:$B319, 2, FALSE()) * AC105 + VLOOKUP(AD105,Cennik!$A$4:$B319, 2, FALSE()) * AE105 + VLOOKUP(AF105,Cennik!$A$4:$B319, 2, FALSE()) * AG105 + VLOOKUP(AH105,Cennik!$A$4:$B319, 2, FALSE()) * AI105 + VLOOKUP(AJ105,Cennik!$A$4:$B319, 2, FALSE()) * AK105 + VLOOKUP("Stamina",Cennik!$A$4:$B319,2,FALSE()) * K105,"Brak wartości")</f>
        <v>Brak wartości</v>
      </c>
      <c r="F105" s="5" t="s">
        <v>1645</v>
      </c>
      <c r="G105" s="5" t="s">
        <v>4515</v>
      </c>
      <c r="H105" s="37" t="s">
        <v>13544</v>
      </c>
      <c r="I105" s="5">
        <v>1</v>
      </c>
      <c r="J105" s="5">
        <v>25</v>
      </c>
      <c r="K105" s="5">
        <v>35</v>
      </c>
      <c r="L105" s="5">
        <v>15</v>
      </c>
      <c r="M105" s="5" t="s">
        <v>12787</v>
      </c>
      <c r="N105" s="161" t="s">
        <v>538</v>
      </c>
      <c r="O105" s="161">
        <v>2</v>
      </c>
      <c r="P105" s="162" t="s">
        <v>8133</v>
      </c>
      <c r="Q105" s="162">
        <v>3</v>
      </c>
      <c r="R105" s="163" t="s">
        <v>4585</v>
      </c>
      <c r="S105" s="163">
        <v>3</v>
      </c>
      <c r="T105" s="164" t="s">
        <v>8123</v>
      </c>
      <c r="U105" s="164">
        <v>1</v>
      </c>
      <c r="V105" s="164" t="s">
        <v>40</v>
      </c>
      <c r="W105" s="180"/>
      <c r="X105" s="166" t="s">
        <v>40</v>
      </c>
      <c r="Y105" s="181"/>
      <c r="Z105" s="167" t="s">
        <v>40</v>
      </c>
      <c r="AA105" s="182"/>
      <c r="AB105" s="168" t="s">
        <v>40</v>
      </c>
      <c r="AC105" s="201"/>
      <c r="AD105" s="169" t="s">
        <v>40</v>
      </c>
      <c r="AE105" s="202"/>
      <c r="AF105" s="5" t="s">
        <v>40</v>
      </c>
      <c r="AG105" s="37"/>
      <c r="AH105" s="161" t="s">
        <v>40</v>
      </c>
      <c r="AI105" s="197"/>
      <c r="AJ105" s="162" t="s">
        <v>40</v>
      </c>
      <c r="AK105" s="198"/>
      <c r="AL105" s="795"/>
      <c r="AM105" s="795"/>
      <c r="AN105" s="795"/>
      <c r="AO105" s="795"/>
      <c r="AP105" s="795"/>
      <c r="AQ105" s="795"/>
      <c r="AR105" s="795"/>
      <c r="AS105" s="795"/>
      <c r="AT105" s="795"/>
      <c r="AU105" s="795"/>
      <c r="AV105" s="795"/>
      <c r="AW105" s="795"/>
      <c r="AX105" s="795"/>
      <c r="AY105" s="795"/>
      <c r="AZ105" s="795"/>
      <c r="BA105" s="795"/>
      <c r="BB105" s="795"/>
    </row>
    <row r="106" spans="1:54" ht="12.75">
      <c r="A106" s="831" t="s">
        <v>13886</v>
      </c>
      <c r="B106" s="778" t="s">
        <v>1647</v>
      </c>
      <c r="C106" s="1172">
        <v>5</v>
      </c>
      <c r="D106" s="34" t="e">
        <f t="shared" ca="1" si="7"/>
        <v>#VALUE!</v>
      </c>
      <c r="E106" s="34" t="str">
        <f ca="1">IFERROR(VLOOKUP(N106,Cennik!$A$4:$B319, 2, FALSE()) * O106 + VLOOKUP(P106,Cennik!$A$4:$B319, 2, FALSE()) * Q106 + VLOOKUP(R106,Cennik!$A$4:$B319, 2, FALSE()) * S106 + VLOOKUP(T106,Cennik!$A$4:$B319, 2, FALSE()) * U106 + VLOOKUP(V106,Cennik!$A$4:$B319, 2, FALSE()) * W106 + VLOOKUP(X106,Cennik!$A$4:$B319, 2, FALSE()) * Y106 + VLOOKUP(Z106,Cennik!$A$4:$B319, 2, FALSE()) * AA106 + VLOOKUP(AB106,Cennik!$A$4:$B319, 2, FALSE()) * AC106 + VLOOKUP(AD106,Cennik!$A$4:$B319, 2, FALSE()) * AE106 + VLOOKUP(AF106,Cennik!$A$4:$B319, 2, FALSE()) * AG106 + VLOOKUP(AH106,Cennik!$A$4:$B319, 2, FALSE()) * AI106 + VLOOKUP(AJ106,Cennik!$A$4:$B319, 2, FALSE()) * AK106 + VLOOKUP("Stamina",Cennik!$A$4:$B319,2,FALSE()) * K106,"Brak wartości")</f>
        <v>Brak wartości</v>
      </c>
      <c r="F106" s="5" t="s">
        <v>1648</v>
      </c>
      <c r="G106" s="5" t="s">
        <v>4515</v>
      </c>
      <c r="H106" s="5" t="s">
        <v>13544</v>
      </c>
      <c r="I106" s="5">
        <v>1</v>
      </c>
      <c r="J106" s="5">
        <v>25</v>
      </c>
      <c r="K106" s="5">
        <v>35</v>
      </c>
      <c r="L106" s="18">
        <v>25</v>
      </c>
      <c r="M106" s="5" t="s">
        <v>12787</v>
      </c>
      <c r="N106" s="161" t="s">
        <v>538</v>
      </c>
      <c r="O106" s="161">
        <v>2</v>
      </c>
      <c r="P106" s="162" t="s">
        <v>8133</v>
      </c>
      <c r="Q106" s="162">
        <v>3</v>
      </c>
      <c r="R106" s="163" t="s">
        <v>4585</v>
      </c>
      <c r="S106" s="163">
        <v>3</v>
      </c>
      <c r="T106" s="164" t="s">
        <v>1241</v>
      </c>
      <c r="U106" s="164">
        <v>1</v>
      </c>
      <c r="V106" s="164" t="s">
        <v>40</v>
      </c>
      <c r="W106" s="165"/>
      <c r="X106" s="166" t="s">
        <v>40</v>
      </c>
      <c r="Y106" s="166"/>
      <c r="Z106" s="167" t="s">
        <v>40</v>
      </c>
      <c r="AA106" s="167"/>
      <c r="AB106" s="168" t="s">
        <v>40</v>
      </c>
      <c r="AC106" s="168"/>
      <c r="AD106" s="169" t="s">
        <v>40</v>
      </c>
      <c r="AE106" s="169"/>
      <c r="AF106" s="5" t="s">
        <v>40</v>
      </c>
      <c r="AG106" s="5"/>
      <c r="AH106" s="161" t="s">
        <v>40</v>
      </c>
      <c r="AI106" s="161"/>
      <c r="AJ106" s="162" t="s">
        <v>40</v>
      </c>
      <c r="AK106" s="162"/>
      <c r="AL106" s="807"/>
      <c r="AM106" s="807"/>
      <c r="AN106" s="807"/>
      <c r="AO106" s="807"/>
      <c r="AP106" s="807"/>
      <c r="AQ106" s="807"/>
      <c r="AR106" s="807"/>
      <c r="AS106" s="807"/>
      <c r="AT106" s="807"/>
      <c r="AU106" s="807"/>
      <c r="AV106" s="807"/>
      <c r="AW106" s="807"/>
      <c r="AX106" s="807"/>
      <c r="AY106" s="807"/>
      <c r="AZ106" s="807"/>
      <c r="BA106" s="807"/>
      <c r="BB106" s="807"/>
    </row>
    <row r="107" spans="1:54" ht="12.75">
      <c r="A107" s="831" t="s">
        <v>13886</v>
      </c>
      <c r="B107" s="778" t="s">
        <v>1650</v>
      </c>
      <c r="C107" s="1172">
        <v>5</v>
      </c>
      <c r="D107" s="34" t="e">
        <f t="shared" ca="1" si="7"/>
        <v>#VALUE!</v>
      </c>
      <c r="E107" s="34" t="str">
        <f ca="1">IFERROR(VLOOKUP(N107,Cennik!$A$4:$B319, 2, FALSE()) * O107 + VLOOKUP(P107,Cennik!$A$4:$B319, 2, FALSE()) * Q107 + VLOOKUP(R107,Cennik!$A$4:$B319, 2, FALSE()) * S107 + VLOOKUP(T107,Cennik!$A$4:$B319, 2, FALSE()) * U107 + VLOOKUP(V107,Cennik!$A$4:$B319, 2, FALSE()) * W107 + VLOOKUP(X107,Cennik!$A$4:$B319, 2, FALSE()) * Y107 + VLOOKUP(Z107,Cennik!$A$4:$B319, 2, FALSE()) * AA107 + VLOOKUP(AB107,Cennik!$A$4:$B319, 2, FALSE()) * AC107 + VLOOKUP(AD107,Cennik!$A$4:$B319, 2, FALSE()) * AE107 + VLOOKUP(AF107,Cennik!$A$4:$B319, 2, FALSE()) * AG107 + VLOOKUP(AH107,Cennik!$A$4:$B319, 2, FALSE()) * AI107 + VLOOKUP(AJ107,Cennik!$A$4:$B319, 2, FALSE()) * AK107 + VLOOKUP("Stamina",Cennik!$A$4:$B319,2,FALSE()) * K107,"Brak wartości")</f>
        <v>Brak wartości</v>
      </c>
      <c r="F107" s="5" t="s">
        <v>1651</v>
      </c>
      <c r="G107" s="5" t="s">
        <v>4515</v>
      </c>
      <c r="H107" s="5" t="s">
        <v>13544</v>
      </c>
      <c r="I107" s="5">
        <v>1</v>
      </c>
      <c r="J107" s="5">
        <v>25</v>
      </c>
      <c r="K107" s="5">
        <v>35</v>
      </c>
      <c r="L107" s="18">
        <v>25</v>
      </c>
      <c r="M107" s="5" t="s">
        <v>12787</v>
      </c>
      <c r="N107" s="161" t="s">
        <v>538</v>
      </c>
      <c r="O107" s="161">
        <v>2</v>
      </c>
      <c r="P107" s="162" t="s">
        <v>8133</v>
      </c>
      <c r="Q107" s="162">
        <v>3</v>
      </c>
      <c r="R107" s="163" t="s">
        <v>4585</v>
      </c>
      <c r="S107" s="163">
        <v>3</v>
      </c>
      <c r="T107" s="164" t="s">
        <v>1236</v>
      </c>
      <c r="U107" s="164">
        <v>1</v>
      </c>
      <c r="V107" s="164" t="s">
        <v>40</v>
      </c>
      <c r="W107" s="165"/>
      <c r="X107" s="166" t="s">
        <v>40</v>
      </c>
      <c r="Y107" s="166"/>
      <c r="Z107" s="167" t="s">
        <v>40</v>
      </c>
      <c r="AA107" s="167"/>
      <c r="AB107" s="168" t="s">
        <v>40</v>
      </c>
      <c r="AC107" s="168"/>
      <c r="AD107" s="169" t="s">
        <v>40</v>
      </c>
      <c r="AE107" s="169"/>
      <c r="AF107" s="5" t="s">
        <v>40</v>
      </c>
      <c r="AG107" s="5"/>
      <c r="AH107" s="161" t="s">
        <v>40</v>
      </c>
      <c r="AI107" s="161"/>
      <c r="AJ107" s="162" t="s">
        <v>40</v>
      </c>
      <c r="AK107" s="162"/>
      <c r="AL107" s="807"/>
      <c r="AM107" s="807"/>
      <c r="AN107" s="807"/>
      <c r="AO107" s="807"/>
      <c r="AP107" s="807"/>
      <c r="AQ107" s="807"/>
      <c r="AR107" s="807"/>
      <c r="AS107" s="807"/>
      <c r="AT107" s="807"/>
      <c r="AU107" s="807"/>
      <c r="AV107" s="807"/>
      <c r="AW107" s="807"/>
      <c r="AX107" s="807"/>
      <c r="AY107" s="807"/>
      <c r="AZ107" s="807"/>
      <c r="BA107" s="807"/>
      <c r="BB107" s="807"/>
    </row>
    <row r="108" spans="1:54" ht="12.75">
      <c r="A108" s="831" t="s">
        <v>13886</v>
      </c>
      <c r="B108" s="778" t="s">
        <v>1653</v>
      </c>
      <c r="C108" s="1172">
        <v>5</v>
      </c>
      <c r="D108" s="34" t="e">
        <f t="shared" ca="1" si="7"/>
        <v>#VALUE!</v>
      </c>
      <c r="E108" s="34" t="str">
        <f ca="1">IFERROR(VLOOKUP(N108,Cennik!$A$4:$B319, 2, FALSE()) * O108 + VLOOKUP(P108,Cennik!$A$4:$B319, 2, FALSE()) * Q108 + VLOOKUP(R108,Cennik!$A$4:$B319, 2, FALSE()) * S108 + VLOOKUP(T108,Cennik!$A$4:$B319, 2, FALSE()) * U108 + VLOOKUP(V108,Cennik!$A$4:$B319, 2, FALSE()) * W108 + VLOOKUP(X108,Cennik!$A$4:$B319, 2, FALSE()) * Y108 + VLOOKUP(Z108,Cennik!$A$4:$B319, 2, FALSE()) * AA108 + VLOOKUP(AB108,Cennik!$A$4:$B319, 2, FALSE()) * AC108 + VLOOKUP(AD108,Cennik!$A$4:$B319, 2, FALSE()) * AE108 + VLOOKUP(AF108,Cennik!$A$4:$B319, 2, FALSE()) * AG108 + VLOOKUP(AH108,Cennik!$A$4:$B319, 2, FALSE()) * AI108 + VLOOKUP(AJ108,Cennik!$A$4:$B319, 2, FALSE()) * AK108 + VLOOKUP("Stamina",Cennik!$A$4:$B319,2,FALSE()) * K108,"Brak wartości")</f>
        <v>Brak wartości</v>
      </c>
      <c r="F108" s="5" t="s">
        <v>1654</v>
      </c>
      <c r="G108" s="5" t="s">
        <v>4515</v>
      </c>
      <c r="H108" s="5" t="s">
        <v>13544</v>
      </c>
      <c r="I108" s="5">
        <v>1</v>
      </c>
      <c r="J108" s="5">
        <v>25</v>
      </c>
      <c r="K108" s="5">
        <v>35</v>
      </c>
      <c r="L108" s="18">
        <v>35</v>
      </c>
      <c r="M108" s="5" t="s">
        <v>12787</v>
      </c>
      <c r="N108" s="161" t="s">
        <v>538</v>
      </c>
      <c r="O108" s="161">
        <v>3</v>
      </c>
      <c r="P108" s="162" t="s">
        <v>8133</v>
      </c>
      <c r="Q108" s="162">
        <v>3</v>
      </c>
      <c r="R108" s="163" t="s">
        <v>4585</v>
      </c>
      <c r="S108" s="163">
        <v>3</v>
      </c>
      <c r="T108" s="164" t="s">
        <v>1231</v>
      </c>
      <c r="U108" s="164">
        <v>1</v>
      </c>
      <c r="V108" s="164" t="s">
        <v>40</v>
      </c>
      <c r="W108" s="165"/>
      <c r="X108" s="166" t="s">
        <v>40</v>
      </c>
      <c r="Y108" s="166"/>
      <c r="Z108" s="167" t="s">
        <v>40</v>
      </c>
      <c r="AA108" s="167"/>
      <c r="AB108" s="168" t="s">
        <v>40</v>
      </c>
      <c r="AC108" s="168"/>
      <c r="AD108" s="169" t="s">
        <v>40</v>
      </c>
      <c r="AE108" s="169"/>
      <c r="AF108" s="5" t="s">
        <v>40</v>
      </c>
      <c r="AG108" s="5"/>
      <c r="AH108" s="161" t="s">
        <v>40</v>
      </c>
      <c r="AI108" s="161"/>
      <c r="AJ108" s="162" t="s">
        <v>40</v>
      </c>
      <c r="AK108" s="162"/>
      <c r="AL108" s="807"/>
      <c r="AM108" s="807"/>
      <c r="AN108" s="807"/>
      <c r="AO108" s="807"/>
      <c r="AP108" s="807"/>
      <c r="AQ108" s="807"/>
      <c r="AR108" s="807"/>
      <c r="AS108" s="807"/>
      <c r="AT108" s="807"/>
      <c r="AU108" s="807"/>
      <c r="AV108" s="807"/>
      <c r="AW108" s="807"/>
      <c r="AX108" s="807"/>
      <c r="AY108" s="807"/>
      <c r="AZ108" s="807"/>
      <c r="BA108" s="807"/>
      <c r="BB108" s="807"/>
    </row>
    <row r="109" spans="1:54" ht="12.75">
      <c r="A109" s="681"/>
      <c r="B109" s="681"/>
      <c r="C109" s="1170"/>
      <c r="D109" s="34"/>
      <c r="E109" s="34"/>
      <c r="F109" s="5"/>
      <c r="G109" s="5"/>
      <c r="H109" s="5"/>
      <c r="I109" s="5"/>
      <c r="J109" s="5"/>
      <c r="K109" s="5"/>
      <c r="L109" s="18"/>
      <c r="M109" s="5"/>
      <c r="N109" s="161"/>
      <c r="O109" s="161"/>
      <c r="P109" s="162"/>
      <c r="Q109" s="162"/>
      <c r="R109" s="163"/>
      <c r="S109" s="163"/>
      <c r="T109" s="164"/>
      <c r="U109" s="164"/>
      <c r="V109" s="164"/>
      <c r="W109" s="165"/>
      <c r="X109" s="166"/>
      <c r="Y109" s="166"/>
      <c r="Z109" s="167"/>
      <c r="AA109" s="167"/>
      <c r="AB109" s="168"/>
      <c r="AC109" s="168"/>
      <c r="AD109" s="169"/>
      <c r="AE109" s="169"/>
      <c r="AF109" s="5"/>
      <c r="AG109" s="5"/>
      <c r="AH109" s="161"/>
      <c r="AI109" s="161"/>
      <c r="AJ109" s="162"/>
      <c r="AK109" s="162"/>
      <c r="AL109" s="807"/>
      <c r="AM109" s="807"/>
      <c r="AN109" s="807"/>
      <c r="AO109" s="807"/>
      <c r="AP109" s="807"/>
      <c r="AQ109" s="807"/>
      <c r="AR109" s="807"/>
      <c r="AS109" s="807"/>
      <c r="AT109" s="807"/>
      <c r="AU109" s="807"/>
      <c r="AV109" s="807"/>
      <c r="AW109" s="807"/>
      <c r="AX109" s="807"/>
      <c r="AY109" s="807"/>
      <c r="AZ109" s="807"/>
      <c r="BA109" s="807"/>
      <c r="BB109" s="807"/>
    </row>
    <row r="110" spans="1:54" ht="12.75">
      <c r="A110" s="19"/>
      <c r="B110" s="19"/>
      <c r="C110" s="1171"/>
      <c r="D110" s="291"/>
      <c r="E110" s="291"/>
      <c r="F110" s="49"/>
      <c r="G110" s="49"/>
      <c r="H110" s="49"/>
      <c r="I110" s="49"/>
      <c r="J110" s="49"/>
      <c r="K110" s="49"/>
      <c r="L110" s="1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1084"/>
      <c r="AM110" s="1084"/>
      <c r="AN110" s="1084"/>
      <c r="AO110" s="1084"/>
      <c r="AP110" s="1084"/>
      <c r="AQ110" s="1084"/>
      <c r="AR110" s="1084"/>
      <c r="AS110" s="1084"/>
      <c r="AT110" s="1084"/>
      <c r="AU110" s="1084"/>
      <c r="AV110" s="1084"/>
      <c r="AW110" s="1084"/>
      <c r="AX110" s="1084"/>
      <c r="AY110" s="1084"/>
      <c r="AZ110" s="1084"/>
      <c r="BA110" s="1084"/>
      <c r="BB110" s="1084"/>
    </row>
    <row r="111" spans="1:54" ht="12.75">
      <c r="A111" s="681"/>
      <c r="B111" s="681"/>
      <c r="C111" s="1170"/>
      <c r="D111" s="34"/>
      <c r="E111" s="34"/>
      <c r="F111" s="5"/>
      <c r="G111" s="5"/>
      <c r="H111" s="5"/>
      <c r="I111" s="5"/>
      <c r="J111" s="5"/>
      <c r="K111" s="5"/>
      <c r="L111" s="18"/>
      <c r="M111" s="5"/>
      <c r="N111" s="161"/>
      <c r="O111" s="161"/>
      <c r="P111" s="162"/>
      <c r="Q111" s="162"/>
      <c r="R111" s="163"/>
      <c r="S111" s="163"/>
      <c r="T111" s="164"/>
      <c r="U111" s="164"/>
      <c r="V111" s="164"/>
      <c r="W111" s="165"/>
      <c r="X111" s="166"/>
      <c r="Y111" s="166"/>
      <c r="Z111" s="167"/>
      <c r="AA111" s="167"/>
      <c r="AB111" s="168"/>
      <c r="AC111" s="168"/>
      <c r="AD111" s="169"/>
      <c r="AE111" s="169"/>
      <c r="AF111" s="5"/>
      <c r="AG111" s="5"/>
      <c r="AH111" s="161"/>
      <c r="AI111" s="161"/>
      <c r="AJ111" s="162"/>
      <c r="AK111" s="162"/>
      <c r="AL111" s="807"/>
      <c r="AM111" s="807"/>
      <c r="AN111" s="807"/>
      <c r="AO111" s="807"/>
      <c r="AP111" s="807"/>
      <c r="AQ111" s="807"/>
      <c r="AR111" s="807"/>
      <c r="AS111" s="807"/>
      <c r="AT111" s="807"/>
      <c r="AU111" s="807"/>
      <c r="AV111" s="807"/>
      <c r="AW111" s="807"/>
      <c r="AX111" s="807"/>
      <c r="AY111" s="807"/>
      <c r="AZ111" s="807"/>
      <c r="BA111" s="807"/>
      <c r="BB111" s="807"/>
    </row>
    <row r="112" spans="1:54" ht="12.75">
      <c r="A112" s="831" t="s">
        <v>13886</v>
      </c>
      <c r="B112" s="922" t="s">
        <v>1874</v>
      </c>
      <c r="C112" s="1172">
        <v>2</v>
      </c>
      <c r="D112" s="34" t="e">
        <f t="shared" ref="D112:D117" ca="1" si="8">E112/I112</f>
        <v>#VALUE!</v>
      </c>
      <c r="E112" s="34" t="str">
        <f ca="1">IFERROR(VLOOKUP(N112,Cennik!$A$4:$B319, 2, FALSE()) * O112 + VLOOKUP(P112,Cennik!$A$4:$B319, 2, FALSE()) * Q112 + VLOOKUP(R112,Cennik!$A$4:$B319, 2, FALSE()) * S112 + VLOOKUP(T112,Cennik!$A$4:$B319, 2, FALSE()) * U112 + VLOOKUP(V112,Cennik!$A$4:$B319, 2, FALSE()) * W112 + VLOOKUP(X112,Cennik!$A$4:$B319, 2, FALSE()) * Y112 + VLOOKUP(Z112,Cennik!$A$4:$B319, 2, FALSE()) * AA112 + VLOOKUP(AB112,Cennik!$A$4:$B319, 2, FALSE()) * AC112 + VLOOKUP(AD112,Cennik!$A$4:$B319, 2, FALSE()) * AE112 + VLOOKUP(AF112,Cennik!$A$4:$B319, 2, FALSE()) * AG112 + VLOOKUP(AH112,Cennik!$A$4:$B319, 2, FALSE()) * AI112 + VLOOKUP(AJ112,Cennik!$A$4:$B319, 2, FALSE()) * AK112 + VLOOKUP("Stamina",Cennik!$A$4:$B319,2,FALSE()) * K112,"Brak wartości")</f>
        <v>Brak wartości</v>
      </c>
      <c r="F112" s="5" t="s">
        <v>1875</v>
      </c>
      <c r="G112" s="5" t="s">
        <v>4515</v>
      </c>
      <c r="H112" s="5" t="s">
        <v>13544</v>
      </c>
      <c r="I112" s="5">
        <v>1</v>
      </c>
      <c r="J112" s="5">
        <v>10</v>
      </c>
      <c r="K112" s="5">
        <v>20</v>
      </c>
      <c r="L112" s="18">
        <v>2</v>
      </c>
      <c r="M112" s="5" t="s">
        <v>12787</v>
      </c>
      <c r="N112" s="161" t="s">
        <v>1246</v>
      </c>
      <c r="O112" s="161">
        <v>1</v>
      </c>
      <c r="P112" s="162" t="s">
        <v>8133</v>
      </c>
      <c r="Q112" s="162">
        <v>1</v>
      </c>
      <c r="R112" s="163" t="s">
        <v>4585</v>
      </c>
      <c r="S112" s="163">
        <v>1</v>
      </c>
      <c r="T112" s="164" t="s">
        <v>40</v>
      </c>
      <c r="U112" s="164"/>
      <c r="V112" s="164" t="s">
        <v>40</v>
      </c>
      <c r="W112" s="165"/>
      <c r="X112" s="166" t="s">
        <v>40</v>
      </c>
      <c r="Y112" s="166"/>
      <c r="Z112" s="167" t="s">
        <v>40</v>
      </c>
      <c r="AA112" s="167"/>
      <c r="AB112" s="168" t="s">
        <v>40</v>
      </c>
      <c r="AC112" s="168"/>
      <c r="AD112" s="169" t="s">
        <v>40</v>
      </c>
      <c r="AE112" s="169"/>
      <c r="AF112" s="5" t="s">
        <v>40</v>
      </c>
      <c r="AG112" s="5"/>
      <c r="AH112" s="161" t="s">
        <v>40</v>
      </c>
      <c r="AI112" s="161"/>
      <c r="AJ112" s="162" t="s">
        <v>40</v>
      </c>
      <c r="AK112" s="162"/>
      <c r="AL112" s="807"/>
      <c r="AM112" s="807"/>
      <c r="AN112" s="807"/>
      <c r="AO112" s="807"/>
      <c r="AP112" s="807"/>
      <c r="AQ112" s="807"/>
      <c r="AR112" s="807"/>
      <c r="AS112" s="807"/>
      <c r="AT112" s="807"/>
      <c r="AU112" s="807"/>
      <c r="AV112" s="807"/>
      <c r="AW112" s="807"/>
      <c r="AX112" s="807"/>
      <c r="AY112" s="807"/>
      <c r="AZ112" s="807"/>
      <c r="BA112" s="807"/>
      <c r="BB112" s="807"/>
    </row>
    <row r="113" spans="1:54" ht="12.75">
      <c r="A113" s="831" t="s">
        <v>13886</v>
      </c>
      <c r="B113" s="922" t="s">
        <v>1877</v>
      </c>
      <c r="C113" s="1172">
        <v>2</v>
      </c>
      <c r="D113" s="34" t="e">
        <f t="shared" ca="1" si="8"/>
        <v>#VALUE!</v>
      </c>
      <c r="E113" s="34" t="str">
        <f ca="1">IFERROR(VLOOKUP(N113,Cennik!$A$4:$B319, 2, FALSE()) * O113 + VLOOKUP(P113,Cennik!$A$4:$B319, 2, FALSE()) * Q113 + VLOOKUP(R113,Cennik!$A$4:$B319, 2, FALSE()) * S113 + VLOOKUP(T113,Cennik!$A$4:$B319, 2, FALSE()) * U113 + VLOOKUP(V113,Cennik!$A$4:$B319, 2, FALSE()) * W113 + VLOOKUP(X113,Cennik!$A$4:$B319, 2, FALSE()) * Y113 + VLOOKUP(Z113,Cennik!$A$4:$B319, 2, FALSE()) * AA113 + VLOOKUP(AB113,Cennik!$A$4:$B319, 2, FALSE()) * AC113 + VLOOKUP(AD113,Cennik!$A$4:$B319, 2, FALSE()) * AE113 + VLOOKUP(AF113,Cennik!$A$4:$B319, 2, FALSE()) * AG113 + VLOOKUP(AH113,Cennik!$A$4:$B319, 2, FALSE()) * AI113 + VLOOKUP(AJ113,Cennik!$A$4:$B319, 2, FALSE()) * AK113 + VLOOKUP("Stamina",Cennik!$A$4:$B319,2,FALSE()) * K113,"Brak wartości")</f>
        <v>Brak wartości</v>
      </c>
      <c r="F113" s="5" t="s">
        <v>1875</v>
      </c>
      <c r="G113" s="5" t="s">
        <v>4515</v>
      </c>
      <c r="H113" s="5" t="s">
        <v>13544</v>
      </c>
      <c r="I113" s="5">
        <v>1</v>
      </c>
      <c r="J113" s="5">
        <v>10</v>
      </c>
      <c r="K113" s="5">
        <v>20</v>
      </c>
      <c r="L113" s="18">
        <v>2</v>
      </c>
      <c r="M113" s="5" t="s">
        <v>12787</v>
      </c>
      <c r="N113" s="161" t="s">
        <v>1246</v>
      </c>
      <c r="O113" s="161">
        <v>1</v>
      </c>
      <c r="P113" s="162" t="s">
        <v>8133</v>
      </c>
      <c r="Q113" s="162">
        <v>1</v>
      </c>
      <c r="R113" s="163" t="s">
        <v>4585</v>
      </c>
      <c r="S113" s="163">
        <v>1</v>
      </c>
      <c r="T113" s="164" t="s">
        <v>40</v>
      </c>
      <c r="U113" s="164"/>
      <c r="V113" s="164" t="s">
        <v>40</v>
      </c>
      <c r="W113" s="165"/>
      <c r="X113" s="166" t="s">
        <v>40</v>
      </c>
      <c r="Y113" s="166"/>
      <c r="Z113" s="167" t="s">
        <v>40</v>
      </c>
      <c r="AA113" s="167"/>
      <c r="AB113" s="168" t="s">
        <v>40</v>
      </c>
      <c r="AC113" s="168"/>
      <c r="AD113" s="169" t="s">
        <v>40</v>
      </c>
      <c r="AE113" s="169"/>
      <c r="AF113" s="5" t="s">
        <v>40</v>
      </c>
      <c r="AG113" s="5"/>
      <c r="AH113" s="161" t="s">
        <v>40</v>
      </c>
      <c r="AI113" s="161"/>
      <c r="AJ113" s="162" t="s">
        <v>40</v>
      </c>
      <c r="AK113" s="162"/>
      <c r="AL113" s="807"/>
      <c r="AM113" s="807"/>
      <c r="AN113" s="807"/>
      <c r="AO113" s="807"/>
      <c r="AP113" s="807"/>
      <c r="AQ113" s="807"/>
      <c r="AR113" s="807"/>
      <c r="AS113" s="807"/>
      <c r="AT113" s="807"/>
      <c r="AU113" s="807"/>
      <c r="AV113" s="807"/>
      <c r="AW113" s="807"/>
      <c r="AX113" s="807"/>
      <c r="AY113" s="807"/>
      <c r="AZ113" s="807"/>
      <c r="BA113" s="807"/>
      <c r="BB113" s="807"/>
    </row>
    <row r="114" spans="1:54" ht="12.75">
      <c r="A114" s="831" t="s">
        <v>13886</v>
      </c>
      <c r="B114" s="922" t="s">
        <v>1879</v>
      </c>
      <c r="C114" s="1172">
        <v>2</v>
      </c>
      <c r="D114" s="34" t="e">
        <f t="shared" ca="1" si="8"/>
        <v>#VALUE!</v>
      </c>
      <c r="E114" s="34" t="str">
        <f ca="1">IFERROR(VLOOKUP(N114,Cennik!$A$4:$B319, 2, FALSE()) * O114 + VLOOKUP(P114,Cennik!$A$4:$B319, 2, FALSE()) * Q114 + VLOOKUP(R114,Cennik!$A$4:$B319, 2, FALSE()) * S114 + VLOOKUP(T114,Cennik!$A$4:$B319, 2, FALSE()) * U114 + VLOOKUP(V114,Cennik!$A$4:$B319, 2, FALSE()) * W114 + VLOOKUP(X114,Cennik!$A$4:$B319, 2, FALSE()) * Y114 + VLOOKUP(Z114,Cennik!$A$4:$B319, 2, FALSE()) * AA114 + VLOOKUP(AB114,Cennik!$A$4:$B319, 2, FALSE()) * AC114 + VLOOKUP(AD114,Cennik!$A$4:$B319, 2, FALSE()) * AE114 + VLOOKUP(AF114,Cennik!$A$4:$B319, 2, FALSE()) * AG114 + VLOOKUP(AH114,Cennik!$A$4:$B319, 2, FALSE()) * AI114 + VLOOKUP(AJ114,Cennik!$A$4:$B319, 2, FALSE()) * AK114 + VLOOKUP("Stamina",Cennik!$A$4:$B319,2,FALSE()) * K114,"Brak wartości")</f>
        <v>Brak wartości</v>
      </c>
      <c r="F114" s="5" t="s">
        <v>1875</v>
      </c>
      <c r="G114" s="5" t="s">
        <v>4515</v>
      </c>
      <c r="H114" s="5" t="s">
        <v>13544</v>
      </c>
      <c r="I114" s="5">
        <v>1</v>
      </c>
      <c r="J114" s="5">
        <v>10</v>
      </c>
      <c r="K114" s="5">
        <v>10</v>
      </c>
      <c r="L114" s="18">
        <v>2</v>
      </c>
      <c r="M114" s="5" t="s">
        <v>12787</v>
      </c>
      <c r="N114" s="161" t="s">
        <v>1246</v>
      </c>
      <c r="O114" s="161">
        <v>1</v>
      </c>
      <c r="P114" s="162" t="s">
        <v>8133</v>
      </c>
      <c r="Q114" s="162">
        <v>1</v>
      </c>
      <c r="R114" s="163" t="s">
        <v>4585</v>
      </c>
      <c r="S114" s="163">
        <v>1</v>
      </c>
      <c r="T114" s="164" t="s">
        <v>40</v>
      </c>
      <c r="U114" s="164"/>
      <c r="V114" s="164" t="s">
        <v>40</v>
      </c>
      <c r="W114" s="165"/>
      <c r="X114" s="166" t="s">
        <v>40</v>
      </c>
      <c r="Y114" s="166"/>
      <c r="Z114" s="167" t="s">
        <v>40</v>
      </c>
      <c r="AA114" s="167"/>
      <c r="AB114" s="168" t="s">
        <v>40</v>
      </c>
      <c r="AC114" s="168"/>
      <c r="AD114" s="169" t="s">
        <v>40</v>
      </c>
      <c r="AE114" s="169"/>
      <c r="AF114" s="5" t="s">
        <v>40</v>
      </c>
      <c r="AG114" s="5"/>
      <c r="AH114" s="161" t="s">
        <v>40</v>
      </c>
      <c r="AI114" s="161"/>
      <c r="AJ114" s="162" t="s">
        <v>40</v>
      </c>
      <c r="AK114" s="162"/>
      <c r="AL114" s="807"/>
      <c r="AM114" s="807"/>
      <c r="AN114" s="807"/>
      <c r="AO114" s="807"/>
      <c r="AP114" s="807"/>
      <c r="AQ114" s="807"/>
      <c r="AR114" s="807"/>
      <c r="AS114" s="807"/>
      <c r="AT114" s="807"/>
      <c r="AU114" s="807"/>
      <c r="AV114" s="807"/>
      <c r="AW114" s="807"/>
      <c r="AX114" s="807"/>
      <c r="AY114" s="807"/>
      <c r="AZ114" s="807"/>
      <c r="BA114" s="807"/>
      <c r="BB114" s="807"/>
    </row>
    <row r="115" spans="1:54" ht="12.75">
      <c r="A115" s="831" t="s">
        <v>13886</v>
      </c>
      <c r="B115" s="922" t="s">
        <v>1881</v>
      </c>
      <c r="C115" s="1172">
        <v>2</v>
      </c>
      <c r="D115" s="34" t="e">
        <f t="shared" ca="1" si="8"/>
        <v>#VALUE!</v>
      </c>
      <c r="E115" s="34" t="str">
        <f ca="1">IFERROR(VLOOKUP(N115,Cennik!$A$4:$B319, 2, FALSE()) * O115 + VLOOKUP(P115,Cennik!$A$4:$B319, 2, FALSE()) * Q115 + VLOOKUP(R115,Cennik!$A$4:$B319, 2, FALSE()) * S115 + VLOOKUP(T115,Cennik!$A$4:$B319, 2, FALSE()) * U115 + VLOOKUP(V115,Cennik!$A$4:$B319, 2, FALSE()) * W115 + VLOOKUP(X115,Cennik!$A$4:$B319, 2, FALSE()) * Y115 + VLOOKUP(Z115,Cennik!$A$4:$B319, 2, FALSE()) * AA115 + VLOOKUP(AB115,Cennik!$A$4:$B319, 2, FALSE()) * AC115 + VLOOKUP(AD115,Cennik!$A$4:$B319, 2, FALSE()) * AE115 + VLOOKUP(AF115,Cennik!$A$4:$B319, 2, FALSE()) * AG115 + VLOOKUP(AH115,Cennik!$A$4:$B319, 2, FALSE()) * AI115 + VLOOKUP(AJ115,Cennik!$A$4:$B319, 2, FALSE()) * AK115 + VLOOKUP("Stamina",Cennik!$A$4:$B319,2,FALSE()) * K115,"Brak wartości")</f>
        <v>Brak wartości</v>
      </c>
      <c r="F115" s="5" t="s">
        <v>1875</v>
      </c>
      <c r="G115" s="5" t="s">
        <v>4515</v>
      </c>
      <c r="H115" s="5" t="s">
        <v>13544</v>
      </c>
      <c r="I115" s="5">
        <v>1</v>
      </c>
      <c r="J115" s="5">
        <v>10</v>
      </c>
      <c r="K115" s="5">
        <v>20</v>
      </c>
      <c r="L115" s="18">
        <v>2</v>
      </c>
      <c r="M115" s="5" t="s">
        <v>12787</v>
      </c>
      <c r="N115" s="161" t="s">
        <v>1246</v>
      </c>
      <c r="O115" s="161">
        <v>1</v>
      </c>
      <c r="P115" s="162" t="s">
        <v>8133</v>
      </c>
      <c r="Q115" s="162">
        <v>1</v>
      </c>
      <c r="R115" s="163" t="s">
        <v>4585</v>
      </c>
      <c r="S115" s="163">
        <v>1</v>
      </c>
      <c r="T115" s="164" t="s">
        <v>40</v>
      </c>
      <c r="U115" s="164"/>
      <c r="V115" s="164" t="s">
        <v>40</v>
      </c>
      <c r="W115" s="165"/>
      <c r="X115" s="166" t="s">
        <v>40</v>
      </c>
      <c r="Y115" s="166"/>
      <c r="Z115" s="167" t="s">
        <v>40</v>
      </c>
      <c r="AA115" s="167"/>
      <c r="AB115" s="168" t="s">
        <v>40</v>
      </c>
      <c r="AC115" s="168"/>
      <c r="AD115" s="169" t="s">
        <v>40</v>
      </c>
      <c r="AE115" s="169"/>
      <c r="AF115" s="5" t="s">
        <v>40</v>
      </c>
      <c r="AG115" s="5"/>
      <c r="AH115" s="161" t="s">
        <v>40</v>
      </c>
      <c r="AI115" s="161"/>
      <c r="AJ115" s="162" t="s">
        <v>40</v>
      </c>
      <c r="AK115" s="162"/>
      <c r="AL115" s="807"/>
      <c r="AM115" s="807"/>
      <c r="AN115" s="807"/>
      <c r="AO115" s="807"/>
      <c r="AP115" s="807"/>
      <c r="AQ115" s="807"/>
      <c r="AR115" s="807"/>
      <c r="AS115" s="807"/>
      <c r="AT115" s="807"/>
      <c r="AU115" s="807"/>
      <c r="AV115" s="807"/>
      <c r="AW115" s="807"/>
      <c r="AX115" s="807"/>
      <c r="AY115" s="807"/>
      <c r="AZ115" s="807"/>
      <c r="BA115" s="807"/>
      <c r="BB115" s="807"/>
    </row>
    <row r="116" spans="1:54" ht="12.75">
      <c r="A116" s="831" t="s">
        <v>13886</v>
      </c>
      <c r="B116" s="922" t="s">
        <v>1883</v>
      </c>
      <c r="C116" s="1172">
        <v>2</v>
      </c>
      <c r="D116" s="34" t="e">
        <f t="shared" ca="1" si="8"/>
        <v>#VALUE!</v>
      </c>
      <c r="E116" s="34" t="str">
        <f ca="1">IFERROR(VLOOKUP(N116,Cennik!$A$4:$B319, 2, FALSE()) * O116 + VLOOKUP(P116,Cennik!$A$4:$B319, 2, FALSE()) * Q116 + VLOOKUP(R116,Cennik!$A$4:$B319, 2, FALSE()) * S116 + VLOOKUP(T116,Cennik!$A$4:$B319, 2, FALSE()) * U116 + VLOOKUP(V116,Cennik!$A$4:$B319, 2, FALSE()) * W116 + VLOOKUP(X116,Cennik!$A$4:$B319, 2, FALSE()) * Y116 + VLOOKUP(Z116,Cennik!$A$4:$B319, 2, FALSE()) * AA116 + VLOOKUP(AB116,Cennik!$A$4:$B319, 2, FALSE()) * AC116 + VLOOKUP(AD116,Cennik!$A$4:$B319, 2, FALSE()) * AE116 + VLOOKUP(AF116,Cennik!$A$4:$B319, 2, FALSE()) * AG116 + VLOOKUP(AH116,Cennik!$A$4:$B319, 2, FALSE()) * AI116 + VLOOKUP(AJ116,Cennik!$A$4:$B319, 2, FALSE()) * AK116 + VLOOKUP("Stamina",Cennik!$A$4:$B319,2,FALSE()) * K116,"Brak wartości")</f>
        <v>Brak wartości</v>
      </c>
      <c r="F116" s="5" t="s">
        <v>1875</v>
      </c>
      <c r="G116" s="5" t="s">
        <v>4515</v>
      </c>
      <c r="H116" s="5" t="s">
        <v>13544</v>
      </c>
      <c r="I116" s="5">
        <v>1</v>
      </c>
      <c r="J116" s="5">
        <v>10</v>
      </c>
      <c r="K116" s="5">
        <v>20</v>
      </c>
      <c r="L116" s="18">
        <v>2</v>
      </c>
      <c r="M116" s="5" t="s">
        <v>12787</v>
      </c>
      <c r="N116" s="161" t="s">
        <v>1246</v>
      </c>
      <c r="O116" s="161">
        <v>1</v>
      </c>
      <c r="P116" s="162" t="s">
        <v>8133</v>
      </c>
      <c r="Q116" s="162">
        <v>1</v>
      </c>
      <c r="R116" s="163" t="s">
        <v>4585</v>
      </c>
      <c r="S116" s="163">
        <v>1</v>
      </c>
      <c r="T116" s="164" t="s">
        <v>40</v>
      </c>
      <c r="U116" s="164"/>
      <c r="V116" s="164" t="s">
        <v>40</v>
      </c>
      <c r="W116" s="165"/>
      <c r="X116" s="166" t="s">
        <v>40</v>
      </c>
      <c r="Y116" s="166"/>
      <c r="Z116" s="167" t="s">
        <v>40</v>
      </c>
      <c r="AA116" s="167"/>
      <c r="AB116" s="168" t="s">
        <v>40</v>
      </c>
      <c r="AC116" s="168"/>
      <c r="AD116" s="169" t="s">
        <v>40</v>
      </c>
      <c r="AE116" s="169"/>
      <c r="AF116" s="5" t="s">
        <v>40</v>
      </c>
      <c r="AG116" s="5"/>
      <c r="AH116" s="161" t="s">
        <v>40</v>
      </c>
      <c r="AI116" s="161"/>
      <c r="AJ116" s="162" t="s">
        <v>40</v>
      </c>
      <c r="AK116" s="162"/>
      <c r="AL116" s="807"/>
      <c r="AM116" s="807"/>
      <c r="AN116" s="807"/>
      <c r="AO116" s="807"/>
      <c r="AP116" s="807"/>
      <c r="AQ116" s="807"/>
      <c r="AR116" s="807"/>
      <c r="AS116" s="807"/>
      <c r="AT116" s="807"/>
      <c r="AU116" s="807"/>
      <c r="AV116" s="807"/>
      <c r="AW116" s="807"/>
      <c r="AX116" s="807"/>
      <c r="AY116" s="807"/>
      <c r="AZ116" s="807"/>
      <c r="BA116" s="807"/>
      <c r="BB116" s="807"/>
    </row>
    <row r="117" spans="1:54" ht="12.75">
      <c r="A117" s="831" t="s">
        <v>13886</v>
      </c>
      <c r="B117" s="922" t="s">
        <v>1885</v>
      </c>
      <c r="C117" s="1172">
        <v>2</v>
      </c>
      <c r="D117" s="34" t="e">
        <f t="shared" ca="1" si="8"/>
        <v>#VALUE!</v>
      </c>
      <c r="E117" s="34" t="str">
        <f ca="1">IFERROR(VLOOKUP(N117,Cennik!$A$4:$B319, 2, FALSE()) * O117 + VLOOKUP(P117,Cennik!$A$4:$B319, 2, FALSE()) * Q117 + VLOOKUP(R117,Cennik!$A$4:$B319, 2, FALSE()) * S117 + VLOOKUP(T117,Cennik!$A$4:$B319, 2, FALSE()) * U117 + VLOOKUP(V117,Cennik!$A$4:$B319, 2, FALSE()) * W117 + VLOOKUP(X117,Cennik!$A$4:$B319, 2, FALSE()) * Y117 + VLOOKUP(Z117,Cennik!$A$4:$B319, 2, FALSE()) * AA117 + VLOOKUP(AB117,Cennik!$A$4:$B319, 2, FALSE()) * AC117 + VLOOKUP(AD117,Cennik!$A$4:$B319, 2, FALSE()) * AE117 + VLOOKUP(AF117,Cennik!$A$4:$B319, 2, FALSE()) * AG117 + VLOOKUP(AH117,Cennik!$A$4:$B319, 2, FALSE()) * AI117 + VLOOKUP(AJ117,Cennik!$A$4:$B319, 2, FALSE()) * AK117 + VLOOKUP("Stamina",Cennik!$A$4:$B319,2,FALSE()) * K117,"Brak wartości")</f>
        <v>Brak wartości</v>
      </c>
      <c r="F117" s="5" t="s">
        <v>1875</v>
      </c>
      <c r="G117" s="5" t="s">
        <v>4515</v>
      </c>
      <c r="H117" s="5" t="s">
        <v>13544</v>
      </c>
      <c r="I117" s="5">
        <v>1</v>
      </c>
      <c r="J117" s="5">
        <v>10</v>
      </c>
      <c r="K117" s="5">
        <v>20</v>
      </c>
      <c r="L117" s="18">
        <v>2</v>
      </c>
      <c r="M117" s="5" t="s">
        <v>12787</v>
      </c>
      <c r="N117" s="161" t="s">
        <v>1246</v>
      </c>
      <c r="O117" s="161">
        <v>1</v>
      </c>
      <c r="P117" s="162" t="s">
        <v>8133</v>
      </c>
      <c r="Q117" s="162">
        <v>1</v>
      </c>
      <c r="R117" s="163" t="s">
        <v>4585</v>
      </c>
      <c r="S117" s="163">
        <v>1</v>
      </c>
      <c r="T117" s="164" t="s">
        <v>40</v>
      </c>
      <c r="U117" s="164"/>
      <c r="V117" s="164" t="s">
        <v>40</v>
      </c>
      <c r="W117" s="165"/>
      <c r="X117" s="166" t="s">
        <v>40</v>
      </c>
      <c r="Y117" s="166"/>
      <c r="Z117" s="167" t="s">
        <v>40</v>
      </c>
      <c r="AA117" s="167"/>
      <c r="AB117" s="168" t="s">
        <v>40</v>
      </c>
      <c r="AC117" s="168"/>
      <c r="AD117" s="169" t="s">
        <v>40</v>
      </c>
      <c r="AE117" s="169"/>
      <c r="AF117" s="5" t="s">
        <v>40</v>
      </c>
      <c r="AG117" s="5"/>
      <c r="AH117" s="161" t="s">
        <v>40</v>
      </c>
      <c r="AI117" s="161"/>
      <c r="AJ117" s="162" t="s">
        <v>40</v>
      </c>
      <c r="AK117" s="162"/>
      <c r="AL117" s="807"/>
      <c r="AM117" s="807"/>
      <c r="AN117" s="807"/>
      <c r="AO117" s="807"/>
      <c r="AP117" s="807"/>
      <c r="AQ117" s="807"/>
      <c r="AR117" s="807"/>
      <c r="AS117" s="807"/>
      <c r="AT117" s="807"/>
      <c r="AU117" s="807"/>
      <c r="AV117" s="807"/>
      <c r="AW117" s="807"/>
      <c r="AX117" s="807"/>
      <c r="AY117" s="807"/>
      <c r="AZ117" s="807"/>
      <c r="BA117" s="807"/>
      <c r="BB117" s="807"/>
    </row>
    <row r="118" spans="1:54" ht="12.75">
      <c r="A118" s="681"/>
      <c r="B118" s="681"/>
      <c r="C118" s="1170"/>
      <c r="D118" s="34"/>
      <c r="E118" s="34"/>
      <c r="F118" s="5"/>
      <c r="G118" s="5"/>
      <c r="H118" s="5"/>
      <c r="I118" s="5"/>
      <c r="J118" s="5"/>
      <c r="K118" s="5"/>
      <c r="L118" s="18"/>
      <c r="M118" s="5"/>
      <c r="N118" s="161"/>
      <c r="O118" s="161"/>
      <c r="P118" s="162"/>
      <c r="Q118" s="162"/>
      <c r="R118" s="163"/>
      <c r="S118" s="163"/>
      <c r="T118" s="164"/>
      <c r="U118" s="164"/>
      <c r="V118" s="164"/>
      <c r="W118" s="165"/>
      <c r="X118" s="166"/>
      <c r="Y118" s="166"/>
      <c r="Z118" s="167"/>
      <c r="AA118" s="167"/>
      <c r="AB118" s="168"/>
      <c r="AC118" s="168"/>
      <c r="AD118" s="169"/>
      <c r="AE118" s="169"/>
      <c r="AF118" s="5"/>
      <c r="AG118" s="5"/>
      <c r="AH118" s="161"/>
      <c r="AI118" s="161"/>
      <c r="AJ118" s="162"/>
      <c r="AK118" s="162"/>
      <c r="AL118" s="807"/>
      <c r="AM118" s="807"/>
      <c r="AN118" s="807"/>
      <c r="AO118" s="807"/>
      <c r="AP118" s="807"/>
      <c r="AQ118" s="807"/>
      <c r="AR118" s="807"/>
      <c r="AS118" s="807"/>
      <c r="AT118" s="807"/>
      <c r="AU118" s="807"/>
      <c r="AV118" s="807"/>
      <c r="AW118" s="807"/>
      <c r="AX118" s="807"/>
      <c r="AY118" s="807"/>
      <c r="AZ118" s="807"/>
      <c r="BA118" s="807"/>
      <c r="BB118" s="807"/>
    </row>
    <row r="119" spans="1:54" ht="12.75">
      <c r="A119" s="19"/>
      <c r="B119" s="19"/>
      <c r="C119" s="1171"/>
      <c r="D119" s="291"/>
      <c r="E119" s="291"/>
      <c r="F119" s="49"/>
      <c r="G119" s="49"/>
      <c r="H119" s="49"/>
      <c r="I119" s="49"/>
      <c r="J119" s="49"/>
      <c r="K119" s="49"/>
      <c r="L119" s="1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1084"/>
      <c r="AM119" s="1084"/>
      <c r="AN119" s="1084"/>
      <c r="AO119" s="1084"/>
      <c r="AP119" s="1084"/>
      <c r="AQ119" s="1084"/>
      <c r="AR119" s="1084"/>
      <c r="AS119" s="1084"/>
      <c r="AT119" s="1084"/>
      <c r="AU119" s="1084"/>
      <c r="AV119" s="1084"/>
      <c r="AW119" s="1084"/>
      <c r="AX119" s="1084"/>
      <c r="AY119" s="1084"/>
      <c r="AZ119" s="1084"/>
      <c r="BA119" s="1084"/>
      <c r="BB119" s="1084"/>
    </row>
    <row r="120" spans="1:54" ht="12.75">
      <c r="A120" s="681"/>
      <c r="B120" s="681"/>
      <c r="C120" s="1170"/>
      <c r="D120" s="34"/>
      <c r="E120" s="34"/>
      <c r="F120" s="5"/>
      <c r="G120" s="5"/>
      <c r="H120" s="5"/>
      <c r="I120" s="5"/>
      <c r="J120" s="5"/>
      <c r="K120" s="5"/>
      <c r="L120" s="18"/>
      <c r="M120" s="5"/>
      <c r="N120" s="161"/>
      <c r="O120" s="161"/>
      <c r="P120" s="162"/>
      <c r="Q120" s="162"/>
      <c r="R120" s="163"/>
      <c r="S120" s="163"/>
      <c r="T120" s="164"/>
      <c r="U120" s="164"/>
      <c r="V120" s="164"/>
      <c r="W120" s="165"/>
      <c r="X120" s="166"/>
      <c r="Y120" s="166"/>
      <c r="Z120" s="167"/>
      <c r="AA120" s="167"/>
      <c r="AB120" s="168"/>
      <c r="AC120" s="168"/>
      <c r="AD120" s="169"/>
      <c r="AE120" s="169"/>
      <c r="AF120" s="5"/>
      <c r="AG120" s="5"/>
      <c r="AH120" s="161"/>
      <c r="AI120" s="161"/>
      <c r="AJ120" s="162"/>
      <c r="AK120" s="162"/>
      <c r="AL120" s="807"/>
      <c r="AM120" s="807"/>
      <c r="AN120" s="807"/>
      <c r="AO120" s="807"/>
      <c r="AP120" s="807"/>
      <c r="AQ120" s="807"/>
      <c r="AR120" s="807"/>
      <c r="AS120" s="807"/>
      <c r="AT120" s="807"/>
      <c r="AU120" s="807"/>
      <c r="AV120" s="807"/>
      <c r="AW120" s="807"/>
      <c r="AX120" s="807"/>
      <c r="AY120" s="807"/>
      <c r="AZ120" s="807"/>
      <c r="BA120" s="807"/>
      <c r="BB120" s="807"/>
    </row>
    <row r="121" spans="1:54" ht="12.75">
      <c r="A121" s="831" t="s">
        <v>13886</v>
      </c>
      <c r="B121" s="61" t="s">
        <v>2054</v>
      </c>
      <c r="C121" s="1172">
        <v>0</v>
      </c>
      <c r="D121" s="34" t="e">
        <f t="shared" ref="D121:D123" si="9">E121/I121</f>
        <v>#VALUE!</v>
      </c>
      <c r="E121" s="34" t="str">
        <f>IFERROR(VLOOKUP(N121,Cennik!$A$4:$B319, 2, FALSE()) * O121 + VLOOKUP(P121,Cennik!$A$4:$B319, 2, FALSE()) * Q121 + VLOOKUP(R121,Cennik!$A$4:$B319, 2, FALSE()) * S121 + VLOOKUP(T121,Cennik!$A$4:$B319, 2, FALSE()) * U121 + VLOOKUP(V121,Cennik!$A$4:$B319, 2, FALSE()) * W121 + VLOOKUP(X121,Cennik!$A$4:$B319, 2, FALSE()) * Y121 + VLOOKUP(Z121,Cennik!$A$4:$B319, 2, FALSE()) * AA121 + VLOOKUP(AB121,Cennik!$A$4:$B319, 2, FALSE()) * AC121 + VLOOKUP(AD121,Cennik!$A$4:$B319, 2, FALSE()) * AE121 + VLOOKUP(AF121,Cennik!$A$4:$B319, 2, FALSE()) * AG121 + VLOOKUP(AH121,Cennik!$A$4:$B319, 2, FALSE()) * AI121 + VLOOKUP(AJ121,Cennik!$A$4:$B319, 2, FALSE()) * AK121 + VLOOKUP("Stamina",Cennik!$A$4:$B319,2,FALSE()) * K121,"Brak wartości")</f>
        <v>Brak wartości</v>
      </c>
      <c r="F121" s="5" t="s">
        <v>2055</v>
      </c>
      <c r="G121" s="5" t="s">
        <v>4515</v>
      </c>
      <c r="H121" s="5" t="s">
        <v>13544</v>
      </c>
      <c r="I121" s="5">
        <v>10</v>
      </c>
      <c r="J121" s="5">
        <v>8</v>
      </c>
      <c r="K121" s="5">
        <v>5</v>
      </c>
      <c r="L121" s="18">
        <v>0.3</v>
      </c>
      <c r="M121" s="5" t="s">
        <v>12787</v>
      </c>
      <c r="N121" s="161" t="s">
        <v>500</v>
      </c>
      <c r="O121" s="161">
        <v>1</v>
      </c>
      <c r="P121" s="162" t="s">
        <v>381</v>
      </c>
      <c r="Q121" s="162">
        <v>1</v>
      </c>
      <c r="R121" s="163" t="s">
        <v>5881</v>
      </c>
      <c r="S121" s="163">
        <v>1</v>
      </c>
      <c r="T121" s="164" t="s">
        <v>40</v>
      </c>
      <c r="U121" s="164"/>
      <c r="V121" s="164" t="s">
        <v>40</v>
      </c>
      <c r="W121" s="165"/>
      <c r="X121" s="166" t="s">
        <v>40</v>
      </c>
      <c r="Y121" s="166"/>
      <c r="Z121" s="167" t="s">
        <v>40</v>
      </c>
      <c r="AA121" s="167"/>
      <c r="AB121" s="168" t="s">
        <v>40</v>
      </c>
      <c r="AC121" s="168"/>
      <c r="AD121" s="169" t="s">
        <v>40</v>
      </c>
      <c r="AE121" s="169"/>
      <c r="AF121" s="5" t="s">
        <v>40</v>
      </c>
      <c r="AG121" s="5"/>
      <c r="AH121" s="161" t="s">
        <v>40</v>
      </c>
      <c r="AI121" s="161"/>
      <c r="AJ121" s="162" t="s">
        <v>40</v>
      </c>
      <c r="AK121" s="162"/>
      <c r="AL121" s="807"/>
      <c r="AM121" s="807"/>
      <c r="AN121" s="807"/>
      <c r="AO121" s="807"/>
      <c r="AP121" s="807"/>
      <c r="AQ121" s="807"/>
      <c r="AR121" s="807"/>
      <c r="AS121" s="807"/>
      <c r="AT121" s="807"/>
      <c r="AU121" s="807"/>
      <c r="AV121" s="807"/>
      <c r="AW121" s="807"/>
      <c r="AX121" s="807"/>
      <c r="AY121" s="807"/>
      <c r="AZ121" s="807"/>
      <c r="BA121" s="807"/>
      <c r="BB121" s="807"/>
    </row>
    <row r="122" spans="1:54" ht="12.75">
      <c r="A122" s="831" t="s">
        <v>13886</v>
      </c>
      <c r="B122" s="72" t="s">
        <v>2059</v>
      </c>
      <c r="C122" s="1172">
        <v>1</v>
      </c>
      <c r="D122" s="34">
        <f t="shared" si="9"/>
        <v>13.2</v>
      </c>
      <c r="E122" s="34">
        <f>IFERROR(VLOOKUP(N122,Cennik!$A$4:$B319, 2, FALSE()) * O122 + VLOOKUP(P122,Cennik!$A$4:$B319, 2, FALSE()) * Q122 + VLOOKUP(R122,Cennik!$A$4:$B319, 2, FALSE()) * S122 + VLOOKUP(T122,Cennik!$A$4:$B319, 2, FALSE()) * U122 + VLOOKUP(V122,Cennik!$A$4:$B319, 2, FALSE()) * W122 + VLOOKUP(X122,Cennik!$A$4:$B319, 2, FALSE()) * Y122 + VLOOKUP(Z122,Cennik!$A$4:$B319, 2, FALSE()) * AA122 + VLOOKUP(AB122,Cennik!$A$4:$B319, 2, FALSE()) * AC122 + VLOOKUP(AD122,Cennik!$A$4:$B319, 2, FALSE()) * AE122 + VLOOKUP(AF122,Cennik!$A$4:$B319, 2, FALSE()) * AG122 + VLOOKUP(AH122,Cennik!$A$4:$B319, 2, FALSE()) * AI122 + VLOOKUP(AJ122,Cennik!$A$4:$B319, 2, FALSE()) * AK122 + VLOOKUP("Stamina",Cennik!$A$4:$B319,2,FALSE()) * K122,"Brak wartości")</f>
        <v>13.2</v>
      </c>
      <c r="F122" s="5" t="s">
        <v>2060</v>
      </c>
      <c r="G122" s="5" t="s">
        <v>4515</v>
      </c>
      <c r="H122" s="5" t="s">
        <v>13544</v>
      </c>
      <c r="I122" s="5">
        <v>1</v>
      </c>
      <c r="J122" s="5">
        <v>15</v>
      </c>
      <c r="K122" s="5">
        <v>5</v>
      </c>
      <c r="L122" s="18">
        <v>0.4</v>
      </c>
      <c r="M122" s="5" t="s">
        <v>12787</v>
      </c>
      <c r="N122" s="161" t="s">
        <v>523</v>
      </c>
      <c r="O122" s="161">
        <v>5</v>
      </c>
      <c r="P122" s="162" t="s">
        <v>557</v>
      </c>
      <c r="Q122" s="162">
        <v>1</v>
      </c>
      <c r="R122" s="163" t="s">
        <v>500</v>
      </c>
      <c r="S122" s="163">
        <v>2</v>
      </c>
      <c r="T122" s="164" t="s">
        <v>40</v>
      </c>
      <c r="U122" s="164"/>
      <c r="V122" s="164" t="s">
        <v>40</v>
      </c>
      <c r="W122" s="165"/>
      <c r="X122" s="166" t="s">
        <v>40</v>
      </c>
      <c r="Y122" s="166"/>
      <c r="Z122" s="167" t="s">
        <v>40</v>
      </c>
      <c r="AA122" s="167"/>
      <c r="AB122" s="168" t="s">
        <v>40</v>
      </c>
      <c r="AC122" s="168"/>
      <c r="AD122" s="169" t="s">
        <v>40</v>
      </c>
      <c r="AE122" s="169"/>
      <c r="AF122" s="5" t="s">
        <v>40</v>
      </c>
      <c r="AG122" s="5"/>
      <c r="AH122" s="161" t="s">
        <v>40</v>
      </c>
      <c r="AI122" s="161"/>
      <c r="AJ122" s="162" t="s">
        <v>40</v>
      </c>
      <c r="AK122" s="162"/>
      <c r="AL122" s="807"/>
      <c r="AM122" s="807"/>
      <c r="AN122" s="807"/>
      <c r="AO122" s="807"/>
      <c r="AP122" s="807"/>
      <c r="AQ122" s="807"/>
      <c r="AR122" s="807"/>
      <c r="AS122" s="807"/>
      <c r="AT122" s="807"/>
      <c r="AU122" s="807"/>
      <c r="AV122" s="807"/>
      <c r="AW122" s="807"/>
      <c r="AX122" s="807"/>
      <c r="AY122" s="807"/>
      <c r="AZ122" s="807"/>
      <c r="BA122" s="807"/>
      <c r="BB122" s="807"/>
    </row>
    <row r="123" spans="1:54" ht="12.75">
      <c r="A123" s="831" t="s">
        <v>13886</v>
      </c>
      <c r="B123" s="72" t="s">
        <v>2064</v>
      </c>
      <c r="C123" s="1172">
        <v>1</v>
      </c>
      <c r="D123" s="34">
        <f t="shared" si="9"/>
        <v>8.6</v>
      </c>
      <c r="E123" s="34">
        <f>IFERROR(VLOOKUP(N123,Cennik!$A$4:$B319, 2, FALSE()) * O123 + VLOOKUP(P123,Cennik!$A$4:$B319, 2, FALSE()) * Q123 + VLOOKUP(R123,Cennik!$A$4:$B319, 2, FALSE()) * S123 + VLOOKUP(T123,Cennik!$A$4:$B319, 2, FALSE()) * U123 + VLOOKUP(V123,Cennik!$A$4:$B319, 2, FALSE()) * W123 + VLOOKUP(X123,Cennik!$A$4:$B319, 2, FALSE()) * Y123 + VLOOKUP(Z123,Cennik!$A$4:$B319, 2, FALSE()) * AA123 + VLOOKUP(AB123,Cennik!$A$4:$B319, 2, FALSE()) * AC123 + VLOOKUP(AD123,Cennik!$A$4:$B319, 2, FALSE()) * AE123 + VLOOKUP(AF123,Cennik!$A$4:$B319, 2, FALSE()) * AG123 + VLOOKUP(AH123,Cennik!$A$4:$B319, 2, FALSE()) * AI123 + VLOOKUP(AJ123,Cennik!$A$4:$B319, 2, FALSE()) * AK123 + VLOOKUP("Stamina",Cennik!$A$4:$B319,2,FALSE()) * K123,"Brak wartości")</f>
        <v>8.6</v>
      </c>
      <c r="F123" s="5" t="s">
        <v>2065</v>
      </c>
      <c r="G123" s="5" t="s">
        <v>4515</v>
      </c>
      <c r="H123" s="5" t="s">
        <v>13544</v>
      </c>
      <c r="I123" s="5">
        <v>1</v>
      </c>
      <c r="J123" s="5">
        <v>15</v>
      </c>
      <c r="K123" s="5">
        <v>5</v>
      </c>
      <c r="L123" s="18">
        <v>0.2</v>
      </c>
      <c r="M123" s="5" t="s">
        <v>12787</v>
      </c>
      <c r="N123" s="161" t="s">
        <v>523</v>
      </c>
      <c r="O123" s="161">
        <v>5</v>
      </c>
      <c r="P123" s="162" t="s">
        <v>557</v>
      </c>
      <c r="Q123" s="162">
        <v>1</v>
      </c>
      <c r="R123" s="163" t="s">
        <v>40</v>
      </c>
      <c r="S123" s="163"/>
      <c r="T123" s="164" t="s">
        <v>40</v>
      </c>
      <c r="U123" s="164"/>
      <c r="V123" s="164" t="s">
        <v>40</v>
      </c>
      <c r="W123" s="165"/>
      <c r="X123" s="166" t="s">
        <v>40</v>
      </c>
      <c r="Y123" s="166"/>
      <c r="Z123" s="167" t="s">
        <v>40</v>
      </c>
      <c r="AA123" s="167"/>
      <c r="AB123" s="168" t="s">
        <v>40</v>
      </c>
      <c r="AC123" s="168"/>
      <c r="AD123" s="169" t="s">
        <v>40</v>
      </c>
      <c r="AE123" s="169"/>
      <c r="AF123" s="5" t="s">
        <v>40</v>
      </c>
      <c r="AG123" s="5"/>
      <c r="AH123" s="161" t="s">
        <v>40</v>
      </c>
      <c r="AI123" s="161"/>
      <c r="AJ123" s="162" t="s">
        <v>40</v>
      </c>
      <c r="AK123" s="162"/>
      <c r="AL123" s="807"/>
      <c r="AM123" s="807"/>
      <c r="AN123" s="807"/>
      <c r="AO123" s="807"/>
      <c r="AP123" s="807"/>
      <c r="AQ123" s="807"/>
      <c r="AR123" s="807"/>
      <c r="AS123" s="807"/>
      <c r="AT123" s="807"/>
      <c r="AU123" s="807"/>
      <c r="AV123" s="807"/>
      <c r="AW123" s="807"/>
      <c r="AX123" s="807"/>
      <c r="AY123" s="807"/>
      <c r="AZ123" s="807"/>
      <c r="BA123" s="807"/>
      <c r="BB123" s="807"/>
    </row>
    <row r="124" spans="1:54" ht="12.75">
      <c r="A124" s="681"/>
      <c r="B124" s="681"/>
      <c r="C124" s="1170"/>
      <c r="D124" s="34"/>
      <c r="E124" s="34"/>
      <c r="F124" s="5"/>
      <c r="G124" s="5"/>
      <c r="H124" s="5"/>
      <c r="I124" s="5"/>
      <c r="J124" s="5"/>
      <c r="K124" s="5"/>
      <c r="L124" s="18"/>
      <c r="M124" s="5"/>
      <c r="N124" s="161"/>
      <c r="O124" s="161"/>
      <c r="P124" s="162"/>
      <c r="Q124" s="162"/>
      <c r="R124" s="163"/>
      <c r="S124" s="163"/>
      <c r="T124" s="164"/>
      <c r="U124" s="164"/>
      <c r="V124" s="164"/>
      <c r="W124" s="165"/>
      <c r="X124" s="166"/>
      <c r="Y124" s="166"/>
      <c r="Z124" s="167"/>
      <c r="AA124" s="167"/>
      <c r="AB124" s="168"/>
      <c r="AC124" s="168"/>
      <c r="AD124" s="169"/>
      <c r="AE124" s="169"/>
      <c r="AF124" s="5"/>
      <c r="AG124" s="5"/>
      <c r="AH124" s="161"/>
      <c r="AI124" s="161"/>
      <c r="AJ124" s="162"/>
      <c r="AK124" s="162"/>
      <c r="AL124" s="807"/>
      <c r="AM124" s="807"/>
      <c r="AN124" s="807"/>
      <c r="AO124" s="807"/>
      <c r="AP124" s="807"/>
      <c r="AQ124" s="807"/>
      <c r="AR124" s="807"/>
      <c r="AS124" s="807"/>
      <c r="AT124" s="807"/>
      <c r="AU124" s="807"/>
      <c r="AV124" s="807"/>
      <c r="AW124" s="807"/>
      <c r="AX124" s="807"/>
      <c r="AY124" s="807"/>
      <c r="AZ124" s="807"/>
      <c r="BA124" s="807"/>
      <c r="BB124" s="807"/>
    </row>
    <row r="125" spans="1:54" ht="12.75">
      <c r="A125" s="19"/>
      <c r="B125" s="19"/>
      <c r="C125" s="1171"/>
      <c r="D125" s="291"/>
      <c r="E125" s="291"/>
      <c r="F125" s="49"/>
      <c r="G125" s="49"/>
      <c r="H125" s="49"/>
      <c r="I125" s="49"/>
      <c r="J125" s="49"/>
      <c r="K125" s="49"/>
      <c r="L125" s="1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1084"/>
      <c r="AM125" s="1084"/>
      <c r="AN125" s="1084"/>
      <c r="AO125" s="1084"/>
      <c r="AP125" s="1084"/>
      <c r="AQ125" s="1084"/>
      <c r="AR125" s="1084"/>
      <c r="AS125" s="1084"/>
      <c r="AT125" s="1084"/>
      <c r="AU125" s="1084"/>
      <c r="AV125" s="1084"/>
      <c r="AW125" s="1084"/>
      <c r="AX125" s="1084"/>
      <c r="AY125" s="1084"/>
      <c r="AZ125" s="1084"/>
      <c r="BA125" s="1084"/>
      <c r="BB125" s="1084"/>
    </row>
    <row r="126" spans="1:54" ht="12.75">
      <c r="A126" s="681"/>
      <c r="B126" s="681"/>
      <c r="C126" s="1170"/>
      <c r="D126" s="34"/>
      <c r="E126" s="34"/>
      <c r="F126" s="5"/>
      <c r="G126" s="5"/>
      <c r="H126" s="5"/>
      <c r="I126" s="5"/>
      <c r="J126" s="5"/>
      <c r="K126" s="5"/>
      <c r="L126" s="18"/>
      <c r="M126" s="5"/>
      <c r="N126" s="161"/>
      <c r="O126" s="161"/>
      <c r="P126" s="162"/>
      <c r="Q126" s="162"/>
      <c r="R126" s="163"/>
      <c r="S126" s="163"/>
      <c r="T126" s="164"/>
      <c r="U126" s="164"/>
      <c r="V126" s="164"/>
      <c r="W126" s="165"/>
      <c r="X126" s="166"/>
      <c r="Y126" s="166"/>
      <c r="Z126" s="167"/>
      <c r="AA126" s="167"/>
      <c r="AB126" s="168"/>
      <c r="AC126" s="168"/>
      <c r="AD126" s="169"/>
      <c r="AE126" s="169"/>
      <c r="AF126" s="5"/>
      <c r="AG126" s="5"/>
      <c r="AH126" s="161"/>
      <c r="AI126" s="161"/>
      <c r="AJ126" s="162"/>
      <c r="AK126" s="162"/>
      <c r="AL126" s="807"/>
      <c r="AM126" s="807"/>
      <c r="AN126" s="807"/>
      <c r="AO126" s="807"/>
      <c r="AP126" s="807"/>
      <c r="AQ126" s="807"/>
      <c r="AR126" s="807"/>
      <c r="AS126" s="807"/>
      <c r="AT126" s="807"/>
      <c r="AU126" s="807"/>
      <c r="AV126" s="807"/>
      <c r="AW126" s="807"/>
      <c r="AX126" s="807"/>
      <c r="AY126" s="807"/>
      <c r="AZ126" s="807"/>
      <c r="BA126" s="807"/>
      <c r="BB126" s="807"/>
    </row>
    <row r="127" spans="1:54" ht="12.75">
      <c r="A127" s="831" t="s">
        <v>13886</v>
      </c>
      <c r="B127" s="72" t="s">
        <v>2069</v>
      </c>
      <c r="C127" s="1172">
        <v>1</v>
      </c>
      <c r="D127" s="34" t="e">
        <f t="shared" ref="D127:D129" ca="1" si="10">E127/I127</f>
        <v>#VALUE!</v>
      </c>
      <c r="E127" s="34" t="str">
        <f ca="1">IFERROR(VLOOKUP(N127,Cennik!$A$4:$B319, 2, FALSE()) * O127 + VLOOKUP(P127,Cennik!$A$4:$B319, 2, FALSE()) * Q127 + VLOOKUP(R127,Cennik!$A$4:$B319, 2, FALSE()) * S127 + VLOOKUP(T127,Cennik!$A$4:$B319, 2, FALSE()) * U127 + VLOOKUP(V127,Cennik!$A$4:$B319, 2, FALSE()) * W127 + VLOOKUP(X127,Cennik!$A$4:$B319, 2, FALSE()) * Y127 + VLOOKUP(Z127,Cennik!$A$4:$B319, 2, FALSE()) * AA127 + VLOOKUP(AB127,Cennik!$A$4:$B319, 2, FALSE()) * AC127 + VLOOKUP(AD127,Cennik!$A$4:$B319, 2, FALSE()) * AE127 + VLOOKUP(AF127,Cennik!$A$4:$B319, 2, FALSE()) * AG127 + VLOOKUP(AH127,Cennik!$A$4:$B319, 2, FALSE()) * AI127 + VLOOKUP(AJ127,Cennik!$A$4:$B319, 2, FALSE()) * AK127 + VLOOKUP("Stamina",Cennik!$A$4:$B319,2,FALSE()) * K127,"Brak wartości")</f>
        <v>Brak wartości</v>
      </c>
      <c r="F127" s="5" t="s">
        <v>2070</v>
      </c>
      <c r="G127" s="5" t="s">
        <v>4515</v>
      </c>
      <c r="H127" s="5" t="s">
        <v>13544</v>
      </c>
      <c r="I127" s="5">
        <v>1</v>
      </c>
      <c r="J127" s="5">
        <v>15</v>
      </c>
      <c r="K127" s="5">
        <v>5</v>
      </c>
      <c r="L127" s="18">
        <v>5</v>
      </c>
      <c r="M127" s="5" t="s">
        <v>12787</v>
      </c>
      <c r="N127" s="161" t="s">
        <v>557</v>
      </c>
      <c r="O127" s="161">
        <v>15</v>
      </c>
      <c r="P127" s="162" t="s">
        <v>500</v>
      </c>
      <c r="Q127" s="162">
        <v>10</v>
      </c>
      <c r="R127" s="163" t="s">
        <v>8133</v>
      </c>
      <c r="S127" s="163">
        <v>1</v>
      </c>
      <c r="T127" s="164" t="s">
        <v>4585</v>
      </c>
      <c r="U127" s="164">
        <v>2</v>
      </c>
      <c r="V127" s="164" t="s">
        <v>40</v>
      </c>
      <c r="W127" s="165"/>
      <c r="X127" s="166" t="s">
        <v>40</v>
      </c>
      <c r="Y127" s="166"/>
      <c r="Z127" s="167" t="s">
        <v>40</v>
      </c>
      <c r="AA127" s="167"/>
      <c r="AB127" s="168" t="s">
        <v>40</v>
      </c>
      <c r="AC127" s="168"/>
      <c r="AD127" s="169" t="s">
        <v>40</v>
      </c>
      <c r="AE127" s="169"/>
      <c r="AF127" s="5" t="s">
        <v>40</v>
      </c>
      <c r="AG127" s="5"/>
      <c r="AH127" s="161" t="s">
        <v>40</v>
      </c>
      <c r="AI127" s="161"/>
      <c r="AJ127" s="162" t="s">
        <v>40</v>
      </c>
      <c r="AK127" s="162"/>
      <c r="AL127" s="807"/>
      <c r="AM127" s="807"/>
      <c r="AN127" s="807"/>
      <c r="AO127" s="807"/>
      <c r="AP127" s="807"/>
      <c r="AQ127" s="807"/>
      <c r="AR127" s="807"/>
      <c r="AS127" s="807"/>
      <c r="AT127" s="807"/>
      <c r="AU127" s="807"/>
      <c r="AV127" s="807"/>
      <c r="AW127" s="807"/>
      <c r="AX127" s="807"/>
      <c r="AY127" s="807"/>
      <c r="AZ127" s="807"/>
      <c r="BA127" s="807"/>
      <c r="BB127" s="807"/>
    </row>
    <row r="128" spans="1:54" ht="12.75">
      <c r="A128" s="831" t="s">
        <v>13886</v>
      </c>
      <c r="B128" s="72" t="s">
        <v>2072</v>
      </c>
      <c r="C128" s="1172">
        <v>1</v>
      </c>
      <c r="D128" s="34" t="e">
        <f t="shared" ca="1" si="10"/>
        <v>#VALUE!</v>
      </c>
      <c r="E128" s="34" t="str">
        <f ca="1">IFERROR(VLOOKUP(N128,Cennik!$A$4:$B319, 2, FALSE()) * O128 + VLOOKUP(P128,Cennik!$A$4:$B319, 2, FALSE()) * Q128 + VLOOKUP(R128,Cennik!$A$4:$B319, 2, FALSE()) * S128 + VLOOKUP(T128,Cennik!$A$4:$B319, 2, FALSE()) * U128 + VLOOKUP(V128,Cennik!$A$4:$B319, 2, FALSE()) * W128 + VLOOKUP(X128,Cennik!$A$4:$B319, 2, FALSE()) * Y128 + VLOOKUP(Z128,Cennik!$A$4:$B319, 2, FALSE()) * AA128 + VLOOKUP(AB128,Cennik!$A$4:$B319, 2, FALSE()) * AC128 + VLOOKUP(AD128,Cennik!$A$4:$B319, 2, FALSE()) * AE128 + VLOOKUP(AF128,Cennik!$A$4:$B319, 2, FALSE()) * AG128 + VLOOKUP(AH128,Cennik!$A$4:$B319, 2, FALSE()) * AI128 + VLOOKUP(AJ128,Cennik!$A$4:$B319, 2, FALSE()) * AK128 + VLOOKUP("Stamina",Cennik!$A$4:$B319,2,FALSE()) * K128,"Brak wartości")</f>
        <v>Brak wartości</v>
      </c>
      <c r="F128" s="5" t="s">
        <v>2073</v>
      </c>
      <c r="G128" s="5" t="s">
        <v>4515</v>
      </c>
      <c r="H128" s="5" t="s">
        <v>13544</v>
      </c>
      <c r="I128" s="5">
        <v>1</v>
      </c>
      <c r="J128" s="5">
        <v>25</v>
      </c>
      <c r="K128" s="5">
        <v>5</v>
      </c>
      <c r="L128" s="18">
        <v>8</v>
      </c>
      <c r="M128" s="5" t="s">
        <v>12787</v>
      </c>
      <c r="N128" s="161" t="s">
        <v>557</v>
      </c>
      <c r="O128" s="161">
        <v>16</v>
      </c>
      <c r="P128" s="162" t="s">
        <v>500</v>
      </c>
      <c r="Q128" s="162">
        <v>13</v>
      </c>
      <c r="R128" s="164" t="s">
        <v>8133</v>
      </c>
      <c r="S128" s="163">
        <v>1</v>
      </c>
      <c r="T128" s="164" t="s">
        <v>4585</v>
      </c>
      <c r="U128" s="164">
        <v>3</v>
      </c>
      <c r="V128" s="164" t="s">
        <v>40</v>
      </c>
      <c r="W128" s="165"/>
      <c r="X128" s="166" t="s">
        <v>40</v>
      </c>
      <c r="Y128" s="166"/>
      <c r="Z128" s="167" t="s">
        <v>40</v>
      </c>
      <c r="AA128" s="167"/>
      <c r="AB128" s="168" t="s">
        <v>40</v>
      </c>
      <c r="AC128" s="168"/>
      <c r="AD128" s="169" t="s">
        <v>40</v>
      </c>
      <c r="AE128" s="169"/>
      <c r="AF128" s="5" t="s">
        <v>40</v>
      </c>
      <c r="AG128" s="5"/>
      <c r="AH128" s="161" t="s">
        <v>40</v>
      </c>
      <c r="AI128" s="161"/>
      <c r="AJ128" s="162" t="s">
        <v>40</v>
      </c>
      <c r="AK128" s="162"/>
      <c r="AL128" s="807"/>
      <c r="AM128" s="807"/>
      <c r="AN128" s="807"/>
      <c r="AO128" s="807"/>
      <c r="AP128" s="807"/>
      <c r="AQ128" s="807"/>
      <c r="AR128" s="807"/>
      <c r="AS128" s="807"/>
      <c r="AT128" s="807"/>
      <c r="AU128" s="807"/>
      <c r="AV128" s="807"/>
      <c r="AW128" s="807"/>
      <c r="AX128" s="807"/>
      <c r="AY128" s="807"/>
      <c r="AZ128" s="807"/>
      <c r="BA128" s="807"/>
      <c r="BB128" s="807"/>
    </row>
    <row r="129" spans="1:54" ht="12.75">
      <c r="A129" s="831" t="s">
        <v>13886</v>
      </c>
      <c r="B129" s="72" t="s">
        <v>2075</v>
      </c>
      <c r="C129" s="1172">
        <v>1</v>
      </c>
      <c r="D129" s="34" t="e">
        <f t="shared" ca="1" si="10"/>
        <v>#VALUE!</v>
      </c>
      <c r="E129" s="34" t="str">
        <f ca="1">IFERROR(VLOOKUP(N129,Cennik!$A$4:$B319, 2, FALSE()) * O129 + VLOOKUP(P129,Cennik!$A$4:$B319, 2, FALSE()) * Q129 + VLOOKUP(R129,Cennik!$A$4:$B319, 2, FALSE()) * S129 + VLOOKUP(T129,Cennik!$A$4:$B319, 2, FALSE()) * U129 + VLOOKUP(V129,Cennik!$A$4:$B319, 2, FALSE()) * W129 + VLOOKUP(X129,Cennik!$A$4:$B319, 2, FALSE()) * Y129 + VLOOKUP(Z129,Cennik!$A$4:$B319, 2, FALSE()) * AA129 + VLOOKUP(AB129,Cennik!$A$4:$B319, 2, FALSE()) * AC129 + VLOOKUP(AD129,Cennik!$A$4:$B319, 2, FALSE()) * AE129 + VLOOKUP(AF129,Cennik!$A$4:$B319, 2, FALSE()) * AG129 + VLOOKUP(AH129,Cennik!$A$4:$B319, 2, FALSE()) * AI129 + VLOOKUP(AJ129,Cennik!$A$4:$B319, 2, FALSE()) * AK129 + VLOOKUP("Stamina",Cennik!$A$4:$B319,2,FALSE()) * K129,"Brak wartości")</f>
        <v>Brak wartości</v>
      </c>
      <c r="F129" s="5" t="s">
        <v>2076</v>
      </c>
      <c r="G129" s="5" t="s">
        <v>4515</v>
      </c>
      <c r="H129" s="5" t="s">
        <v>13544</v>
      </c>
      <c r="I129" s="5">
        <v>1</v>
      </c>
      <c r="J129" s="5">
        <v>35</v>
      </c>
      <c r="K129" s="5">
        <v>5</v>
      </c>
      <c r="L129" s="18">
        <v>12</v>
      </c>
      <c r="M129" s="5" t="s">
        <v>12787</v>
      </c>
      <c r="N129" s="161" t="s">
        <v>557</v>
      </c>
      <c r="O129" s="161">
        <v>18</v>
      </c>
      <c r="P129" s="162" t="s">
        <v>500</v>
      </c>
      <c r="Q129" s="162">
        <v>14</v>
      </c>
      <c r="R129" s="164" t="s">
        <v>8133</v>
      </c>
      <c r="S129" s="163">
        <v>1</v>
      </c>
      <c r="T129" s="164" t="s">
        <v>4585</v>
      </c>
      <c r="U129" s="164">
        <v>3</v>
      </c>
      <c r="V129" s="164" t="s">
        <v>40</v>
      </c>
      <c r="W129" s="165"/>
      <c r="X129" s="166" t="s">
        <v>40</v>
      </c>
      <c r="Y129" s="166"/>
      <c r="Z129" s="167" t="s">
        <v>40</v>
      </c>
      <c r="AA129" s="167"/>
      <c r="AB129" s="168" t="s">
        <v>40</v>
      </c>
      <c r="AC129" s="168"/>
      <c r="AD129" s="169" t="s">
        <v>40</v>
      </c>
      <c r="AE129" s="169"/>
      <c r="AF129" s="5" t="s">
        <v>40</v>
      </c>
      <c r="AG129" s="5"/>
      <c r="AH129" s="161" t="s">
        <v>40</v>
      </c>
      <c r="AI129" s="161"/>
      <c r="AJ129" s="162" t="s">
        <v>40</v>
      </c>
      <c r="AK129" s="162"/>
      <c r="AL129" s="807"/>
      <c r="AM129" s="807"/>
      <c r="AN129" s="807"/>
      <c r="AO129" s="807"/>
      <c r="AP129" s="807"/>
      <c r="AQ129" s="807"/>
      <c r="AR129" s="807"/>
      <c r="AS129" s="807"/>
      <c r="AT129" s="807"/>
      <c r="AU129" s="807"/>
      <c r="AV129" s="807"/>
      <c r="AW129" s="807"/>
      <c r="AX129" s="807"/>
      <c r="AY129" s="807"/>
      <c r="AZ129" s="807"/>
      <c r="BA129" s="807"/>
      <c r="BB129" s="807"/>
    </row>
    <row r="130" spans="1:54" ht="12.75">
      <c r="A130" s="681"/>
      <c r="B130" s="681"/>
      <c r="C130" s="1170"/>
      <c r="D130" s="34"/>
      <c r="E130" s="34"/>
      <c r="F130" s="5"/>
      <c r="G130" s="5"/>
      <c r="H130" s="5"/>
      <c r="I130" s="5"/>
      <c r="J130" s="5"/>
      <c r="K130" s="5"/>
      <c r="L130" s="18"/>
      <c r="M130" s="5"/>
      <c r="N130" s="161"/>
      <c r="O130" s="161"/>
      <c r="P130" s="162"/>
      <c r="Q130" s="162"/>
      <c r="R130" s="163"/>
      <c r="S130" s="163"/>
      <c r="T130" s="164"/>
      <c r="U130" s="164"/>
      <c r="V130" s="164"/>
      <c r="W130" s="165"/>
      <c r="X130" s="166"/>
      <c r="Y130" s="166"/>
      <c r="Z130" s="167"/>
      <c r="AA130" s="167"/>
      <c r="AB130" s="168"/>
      <c r="AC130" s="168"/>
      <c r="AD130" s="169"/>
      <c r="AE130" s="169"/>
      <c r="AF130" s="5"/>
      <c r="AG130" s="5"/>
      <c r="AH130" s="161"/>
      <c r="AI130" s="161"/>
      <c r="AJ130" s="162"/>
      <c r="AK130" s="162"/>
      <c r="AL130" s="807"/>
      <c r="AM130" s="807"/>
      <c r="AN130" s="807"/>
      <c r="AO130" s="807"/>
      <c r="AP130" s="807"/>
      <c r="AQ130" s="807"/>
      <c r="AR130" s="807"/>
      <c r="AS130" s="807"/>
      <c r="AT130" s="807"/>
      <c r="AU130" s="807"/>
      <c r="AV130" s="807"/>
      <c r="AW130" s="807"/>
      <c r="AX130" s="807"/>
      <c r="AY130" s="807"/>
      <c r="AZ130" s="807"/>
      <c r="BA130" s="807"/>
      <c r="BB130" s="807"/>
    </row>
    <row r="131" spans="1:54" ht="12.75">
      <c r="A131" s="19"/>
      <c r="B131" s="19"/>
      <c r="C131" s="1171"/>
      <c r="D131" s="291"/>
      <c r="E131" s="291"/>
      <c r="F131" s="49"/>
      <c r="G131" s="49"/>
      <c r="H131" s="49"/>
      <c r="I131" s="49"/>
      <c r="J131" s="49"/>
      <c r="K131" s="49"/>
      <c r="L131" s="1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1084"/>
      <c r="AM131" s="1084"/>
      <c r="AN131" s="1084"/>
      <c r="AO131" s="1084"/>
      <c r="AP131" s="1084"/>
      <c r="AQ131" s="1084"/>
      <c r="AR131" s="1084"/>
      <c r="AS131" s="1084"/>
      <c r="AT131" s="1084"/>
      <c r="AU131" s="1084"/>
      <c r="AV131" s="1084"/>
      <c r="AW131" s="1084"/>
      <c r="AX131" s="1084"/>
      <c r="AY131" s="1084"/>
      <c r="AZ131" s="1084"/>
      <c r="BA131" s="1084"/>
      <c r="BB131" s="1084"/>
    </row>
    <row r="132" spans="1:54" ht="12.75">
      <c r="A132" s="681"/>
      <c r="B132" s="681"/>
      <c r="C132" s="1170"/>
      <c r="D132" s="34"/>
      <c r="E132" s="34"/>
      <c r="F132" s="5"/>
      <c r="G132" s="5"/>
      <c r="H132" s="5"/>
      <c r="I132" s="5"/>
      <c r="J132" s="5"/>
      <c r="K132" s="5"/>
      <c r="L132" s="18"/>
      <c r="M132" s="5"/>
      <c r="N132" s="161"/>
      <c r="O132" s="161"/>
      <c r="P132" s="162"/>
      <c r="Q132" s="162"/>
      <c r="R132" s="163"/>
      <c r="S132" s="163"/>
      <c r="T132" s="164"/>
      <c r="U132" s="164"/>
      <c r="V132" s="164"/>
      <c r="W132" s="165"/>
      <c r="X132" s="166"/>
      <c r="Y132" s="166"/>
      <c r="Z132" s="167"/>
      <c r="AA132" s="167"/>
      <c r="AB132" s="168"/>
      <c r="AC132" s="168"/>
      <c r="AD132" s="169"/>
      <c r="AE132" s="169"/>
      <c r="AF132" s="5"/>
      <c r="AG132" s="5"/>
      <c r="AH132" s="161"/>
      <c r="AI132" s="161"/>
      <c r="AJ132" s="162"/>
      <c r="AK132" s="162"/>
      <c r="AL132" s="807"/>
      <c r="AM132" s="807"/>
      <c r="AN132" s="807"/>
      <c r="AO132" s="807"/>
      <c r="AP132" s="807"/>
      <c r="AQ132" s="807"/>
      <c r="AR132" s="807"/>
      <c r="AS132" s="807"/>
      <c r="AT132" s="807"/>
      <c r="AU132" s="807"/>
      <c r="AV132" s="807"/>
      <c r="AW132" s="807"/>
      <c r="AX132" s="807"/>
      <c r="AY132" s="807"/>
      <c r="AZ132" s="807"/>
      <c r="BA132" s="807"/>
      <c r="BB132" s="807"/>
    </row>
    <row r="133" spans="1:54" ht="12.75">
      <c r="A133" s="831" t="s">
        <v>13886</v>
      </c>
      <c r="B133" s="72" t="s">
        <v>2264</v>
      </c>
      <c r="C133" s="1172">
        <v>1</v>
      </c>
      <c r="D133" s="34" t="e">
        <f t="shared" ref="D133:D167" ca="1" si="11">E133/I133</f>
        <v>#VALUE!</v>
      </c>
      <c r="E133" s="34" t="str">
        <f ca="1">IFERROR(VLOOKUP(N133,Cennik!$A$4:$B319, 2, FALSE()) * O133 + VLOOKUP(P133,Cennik!$A$4:$B319, 2, FALSE()) * Q133 + VLOOKUP(R133,Cennik!$A$4:$B319, 2, FALSE()) * S133 + VLOOKUP(T133,Cennik!$A$4:$B319, 2, FALSE()) * U133 + VLOOKUP(V133,Cennik!$A$4:$B319, 2, FALSE()) * W133 + VLOOKUP(X133,Cennik!$A$4:$B319, 2, FALSE()) * Y133 + VLOOKUP(Z133,Cennik!$A$4:$B319, 2, FALSE()) * AA133 + VLOOKUP(AB133,Cennik!$A$4:$B319, 2, FALSE()) * AC133 + VLOOKUP(AD133,Cennik!$A$4:$B319, 2, FALSE()) * AE133 + VLOOKUP(AF133,Cennik!$A$4:$B319, 2, FALSE()) * AG133 + VLOOKUP(AH133,Cennik!$A$4:$B319, 2, FALSE()) * AI133 + VLOOKUP(AJ133,Cennik!$A$4:$B319, 2, FALSE()) * AK133 + VLOOKUP("Stamina",Cennik!$A$4:$B319,2,FALSE()) * K133,"Brak wartości")</f>
        <v>Brak wartości</v>
      </c>
      <c r="F133" s="5" t="s">
        <v>2265</v>
      </c>
      <c r="G133" s="5" t="s">
        <v>4515</v>
      </c>
      <c r="H133" s="5" t="s">
        <v>13544</v>
      </c>
      <c r="I133" s="5">
        <v>1</v>
      </c>
      <c r="J133" s="5">
        <v>15</v>
      </c>
      <c r="K133" s="5">
        <v>5</v>
      </c>
      <c r="L133" s="18">
        <v>25</v>
      </c>
      <c r="M133" s="5" t="s">
        <v>12787</v>
      </c>
      <c r="N133" s="161" t="s">
        <v>557</v>
      </c>
      <c r="O133" s="161">
        <v>5</v>
      </c>
      <c r="P133" s="162" t="s">
        <v>4585</v>
      </c>
      <c r="Q133" s="162">
        <v>1</v>
      </c>
      <c r="R133" s="163" t="s">
        <v>8133</v>
      </c>
      <c r="S133" s="163">
        <v>1</v>
      </c>
      <c r="T133" s="164" t="s">
        <v>40</v>
      </c>
      <c r="U133" s="164"/>
      <c r="V133" s="164" t="s">
        <v>40</v>
      </c>
      <c r="W133" s="165"/>
      <c r="X133" s="166" t="s">
        <v>40</v>
      </c>
      <c r="Y133" s="166"/>
      <c r="Z133" s="167" t="s">
        <v>40</v>
      </c>
      <c r="AA133" s="167"/>
      <c r="AB133" s="168" t="s">
        <v>40</v>
      </c>
      <c r="AC133" s="168"/>
      <c r="AD133" s="169" t="s">
        <v>40</v>
      </c>
      <c r="AE133" s="169"/>
      <c r="AF133" s="5" t="s">
        <v>40</v>
      </c>
      <c r="AG133" s="5"/>
      <c r="AH133" s="161" t="s">
        <v>40</v>
      </c>
      <c r="AI133" s="161"/>
      <c r="AJ133" s="162" t="s">
        <v>40</v>
      </c>
      <c r="AK133" s="162"/>
      <c r="AL133" s="807"/>
      <c r="AM133" s="807"/>
      <c r="AN133" s="807"/>
      <c r="AO133" s="807"/>
      <c r="AP133" s="807"/>
      <c r="AQ133" s="807"/>
      <c r="AR133" s="807"/>
      <c r="AS133" s="807"/>
      <c r="AT133" s="807"/>
      <c r="AU133" s="807"/>
      <c r="AV133" s="807"/>
      <c r="AW133" s="807"/>
      <c r="AX133" s="807"/>
      <c r="AY133" s="807"/>
      <c r="AZ133" s="807"/>
      <c r="BA133" s="807"/>
      <c r="BB133" s="807"/>
    </row>
    <row r="134" spans="1:54" ht="12.75">
      <c r="A134" s="831" t="s">
        <v>13886</v>
      </c>
      <c r="B134" s="72" t="s">
        <v>2267</v>
      </c>
      <c r="C134" s="1172">
        <v>1</v>
      </c>
      <c r="D134" s="34" t="e">
        <f t="shared" ca="1" si="11"/>
        <v>#VALUE!</v>
      </c>
      <c r="E134" s="34" t="str">
        <f ca="1">IFERROR(VLOOKUP(N134,Cennik!$A$4:$B319, 2, FALSE()) * O134 + VLOOKUP(P134,Cennik!$A$4:$B319, 2, FALSE()) * Q134 + VLOOKUP(R134,Cennik!$A$4:$B319, 2, FALSE()) * S134 + VLOOKUP(T134,Cennik!$A$4:$B319, 2, FALSE()) * U134 + VLOOKUP(V134,Cennik!$A$4:$B319, 2, FALSE()) * W134 + VLOOKUP(X134,Cennik!$A$4:$B319, 2, FALSE()) * Y134 + VLOOKUP(Z134,Cennik!$A$4:$B319, 2, FALSE()) * AA134 + VLOOKUP(AB134,Cennik!$A$4:$B319, 2, FALSE()) * AC134 + VLOOKUP(AD134,Cennik!$A$4:$B319, 2, FALSE()) * AE134 + VLOOKUP(AF134,Cennik!$A$4:$B319, 2, FALSE()) * AG134 + VLOOKUP(AH134,Cennik!$A$4:$B319, 2, FALSE()) * AI134 + VLOOKUP(AJ134,Cennik!$A$4:$B319, 2, FALSE()) * AK134 + VLOOKUP("Stamina",Cennik!$A$4:$B319,2,FALSE()) * K134,"Brak wartości")</f>
        <v>Brak wartości</v>
      </c>
      <c r="F134" s="5" t="s">
        <v>2265</v>
      </c>
      <c r="G134" s="5" t="s">
        <v>4515</v>
      </c>
      <c r="H134" s="5" t="s">
        <v>13544</v>
      </c>
      <c r="I134" s="5">
        <v>1</v>
      </c>
      <c r="J134" s="5">
        <v>15</v>
      </c>
      <c r="K134" s="5">
        <v>5</v>
      </c>
      <c r="L134" s="18">
        <v>25</v>
      </c>
      <c r="M134" s="5" t="s">
        <v>12787</v>
      </c>
      <c r="N134" s="161" t="s">
        <v>557</v>
      </c>
      <c r="O134" s="161">
        <v>5</v>
      </c>
      <c r="P134" s="162" t="s">
        <v>4585</v>
      </c>
      <c r="Q134" s="162">
        <v>1</v>
      </c>
      <c r="R134" s="163" t="s">
        <v>8133</v>
      </c>
      <c r="S134" s="163">
        <v>1</v>
      </c>
      <c r="T134" s="164" t="s">
        <v>40</v>
      </c>
      <c r="U134" s="164"/>
      <c r="V134" s="164" t="s">
        <v>40</v>
      </c>
      <c r="W134" s="165"/>
      <c r="X134" s="166" t="s">
        <v>40</v>
      </c>
      <c r="Y134" s="166"/>
      <c r="Z134" s="167" t="s">
        <v>40</v>
      </c>
      <c r="AA134" s="167"/>
      <c r="AB134" s="168" t="s">
        <v>40</v>
      </c>
      <c r="AC134" s="168"/>
      <c r="AD134" s="169" t="s">
        <v>40</v>
      </c>
      <c r="AE134" s="169"/>
      <c r="AF134" s="5" t="s">
        <v>40</v>
      </c>
      <c r="AG134" s="5"/>
      <c r="AH134" s="161" t="s">
        <v>40</v>
      </c>
      <c r="AI134" s="161"/>
      <c r="AJ134" s="162" t="s">
        <v>40</v>
      </c>
      <c r="AK134" s="162"/>
      <c r="AL134" s="807"/>
      <c r="AM134" s="807"/>
      <c r="AN134" s="807"/>
      <c r="AO134" s="807"/>
      <c r="AP134" s="807"/>
      <c r="AQ134" s="807"/>
      <c r="AR134" s="807"/>
      <c r="AS134" s="807"/>
      <c r="AT134" s="807"/>
      <c r="AU134" s="807"/>
      <c r="AV134" s="807"/>
      <c r="AW134" s="807"/>
      <c r="AX134" s="807"/>
      <c r="AY134" s="807"/>
      <c r="AZ134" s="807"/>
      <c r="BA134" s="807"/>
      <c r="BB134" s="807"/>
    </row>
    <row r="135" spans="1:54" ht="12.75">
      <c r="A135" s="831" t="s">
        <v>13886</v>
      </c>
      <c r="B135" s="72" t="s">
        <v>2269</v>
      </c>
      <c r="C135" s="1172">
        <v>1</v>
      </c>
      <c r="D135" s="34" t="e">
        <f t="shared" ca="1" si="11"/>
        <v>#VALUE!</v>
      </c>
      <c r="E135" s="34" t="str">
        <f ca="1">IFERROR(VLOOKUP(N135,Cennik!$A$4:$B319, 2, FALSE()) * O135 + VLOOKUP(P135,Cennik!$A$4:$B319, 2, FALSE()) * Q135 + VLOOKUP(R135,Cennik!$A$4:$B319, 2, FALSE()) * S135 + VLOOKUP(T135,Cennik!$A$4:$B319, 2, FALSE()) * U135 + VLOOKUP(V135,Cennik!$A$4:$B319, 2, FALSE()) * W135 + VLOOKUP(X135,Cennik!$A$4:$B319, 2, FALSE()) * Y135 + VLOOKUP(Z135,Cennik!$A$4:$B319, 2, FALSE()) * AA135 + VLOOKUP(AB135,Cennik!$A$4:$B319, 2, FALSE()) * AC135 + VLOOKUP(AD135,Cennik!$A$4:$B319, 2, FALSE()) * AE135 + VLOOKUP(AF135,Cennik!$A$4:$B319, 2, FALSE()) * AG135 + VLOOKUP(AH135,Cennik!$A$4:$B319, 2, FALSE()) * AI135 + VLOOKUP(AJ135,Cennik!$A$4:$B319, 2, FALSE()) * AK135 + VLOOKUP("Stamina",Cennik!$A$4:$B319,2,FALSE()) * K135,"Brak wartości")</f>
        <v>Brak wartości</v>
      </c>
      <c r="F135" s="5" t="s">
        <v>2265</v>
      </c>
      <c r="G135" s="5" t="s">
        <v>4515</v>
      </c>
      <c r="H135" s="5" t="s">
        <v>13544</v>
      </c>
      <c r="I135" s="5">
        <v>1</v>
      </c>
      <c r="J135" s="5">
        <v>15</v>
      </c>
      <c r="K135" s="5">
        <v>5</v>
      </c>
      <c r="L135" s="18">
        <v>25</v>
      </c>
      <c r="M135" s="5" t="s">
        <v>12787</v>
      </c>
      <c r="N135" s="161" t="s">
        <v>557</v>
      </c>
      <c r="O135" s="161">
        <v>10</v>
      </c>
      <c r="P135" s="162" t="s">
        <v>4585</v>
      </c>
      <c r="Q135" s="162">
        <v>1</v>
      </c>
      <c r="R135" s="163" t="s">
        <v>8133</v>
      </c>
      <c r="S135" s="163">
        <v>1</v>
      </c>
      <c r="T135" s="164" t="s">
        <v>40</v>
      </c>
      <c r="U135" s="164"/>
      <c r="V135" s="164" t="s">
        <v>40</v>
      </c>
      <c r="W135" s="165"/>
      <c r="X135" s="166" t="s">
        <v>40</v>
      </c>
      <c r="Y135" s="166"/>
      <c r="Z135" s="167" t="s">
        <v>40</v>
      </c>
      <c r="AA135" s="167"/>
      <c r="AB135" s="168" t="s">
        <v>40</v>
      </c>
      <c r="AC135" s="168"/>
      <c r="AD135" s="169" t="s">
        <v>40</v>
      </c>
      <c r="AE135" s="169"/>
      <c r="AF135" s="5" t="s">
        <v>40</v>
      </c>
      <c r="AG135" s="5"/>
      <c r="AH135" s="161" t="s">
        <v>40</v>
      </c>
      <c r="AI135" s="161"/>
      <c r="AJ135" s="162" t="s">
        <v>40</v>
      </c>
      <c r="AK135" s="162"/>
      <c r="AL135" s="807"/>
      <c r="AM135" s="807"/>
      <c r="AN135" s="807"/>
      <c r="AO135" s="807"/>
      <c r="AP135" s="807"/>
      <c r="AQ135" s="807"/>
      <c r="AR135" s="807"/>
      <c r="AS135" s="807"/>
      <c r="AT135" s="807"/>
      <c r="AU135" s="807"/>
      <c r="AV135" s="807"/>
      <c r="AW135" s="807"/>
      <c r="AX135" s="807"/>
      <c r="AY135" s="807"/>
      <c r="AZ135" s="807"/>
      <c r="BA135" s="807"/>
      <c r="BB135" s="807"/>
    </row>
    <row r="136" spans="1:54" ht="12.75">
      <c r="A136" s="831" t="s">
        <v>13886</v>
      </c>
      <c r="B136" s="72" t="s">
        <v>2271</v>
      </c>
      <c r="C136" s="1172">
        <v>1</v>
      </c>
      <c r="D136" s="34" t="e">
        <f t="shared" ca="1" si="11"/>
        <v>#VALUE!</v>
      </c>
      <c r="E136" s="34" t="str">
        <f ca="1">IFERROR(VLOOKUP(N136,Cennik!$A$4:$B319, 2, FALSE()) * O136 + VLOOKUP(P136,Cennik!$A$4:$B319, 2, FALSE()) * Q136 + VLOOKUP(R136,Cennik!$A$4:$B319, 2, FALSE()) * S136 + VLOOKUP(T136,Cennik!$A$4:$B319, 2, FALSE()) * U136 + VLOOKUP(V136,Cennik!$A$4:$B319, 2, FALSE()) * W136 + VLOOKUP(X136,Cennik!$A$4:$B319, 2, FALSE()) * Y136 + VLOOKUP(Z136,Cennik!$A$4:$B319, 2, FALSE()) * AA136 + VLOOKUP(AB136,Cennik!$A$4:$B319, 2, FALSE()) * AC136 + VLOOKUP(AD136,Cennik!$A$4:$B319, 2, FALSE()) * AE136 + VLOOKUP(AF136,Cennik!$A$4:$B319, 2, FALSE()) * AG136 + VLOOKUP(AH136,Cennik!$A$4:$B319, 2, FALSE()) * AI136 + VLOOKUP(AJ136,Cennik!$A$4:$B319, 2, FALSE()) * AK136 + VLOOKUP("Stamina",Cennik!$A$4:$B319,2,FALSE()) * K136,"Brak wartości")</f>
        <v>Brak wartości</v>
      </c>
      <c r="F136" s="5" t="s">
        <v>2265</v>
      </c>
      <c r="G136" s="5" t="s">
        <v>4515</v>
      </c>
      <c r="H136" s="5" t="s">
        <v>13544</v>
      </c>
      <c r="I136" s="5">
        <v>1</v>
      </c>
      <c r="J136" s="5">
        <v>15</v>
      </c>
      <c r="K136" s="5">
        <v>5</v>
      </c>
      <c r="L136" s="18">
        <v>25</v>
      </c>
      <c r="M136" s="5" t="s">
        <v>12787</v>
      </c>
      <c r="N136" s="161" t="s">
        <v>557</v>
      </c>
      <c r="O136" s="161">
        <v>10</v>
      </c>
      <c r="P136" s="162" t="s">
        <v>4585</v>
      </c>
      <c r="Q136" s="162">
        <v>1</v>
      </c>
      <c r="R136" s="163" t="s">
        <v>8133</v>
      </c>
      <c r="S136" s="163">
        <v>1</v>
      </c>
      <c r="T136" s="164" t="s">
        <v>40</v>
      </c>
      <c r="U136" s="164"/>
      <c r="V136" s="164" t="s">
        <v>40</v>
      </c>
      <c r="W136" s="165"/>
      <c r="X136" s="166" t="s">
        <v>40</v>
      </c>
      <c r="Y136" s="166"/>
      <c r="Z136" s="167" t="s">
        <v>40</v>
      </c>
      <c r="AA136" s="167"/>
      <c r="AB136" s="168" t="s">
        <v>40</v>
      </c>
      <c r="AC136" s="168"/>
      <c r="AD136" s="169" t="s">
        <v>40</v>
      </c>
      <c r="AE136" s="169"/>
      <c r="AF136" s="5" t="s">
        <v>40</v>
      </c>
      <c r="AG136" s="5"/>
      <c r="AH136" s="161" t="s">
        <v>40</v>
      </c>
      <c r="AI136" s="161"/>
      <c r="AJ136" s="162" t="s">
        <v>40</v>
      </c>
      <c r="AK136" s="162"/>
      <c r="AL136" s="807"/>
      <c r="AM136" s="807"/>
      <c r="AN136" s="807"/>
      <c r="AO136" s="807"/>
      <c r="AP136" s="807"/>
      <c r="AQ136" s="807"/>
      <c r="AR136" s="807"/>
      <c r="AS136" s="807"/>
      <c r="AT136" s="807"/>
      <c r="AU136" s="807"/>
      <c r="AV136" s="807"/>
      <c r="AW136" s="807"/>
      <c r="AX136" s="807"/>
      <c r="AY136" s="807"/>
      <c r="AZ136" s="807"/>
      <c r="BA136" s="807"/>
      <c r="BB136" s="807"/>
    </row>
    <row r="137" spans="1:54" ht="12.75">
      <c r="A137" s="831" t="s">
        <v>13886</v>
      </c>
      <c r="B137" s="72" t="s">
        <v>2273</v>
      </c>
      <c r="C137" s="1172">
        <v>1</v>
      </c>
      <c r="D137" s="34" t="e">
        <f t="shared" ca="1" si="11"/>
        <v>#VALUE!</v>
      </c>
      <c r="E137" s="34" t="str">
        <f ca="1">IFERROR(VLOOKUP(N137,Cennik!$A$4:$B319, 2, FALSE()) * O137 + VLOOKUP(P137,Cennik!$A$4:$B319, 2, FALSE()) * Q137 + VLOOKUP(R137,Cennik!$A$4:$B319, 2, FALSE()) * S137 + VLOOKUP(T137,Cennik!$A$4:$B319, 2, FALSE()) * U137 + VLOOKUP(V137,Cennik!$A$4:$B319, 2, FALSE()) * W137 + VLOOKUP(X137,Cennik!$A$4:$B319, 2, FALSE()) * Y137 + VLOOKUP(Z137,Cennik!$A$4:$B319, 2, FALSE()) * AA137 + VLOOKUP(AB137,Cennik!$A$4:$B319, 2, FALSE()) * AC137 + VLOOKUP(AD137,Cennik!$A$4:$B319, 2, FALSE()) * AE137 + VLOOKUP(AF137,Cennik!$A$4:$B319, 2, FALSE()) * AG137 + VLOOKUP(AH137,Cennik!$A$4:$B319, 2, FALSE()) * AI137 + VLOOKUP(AJ137,Cennik!$A$4:$B319, 2, FALSE()) * AK137 + VLOOKUP("Stamina",Cennik!$A$4:$B319,2,FALSE()) * K137,"Brak wartości")</f>
        <v>Brak wartości</v>
      </c>
      <c r="F137" s="5" t="s">
        <v>2274</v>
      </c>
      <c r="G137" s="5" t="s">
        <v>4515</v>
      </c>
      <c r="H137" s="5" t="s">
        <v>13544</v>
      </c>
      <c r="I137" s="5">
        <v>1</v>
      </c>
      <c r="J137" s="5">
        <v>15</v>
      </c>
      <c r="K137" s="5">
        <v>5</v>
      </c>
      <c r="L137" s="18">
        <v>25</v>
      </c>
      <c r="M137" s="5" t="s">
        <v>12787</v>
      </c>
      <c r="N137" s="161" t="s">
        <v>557</v>
      </c>
      <c r="O137" s="161">
        <v>10</v>
      </c>
      <c r="P137" s="162" t="s">
        <v>4585</v>
      </c>
      <c r="Q137" s="162">
        <v>1</v>
      </c>
      <c r="R137" s="163" t="s">
        <v>8133</v>
      </c>
      <c r="S137" s="163">
        <v>1</v>
      </c>
      <c r="T137" s="164" t="s">
        <v>40</v>
      </c>
      <c r="U137" s="164"/>
      <c r="V137" s="164" t="s">
        <v>40</v>
      </c>
      <c r="W137" s="165"/>
      <c r="X137" s="166" t="s">
        <v>40</v>
      </c>
      <c r="Y137" s="166"/>
      <c r="Z137" s="167" t="s">
        <v>40</v>
      </c>
      <c r="AA137" s="167"/>
      <c r="AB137" s="168" t="s">
        <v>40</v>
      </c>
      <c r="AC137" s="168"/>
      <c r="AD137" s="169" t="s">
        <v>40</v>
      </c>
      <c r="AE137" s="169"/>
      <c r="AF137" s="5" t="s">
        <v>40</v>
      </c>
      <c r="AG137" s="5"/>
      <c r="AH137" s="161" t="s">
        <v>40</v>
      </c>
      <c r="AI137" s="161"/>
      <c r="AJ137" s="162" t="s">
        <v>40</v>
      </c>
      <c r="AK137" s="162"/>
      <c r="AL137" s="807"/>
      <c r="AM137" s="807"/>
      <c r="AN137" s="807"/>
      <c r="AO137" s="807"/>
      <c r="AP137" s="807"/>
      <c r="AQ137" s="807"/>
      <c r="AR137" s="807"/>
      <c r="AS137" s="807"/>
      <c r="AT137" s="807"/>
      <c r="AU137" s="807"/>
      <c r="AV137" s="807"/>
      <c r="AW137" s="807"/>
      <c r="AX137" s="807"/>
      <c r="AY137" s="807"/>
      <c r="AZ137" s="807"/>
      <c r="BA137" s="807"/>
      <c r="BB137" s="807"/>
    </row>
    <row r="138" spans="1:54" ht="12.75">
      <c r="A138" s="831" t="s">
        <v>13886</v>
      </c>
      <c r="B138" s="771" t="s">
        <v>2276</v>
      </c>
      <c r="C138" s="1172">
        <v>2</v>
      </c>
      <c r="D138" s="34" t="e">
        <f t="shared" ca="1" si="11"/>
        <v>#VALUE!</v>
      </c>
      <c r="E138" s="34" t="str">
        <f ca="1">IFERROR(VLOOKUP(N138,Cennik!$A$4:$B319, 2, FALSE()) * O138 + VLOOKUP(P138,Cennik!$A$4:$B319, 2, FALSE()) * Q138 + VLOOKUP(R138,Cennik!$A$4:$B319, 2, FALSE()) * S138 + VLOOKUP(T138,Cennik!$A$4:$B319, 2, FALSE()) * U138 + VLOOKUP(V138,Cennik!$A$4:$B319, 2, FALSE()) * W138 + VLOOKUP(X138,Cennik!$A$4:$B319, 2, FALSE()) * Y138 + VLOOKUP(Z138,Cennik!$A$4:$B319, 2, FALSE()) * AA138 + VLOOKUP(AB138,Cennik!$A$4:$B319, 2, FALSE()) * AC138 + VLOOKUP(AD138,Cennik!$A$4:$B319, 2, FALSE()) * AE138 + VLOOKUP(AF138,Cennik!$A$4:$B319, 2, FALSE()) * AG138 + VLOOKUP(AH138,Cennik!$A$4:$B319, 2, FALSE()) * AI138 + VLOOKUP(AJ138,Cennik!$A$4:$B319, 2, FALSE()) * AK138 + VLOOKUP("Stamina",Cennik!$A$4:$B319,2,FALSE()) * K138,"Brak wartości")</f>
        <v>Brak wartości</v>
      </c>
      <c r="F138" s="5" t="s">
        <v>2277</v>
      </c>
      <c r="G138" s="5" t="s">
        <v>4515</v>
      </c>
      <c r="H138" s="5" t="s">
        <v>13544</v>
      </c>
      <c r="I138" s="5">
        <v>1</v>
      </c>
      <c r="J138" s="5">
        <v>20</v>
      </c>
      <c r="K138" s="5">
        <v>15</v>
      </c>
      <c r="L138" s="18">
        <v>35</v>
      </c>
      <c r="M138" s="5" t="s">
        <v>12787</v>
      </c>
      <c r="N138" s="161" t="s">
        <v>562</v>
      </c>
      <c r="O138" s="161">
        <v>10</v>
      </c>
      <c r="P138" s="162" t="s">
        <v>557</v>
      </c>
      <c r="Q138" s="162">
        <v>6</v>
      </c>
      <c r="R138" s="163" t="s">
        <v>4585</v>
      </c>
      <c r="S138" s="163">
        <v>2</v>
      </c>
      <c r="T138" s="164" t="s">
        <v>8133</v>
      </c>
      <c r="U138" s="164">
        <v>1</v>
      </c>
      <c r="V138" s="164" t="s">
        <v>40</v>
      </c>
      <c r="W138" s="165"/>
      <c r="X138" s="166" t="s">
        <v>40</v>
      </c>
      <c r="Y138" s="166"/>
      <c r="Z138" s="167" t="s">
        <v>40</v>
      </c>
      <c r="AA138" s="167"/>
      <c r="AB138" s="168" t="s">
        <v>40</v>
      </c>
      <c r="AC138" s="168"/>
      <c r="AD138" s="169" t="s">
        <v>40</v>
      </c>
      <c r="AE138" s="169"/>
      <c r="AF138" s="5" t="s">
        <v>40</v>
      </c>
      <c r="AG138" s="5"/>
      <c r="AH138" s="161" t="s">
        <v>40</v>
      </c>
      <c r="AI138" s="161"/>
      <c r="AJ138" s="162" t="s">
        <v>40</v>
      </c>
      <c r="AK138" s="162"/>
      <c r="AL138" s="807"/>
      <c r="AM138" s="807"/>
      <c r="AN138" s="807"/>
      <c r="AO138" s="807"/>
      <c r="AP138" s="807"/>
      <c r="AQ138" s="807"/>
      <c r="AR138" s="807"/>
      <c r="AS138" s="807"/>
      <c r="AT138" s="807"/>
      <c r="AU138" s="807"/>
      <c r="AV138" s="807"/>
      <c r="AW138" s="807"/>
      <c r="AX138" s="807"/>
      <c r="AY138" s="807"/>
      <c r="AZ138" s="807"/>
      <c r="BA138" s="807"/>
      <c r="BB138" s="807"/>
    </row>
    <row r="139" spans="1:54" ht="12.75">
      <c r="A139" s="831" t="s">
        <v>13886</v>
      </c>
      <c r="B139" s="771" t="s">
        <v>2279</v>
      </c>
      <c r="C139" s="1172">
        <v>2</v>
      </c>
      <c r="D139" s="34" t="e">
        <f t="shared" ca="1" si="11"/>
        <v>#VALUE!</v>
      </c>
      <c r="E139" s="34" t="str">
        <f ca="1">IFERROR(VLOOKUP(N139,Cennik!$A$4:$B319, 2, FALSE()) * O139 + VLOOKUP(P139,Cennik!$A$4:$B319, 2, FALSE()) * Q139 + VLOOKUP(R139,Cennik!$A$4:$B319, 2, FALSE()) * S139 + VLOOKUP(T139,Cennik!$A$4:$B319, 2, FALSE()) * U139 + VLOOKUP(V139,Cennik!$A$4:$B319, 2, FALSE()) * W139 + VLOOKUP(X139,Cennik!$A$4:$B319, 2, FALSE()) * Y139 + VLOOKUP(Z139,Cennik!$A$4:$B319, 2, FALSE()) * AA139 + VLOOKUP(AB139,Cennik!$A$4:$B319, 2, FALSE()) * AC139 + VLOOKUP(AD139,Cennik!$A$4:$B319, 2, FALSE()) * AE139 + VLOOKUP(AF139,Cennik!$A$4:$B319, 2, FALSE()) * AG139 + VLOOKUP(AH139,Cennik!$A$4:$B319, 2, FALSE()) * AI139 + VLOOKUP(AJ139,Cennik!$A$4:$B319, 2, FALSE()) * AK139 + VLOOKUP("Stamina",Cennik!$A$4:$B319,2,FALSE()) * K139,"Brak wartości")</f>
        <v>Brak wartości</v>
      </c>
      <c r="F139" s="5" t="s">
        <v>2277</v>
      </c>
      <c r="G139" s="5" t="s">
        <v>4515</v>
      </c>
      <c r="H139" s="5" t="s">
        <v>13544</v>
      </c>
      <c r="I139" s="5">
        <v>1</v>
      </c>
      <c r="J139" s="5">
        <v>20</v>
      </c>
      <c r="K139" s="5">
        <v>15</v>
      </c>
      <c r="L139" s="18">
        <v>35</v>
      </c>
      <c r="M139" s="5" t="s">
        <v>12787</v>
      </c>
      <c r="N139" s="161" t="s">
        <v>562</v>
      </c>
      <c r="O139" s="161">
        <v>10</v>
      </c>
      <c r="P139" s="162" t="s">
        <v>557</v>
      </c>
      <c r="Q139" s="162">
        <v>6</v>
      </c>
      <c r="R139" s="163" t="s">
        <v>4585</v>
      </c>
      <c r="S139" s="163">
        <v>2</v>
      </c>
      <c r="T139" s="164" t="s">
        <v>8133</v>
      </c>
      <c r="U139" s="164">
        <v>1</v>
      </c>
      <c r="V139" s="164" t="s">
        <v>40</v>
      </c>
      <c r="W139" s="165"/>
      <c r="X139" s="166" t="s">
        <v>40</v>
      </c>
      <c r="Y139" s="166"/>
      <c r="Z139" s="167" t="s">
        <v>40</v>
      </c>
      <c r="AA139" s="167"/>
      <c r="AB139" s="168" t="s">
        <v>40</v>
      </c>
      <c r="AC139" s="168"/>
      <c r="AD139" s="169" t="s">
        <v>40</v>
      </c>
      <c r="AE139" s="169"/>
      <c r="AF139" s="5" t="s">
        <v>40</v>
      </c>
      <c r="AG139" s="5"/>
      <c r="AH139" s="161" t="s">
        <v>40</v>
      </c>
      <c r="AI139" s="161"/>
      <c r="AJ139" s="162" t="s">
        <v>40</v>
      </c>
      <c r="AK139" s="162"/>
      <c r="AL139" s="807"/>
      <c r="AM139" s="807"/>
      <c r="AN139" s="807"/>
      <c r="AO139" s="807"/>
      <c r="AP139" s="807"/>
      <c r="AQ139" s="807"/>
      <c r="AR139" s="807"/>
      <c r="AS139" s="807"/>
      <c r="AT139" s="807"/>
      <c r="AU139" s="807"/>
      <c r="AV139" s="807"/>
      <c r="AW139" s="807"/>
      <c r="AX139" s="807"/>
      <c r="AY139" s="807"/>
      <c r="AZ139" s="807"/>
      <c r="BA139" s="807"/>
      <c r="BB139" s="807"/>
    </row>
    <row r="140" spans="1:54" ht="12.75">
      <c r="A140" s="831" t="s">
        <v>13886</v>
      </c>
      <c r="B140" s="771" t="s">
        <v>2281</v>
      </c>
      <c r="C140" s="1172">
        <v>2</v>
      </c>
      <c r="D140" s="34" t="e">
        <f t="shared" ca="1" si="11"/>
        <v>#VALUE!</v>
      </c>
      <c r="E140" s="34" t="str">
        <f ca="1">IFERROR(VLOOKUP(N140,Cennik!$A$4:$B319, 2, FALSE()) * O140 + VLOOKUP(P140,Cennik!$A$4:$B319, 2, FALSE()) * Q140 + VLOOKUP(R140,Cennik!$A$4:$B319, 2, FALSE()) * S140 + VLOOKUP(T140,Cennik!$A$4:$B319, 2, FALSE()) * U140 + VLOOKUP(V140,Cennik!$A$4:$B319, 2, FALSE()) * W140 + VLOOKUP(X140,Cennik!$A$4:$B319, 2, FALSE()) * Y140 + VLOOKUP(Z140,Cennik!$A$4:$B319, 2, FALSE()) * AA140 + VLOOKUP(AB140,Cennik!$A$4:$B319, 2, FALSE()) * AC140 + VLOOKUP(AD140,Cennik!$A$4:$B319, 2, FALSE()) * AE140 + VLOOKUP(AF140,Cennik!$A$4:$B319, 2, FALSE()) * AG140 + VLOOKUP(AH140,Cennik!$A$4:$B319, 2, FALSE()) * AI140 + VLOOKUP(AJ140,Cennik!$A$4:$B319, 2, FALSE()) * AK140 + VLOOKUP("Stamina",Cennik!$A$4:$B319,2,FALSE()) * K140,"Brak wartości")</f>
        <v>Brak wartości</v>
      </c>
      <c r="F140" s="5" t="s">
        <v>2277</v>
      </c>
      <c r="G140" s="5" t="s">
        <v>4515</v>
      </c>
      <c r="H140" s="5" t="s">
        <v>13544</v>
      </c>
      <c r="I140" s="5">
        <v>1</v>
      </c>
      <c r="J140" s="5">
        <v>20</v>
      </c>
      <c r="K140" s="5">
        <v>15</v>
      </c>
      <c r="L140" s="18">
        <v>35</v>
      </c>
      <c r="M140" s="5" t="s">
        <v>12787</v>
      </c>
      <c r="N140" s="161" t="s">
        <v>562</v>
      </c>
      <c r="O140" s="161">
        <v>10</v>
      </c>
      <c r="P140" s="162" t="s">
        <v>557</v>
      </c>
      <c r="Q140" s="162">
        <v>6</v>
      </c>
      <c r="R140" s="163" t="s">
        <v>4585</v>
      </c>
      <c r="S140" s="163">
        <v>2</v>
      </c>
      <c r="T140" s="164" t="s">
        <v>8133</v>
      </c>
      <c r="U140" s="164">
        <v>1</v>
      </c>
      <c r="V140" s="164" t="s">
        <v>40</v>
      </c>
      <c r="W140" s="165"/>
      <c r="X140" s="166" t="s">
        <v>40</v>
      </c>
      <c r="Y140" s="166"/>
      <c r="Z140" s="167" t="s">
        <v>40</v>
      </c>
      <c r="AA140" s="167"/>
      <c r="AB140" s="168" t="s">
        <v>40</v>
      </c>
      <c r="AC140" s="168"/>
      <c r="AD140" s="169" t="s">
        <v>40</v>
      </c>
      <c r="AE140" s="169"/>
      <c r="AF140" s="5" t="s">
        <v>40</v>
      </c>
      <c r="AG140" s="5"/>
      <c r="AH140" s="161" t="s">
        <v>40</v>
      </c>
      <c r="AI140" s="161"/>
      <c r="AJ140" s="162" t="s">
        <v>40</v>
      </c>
      <c r="AK140" s="162"/>
      <c r="AL140" s="807"/>
      <c r="AM140" s="807"/>
      <c r="AN140" s="807"/>
      <c r="AO140" s="807"/>
      <c r="AP140" s="807"/>
      <c r="AQ140" s="807"/>
      <c r="AR140" s="807"/>
      <c r="AS140" s="807"/>
      <c r="AT140" s="807"/>
      <c r="AU140" s="807"/>
      <c r="AV140" s="807"/>
      <c r="AW140" s="807"/>
      <c r="AX140" s="807"/>
      <c r="AY140" s="807"/>
      <c r="AZ140" s="807"/>
      <c r="BA140" s="807"/>
      <c r="BB140" s="807"/>
    </row>
    <row r="141" spans="1:54" ht="12.75">
      <c r="A141" s="831" t="s">
        <v>13886</v>
      </c>
      <c r="B141" s="771" t="s">
        <v>2283</v>
      </c>
      <c r="C141" s="1172">
        <v>2</v>
      </c>
      <c r="D141" s="34" t="e">
        <f t="shared" ca="1" si="11"/>
        <v>#VALUE!</v>
      </c>
      <c r="E141" s="34" t="str">
        <f ca="1">IFERROR(VLOOKUP(N141,Cennik!$A$4:$B319, 2, FALSE()) * O141 + VLOOKUP(P141,Cennik!$A$4:$B319, 2, FALSE()) * Q141 + VLOOKUP(R141,Cennik!$A$4:$B319, 2, FALSE()) * S141 + VLOOKUP(T141,Cennik!$A$4:$B319, 2, FALSE()) * U141 + VLOOKUP(V141,Cennik!$A$4:$B319, 2, FALSE()) * W141 + VLOOKUP(X141,Cennik!$A$4:$B319, 2, FALSE()) * Y141 + VLOOKUP(Z141,Cennik!$A$4:$B319, 2, FALSE()) * AA141 + VLOOKUP(AB141,Cennik!$A$4:$B319, 2, FALSE()) * AC141 + VLOOKUP(AD141,Cennik!$A$4:$B319, 2, FALSE()) * AE141 + VLOOKUP(AF141,Cennik!$A$4:$B319, 2, FALSE()) * AG141 + VLOOKUP(AH141,Cennik!$A$4:$B319, 2, FALSE()) * AI141 + VLOOKUP(AJ141,Cennik!$A$4:$B319, 2, FALSE()) * AK141 + VLOOKUP("Stamina",Cennik!$A$4:$B319,2,FALSE()) * K141,"Brak wartości")</f>
        <v>Brak wartości</v>
      </c>
      <c r="F141" s="5" t="s">
        <v>2277</v>
      </c>
      <c r="G141" s="5" t="s">
        <v>4515</v>
      </c>
      <c r="H141" s="5" t="s">
        <v>13544</v>
      </c>
      <c r="I141" s="5">
        <v>1</v>
      </c>
      <c r="J141" s="5">
        <v>20</v>
      </c>
      <c r="K141" s="5">
        <v>15</v>
      </c>
      <c r="L141" s="18">
        <v>35</v>
      </c>
      <c r="M141" s="5" t="s">
        <v>12787</v>
      </c>
      <c r="N141" s="161" t="s">
        <v>562</v>
      </c>
      <c r="O141" s="161">
        <v>10</v>
      </c>
      <c r="P141" s="162" t="s">
        <v>557</v>
      </c>
      <c r="Q141" s="162">
        <v>6</v>
      </c>
      <c r="R141" s="163" t="s">
        <v>4585</v>
      </c>
      <c r="S141" s="163">
        <v>2</v>
      </c>
      <c r="T141" s="164" t="s">
        <v>8133</v>
      </c>
      <c r="U141" s="164">
        <v>1</v>
      </c>
      <c r="V141" s="164" t="s">
        <v>40</v>
      </c>
      <c r="W141" s="165"/>
      <c r="X141" s="166" t="s">
        <v>40</v>
      </c>
      <c r="Y141" s="166"/>
      <c r="Z141" s="167" t="s">
        <v>40</v>
      </c>
      <c r="AA141" s="167"/>
      <c r="AB141" s="168" t="s">
        <v>40</v>
      </c>
      <c r="AC141" s="168"/>
      <c r="AD141" s="169" t="s">
        <v>40</v>
      </c>
      <c r="AE141" s="169"/>
      <c r="AF141" s="5" t="s">
        <v>40</v>
      </c>
      <c r="AG141" s="5"/>
      <c r="AH141" s="161" t="s">
        <v>40</v>
      </c>
      <c r="AI141" s="161"/>
      <c r="AJ141" s="162" t="s">
        <v>40</v>
      </c>
      <c r="AK141" s="162"/>
      <c r="AL141" s="807"/>
      <c r="AM141" s="807"/>
      <c r="AN141" s="807"/>
      <c r="AO141" s="807"/>
      <c r="AP141" s="807"/>
      <c r="AQ141" s="807"/>
      <c r="AR141" s="807"/>
      <c r="AS141" s="807"/>
      <c r="AT141" s="807"/>
      <c r="AU141" s="807"/>
      <c r="AV141" s="807"/>
      <c r="AW141" s="807"/>
      <c r="AX141" s="807"/>
      <c r="AY141" s="807"/>
      <c r="AZ141" s="807"/>
      <c r="BA141" s="807"/>
      <c r="BB141" s="807"/>
    </row>
    <row r="142" spans="1:54" ht="12.75">
      <c r="A142" s="831" t="s">
        <v>13886</v>
      </c>
      <c r="B142" s="771" t="s">
        <v>2285</v>
      </c>
      <c r="C142" s="1172">
        <v>2</v>
      </c>
      <c r="D142" s="34" t="e">
        <f t="shared" ca="1" si="11"/>
        <v>#VALUE!</v>
      </c>
      <c r="E142" s="34" t="str">
        <f ca="1">IFERROR(VLOOKUP(N142,Cennik!$A$4:$B319, 2, FALSE()) * O142 + VLOOKUP(P142,Cennik!$A$4:$B319, 2, FALSE()) * Q142 + VLOOKUP(R142,Cennik!$A$4:$B319, 2, FALSE()) * S142 + VLOOKUP(T142,Cennik!$A$4:$B319, 2, FALSE()) * U142 + VLOOKUP(V142,Cennik!$A$4:$B319, 2, FALSE()) * W142 + VLOOKUP(X142,Cennik!$A$4:$B319, 2, FALSE()) * Y142 + VLOOKUP(Z142,Cennik!$A$4:$B319, 2, FALSE()) * AA142 + VLOOKUP(AB142,Cennik!$A$4:$B319, 2, FALSE()) * AC142 + VLOOKUP(AD142,Cennik!$A$4:$B319, 2, FALSE()) * AE142 + VLOOKUP(AF142,Cennik!$A$4:$B319, 2, FALSE()) * AG142 + VLOOKUP(AH142,Cennik!$A$4:$B319, 2, FALSE()) * AI142 + VLOOKUP(AJ142,Cennik!$A$4:$B319, 2, FALSE()) * AK142 + VLOOKUP("Stamina",Cennik!$A$4:$B319,2,FALSE()) * K142,"Brak wartości")</f>
        <v>Brak wartości</v>
      </c>
      <c r="F142" s="5" t="s">
        <v>2277</v>
      </c>
      <c r="G142" s="5" t="s">
        <v>4515</v>
      </c>
      <c r="H142" s="5" t="s">
        <v>13544</v>
      </c>
      <c r="I142" s="5">
        <v>1</v>
      </c>
      <c r="J142" s="5">
        <v>20</v>
      </c>
      <c r="K142" s="5">
        <v>15</v>
      </c>
      <c r="L142" s="18">
        <v>35</v>
      </c>
      <c r="M142" s="5" t="s">
        <v>12787</v>
      </c>
      <c r="N142" s="161" t="s">
        <v>562</v>
      </c>
      <c r="O142" s="161">
        <v>10</v>
      </c>
      <c r="P142" s="162" t="s">
        <v>557</v>
      </c>
      <c r="Q142" s="162">
        <v>6</v>
      </c>
      <c r="R142" s="163" t="s">
        <v>4585</v>
      </c>
      <c r="S142" s="163">
        <v>2</v>
      </c>
      <c r="T142" s="164" t="s">
        <v>8133</v>
      </c>
      <c r="U142" s="164">
        <v>1</v>
      </c>
      <c r="V142" s="164" t="s">
        <v>40</v>
      </c>
      <c r="W142" s="165"/>
      <c r="X142" s="166" t="s">
        <v>40</v>
      </c>
      <c r="Y142" s="166"/>
      <c r="Z142" s="167" t="s">
        <v>40</v>
      </c>
      <c r="AA142" s="167"/>
      <c r="AB142" s="168" t="s">
        <v>40</v>
      </c>
      <c r="AC142" s="168"/>
      <c r="AD142" s="169" t="s">
        <v>40</v>
      </c>
      <c r="AE142" s="169"/>
      <c r="AF142" s="5" t="s">
        <v>40</v>
      </c>
      <c r="AG142" s="5"/>
      <c r="AH142" s="161" t="s">
        <v>40</v>
      </c>
      <c r="AI142" s="161"/>
      <c r="AJ142" s="162" t="s">
        <v>40</v>
      </c>
      <c r="AK142" s="162"/>
      <c r="AL142" s="807"/>
      <c r="AM142" s="807"/>
      <c r="AN142" s="807"/>
      <c r="AO142" s="807"/>
      <c r="AP142" s="807"/>
      <c r="AQ142" s="807"/>
      <c r="AR142" s="807"/>
      <c r="AS142" s="807"/>
      <c r="AT142" s="807"/>
      <c r="AU142" s="807"/>
      <c r="AV142" s="807"/>
      <c r="AW142" s="807"/>
      <c r="AX142" s="807"/>
      <c r="AY142" s="807"/>
      <c r="AZ142" s="807"/>
      <c r="BA142" s="807"/>
      <c r="BB142" s="807"/>
    </row>
    <row r="143" spans="1:54" ht="12.75">
      <c r="A143" s="831" t="s">
        <v>13886</v>
      </c>
      <c r="B143" s="771" t="s">
        <v>2287</v>
      </c>
      <c r="C143" s="1172">
        <v>2</v>
      </c>
      <c r="D143" s="34" t="e">
        <f t="shared" ca="1" si="11"/>
        <v>#VALUE!</v>
      </c>
      <c r="E143" s="34" t="str">
        <f ca="1">IFERROR(VLOOKUP(N143,Cennik!$A$4:$B319, 2, FALSE()) * O143 + VLOOKUP(P143,Cennik!$A$4:$B319, 2, FALSE()) * Q143 + VLOOKUP(R143,Cennik!$A$4:$B319, 2, FALSE()) * S143 + VLOOKUP(T143,Cennik!$A$4:$B319, 2, FALSE()) * U143 + VLOOKUP(V143,Cennik!$A$4:$B319, 2, FALSE()) * W143 + VLOOKUP(X143,Cennik!$A$4:$B319, 2, FALSE()) * Y143 + VLOOKUP(Z143,Cennik!$A$4:$B319, 2, FALSE()) * AA143 + VLOOKUP(AB143,Cennik!$A$4:$B319, 2, FALSE()) * AC143 + VLOOKUP(AD143,Cennik!$A$4:$B319, 2, FALSE()) * AE143 + VLOOKUP(AF143,Cennik!$A$4:$B319, 2, FALSE()) * AG143 + VLOOKUP(AH143,Cennik!$A$4:$B319, 2, FALSE()) * AI143 + VLOOKUP(AJ143,Cennik!$A$4:$B319, 2, FALSE()) * AK143 + VLOOKUP("Stamina",Cennik!$A$4:$B319,2,FALSE()) * K143,"Brak wartości")</f>
        <v>Brak wartości</v>
      </c>
      <c r="F143" s="5" t="s">
        <v>2288</v>
      </c>
      <c r="G143" s="5" t="s">
        <v>4515</v>
      </c>
      <c r="H143" s="5" t="s">
        <v>13544</v>
      </c>
      <c r="I143" s="5">
        <v>1</v>
      </c>
      <c r="J143" s="5">
        <v>20</v>
      </c>
      <c r="K143" s="5">
        <v>15</v>
      </c>
      <c r="L143" s="18">
        <v>35</v>
      </c>
      <c r="M143" s="5" t="s">
        <v>12787</v>
      </c>
      <c r="N143" s="161" t="s">
        <v>562</v>
      </c>
      <c r="O143" s="161">
        <v>10</v>
      </c>
      <c r="P143" s="162" t="s">
        <v>557</v>
      </c>
      <c r="Q143" s="162">
        <v>6</v>
      </c>
      <c r="R143" s="163" t="s">
        <v>4585</v>
      </c>
      <c r="S143" s="163">
        <v>2</v>
      </c>
      <c r="T143" s="164" t="s">
        <v>8133</v>
      </c>
      <c r="U143" s="164">
        <v>1</v>
      </c>
      <c r="V143" s="164" t="s">
        <v>40</v>
      </c>
      <c r="W143" s="165"/>
      <c r="X143" s="166" t="s">
        <v>40</v>
      </c>
      <c r="Y143" s="166"/>
      <c r="Z143" s="167" t="s">
        <v>40</v>
      </c>
      <c r="AA143" s="167"/>
      <c r="AB143" s="168" t="s">
        <v>40</v>
      </c>
      <c r="AC143" s="168"/>
      <c r="AD143" s="169" t="s">
        <v>40</v>
      </c>
      <c r="AE143" s="169"/>
      <c r="AF143" s="5" t="s">
        <v>40</v>
      </c>
      <c r="AG143" s="5"/>
      <c r="AH143" s="161" t="s">
        <v>40</v>
      </c>
      <c r="AI143" s="161"/>
      <c r="AJ143" s="162" t="s">
        <v>40</v>
      </c>
      <c r="AK143" s="162"/>
      <c r="AL143" s="807"/>
      <c r="AM143" s="807"/>
      <c r="AN143" s="807"/>
      <c r="AO143" s="807"/>
      <c r="AP143" s="807"/>
      <c r="AQ143" s="807"/>
      <c r="AR143" s="807"/>
      <c r="AS143" s="807"/>
      <c r="AT143" s="807"/>
      <c r="AU143" s="807"/>
      <c r="AV143" s="807"/>
      <c r="AW143" s="807"/>
      <c r="AX143" s="807"/>
      <c r="AY143" s="807"/>
      <c r="AZ143" s="807"/>
      <c r="BA143" s="807"/>
      <c r="BB143" s="807"/>
    </row>
    <row r="144" spans="1:54" ht="12.75">
      <c r="A144" s="831" t="s">
        <v>13886</v>
      </c>
      <c r="B144" s="771" t="s">
        <v>2290</v>
      </c>
      <c r="C144" s="1170">
        <v>2</v>
      </c>
      <c r="D144" s="34" t="e">
        <f t="shared" ca="1" si="11"/>
        <v>#VALUE!</v>
      </c>
      <c r="E144" s="34" t="str">
        <f ca="1">IFERROR(VLOOKUP(N144,Cennik!$A$4:$B319, 2, FALSE()) * O144 + VLOOKUP(P144,Cennik!$A$4:$B319, 2, FALSE()) * Q144 + VLOOKUP(R144,Cennik!$A$4:$B319, 2, FALSE()) * S144 + VLOOKUP(T144,Cennik!$A$4:$B319, 2, FALSE()) * U144 + VLOOKUP(V144,Cennik!$A$4:$B319, 2, FALSE()) * W144 + VLOOKUP(X144,Cennik!$A$4:$B319, 2, FALSE()) * Y144 + VLOOKUP(Z144,Cennik!$A$4:$B319, 2, FALSE()) * AA144 + VLOOKUP(AB144,Cennik!$A$4:$B319, 2, FALSE()) * AC144 + VLOOKUP(AD144,Cennik!$A$4:$B319, 2, FALSE()) * AE144 + VLOOKUP(AF144,Cennik!$A$4:$B319, 2, FALSE()) * AG144 + VLOOKUP(AH144,Cennik!$A$4:$B319, 2, FALSE()) * AI144 + VLOOKUP(AJ144,Cennik!$A$4:$B319, 2, FALSE()) * AK144 + VLOOKUP("Stamina",Cennik!$A$4:$B319,2,FALSE()) * K144,"Brak wartości")</f>
        <v>Brak wartości</v>
      </c>
      <c r="F144" s="5" t="s">
        <v>2291</v>
      </c>
      <c r="G144" s="5" t="s">
        <v>4515</v>
      </c>
      <c r="H144" s="5" t="s">
        <v>13544</v>
      </c>
      <c r="I144" s="5">
        <v>1</v>
      </c>
      <c r="J144" s="5">
        <v>20</v>
      </c>
      <c r="K144" s="5">
        <v>15</v>
      </c>
      <c r="L144" s="18">
        <v>35</v>
      </c>
      <c r="M144" s="5" t="s">
        <v>12787</v>
      </c>
      <c r="N144" s="161" t="s">
        <v>562</v>
      </c>
      <c r="O144" s="161">
        <v>10</v>
      </c>
      <c r="P144" s="162" t="s">
        <v>557</v>
      </c>
      <c r="Q144" s="162">
        <v>6</v>
      </c>
      <c r="R144" s="163" t="s">
        <v>4585</v>
      </c>
      <c r="S144" s="163">
        <v>2</v>
      </c>
      <c r="T144" s="164" t="s">
        <v>8133</v>
      </c>
      <c r="U144" s="164">
        <v>1</v>
      </c>
      <c r="V144" s="164" t="s">
        <v>40</v>
      </c>
      <c r="W144" s="165"/>
      <c r="X144" s="166" t="s">
        <v>40</v>
      </c>
      <c r="Y144" s="166"/>
      <c r="Z144" s="167" t="s">
        <v>40</v>
      </c>
      <c r="AA144" s="167"/>
      <c r="AB144" s="168" t="s">
        <v>40</v>
      </c>
      <c r="AC144" s="168"/>
      <c r="AD144" s="169" t="s">
        <v>40</v>
      </c>
      <c r="AE144" s="169"/>
      <c r="AF144" s="5" t="s">
        <v>40</v>
      </c>
      <c r="AG144" s="5"/>
      <c r="AH144" s="161" t="s">
        <v>40</v>
      </c>
      <c r="AI144" s="161"/>
      <c r="AJ144" s="162" t="s">
        <v>40</v>
      </c>
      <c r="AK144" s="162"/>
      <c r="AL144" s="807"/>
      <c r="AM144" s="807"/>
      <c r="AN144" s="807"/>
      <c r="AO144" s="807"/>
      <c r="AP144" s="807"/>
      <c r="AQ144" s="807"/>
      <c r="AR144" s="807"/>
      <c r="AS144" s="807"/>
      <c r="AT144" s="807"/>
      <c r="AU144" s="807"/>
      <c r="AV144" s="807"/>
      <c r="AW144" s="807"/>
      <c r="AX144" s="807"/>
      <c r="AY144" s="807"/>
      <c r="AZ144" s="807"/>
      <c r="BA144" s="807"/>
      <c r="BB144" s="807"/>
    </row>
    <row r="145" spans="1:54" ht="12.75">
      <c r="A145" s="831" t="s">
        <v>13886</v>
      </c>
      <c r="B145" s="771" t="s">
        <v>2293</v>
      </c>
      <c r="C145" s="1170">
        <v>2</v>
      </c>
      <c r="D145" s="34" t="e">
        <f t="shared" ca="1" si="11"/>
        <v>#VALUE!</v>
      </c>
      <c r="E145" s="34" t="str">
        <f ca="1">IFERROR(VLOOKUP(N145,Cennik!$A$4:$B319, 2, FALSE()) * O145 + VLOOKUP(P145,Cennik!$A$4:$B319, 2, FALSE()) * Q145 + VLOOKUP(R145,Cennik!$A$4:$B319, 2, FALSE()) * S145 + VLOOKUP(T145,Cennik!$A$4:$B319, 2, FALSE()) * U145 + VLOOKUP(V145,Cennik!$A$4:$B319, 2, FALSE()) * W145 + VLOOKUP(X145,Cennik!$A$4:$B319, 2, FALSE()) * Y145 + VLOOKUP(Z145,Cennik!$A$4:$B319, 2, FALSE()) * AA145 + VLOOKUP(AB145,Cennik!$A$4:$B319, 2, FALSE()) * AC145 + VLOOKUP(AD145,Cennik!$A$4:$B319, 2, FALSE()) * AE145 + VLOOKUP(AF145,Cennik!$A$4:$B319, 2, FALSE()) * AG145 + VLOOKUP(AH145,Cennik!$A$4:$B319, 2, FALSE()) * AI145 + VLOOKUP(AJ145,Cennik!$A$4:$B319, 2, FALSE()) * AK145 + VLOOKUP("Stamina",Cennik!$A$4:$B319,2,FALSE()) * K145,"Brak wartości")</f>
        <v>Brak wartości</v>
      </c>
      <c r="F145" s="5" t="s">
        <v>2291</v>
      </c>
      <c r="G145" s="5" t="s">
        <v>4515</v>
      </c>
      <c r="H145" s="5" t="s">
        <v>13544</v>
      </c>
      <c r="I145" s="5">
        <v>1</v>
      </c>
      <c r="J145" s="5">
        <v>20</v>
      </c>
      <c r="K145" s="5">
        <v>15</v>
      </c>
      <c r="L145" s="18">
        <v>35</v>
      </c>
      <c r="M145" s="5" t="s">
        <v>12787</v>
      </c>
      <c r="N145" s="161" t="s">
        <v>562</v>
      </c>
      <c r="O145" s="161">
        <v>10</v>
      </c>
      <c r="P145" s="162" t="s">
        <v>557</v>
      </c>
      <c r="Q145" s="162">
        <v>6</v>
      </c>
      <c r="R145" s="163" t="s">
        <v>4585</v>
      </c>
      <c r="S145" s="163">
        <v>2</v>
      </c>
      <c r="T145" s="164" t="s">
        <v>8133</v>
      </c>
      <c r="U145" s="164">
        <v>1</v>
      </c>
      <c r="V145" s="164" t="s">
        <v>40</v>
      </c>
      <c r="W145" s="165"/>
      <c r="X145" s="166" t="s">
        <v>40</v>
      </c>
      <c r="Y145" s="166"/>
      <c r="Z145" s="167" t="s">
        <v>40</v>
      </c>
      <c r="AA145" s="167"/>
      <c r="AB145" s="168" t="s">
        <v>40</v>
      </c>
      <c r="AC145" s="168"/>
      <c r="AD145" s="169" t="s">
        <v>40</v>
      </c>
      <c r="AE145" s="169"/>
      <c r="AF145" s="5" t="s">
        <v>40</v>
      </c>
      <c r="AG145" s="5"/>
      <c r="AH145" s="161" t="s">
        <v>40</v>
      </c>
      <c r="AI145" s="161"/>
      <c r="AJ145" s="162" t="s">
        <v>40</v>
      </c>
      <c r="AK145" s="162"/>
      <c r="AL145" s="807"/>
      <c r="AM145" s="807"/>
      <c r="AN145" s="807"/>
      <c r="AO145" s="807"/>
      <c r="AP145" s="807"/>
      <c r="AQ145" s="807"/>
      <c r="AR145" s="807"/>
      <c r="AS145" s="807"/>
      <c r="AT145" s="807"/>
      <c r="AU145" s="807"/>
      <c r="AV145" s="807"/>
      <c r="AW145" s="807"/>
      <c r="AX145" s="807"/>
      <c r="AY145" s="807"/>
      <c r="AZ145" s="807"/>
      <c r="BA145" s="807"/>
      <c r="BB145" s="807"/>
    </row>
    <row r="146" spans="1:54" ht="12.75">
      <c r="A146" s="831" t="s">
        <v>13886</v>
      </c>
      <c r="B146" s="772" t="s">
        <v>2295</v>
      </c>
      <c r="C146" s="1170">
        <v>3</v>
      </c>
      <c r="D146" s="34" t="e">
        <f t="shared" ca="1" si="11"/>
        <v>#VALUE!</v>
      </c>
      <c r="E146" s="34" t="str">
        <f ca="1">IFERROR(VLOOKUP(N146,Cennik!$A$4:$B319, 2, FALSE()) * O146 + VLOOKUP(P146,Cennik!$A$4:$B319, 2, FALSE()) * Q146 + VLOOKUP(R146,Cennik!$A$4:$B319, 2, FALSE()) * S146 + VLOOKUP(T146,Cennik!$A$4:$B319, 2, FALSE()) * U146 + VLOOKUP(V146,Cennik!$A$4:$B319, 2, FALSE()) * W146 + VLOOKUP(X146,Cennik!$A$4:$B319, 2, FALSE()) * Y146 + VLOOKUP(Z146,Cennik!$A$4:$B319, 2, FALSE()) * AA146 + VLOOKUP(AB146,Cennik!$A$4:$B319, 2, FALSE()) * AC146 + VLOOKUP(AD146,Cennik!$A$4:$B319, 2, FALSE()) * AE146 + VLOOKUP(AF146,Cennik!$A$4:$B319, 2, FALSE()) * AG146 + VLOOKUP(AH146,Cennik!$A$4:$B319, 2, FALSE()) * AI146 + VLOOKUP(AJ146,Cennik!$A$4:$B319, 2, FALSE()) * AK146 + VLOOKUP("Stamina",Cennik!$A$4:$B319,2,FALSE()) * K146,"Brak wartości")</f>
        <v>Brak wartości</v>
      </c>
      <c r="F146" s="5" t="s">
        <v>2296</v>
      </c>
      <c r="G146" s="5" t="s">
        <v>4515</v>
      </c>
      <c r="H146" s="37" t="s">
        <v>13544</v>
      </c>
      <c r="I146" s="5">
        <v>1</v>
      </c>
      <c r="J146" s="5">
        <v>30</v>
      </c>
      <c r="K146" s="5">
        <v>25</v>
      </c>
      <c r="L146" s="5">
        <v>45</v>
      </c>
      <c r="M146" s="5" t="s">
        <v>12787</v>
      </c>
      <c r="N146" s="161" t="s">
        <v>567</v>
      </c>
      <c r="O146" s="161">
        <v>10</v>
      </c>
      <c r="P146" s="162" t="s">
        <v>513</v>
      </c>
      <c r="Q146" s="162">
        <v>2</v>
      </c>
      <c r="R146" s="163" t="s">
        <v>4585</v>
      </c>
      <c r="S146" s="163">
        <v>3</v>
      </c>
      <c r="T146" s="164" t="s">
        <v>8133</v>
      </c>
      <c r="U146" s="164">
        <v>1</v>
      </c>
      <c r="V146" s="164" t="s">
        <v>40</v>
      </c>
      <c r="W146" s="180"/>
      <c r="X146" s="166" t="s">
        <v>40</v>
      </c>
      <c r="Y146" s="181"/>
      <c r="Z146" s="167" t="s">
        <v>40</v>
      </c>
      <c r="AA146" s="182"/>
      <c r="AB146" s="168" t="s">
        <v>40</v>
      </c>
      <c r="AC146" s="201"/>
      <c r="AD146" s="169" t="s">
        <v>40</v>
      </c>
      <c r="AE146" s="202"/>
      <c r="AF146" s="5" t="s">
        <v>40</v>
      </c>
      <c r="AG146" s="37"/>
      <c r="AH146" s="161" t="s">
        <v>40</v>
      </c>
      <c r="AI146" s="197"/>
      <c r="AJ146" s="162" t="s">
        <v>40</v>
      </c>
      <c r="AK146" s="198"/>
      <c r="AL146" s="807"/>
      <c r="AM146" s="807"/>
      <c r="AN146" s="807"/>
      <c r="AO146" s="807"/>
      <c r="AP146" s="807"/>
      <c r="AQ146" s="807"/>
      <c r="AR146" s="807"/>
      <c r="AS146" s="807"/>
      <c r="AT146" s="807"/>
      <c r="AU146" s="807"/>
      <c r="AV146" s="807"/>
      <c r="AW146" s="807"/>
      <c r="AX146" s="807"/>
      <c r="AY146" s="807"/>
      <c r="AZ146" s="807"/>
      <c r="BA146" s="807"/>
      <c r="BB146" s="807"/>
    </row>
    <row r="147" spans="1:54" ht="12.75">
      <c r="A147" s="831" t="s">
        <v>13886</v>
      </c>
      <c r="B147" s="772" t="s">
        <v>2298</v>
      </c>
      <c r="C147" s="1170">
        <v>3</v>
      </c>
      <c r="D147" s="34" t="e">
        <f t="shared" ca="1" si="11"/>
        <v>#VALUE!</v>
      </c>
      <c r="E147" s="34" t="str">
        <f ca="1">IFERROR(VLOOKUP(N147,Cennik!$A$4:$B319, 2, FALSE()) * O147 + VLOOKUP(P147,Cennik!$A$4:$B319, 2, FALSE()) * Q147 + VLOOKUP(R147,Cennik!$A$4:$B319, 2, FALSE()) * S147 + VLOOKUP(T147,Cennik!$A$4:$B319, 2, FALSE()) * U147 + VLOOKUP(V147,Cennik!$A$4:$B319, 2, FALSE()) * W147 + VLOOKUP(X147,Cennik!$A$4:$B319, 2, FALSE()) * Y147 + VLOOKUP(Z147,Cennik!$A$4:$B319, 2, FALSE()) * AA147 + VLOOKUP(AB147,Cennik!$A$4:$B319, 2, FALSE()) * AC147 + VLOOKUP(AD147,Cennik!$A$4:$B319, 2, FALSE()) * AE147 + VLOOKUP(AF147,Cennik!$A$4:$B319, 2, FALSE()) * AG147 + VLOOKUP(AH147,Cennik!$A$4:$B319, 2, FALSE()) * AI147 + VLOOKUP(AJ147,Cennik!$A$4:$B319, 2, FALSE()) * AK147 + VLOOKUP("Stamina",Cennik!$A$4:$B319,2,FALSE()) * K147,"Brak wartości")</f>
        <v>Brak wartości</v>
      </c>
      <c r="F147" s="5" t="s">
        <v>2296</v>
      </c>
      <c r="G147" s="5" t="s">
        <v>4515</v>
      </c>
      <c r="H147" s="37" t="s">
        <v>13544</v>
      </c>
      <c r="I147" s="5">
        <v>1</v>
      </c>
      <c r="J147" s="5">
        <v>30</v>
      </c>
      <c r="K147" s="5">
        <v>25</v>
      </c>
      <c r="L147" s="5">
        <v>45</v>
      </c>
      <c r="M147" s="5" t="s">
        <v>12787</v>
      </c>
      <c r="N147" s="161" t="s">
        <v>567</v>
      </c>
      <c r="O147" s="161">
        <v>10</v>
      </c>
      <c r="P147" s="162" t="s">
        <v>513</v>
      </c>
      <c r="Q147" s="162">
        <v>2</v>
      </c>
      <c r="R147" s="163" t="s">
        <v>4585</v>
      </c>
      <c r="S147" s="163">
        <v>3</v>
      </c>
      <c r="T147" s="164" t="s">
        <v>8133</v>
      </c>
      <c r="U147" s="164">
        <v>1</v>
      </c>
      <c r="V147" s="164" t="s">
        <v>40</v>
      </c>
      <c r="W147" s="180"/>
      <c r="X147" s="166" t="s">
        <v>40</v>
      </c>
      <c r="Y147" s="181"/>
      <c r="Z147" s="167" t="s">
        <v>40</v>
      </c>
      <c r="AA147" s="182"/>
      <c r="AB147" s="168" t="s">
        <v>40</v>
      </c>
      <c r="AC147" s="201"/>
      <c r="AD147" s="169" t="s">
        <v>40</v>
      </c>
      <c r="AE147" s="202"/>
      <c r="AF147" s="5" t="s">
        <v>40</v>
      </c>
      <c r="AG147" s="37"/>
      <c r="AH147" s="161" t="s">
        <v>40</v>
      </c>
      <c r="AI147" s="197"/>
      <c r="AJ147" s="162" t="s">
        <v>40</v>
      </c>
      <c r="AK147" s="198"/>
      <c r="AL147" s="807"/>
      <c r="AM147" s="807"/>
      <c r="AN147" s="807"/>
      <c r="AO147" s="807"/>
      <c r="AP147" s="807"/>
      <c r="AQ147" s="807"/>
      <c r="AR147" s="807"/>
      <c r="AS147" s="807"/>
      <c r="AT147" s="807"/>
      <c r="AU147" s="807"/>
      <c r="AV147" s="807"/>
      <c r="AW147" s="807"/>
      <c r="AX147" s="807"/>
      <c r="AY147" s="807"/>
      <c r="AZ147" s="807"/>
      <c r="BA147" s="807"/>
      <c r="BB147" s="807"/>
    </row>
    <row r="148" spans="1:54" ht="12.75">
      <c r="A148" s="831" t="s">
        <v>13886</v>
      </c>
      <c r="B148" s="772" t="s">
        <v>2300</v>
      </c>
      <c r="C148" s="1170">
        <v>3</v>
      </c>
      <c r="D148" s="34" t="e">
        <f t="shared" ca="1" si="11"/>
        <v>#VALUE!</v>
      </c>
      <c r="E148" s="34" t="str">
        <f ca="1">IFERROR(VLOOKUP(N148,Cennik!$A$4:$B319, 2, FALSE()) * O148 + VLOOKUP(P148,Cennik!$A$4:$B319, 2, FALSE()) * Q148 + VLOOKUP(R148,Cennik!$A$4:$B319, 2, FALSE()) * S148 + VLOOKUP(T148,Cennik!$A$4:$B319, 2, FALSE()) * U148 + VLOOKUP(V148,Cennik!$A$4:$B319, 2, FALSE()) * W148 + VLOOKUP(X148,Cennik!$A$4:$B319, 2, FALSE()) * Y148 + VLOOKUP(Z148,Cennik!$A$4:$B319, 2, FALSE()) * AA148 + VLOOKUP(AB148,Cennik!$A$4:$B319, 2, FALSE()) * AC148 + VLOOKUP(AD148,Cennik!$A$4:$B319, 2, FALSE()) * AE148 + VLOOKUP(AF148,Cennik!$A$4:$B319, 2, FALSE()) * AG148 + VLOOKUP(AH148,Cennik!$A$4:$B319, 2, FALSE()) * AI148 + VLOOKUP(AJ148,Cennik!$A$4:$B319, 2, FALSE()) * AK148 + VLOOKUP("Stamina",Cennik!$A$4:$B319,2,FALSE()) * K148,"Brak wartości")</f>
        <v>Brak wartości</v>
      </c>
      <c r="F148" s="5" t="s">
        <v>2296</v>
      </c>
      <c r="G148" s="5" t="s">
        <v>4515</v>
      </c>
      <c r="H148" s="37" t="s">
        <v>13544</v>
      </c>
      <c r="I148" s="5">
        <v>1</v>
      </c>
      <c r="J148" s="5">
        <v>30</v>
      </c>
      <c r="K148" s="5">
        <v>25</v>
      </c>
      <c r="L148" s="5">
        <v>45</v>
      </c>
      <c r="M148" s="5" t="s">
        <v>12787</v>
      </c>
      <c r="N148" s="161" t="s">
        <v>567</v>
      </c>
      <c r="O148" s="161">
        <v>10</v>
      </c>
      <c r="P148" s="162" t="s">
        <v>513</v>
      </c>
      <c r="Q148" s="162">
        <v>2</v>
      </c>
      <c r="R148" s="163" t="s">
        <v>4585</v>
      </c>
      <c r="S148" s="163">
        <v>3</v>
      </c>
      <c r="T148" s="164" t="s">
        <v>8133</v>
      </c>
      <c r="U148" s="164">
        <v>1</v>
      </c>
      <c r="V148" s="164" t="s">
        <v>40</v>
      </c>
      <c r="W148" s="180"/>
      <c r="X148" s="166" t="s">
        <v>40</v>
      </c>
      <c r="Y148" s="181"/>
      <c r="Z148" s="167" t="s">
        <v>40</v>
      </c>
      <c r="AA148" s="182"/>
      <c r="AB148" s="168" t="s">
        <v>40</v>
      </c>
      <c r="AC148" s="201"/>
      <c r="AD148" s="169" t="s">
        <v>40</v>
      </c>
      <c r="AE148" s="202"/>
      <c r="AF148" s="5" t="s">
        <v>40</v>
      </c>
      <c r="AG148" s="37"/>
      <c r="AH148" s="161" t="s">
        <v>40</v>
      </c>
      <c r="AI148" s="197"/>
      <c r="AJ148" s="162" t="s">
        <v>40</v>
      </c>
      <c r="AK148" s="198"/>
      <c r="AL148" s="807"/>
      <c r="AM148" s="807"/>
      <c r="AN148" s="807"/>
      <c r="AO148" s="807"/>
      <c r="AP148" s="807"/>
      <c r="AQ148" s="807"/>
      <c r="AR148" s="807"/>
      <c r="AS148" s="807"/>
      <c r="AT148" s="807"/>
      <c r="AU148" s="807"/>
      <c r="AV148" s="807"/>
      <c r="AW148" s="807"/>
      <c r="AX148" s="807"/>
      <c r="AY148" s="807"/>
      <c r="AZ148" s="807"/>
      <c r="BA148" s="807"/>
      <c r="BB148" s="807"/>
    </row>
    <row r="149" spans="1:54" ht="12.75">
      <c r="A149" s="831" t="s">
        <v>13886</v>
      </c>
      <c r="B149" s="772" t="s">
        <v>2302</v>
      </c>
      <c r="C149" s="1170">
        <v>3</v>
      </c>
      <c r="D149" s="34" t="e">
        <f t="shared" ca="1" si="11"/>
        <v>#VALUE!</v>
      </c>
      <c r="E149" s="34" t="str">
        <f ca="1">IFERROR(VLOOKUP(N149,Cennik!$A$4:$B319, 2, FALSE()) * O149 + VLOOKUP(P149,Cennik!$A$4:$B319, 2, FALSE()) * Q149 + VLOOKUP(R149,Cennik!$A$4:$B319, 2, FALSE()) * S149 + VLOOKUP(T149,Cennik!$A$4:$B319, 2, FALSE()) * U149 + VLOOKUP(V149,Cennik!$A$4:$B319, 2, FALSE()) * W149 + VLOOKUP(X149,Cennik!$A$4:$B319, 2, FALSE()) * Y149 + VLOOKUP(Z149,Cennik!$A$4:$B319, 2, FALSE()) * AA149 + VLOOKUP(AB149,Cennik!$A$4:$B319, 2, FALSE()) * AC149 + VLOOKUP(AD149,Cennik!$A$4:$B319, 2, FALSE()) * AE149 + VLOOKUP(AF149,Cennik!$A$4:$B319, 2, FALSE()) * AG149 + VLOOKUP(AH149,Cennik!$A$4:$B319, 2, FALSE()) * AI149 + VLOOKUP(AJ149,Cennik!$A$4:$B319, 2, FALSE()) * AK149 + VLOOKUP("Stamina",Cennik!$A$4:$B319,2,FALSE()) * K149,"Brak wartości")</f>
        <v>Brak wartości</v>
      </c>
      <c r="F149" s="5" t="s">
        <v>2296</v>
      </c>
      <c r="G149" s="5" t="s">
        <v>4515</v>
      </c>
      <c r="H149" s="37" t="s">
        <v>13544</v>
      </c>
      <c r="I149" s="5">
        <v>1</v>
      </c>
      <c r="J149" s="5">
        <v>30</v>
      </c>
      <c r="K149" s="5">
        <v>25</v>
      </c>
      <c r="L149" s="5">
        <v>45</v>
      </c>
      <c r="M149" s="5" t="s">
        <v>12787</v>
      </c>
      <c r="N149" s="161" t="s">
        <v>567</v>
      </c>
      <c r="O149" s="161">
        <v>10</v>
      </c>
      <c r="P149" s="162" t="s">
        <v>513</v>
      </c>
      <c r="Q149" s="162">
        <v>2</v>
      </c>
      <c r="R149" s="163" t="s">
        <v>4585</v>
      </c>
      <c r="S149" s="163">
        <v>3</v>
      </c>
      <c r="T149" s="164" t="s">
        <v>8133</v>
      </c>
      <c r="U149" s="164">
        <v>1</v>
      </c>
      <c r="V149" s="164" t="s">
        <v>40</v>
      </c>
      <c r="W149" s="180"/>
      <c r="X149" s="166" t="s">
        <v>40</v>
      </c>
      <c r="Y149" s="181"/>
      <c r="Z149" s="167" t="s">
        <v>40</v>
      </c>
      <c r="AA149" s="182"/>
      <c r="AB149" s="168" t="s">
        <v>40</v>
      </c>
      <c r="AC149" s="201"/>
      <c r="AD149" s="169" t="s">
        <v>40</v>
      </c>
      <c r="AE149" s="202"/>
      <c r="AF149" s="5" t="s">
        <v>40</v>
      </c>
      <c r="AG149" s="37"/>
      <c r="AH149" s="161" t="s">
        <v>40</v>
      </c>
      <c r="AI149" s="197"/>
      <c r="AJ149" s="162" t="s">
        <v>40</v>
      </c>
      <c r="AK149" s="198"/>
      <c r="AL149" s="807"/>
      <c r="AM149" s="807"/>
      <c r="AN149" s="807"/>
      <c r="AO149" s="807"/>
      <c r="AP149" s="807"/>
      <c r="AQ149" s="807"/>
      <c r="AR149" s="807"/>
      <c r="AS149" s="807"/>
      <c r="AT149" s="807"/>
      <c r="AU149" s="807"/>
      <c r="AV149" s="807"/>
      <c r="AW149" s="807"/>
      <c r="AX149" s="807"/>
      <c r="AY149" s="807"/>
      <c r="AZ149" s="807"/>
      <c r="BA149" s="807"/>
      <c r="BB149" s="807"/>
    </row>
    <row r="150" spans="1:54" ht="12.75">
      <c r="A150" s="831" t="s">
        <v>13886</v>
      </c>
      <c r="B150" s="772" t="s">
        <v>2304</v>
      </c>
      <c r="C150" s="1170">
        <v>3</v>
      </c>
      <c r="D150" s="34" t="e">
        <f t="shared" ca="1" si="11"/>
        <v>#VALUE!</v>
      </c>
      <c r="E150" s="34" t="str">
        <f ca="1">IFERROR(VLOOKUP(N150,Cennik!$A$4:$B319, 2, FALSE()) * O150 + VLOOKUP(P150,Cennik!$A$4:$B319, 2, FALSE()) * Q150 + VLOOKUP(R150,Cennik!$A$4:$B319, 2, FALSE()) * S150 + VLOOKUP(T150,Cennik!$A$4:$B319, 2, FALSE()) * U150 + VLOOKUP(V150,Cennik!$A$4:$B319, 2, FALSE()) * W150 + VLOOKUP(X150,Cennik!$A$4:$B319, 2, FALSE()) * Y150 + VLOOKUP(Z150,Cennik!$A$4:$B319, 2, FALSE()) * AA150 + VLOOKUP(AB150,Cennik!$A$4:$B319, 2, FALSE()) * AC150 + VLOOKUP(AD150,Cennik!$A$4:$B319, 2, FALSE()) * AE150 + VLOOKUP(AF150,Cennik!$A$4:$B319, 2, FALSE()) * AG150 + VLOOKUP(AH150,Cennik!$A$4:$B319, 2, FALSE()) * AI150 + VLOOKUP(AJ150,Cennik!$A$4:$B319, 2, FALSE()) * AK150 + VLOOKUP("Stamina",Cennik!$A$4:$B319,2,FALSE()) * K150,"Brak wartości")</f>
        <v>Brak wartości</v>
      </c>
      <c r="F150" s="5" t="s">
        <v>2296</v>
      </c>
      <c r="G150" s="5" t="s">
        <v>4515</v>
      </c>
      <c r="H150" s="37" t="s">
        <v>13544</v>
      </c>
      <c r="I150" s="5">
        <v>1</v>
      </c>
      <c r="J150" s="5">
        <v>30</v>
      </c>
      <c r="K150" s="5">
        <v>25</v>
      </c>
      <c r="L150" s="5">
        <v>45</v>
      </c>
      <c r="M150" s="5" t="s">
        <v>12787</v>
      </c>
      <c r="N150" s="161" t="s">
        <v>567</v>
      </c>
      <c r="O150" s="161">
        <v>10</v>
      </c>
      <c r="P150" s="162" t="s">
        <v>513</v>
      </c>
      <c r="Q150" s="162">
        <v>2</v>
      </c>
      <c r="R150" s="163" t="s">
        <v>4585</v>
      </c>
      <c r="S150" s="163">
        <v>3</v>
      </c>
      <c r="T150" s="164" t="s">
        <v>8133</v>
      </c>
      <c r="U150" s="164">
        <v>1</v>
      </c>
      <c r="V150" s="164" t="s">
        <v>40</v>
      </c>
      <c r="W150" s="180"/>
      <c r="X150" s="166" t="s">
        <v>40</v>
      </c>
      <c r="Y150" s="181"/>
      <c r="Z150" s="167" t="s">
        <v>40</v>
      </c>
      <c r="AA150" s="182"/>
      <c r="AB150" s="168" t="s">
        <v>40</v>
      </c>
      <c r="AC150" s="201"/>
      <c r="AD150" s="169" t="s">
        <v>40</v>
      </c>
      <c r="AE150" s="202"/>
      <c r="AF150" s="5" t="s">
        <v>40</v>
      </c>
      <c r="AG150" s="37"/>
      <c r="AH150" s="161" t="s">
        <v>40</v>
      </c>
      <c r="AI150" s="197"/>
      <c r="AJ150" s="162" t="s">
        <v>40</v>
      </c>
      <c r="AK150" s="198"/>
      <c r="AL150" s="807"/>
      <c r="AM150" s="807"/>
      <c r="AN150" s="807"/>
      <c r="AO150" s="807"/>
      <c r="AP150" s="807"/>
      <c r="AQ150" s="807"/>
      <c r="AR150" s="807"/>
      <c r="AS150" s="807"/>
      <c r="AT150" s="807"/>
      <c r="AU150" s="807"/>
      <c r="AV150" s="807"/>
      <c r="AW150" s="807"/>
      <c r="AX150" s="807"/>
      <c r="AY150" s="807"/>
      <c r="AZ150" s="807"/>
      <c r="BA150" s="807"/>
      <c r="BB150" s="807"/>
    </row>
    <row r="151" spans="1:54" ht="12.75">
      <c r="A151" s="831" t="s">
        <v>13886</v>
      </c>
      <c r="B151" s="772" t="s">
        <v>2306</v>
      </c>
      <c r="C151" s="1170">
        <v>3</v>
      </c>
      <c r="D151" s="34" t="e">
        <f t="shared" ca="1" si="11"/>
        <v>#VALUE!</v>
      </c>
      <c r="E151" s="34" t="str">
        <f ca="1">IFERROR(VLOOKUP(N151,Cennik!$A$4:$B319, 2, FALSE()) * O151 + VLOOKUP(P151,Cennik!$A$4:$B319, 2, FALSE()) * Q151 + VLOOKUP(R151,Cennik!$A$4:$B319, 2, FALSE()) * S151 + VLOOKUP(T151,Cennik!$A$4:$B319, 2, FALSE()) * U151 + VLOOKUP(V151,Cennik!$A$4:$B319, 2, FALSE()) * W151 + VLOOKUP(X151,Cennik!$A$4:$B319, 2, FALSE()) * Y151 + VLOOKUP(Z151,Cennik!$A$4:$B319, 2, FALSE()) * AA151 + VLOOKUP(AB151,Cennik!$A$4:$B319, 2, FALSE()) * AC151 + VLOOKUP(AD151,Cennik!$A$4:$B319, 2, FALSE()) * AE151 + VLOOKUP(AF151,Cennik!$A$4:$B319, 2, FALSE()) * AG151 + VLOOKUP(AH151,Cennik!$A$4:$B319, 2, FALSE()) * AI151 + VLOOKUP(AJ151,Cennik!$A$4:$B319, 2, FALSE()) * AK151 + VLOOKUP("Stamina",Cennik!$A$4:$B319,2,FALSE()) * K151,"Brak wartości")</f>
        <v>Brak wartości</v>
      </c>
      <c r="F151" s="5" t="s">
        <v>2307</v>
      </c>
      <c r="G151" s="5" t="s">
        <v>4515</v>
      </c>
      <c r="H151" s="37" t="s">
        <v>13544</v>
      </c>
      <c r="I151" s="5">
        <v>1</v>
      </c>
      <c r="J151" s="5">
        <v>30</v>
      </c>
      <c r="K151" s="5">
        <v>25</v>
      </c>
      <c r="L151" s="5">
        <v>45</v>
      </c>
      <c r="M151" s="5" t="s">
        <v>12787</v>
      </c>
      <c r="N151" s="161" t="s">
        <v>567</v>
      </c>
      <c r="O151" s="161">
        <v>10</v>
      </c>
      <c r="P151" s="162" t="s">
        <v>513</v>
      </c>
      <c r="Q151" s="162">
        <v>2</v>
      </c>
      <c r="R151" s="163" t="s">
        <v>4585</v>
      </c>
      <c r="S151" s="163">
        <v>3</v>
      </c>
      <c r="T151" s="164" t="s">
        <v>8133</v>
      </c>
      <c r="U151" s="164">
        <v>1</v>
      </c>
      <c r="V151" s="164" t="s">
        <v>40</v>
      </c>
      <c r="W151" s="180"/>
      <c r="X151" s="166" t="s">
        <v>40</v>
      </c>
      <c r="Y151" s="181"/>
      <c r="Z151" s="167" t="s">
        <v>40</v>
      </c>
      <c r="AA151" s="182"/>
      <c r="AB151" s="168" t="s">
        <v>40</v>
      </c>
      <c r="AC151" s="201"/>
      <c r="AD151" s="169" t="s">
        <v>40</v>
      </c>
      <c r="AE151" s="202"/>
      <c r="AF151" s="5" t="s">
        <v>40</v>
      </c>
      <c r="AG151" s="37"/>
      <c r="AH151" s="161" t="s">
        <v>40</v>
      </c>
      <c r="AI151" s="197"/>
      <c r="AJ151" s="162" t="s">
        <v>40</v>
      </c>
      <c r="AK151" s="198"/>
      <c r="AL151" s="807"/>
      <c r="AM151" s="807"/>
      <c r="AN151" s="807"/>
      <c r="AO151" s="807"/>
      <c r="AP151" s="807"/>
      <c r="AQ151" s="807"/>
      <c r="AR151" s="807"/>
      <c r="AS151" s="807"/>
      <c r="AT151" s="807"/>
      <c r="AU151" s="807"/>
      <c r="AV151" s="807"/>
      <c r="AW151" s="807"/>
      <c r="AX151" s="807"/>
      <c r="AY151" s="807"/>
      <c r="AZ151" s="807"/>
      <c r="BA151" s="807"/>
      <c r="BB151" s="807"/>
    </row>
    <row r="152" spans="1:54" ht="12.75">
      <c r="A152" s="831" t="s">
        <v>13886</v>
      </c>
      <c r="B152" s="772" t="s">
        <v>2309</v>
      </c>
      <c r="C152" s="1170">
        <v>3</v>
      </c>
      <c r="D152" s="34" t="e">
        <f t="shared" ca="1" si="11"/>
        <v>#VALUE!</v>
      </c>
      <c r="E152" s="34" t="str">
        <f ca="1">IFERROR(VLOOKUP(N152,Cennik!$A$4:$B319, 2, FALSE()) * O152 + VLOOKUP(P152,Cennik!$A$4:$B319, 2, FALSE()) * Q152 + VLOOKUP(R152,Cennik!$A$4:$B319, 2, FALSE()) * S152 + VLOOKUP(T152,Cennik!$A$4:$B319, 2, FALSE()) * U152 + VLOOKUP(V152,Cennik!$A$4:$B319, 2, FALSE()) * W152 + VLOOKUP(X152,Cennik!$A$4:$B319, 2, FALSE()) * Y152 + VLOOKUP(Z152,Cennik!$A$4:$B319, 2, FALSE()) * AA152 + VLOOKUP(AB152,Cennik!$A$4:$B319, 2, FALSE()) * AC152 + VLOOKUP(AD152,Cennik!$A$4:$B319, 2, FALSE()) * AE152 + VLOOKUP(AF152,Cennik!$A$4:$B319, 2, FALSE()) * AG152 + VLOOKUP(AH152,Cennik!$A$4:$B319, 2, FALSE()) * AI152 + VLOOKUP(AJ152,Cennik!$A$4:$B319, 2, FALSE()) * AK152 + VLOOKUP("Stamina",Cennik!$A$4:$B319,2,FALSE()) * K152,"Brak wartości")</f>
        <v>Brak wartości</v>
      </c>
      <c r="F152" s="5" t="s">
        <v>2310</v>
      </c>
      <c r="G152" s="5" t="s">
        <v>4515</v>
      </c>
      <c r="H152" s="37" t="s">
        <v>13544</v>
      </c>
      <c r="I152" s="5">
        <v>1</v>
      </c>
      <c r="J152" s="5">
        <v>30</v>
      </c>
      <c r="K152" s="5">
        <v>25</v>
      </c>
      <c r="L152" s="5">
        <v>45</v>
      </c>
      <c r="M152" s="5" t="s">
        <v>12787</v>
      </c>
      <c r="N152" s="161" t="s">
        <v>567</v>
      </c>
      <c r="O152" s="161">
        <v>10</v>
      </c>
      <c r="P152" s="162" t="s">
        <v>513</v>
      </c>
      <c r="Q152" s="162">
        <v>2</v>
      </c>
      <c r="R152" s="163" t="s">
        <v>4585</v>
      </c>
      <c r="S152" s="163">
        <v>3</v>
      </c>
      <c r="T152" s="164" t="s">
        <v>8133</v>
      </c>
      <c r="U152" s="164">
        <v>1</v>
      </c>
      <c r="V152" s="164" t="s">
        <v>40</v>
      </c>
      <c r="W152" s="180"/>
      <c r="X152" s="166" t="s">
        <v>40</v>
      </c>
      <c r="Y152" s="181"/>
      <c r="Z152" s="167" t="s">
        <v>40</v>
      </c>
      <c r="AA152" s="182"/>
      <c r="AB152" s="168" t="s">
        <v>40</v>
      </c>
      <c r="AC152" s="201"/>
      <c r="AD152" s="169" t="s">
        <v>40</v>
      </c>
      <c r="AE152" s="202"/>
      <c r="AF152" s="5" t="s">
        <v>40</v>
      </c>
      <c r="AG152" s="37"/>
      <c r="AH152" s="161" t="s">
        <v>40</v>
      </c>
      <c r="AI152" s="197"/>
      <c r="AJ152" s="162" t="s">
        <v>40</v>
      </c>
      <c r="AK152" s="198"/>
      <c r="AL152" s="807"/>
      <c r="AM152" s="807"/>
      <c r="AN152" s="807"/>
      <c r="AO152" s="807"/>
      <c r="AP152" s="807"/>
      <c r="AQ152" s="807"/>
      <c r="AR152" s="807"/>
      <c r="AS152" s="807"/>
      <c r="AT152" s="807"/>
      <c r="AU152" s="807"/>
      <c r="AV152" s="807"/>
      <c r="AW152" s="807"/>
      <c r="AX152" s="807"/>
      <c r="AY152" s="807"/>
      <c r="AZ152" s="807"/>
      <c r="BA152" s="807"/>
      <c r="BB152" s="807"/>
    </row>
    <row r="153" spans="1:54" ht="12.75">
      <c r="A153" s="831" t="s">
        <v>13886</v>
      </c>
      <c r="B153" s="773" t="s">
        <v>2312</v>
      </c>
      <c r="C153" s="1170">
        <v>4</v>
      </c>
      <c r="D153" s="34" t="e">
        <f t="shared" ca="1" si="11"/>
        <v>#VALUE!</v>
      </c>
      <c r="E153" s="34" t="str">
        <f ca="1">IFERROR(VLOOKUP(N153,Cennik!$A$4:$B319, 2, FALSE()) * O153 + VLOOKUP(P153,Cennik!$A$4:$B319, 2, FALSE()) * Q153 + VLOOKUP(R153,Cennik!$A$4:$B319, 2, FALSE()) * S153 + VLOOKUP(T153,Cennik!$A$4:$B319, 2, FALSE()) * U153 + VLOOKUP(V153,Cennik!$A$4:$B319, 2, FALSE()) * W153 + VLOOKUP(X153,Cennik!$A$4:$B319, 2, FALSE()) * Y153 + VLOOKUP(Z153,Cennik!$A$4:$B319, 2, FALSE()) * AA153 + VLOOKUP(AB153,Cennik!$A$4:$B319, 2, FALSE()) * AC153 + VLOOKUP(AD153,Cennik!$A$4:$B319, 2, FALSE()) * AE153 + VLOOKUP(AF153,Cennik!$A$4:$B319, 2, FALSE()) * AG153 + VLOOKUP(AH153,Cennik!$A$4:$B319, 2, FALSE()) * AI153 + VLOOKUP(AJ153,Cennik!$A$4:$B319, 2, FALSE()) * AK153 + VLOOKUP("Stamina",Cennik!$A$4:$B319,2,FALSE()) * K153,"Brak wartości")</f>
        <v>Brak wartości</v>
      </c>
      <c r="F153" s="5" t="s">
        <v>2313</v>
      </c>
      <c r="G153" s="5" t="s">
        <v>4515</v>
      </c>
      <c r="H153" s="37" t="s">
        <v>13544</v>
      </c>
      <c r="I153" s="5">
        <v>1</v>
      </c>
      <c r="J153" s="5">
        <v>30</v>
      </c>
      <c r="K153" s="5">
        <v>50</v>
      </c>
      <c r="L153" s="5">
        <v>50</v>
      </c>
      <c r="M153" s="5" t="s">
        <v>12787</v>
      </c>
      <c r="N153" s="161" t="s">
        <v>567</v>
      </c>
      <c r="O153" s="161">
        <v>15</v>
      </c>
      <c r="P153" s="162" t="s">
        <v>513</v>
      </c>
      <c r="Q153" s="162">
        <v>3</v>
      </c>
      <c r="R153" s="163" t="s">
        <v>4585</v>
      </c>
      <c r="S153" s="163">
        <v>3</v>
      </c>
      <c r="T153" s="164" t="s">
        <v>8133</v>
      </c>
      <c r="U153" s="164">
        <v>1</v>
      </c>
      <c r="V153" s="164" t="s">
        <v>4739</v>
      </c>
      <c r="W153" s="165">
        <v>3</v>
      </c>
      <c r="X153" s="166" t="s">
        <v>40</v>
      </c>
      <c r="Y153" s="181"/>
      <c r="Z153" s="167" t="s">
        <v>40</v>
      </c>
      <c r="AA153" s="182"/>
      <c r="AB153" s="168" t="s">
        <v>40</v>
      </c>
      <c r="AC153" s="201"/>
      <c r="AD153" s="169" t="s">
        <v>40</v>
      </c>
      <c r="AE153" s="202"/>
      <c r="AF153" s="5" t="s">
        <v>40</v>
      </c>
      <c r="AG153" s="37"/>
      <c r="AH153" s="161" t="s">
        <v>40</v>
      </c>
      <c r="AI153" s="197"/>
      <c r="AJ153" s="162" t="s">
        <v>40</v>
      </c>
      <c r="AK153" s="198"/>
      <c r="AL153" s="807"/>
      <c r="AM153" s="807"/>
      <c r="AN153" s="807"/>
      <c r="AO153" s="807"/>
      <c r="AP153" s="807"/>
      <c r="AQ153" s="807"/>
      <c r="AR153" s="807"/>
      <c r="AS153" s="807"/>
      <c r="AT153" s="807"/>
      <c r="AU153" s="807"/>
      <c r="AV153" s="807"/>
      <c r="AW153" s="807"/>
      <c r="AX153" s="807"/>
      <c r="AY153" s="807"/>
      <c r="AZ153" s="807"/>
      <c r="BA153" s="807"/>
      <c r="BB153" s="807"/>
    </row>
    <row r="154" spans="1:54" ht="12.75">
      <c r="A154" s="831" t="s">
        <v>13886</v>
      </c>
      <c r="B154" s="773" t="s">
        <v>2315</v>
      </c>
      <c r="C154" s="1170">
        <v>4</v>
      </c>
      <c r="D154" s="34" t="e">
        <f t="shared" ca="1" si="11"/>
        <v>#VALUE!</v>
      </c>
      <c r="E154" s="34" t="str">
        <f ca="1">IFERROR(VLOOKUP(N154,Cennik!$A$4:$B319, 2, FALSE()) * O154 + VLOOKUP(P154,Cennik!$A$4:$B319, 2, FALSE()) * Q154 + VLOOKUP(R154,Cennik!$A$4:$B319, 2, FALSE()) * S154 + VLOOKUP(T154,Cennik!$A$4:$B319, 2, FALSE()) * U154 + VLOOKUP(V154,Cennik!$A$4:$B319, 2, FALSE()) * W154 + VLOOKUP(X154,Cennik!$A$4:$B319, 2, FALSE()) * Y154 + VLOOKUP(Z154,Cennik!$A$4:$B319, 2, FALSE()) * AA154 + VLOOKUP(AB154,Cennik!$A$4:$B319, 2, FALSE()) * AC154 + VLOOKUP(AD154,Cennik!$A$4:$B319, 2, FALSE()) * AE154 + VLOOKUP(AF154,Cennik!$A$4:$B319, 2, FALSE()) * AG154 + VLOOKUP(AH154,Cennik!$A$4:$B319, 2, FALSE()) * AI154 + VLOOKUP(AJ154,Cennik!$A$4:$B319, 2, FALSE()) * AK154 + VLOOKUP("Stamina",Cennik!$A$4:$B319,2,FALSE()) * K154,"Brak wartości")</f>
        <v>Brak wartości</v>
      </c>
      <c r="F154" s="5" t="s">
        <v>2313</v>
      </c>
      <c r="G154" s="5" t="s">
        <v>4515</v>
      </c>
      <c r="H154" s="37" t="s">
        <v>13544</v>
      </c>
      <c r="I154" s="5">
        <v>1</v>
      </c>
      <c r="J154" s="5">
        <v>30</v>
      </c>
      <c r="K154" s="5">
        <v>50</v>
      </c>
      <c r="L154" s="5">
        <v>50</v>
      </c>
      <c r="M154" s="5" t="s">
        <v>12787</v>
      </c>
      <c r="N154" s="161" t="s">
        <v>567</v>
      </c>
      <c r="O154" s="161">
        <v>15</v>
      </c>
      <c r="P154" s="162" t="s">
        <v>513</v>
      </c>
      <c r="Q154" s="162">
        <v>3</v>
      </c>
      <c r="R154" s="163" t="s">
        <v>4585</v>
      </c>
      <c r="S154" s="163">
        <v>3</v>
      </c>
      <c r="T154" s="164" t="s">
        <v>8133</v>
      </c>
      <c r="U154" s="164">
        <v>1</v>
      </c>
      <c r="V154" s="164" t="s">
        <v>4739</v>
      </c>
      <c r="W154" s="165">
        <v>3</v>
      </c>
      <c r="X154" s="166" t="s">
        <v>40</v>
      </c>
      <c r="Y154" s="181"/>
      <c r="Z154" s="167" t="s">
        <v>40</v>
      </c>
      <c r="AA154" s="182"/>
      <c r="AB154" s="168" t="s">
        <v>40</v>
      </c>
      <c r="AC154" s="201"/>
      <c r="AD154" s="169" t="s">
        <v>40</v>
      </c>
      <c r="AE154" s="202"/>
      <c r="AF154" s="5" t="s">
        <v>40</v>
      </c>
      <c r="AG154" s="37"/>
      <c r="AH154" s="161" t="s">
        <v>40</v>
      </c>
      <c r="AI154" s="197"/>
      <c r="AJ154" s="162" t="s">
        <v>40</v>
      </c>
      <c r="AK154" s="198"/>
      <c r="AL154" s="807"/>
      <c r="AM154" s="807"/>
      <c r="AN154" s="807"/>
      <c r="AO154" s="807"/>
      <c r="AP154" s="807"/>
      <c r="AQ154" s="807"/>
      <c r="AR154" s="807"/>
      <c r="AS154" s="807"/>
      <c r="AT154" s="807"/>
      <c r="AU154" s="807"/>
      <c r="AV154" s="807"/>
      <c r="AW154" s="807"/>
      <c r="AX154" s="807"/>
      <c r="AY154" s="807"/>
      <c r="AZ154" s="807"/>
      <c r="BA154" s="807"/>
      <c r="BB154" s="807"/>
    </row>
    <row r="155" spans="1:54" ht="12.75">
      <c r="A155" s="831" t="s">
        <v>13886</v>
      </c>
      <c r="B155" s="773" t="s">
        <v>2317</v>
      </c>
      <c r="C155" s="1170">
        <v>4</v>
      </c>
      <c r="D155" s="34" t="e">
        <f t="shared" ca="1" si="11"/>
        <v>#VALUE!</v>
      </c>
      <c r="E155" s="34" t="str">
        <f ca="1">IFERROR(VLOOKUP(N155,Cennik!$A$4:$B319, 2, FALSE()) * O155 + VLOOKUP(P155,Cennik!$A$4:$B319, 2, FALSE()) * Q155 + VLOOKUP(R155,Cennik!$A$4:$B319, 2, FALSE()) * S155 + VLOOKUP(T155,Cennik!$A$4:$B319, 2, FALSE()) * U155 + VLOOKUP(V155,Cennik!$A$4:$B319, 2, FALSE()) * W155 + VLOOKUP(X155,Cennik!$A$4:$B319, 2, FALSE()) * Y155 + VLOOKUP(Z155,Cennik!$A$4:$B319, 2, FALSE()) * AA155 + VLOOKUP(AB155,Cennik!$A$4:$B319, 2, FALSE()) * AC155 + VLOOKUP(AD155,Cennik!$A$4:$B319, 2, FALSE()) * AE155 + VLOOKUP(AF155,Cennik!$A$4:$B319, 2, FALSE()) * AG155 + VLOOKUP(AH155,Cennik!$A$4:$B319, 2, FALSE()) * AI155 + VLOOKUP(AJ155,Cennik!$A$4:$B319, 2, FALSE()) * AK155 + VLOOKUP("Stamina",Cennik!$A$4:$B319,2,FALSE()) * K155,"Brak wartości")</f>
        <v>Brak wartości</v>
      </c>
      <c r="F155" s="5" t="s">
        <v>2313</v>
      </c>
      <c r="G155" s="5" t="s">
        <v>4515</v>
      </c>
      <c r="H155" s="37" t="s">
        <v>13544</v>
      </c>
      <c r="I155" s="5">
        <v>1</v>
      </c>
      <c r="J155" s="5">
        <v>30</v>
      </c>
      <c r="K155" s="5">
        <v>50</v>
      </c>
      <c r="L155" s="5">
        <v>50</v>
      </c>
      <c r="M155" s="5" t="s">
        <v>12787</v>
      </c>
      <c r="N155" s="161" t="s">
        <v>567</v>
      </c>
      <c r="O155" s="161">
        <v>15</v>
      </c>
      <c r="P155" s="162" t="s">
        <v>513</v>
      </c>
      <c r="Q155" s="162">
        <v>3</v>
      </c>
      <c r="R155" s="163" t="s">
        <v>4585</v>
      </c>
      <c r="S155" s="163">
        <v>3</v>
      </c>
      <c r="T155" s="164" t="s">
        <v>8133</v>
      </c>
      <c r="U155" s="164">
        <v>1</v>
      </c>
      <c r="V155" s="164" t="s">
        <v>4739</v>
      </c>
      <c r="W155" s="165">
        <v>3</v>
      </c>
      <c r="X155" s="166" t="s">
        <v>40</v>
      </c>
      <c r="Y155" s="181"/>
      <c r="Z155" s="167" t="s">
        <v>40</v>
      </c>
      <c r="AA155" s="182"/>
      <c r="AB155" s="168" t="s">
        <v>40</v>
      </c>
      <c r="AC155" s="201"/>
      <c r="AD155" s="169" t="s">
        <v>40</v>
      </c>
      <c r="AE155" s="202"/>
      <c r="AF155" s="5" t="s">
        <v>40</v>
      </c>
      <c r="AG155" s="37"/>
      <c r="AH155" s="161" t="s">
        <v>40</v>
      </c>
      <c r="AI155" s="197"/>
      <c r="AJ155" s="162" t="s">
        <v>40</v>
      </c>
      <c r="AK155" s="198"/>
      <c r="AL155" s="807"/>
      <c r="AM155" s="807"/>
      <c r="AN155" s="807"/>
      <c r="AO155" s="807"/>
      <c r="AP155" s="807"/>
      <c r="AQ155" s="807"/>
      <c r="AR155" s="807"/>
      <c r="AS155" s="807"/>
      <c r="AT155" s="807"/>
      <c r="AU155" s="807"/>
      <c r="AV155" s="807"/>
      <c r="AW155" s="807"/>
      <c r="AX155" s="807"/>
      <c r="AY155" s="807"/>
      <c r="AZ155" s="807"/>
      <c r="BA155" s="807"/>
      <c r="BB155" s="807"/>
    </row>
    <row r="156" spans="1:54" ht="12.75">
      <c r="A156" s="831" t="s">
        <v>13886</v>
      </c>
      <c r="B156" s="773" t="s">
        <v>2319</v>
      </c>
      <c r="C156" s="1170">
        <v>4</v>
      </c>
      <c r="D156" s="34" t="e">
        <f t="shared" ca="1" si="11"/>
        <v>#VALUE!</v>
      </c>
      <c r="E156" s="34" t="str">
        <f ca="1">IFERROR(VLOOKUP(N156,Cennik!$A$4:$B319, 2, FALSE()) * O156 + VLOOKUP(P156,Cennik!$A$4:$B319, 2, FALSE()) * Q156 + VLOOKUP(R156,Cennik!$A$4:$B319, 2, FALSE()) * S156 + VLOOKUP(T156,Cennik!$A$4:$B319, 2, FALSE()) * U156 + VLOOKUP(V156,Cennik!$A$4:$B319, 2, FALSE()) * W156 + VLOOKUP(X156,Cennik!$A$4:$B319, 2, FALSE()) * Y156 + VLOOKUP(Z156,Cennik!$A$4:$B319, 2, FALSE()) * AA156 + VLOOKUP(AB156,Cennik!$A$4:$B319, 2, FALSE()) * AC156 + VLOOKUP(AD156,Cennik!$A$4:$B319, 2, FALSE()) * AE156 + VLOOKUP(AF156,Cennik!$A$4:$B319, 2, FALSE()) * AG156 + VLOOKUP(AH156,Cennik!$A$4:$B319, 2, FALSE()) * AI156 + VLOOKUP(AJ156,Cennik!$A$4:$B319, 2, FALSE()) * AK156 + VLOOKUP("Stamina",Cennik!$A$4:$B319,2,FALSE()) * K156,"Brak wartości")</f>
        <v>Brak wartości</v>
      </c>
      <c r="F156" s="5" t="s">
        <v>2313</v>
      </c>
      <c r="G156" s="5" t="s">
        <v>4515</v>
      </c>
      <c r="H156" s="37" t="s">
        <v>13544</v>
      </c>
      <c r="I156" s="5">
        <v>1</v>
      </c>
      <c r="J156" s="5">
        <v>30</v>
      </c>
      <c r="K156" s="5">
        <v>50</v>
      </c>
      <c r="L156" s="5">
        <v>50</v>
      </c>
      <c r="M156" s="5" t="s">
        <v>12787</v>
      </c>
      <c r="N156" s="161" t="s">
        <v>567</v>
      </c>
      <c r="O156" s="161">
        <v>15</v>
      </c>
      <c r="P156" s="162" t="s">
        <v>513</v>
      </c>
      <c r="Q156" s="162">
        <v>3</v>
      </c>
      <c r="R156" s="163" t="s">
        <v>4585</v>
      </c>
      <c r="S156" s="163">
        <v>3</v>
      </c>
      <c r="T156" s="164" t="s">
        <v>8133</v>
      </c>
      <c r="U156" s="164">
        <v>1</v>
      </c>
      <c r="V156" s="164" t="s">
        <v>4739</v>
      </c>
      <c r="W156" s="165">
        <v>3</v>
      </c>
      <c r="X156" s="166" t="s">
        <v>40</v>
      </c>
      <c r="Y156" s="181"/>
      <c r="Z156" s="167" t="s">
        <v>40</v>
      </c>
      <c r="AA156" s="182"/>
      <c r="AB156" s="168" t="s">
        <v>40</v>
      </c>
      <c r="AC156" s="201"/>
      <c r="AD156" s="169" t="s">
        <v>40</v>
      </c>
      <c r="AE156" s="202"/>
      <c r="AF156" s="5" t="s">
        <v>40</v>
      </c>
      <c r="AG156" s="37"/>
      <c r="AH156" s="161" t="s">
        <v>40</v>
      </c>
      <c r="AI156" s="197"/>
      <c r="AJ156" s="162" t="s">
        <v>40</v>
      </c>
      <c r="AK156" s="198"/>
      <c r="AL156" s="807"/>
      <c r="AM156" s="807"/>
      <c r="AN156" s="807"/>
      <c r="AO156" s="807"/>
      <c r="AP156" s="807"/>
      <c r="AQ156" s="807"/>
      <c r="AR156" s="807"/>
      <c r="AS156" s="807"/>
      <c r="AT156" s="807"/>
      <c r="AU156" s="807"/>
      <c r="AV156" s="807"/>
      <c r="AW156" s="807"/>
      <c r="AX156" s="807"/>
      <c r="AY156" s="807"/>
      <c r="AZ156" s="807"/>
      <c r="BA156" s="807"/>
      <c r="BB156" s="807"/>
    </row>
    <row r="157" spans="1:54" ht="12.75">
      <c r="A157" s="831" t="s">
        <v>13886</v>
      </c>
      <c r="B157" s="773" t="s">
        <v>2321</v>
      </c>
      <c r="C157" s="1170">
        <v>4</v>
      </c>
      <c r="D157" s="34" t="e">
        <f t="shared" ca="1" si="11"/>
        <v>#VALUE!</v>
      </c>
      <c r="E157" s="34" t="str">
        <f ca="1">IFERROR(VLOOKUP(N157,Cennik!$A$4:$B319, 2, FALSE()) * O157 + VLOOKUP(P157,Cennik!$A$4:$B319, 2, FALSE()) * Q157 + VLOOKUP(R157,Cennik!$A$4:$B319, 2, FALSE()) * S157 + VLOOKUP(T157,Cennik!$A$4:$B319, 2, FALSE()) * U157 + VLOOKUP(V157,Cennik!$A$4:$B319, 2, FALSE()) * W157 + VLOOKUP(X157,Cennik!$A$4:$B319, 2, FALSE()) * Y157 + VLOOKUP(Z157,Cennik!$A$4:$B319, 2, FALSE()) * AA157 + VLOOKUP(AB157,Cennik!$A$4:$B319, 2, FALSE()) * AC157 + VLOOKUP(AD157,Cennik!$A$4:$B319, 2, FALSE()) * AE157 + VLOOKUP(AF157,Cennik!$A$4:$B319, 2, FALSE()) * AG157 + VLOOKUP(AH157,Cennik!$A$4:$B319, 2, FALSE()) * AI157 + VLOOKUP(AJ157,Cennik!$A$4:$B319, 2, FALSE()) * AK157 + VLOOKUP("Stamina",Cennik!$A$4:$B319,2,FALSE()) * K157,"Brak wartości")</f>
        <v>Brak wartości</v>
      </c>
      <c r="F157" s="5" t="s">
        <v>2313</v>
      </c>
      <c r="G157" s="5" t="s">
        <v>4515</v>
      </c>
      <c r="H157" s="37" t="s">
        <v>13544</v>
      </c>
      <c r="I157" s="5">
        <v>1</v>
      </c>
      <c r="J157" s="5">
        <v>30</v>
      </c>
      <c r="K157" s="5">
        <v>50</v>
      </c>
      <c r="L157" s="5">
        <v>50</v>
      </c>
      <c r="M157" s="5" t="s">
        <v>12787</v>
      </c>
      <c r="N157" s="161" t="s">
        <v>567</v>
      </c>
      <c r="O157" s="161">
        <v>15</v>
      </c>
      <c r="P157" s="162" t="s">
        <v>513</v>
      </c>
      <c r="Q157" s="162">
        <v>3</v>
      </c>
      <c r="R157" s="163" t="s">
        <v>4585</v>
      </c>
      <c r="S157" s="163">
        <v>3</v>
      </c>
      <c r="T157" s="164" t="s">
        <v>8133</v>
      </c>
      <c r="U157" s="164">
        <v>1</v>
      </c>
      <c r="V157" s="164" t="s">
        <v>4739</v>
      </c>
      <c r="W157" s="165">
        <v>3</v>
      </c>
      <c r="X157" s="166" t="s">
        <v>40</v>
      </c>
      <c r="Y157" s="181"/>
      <c r="Z157" s="167" t="s">
        <v>40</v>
      </c>
      <c r="AA157" s="182"/>
      <c r="AB157" s="168" t="s">
        <v>40</v>
      </c>
      <c r="AC157" s="201"/>
      <c r="AD157" s="169" t="s">
        <v>40</v>
      </c>
      <c r="AE157" s="202"/>
      <c r="AF157" s="5" t="s">
        <v>40</v>
      </c>
      <c r="AG157" s="37"/>
      <c r="AH157" s="161" t="s">
        <v>40</v>
      </c>
      <c r="AI157" s="197"/>
      <c r="AJ157" s="162" t="s">
        <v>40</v>
      </c>
      <c r="AK157" s="198"/>
      <c r="AL157" s="807"/>
      <c r="AM157" s="807"/>
      <c r="AN157" s="807"/>
      <c r="AO157" s="807"/>
      <c r="AP157" s="807"/>
      <c r="AQ157" s="807"/>
      <c r="AR157" s="807"/>
      <c r="AS157" s="807"/>
      <c r="AT157" s="807"/>
      <c r="AU157" s="807"/>
      <c r="AV157" s="807"/>
      <c r="AW157" s="807"/>
      <c r="AX157" s="807"/>
      <c r="AY157" s="807"/>
      <c r="AZ157" s="807"/>
      <c r="BA157" s="807"/>
      <c r="BB157" s="807"/>
    </row>
    <row r="158" spans="1:54" ht="12.75">
      <c r="A158" s="831" t="s">
        <v>13886</v>
      </c>
      <c r="B158" s="773" t="s">
        <v>2323</v>
      </c>
      <c r="C158" s="1170">
        <v>4</v>
      </c>
      <c r="D158" s="34" t="e">
        <f t="shared" ca="1" si="11"/>
        <v>#VALUE!</v>
      </c>
      <c r="E158" s="34" t="str">
        <f ca="1">IFERROR(VLOOKUP(N158,Cennik!$A$4:$B319, 2, FALSE()) * O158 + VLOOKUP(P158,Cennik!$A$4:$B319, 2, FALSE()) * Q158 + VLOOKUP(R158,Cennik!$A$4:$B319, 2, FALSE()) * S158 + VLOOKUP(T158,Cennik!$A$4:$B319, 2, FALSE()) * U158 + VLOOKUP(V158,Cennik!$A$4:$B319, 2, FALSE()) * W158 + VLOOKUP(X158,Cennik!$A$4:$B319, 2, FALSE()) * Y158 + VLOOKUP(Z158,Cennik!$A$4:$B319, 2, FALSE()) * AA158 + VLOOKUP(AB158,Cennik!$A$4:$B319, 2, FALSE()) * AC158 + VLOOKUP(AD158,Cennik!$A$4:$B319, 2, FALSE()) * AE158 + VLOOKUP(AF158,Cennik!$A$4:$B319, 2, FALSE()) * AG158 + VLOOKUP(AH158,Cennik!$A$4:$B319, 2, FALSE()) * AI158 + VLOOKUP(AJ158,Cennik!$A$4:$B319, 2, FALSE()) * AK158 + VLOOKUP("Stamina",Cennik!$A$4:$B319,2,FALSE()) * K158,"Brak wartości")</f>
        <v>Brak wartości</v>
      </c>
      <c r="F158" s="5" t="s">
        <v>2313</v>
      </c>
      <c r="G158" s="5" t="s">
        <v>4515</v>
      </c>
      <c r="H158" s="37" t="s">
        <v>13544</v>
      </c>
      <c r="I158" s="5">
        <v>1</v>
      </c>
      <c r="J158" s="5">
        <v>30</v>
      </c>
      <c r="K158" s="5">
        <v>50</v>
      </c>
      <c r="L158" s="5">
        <v>50</v>
      </c>
      <c r="M158" s="5" t="s">
        <v>12787</v>
      </c>
      <c r="N158" s="161" t="s">
        <v>567</v>
      </c>
      <c r="O158" s="161">
        <v>15</v>
      </c>
      <c r="P158" s="162" t="s">
        <v>513</v>
      </c>
      <c r="Q158" s="162">
        <v>3</v>
      </c>
      <c r="R158" s="163" t="s">
        <v>4585</v>
      </c>
      <c r="S158" s="163">
        <v>3</v>
      </c>
      <c r="T158" s="164" t="s">
        <v>8133</v>
      </c>
      <c r="U158" s="164">
        <v>1</v>
      </c>
      <c r="V158" s="164" t="s">
        <v>4739</v>
      </c>
      <c r="W158" s="165">
        <v>3</v>
      </c>
      <c r="X158" s="166" t="s">
        <v>40</v>
      </c>
      <c r="Y158" s="181"/>
      <c r="Z158" s="167" t="s">
        <v>40</v>
      </c>
      <c r="AA158" s="182"/>
      <c r="AB158" s="168" t="s">
        <v>40</v>
      </c>
      <c r="AC158" s="201"/>
      <c r="AD158" s="169" t="s">
        <v>40</v>
      </c>
      <c r="AE158" s="202"/>
      <c r="AF158" s="5" t="s">
        <v>40</v>
      </c>
      <c r="AG158" s="37"/>
      <c r="AH158" s="161" t="s">
        <v>40</v>
      </c>
      <c r="AI158" s="197"/>
      <c r="AJ158" s="162" t="s">
        <v>40</v>
      </c>
      <c r="AK158" s="198"/>
      <c r="AL158" s="807"/>
      <c r="AM158" s="807"/>
      <c r="AN158" s="807"/>
      <c r="AO158" s="807"/>
      <c r="AP158" s="807"/>
      <c r="AQ158" s="807"/>
      <c r="AR158" s="807"/>
      <c r="AS158" s="807"/>
      <c r="AT158" s="807"/>
      <c r="AU158" s="807"/>
      <c r="AV158" s="807"/>
      <c r="AW158" s="807"/>
      <c r="AX158" s="807"/>
      <c r="AY158" s="807"/>
      <c r="AZ158" s="807"/>
      <c r="BA158" s="807"/>
      <c r="BB158" s="807"/>
    </row>
    <row r="159" spans="1:54" ht="12.75">
      <c r="A159" s="831" t="s">
        <v>13886</v>
      </c>
      <c r="B159" s="778" t="s">
        <v>2328</v>
      </c>
      <c r="C159" s="1170">
        <v>5</v>
      </c>
      <c r="D159" s="34" t="e">
        <f t="shared" ca="1" si="11"/>
        <v>#VALUE!</v>
      </c>
      <c r="E159" s="34" t="str">
        <f ca="1">IFERROR(VLOOKUP(N159,Cennik!$A$4:$B319, 2, FALSE()) * O159 + VLOOKUP(P159,Cennik!$A$4:$B319, 2, FALSE()) * Q159 + VLOOKUP(R159,Cennik!$A$4:$B319, 2, FALSE()) * S159 + VLOOKUP(T159,Cennik!$A$4:$B319, 2, FALSE()) * U159 + VLOOKUP(V159,Cennik!$A$4:$B319, 2, FALSE()) * W159 + VLOOKUP(X159,Cennik!$A$4:$B319, 2, FALSE()) * Y159 + VLOOKUP(Z159,Cennik!$A$4:$B319, 2, FALSE()) * AA159 + VLOOKUP(AB159,Cennik!$A$4:$B319, 2, FALSE()) * AC159 + VLOOKUP(AD159,Cennik!$A$4:$B319, 2, FALSE()) * AE159 + VLOOKUP(AF159,Cennik!$A$4:$B319, 2, FALSE()) * AG159 + VLOOKUP(AH159,Cennik!$A$4:$B319, 2, FALSE()) * AI159 + VLOOKUP(AJ159,Cennik!$A$4:$B319, 2, FALSE()) * AK159 + VLOOKUP("Stamina",Cennik!$A$4:$B319,2,FALSE()) * K159,"Brak wartości")</f>
        <v>Brak wartości</v>
      </c>
      <c r="F159" s="5" t="s">
        <v>2326</v>
      </c>
      <c r="G159" s="5" t="s">
        <v>4515</v>
      </c>
      <c r="H159" s="37" t="s">
        <v>13544</v>
      </c>
      <c r="I159" s="5">
        <v>1</v>
      </c>
      <c r="J159" s="5">
        <v>30</v>
      </c>
      <c r="K159" s="5">
        <v>50</v>
      </c>
      <c r="L159" s="5">
        <v>60</v>
      </c>
      <c r="M159" s="5" t="s">
        <v>12787</v>
      </c>
      <c r="N159" s="161" t="s">
        <v>567</v>
      </c>
      <c r="O159" s="161">
        <v>25</v>
      </c>
      <c r="P159" s="162" t="s">
        <v>518</v>
      </c>
      <c r="Q159" s="162">
        <v>3</v>
      </c>
      <c r="R159" s="163" t="s">
        <v>4585</v>
      </c>
      <c r="S159" s="163">
        <v>8</v>
      </c>
      <c r="T159" s="164" t="s">
        <v>8133</v>
      </c>
      <c r="U159" s="164">
        <v>2</v>
      </c>
      <c r="V159" s="164" t="s">
        <v>40</v>
      </c>
      <c r="W159" s="180"/>
      <c r="X159" s="166" t="s">
        <v>40</v>
      </c>
      <c r="Y159" s="181"/>
      <c r="Z159" s="167" t="s">
        <v>40</v>
      </c>
      <c r="AA159" s="182"/>
      <c r="AB159" s="168" t="s">
        <v>40</v>
      </c>
      <c r="AC159" s="201"/>
      <c r="AD159" s="169" t="s">
        <v>40</v>
      </c>
      <c r="AE159" s="202"/>
      <c r="AF159" s="5" t="s">
        <v>40</v>
      </c>
      <c r="AG159" s="37"/>
      <c r="AH159" s="161" t="s">
        <v>40</v>
      </c>
      <c r="AI159" s="197"/>
      <c r="AJ159" s="162" t="s">
        <v>40</v>
      </c>
      <c r="AK159" s="198"/>
      <c r="AL159" s="807"/>
      <c r="AM159" s="807"/>
      <c r="AN159" s="807"/>
      <c r="AO159" s="807"/>
      <c r="AP159" s="807"/>
      <c r="AQ159" s="807"/>
      <c r="AR159" s="807"/>
      <c r="AS159" s="807"/>
      <c r="AT159" s="807"/>
      <c r="AU159" s="807"/>
      <c r="AV159" s="807"/>
      <c r="AW159" s="807"/>
      <c r="AX159" s="807"/>
      <c r="AY159" s="807"/>
      <c r="AZ159" s="807"/>
      <c r="BA159" s="807"/>
      <c r="BB159" s="807"/>
    </row>
    <row r="160" spans="1:54" ht="12.75">
      <c r="A160" s="831" t="s">
        <v>13886</v>
      </c>
      <c r="B160" s="778" t="s">
        <v>2330</v>
      </c>
      <c r="C160" s="1170">
        <v>5</v>
      </c>
      <c r="D160" s="34" t="e">
        <f t="shared" ca="1" si="11"/>
        <v>#VALUE!</v>
      </c>
      <c r="E160" s="34" t="str">
        <f ca="1">IFERROR(VLOOKUP(N160,Cennik!$A$4:$B319, 2, FALSE()) * O160 + VLOOKUP(P160,Cennik!$A$4:$B319, 2, FALSE()) * Q160 + VLOOKUP(R160,Cennik!$A$4:$B319, 2, FALSE()) * S160 + VLOOKUP(T160,Cennik!$A$4:$B319, 2, FALSE()) * U160 + VLOOKUP(V160,Cennik!$A$4:$B319, 2, FALSE()) * W160 + VLOOKUP(X160,Cennik!$A$4:$B319, 2, FALSE()) * Y160 + VLOOKUP(Z160,Cennik!$A$4:$B319, 2, FALSE()) * AA160 + VLOOKUP(AB160,Cennik!$A$4:$B319, 2, FALSE()) * AC160 + VLOOKUP(AD160,Cennik!$A$4:$B319, 2, FALSE()) * AE160 + VLOOKUP(AF160,Cennik!$A$4:$B319, 2, FALSE()) * AG160 + VLOOKUP(AH160,Cennik!$A$4:$B319, 2, FALSE()) * AI160 + VLOOKUP(AJ160,Cennik!$A$4:$B319, 2, FALSE()) * AK160 + VLOOKUP("Stamina",Cennik!$A$4:$B319,2,FALSE()) * K160,"Brak wartości")</f>
        <v>Brak wartości</v>
      </c>
      <c r="F160" s="5" t="s">
        <v>2326</v>
      </c>
      <c r="G160" s="5" t="s">
        <v>4515</v>
      </c>
      <c r="H160" s="37" t="s">
        <v>13544</v>
      </c>
      <c r="I160" s="5">
        <v>1</v>
      </c>
      <c r="J160" s="5">
        <v>30</v>
      </c>
      <c r="K160" s="5">
        <v>50</v>
      </c>
      <c r="L160" s="5">
        <v>60</v>
      </c>
      <c r="M160" s="5" t="s">
        <v>12787</v>
      </c>
      <c r="N160" s="161" t="s">
        <v>567</v>
      </c>
      <c r="O160" s="161">
        <v>25</v>
      </c>
      <c r="P160" s="162" t="s">
        <v>518</v>
      </c>
      <c r="Q160" s="162">
        <v>3</v>
      </c>
      <c r="R160" s="163" t="s">
        <v>4585</v>
      </c>
      <c r="S160" s="163">
        <v>8</v>
      </c>
      <c r="T160" s="164" t="s">
        <v>8133</v>
      </c>
      <c r="U160" s="164">
        <v>2</v>
      </c>
      <c r="V160" s="164" t="s">
        <v>40</v>
      </c>
      <c r="W160" s="180"/>
      <c r="X160" s="166" t="s">
        <v>40</v>
      </c>
      <c r="Y160" s="181"/>
      <c r="Z160" s="167" t="s">
        <v>40</v>
      </c>
      <c r="AA160" s="182"/>
      <c r="AB160" s="168" t="s">
        <v>40</v>
      </c>
      <c r="AC160" s="201"/>
      <c r="AD160" s="169" t="s">
        <v>40</v>
      </c>
      <c r="AE160" s="202"/>
      <c r="AF160" s="5" t="s">
        <v>40</v>
      </c>
      <c r="AG160" s="37"/>
      <c r="AH160" s="161" t="s">
        <v>40</v>
      </c>
      <c r="AI160" s="197"/>
      <c r="AJ160" s="162" t="s">
        <v>40</v>
      </c>
      <c r="AK160" s="198"/>
      <c r="AL160" s="807"/>
      <c r="AM160" s="807"/>
      <c r="AN160" s="807"/>
      <c r="AO160" s="807"/>
      <c r="AP160" s="807"/>
      <c r="AQ160" s="807"/>
      <c r="AR160" s="807"/>
      <c r="AS160" s="807"/>
      <c r="AT160" s="807"/>
      <c r="AU160" s="807"/>
      <c r="AV160" s="807"/>
      <c r="AW160" s="807"/>
      <c r="AX160" s="807"/>
      <c r="AY160" s="807"/>
      <c r="AZ160" s="807"/>
      <c r="BA160" s="807"/>
      <c r="BB160" s="807"/>
    </row>
    <row r="161" spans="1:54" ht="12.75">
      <c r="A161" s="831" t="s">
        <v>13886</v>
      </c>
      <c r="B161" s="778" t="s">
        <v>2332</v>
      </c>
      <c r="C161" s="1170">
        <v>5</v>
      </c>
      <c r="D161" s="34" t="e">
        <f t="shared" ca="1" si="11"/>
        <v>#VALUE!</v>
      </c>
      <c r="E161" s="34" t="str">
        <f ca="1">IFERROR(VLOOKUP(N161,Cennik!$A$4:$B319, 2, FALSE()) * O161 + VLOOKUP(P161,Cennik!$A$4:$B319, 2, FALSE()) * Q161 + VLOOKUP(R161,Cennik!$A$4:$B319, 2, FALSE()) * S161 + VLOOKUP(T161,Cennik!$A$4:$B319, 2, FALSE()) * U161 + VLOOKUP(V161,Cennik!$A$4:$B319, 2, FALSE()) * W161 + VLOOKUP(X161,Cennik!$A$4:$B319, 2, FALSE()) * Y161 + VLOOKUP(Z161,Cennik!$A$4:$B319, 2, FALSE()) * AA161 + VLOOKUP(AB161,Cennik!$A$4:$B319, 2, FALSE()) * AC161 + VLOOKUP(AD161,Cennik!$A$4:$B319, 2, FALSE()) * AE161 + VLOOKUP(AF161,Cennik!$A$4:$B319, 2, FALSE()) * AG161 + VLOOKUP(AH161,Cennik!$A$4:$B319, 2, FALSE()) * AI161 + VLOOKUP(AJ161,Cennik!$A$4:$B319, 2, FALSE()) * AK161 + VLOOKUP("Stamina",Cennik!$A$4:$B319,2,FALSE()) * K161,"Brak wartości")</f>
        <v>Brak wartości</v>
      </c>
      <c r="F161" s="5" t="s">
        <v>2326</v>
      </c>
      <c r="G161" s="5" t="s">
        <v>4515</v>
      </c>
      <c r="H161" s="37" t="s">
        <v>13544</v>
      </c>
      <c r="I161" s="5">
        <v>1</v>
      </c>
      <c r="J161" s="5">
        <v>30</v>
      </c>
      <c r="K161" s="5">
        <v>50</v>
      </c>
      <c r="L161" s="5">
        <v>60</v>
      </c>
      <c r="M161" s="5" t="s">
        <v>12787</v>
      </c>
      <c r="N161" s="161" t="s">
        <v>567</v>
      </c>
      <c r="O161" s="161">
        <v>25</v>
      </c>
      <c r="P161" s="162" t="s">
        <v>518</v>
      </c>
      <c r="Q161" s="162">
        <v>3</v>
      </c>
      <c r="R161" s="163" t="s">
        <v>4585</v>
      </c>
      <c r="S161" s="163">
        <v>8</v>
      </c>
      <c r="T161" s="164" t="s">
        <v>8133</v>
      </c>
      <c r="U161" s="164">
        <v>2</v>
      </c>
      <c r="V161" s="164" t="s">
        <v>40</v>
      </c>
      <c r="W161" s="180"/>
      <c r="X161" s="166" t="s">
        <v>40</v>
      </c>
      <c r="Y161" s="181"/>
      <c r="Z161" s="167" t="s">
        <v>40</v>
      </c>
      <c r="AA161" s="182"/>
      <c r="AB161" s="168" t="s">
        <v>40</v>
      </c>
      <c r="AC161" s="201"/>
      <c r="AD161" s="169" t="s">
        <v>40</v>
      </c>
      <c r="AE161" s="202"/>
      <c r="AF161" s="5" t="s">
        <v>40</v>
      </c>
      <c r="AG161" s="37"/>
      <c r="AH161" s="161" t="s">
        <v>40</v>
      </c>
      <c r="AI161" s="197"/>
      <c r="AJ161" s="162" t="s">
        <v>40</v>
      </c>
      <c r="AK161" s="198"/>
      <c r="AL161" s="807"/>
      <c r="AM161" s="807"/>
      <c r="AN161" s="807"/>
      <c r="AO161" s="807"/>
      <c r="AP161" s="807"/>
      <c r="AQ161" s="807"/>
      <c r="AR161" s="807"/>
      <c r="AS161" s="807"/>
      <c r="AT161" s="807"/>
      <c r="AU161" s="807"/>
      <c r="AV161" s="807"/>
      <c r="AW161" s="807"/>
      <c r="AX161" s="807"/>
      <c r="AY161" s="807"/>
      <c r="AZ161" s="807"/>
      <c r="BA161" s="807"/>
      <c r="BB161" s="807"/>
    </row>
    <row r="162" spans="1:54" ht="12.75">
      <c r="A162" s="831" t="s">
        <v>13886</v>
      </c>
      <c r="B162" s="778" t="s">
        <v>2334</v>
      </c>
      <c r="C162" s="1170">
        <v>5</v>
      </c>
      <c r="D162" s="34" t="e">
        <f t="shared" ca="1" si="11"/>
        <v>#VALUE!</v>
      </c>
      <c r="E162" s="34" t="str">
        <f ca="1">IFERROR(VLOOKUP(N162,Cennik!$A$4:$B319, 2, FALSE()) * O162 + VLOOKUP(P162,Cennik!$A$4:$B319, 2, FALSE()) * Q162 + VLOOKUP(R162,Cennik!$A$4:$B319, 2, FALSE()) * S162 + VLOOKUP(T162,Cennik!$A$4:$B319, 2, FALSE()) * U162 + VLOOKUP(V162,Cennik!$A$4:$B319, 2, FALSE()) * W162 + VLOOKUP(X162,Cennik!$A$4:$B319, 2, FALSE()) * Y162 + VLOOKUP(Z162,Cennik!$A$4:$B319, 2, FALSE()) * AA162 + VLOOKUP(AB162,Cennik!$A$4:$B319, 2, FALSE()) * AC162 + VLOOKUP(AD162,Cennik!$A$4:$B319, 2, FALSE()) * AE162 + VLOOKUP(AF162,Cennik!$A$4:$B319, 2, FALSE()) * AG162 + VLOOKUP(AH162,Cennik!$A$4:$B319, 2, FALSE()) * AI162 + VLOOKUP(AJ162,Cennik!$A$4:$B319, 2, FALSE()) * AK162 + VLOOKUP("Stamina",Cennik!$A$4:$B319,2,FALSE()) * K162,"Brak wartości")</f>
        <v>Brak wartości</v>
      </c>
      <c r="F162" s="5" t="s">
        <v>2326</v>
      </c>
      <c r="G162" s="5" t="s">
        <v>4515</v>
      </c>
      <c r="H162" s="37" t="s">
        <v>13544</v>
      </c>
      <c r="I162" s="5">
        <v>1</v>
      </c>
      <c r="J162" s="5">
        <v>30</v>
      </c>
      <c r="K162" s="5">
        <v>50</v>
      </c>
      <c r="L162" s="5">
        <v>60</v>
      </c>
      <c r="M162" s="5" t="s">
        <v>12787</v>
      </c>
      <c r="N162" s="161" t="s">
        <v>567</v>
      </c>
      <c r="O162" s="161">
        <v>25</v>
      </c>
      <c r="P162" s="162" t="s">
        <v>518</v>
      </c>
      <c r="Q162" s="162">
        <v>3</v>
      </c>
      <c r="R162" s="163" t="s">
        <v>4585</v>
      </c>
      <c r="S162" s="163">
        <v>8</v>
      </c>
      <c r="T162" s="164" t="s">
        <v>8133</v>
      </c>
      <c r="U162" s="164">
        <v>2</v>
      </c>
      <c r="V162" s="164" t="s">
        <v>40</v>
      </c>
      <c r="W162" s="180"/>
      <c r="X162" s="166" t="s">
        <v>40</v>
      </c>
      <c r="Y162" s="181"/>
      <c r="Z162" s="167" t="s">
        <v>40</v>
      </c>
      <c r="AA162" s="182"/>
      <c r="AB162" s="168" t="s">
        <v>40</v>
      </c>
      <c r="AC162" s="201"/>
      <c r="AD162" s="169" t="s">
        <v>40</v>
      </c>
      <c r="AE162" s="202"/>
      <c r="AF162" s="5" t="s">
        <v>40</v>
      </c>
      <c r="AG162" s="37"/>
      <c r="AH162" s="161" t="s">
        <v>40</v>
      </c>
      <c r="AI162" s="197"/>
      <c r="AJ162" s="162" t="s">
        <v>40</v>
      </c>
      <c r="AK162" s="198"/>
      <c r="AL162" s="807"/>
      <c r="AM162" s="807"/>
      <c r="AN162" s="807"/>
      <c r="AO162" s="807"/>
      <c r="AP162" s="807"/>
      <c r="AQ162" s="807"/>
      <c r="AR162" s="807"/>
      <c r="AS162" s="807"/>
      <c r="AT162" s="807"/>
      <c r="AU162" s="807"/>
      <c r="AV162" s="807"/>
      <c r="AW162" s="807"/>
      <c r="AX162" s="807"/>
      <c r="AY162" s="807"/>
      <c r="AZ162" s="807"/>
      <c r="BA162" s="807"/>
      <c r="BB162" s="807"/>
    </row>
    <row r="163" spans="1:54" ht="12.75">
      <c r="A163" s="831" t="s">
        <v>13886</v>
      </c>
      <c r="B163" s="778" t="s">
        <v>2336</v>
      </c>
      <c r="C163" s="1170">
        <v>5</v>
      </c>
      <c r="D163" s="34" t="e">
        <f t="shared" ca="1" si="11"/>
        <v>#VALUE!</v>
      </c>
      <c r="E163" s="34" t="str">
        <f ca="1">IFERROR(VLOOKUP(N163,Cennik!$A$4:$B319, 2, FALSE()) * O163 + VLOOKUP(P163,Cennik!$A$4:$B319, 2, FALSE()) * Q163 + VLOOKUP(R163,Cennik!$A$4:$B319, 2, FALSE()) * S163 + VLOOKUP(T163,Cennik!$A$4:$B319, 2, FALSE()) * U163 + VLOOKUP(V163,Cennik!$A$4:$B319, 2, FALSE()) * W163 + VLOOKUP(X163,Cennik!$A$4:$B319, 2, FALSE()) * Y163 + VLOOKUP(Z163,Cennik!$A$4:$B319, 2, FALSE()) * AA163 + VLOOKUP(AB163,Cennik!$A$4:$B319, 2, FALSE()) * AC163 + VLOOKUP(AD163,Cennik!$A$4:$B319, 2, FALSE()) * AE163 + VLOOKUP(AF163,Cennik!$A$4:$B319, 2, FALSE()) * AG163 + VLOOKUP(AH163,Cennik!$A$4:$B319, 2, FALSE()) * AI163 + VLOOKUP(AJ163,Cennik!$A$4:$B319, 2, FALSE()) * AK163 + VLOOKUP("Stamina",Cennik!$A$4:$B319,2,FALSE()) * K163,"Brak wartości")</f>
        <v>Brak wartości</v>
      </c>
      <c r="F163" s="5" t="s">
        <v>2326</v>
      </c>
      <c r="G163" s="5" t="s">
        <v>4515</v>
      </c>
      <c r="H163" s="37" t="s">
        <v>13544</v>
      </c>
      <c r="I163" s="5">
        <v>1</v>
      </c>
      <c r="J163" s="5">
        <v>30</v>
      </c>
      <c r="K163" s="5">
        <v>50</v>
      </c>
      <c r="L163" s="5">
        <v>60</v>
      </c>
      <c r="M163" s="5" t="s">
        <v>12787</v>
      </c>
      <c r="N163" s="161" t="s">
        <v>567</v>
      </c>
      <c r="O163" s="161">
        <v>25</v>
      </c>
      <c r="P163" s="162" t="s">
        <v>518</v>
      </c>
      <c r="Q163" s="162">
        <v>3</v>
      </c>
      <c r="R163" s="163" t="s">
        <v>4585</v>
      </c>
      <c r="S163" s="163">
        <v>8</v>
      </c>
      <c r="T163" s="164" t="s">
        <v>8133</v>
      </c>
      <c r="U163" s="164">
        <v>2</v>
      </c>
      <c r="V163" s="164" t="s">
        <v>40</v>
      </c>
      <c r="W163" s="180"/>
      <c r="X163" s="166" t="s">
        <v>40</v>
      </c>
      <c r="Y163" s="181"/>
      <c r="Z163" s="167" t="s">
        <v>40</v>
      </c>
      <c r="AA163" s="182"/>
      <c r="AB163" s="168" t="s">
        <v>40</v>
      </c>
      <c r="AC163" s="201"/>
      <c r="AD163" s="169" t="s">
        <v>40</v>
      </c>
      <c r="AE163" s="202"/>
      <c r="AF163" s="5" t="s">
        <v>40</v>
      </c>
      <c r="AG163" s="37"/>
      <c r="AH163" s="161" t="s">
        <v>40</v>
      </c>
      <c r="AI163" s="197"/>
      <c r="AJ163" s="162" t="s">
        <v>40</v>
      </c>
      <c r="AK163" s="198"/>
      <c r="AL163" s="807"/>
      <c r="AM163" s="807"/>
      <c r="AN163" s="807"/>
      <c r="AO163" s="807"/>
      <c r="AP163" s="807"/>
      <c r="AQ163" s="807"/>
      <c r="AR163" s="807"/>
      <c r="AS163" s="807"/>
      <c r="AT163" s="807"/>
      <c r="AU163" s="807"/>
      <c r="AV163" s="807"/>
      <c r="AW163" s="807"/>
      <c r="AX163" s="807"/>
      <c r="AY163" s="807"/>
      <c r="AZ163" s="807"/>
      <c r="BA163" s="807"/>
      <c r="BB163" s="807"/>
    </row>
    <row r="164" spans="1:54" ht="12.75">
      <c r="A164" s="831" t="s">
        <v>13886</v>
      </c>
      <c r="B164" s="778" t="s">
        <v>2325</v>
      </c>
      <c r="C164" s="1170">
        <v>5</v>
      </c>
      <c r="D164" s="34" t="e">
        <f t="shared" ca="1" si="11"/>
        <v>#VALUE!</v>
      </c>
      <c r="E164" s="34" t="str">
        <f ca="1">IFERROR(VLOOKUP(N164,Cennik!$A$4:$B319, 2, FALSE()) * O164 + VLOOKUP(P164,Cennik!$A$4:$B319, 2, FALSE()) * Q164 + VLOOKUP(R164,Cennik!$A$4:$B319, 2, FALSE()) * S164 + VLOOKUP(T164,Cennik!$A$4:$B319, 2, FALSE()) * U164 + VLOOKUP(V164,Cennik!$A$4:$B319, 2, FALSE()) * W164 + VLOOKUP(X164,Cennik!$A$4:$B319, 2, FALSE()) * Y164 + VLOOKUP(Z164,Cennik!$A$4:$B319, 2, FALSE()) * AA164 + VLOOKUP(AB164,Cennik!$A$4:$B319, 2, FALSE()) * AC164 + VLOOKUP(AD164,Cennik!$A$4:$B319, 2, FALSE()) * AE164 + VLOOKUP(AF164,Cennik!$A$4:$B319, 2, FALSE()) * AG164 + VLOOKUP(AH164,Cennik!$A$4:$B319, 2, FALSE()) * AI164 + VLOOKUP(AJ164,Cennik!$A$4:$B319, 2, FALSE()) * AK164 + VLOOKUP("Stamina",Cennik!$A$4:$B319,2,FALSE()) * K164,"Brak wartości")</f>
        <v>Brak wartości</v>
      </c>
      <c r="F164" s="5" t="s">
        <v>2326</v>
      </c>
      <c r="G164" s="5" t="s">
        <v>4515</v>
      </c>
      <c r="H164" s="37" t="s">
        <v>13544</v>
      </c>
      <c r="I164" s="5">
        <v>1</v>
      </c>
      <c r="J164" s="5">
        <v>30</v>
      </c>
      <c r="K164" s="5">
        <v>50</v>
      </c>
      <c r="L164" s="5">
        <v>60</v>
      </c>
      <c r="M164" s="5" t="s">
        <v>12787</v>
      </c>
      <c r="N164" s="161" t="s">
        <v>567</v>
      </c>
      <c r="O164" s="161">
        <v>25</v>
      </c>
      <c r="P164" s="162" t="s">
        <v>518</v>
      </c>
      <c r="Q164" s="162">
        <v>3</v>
      </c>
      <c r="R164" s="163" t="s">
        <v>4585</v>
      </c>
      <c r="S164" s="163">
        <v>8</v>
      </c>
      <c r="T164" s="164" t="s">
        <v>8133</v>
      </c>
      <c r="U164" s="164">
        <v>2</v>
      </c>
      <c r="V164" s="164" t="s">
        <v>40</v>
      </c>
      <c r="W164" s="180"/>
      <c r="X164" s="166" t="s">
        <v>40</v>
      </c>
      <c r="Y164" s="181"/>
      <c r="Z164" s="167" t="s">
        <v>40</v>
      </c>
      <c r="AA164" s="182"/>
      <c r="AB164" s="168" t="s">
        <v>40</v>
      </c>
      <c r="AC164" s="201"/>
      <c r="AD164" s="169" t="s">
        <v>40</v>
      </c>
      <c r="AE164" s="202"/>
      <c r="AF164" s="5" t="s">
        <v>40</v>
      </c>
      <c r="AG164" s="37"/>
      <c r="AH164" s="161" t="s">
        <v>40</v>
      </c>
      <c r="AI164" s="197"/>
      <c r="AJ164" s="162" t="s">
        <v>40</v>
      </c>
      <c r="AK164" s="198"/>
      <c r="AL164" s="807"/>
      <c r="AM164" s="807"/>
      <c r="AN164" s="807"/>
      <c r="AO164" s="807"/>
      <c r="AP164" s="807"/>
      <c r="AQ164" s="807"/>
      <c r="AR164" s="807"/>
      <c r="AS164" s="807"/>
      <c r="AT164" s="807"/>
      <c r="AU164" s="807"/>
      <c r="AV164" s="807"/>
      <c r="AW164" s="807"/>
      <c r="AX164" s="807"/>
      <c r="AY164" s="807"/>
      <c r="AZ164" s="807"/>
      <c r="BA164" s="807"/>
      <c r="BB164" s="807"/>
    </row>
    <row r="165" spans="1:54" ht="12.75">
      <c r="A165" s="831" t="s">
        <v>13886</v>
      </c>
      <c r="B165" s="778" t="s">
        <v>2338</v>
      </c>
      <c r="C165" s="1170">
        <v>5</v>
      </c>
      <c r="D165" s="34" t="e">
        <f t="shared" ca="1" si="11"/>
        <v>#VALUE!</v>
      </c>
      <c r="E165" s="34" t="str">
        <f ca="1">IFERROR(VLOOKUP(N165,Cennik!$A$4:$B319, 2, FALSE()) * O165 + VLOOKUP(P165,Cennik!$A$4:$B319, 2, FALSE()) * Q165 + VLOOKUP(R165,Cennik!$A$4:$B319, 2, FALSE()) * S165 + VLOOKUP(T165,Cennik!$A$4:$B319, 2, FALSE()) * U165 + VLOOKUP(V165,Cennik!$A$4:$B319, 2, FALSE()) * W165 + VLOOKUP(X165,Cennik!$A$4:$B319, 2, FALSE()) * Y165 + VLOOKUP(Z165,Cennik!$A$4:$B319, 2, FALSE()) * AA165 + VLOOKUP(AB165,Cennik!$A$4:$B319, 2, FALSE()) * AC165 + VLOOKUP(AD165,Cennik!$A$4:$B319, 2, FALSE()) * AE165 + VLOOKUP(AF165,Cennik!$A$4:$B319, 2, FALSE()) * AG165 + VLOOKUP(AH165,Cennik!$A$4:$B319, 2, FALSE()) * AI165 + VLOOKUP(AJ165,Cennik!$A$4:$B319, 2, FALSE()) * AK165 + VLOOKUP("Stamina",Cennik!$A$4:$B319,2,FALSE()) * K165,"Brak wartości")</f>
        <v>Brak wartości</v>
      </c>
      <c r="F165" s="5" t="s">
        <v>2326</v>
      </c>
      <c r="G165" s="5" t="s">
        <v>4515</v>
      </c>
      <c r="H165" s="37" t="s">
        <v>13544</v>
      </c>
      <c r="I165" s="5">
        <v>1</v>
      </c>
      <c r="J165" s="5">
        <v>30</v>
      </c>
      <c r="K165" s="5">
        <v>50</v>
      </c>
      <c r="L165" s="5">
        <v>60</v>
      </c>
      <c r="M165" s="5" t="s">
        <v>12787</v>
      </c>
      <c r="N165" s="161" t="s">
        <v>567</v>
      </c>
      <c r="O165" s="161">
        <v>25</v>
      </c>
      <c r="P165" s="162" t="s">
        <v>518</v>
      </c>
      <c r="Q165" s="162">
        <v>3</v>
      </c>
      <c r="R165" s="163" t="s">
        <v>4585</v>
      </c>
      <c r="S165" s="163">
        <v>8</v>
      </c>
      <c r="T165" s="164" t="s">
        <v>8133</v>
      </c>
      <c r="U165" s="164">
        <v>2</v>
      </c>
      <c r="V165" s="164" t="s">
        <v>40</v>
      </c>
      <c r="W165" s="180"/>
      <c r="X165" s="166" t="s">
        <v>40</v>
      </c>
      <c r="Y165" s="181"/>
      <c r="Z165" s="167" t="s">
        <v>40</v>
      </c>
      <c r="AA165" s="182"/>
      <c r="AB165" s="168" t="s">
        <v>40</v>
      </c>
      <c r="AC165" s="201"/>
      <c r="AD165" s="169" t="s">
        <v>40</v>
      </c>
      <c r="AE165" s="202"/>
      <c r="AF165" s="5" t="s">
        <v>40</v>
      </c>
      <c r="AG165" s="37"/>
      <c r="AH165" s="161" t="s">
        <v>40</v>
      </c>
      <c r="AI165" s="197"/>
      <c r="AJ165" s="162" t="s">
        <v>40</v>
      </c>
      <c r="AK165" s="198"/>
      <c r="AL165" s="807"/>
      <c r="AM165" s="807"/>
      <c r="AN165" s="807"/>
      <c r="AO165" s="807"/>
      <c r="AP165" s="807"/>
      <c r="AQ165" s="807"/>
      <c r="AR165" s="807"/>
      <c r="AS165" s="807"/>
      <c r="AT165" s="807"/>
      <c r="AU165" s="807"/>
      <c r="AV165" s="807"/>
      <c r="AW165" s="807"/>
      <c r="AX165" s="807"/>
      <c r="AY165" s="807"/>
      <c r="AZ165" s="807"/>
      <c r="BA165" s="807"/>
      <c r="BB165" s="807"/>
    </row>
    <row r="166" spans="1:54" ht="12.75">
      <c r="A166" s="831" t="s">
        <v>13886</v>
      </c>
      <c r="B166" s="778" t="s">
        <v>2340</v>
      </c>
      <c r="C166" s="1170">
        <v>5</v>
      </c>
      <c r="D166" s="34" t="e">
        <f t="shared" ca="1" si="11"/>
        <v>#VALUE!</v>
      </c>
      <c r="E166" s="34" t="str">
        <f ca="1">IFERROR(VLOOKUP(N166,Cennik!$A$4:$B319, 2, FALSE()) * O166 + VLOOKUP(P166,Cennik!$A$4:$B319, 2, FALSE()) * Q166 + VLOOKUP(R166,Cennik!$A$4:$B319, 2, FALSE()) * S166 + VLOOKUP(T166,Cennik!$A$4:$B319, 2, FALSE()) * U166 + VLOOKUP(V166,Cennik!$A$4:$B319, 2, FALSE()) * W166 + VLOOKUP(X166,Cennik!$A$4:$B319, 2, FALSE()) * Y166 + VLOOKUP(Z166,Cennik!$A$4:$B319, 2, FALSE()) * AA166 + VLOOKUP(AB166,Cennik!$A$4:$B319, 2, FALSE()) * AC166 + VLOOKUP(AD166,Cennik!$A$4:$B319, 2, FALSE()) * AE166 + VLOOKUP(AF166,Cennik!$A$4:$B319, 2, FALSE()) * AG166 + VLOOKUP(AH166,Cennik!$A$4:$B319, 2, FALSE()) * AI166 + VLOOKUP(AJ166,Cennik!$A$4:$B319, 2, FALSE()) * AK166 + VLOOKUP("Stamina",Cennik!$A$4:$B319,2,FALSE()) * K166,"Brak wartości")</f>
        <v>Brak wartości</v>
      </c>
      <c r="F166" s="5" t="s">
        <v>2326</v>
      </c>
      <c r="G166" s="5" t="s">
        <v>4515</v>
      </c>
      <c r="H166" s="37" t="s">
        <v>13544</v>
      </c>
      <c r="I166" s="5">
        <v>1</v>
      </c>
      <c r="J166" s="5">
        <v>30</v>
      </c>
      <c r="K166" s="5">
        <v>50</v>
      </c>
      <c r="L166" s="5">
        <v>60</v>
      </c>
      <c r="M166" s="5" t="s">
        <v>12787</v>
      </c>
      <c r="N166" s="161" t="s">
        <v>567</v>
      </c>
      <c r="O166" s="161">
        <v>25</v>
      </c>
      <c r="P166" s="162" t="s">
        <v>518</v>
      </c>
      <c r="Q166" s="162">
        <v>3</v>
      </c>
      <c r="R166" s="163" t="s">
        <v>4585</v>
      </c>
      <c r="S166" s="163">
        <v>8</v>
      </c>
      <c r="T166" s="164" t="s">
        <v>8133</v>
      </c>
      <c r="U166" s="164">
        <v>2</v>
      </c>
      <c r="V166" s="164" t="s">
        <v>40</v>
      </c>
      <c r="W166" s="180"/>
      <c r="X166" s="166" t="s">
        <v>40</v>
      </c>
      <c r="Y166" s="181"/>
      <c r="Z166" s="167" t="s">
        <v>40</v>
      </c>
      <c r="AA166" s="182"/>
      <c r="AB166" s="168" t="s">
        <v>40</v>
      </c>
      <c r="AC166" s="201"/>
      <c r="AD166" s="169" t="s">
        <v>40</v>
      </c>
      <c r="AE166" s="202"/>
      <c r="AF166" s="5" t="s">
        <v>40</v>
      </c>
      <c r="AG166" s="37"/>
      <c r="AH166" s="161" t="s">
        <v>40</v>
      </c>
      <c r="AI166" s="197"/>
      <c r="AJ166" s="162" t="s">
        <v>40</v>
      </c>
      <c r="AK166" s="198"/>
      <c r="AL166" s="807"/>
      <c r="AM166" s="807"/>
      <c r="AN166" s="807"/>
      <c r="AO166" s="807"/>
      <c r="AP166" s="807"/>
      <c r="AQ166" s="807"/>
      <c r="AR166" s="807"/>
      <c r="AS166" s="807"/>
      <c r="AT166" s="807"/>
      <c r="AU166" s="807"/>
      <c r="AV166" s="807"/>
      <c r="AW166" s="807"/>
      <c r="AX166" s="807"/>
      <c r="AY166" s="807"/>
      <c r="AZ166" s="807"/>
      <c r="BA166" s="807"/>
      <c r="BB166" s="807"/>
    </row>
    <row r="167" spans="1:54" ht="12.75">
      <c r="A167" s="831" t="s">
        <v>13886</v>
      </c>
      <c r="B167" s="778" t="s">
        <v>2342</v>
      </c>
      <c r="C167" s="1170">
        <v>5</v>
      </c>
      <c r="D167" s="34" t="e">
        <f t="shared" ca="1" si="11"/>
        <v>#VALUE!</v>
      </c>
      <c r="E167" s="34" t="str">
        <f ca="1">IFERROR(VLOOKUP(N167,Cennik!$A$4:$B319, 2, FALSE()) * O167 + VLOOKUP(P167,Cennik!$A$4:$B319, 2, FALSE()) * Q167 + VLOOKUP(R167,Cennik!$A$4:$B319, 2, FALSE()) * S167 + VLOOKUP(T167,Cennik!$A$4:$B319, 2, FALSE()) * U167 + VLOOKUP(V167,Cennik!$A$4:$B319, 2, FALSE()) * W167 + VLOOKUP(X167,Cennik!$A$4:$B319, 2, FALSE()) * Y167 + VLOOKUP(Z167,Cennik!$A$4:$B319, 2, FALSE()) * AA167 + VLOOKUP(AB167,Cennik!$A$4:$B319, 2, FALSE()) * AC167 + VLOOKUP(AD167,Cennik!$A$4:$B319, 2, FALSE()) * AE167 + VLOOKUP(AF167,Cennik!$A$4:$B319, 2, FALSE()) * AG167 + VLOOKUP(AH167,Cennik!$A$4:$B319, 2, FALSE()) * AI167 + VLOOKUP(AJ167,Cennik!$A$4:$B319, 2, FALSE()) * AK167 + VLOOKUP("Stamina",Cennik!$A$4:$B319,2,FALSE()) * K167,"Brak wartości")</f>
        <v>Brak wartości</v>
      </c>
      <c r="F167" s="5" t="s">
        <v>2326</v>
      </c>
      <c r="G167" s="5" t="s">
        <v>4515</v>
      </c>
      <c r="H167" s="37" t="s">
        <v>13544</v>
      </c>
      <c r="I167" s="5">
        <v>1</v>
      </c>
      <c r="J167" s="5">
        <v>30</v>
      </c>
      <c r="K167" s="5">
        <v>50</v>
      </c>
      <c r="L167" s="5">
        <v>60</v>
      </c>
      <c r="M167" s="5" t="s">
        <v>12787</v>
      </c>
      <c r="N167" s="161" t="s">
        <v>567</v>
      </c>
      <c r="O167" s="161">
        <v>25</v>
      </c>
      <c r="P167" s="162" t="s">
        <v>518</v>
      </c>
      <c r="Q167" s="162">
        <v>3</v>
      </c>
      <c r="R167" s="163" t="s">
        <v>4585</v>
      </c>
      <c r="S167" s="163">
        <v>8</v>
      </c>
      <c r="T167" s="164" t="s">
        <v>8133</v>
      </c>
      <c r="U167" s="164">
        <v>2</v>
      </c>
      <c r="V167" s="164" t="s">
        <v>40</v>
      </c>
      <c r="W167" s="180"/>
      <c r="X167" s="166" t="s">
        <v>40</v>
      </c>
      <c r="Y167" s="181"/>
      <c r="Z167" s="167" t="s">
        <v>40</v>
      </c>
      <c r="AA167" s="182"/>
      <c r="AB167" s="168" t="s">
        <v>40</v>
      </c>
      <c r="AC167" s="201"/>
      <c r="AD167" s="169" t="s">
        <v>40</v>
      </c>
      <c r="AE167" s="202"/>
      <c r="AF167" s="5" t="s">
        <v>40</v>
      </c>
      <c r="AG167" s="37"/>
      <c r="AH167" s="161" t="s">
        <v>40</v>
      </c>
      <c r="AI167" s="197"/>
      <c r="AJ167" s="162" t="s">
        <v>40</v>
      </c>
      <c r="AK167" s="198"/>
      <c r="AL167" s="807"/>
      <c r="AM167" s="807"/>
      <c r="AN167" s="807"/>
      <c r="AO167" s="807"/>
      <c r="AP167" s="807"/>
      <c r="AQ167" s="807"/>
      <c r="AR167" s="807"/>
      <c r="AS167" s="807"/>
      <c r="AT167" s="807"/>
      <c r="AU167" s="807"/>
      <c r="AV167" s="807"/>
      <c r="AW167" s="807"/>
      <c r="AX167" s="807"/>
      <c r="AY167" s="807"/>
      <c r="AZ167" s="807"/>
      <c r="BA167" s="807"/>
      <c r="BB167" s="807"/>
    </row>
    <row r="168" spans="1:54" ht="12.75">
      <c r="A168" s="681"/>
      <c r="B168" s="681"/>
      <c r="C168" s="1170"/>
      <c r="D168" s="34"/>
      <c r="E168" s="34"/>
      <c r="F168" s="5"/>
      <c r="G168" s="5"/>
      <c r="H168" s="5"/>
      <c r="I168" s="5"/>
      <c r="J168" s="5"/>
      <c r="K168" s="5"/>
      <c r="L168" s="18"/>
      <c r="M168" s="5"/>
      <c r="N168" s="161"/>
      <c r="O168" s="161"/>
      <c r="P168" s="162"/>
      <c r="Q168" s="162"/>
      <c r="R168" s="163"/>
      <c r="S168" s="163"/>
      <c r="T168" s="164"/>
      <c r="U168" s="164"/>
      <c r="V168" s="164"/>
      <c r="W168" s="165"/>
      <c r="X168" s="166"/>
      <c r="Y168" s="166"/>
      <c r="Z168" s="167"/>
      <c r="AA168" s="167"/>
      <c r="AB168" s="168"/>
      <c r="AC168" s="168"/>
      <c r="AD168" s="169"/>
      <c r="AE168" s="169"/>
      <c r="AF168" s="5"/>
      <c r="AG168" s="5"/>
      <c r="AH168" s="161"/>
      <c r="AI168" s="161"/>
      <c r="AJ168" s="162"/>
      <c r="AK168" s="162"/>
      <c r="AL168" s="807"/>
      <c r="AM168" s="807"/>
      <c r="AN168" s="807"/>
      <c r="AO168" s="807"/>
      <c r="AP168" s="807"/>
      <c r="AQ168" s="807"/>
      <c r="AR168" s="807"/>
      <c r="AS168" s="807"/>
      <c r="AT168" s="807"/>
      <c r="AU168" s="807"/>
      <c r="AV168" s="807"/>
      <c r="AW168" s="807"/>
      <c r="AX168" s="807"/>
      <c r="AY168" s="807"/>
      <c r="AZ168" s="807"/>
      <c r="BA168" s="807"/>
      <c r="BB168" s="807"/>
    </row>
    <row r="169" spans="1:54" ht="12.75">
      <c r="A169" s="19"/>
      <c r="B169" s="19"/>
      <c r="C169" s="1171"/>
      <c r="D169" s="291"/>
      <c r="E169" s="291"/>
      <c r="F169" s="49"/>
      <c r="G169" s="49"/>
      <c r="H169" s="49"/>
      <c r="I169" s="49"/>
      <c r="J169" s="49"/>
      <c r="K169" s="49"/>
      <c r="L169" s="1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1084"/>
      <c r="AM169" s="1084"/>
      <c r="AN169" s="1084"/>
      <c r="AO169" s="1084"/>
      <c r="AP169" s="1084"/>
      <c r="AQ169" s="1084"/>
      <c r="AR169" s="1084"/>
      <c r="AS169" s="1084"/>
      <c r="AT169" s="1084"/>
      <c r="AU169" s="1084"/>
      <c r="AV169" s="1084"/>
      <c r="AW169" s="1084"/>
      <c r="AX169" s="1084"/>
      <c r="AY169" s="1084"/>
      <c r="AZ169" s="1084"/>
      <c r="BA169" s="1084"/>
      <c r="BB169" s="1084"/>
    </row>
    <row r="170" spans="1:54" ht="12.75">
      <c r="A170" s="681"/>
      <c r="B170" s="681"/>
      <c r="C170" s="1170"/>
      <c r="D170" s="34"/>
      <c r="E170" s="34"/>
      <c r="F170" s="5"/>
      <c r="G170" s="5"/>
      <c r="H170" s="5"/>
      <c r="I170" s="5"/>
      <c r="J170" s="5"/>
      <c r="K170" s="5"/>
      <c r="L170" s="18"/>
      <c r="M170" s="5"/>
      <c r="N170" s="161"/>
      <c r="O170" s="161"/>
      <c r="P170" s="162"/>
      <c r="Q170" s="162"/>
      <c r="R170" s="163"/>
      <c r="S170" s="163"/>
      <c r="T170" s="164"/>
      <c r="U170" s="164"/>
      <c r="V170" s="164"/>
      <c r="W170" s="165"/>
      <c r="X170" s="166"/>
      <c r="Y170" s="166"/>
      <c r="Z170" s="167"/>
      <c r="AA170" s="167"/>
      <c r="AB170" s="168"/>
      <c r="AC170" s="168"/>
      <c r="AD170" s="169"/>
      <c r="AE170" s="169"/>
      <c r="AF170" s="5"/>
      <c r="AG170" s="5"/>
      <c r="AH170" s="161"/>
      <c r="AI170" s="161"/>
      <c r="AJ170" s="162"/>
      <c r="AK170" s="162"/>
      <c r="AL170" s="807"/>
      <c r="AM170" s="807"/>
      <c r="AN170" s="807"/>
      <c r="AO170" s="807"/>
      <c r="AP170" s="807"/>
      <c r="AQ170" s="807"/>
      <c r="AR170" s="807"/>
      <c r="AS170" s="807"/>
      <c r="AT170" s="807"/>
      <c r="AU170" s="807"/>
      <c r="AV170" s="807"/>
      <c r="AW170" s="807"/>
      <c r="AX170" s="807"/>
      <c r="AY170" s="807"/>
      <c r="AZ170" s="807"/>
      <c r="BA170" s="807"/>
      <c r="BB170" s="807"/>
    </row>
    <row r="171" spans="1:54" ht="12.75">
      <c r="A171" s="831" t="s">
        <v>13886</v>
      </c>
      <c r="B171" s="72" t="s">
        <v>2345</v>
      </c>
      <c r="C171" s="1172">
        <v>1</v>
      </c>
      <c r="D171" s="34" t="e">
        <f t="shared" ref="D171:D278" ca="1" si="12">E171/I171</f>
        <v>#VALUE!</v>
      </c>
      <c r="E171" s="34" t="str">
        <f ca="1">IFERROR(VLOOKUP(N171,Cennik!$A$4:$B319, 2, FALSE()) * O171 + VLOOKUP(P171,Cennik!$A$4:$B319, 2, FALSE()) * Q171 + VLOOKUP(R171,Cennik!$A$4:$B319, 2, FALSE()) * S171 + VLOOKUP(T171,Cennik!$A$4:$B319, 2, FALSE()) * U171 + VLOOKUP(V171,Cennik!$A$4:$B319, 2, FALSE()) * W171 + VLOOKUP(X171,Cennik!$A$4:$B319, 2, FALSE()) * Y171 + VLOOKUP(Z171,Cennik!$A$4:$B319, 2, FALSE()) * AA171 + VLOOKUP(AB171,Cennik!$A$4:$B319, 2, FALSE()) * AC171 + VLOOKUP(AD171,Cennik!$A$4:$B319, 2, FALSE()) * AE171 + VLOOKUP(AF171,Cennik!$A$4:$B319, 2, FALSE()) * AG171 + VLOOKUP(AH171,Cennik!$A$4:$B319, 2, FALSE()) * AI171 + VLOOKUP(AJ171,Cennik!$A$4:$B319, 2, FALSE()) * AK171 + VLOOKUP("Stamina",Cennik!$A$4:$B319,2,FALSE()) * K171,"Brak wartości")</f>
        <v>Brak wartości</v>
      </c>
      <c r="F171" s="5" t="s">
        <v>2346</v>
      </c>
      <c r="G171" s="5" t="s">
        <v>4515</v>
      </c>
      <c r="H171" s="5" t="s">
        <v>13544</v>
      </c>
      <c r="I171" s="5">
        <v>1</v>
      </c>
      <c r="J171" s="5">
        <v>25</v>
      </c>
      <c r="K171" s="5">
        <v>20</v>
      </c>
      <c r="L171" s="18">
        <v>50</v>
      </c>
      <c r="M171" s="5" t="s">
        <v>12787</v>
      </c>
      <c r="N171" s="161" t="s">
        <v>557</v>
      </c>
      <c r="O171" s="161">
        <v>5</v>
      </c>
      <c r="P171" s="162" t="s">
        <v>528</v>
      </c>
      <c r="Q171" s="162">
        <v>5</v>
      </c>
      <c r="R171" s="163" t="s">
        <v>4585</v>
      </c>
      <c r="S171" s="163">
        <v>3</v>
      </c>
      <c r="T171" s="164" t="s">
        <v>8133</v>
      </c>
      <c r="U171" s="164">
        <v>1</v>
      </c>
      <c r="V171" s="164" t="s">
        <v>40</v>
      </c>
      <c r="W171" s="165"/>
      <c r="X171" s="166" t="s">
        <v>40</v>
      </c>
      <c r="Y171" s="166"/>
      <c r="Z171" s="167" t="s">
        <v>40</v>
      </c>
      <c r="AA171" s="167"/>
      <c r="AB171" s="168" t="s">
        <v>40</v>
      </c>
      <c r="AC171" s="168"/>
      <c r="AD171" s="169" t="s">
        <v>40</v>
      </c>
      <c r="AE171" s="169"/>
      <c r="AF171" s="5" t="s">
        <v>40</v>
      </c>
      <c r="AG171" s="5"/>
      <c r="AH171" s="161" t="s">
        <v>40</v>
      </c>
      <c r="AI171" s="161"/>
      <c r="AJ171" s="162" t="s">
        <v>40</v>
      </c>
      <c r="AK171" s="162"/>
      <c r="AL171" s="807"/>
      <c r="AM171" s="807"/>
      <c r="AN171" s="807"/>
      <c r="AO171" s="807"/>
      <c r="AP171" s="807"/>
      <c r="AQ171" s="807"/>
      <c r="AR171" s="807"/>
      <c r="AS171" s="807"/>
      <c r="AT171" s="807"/>
      <c r="AU171" s="807"/>
      <c r="AV171" s="807"/>
      <c r="AW171" s="807"/>
      <c r="AX171" s="807"/>
      <c r="AY171" s="807"/>
      <c r="AZ171" s="807"/>
      <c r="BA171" s="807"/>
      <c r="BB171" s="807"/>
    </row>
    <row r="172" spans="1:54" ht="12.75">
      <c r="A172" s="831" t="s">
        <v>13886</v>
      </c>
      <c r="B172" s="771" t="s">
        <v>2353</v>
      </c>
      <c r="C172" s="1172">
        <v>2</v>
      </c>
      <c r="D172" s="34" t="e">
        <f t="shared" ca="1" si="12"/>
        <v>#VALUE!</v>
      </c>
      <c r="E172" s="34" t="str">
        <f ca="1">IFERROR(VLOOKUP(N172,Cennik!$A$4:$B319, 2, FALSE()) * O172 + VLOOKUP(P172,Cennik!$A$4:$B319, 2, FALSE()) * Q172 + VLOOKUP(R172,Cennik!$A$4:$B319, 2, FALSE()) * S172 + VLOOKUP(T172,Cennik!$A$4:$B319, 2, FALSE()) * U172 + VLOOKUP(V172,Cennik!$A$4:$B319, 2, FALSE()) * W172 + VLOOKUP(X172,Cennik!$A$4:$B319, 2, FALSE()) * Y172 + VLOOKUP(Z172,Cennik!$A$4:$B319, 2, FALSE()) * AA172 + VLOOKUP(AB172,Cennik!$A$4:$B319, 2, FALSE()) * AC172 + VLOOKUP(AD172,Cennik!$A$4:$B319, 2, FALSE()) * AE172 + VLOOKUP(AF172,Cennik!$A$4:$B319, 2, FALSE()) * AG172 + VLOOKUP(AH172,Cennik!$A$4:$B319, 2, FALSE()) * AI172 + VLOOKUP(AJ172,Cennik!$A$4:$B319, 2, FALSE()) * AK172 + VLOOKUP("Stamina",Cennik!$A$4:$B319,2,FALSE()) * K172,"Brak wartości")</f>
        <v>Brak wartości</v>
      </c>
      <c r="F172" s="5" t="s">
        <v>2277</v>
      </c>
      <c r="G172" s="5" t="s">
        <v>4515</v>
      </c>
      <c r="H172" s="5" t="s">
        <v>13544</v>
      </c>
      <c r="I172" s="5">
        <v>1</v>
      </c>
      <c r="J172" s="5">
        <v>30</v>
      </c>
      <c r="K172" s="5">
        <v>20</v>
      </c>
      <c r="L172" s="18">
        <v>40</v>
      </c>
      <c r="M172" s="5" t="s">
        <v>12787</v>
      </c>
      <c r="N172" s="161" t="s">
        <v>557</v>
      </c>
      <c r="O172" s="161">
        <v>10</v>
      </c>
      <c r="P172" s="162" t="s">
        <v>513</v>
      </c>
      <c r="Q172" s="162">
        <v>1</v>
      </c>
      <c r="R172" s="163" t="s">
        <v>4585</v>
      </c>
      <c r="S172" s="163">
        <v>2</v>
      </c>
      <c r="T172" s="164" t="s">
        <v>8133</v>
      </c>
      <c r="U172" s="164">
        <v>1</v>
      </c>
      <c r="V172" s="164" t="s">
        <v>40</v>
      </c>
      <c r="W172" s="165"/>
      <c r="X172" s="166" t="s">
        <v>40</v>
      </c>
      <c r="Y172" s="166"/>
      <c r="Z172" s="167" t="s">
        <v>40</v>
      </c>
      <c r="AA172" s="167"/>
      <c r="AB172" s="168" t="s">
        <v>40</v>
      </c>
      <c r="AC172" s="168"/>
      <c r="AD172" s="169" t="s">
        <v>40</v>
      </c>
      <c r="AE172" s="169"/>
      <c r="AF172" s="5" t="s">
        <v>40</v>
      </c>
      <c r="AG172" s="5"/>
      <c r="AH172" s="161" t="s">
        <v>40</v>
      </c>
      <c r="AI172" s="161"/>
      <c r="AJ172" s="162" t="s">
        <v>40</v>
      </c>
      <c r="AK172" s="162"/>
      <c r="AL172" s="807"/>
      <c r="AM172" s="807"/>
      <c r="AN172" s="807"/>
      <c r="AO172" s="807"/>
      <c r="AP172" s="807"/>
      <c r="AQ172" s="807"/>
      <c r="AR172" s="807"/>
      <c r="AS172" s="807"/>
      <c r="AT172" s="807"/>
      <c r="AU172" s="807"/>
      <c r="AV172" s="807"/>
      <c r="AW172" s="807"/>
      <c r="AX172" s="807"/>
      <c r="AY172" s="807"/>
      <c r="AZ172" s="807"/>
      <c r="BA172" s="807"/>
      <c r="BB172" s="807"/>
    </row>
    <row r="173" spans="1:54" ht="12.75">
      <c r="A173" s="831" t="s">
        <v>13886</v>
      </c>
      <c r="B173" s="771" t="s">
        <v>2355</v>
      </c>
      <c r="C173" s="1172">
        <v>2</v>
      </c>
      <c r="D173" s="34" t="e">
        <f t="shared" ca="1" si="12"/>
        <v>#VALUE!</v>
      </c>
      <c r="E173" s="34" t="str">
        <f ca="1">IFERROR(VLOOKUP(N173,Cennik!$A$4:$B319, 2, FALSE()) * O173 + VLOOKUP(P173,Cennik!$A$4:$B319, 2, FALSE()) * Q173 + VLOOKUP(R173,Cennik!$A$4:$B319, 2, FALSE()) * S173 + VLOOKUP(T173,Cennik!$A$4:$B319, 2, FALSE()) * U173 + VLOOKUP(V173,Cennik!$A$4:$B319, 2, FALSE()) * W173 + VLOOKUP(X173,Cennik!$A$4:$B319, 2, FALSE()) * Y173 + VLOOKUP(Z173,Cennik!$A$4:$B319, 2, FALSE()) * AA173 + VLOOKUP(AB173,Cennik!$A$4:$B319, 2, FALSE()) * AC173 + VLOOKUP(AD173,Cennik!$A$4:$B319, 2, FALSE()) * AE173 + VLOOKUP(AF173,Cennik!$A$4:$B319, 2, FALSE()) * AG173 + VLOOKUP(AH173,Cennik!$A$4:$B319, 2, FALSE()) * AI173 + VLOOKUP(AJ173,Cennik!$A$4:$B319, 2, FALSE()) * AK173 + VLOOKUP("Stamina",Cennik!$A$4:$B319,2,FALSE()) * K173,"Brak wartości")</f>
        <v>Brak wartości</v>
      </c>
      <c r="F173" s="5" t="s">
        <v>2277</v>
      </c>
      <c r="G173" s="5" t="s">
        <v>4515</v>
      </c>
      <c r="H173" s="5" t="s">
        <v>13544</v>
      </c>
      <c r="I173" s="5">
        <v>1</v>
      </c>
      <c r="J173" s="5">
        <v>30</v>
      </c>
      <c r="K173" s="5">
        <v>20</v>
      </c>
      <c r="L173" s="18">
        <v>40</v>
      </c>
      <c r="M173" s="5" t="s">
        <v>12787</v>
      </c>
      <c r="N173" s="161" t="s">
        <v>557</v>
      </c>
      <c r="O173" s="161">
        <v>15</v>
      </c>
      <c r="P173" s="162" t="s">
        <v>513</v>
      </c>
      <c r="Q173" s="162">
        <v>3</v>
      </c>
      <c r="R173" s="163" t="s">
        <v>4585</v>
      </c>
      <c r="S173" s="163">
        <v>6</v>
      </c>
      <c r="T173" s="164" t="s">
        <v>8133</v>
      </c>
      <c r="U173" s="164">
        <v>1</v>
      </c>
      <c r="V173" s="164" t="s">
        <v>40</v>
      </c>
      <c r="W173" s="165"/>
      <c r="X173" s="166" t="s">
        <v>40</v>
      </c>
      <c r="Y173" s="166"/>
      <c r="Z173" s="167" t="s">
        <v>40</v>
      </c>
      <c r="AA173" s="167"/>
      <c r="AB173" s="168" t="s">
        <v>40</v>
      </c>
      <c r="AC173" s="168"/>
      <c r="AD173" s="169" t="s">
        <v>40</v>
      </c>
      <c r="AE173" s="169"/>
      <c r="AF173" s="5" t="s">
        <v>40</v>
      </c>
      <c r="AG173" s="5"/>
      <c r="AH173" s="161" t="s">
        <v>40</v>
      </c>
      <c r="AI173" s="161"/>
      <c r="AJ173" s="162" t="s">
        <v>40</v>
      </c>
      <c r="AK173" s="162"/>
      <c r="AL173" s="807"/>
      <c r="AM173" s="807"/>
      <c r="AN173" s="807"/>
      <c r="AO173" s="807"/>
      <c r="AP173" s="807"/>
      <c r="AQ173" s="807"/>
      <c r="AR173" s="807"/>
      <c r="AS173" s="807"/>
      <c r="AT173" s="807"/>
      <c r="AU173" s="807"/>
      <c r="AV173" s="807"/>
      <c r="AW173" s="807"/>
      <c r="AX173" s="807"/>
      <c r="AY173" s="807"/>
      <c r="AZ173" s="807"/>
      <c r="BA173" s="807"/>
      <c r="BB173" s="807"/>
    </row>
    <row r="174" spans="1:54" ht="12.75">
      <c r="A174" s="831" t="s">
        <v>13886</v>
      </c>
      <c r="B174" s="771" t="s">
        <v>2357</v>
      </c>
      <c r="C174" s="1172">
        <v>2</v>
      </c>
      <c r="D174" s="34" t="e">
        <f t="shared" ca="1" si="12"/>
        <v>#VALUE!</v>
      </c>
      <c r="E174" s="34" t="str">
        <f ca="1">IFERROR(VLOOKUP(N174,Cennik!$A$4:$B319, 2, FALSE()) * O174 + VLOOKUP(P174,Cennik!$A$4:$B319, 2, FALSE()) * Q174 + VLOOKUP(R174,Cennik!$A$4:$B319, 2, FALSE()) * S174 + VLOOKUP(T174,Cennik!$A$4:$B319, 2, FALSE()) * U174 + VLOOKUP(V174,Cennik!$A$4:$B319, 2, FALSE()) * W174 + VLOOKUP(X174,Cennik!$A$4:$B319, 2, FALSE()) * Y174 + VLOOKUP(Z174,Cennik!$A$4:$B319, 2, FALSE()) * AA174 + VLOOKUP(AB174,Cennik!$A$4:$B319, 2, FALSE()) * AC174 + VLOOKUP(AD174,Cennik!$A$4:$B319, 2, FALSE()) * AE174 + VLOOKUP(AF174,Cennik!$A$4:$B319, 2, FALSE()) * AG174 + VLOOKUP(AH174,Cennik!$A$4:$B319, 2, FALSE()) * AI174 + VLOOKUP(AJ174,Cennik!$A$4:$B319, 2, FALSE()) * AK174 + VLOOKUP("Stamina",Cennik!$A$4:$B319,2,FALSE()) * K174,"Brak wartości")</f>
        <v>Brak wartości</v>
      </c>
      <c r="F174" s="5" t="s">
        <v>2277</v>
      </c>
      <c r="G174" s="5" t="s">
        <v>4515</v>
      </c>
      <c r="H174" s="5" t="s">
        <v>13544</v>
      </c>
      <c r="I174" s="5">
        <v>1</v>
      </c>
      <c r="J174" s="5">
        <v>30</v>
      </c>
      <c r="K174" s="5">
        <v>20</v>
      </c>
      <c r="L174" s="18">
        <v>40</v>
      </c>
      <c r="M174" s="5" t="s">
        <v>12787</v>
      </c>
      <c r="N174" s="161" t="s">
        <v>557</v>
      </c>
      <c r="O174" s="161">
        <v>15</v>
      </c>
      <c r="P174" s="162" t="s">
        <v>513</v>
      </c>
      <c r="Q174" s="162">
        <v>3</v>
      </c>
      <c r="R174" s="163" t="s">
        <v>4585</v>
      </c>
      <c r="S174" s="163">
        <v>6</v>
      </c>
      <c r="T174" s="164" t="s">
        <v>8133</v>
      </c>
      <c r="U174" s="164">
        <v>1</v>
      </c>
      <c r="V174" s="164" t="s">
        <v>40</v>
      </c>
      <c r="W174" s="165"/>
      <c r="X174" s="166" t="s">
        <v>40</v>
      </c>
      <c r="Y174" s="166"/>
      <c r="Z174" s="167" t="s">
        <v>40</v>
      </c>
      <c r="AA174" s="167"/>
      <c r="AB174" s="168" t="s">
        <v>40</v>
      </c>
      <c r="AC174" s="168"/>
      <c r="AD174" s="169" t="s">
        <v>40</v>
      </c>
      <c r="AE174" s="169"/>
      <c r="AF174" s="5" t="s">
        <v>40</v>
      </c>
      <c r="AG174" s="5"/>
      <c r="AH174" s="161" t="s">
        <v>40</v>
      </c>
      <c r="AI174" s="161"/>
      <c r="AJ174" s="162" t="s">
        <v>40</v>
      </c>
      <c r="AK174" s="162"/>
      <c r="AL174" s="807"/>
      <c r="AM174" s="807"/>
      <c r="AN174" s="807"/>
      <c r="AO174" s="807"/>
      <c r="AP174" s="807"/>
      <c r="AQ174" s="807"/>
      <c r="AR174" s="807"/>
      <c r="AS174" s="807"/>
      <c r="AT174" s="807"/>
      <c r="AU174" s="807"/>
      <c r="AV174" s="807"/>
      <c r="AW174" s="807"/>
      <c r="AX174" s="807"/>
      <c r="AY174" s="807"/>
      <c r="AZ174" s="807"/>
      <c r="BA174" s="807"/>
      <c r="BB174" s="807"/>
    </row>
    <row r="175" spans="1:54" ht="12.75">
      <c r="A175" s="831" t="s">
        <v>13886</v>
      </c>
      <c r="B175" s="771" t="s">
        <v>2359</v>
      </c>
      <c r="C175" s="1172">
        <v>2</v>
      </c>
      <c r="D175" s="34" t="e">
        <f t="shared" ca="1" si="12"/>
        <v>#VALUE!</v>
      </c>
      <c r="E175" s="34" t="str">
        <f ca="1">IFERROR(VLOOKUP(N175,Cennik!$A$4:$B319, 2, FALSE()) * O175 + VLOOKUP(P175,Cennik!$A$4:$B319, 2, FALSE()) * Q175 + VLOOKUP(R175,Cennik!$A$4:$B319, 2, FALSE()) * S175 + VLOOKUP(T175,Cennik!$A$4:$B319, 2, FALSE()) * U175 + VLOOKUP(V175,Cennik!$A$4:$B319, 2, FALSE()) * W175 + VLOOKUP(X175,Cennik!$A$4:$B319, 2, FALSE()) * Y175 + VLOOKUP(Z175,Cennik!$A$4:$B319, 2, FALSE()) * AA175 + VLOOKUP(AB175,Cennik!$A$4:$B319, 2, FALSE()) * AC175 + VLOOKUP(AD175,Cennik!$A$4:$B319, 2, FALSE()) * AE175 + VLOOKUP(AF175,Cennik!$A$4:$B319, 2, FALSE()) * AG175 + VLOOKUP(AH175,Cennik!$A$4:$B319, 2, FALSE()) * AI175 + VLOOKUP(AJ175,Cennik!$A$4:$B319, 2, FALSE()) * AK175 + VLOOKUP("Stamina",Cennik!$A$4:$B319,2,FALSE()) * K175,"Brak wartości")</f>
        <v>Brak wartości</v>
      </c>
      <c r="F175" s="5" t="s">
        <v>2277</v>
      </c>
      <c r="G175" s="5" t="s">
        <v>4515</v>
      </c>
      <c r="H175" s="5" t="s">
        <v>13544</v>
      </c>
      <c r="I175" s="5">
        <v>1</v>
      </c>
      <c r="J175" s="5">
        <v>30</v>
      </c>
      <c r="K175" s="5">
        <v>20</v>
      </c>
      <c r="L175" s="18">
        <v>40</v>
      </c>
      <c r="M175" s="5" t="s">
        <v>12787</v>
      </c>
      <c r="N175" s="161" t="s">
        <v>557</v>
      </c>
      <c r="O175" s="161">
        <v>15</v>
      </c>
      <c r="P175" s="162" t="s">
        <v>513</v>
      </c>
      <c r="Q175" s="162">
        <v>3</v>
      </c>
      <c r="R175" s="163" t="s">
        <v>4585</v>
      </c>
      <c r="S175" s="163">
        <v>6</v>
      </c>
      <c r="T175" s="164" t="s">
        <v>8133</v>
      </c>
      <c r="U175" s="164">
        <v>1</v>
      </c>
      <c r="V175" s="164" t="s">
        <v>40</v>
      </c>
      <c r="W175" s="165"/>
      <c r="X175" s="166" t="s">
        <v>40</v>
      </c>
      <c r="Y175" s="166"/>
      <c r="Z175" s="167" t="s">
        <v>40</v>
      </c>
      <c r="AA175" s="167"/>
      <c r="AB175" s="168" t="s">
        <v>40</v>
      </c>
      <c r="AC175" s="168"/>
      <c r="AD175" s="169" t="s">
        <v>40</v>
      </c>
      <c r="AE175" s="169"/>
      <c r="AF175" s="5" t="s">
        <v>40</v>
      </c>
      <c r="AG175" s="5"/>
      <c r="AH175" s="161" t="s">
        <v>40</v>
      </c>
      <c r="AI175" s="161"/>
      <c r="AJ175" s="162" t="s">
        <v>40</v>
      </c>
      <c r="AK175" s="162"/>
      <c r="AL175" s="807"/>
      <c r="AM175" s="807"/>
      <c r="AN175" s="807"/>
      <c r="AO175" s="807"/>
      <c r="AP175" s="807"/>
      <c r="AQ175" s="807"/>
      <c r="AR175" s="807"/>
      <c r="AS175" s="807"/>
      <c r="AT175" s="807"/>
      <c r="AU175" s="807"/>
      <c r="AV175" s="807"/>
      <c r="AW175" s="807"/>
      <c r="AX175" s="807"/>
      <c r="AY175" s="807"/>
      <c r="AZ175" s="807"/>
      <c r="BA175" s="807"/>
      <c r="BB175" s="807"/>
    </row>
    <row r="176" spans="1:54" ht="12.75">
      <c r="A176" s="831" t="s">
        <v>13886</v>
      </c>
      <c r="B176" s="771" t="s">
        <v>2363</v>
      </c>
      <c r="C176" s="1172">
        <v>2</v>
      </c>
      <c r="D176" s="34" t="e">
        <f t="shared" ca="1" si="12"/>
        <v>#VALUE!</v>
      </c>
      <c r="E176" s="34" t="str">
        <f ca="1">IFERROR(VLOOKUP(N176,Cennik!$A$4:$B319, 2, FALSE()) * O176 + VLOOKUP(P176,Cennik!$A$4:$B319, 2, FALSE()) * Q176 + VLOOKUP(R176,Cennik!$A$4:$B319, 2, FALSE()) * S176 + VLOOKUP(T176,Cennik!$A$4:$B319, 2, FALSE()) * U176 + VLOOKUP(V176,Cennik!$A$4:$B319, 2, FALSE()) * W176 + VLOOKUP(X176,Cennik!$A$4:$B319, 2, FALSE()) * Y176 + VLOOKUP(Z176,Cennik!$A$4:$B319, 2, FALSE()) * AA176 + VLOOKUP(AB176,Cennik!$A$4:$B319, 2, FALSE()) * AC176 + VLOOKUP(AD176,Cennik!$A$4:$B319, 2, FALSE()) * AE176 + VLOOKUP(AF176,Cennik!$A$4:$B319, 2, FALSE()) * AG176 + VLOOKUP(AH176,Cennik!$A$4:$B319, 2, FALSE()) * AI176 + VLOOKUP(AJ176,Cennik!$A$4:$B319, 2, FALSE()) * AK176 + VLOOKUP("Stamina",Cennik!$A$4:$B319,2,FALSE()) * K176,"Brak wartości")</f>
        <v>Brak wartości</v>
      </c>
      <c r="F176" s="5" t="s">
        <v>2277</v>
      </c>
      <c r="G176" s="5" t="s">
        <v>4515</v>
      </c>
      <c r="H176" s="5" t="s">
        <v>13544</v>
      </c>
      <c r="I176" s="5">
        <v>1</v>
      </c>
      <c r="J176" s="5">
        <v>30</v>
      </c>
      <c r="K176" s="5">
        <v>20</v>
      </c>
      <c r="L176" s="18">
        <v>40</v>
      </c>
      <c r="M176" s="5" t="s">
        <v>12787</v>
      </c>
      <c r="N176" s="161" t="s">
        <v>557</v>
      </c>
      <c r="O176" s="161">
        <v>15</v>
      </c>
      <c r="P176" s="162" t="s">
        <v>513</v>
      </c>
      <c r="Q176" s="162">
        <v>3</v>
      </c>
      <c r="R176" s="163" t="s">
        <v>4585</v>
      </c>
      <c r="S176" s="163">
        <v>6</v>
      </c>
      <c r="T176" s="164" t="s">
        <v>8133</v>
      </c>
      <c r="U176" s="164">
        <v>1</v>
      </c>
      <c r="V176" s="164" t="s">
        <v>40</v>
      </c>
      <c r="W176" s="165"/>
      <c r="X176" s="166" t="s">
        <v>40</v>
      </c>
      <c r="Y176" s="166"/>
      <c r="Z176" s="167" t="s">
        <v>40</v>
      </c>
      <c r="AA176" s="167"/>
      <c r="AB176" s="168" t="s">
        <v>40</v>
      </c>
      <c r="AC176" s="168"/>
      <c r="AD176" s="169" t="s">
        <v>40</v>
      </c>
      <c r="AE176" s="169"/>
      <c r="AF176" s="5" t="s">
        <v>40</v>
      </c>
      <c r="AG176" s="5"/>
      <c r="AH176" s="161" t="s">
        <v>40</v>
      </c>
      <c r="AI176" s="161"/>
      <c r="AJ176" s="162" t="s">
        <v>40</v>
      </c>
      <c r="AK176" s="162"/>
      <c r="AL176" s="807"/>
      <c r="AM176" s="807"/>
      <c r="AN176" s="807"/>
      <c r="AO176" s="807"/>
      <c r="AP176" s="807"/>
      <c r="AQ176" s="807"/>
      <c r="AR176" s="807"/>
      <c r="AS176" s="807"/>
      <c r="AT176" s="807"/>
      <c r="AU176" s="807"/>
      <c r="AV176" s="807"/>
      <c r="AW176" s="807"/>
      <c r="AX176" s="807"/>
      <c r="AY176" s="807"/>
      <c r="AZ176" s="807"/>
      <c r="BA176" s="807"/>
      <c r="BB176" s="807"/>
    </row>
    <row r="177" spans="1:54" ht="12.75">
      <c r="A177" s="831" t="s">
        <v>13886</v>
      </c>
      <c r="B177" s="771" t="s">
        <v>2365</v>
      </c>
      <c r="C177" s="1172">
        <v>2</v>
      </c>
      <c r="D177" s="34" t="e">
        <f t="shared" ca="1" si="12"/>
        <v>#VALUE!</v>
      </c>
      <c r="E177" s="34" t="str">
        <f ca="1">IFERROR(VLOOKUP(N177,Cennik!$A$4:$B319, 2, FALSE()) * O177 + VLOOKUP(P177,Cennik!$A$4:$B319, 2, FALSE()) * Q177 + VLOOKUP(R177,Cennik!$A$4:$B319, 2, FALSE()) * S177 + VLOOKUP(T177,Cennik!$A$4:$B319, 2, FALSE()) * U177 + VLOOKUP(V177,Cennik!$A$4:$B319, 2, FALSE()) * W177 + VLOOKUP(X177,Cennik!$A$4:$B319, 2, FALSE()) * Y177 + VLOOKUP(Z177,Cennik!$A$4:$B319, 2, FALSE()) * AA177 + VLOOKUP(AB177,Cennik!$A$4:$B319, 2, FALSE()) * AC177 + VLOOKUP(AD177,Cennik!$A$4:$B319, 2, FALSE()) * AE177 + VLOOKUP(AF177,Cennik!$A$4:$B319, 2, FALSE()) * AG177 + VLOOKUP(AH177,Cennik!$A$4:$B319, 2, FALSE()) * AI177 + VLOOKUP(AJ177,Cennik!$A$4:$B319, 2, FALSE()) * AK177 + VLOOKUP("Stamina",Cennik!$A$4:$B319,2,FALSE()) * K177,"Brak wartości")</f>
        <v>Brak wartości</v>
      </c>
      <c r="F177" s="5" t="s">
        <v>2277</v>
      </c>
      <c r="G177" s="5" t="s">
        <v>4515</v>
      </c>
      <c r="H177" s="5" t="s">
        <v>13544</v>
      </c>
      <c r="I177" s="5">
        <v>1</v>
      </c>
      <c r="J177" s="5">
        <v>30</v>
      </c>
      <c r="K177" s="5">
        <v>20</v>
      </c>
      <c r="L177" s="18">
        <v>40</v>
      </c>
      <c r="M177" s="5" t="s">
        <v>12787</v>
      </c>
      <c r="N177" s="161" t="s">
        <v>557</v>
      </c>
      <c r="O177" s="161">
        <v>15</v>
      </c>
      <c r="P177" s="162" t="s">
        <v>513</v>
      </c>
      <c r="Q177" s="162">
        <v>3</v>
      </c>
      <c r="R177" s="163" t="s">
        <v>4585</v>
      </c>
      <c r="S177" s="163">
        <v>6</v>
      </c>
      <c r="T177" s="164" t="s">
        <v>8133</v>
      </c>
      <c r="U177" s="164">
        <v>1</v>
      </c>
      <c r="V177" s="164" t="s">
        <v>40</v>
      </c>
      <c r="W177" s="165"/>
      <c r="X177" s="166" t="s">
        <v>40</v>
      </c>
      <c r="Y177" s="166"/>
      <c r="Z177" s="167" t="s">
        <v>40</v>
      </c>
      <c r="AA177" s="167"/>
      <c r="AB177" s="168" t="s">
        <v>40</v>
      </c>
      <c r="AC177" s="168"/>
      <c r="AD177" s="169" t="s">
        <v>40</v>
      </c>
      <c r="AE177" s="169"/>
      <c r="AF177" s="5" t="s">
        <v>40</v>
      </c>
      <c r="AG177" s="5"/>
      <c r="AH177" s="161" t="s">
        <v>40</v>
      </c>
      <c r="AI177" s="161"/>
      <c r="AJ177" s="162" t="s">
        <v>40</v>
      </c>
      <c r="AK177" s="162"/>
      <c r="AL177" s="807"/>
      <c r="AM177" s="807"/>
      <c r="AN177" s="807"/>
      <c r="AO177" s="807"/>
      <c r="AP177" s="807"/>
      <c r="AQ177" s="807"/>
      <c r="AR177" s="807"/>
      <c r="AS177" s="807"/>
      <c r="AT177" s="807"/>
      <c r="AU177" s="807"/>
      <c r="AV177" s="807"/>
      <c r="AW177" s="807"/>
      <c r="AX177" s="807"/>
      <c r="AY177" s="807"/>
      <c r="AZ177" s="807"/>
      <c r="BA177" s="807"/>
      <c r="BB177" s="807"/>
    </row>
    <row r="178" spans="1:54" ht="12.75">
      <c r="A178" s="831" t="s">
        <v>13886</v>
      </c>
      <c r="B178" s="771" t="s">
        <v>2367</v>
      </c>
      <c r="C178" s="1172">
        <v>2</v>
      </c>
      <c r="D178" s="34" t="e">
        <f t="shared" ca="1" si="12"/>
        <v>#VALUE!</v>
      </c>
      <c r="E178" s="34" t="str">
        <f ca="1">IFERROR(VLOOKUP(N178,Cennik!$A$4:$B319, 2, FALSE()) * O178 + VLOOKUP(P178,Cennik!$A$4:$B319, 2, FALSE()) * Q178 + VLOOKUP(R178,Cennik!$A$4:$B319, 2, FALSE()) * S178 + VLOOKUP(T178,Cennik!$A$4:$B319, 2, FALSE()) * U178 + VLOOKUP(V178,Cennik!$A$4:$B319, 2, FALSE()) * W178 + VLOOKUP(X178,Cennik!$A$4:$B319, 2, FALSE()) * Y178 + VLOOKUP(Z178,Cennik!$A$4:$B319, 2, FALSE()) * AA178 + VLOOKUP(AB178,Cennik!$A$4:$B319, 2, FALSE()) * AC178 + VLOOKUP(AD178,Cennik!$A$4:$B319, 2, FALSE()) * AE178 + VLOOKUP(AF178,Cennik!$A$4:$B319, 2, FALSE()) * AG178 + VLOOKUP(AH178,Cennik!$A$4:$B319, 2, FALSE()) * AI178 + VLOOKUP(AJ178,Cennik!$A$4:$B319, 2, FALSE()) * AK178 + VLOOKUP("Stamina",Cennik!$A$4:$B319,2,FALSE()) * K178,"Brak wartości")</f>
        <v>Brak wartości</v>
      </c>
      <c r="F178" s="5" t="s">
        <v>2277</v>
      </c>
      <c r="G178" s="5" t="s">
        <v>4515</v>
      </c>
      <c r="H178" s="5" t="s">
        <v>13544</v>
      </c>
      <c r="I178" s="5">
        <v>1</v>
      </c>
      <c r="J178" s="5">
        <v>30</v>
      </c>
      <c r="K178" s="5">
        <v>20</v>
      </c>
      <c r="L178" s="18">
        <v>40</v>
      </c>
      <c r="M178" s="5" t="s">
        <v>12787</v>
      </c>
      <c r="N178" s="161" t="s">
        <v>557</v>
      </c>
      <c r="O178" s="161">
        <v>15</v>
      </c>
      <c r="P178" s="162" t="s">
        <v>513</v>
      </c>
      <c r="Q178" s="162">
        <v>3</v>
      </c>
      <c r="R178" s="163" t="s">
        <v>4585</v>
      </c>
      <c r="S178" s="163">
        <v>6</v>
      </c>
      <c r="T178" s="164" t="s">
        <v>8133</v>
      </c>
      <c r="U178" s="164">
        <v>1</v>
      </c>
      <c r="V178" s="164" t="s">
        <v>40</v>
      </c>
      <c r="W178" s="165"/>
      <c r="X178" s="166" t="s">
        <v>40</v>
      </c>
      <c r="Y178" s="166"/>
      <c r="Z178" s="167" t="s">
        <v>40</v>
      </c>
      <c r="AA178" s="167"/>
      <c r="AB178" s="168" t="s">
        <v>40</v>
      </c>
      <c r="AC178" s="168"/>
      <c r="AD178" s="169" t="s">
        <v>40</v>
      </c>
      <c r="AE178" s="169"/>
      <c r="AF178" s="5" t="s">
        <v>40</v>
      </c>
      <c r="AG178" s="5"/>
      <c r="AH178" s="161" t="s">
        <v>40</v>
      </c>
      <c r="AI178" s="161"/>
      <c r="AJ178" s="162" t="s">
        <v>40</v>
      </c>
      <c r="AK178" s="162"/>
      <c r="AL178" s="807"/>
      <c r="AM178" s="807"/>
      <c r="AN178" s="807"/>
      <c r="AO178" s="807"/>
      <c r="AP178" s="807"/>
      <c r="AQ178" s="807"/>
      <c r="AR178" s="807"/>
      <c r="AS178" s="807"/>
      <c r="AT178" s="807"/>
      <c r="AU178" s="807"/>
      <c r="AV178" s="807"/>
      <c r="AW178" s="807"/>
      <c r="AX178" s="807"/>
      <c r="AY178" s="807"/>
      <c r="AZ178" s="807"/>
      <c r="BA178" s="807"/>
      <c r="BB178" s="807"/>
    </row>
    <row r="179" spans="1:54" ht="12.75">
      <c r="A179" s="831" t="s">
        <v>13886</v>
      </c>
      <c r="B179" s="771" t="s">
        <v>2369</v>
      </c>
      <c r="C179" s="1172">
        <v>2</v>
      </c>
      <c r="D179" s="34" t="e">
        <f t="shared" ca="1" si="12"/>
        <v>#VALUE!</v>
      </c>
      <c r="E179" s="34" t="str">
        <f ca="1">IFERROR(VLOOKUP(N179,Cennik!$A$4:$B319, 2, FALSE()) * O179 + VLOOKUP(P179,Cennik!$A$4:$B319, 2, FALSE()) * Q179 + VLOOKUP(R179,Cennik!$A$4:$B319, 2, FALSE()) * S179 + VLOOKUP(T179,Cennik!$A$4:$B319, 2, FALSE()) * U179 + VLOOKUP(V179,Cennik!$A$4:$B319, 2, FALSE()) * W179 + VLOOKUP(X179,Cennik!$A$4:$B319, 2, FALSE()) * Y179 + VLOOKUP(Z179,Cennik!$A$4:$B319, 2, FALSE()) * AA179 + VLOOKUP(AB179,Cennik!$A$4:$B319, 2, FALSE()) * AC179 + VLOOKUP(AD179,Cennik!$A$4:$B319, 2, FALSE()) * AE179 + VLOOKUP(AF179,Cennik!$A$4:$B319, 2, FALSE()) * AG179 + VLOOKUP(AH179,Cennik!$A$4:$B319, 2, FALSE()) * AI179 + VLOOKUP(AJ179,Cennik!$A$4:$B319, 2, FALSE()) * AK179 + VLOOKUP("Stamina",Cennik!$A$4:$B319,2,FALSE()) * K179,"Brak wartości")</f>
        <v>Brak wartości</v>
      </c>
      <c r="F179" s="5" t="s">
        <v>2277</v>
      </c>
      <c r="G179" s="5" t="s">
        <v>4515</v>
      </c>
      <c r="H179" s="5" t="s">
        <v>13544</v>
      </c>
      <c r="I179" s="5">
        <v>1</v>
      </c>
      <c r="J179" s="5">
        <v>30</v>
      </c>
      <c r="K179" s="5">
        <v>20</v>
      </c>
      <c r="L179" s="18">
        <v>40</v>
      </c>
      <c r="M179" s="5" t="s">
        <v>12787</v>
      </c>
      <c r="N179" s="161" t="s">
        <v>557</v>
      </c>
      <c r="O179" s="161">
        <v>15</v>
      </c>
      <c r="P179" s="162" t="s">
        <v>513</v>
      </c>
      <c r="Q179" s="162">
        <v>3</v>
      </c>
      <c r="R179" s="163" t="s">
        <v>4585</v>
      </c>
      <c r="S179" s="163">
        <v>6</v>
      </c>
      <c r="T179" s="164" t="s">
        <v>8133</v>
      </c>
      <c r="U179" s="164">
        <v>1</v>
      </c>
      <c r="V179" s="164" t="s">
        <v>40</v>
      </c>
      <c r="W179" s="165"/>
      <c r="X179" s="166" t="s">
        <v>40</v>
      </c>
      <c r="Y179" s="166"/>
      <c r="Z179" s="167" t="s">
        <v>40</v>
      </c>
      <c r="AA179" s="167"/>
      <c r="AB179" s="168" t="s">
        <v>40</v>
      </c>
      <c r="AC179" s="168"/>
      <c r="AD179" s="169" t="s">
        <v>40</v>
      </c>
      <c r="AE179" s="169"/>
      <c r="AF179" s="5" t="s">
        <v>40</v>
      </c>
      <c r="AG179" s="5"/>
      <c r="AH179" s="161" t="s">
        <v>40</v>
      </c>
      <c r="AI179" s="161"/>
      <c r="AJ179" s="162" t="s">
        <v>40</v>
      </c>
      <c r="AK179" s="162"/>
      <c r="AL179" s="807"/>
      <c r="AM179" s="807"/>
      <c r="AN179" s="807"/>
      <c r="AO179" s="807"/>
      <c r="AP179" s="807"/>
      <c r="AQ179" s="807"/>
      <c r="AR179" s="807"/>
      <c r="AS179" s="807"/>
      <c r="AT179" s="807"/>
      <c r="AU179" s="807"/>
      <c r="AV179" s="807"/>
      <c r="AW179" s="807"/>
      <c r="AX179" s="807"/>
      <c r="AY179" s="807"/>
      <c r="AZ179" s="807"/>
      <c r="BA179" s="807"/>
      <c r="BB179" s="807"/>
    </row>
    <row r="180" spans="1:54" ht="12.75">
      <c r="A180" s="831" t="s">
        <v>13886</v>
      </c>
      <c r="B180" s="771" t="s">
        <v>2371</v>
      </c>
      <c r="C180" s="1172">
        <v>2</v>
      </c>
      <c r="D180" s="34" t="e">
        <f t="shared" ca="1" si="12"/>
        <v>#VALUE!</v>
      </c>
      <c r="E180" s="34" t="str">
        <f ca="1">IFERROR(VLOOKUP(N180,Cennik!$A$4:$B319, 2, FALSE()) * O180 + VLOOKUP(P180,Cennik!$A$4:$B319, 2, FALSE()) * Q180 + VLOOKUP(R180,Cennik!$A$4:$B319, 2, FALSE()) * S180 + VLOOKUP(T180,Cennik!$A$4:$B319, 2, FALSE()) * U180 + VLOOKUP(V180,Cennik!$A$4:$B319, 2, FALSE()) * W180 + VLOOKUP(X180,Cennik!$A$4:$B319, 2, FALSE()) * Y180 + VLOOKUP(Z180,Cennik!$A$4:$B319, 2, FALSE()) * AA180 + VLOOKUP(AB180,Cennik!$A$4:$B319, 2, FALSE()) * AC180 + VLOOKUP(AD180,Cennik!$A$4:$B319, 2, FALSE()) * AE180 + VLOOKUP(AF180,Cennik!$A$4:$B319, 2, FALSE()) * AG180 + VLOOKUP(AH180,Cennik!$A$4:$B319, 2, FALSE()) * AI180 + VLOOKUP(AJ180,Cennik!$A$4:$B319, 2, FALSE()) * AK180 + VLOOKUP("Stamina",Cennik!$A$4:$B319,2,FALSE()) * K180,"Brak wartości")</f>
        <v>Brak wartości</v>
      </c>
      <c r="F180" s="5" t="s">
        <v>2277</v>
      </c>
      <c r="G180" s="5" t="s">
        <v>4515</v>
      </c>
      <c r="H180" s="5" t="s">
        <v>13544</v>
      </c>
      <c r="I180" s="5">
        <v>1</v>
      </c>
      <c r="J180" s="5">
        <v>30</v>
      </c>
      <c r="K180" s="5">
        <v>20</v>
      </c>
      <c r="L180" s="18">
        <v>40</v>
      </c>
      <c r="M180" s="5" t="s">
        <v>12787</v>
      </c>
      <c r="N180" s="161" t="s">
        <v>557</v>
      </c>
      <c r="O180" s="161">
        <v>10</v>
      </c>
      <c r="P180" s="162" t="s">
        <v>513</v>
      </c>
      <c r="Q180" s="162">
        <v>1</v>
      </c>
      <c r="R180" s="163" t="s">
        <v>4585</v>
      </c>
      <c r="S180" s="163">
        <v>2</v>
      </c>
      <c r="T180" s="164" t="s">
        <v>8133</v>
      </c>
      <c r="U180" s="164">
        <v>1</v>
      </c>
      <c r="V180" s="164" t="s">
        <v>40</v>
      </c>
      <c r="W180" s="165"/>
      <c r="X180" s="166" t="s">
        <v>40</v>
      </c>
      <c r="Y180" s="166"/>
      <c r="Z180" s="167" t="s">
        <v>40</v>
      </c>
      <c r="AA180" s="167"/>
      <c r="AB180" s="168" t="s">
        <v>40</v>
      </c>
      <c r="AC180" s="168"/>
      <c r="AD180" s="169" t="s">
        <v>40</v>
      </c>
      <c r="AE180" s="169"/>
      <c r="AF180" s="5" t="s">
        <v>40</v>
      </c>
      <c r="AG180" s="5"/>
      <c r="AH180" s="161" t="s">
        <v>40</v>
      </c>
      <c r="AI180" s="161"/>
      <c r="AJ180" s="162" t="s">
        <v>40</v>
      </c>
      <c r="AK180" s="162"/>
      <c r="AL180" s="807"/>
      <c r="AM180" s="807"/>
      <c r="AN180" s="807"/>
      <c r="AO180" s="807"/>
      <c r="AP180" s="807"/>
      <c r="AQ180" s="807"/>
      <c r="AR180" s="807"/>
      <c r="AS180" s="807"/>
      <c r="AT180" s="807"/>
      <c r="AU180" s="807"/>
      <c r="AV180" s="807"/>
      <c r="AW180" s="807"/>
      <c r="AX180" s="807"/>
      <c r="AY180" s="807"/>
      <c r="AZ180" s="807"/>
      <c r="BA180" s="807"/>
      <c r="BB180" s="807"/>
    </row>
    <row r="181" spans="1:54" ht="12.75">
      <c r="A181" s="831" t="s">
        <v>13886</v>
      </c>
      <c r="B181" s="771" t="s">
        <v>2373</v>
      </c>
      <c r="C181" s="1172">
        <v>2</v>
      </c>
      <c r="D181" s="34" t="e">
        <f t="shared" ca="1" si="12"/>
        <v>#VALUE!</v>
      </c>
      <c r="E181" s="34" t="str">
        <f ca="1">IFERROR(VLOOKUP(N181,Cennik!$A$4:$B319, 2, FALSE()) * O181 + VLOOKUP(P181,Cennik!$A$4:$B319, 2, FALSE()) * Q181 + VLOOKUP(R181,Cennik!$A$4:$B319, 2, FALSE()) * S181 + VLOOKUP(T181,Cennik!$A$4:$B319, 2, FALSE()) * U181 + VLOOKUP(V181,Cennik!$A$4:$B319, 2, FALSE()) * W181 + VLOOKUP(X181,Cennik!$A$4:$B319, 2, FALSE()) * Y181 + VLOOKUP(Z181,Cennik!$A$4:$B319, 2, FALSE()) * AA181 + VLOOKUP(AB181,Cennik!$A$4:$B319, 2, FALSE()) * AC181 + VLOOKUP(AD181,Cennik!$A$4:$B319, 2, FALSE()) * AE181 + VLOOKUP(AF181,Cennik!$A$4:$B319, 2, FALSE()) * AG181 + VLOOKUP(AH181,Cennik!$A$4:$B319, 2, FALSE()) * AI181 + VLOOKUP(AJ181,Cennik!$A$4:$B319, 2, FALSE()) * AK181 + VLOOKUP("Stamina",Cennik!$A$4:$B319,2,FALSE()) * K181,"Brak wartości")</f>
        <v>Brak wartości</v>
      </c>
      <c r="F181" s="5" t="s">
        <v>2277</v>
      </c>
      <c r="G181" s="5" t="s">
        <v>4515</v>
      </c>
      <c r="H181" s="5" t="s">
        <v>13544</v>
      </c>
      <c r="I181" s="5">
        <v>1</v>
      </c>
      <c r="J181" s="5">
        <v>30</v>
      </c>
      <c r="K181" s="5">
        <v>20</v>
      </c>
      <c r="L181" s="18">
        <v>40</v>
      </c>
      <c r="M181" s="5" t="s">
        <v>12787</v>
      </c>
      <c r="N181" s="161" t="s">
        <v>557</v>
      </c>
      <c r="O181" s="161">
        <v>10</v>
      </c>
      <c r="P181" s="162" t="s">
        <v>513</v>
      </c>
      <c r="Q181" s="162">
        <v>1</v>
      </c>
      <c r="R181" s="163" t="s">
        <v>4585</v>
      </c>
      <c r="S181" s="163">
        <v>2</v>
      </c>
      <c r="T181" s="164" t="s">
        <v>8133</v>
      </c>
      <c r="U181" s="164">
        <v>1</v>
      </c>
      <c r="V181" s="164" t="s">
        <v>40</v>
      </c>
      <c r="W181" s="165"/>
      <c r="X181" s="166" t="s">
        <v>40</v>
      </c>
      <c r="Y181" s="166"/>
      <c r="Z181" s="167" t="s">
        <v>40</v>
      </c>
      <c r="AA181" s="167"/>
      <c r="AB181" s="168" t="s">
        <v>40</v>
      </c>
      <c r="AC181" s="168"/>
      <c r="AD181" s="169" t="s">
        <v>40</v>
      </c>
      <c r="AE181" s="169"/>
      <c r="AF181" s="5" t="s">
        <v>40</v>
      </c>
      <c r="AG181" s="5"/>
      <c r="AH181" s="161" t="s">
        <v>40</v>
      </c>
      <c r="AI181" s="161"/>
      <c r="AJ181" s="162" t="s">
        <v>40</v>
      </c>
      <c r="AK181" s="162"/>
      <c r="AL181" s="807"/>
      <c r="AM181" s="807"/>
      <c r="AN181" s="807"/>
      <c r="AO181" s="807"/>
      <c r="AP181" s="807"/>
      <c r="AQ181" s="807"/>
      <c r="AR181" s="807"/>
      <c r="AS181" s="807"/>
      <c r="AT181" s="807"/>
      <c r="AU181" s="807"/>
      <c r="AV181" s="807"/>
      <c r="AW181" s="807"/>
      <c r="AX181" s="807"/>
      <c r="AY181" s="807"/>
      <c r="AZ181" s="807"/>
      <c r="BA181" s="807"/>
      <c r="BB181" s="807"/>
    </row>
    <row r="182" spans="1:54" ht="12.75">
      <c r="A182" s="831" t="s">
        <v>13886</v>
      </c>
      <c r="B182" s="771" t="s">
        <v>2375</v>
      </c>
      <c r="C182" s="1172">
        <v>2</v>
      </c>
      <c r="D182" s="34" t="e">
        <f t="shared" ca="1" si="12"/>
        <v>#VALUE!</v>
      </c>
      <c r="E182" s="34" t="str">
        <f ca="1">IFERROR(VLOOKUP(N182,Cennik!$A$4:$B319, 2, FALSE()) * O182 + VLOOKUP(P182,Cennik!$A$4:$B319, 2, FALSE()) * Q182 + VLOOKUP(R182,Cennik!$A$4:$B319, 2, FALSE()) * S182 + VLOOKUP(T182,Cennik!$A$4:$B319, 2, FALSE()) * U182 + VLOOKUP(V182,Cennik!$A$4:$B319, 2, FALSE()) * W182 + VLOOKUP(X182,Cennik!$A$4:$B319, 2, FALSE()) * Y182 + VLOOKUP(Z182,Cennik!$A$4:$B319, 2, FALSE()) * AA182 + VLOOKUP(AB182,Cennik!$A$4:$B319, 2, FALSE()) * AC182 + VLOOKUP(AD182,Cennik!$A$4:$B319, 2, FALSE()) * AE182 + VLOOKUP(AF182,Cennik!$A$4:$B319, 2, FALSE()) * AG182 + VLOOKUP(AH182,Cennik!$A$4:$B319, 2, FALSE()) * AI182 + VLOOKUP(AJ182,Cennik!$A$4:$B319, 2, FALSE()) * AK182 + VLOOKUP("Stamina",Cennik!$A$4:$B319,2,FALSE()) * K182,"Brak wartości")</f>
        <v>Brak wartości</v>
      </c>
      <c r="F182" s="5" t="s">
        <v>2277</v>
      </c>
      <c r="G182" s="5" t="s">
        <v>4515</v>
      </c>
      <c r="H182" s="5" t="s">
        <v>13544</v>
      </c>
      <c r="I182" s="5">
        <v>1</v>
      </c>
      <c r="J182" s="5">
        <v>30</v>
      </c>
      <c r="K182" s="5">
        <v>20</v>
      </c>
      <c r="L182" s="18">
        <v>40</v>
      </c>
      <c r="M182" s="5" t="s">
        <v>12787</v>
      </c>
      <c r="N182" s="161" t="s">
        <v>557</v>
      </c>
      <c r="O182" s="161">
        <v>10</v>
      </c>
      <c r="P182" s="162" t="s">
        <v>513</v>
      </c>
      <c r="Q182" s="162">
        <v>1</v>
      </c>
      <c r="R182" s="163" t="s">
        <v>4585</v>
      </c>
      <c r="S182" s="163">
        <v>2</v>
      </c>
      <c r="T182" s="164" t="s">
        <v>8133</v>
      </c>
      <c r="U182" s="164">
        <v>1</v>
      </c>
      <c r="V182" s="164" t="s">
        <v>40</v>
      </c>
      <c r="W182" s="165"/>
      <c r="X182" s="166" t="s">
        <v>40</v>
      </c>
      <c r="Y182" s="166"/>
      <c r="Z182" s="167" t="s">
        <v>40</v>
      </c>
      <c r="AA182" s="167"/>
      <c r="AB182" s="168" t="s">
        <v>40</v>
      </c>
      <c r="AC182" s="168"/>
      <c r="AD182" s="169" t="s">
        <v>40</v>
      </c>
      <c r="AE182" s="169"/>
      <c r="AF182" s="5" t="s">
        <v>40</v>
      </c>
      <c r="AG182" s="5"/>
      <c r="AH182" s="161" t="s">
        <v>40</v>
      </c>
      <c r="AI182" s="161"/>
      <c r="AJ182" s="162" t="s">
        <v>40</v>
      </c>
      <c r="AK182" s="162"/>
      <c r="AL182" s="807"/>
      <c r="AM182" s="807"/>
      <c r="AN182" s="807"/>
      <c r="AO182" s="807"/>
      <c r="AP182" s="807"/>
      <c r="AQ182" s="807"/>
      <c r="AR182" s="807"/>
      <c r="AS182" s="807"/>
      <c r="AT182" s="807"/>
      <c r="AU182" s="807"/>
      <c r="AV182" s="807"/>
      <c r="AW182" s="807"/>
      <c r="AX182" s="807"/>
      <c r="AY182" s="807"/>
      <c r="AZ182" s="807"/>
      <c r="BA182" s="807"/>
      <c r="BB182" s="807"/>
    </row>
    <row r="183" spans="1:54" ht="12.75">
      <c r="A183" s="831" t="s">
        <v>13886</v>
      </c>
      <c r="B183" s="771" t="s">
        <v>2377</v>
      </c>
      <c r="C183" s="1172">
        <v>2</v>
      </c>
      <c r="D183" s="34" t="e">
        <f t="shared" ca="1" si="12"/>
        <v>#VALUE!</v>
      </c>
      <c r="E183" s="34" t="str">
        <f ca="1">IFERROR(VLOOKUP(N183,Cennik!$A$4:$B319, 2, FALSE()) * O183 + VLOOKUP(P183,Cennik!$A$4:$B319, 2, FALSE()) * Q183 + VLOOKUP(R183,Cennik!$A$4:$B319, 2, FALSE()) * S183 + VLOOKUP(T183,Cennik!$A$4:$B319, 2, FALSE()) * U183 + VLOOKUP(V183,Cennik!$A$4:$B319, 2, FALSE()) * W183 + VLOOKUP(X183,Cennik!$A$4:$B319, 2, FALSE()) * Y183 + VLOOKUP(Z183,Cennik!$A$4:$B319, 2, FALSE()) * AA183 + VLOOKUP(AB183,Cennik!$A$4:$B319, 2, FALSE()) * AC183 + VLOOKUP(AD183,Cennik!$A$4:$B319, 2, FALSE()) * AE183 + VLOOKUP(AF183,Cennik!$A$4:$B319, 2, FALSE()) * AG183 + VLOOKUP(AH183,Cennik!$A$4:$B319, 2, FALSE()) * AI183 + VLOOKUP(AJ183,Cennik!$A$4:$B319, 2, FALSE()) * AK183 + VLOOKUP("Stamina",Cennik!$A$4:$B319,2,FALSE()) * K183,"Brak wartości")</f>
        <v>Brak wartości</v>
      </c>
      <c r="F183" s="5" t="s">
        <v>2277</v>
      </c>
      <c r="G183" s="5" t="s">
        <v>4515</v>
      </c>
      <c r="H183" s="5" t="s">
        <v>13544</v>
      </c>
      <c r="I183" s="5">
        <v>1</v>
      </c>
      <c r="J183" s="5">
        <v>30</v>
      </c>
      <c r="K183" s="5">
        <v>20</v>
      </c>
      <c r="L183" s="18">
        <v>40</v>
      </c>
      <c r="M183" s="5" t="s">
        <v>12787</v>
      </c>
      <c r="N183" s="161" t="s">
        <v>557</v>
      </c>
      <c r="O183" s="161">
        <v>10</v>
      </c>
      <c r="P183" s="162" t="s">
        <v>513</v>
      </c>
      <c r="Q183" s="162">
        <v>1</v>
      </c>
      <c r="R183" s="163" t="s">
        <v>4585</v>
      </c>
      <c r="S183" s="163">
        <v>2</v>
      </c>
      <c r="T183" s="164" t="s">
        <v>8133</v>
      </c>
      <c r="U183" s="164">
        <v>1</v>
      </c>
      <c r="V183" s="164" t="s">
        <v>40</v>
      </c>
      <c r="W183" s="165"/>
      <c r="X183" s="166" t="s">
        <v>40</v>
      </c>
      <c r="Y183" s="166"/>
      <c r="Z183" s="167" t="s">
        <v>40</v>
      </c>
      <c r="AA183" s="167"/>
      <c r="AB183" s="168" t="s">
        <v>40</v>
      </c>
      <c r="AC183" s="168"/>
      <c r="AD183" s="169" t="s">
        <v>40</v>
      </c>
      <c r="AE183" s="169"/>
      <c r="AF183" s="5" t="s">
        <v>40</v>
      </c>
      <c r="AG183" s="5"/>
      <c r="AH183" s="161" t="s">
        <v>40</v>
      </c>
      <c r="AI183" s="161"/>
      <c r="AJ183" s="162" t="s">
        <v>40</v>
      </c>
      <c r="AK183" s="162"/>
      <c r="AL183" s="807"/>
      <c r="AM183" s="807"/>
      <c r="AN183" s="807"/>
      <c r="AO183" s="807"/>
      <c r="AP183" s="807"/>
      <c r="AQ183" s="807"/>
      <c r="AR183" s="807"/>
      <c r="AS183" s="807"/>
      <c r="AT183" s="807"/>
      <c r="AU183" s="807"/>
      <c r="AV183" s="807"/>
      <c r="AW183" s="807"/>
      <c r="AX183" s="807"/>
      <c r="AY183" s="807"/>
      <c r="AZ183" s="807"/>
      <c r="BA183" s="807"/>
      <c r="BB183" s="807"/>
    </row>
    <row r="184" spans="1:54" ht="12.75">
      <c r="A184" s="831" t="s">
        <v>13886</v>
      </c>
      <c r="B184" s="771" t="s">
        <v>2379</v>
      </c>
      <c r="C184" s="1172">
        <v>2</v>
      </c>
      <c r="D184" s="34" t="e">
        <f t="shared" ca="1" si="12"/>
        <v>#VALUE!</v>
      </c>
      <c r="E184" s="34" t="str">
        <f ca="1">IFERROR(VLOOKUP(N184,Cennik!$A$4:$B319, 2, FALSE()) * O184 + VLOOKUP(P184,Cennik!$A$4:$B319, 2, FALSE()) * Q184 + VLOOKUP(R184,Cennik!$A$4:$B319, 2, FALSE()) * S184 + VLOOKUP(T184,Cennik!$A$4:$B319, 2, FALSE()) * U184 + VLOOKUP(V184,Cennik!$A$4:$B319, 2, FALSE()) * W184 + VLOOKUP(X184,Cennik!$A$4:$B319, 2, FALSE()) * Y184 + VLOOKUP(Z184,Cennik!$A$4:$B319, 2, FALSE()) * AA184 + VLOOKUP(AB184,Cennik!$A$4:$B319, 2, FALSE()) * AC184 + VLOOKUP(AD184,Cennik!$A$4:$B319, 2, FALSE()) * AE184 + VLOOKUP(AF184,Cennik!$A$4:$B319, 2, FALSE()) * AG184 + VLOOKUP(AH184,Cennik!$A$4:$B319, 2, FALSE()) * AI184 + VLOOKUP(AJ184,Cennik!$A$4:$B319, 2, FALSE()) * AK184 + VLOOKUP("Stamina",Cennik!$A$4:$B319,2,FALSE()) * K184,"Brak wartości")</f>
        <v>Brak wartości</v>
      </c>
      <c r="F184" s="5" t="s">
        <v>2277</v>
      </c>
      <c r="G184" s="5" t="s">
        <v>4515</v>
      </c>
      <c r="H184" s="5" t="s">
        <v>13544</v>
      </c>
      <c r="I184" s="5">
        <v>1</v>
      </c>
      <c r="J184" s="5">
        <v>30</v>
      </c>
      <c r="K184" s="5">
        <v>20</v>
      </c>
      <c r="L184" s="18">
        <v>40</v>
      </c>
      <c r="M184" s="5" t="s">
        <v>12787</v>
      </c>
      <c r="N184" s="161" t="s">
        <v>557</v>
      </c>
      <c r="O184" s="161">
        <v>10</v>
      </c>
      <c r="P184" s="162" t="s">
        <v>513</v>
      </c>
      <c r="Q184" s="162">
        <v>1</v>
      </c>
      <c r="R184" s="163" t="s">
        <v>4585</v>
      </c>
      <c r="S184" s="163">
        <v>2</v>
      </c>
      <c r="T184" s="164" t="s">
        <v>8133</v>
      </c>
      <c r="U184" s="164">
        <v>1</v>
      </c>
      <c r="V184" s="164" t="s">
        <v>40</v>
      </c>
      <c r="W184" s="165"/>
      <c r="X184" s="166" t="s">
        <v>40</v>
      </c>
      <c r="Y184" s="166"/>
      <c r="Z184" s="167" t="s">
        <v>40</v>
      </c>
      <c r="AA184" s="167"/>
      <c r="AB184" s="168" t="s">
        <v>40</v>
      </c>
      <c r="AC184" s="168"/>
      <c r="AD184" s="169" t="s">
        <v>40</v>
      </c>
      <c r="AE184" s="169"/>
      <c r="AF184" s="5" t="s">
        <v>40</v>
      </c>
      <c r="AG184" s="5"/>
      <c r="AH184" s="161" t="s">
        <v>40</v>
      </c>
      <c r="AI184" s="161"/>
      <c r="AJ184" s="162" t="s">
        <v>40</v>
      </c>
      <c r="AK184" s="162"/>
      <c r="AL184" s="807"/>
      <c r="AM184" s="807"/>
      <c r="AN184" s="807"/>
      <c r="AO184" s="807"/>
      <c r="AP184" s="807"/>
      <c r="AQ184" s="807"/>
      <c r="AR184" s="807"/>
      <c r="AS184" s="807"/>
      <c r="AT184" s="807"/>
      <c r="AU184" s="807"/>
      <c r="AV184" s="807"/>
      <c r="AW184" s="807"/>
      <c r="AX184" s="807"/>
      <c r="AY184" s="807"/>
      <c r="AZ184" s="807"/>
      <c r="BA184" s="807"/>
      <c r="BB184" s="807"/>
    </row>
    <row r="185" spans="1:54" ht="12.75">
      <c r="A185" s="831" t="s">
        <v>13886</v>
      </c>
      <c r="B185" s="771" t="s">
        <v>2381</v>
      </c>
      <c r="C185" s="1172">
        <v>2</v>
      </c>
      <c r="D185" s="34" t="e">
        <f t="shared" ca="1" si="12"/>
        <v>#VALUE!</v>
      </c>
      <c r="E185" s="34" t="str">
        <f ca="1">IFERROR(VLOOKUP(N185,Cennik!$A$4:$B319, 2, FALSE()) * O185 + VLOOKUP(P185,Cennik!$A$4:$B319, 2, FALSE()) * Q185 + VLOOKUP(R185,Cennik!$A$4:$B319, 2, FALSE()) * S185 + VLOOKUP(T185,Cennik!$A$4:$B319, 2, FALSE()) * U185 + VLOOKUP(V185,Cennik!$A$4:$B319, 2, FALSE()) * W185 + VLOOKUP(X185,Cennik!$A$4:$B319, 2, FALSE()) * Y185 + VLOOKUP(Z185,Cennik!$A$4:$B319, 2, FALSE()) * AA185 + VLOOKUP(AB185,Cennik!$A$4:$B319, 2, FALSE()) * AC185 + VLOOKUP(AD185,Cennik!$A$4:$B319, 2, FALSE()) * AE185 + VLOOKUP(AF185,Cennik!$A$4:$B319, 2, FALSE()) * AG185 + VLOOKUP(AH185,Cennik!$A$4:$B319, 2, FALSE()) * AI185 + VLOOKUP(AJ185,Cennik!$A$4:$B319, 2, FALSE()) * AK185 + VLOOKUP("Stamina",Cennik!$A$4:$B319,2,FALSE()) * K185,"Brak wartości")</f>
        <v>Brak wartości</v>
      </c>
      <c r="F185" s="5" t="s">
        <v>2277</v>
      </c>
      <c r="G185" s="5" t="s">
        <v>4515</v>
      </c>
      <c r="H185" s="5" t="s">
        <v>13544</v>
      </c>
      <c r="I185" s="5">
        <v>1</v>
      </c>
      <c r="J185" s="5">
        <v>30</v>
      </c>
      <c r="K185" s="5">
        <v>20</v>
      </c>
      <c r="L185" s="18">
        <v>40</v>
      </c>
      <c r="M185" s="5" t="s">
        <v>12787</v>
      </c>
      <c r="N185" s="161" t="s">
        <v>557</v>
      </c>
      <c r="O185" s="161">
        <v>10</v>
      </c>
      <c r="P185" s="162" t="s">
        <v>513</v>
      </c>
      <c r="Q185" s="162">
        <v>1</v>
      </c>
      <c r="R185" s="163" t="s">
        <v>4585</v>
      </c>
      <c r="S185" s="163">
        <v>2</v>
      </c>
      <c r="T185" s="164" t="s">
        <v>8133</v>
      </c>
      <c r="U185" s="164">
        <v>1</v>
      </c>
      <c r="V185" s="164" t="s">
        <v>40</v>
      </c>
      <c r="W185" s="165"/>
      <c r="X185" s="166" t="s">
        <v>40</v>
      </c>
      <c r="Y185" s="166"/>
      <c r="Z185" s="167" t="s">
        <v>40</v>
      </c>
      <c r="AA185" s="167"/>
      <c r="AB185" s="168" t="s">
        <v>40</v>
      </c>
      <c r="AC185" s="168"/>
      <c r="AD185" s="169" t="s">
        <v>40</v>
      </c>
      <c r="AE185" s="169"/>
      <c r="AF185" s="5" t="s">
        <v>40</v>
      </c>
      <c r="AG185" s="5"/>
      <c r="AH185" s="161" t="s">
        <v>40</v>
      </c>
      <c r="AI185" s="161"/>
      <c r="AJ185" s="162" t="s">
        <v>40</v>
      </c>
      <c r="AK185" s="162"/>
      <c r="AL185" s="807"/>
      <c r="AM185" s="807"/>
      <c r="AN185" s="807"/>
      <c r="AO185" s="807"/>
      <c r="AP185" s="807"/>
      <c r="AQ185" s="807"/>
      <c r="AR185" s="807"/>
      <c r="AS185" s="807"/>
      <c r="AT185" s="807"/>
      <c r="AU185" s="807"/>
      <c r="AV185" s="807"/>
      <c r="AW185" s="807"/>
      <c r="AX185" s="807"/>
      <c r="AY185" s="807"/>
      <c r="AZ185" s="807"/>
      <c r="BA185" s="807"/>
      <c r="BB185" s="807"/>
    </row>
    <row r="186" spans="1:54" ht="12.75">
      <c r="A186" s="831" t="s">
        <v>13886</v>
      </c>
      <c r="B186" s="771" t="s">
        <v>2383</v>
      </c>
      <c r="C186" s="1172">
        <v>2</v>
      </c>
      <c r="D186" s="34" t="e">
        <f t="shared" ca="1" si="12"/>
        <v>#VALUE!</v>
      </c>
      <c r="E186" s="34" t="str">
        <f ca="1">IFERROR(VLOOKUP(N186,Cennik!$A$4:$B319, 2, FALSE()) * O186 + VLOOKUP(P186,Cennik!$A$4:$B319, 2, FALSE()) * Q186 + VLOOKUP(R186,Cennik!$A$4:$B319, 2, FALSE()) * S186 + VLOOKUP(T186,Cennik!$A$4:$B319, 2, FALSE()) * U186 + VLOOKUP(V186,Cennik!$A$4:$B319, 2, FALSE()) * W186 + VLOOKUP(X186,Cennik!$A$4:$B319, 2, FALSE()) * Y186 + VLOOKUP(Z186,Cennik!$A$4:$B319, 2, FALSE()) * AA186 + VLOOKUP(AB186,Cennik!$A$4:$B319, 2, FALSE()) * AC186 + VLOOKUP(AD186,Cennik!$A$4:$B319, 2, FALSE()) * AE186 + VLOOKUP(AF186,Cennik!$A$4:$B319, 2, FALSE()) * AG186 + VLOOKUP(AH186,Cennik!$A$4:$B319, 2, FALSE()) * AI186 + VLOOKUP(AJ186,Cennik!$A$4:$B319, 2, FALSE()) * AK186 + VLOOKUP("Stamina",Cennik!$A$4:$B319,2,FALSE()) * K186,"Brak wartości")</f>
        <v>Brak wartości</v>
      </c>
      <c r="F186" s="5" t="s">
        <v>2277</v>
      </c>
      <c r="G186" s="5" t="s">
        <v>4515</v>
      </c>
      <c r="H186" s="5" t="s">
        <v>13544</v>
      </c>
      <c r="I186" s="5">
        <v>1</v>
      </c>
      <c r="J186" s="5">
        <v>30</v>
      </c>
      <c r="K186" s="5">
        <v>20</v>
      </c>
      <c r="L186" s="18">
        <v>40</v>
      </c>
      <c r="M186" s="5" t="s">
        <v>12787</v>
      </c>
      <c r="N186" s="161" t="s">
        <v>557</v>
      </c>
      <c r="O186" s="161">
        <v>10</v>
      </c>
      <c r="P186" s="162" t="s">
        <v>513</v>
      </c>
      <c r="Q186" s="162">
        <v>1</v>
      </c>
      <c r="R186" s="163" t="s">
        <v>4585</v>
      </c>
      <c r="S186" s="163">
        <v>2</v>
      </c>
      <c r="T186" s="164" t="s">
        <v>8133</v>
      </c>
      <c r="U186" s="164">
        <v>1</v>
      </c>
      <c r="V186" s="164" t="s">
        <v>40</v>
      </c>
      <c r="W186" s="165"/>
      <c r="X186" s="166" t="s">
        <v>40</v>
      </c>
      <c r="Y186" s="166"/>
      <c r="Z186" s="167" t="s">
        <v>40</v>
      </c>
      <c r="AA186" s="167"/>
      <c r="AB186" s="168" t="s">
        <v>40</v>
      </c>
      <c r="AC186" s="168"/>
      <c r="AD186" s="169" t="s">
        <v>40</v>
      </c>
      <c r="AE186" s="169"/>
      <c r="AF186" s="5" t="s">
        <v>40</v>
      </c>
      <c r="AG186" s="5"/>
      <c r="AH186" s="161" t="s">
        <v>40</v>
      </c>
      <c r="AI186" s="161"/>
      <c r="AJ186" s="162" t="s">
        <v>40</v>
      </c>
      <c r="AK186" s="162"/>
      <c r="AL186" s="807"/>
      <c r="AM186" s="807"/>
      <c r="AN186" s="807"/>
      <c r="AO186" s="807"/>
      <c r="AP186" s="807"/>
      <c r="AQ186" s="807"/>
      <c r="AR186" s="807"/>
      <c r="AS186" s="807"/>
      <c r="AT186" s="807"/>
      <c r="AU186" s="807"/>
      <c r="AV186" s="807"/>
      <c r="AW186" s="807"/>
      <c r="AX186" s="807"/>
      <c r="AY186" s="807"/>
      <c r="AZ186" s="807"/>
      <c r="BA186" s="807"/>
      <c r="BB186" s="807"/>
    </row>
    <row r="187" spans="1:54" ht="12.75">
      <c r="A187" s="831" t="s">
        <v>13886</v>
      </c>
      <c r="B187" s="771" t="s">
        <v>2385</v>
      </c>
      <c r="C187" s="1172">
        <v>2</v>
      </c>
      <c r="D187" s="34" t="e">
        <f t="shared" ca="1" si="12"/>
        <v>#VALUE!</v>
      </c>
      <c r="E187" s="34" t="str">
        <f ca="1">IFERROR(VLOOKUP(N187,Cennik!$A$4:$B319, 2, FALSE()) * O187 + VLOOKUP(P187,Cennik!$A$4:$B319, 2, FALSE()) * Q187 + VLOOKUP(R187,Cennik!$A$4:$B319, 2, FALSE()) * S187 + VLOOKUP(T187,Cennik!$A$4:$B319, 2, FALSE()) * U187 + VLOOKUP(V187,Cennik!$A$4:$B319, 2, FALSE()) * W187 + VLOOKUP(X187,Cennik!$A$4:$B319, 2, FALSE()) * Y187 + VLOOKUP(Z187,Cennik!$A$4:$B319, 2, FALSE()) * AA187 + VLOOKUP(AB187,Cennik!$A$4:$B319, 2, FALSE()) * AC187 + VLOOKUP(AD187,Cennik!$A$4:$B319, 2, FALSE()) * AE187 + VLOOKUP(AF187,Cennik!$A$4:$B319, 2, FALSE()) * AG187 + VLOOKUP(AH187,Cennik!$A$4:$B319, 2, FALSE()) * AI187 + VLOOKUP(AJ187,Cennik!$A$4:$B319, 2, FALSE()) * AK187 + VLOOKUP("Stamina",Cennik!$A$4:$B319,2,FALSE()) * K187,"Brak wartości")</f>
        <v>Brak wartości</v>
      </c>
      <c r="F187" s="5" t="s">
        <v>2277</v>
      </c>
      <c r="G187" s="5" t="s">
        <v>4515</v>
      </c>
      <c r="H187" s="5" t="s">
        <v>13544</v>
      </c>
      <c r="I187" s="5">
        <v>1</v>
      </c>
      <c r="J187" s="5">
        <v>30</v>
      </c>
      <c r="K187" s="5">
        <v>20</v>
      </c>
      <c r="L187" s="18">
        <v>40</v>
      </c>
      <c r="M187" s="5" t="s">
        <v>12787</v>
      </c>
      <c r="N187" s="161" t="s">
        <v>557</v>
      </c>
      <c r="O187" s="161">
        <v>10</v>
      </c>
      <c r="P187" s="162" t="s">
        <v>513</v>
      </c>
      <c r="Q187" s="162">
        <v>1</v>
      </c>
      <c r="R187" s="163" t="s">
        <v>4585</v>
      </c>
      <c r="S187" s="163">
        <v>2</v>
      </c>
      <c r="T187" s="164" t="s">
        <v>8133</v>
      </c>
      <c r="U187" s="164">
        <v>1</v>
      </c>
      <c r="V187" s="164" t="s">
        <v>40</v>
      </c>
      <c r="W187" s="165"/>
      <c r="X187" s="166" t="s">
        <v>40</v>
      </c>
      <c r="Y187" s="166"/>
      <c r="Z187" s="167" t="s">
        <v>40</v>
      </c>
      <c r="AA187" s="167"/>
      <c r="AB187" s="168" t="s">
        <v>40</v>
      </c>
      <c r="AC187" s="168"/>
      <c r="AD187" s="169" t="s">
        <v>40</v>
      </c>
      <c r="AE187" s="169"/>
      <c r="AF187" s="5" t="s">
        <v>40</v>
      </c>
      <c r="AG187" s="5"/>
      <c r="AH187" s="161" t="s">
        <v>40</v>
      </c>
      <c r="AI187" s="161"/>
      <c r="AJ187" s="162" t="s">
        <v>40</v>
      </c>
      <c r="AK187" s="162"/>
      <c r="AL187" s="807"/>
      <c r="AM187" s="807"/>
      <c r="AN187" s="807"/>
      <c r="AO187" s="807"/>
      <c r="AP187" s="807"/>
      <c r="AQ187" s="807"/>
      <c r="AR187" s="807"/>
      <c r="AS187" s="807"/>
      <c r="AT187" s="807"/>
      <c r="AU187" s="807"/>
      <c r="AV187" s="807"/>
      <c r="AW187" s="807"/>
      <c r="AX187" s="807"/>
      <c r="AY187" s="807"/>
      <c r="AZ187" s="807"/>
      <c r="BA187" s="807"/>
      <c r="BB187" s="807"/>
    </row>
    <row r="188" spans="1:54" ht="12.75">
      <c r="A188" s="831" t="s">
        <v>13886</v>
      </c>
      <c r="B188" s="771" t="s">
        <v>2387</v>
      </c>
      <c r="C188" s="1172">
        <v>2</v>
      </c>
      <c r="D188" s="34" t="e">
        <f t="shared" ca="1" si="12"/>
        <v>#VALUE!</v>
      </c>
      <c r="E188" s="34" t="str">
        <f ca="1">IFERROR(VLOOKUP(N188,Cennik!$A$4:$B319, 2, FALSE()) * O188 + VLOOKUP(P188,Cennik!$A$4:$B319, 2, FALSE()) * Q188 + VLOOKUP(R188,Cennik!$A$4:$B319, 2, FALSE()) * S188 + VLOOKUP(T188,Cennik!$A$4:$B319, 2, FALSE()) * U188 + VLOOKUP(V188,Cennik!$A$4:$B319, 2, FALSE()) * W188 + VLOOKUP(X188,Cennik!$A$4:$B319, 2, FALSE()) * Y188 + VLOOKUP(Z188,Cennik!$A$4:$B319, 2, FALSE()) * AA188 + VLOOKUP(AB188,Cennik!$A$4:$B319, 2, FALSE()) * AC188 + VLOOKUP(AD188,Cennik!$A$4:$B319, 2, FALSE()) * AE188 + VLOOKUP(AF188,Cennik!$A$4:$B319, 2, FALSE()) * AG188 + VLOOKUP(AH188,Cennik!$A$4:$B319, 2, FALSE()) * AI188 + VLOOKUP(AJ188,Cennik!$A$4:$B319, 2, FALSE()) * AK188 + VLOOKUP("Stamina",Cennik!$A$4:$B319,2,FALSE()) * K188,"Brak wartości")</f>
        <v>Brak wartości</v>
      </c>
      <c r="F188" s="5" t="s">
        <v>2277</v>
      </c>
      <c r="G188" s="5" t="s">
        <v>4515</v>
      </c>
      <c r="H188" s="5" t="s">
        <v>13544</v>
      </c>
      <c r="I188" s="5">
        <v>1</v>
      </c>
      <c r="J188" s="5">
        <v>30</v>
      </c>
      <c r="K188" s="5">
        <v>20</v>
      </c>
      <c r="L188" s="18">
        <v>40</v>
      </c>
      <c r="M188" s="5" t="s">
        <v>12787</v>
      </c>
      <c r="N188" s="161" t="s">
        <v>557</v>
      </c>
      <c r="O188" s="161">
        <v>10</v>
      </c>
      <c r="P188" s="162" t="s">
        <v>513</v>
      </c>
      <c r="Q188" s="162">
        <v>1</v>
      </c>
      <c r="R188" s="163" t="s">
        <v>4585</v>
      </c>
      <c r="S188" s="163">
        <v>2</v>
      </c>
      <c r="T188" s="164" t="s">
        <v>8133</v>
      </c>
      <c r="U188" s="164">
        <v>1</v>
      </c>
      <c r="V188" s="164" t="s">
        <v>40</v>
      </c>
      <c r="W188" s="165"/>
      <c r="X188" s="166" t="s">
        <v>40</v>
      </c>
      <c r="Y188" s="166"/>
      <c r="Z188" s="167" t="s">
        <v>40</v>
      </c>
      <c r="AA188" s="167"/>
      <c r="AB188" s="168" t="s">
        <v>40</v>
      </c>
      <c r="AC188" s="168"/>
      <c r="AD188" s="169" t="s">
        <v>40</v>
      </c>
      <c r="AE188" s="169"/>
      <c r="AF188" s="5" t="s">
        <v>40</v>
      </c>
      <c r="AG188" s="5"/>
      <c r="AH188" s="161" t="s">
        <v>40</v>
      </c>
      <c r="AI188" s="161"/>
      <c r="AJ188" s="162" t="s">
        <v>40</v>
      </c>
      <c r="AK188" s="162"/>
      <c r="AL188" s="807"/>
      <c r="AM188" s="807"/>
      <c r="AN188" s="807"/>
      <c r="AO188" s="807"/>
      <c r="AP188" s="807"/>
      <c r="AQ188" s="807"/>
      <c r="AR188" s="807"/>
      <c r="AS188" s="807"/>
      <c r="AT188" s="807"/>
      <c r="AU188" s="807"/>
      <c r="AV188" s="807"/>
      <c r="AW188" s="807"/>
      <c r="AX188" s="807"/>
      <c r="AY188" s="807"/>
      <c r="AZ188" s="807"/>
      <c r="BA188" s="807"/>
      <c r="BB188" s="807"/>
    </row>
    <row r="189" spans="1:54" ht="12.75">
      <c r="A189" s="831" t="s">
        <v>13886</v>
      </c>
      <c r="B189" s="771" t="s">
        <v>2389</v>
      </c>
      <c r="C189" s="1172">
        <v>2</v>
      </c>
      <c r="D189" s="34" t="e">
        <f t="shared" ca="1" si="12"/>
        <v>#VALUE!</v>
      </c>
      <c r="E189" s="34" t="str">
        <f ca="1">IFERROR(VLOOKUP(N189,Cennik!$A$4:$B319, 2, FALSE()) * O189 + VLOOKUP(P189,Cennik!$A$4:$B319, 2, FALSE()) * Q189 + VLOOKUP(R189,Cennik!$A$4:$B319, 2, FALSE()) * S189 + VLOOKUP(T189,Cennik!$A$4:$B319, 2, FALSE()) * U189 + VLOOKUP(V189,Cennik!$A$4:$B319, 2, FALSE()) * W189 + VLOOKUP(X189,Cennik!$A$4:$B319, 2, FALSE()) * Y189 + VLOOKUP(Z189,Cennik!$A$4:$B319, 2, FALSE()) * AA189 + VLOOKUP(AB189,Cennik!$A$4:$B319, 2, FALSE()) * AC189 + VLOOKUP(AD189,Cennik!$A$4:$B319, 2, FALSE()) * AE189 + VLOOKUP(AF189,Cennik!$A$4:$B319, 2, FALSE()) * AG189 + VLOOKUP(AH189,Cennik!$A$4:$B319, 2, FALSE()) * AI189 + VLOOKUP(AJ189,Cennik!$A$4:$B319, 2, FALSE()) * AK189 + VLOOKUP("Stamina",Cennik!$A$4:$B319,2,FALSE()) * K189,"Brak wartości")</f>
        <v>Brak wartości</v>
      </c>
      <c r="F189" s="5" t="s">
        <v>2277</v>
      </c>
      <c r="G189" s="5" t="s">
        <v>4515</v>
      </c>
      <c r="H189" s="5" t="s">
        <v>13544</v>
      </c>
      <c r="I189" s="5">
        <v>1</v>
      </c>
      <c r="J189" s="5">
        <v>30</v>
      </c>
      <c r="K189" s="5">
        <v>20</v>
      </c>
      <c r="L189" s="18">
        <v>40</v>
      </c>
      <c r="M189" s="5" t="s">
        <v>12787</v>
      </c>
      <c r="N189" s="161" t="s">
        <v>557</v>
      </c>
      <c r="O189" s="161">
        <v>10</v>
      </c>
      <c r="P189" s="162" t="s">
        <v>513</v>
      </c>
      <c r="Q189" s="162">
        <v>1</v>
      </c>
      <c r="R189" s="163" t="s">
        <v>4585</v>
      </c>
      <c r="S189" s="163">
        <v>2</v>
      </c>
      <c r="T189" s="164" t="s">
        <v>8133</v>
      </c>
      <c r="U189" s="164">
        <v>1</v>
      </c>
      <c r="V189" s="164" t="s">
        <v>40</v>
      </c>
      <c r="W189" s="165"/>
      <c r="X189" s="166" t="s">
        <v>40</v>
      </c>
      <c r="Y189" s="166"/>
      <c r="Z189" s="167" t="s">
        <v>40</v>
      </c>
      <c r="AA189" s="167"/>
      <c r="AB189" s="168" t="s">
        <v>40</v>
      </c>
      <c r="AC189" s="168"/>
      <c r="AD189" s="169" t="s">
        <v>40</v>
      </c>
      <c r="AE189" s="169"/>
      <c r="AF189" s="5" t="s">
        <v>40</v>
      </c>
      <c r="AG189" s="5"/>
      <c r="AH189" s="161" t="s">
        <v>40</v>
      </c>
      <c r="AI189" s="161"/>
      <c r="AJ189" s="162" t="s">
        <v>40</v>
      </c>
      <c r="AK189" s="162"/>
      <c r="AL189" s="807"/>
      <c r="AM189" s="807"/>
      <c r="AN189" s="807"/>
      <c r="AO189" s="807"/>
      <c r="AP189" s="807"/>
      <c r="AQ189" s="807"/>
      <c r="AR189" s="807"/>
      <c r="AS189" s="807"/>
      <c r="AT189" s="807"/>
      <c r="AU189" s="807"/>
      <c r="AV189" s="807"/>
      <c r="AW189" s="807"/>
      <c r="AX189" s="807"/>
      <c r="AY189" s="807"/>
      <c r="AZ189" s="807"/>
      <c r="BA189" s="807"/>
      <c r="BB189" s="807"/>
    </row>
    <row r="190" spans="1:54" ht="12.75">
      <c r="A190" s="831" t="s">
        <v>13886</v>
      </c>
      <c r="B190" s="771" t="s">
        <v>2391</v>
      </c>
      <c r="C190" s="1172">
        <v>2</v>
      </c>
      <c r="D190" s="34" t="e">
        <f t="shared" ca="1" si="12"/>
        <v>#VALUE!</v>
      </c>
      <c r="E190" s="34" t="str">
        <f ca="1">IFERROR(VLOOKUP(N190,Cennik!$A$4:$B319, 2, FALSE()) * O190 + VLOOKUP(P190,Cennik!$A$4:$B319, 2, FALSE()) * Q190 + VLOOKUP(R190,Cennik!$A$4:$B319, 2, FALSE()) * S190 + VLOOKUP(T190,Cennik!$A$4:$B319, 2, FALSE()) * U190 + VLOOKUP(V190,Cennik!$A$4:$B319, 2, FALSE()) * W190 + VLOOKUP(X190,Cennik!$A$4:$B319, 2, FALSE()) * Y190 + VLOOKUP(Z190,Cennik!$A$4:$B319, 2, FALSE()) * AA190 + VLOOKUP(AB190,Cennik!$A$4:$B319, 2, FALSE()) * AC190 + VLOOKUP(AD190,Cennik!$A$4:$B319, 2, FALSE()) * AE190 + VLOOKUP(AF190,Cennik!$A$4:$B319, 2, FALSE()) * AG190 + VLOOKUP(AH190,Cennik!$A$4:$B319, 2, FALSE()) * AI190 + VLOOKUP(AJ190,Cennik!$A$4:$B319, 2, FALSE()) * AK190 + VLOOKUP("Stamina",Cennik!$A$4:$B319,2,FALSE()) * K190,"Brak wartości")</f>
        <v>Brak wartości</v>
      </c>
      <c r="F190" s="5" t="s">
        <v>2277</v>
      </c>
      <c r="G190" s="5" t="s">
        <v>4515</v>
      </c>
      <c r="H190" s="5" t="s">
        <v>13544</v>
      </c>
      <c r="I190" s="5">
        <v>1</v>
      </c>
      <c r="J190" s="5">
        <v>30</v>
      </c>
      <c r="K190" s="5">
        <v>20</v>
      </c>
      <c r="L190" s="18">
        <v>40</v>
      </c>
      <c r="M190" s="5" t="s">
        <v>12787</v>
      </c>
      <c r="N190" s="161" t="s">
        <v>557</v>
      </c>
      <c r="O190" s="161">
        <v>10</v>
      </c>
      <c r="P190" s="162" t="s">
        <v>513</v>
      </c>
      <c r="Q190" s="162">
        <v>1</v>
      </c>
      <c r="R190" s="163" t="s">
        <v>4585</v>
      </c>
      <c r="S190" s="163">
        <v>2</v>
      </c>
      <c r="T190" s="164" t="s">
        <v>8133</v>
      </c>
      <c r="U190" s="164">
        <v>1</v>
      </c>
      <c r="V190" s="164" t="s">
        <v>40</v>
      </c>
      <c r="W190" s="165"/>
      <c r="X190" s="166" t="s">
        <v>40</v>
      </c>
      <c r="Y190" s="166"/>
      <c r="Z190" s="167" t="s">
        <v>40</v>
      </c>
      <c r="AA190" s="167"/>
      <c r="AB190" s="168" t="s">
        <v>40</v>
      </c>
      <c r="AC190" s="168"/>
      <c r="AD190" s="169" t="s">
        <v>40</v>
      </c>
      <c r="AE190" s="169"/>
      <c r="AF190" s="5" t="s">
        <v>40</v>
      </c>
      <c r="AG190" s="5"/>
      <c r="AH190" s="161" t="s">
        <v>40</v>
      </c>
      <c r="AI190" s="161"/>
      <c r="AJ190" s="162" t="s">
        <v>40</v>
      </c>
      <c r="AK190" s="162"/>
      <c r="AL190" s="807"/>
      <c r="AM190" s="807"/>
      <c r="AN190" s="807"/>
      <c r="AO190" s="807"/>
      <c r="AP190" s="807"/>
      <c r="AQ190" s="807"/>
      <c r="AR190" s="807"/>
      <c r="AS190" s="807"/>
      <c r="AT190" s="807"/>
      <c r="AU190" s="807"/>
      <c r="AV190" s="807"/>
      <c r="AW190" s="807"/>
      <c r="AX190" s="807"/>
      <c r="AY190" s="807"/>
      <c r="AZ190" s="807"/>
      <c r="BA190" s="807"/>
      <c r="BB190" s="807"/>
    </row>
    <row r="191" spans="1:54" ht="12.75">
      <c r="A191" s="831" t="s">
        <v>13886</v>
      </c>
      <c r="B191" s="771" t="s">
        <v>2393</v>
      </c>
      <c r="C191" s="1172">
        <v>2</v>
      </c>
      <c r="D191" s="34" t="e">
        <f t="shared" ca="1" si="12"/>
        <v>#VALUE!</v>
      </c>
      <c r="E191" s="34" t="str">
        <f ca="1">IFERROR(VLOOKUP(N191,Cennik!$A$4:$B319, 2, FALSE()) * O191 + VLOOKUP(P191,Cennik!$A$4:$B319, 2, FALSE()) * Q191 + VLOOKUP(R191,Cennik!$A$4:$B319, 2, FALSE()) * S191 + VLOOKUP(T191,Cennik!$A$4:$B319, 2, FALSE()) * U191 + VLOOKUP(V191,Cennik!$A$4:$B319, 2, FALSE()) * W191 + VLOOKUP(X191,Cennik!$A$4:$B319, 2, FALSE()) * Y191 + VLOOKUP(Z191,Cennik!$A$4:$B319, 2, FALSE()) * AA191 + VLOOKUP(AB191,Cennik!$A$4:$B319, 2, FALSE()) * AC191 + VLOOKUP(AD191,Cennik!$A$4:$B319, 2, FALSE()) * AE191 + VLOOKUP(AF191,Cennik!$A$4:$B319, 2, FALSE()) * AG191 + VLOOKUP(AH191,Cennik!$A$4:$B319, 2, FALSE()) * AI191 + VLOOKUP(AJ191,Cennik!$A$4:$B319, 2, FALSE()) * AK191 + VLOOKUP("Stamina",Cennik!$A$4:$B319,2,FALSE()) * K191,"Brak wartości")</f>
        <v>Brak wartości</v>
      </c>
      <c r="F191" s="5" t="s">
        <v>2277</v>
      </c>
      <c r="G191" s="5" t="s">
        <v>4515</v>
      </c>
      <c r="H191" s="5" t="s">
        <v>13544</v>
      </c>
      <c r="I191" s="5">
        <v>1</v>
      </c>
      <c r="J191" s="5">
        <v>30</v>
      </c>
      <c r="K191" s="5">
        <v>20</v>
      </c>
      <c r="L191" s="18">
        <v>40</v>
      </c>
      <c r="M191" s="5" t="s">
        <v>12787</v>
      </c>
      <c r="N191" s="161" t="s">
        <v>557</v>
      </c>
      <c r="O191" s="161">
        <v>10</v>
      </c>
      <c r="P191" s="162" t="s">
        <v>513</v>
      </c>
      <c r="Q191" s="162">
        <v>1</v>
      </c>
      <c r="R191" s="163" t="s">
        <v>4585</v>
      </c>
      <c r="S191" s="163">
        <v>2</v>
      </c>
      <c r="T191" s="164" t="s">
        <v>8133</v>
      </c>
      <c r="U191" s="164">
        <v>1</v>
      </c>
      <c r="V191" s="164" t="s">
        <v>40</v>
      </c>
      <c r="W191" s="165"/>
      <c r="X191" s="166" t="s">
        <v>40</v>
      </c>
      <c r="Y191" s="166"/>
      <c r="Z191" s="167" t="s">
        <v>40</v>
      </c>
      <c r="AA191" s="167"/>
      <c r="AB191" s="168" t="s">
        <v>40</v>
      </c>
      <c r="AC191" s="168"/>
      <c r="AD191" s="169" t="s">
        <v>40</v>
      </c>
      <c r="AE191" s="169"/>
      <c r="AF191" s="5" t="s">
        <v>40</v>
      </c>
      <c r="AG191" s="5"/>
      <c r="AH191" s="161" t="s">
        <v>40</v>
      </c>
      <c r="AI191" s="161"/>
      <c r="AJ191" s="162" t="s">
        <v>40</v>
      </c>
      <c r="AK191" s="162"/>
      <c r="AL191" s="807"/>
      <c r="AM191" s="807"/>
      <c r="AN191" s="807"/>
      <c r="AO191" s="807"/>
      <c r="AP191" s="807"/>
      <c r="AQ191" s="807"/>
      <c r="AR191" s="807"/>
      <c r="AS191" s="807"/>
      <c r="AT191" s="807"/>
      <c r="AU191" s="807"/>
      <c r="AV191" s="807"/>
      <c r="AW191" s="807"/>
      <c r="AX191" s="807"/>
      <c r="AY191" s="807"/>
      <c r="AZ191" s="807"/>
      <c r="BA191" s="807"/>
      <c r="BB191" s="807"/>
    </row>
    <row r="192" spans="1:54" ht="12.75">
      <c r="A192" s="831" t="s">
        <v>13886</v>
      </c>
      <c r="B192" s="771" t="s">
        <v>2395</v>
      </c>
      <c r="C192" s="1172">
        <v>2</v>
      </c>
      <c r="D192" s="34" t="e">
        <f t="shared" ca="1" si="12"/>
        <v>#VALUE!</v>
      </c>
      <c r="E192" s="34" t="str">
        <f ca="1">IFERROR(VLOOKUP(N192,Cennik!$A$4:$B319, 2, FALSE()) * O192 + VLOOKUP(P192,Cennik!$A$4:$B319, 2, FALSE()) * Q192 + VLOOKUP(R192,Cennik!$A$4:$B319, 2, FALSE()) * S192 + VLOOKUP(T192,Cennik!$A$4:$B319, 2, FALSE()) * U192 + VLOOKUP(V192,Cennik!$A$4:$B319, 2, FALSE()) * W192 + VLOOKUP(X192,Cennik!$A$4:$B319, 2, FALSE()) * Y192 + VLOOKUP(Z192,Cennik!$A$4:$B319, 2, FALSE()) * AA192 + VLOOKUP(AB192,Cennik!$A$4:$B319, 2, FALSE()) * AC192 + VLOOKUP(AD192,Cennik!$A$4:$B319, 2, FALSE()) * AE192 + VLOOKUP(AF192,Cennik!$A$4:$B319, 2, FALSE()) * AG192 + VLOOKUP(AH192,Cennik!$A$4:$B319, 2, FALSE()) * AI192 + VLOOKUP(AJ192,Cennik!$A$4:$B319, 2, FALSE()) * AK192 + VLOOKUP("Stamina",Cennik!$A$4:$B319,2,FALSE()) * K192,"Brak wartości")</f>
        <v>Brak wartości</v>
      </c>
      <c r="F192" s="5" t="s">
        <v>2277</v>
      </c>
      <c r="G192" s="5" t="s">
        <v>4515</v>
      </c>
      <c r="H192" s="5" t="s">
        <v>13544</v>
      </c>
      <c r="I192" s="5">
        <v>1</v>
      </c>
      <c r="J192" s="5">
        <v>30</v>
      </c>
      <c r="K192" s="5">
        <v>20</v>
      </c>
      <c r="L192" s="18">
        <v>40</v>
      </c>
      <c r="M192" s="5" t="s">
        <v>12787</v>
      </c>
      <c r="N192" s="161" t="s">
        <v>557</v>
      </c>
      <c r="O192" s="161">
        <v>15</v>
      </c>
      <c r="P192" s="162" t="s">
        <v>513</v>
      </c>
      <c r="Q192" s="162">
        <v>3</v>
      </c>
      <c r="R192" s="163" t="s">
        <v>4585</v>
      </c>
      <c r="S192" s="163">
        <v>6</v>
      </c>
      <c r="T192" s="164" t="s">
        <v>8133</v>
      </c>
      <c r="U192" s="164">
        <v>1</v>
      </c>
      <c r="V192" s="164" t="s">
        <v>40</v>
      </c>
      <c r="W192" s="165"/>
      <c r="X192" s="166" t="s">
        <v>40</v>
      </c>
      <c r="Y192" s="166"/>
      <c r="Z192" s="167" t="s">
        <v>40</v>
      </c>
      <c r="AA192" s="167"/>
      <c r="AB192" s="168" t="s">
        <v>40</v>
      </c>
      <c r="AC192" s="168"/>
      <c r="AD192" s="169" t="s">
        <v>40</v>
      </c>
      <c r="AE192" s="169"/>
      <c r="AF192" s="5" t="s">
        <v>40</v>
      </c>
      <c r="AG192" s="5"/>
      <c r="AH192" s="161" t="s">
        <v>40</v>
      </c>
      <c r="AI192" s="161"/>
      <c r="AJ192" s="162" t="s">
        <v>40</v>
      </c>
      <c r="AK192" s="162"/>
      <c r="AL192" s="807"/>
      <c r="AM192" s="807"/>
      <c r="AN192" s="807"/>
      <c r="AO192" s="807"/>
      <c r="AP192" s="807"/>
      <c r="AQ192" s="807"/>
      <c r="AR192" s="807"/>
      <c r="AS192" s="807"/>
      <c r="AT192" s="807"/>
      <c r="AU192" s="807"/>
      <c r="AV192" s="807"/>
      <c r="AW192" s="807"/>
      <c r="AX192" s="807"/>
      <c r="AY192" s="807"/>
      <c r="AZ192" s="807"/>
      <c r="BA192" s="807"/>
      <c r="BB192" s="807"/>
    </row>
    <row r="193" spans="1:54" ht="12.75">
      <c r="A193" s="831" t="s">
        <v>13886</v>
      </c>
      <c r="B193" s="771" t="s">
        <v>2397</v>
      </c>
      <c r="C193" s="1172">
        <v>2</v>
      </c>
      <c r="D193" s="34" t="e">
        <f t="shared" ca="1" si="12"/>
        <v>#VALUE!</v>
      </c>
      <c r="E193" s="34" t="str">
        <f ca="1">IFERROR(VLOOKUP(N193,Cennik!$A$4:$B319, 2, FALSE()) * O193 + VLOOKUP(P193,Cennik!$A$4:$B319, 2, FALSE()) * Q193 + VLOOKUP(R193,Cennik!$A$4:$B319, 2, FALSE()) * S193 + VLOOKUP(T193,Cennik!$A$4:$B319, 2, FALSE()) * U193 + VLOOKUP(V193,Cennik!$A$4:$B319, 2, FALSE()) * W193 + VLOOKUP(X193,Cennik!$A$4:$B319, 2, FALSE()) * Y193 + VLOOKUP(Z193,Cennik!$A$4:$B319, 2, FALSE()) * AA193 + VLOOKUP(AB193,Cennik!$A$4:$B319, 2, FALSE()) * AC193 + VLOOKUP(AD193,Cennik!$A$4:$B319, 2, FALSE()) * AE193 + VLOOKUP(AF193,Cennik!$A$4:$B319, 2, FALSE()) * AG193 + VLOOKUP(AH193,Cennik!$A$4:$B319, 2, FALSE()) * AI193 + VLOOKUP(AJ193,Cennik!$A$4:$B319, 2, FALSE()) * AK193 + VLOOKUP("Stamina",Cennik!$A$4:$B319,2,FALSE()) * K193,"Brak wartości")</f>
        <v>Brak wartości</v>
      </c>
      <c r="F193" s="5" t="s">
        <v>2277</v>
      </c>
      <c r="G193" s="5" t="s">
        <v>4515</v>
      </c>
      <c r="H193" s="5" t="s">
        <v>13544</v>
      </c>
      <c r="I193" s="5">
        <v>1</v>
      </c>
      <c r="J193" s="5">
        <v>30</v>
      </c>
      <c r="K193" s="5">
        <v>20</v>
      </c>
      <c r="L193" s="18">
        <v>40</v>
      </c>
      <c r="M193" s="5" t="s">
        <v>12787</v>
      </c>
      <c r="N193" s="161" t="s">
        <v>557</v>
      </c>
      <c r="O193" s="161">
        <v>15</v>
      </c>
      <c r="P193" s="162" t="s">
        <v>513</v>
      </c>
      <c r="Q193" s="162">
        <v>3</v>
      </c>
      <c r="R193" s="163" t="s">
        <v>4585</v>
      </c>
      <c r="S193" s="163">
        <v>6</v>
      </c>
      <c r="T193" s="164" t="s">
        <v>8133</v>
      </c>
      <c r="U193" s="164">
        <v>1</v>
      </c>
      <c r="V193" s="164" t="s">
        <v>40</v>
      </c>
      <c r="W193" s="165"/>
      <c r="X193" s="166" t="s">
        <v>40</v>
      </c>
      <c r="Y193" s="166"/>
      <c r="Z193" s="167" t="s">
        <v>40</v>
      </c>
      <c r="AA193" s="167"/>
      <c r="AB193" s="168" t="s">
        <v>40</v>
      </c>
      <c r="AC193" s="168"/>
      <c r="AD193" s="169" t="s">
        <v>40</v>
      </c>
      <c r="AE193" s="169"/>
      <c r="AF193" s="5" t="s">
        <v>40</v>
      </c>
      <c r="AG193" s="5"/>
      <c r="AH193" s="161" t="s">
        <v>40</v>
      </c>
      <c r="AI193" s="161"/>
      <c r="AJ193" s="162" t="s">
        <v>40</v>
      </c>
      <c r="AK193" s="162"/>
      <c r="AL193" s="807"/>
      <c r="AM193" s="807"/>
      <c r="AN193" s="807"/>
      <c r="AO193" s="807"/>
      <c r="AP193" s="807"/>
      <c r="AQ193" s="807"/>
      <c r="AR193" s="807"/>
      <c r="AS193" s="807"/>
      <c r="AT193" s="807"/>
      <c r="AU193" s="807"/>
      <c r="AV193" s="807"/>
      <c r="AW193" s="807"/>
      <c r="AX193" s="807"/>
      <c r="AY193" s="807"/>
      <c r="AZ193" s="807"/>
      <c r="BA193" s="807"/>
      <c r="BB193" s="807"/>
    </row>
    <row r="194" spans="1:54" ht="12.75">
      <c r="A194" s="831" t="s">
        <v>13886</v>
      </c>
      <c r="B194" s="771" t="s">
        <v>2399</v>
      </c>
      <c r="C194" s="1172">
        <v>2</v>
      </c>
      <c r="D194" s="34" t="e">
        <f t="shared" ca="1" si="12"/>
        <v>#VALUE!</v>
      </c>
      <c r="E194" s="34" t="str">
        <f ca="1">IFERROR(VLOOKUP(N194,Cennik!$A$4:$B319, 2, FALSE()) * O194 + VLOOKUP(P194,Cennik!$A$4:$B319, 2, FALSE()) * Q194 + VLOOKUP(R194,Cennik!$A$4:$B319, 2, FALSE()) * S194 + VLOOKUP(T194,Cennik!$A$4:$B319, 2, FALSE()) * U194 + VLOOKUP(V194,Cennik!$A$4:$B319, 2, FALSE()) * W194 + VLOOKUP(X194,Cennik!$A$4:$B319, 2, FALSE()) * Y194 + VLOOKUP(Z194,Cennik!$A$4:$B319, 2, FALSE()) * AA194 + VLOOKUP(AB194,Cennik!$A$4:$B319, 2, FALSE()) * AC194 + VLOOKUP(AD194,Cennik!$A$4:$B319, 2, FALSE()) * AE194 + VLOOKUP(AF194,Cennik!$A$4:$B319, 2, FALSE()) * AG194 + VLOOKUP(AH194,Cennik!$A$4:$B319, 2, FALSE()) * AI194 + VLOOKUP(AJ194,Cennik!$A$4:$B319, 2, FALSE()) * AK194 + VLOOKUP("Stamina",Cennik!$A$4:$B319,2,FALSE()) * K194,"Brak wartości")</f>
        <v>Brak wartości</v>
      </c>
      <c r="F194" s="5" t="s">
        <v>2400</v>
      </c>
      <c r="G194" s="5" t="s">
        <v>4515</v>
      </c>
      <c r="H194" s="5" t="s">
        <v>13544</v>
      </c>
      <c r="I194" s="5">
        <v>1</v>
      </c>
      <c r="J194" s="5">
        <v>30</v>
      </c>
      <c r="K194" s="5">
        <v>20</v>
      </c>
      <c r="L194" s="18">
        <v>40</v>
      </c>
      <c r="M194" s="5" t="s">
        <v>12787</v>
      </c>
      <c r="N194" s="161" t="s">
        <v>557</v>
      </c>
      <c r="O194" s="161">
        <v>10</v>
      </c>
      <c r="P194" s="162" t="s">
        <v>513</v>
      </c>
      <c r="Q194" s="162">
        <v>1</v>
      </c>
      <c r="R194" s="163" t="s">
        <v>4585</v>
      </c>
      <c r="S194" s="163">
        <v>2</v>
      </c>
      <c r="T194" s="164" t="s">
        <v>8133</v>
      </c>
      <c r="U194" s="164">
        <v>1</v>
      </c>
      <c r="V194" s="164" t="s">
        <v>40</v>
      </c>
      <c r="W194" s="165"/>
      <c r="X194" s="166" t="s">
        <v>40</v>
      </c>
      <c r="Y194" s="166"/>
      <c r="Z194" s="167" t="s">
        <v>40</v>
      </c>
      <c r="AA194" s="167"/>
      <c r="AB194" s="168" t="s">
        <v>40</v>
      </c>
      <c r="AC194" s="168"/>
      <c r="AD194" s="169" t="s">
        <v>40</v>
      </c>
      <c r="AE194" s="169"/>
      <c r="AF194" s="5" t="s">
        <v>40</v>
      </c>
      <c r="AG194" s="5"/>
      <c r="AH194" s="161" t="s">
        <v>40</v>
      </c>
      <c r="AI194" s="161"/>
      <c r="AJ194" s="162" t="s">
        <v>40</v>
      </c>
      <c r="AK194" s="162"/>
      <c r="AL194" s="807"/>
      <c r="AM194" s="807"/>
      <c r="AN194" s="807"/>
      <c r="AO194" s="807"/>
      <c r="AP194" s="807"/>
      <c r="AQ194" s="807"/>
      <c r="AR194" s="807"/>
      <c r="AS194" s="807"/>
      <c r="AT194" s="807"/>
      <c r="AU194" s="807"/>
      <c r="AV194" s="807"/>
      <c r="AW194" s="807"/>
      <c r="AX194" s="807"/>
      <c r="AY194" s="807"/>
      <c r="AZ194" s="807"/>
      <c r="BA194" s="807"/>
      <c r="BB194" s="807"/>
    </row>
    <row r="195" spans="1:54" ht="12.75">
      <c r="A195" s="831" t="s">
        <v>13886</v>
      </c>
      <c r="B195" s="771" t="s">
        <v>2402</v>
      </c>
      <c r="C195" s="1172">
        <v>2</v>
      </c>
      <c r="D195" s="34" t="e">
        <f t="shared" ca="1" si="12"/>
        <v>#VALUE!</v>
      </c>
      <c r="E195" s="34" t="str">
        <f ca="1">IFERROR(VLOOKUP(N195,Cennik!$A$4:$B319, 2, FALSE()) * O195 + VLOOKUP(P195,Cennik!$A$4:$B319, 2, FALSE()) * Q195 + VLOOKUP(R195,Cennik!$A$4:$B319, 2, FALSE()) * S195 + VLOOKUP(T195,Cennik!$A$4:$B319, 2, FALSE()) * U195 + VLOOKUP(V195,Cennik!$A$4:$B319, 2, FALSE()) * W195 + VLOOKUP(X195,Cennik!$A$4:$B319, 2, FALSE()) * Y195 + VLOOKUP(Z195,Cennik!$A$4:$B319, 2, FALSE()) * AA195 + VLOOKUP(AB195,Cennik!$A$4:$B319, 2, FALSE()) * AC195 + VLOOKUP(AD195,Cennik!$A$4:$B319, 2, FALSE()) * AE195 + VLOOKUP(AF195,Cennik!$A$4:$B319, 2, FALSE()) * AG195 + VLOOKUP(AH195,Cennik!$A$4:$B319, 2, FALSE()) * AI195 + VLOOKUP(AJ195,Cennik!$A$4:$B319, 2, FALSE()) * AK195 + VLOOKUP("Stamina",Cennik!$A$4:$B319,2,FALSE()) * K195,"Brak wartości")</f>
        <v>Brak wartości</v>
      </c>
      <c r="F195" s="5" t="s">
        <v>2403</v>
      </c>
      <c r="G195" s="5" t="s">
        <v>4515</v>
      </c>
      <c r="H195" s="5" t="s">
        <v>13544</v>
      </c>
      <c r="I195" s="5">
        <v>1</v>
      </c>
      <c r="J195" s="5">
        <v>30</v>
      </c>
      <c r="K195" s="5">
        <v>25</v>
      </c>
      <c r="L195" s="18">
        <v>60</v>
      </c>
      <c r="M195" s="5" t="s">
        <v>12787</v>
      </c>
      <c r="N195" s="161" t="s">
        <v>557</v>
      </c>
      <c r="O195" s="161">
        <v>10</v>
      </c>
      <c r="P195" s="162" t="s">
        <v>557</v>
      </c>
      <c r="Q195" s="162">
        <v>10</v>
      </c>
      <c r="R195" s="163" t="s">
        <v>518</v>
      </c>
      <c r="S195" s="163">
        <v>2</v>
      </c>
      <c r="T195" s="164" t="s">
        <v>4585</v>
      </c>
      <c r="U195" s="164">
        <v>3</v>
      </c>
      <c r="V195" s="164" t="s">
        <v>8133</v>
      </c>
      <c r="W195" s="165">
        <v>2</v>
      </c>
      <c r="X195" s="166" t="s">
        <v>40</v>
      </c>
      <c r="Y195" s="166"/>
      <c r="Z195" s="167" t="s">
        <v>40</v>
      </c>
      <c r="AA195" s="167"/>
      <c r="AB195" s="168" t="s">
        <v>40</v>
      </c>
      <c r="AC195" s="168"/>
      <c r="AD195" s="169" t="s">
        <v>40</v>
      </c>
      <c r="AE195" s="169"/>
      <c r="AF195" s="5" t="s">
        <v>40</v>
      </c>
      <c r="AG195" s="5"/>
      <c r="AH195" s="161" t="s">
        <v>40</v>
      </c>
      <c r="AI195" s="161"/>
      <c r="AJ195" s="162" t="s">
        <v>40</v>
      </c>
      <c r="AK195" s="162"/>
      <c r="AL195" s="807"/>
      <c r="AM195" s="807"/>
      <c r="AN195" s="807"/>
      <c r="AO195" s="807"/>
      <c r="AP195" s="807"/>
      <c r="AQ195" s="807"/>
      <c r="AR195" s="807"/>
      <c r="AS195" s="807"/>
      <c r="AT195" s="807"/>
      <c r="AU195" s="807"/>
      <c r="AV195" s="807"/>
      <c r="AW195" s="807"/>
      <c r="AX195" s="807"/>
      <c r="AY195" s="807"/>
      <c r="AZ195" s="807"/>
      <c r="BA195" s="807"/>
      <c r="BB195" s="807"/>
    </row>
    <row r="196" spans="1:54" ht="12.75">
      <c r="A196" s="831" t="s">
        <v>13886</v>
      </c>
      <c r="B196" s="771" t="s">
        <v>2405</v>
      </c>
      <c r="C196" s="1172">
        <v>2</v>
      </c>
      <c r="D196" s="34" t="e">
        <f t="shared" ca="1" si="12"/>
        <v>#VALUE!</v>
      </c>
      <c r="E196" s="34" t="str">
        <f ca="1">IFERROR(VLOOKUP(N196,Cennik!$A$4:$B319, 2, FALSE()) * O196 + VLOOKUP(P196,Cennik!$A$4:$B319, 2, FALSE()) * Q196 + VLOOKUP(R196,Cennik!$A$4:$B319, 2, FALSE()) * S196 + VLOOKUP(T196,Cennik!$A$4:$B319, 2, FALSE()) * U196 + VLOOKUP(V196,Cennik!$A$4:$B319, 2, FALSE()) * W196 + VLOOKUP(X196,Cennik!$A$4:$B319, 2, FALSE()) * Y196 + VLOOKUP(Z196,Cennik!$A$4:$B319, 2, FALSE()) * AA196 + VLOOKUP(AB196,Cennik!$A$4:$B319, 2, FALSE()) * AC196 + VLOOKUP(AD196,Cennik!$A$4:$B319, 2, FALSE()) * AE196 + VLOOKUP(AF196,Cennik!$A$4:$B319, 2, FALSE()) * AG196 + VLOOKUP(AH196,Cennik!$A$4:$B319, 2, FALSE()) * AI196 + VLOOKUP(AJ196,Cennik!$A$4:$B319, 2, FALSE()) * AK196 + VLOOKUP("Stamina",Cennik!$A$4:$B319,2,FALSE()) * K196,"Brak wartości")</f>
        <v>Brak wartości</v>
      </c>
      <c r="F196" s="5" t="s">
        <v>2406</v>
      </c>
      <c r="G196" s="5" t="s">
        <v>4515</v>
      </c>
      <c r="H196" s="5" t="s">
        <v>13544</v>
      </c>
      <c r="I196" s="5">
        <v>1</v>
      </c>
      <c r="J196" s="5">
        <v>30</v>
      </c>
      <c r="K196" s="5">
        <v>20</v>
      </c>
      <c r="L196" s="18">
        <v>40</v>
      </c>
      <c r="M196" s="5" t="s">
        <v>12787</v>
      </c>
      <c r="N196" s="161" t="s">
        <v>557</v>
      </c>
      <c r="O196" s="161">
        <v>15</v>
      </c>
      <c r="P196" s="162" t="s">
        <v>513</v>
      </c>
      <c r="Q196" s="162">
        <v>3</v>
      </c>
      <c r="R196" s="163" t="s">
        <v>4585</v>
      </c>
      <c r="S196" s="163">
        <v>6</v>
      </c>
      <c r="T196" s="164" t="s">
        <v>8133</v>
      </c>
      <c r="U196" s="164">
        <v>1</v>
      </c>
      <c r="V196" s="164" t="s">
        <v>40</v>
      </c>
      <c r="W196" s="165"/>
      <c r="X196" s="166" t="s">
        <v>40</v>
      </c>
      <c r="Y196" s="166"/>
      <c r="Z196" s="167" t="s">
        <v>40</v>
      </c>
      <c r="AA196" s="167"/>
      <c r="AB196" s="168" t="s">
        <v>40</v>
      </c>
      <c r="AC196" s="168"/>
      <c r="AD196" s="169" t="s">
        <v>40</v>
      </c>
      <c r="AE196" s="169"/>
      <c r="AF196" s="5" t="s">
        <v>40</v>
      </c>
      <c r="AG196" s="5"/>
      <c r="AH196" s="161" t="s">
        <v>40</v>
      </c>
      <c r="AI196" s="161"/>
      <c r="AJ196" s="162" t="s">
        <v>40</v>
      </c>
      <c r="AK196" s="162"/>
      <c r="AL196" s="807"/>
      <c r="AM196" s="807"/>
      <c r="AN196" s="807"/>
      <c r="AO196" s="807"/>
      <c r="AP196" s="807"/>
      <c r="AQ196" s="807"/>
      <c r="AR196" s="807"/>
      <c r="AS196" s="807"/>
      <c r="AT196" s="807"/>
      <c r="AU196" s="807"/>
      <c r="AV196" s="807"/>
      <c r="AW196" s="807"/>
      <c r="AX196" s="807"/>
      <c r="AY196" s="807"/>
      <c r="AZ196" s="807"/>
      <c r="BA196" s="807"/>
      <c r="BB196" s="807"/>
    </row>
    <row r="197" spans="1:54" ht="12.75">
      <c r="A197" s="831" t="s">
        <v>13886</v>
      </c>
      <c r="B197" s="772" t="s">
        <v>2408</v>
      </c>
      <c r="C197" s="1170">
        <v>3</v>
      </c>
      <c r="D197" s="34" t="e">
        <f t="shared" ca="1" si="12"/>
        <v>#VALUE!</v>
      </c>
      <c r="E197" s="34" t="str">
        <f ca="1">IFERROR(VLOOKUP(N197,Cennik!$A$4:$B319, 2, FALSE()) * O197 + VLOOKUP(P197,Cennik!$A$4:$B319, 2, FALSE()) * Q197 + VLOOKUP(R197,Cennik!$A$4:$B319, 2, FALSE()) * S197 + VLOOKUP(T197,Cennik!$A$4:$B319, 2, FALSE()) * U197 + VLOOKUP(V197,Cennik!$A$4:$B319, 2, FALSE()) * W197 + VLOOKUP(X197,Cennik!$A$4:$B319, 2, FALSE()) * Y197 + VLOOKUP(Z197,Cennik!$A$4:$B319, 2, FALSE()) * AA197 + VLOOKUP(AB197,Cennik!$A$4:$B319, 2, FALSE()) * AC197 + VLOOKUP(AD197,Cennik!$A$4:$B319, 2, FALSE()) * AE197 + VLOOKUP(AF197,Cennik!$A$4:$B319, 2, FALSE()) * AG197 + VLOOKUP(AH197,Cennik!$A$4:$B319, 2, FALSE()) * AI197 + VLOOKUP(AJ197,Cennik!$A$4:$B319, 2, FALSE()) * AK197 + VLOOKUP("Stamina",Cennik!$A$4:$B319,2,FALSE()) * K197,"Brak wartości")</f>
        <v>Brak wartości</v>
      </c>
      <c r="F197" s="5" t="s">
        <v>2409</v>
      </c>
      <c r="G197" s="5" t="s">
        <v>4515</v>
      </c>
      <c r="H197" s="5" t="s">
        <v>13544</v>
      </c>
      <c r="I197" s="5">
        <v>1</v>
      </c>
      <c r="J197" s="5">
        <v>30</v>
      </c>
      <c r="K197" s="5">
        <v>30</v>
      </c>
      <c r="L197" s="18">
        <v>35</v>
      </c>
      <c r="M197" s="5" t="s">
        <v>12787</v>
      </c>
      <c r="N197" s="161" t="s">
        <v>518</v>
      </c>
      <c r="O197" s="161">
        <v>5</v>
      </c>
      <c r="P197" s="162" t="s">
        <v>807</v>
      </c>
      <c r="Q197" s="162">
        <v>5</v>
      </c>
      <c r="R197" s="163" t="s">
        <v>4739</v>
      </c>
      <c r="S197" s="163">
        <v>2</v>
      </c>
      <c r="T197" s="164" t="s">
        <v>4679</v>
      </c>
      <c r="U197" s="164">
        <v>1</v>
      </c>
      <c r="V197" s="164" t="s">
        <v>4585</v>
      </c>
      <c r="W197" s="165">
        <v>2</v>
      </c>
      <c r="X197" s="166" t="s">
        <v>40</v>
      </c>
      <c r="Y197" s="166"/>
      <c r="Z197" s="167" t="s">
        <v>40</v>
      </c>
      <c r="AA197" s="167"/>
      <c r="AB197" s="168" t="s">
        <v>40</v>
      </c>
      <c r="AC197" s="168"/>
      <c r="AD197" s="169" t="s">
        <v>40</v>
      </c>
      <c r="AE197" s="169"/>
      <c r="AF197" s="5" t="s">
        <v>40</v>
      </c>
      <c r="AG197" s="5"/>
      <c r="AH197" s="161" t="s">
        <v>40</v>
      </c>
      <c r="AI197" s="161"/>
      <c r="AJ197" s="162" t="s">
        <v>40</v>
      </c>
      <c r="AK197" s="162"/>
      <c r="AL197" s="807"/>
      <c r="AM197" s="807"/>
      <c r="AN197" s="807"/>
      <c r="AO197" s="807"/>
      <c r="AP197" s="807"/>
      <c r="AQ197" s="807"/>
      <c r="AR197" s="807"/>
      <c r="AS197" s="807"/>
      <c r="AT197" s="807"/>
      <c r="AU197" s="807"/>
      <c r="AV197" s="807"/>
      <c r="AW197" s="807"/>
      <c r="AX197" s="807"/>
      <c r="AY197" s="807"/>
      <c r="AZ197" s="807"/>
      <c r="BA197" s="807"/>
      <c r="BB197" s="807"/>
    </row>
    <row r="198" spans="1:54" ht="12.75">
      <c r="A198" s="831" t="s">
        <v>13886</v>
      </c>
      <c r="B198" s="772" t="s">
        <v>2411</v>
      </c>
      <c r="C198" s="1170">
        <v>3</v>
      </c>
      <c r="D198" s="34" t="e">
        <f t="shared" ca="1" si="12"/>
        <v>#VALUE!</v>
      </c>
      <c r="E198" s="34" t="str">
        <f ca="1">IFERROR(VLOOKUP(N198,Cennik!$A$4:$B319, 2, FALSE()) * O198 + VLOOKUP(P198,Cennik!$A$4:$B319, 2, FALSE()) * Q198 + VLOOKUP(R198,Cennik!$A$4:$B319, 2, FALSE()) * S198 + VLOOKUP(T198,Cennik!$A$4:$B319, 2, FALSE()) * U198 + VLOOKUP(V198,Cennik!$A$4:$B319, 2, FALSE()) * W198 + VLOOKUP(X198,Cennik!$A$4:$B319, 2, FALSE()) * Y198 + VLOOKUP(Z198,Cennik!$A$4:$B319, 2, FALSE()) * AA198 + VLOOKUP(AB198,Cennik!$A$4:$B319, 2, FALSE()) * AC198 + VLOOKUP(AD198,Cennik!$A$4:$B319, 2, FALSE()) * AE198 + VLOOKUP(AF198,Cennik!$A$4:$B319, 2, FALSE()) * AG198 + VLOOKUP(AH198,Cennik!$A$4:$B319, 2, FALSE()) * AI198 + VLOOKUP(AJ198,Cennik!$A$4:$B319, 2, FALSE()) * AK198 + VLOOKUP("Stamina",Cennik!$A$4:$B319,2,FALSE()) * K198,"Brak wartości")</f>
        <v>Brak wartości</v>
      </c>
      <c r="F198" s="5" t="s">
        <v>2409</v>
      </c>
      <c r="G198" s="5" t="s">
        <v>4515</v>
      </c>
      <c r="H198" s="5" t="s">
        <v>13544</v>
      </c>
      <c r="I198" s="5">
        <v>1</v>
      </c>
      <c r="J198" s="5">
        <v>30</v>
      </c>
      <c r="K198" s="5">
        <v>30</v>
      </c>
      <c r="L198" s="18">
        <v>35</v>
      </c>
      <c r="M198" s="5" t="s">
        <v>12787</v>
      </c>
      <c r="N198" s="161" t="s">
        <v>518</v>
      </c>
      <c r="O198" s="161">
        <v>5</v>
      </c>
      <c r="P198" s="162" t="s">
        <v>807</v>
      </c>
      <c r="Q198" s="162">
        <v>5</v>
      </c>
      <c r="R198" s="163" t="s">
        <v>4739</v>
      </c>
      <c r="S198" s="163">
        <v>2</v>
      </c>
      <c r="T198" s="164" t="s">
        <v>4679</v>
      </c>
      <c r="U198" s="164">
        <v>1</v>
      </c>
      <c r="V198" s="164" t="s">
        <v>4585</v>
      </c>
      <c r="W198" s="165">
        <v>2</v>
      </c>
      <c r="X198" s="166" t="s">
        <v>40</v>
      </c>
      <c r="Y198" s="166"/>
      <c r="Z198" s="167" t="s">
        <v>40</v>
      </c>
      <c r="AA198" s="167"/>
      <c r="AB198" s="168" t="s">
        <v>40</v>
      </c>
      <c r="AC198" s="168"/>
      <c r="AD198" s="169" t="s">
        <v>40</v>
      </c>
      <c r="AE198" s="169"/>
      <c r="AF198" s="5" t="s">
        <v>40</v>
      </c>
      <c r="AG198" s="5"/>
      <c r="AH198" s="161" t="s">
        <v>40</v>
      </c>
      <c r="AI198" s="161"/>
      <c r="AJ198" s="162" t="s">
        <v>40</v>
      </c>
      <c r="AK198" s="162"/>
      <c r="AL198" s="807"/>
      <c r="AM198" s="807"/>
      <c r="AN198" s="807"/>
      <c r="AO198" s="807"/>
      <c r="AP198" s="807"/>
      <c r="AQ198" s="807"/>
      <c r="AR198" s="807"/>
      <c r="AS198" s="807"/>
      <c r="AT198" s="807"/>
      <c r="AU198" s="807"/>
      <c r="AV198" s="807"/>
      <c r="AW198" s="807"/>
      <c r="AX198" s="807"/>
      <c r="AY198" s="807"/>
      <c r="AZ198" s="807"/>
      <c r="BA198" s="807"/>
      <c r="BB198" s="807"/>
    </row>
    <row r="199" spans="1:54" ht="12.75">
      <c r="A199" s="831" t="s">
        <v>13886</v>
      </c>
      <c r="B199" s="772" t="s">
        <v>2413</v>
      </c>
      <c r="C199" s="1170">
        <v>3</v>
      </c>
      <c r="D199" s="34" t="e">
        <f t="shared" ca="1" si="12"/>
        <v>#VALUE!</v>
      </c>
      <c r="E199" s="34" t="str">
        <f ca="1">IFERROR(VLOOKUP(N199,Cennik!$A$4:$B319, 2, FALSE()) * O199 + VLOOKUP(P199,Cennik!$A$4:$B319, 2, FALSE()) * Q199 + VLOOKUP(R199,Cennik!$A$4:$B319, 2, FALSE()) * S199 + VLOOKUP(T199,Cennik!$A$4:$B319, 2, FALSE()) * U199 + VLOOKUP(V199,Cennik!$A$4:$B319, 2, FALSE()) * W199 + VLOOKUP(X199,Cennik!$A$4:$B319, 2, FALSE()) * Y199 + VLOOKUP(Z199,Cennik!$A$4:$B319, 2, FALSE()) * AA199 + VLOOKUP(AB199,Cennik!$A$4:$B319, 2, FALSE()) * AC199 + VLOOKUP(AD199,Cennik!$A$4:$B319, 2, FALSE()) * AE199 + VLOOKUP(AF199,Cennik!$A$4:$B319, 2, FALSE()) * AG199 + VLOOKUP(AH199,Cennik!$A$4:$B319, 2, FALSE()) * AI199 + VLOOKUP(AJ199,Cennik!$A$4:$B319, 2, FALSE()) * AK199 + VLOOKUP("Stamina",Cennik!$A$4:$B319,2,FALSE()) * K199,"Brak wartości")</f>
        <v>Brak wartości</v>
      </c>
      <c r="F199" s="5" t="s">
        <v>2409</v>
      </c>
      <c r="G199" s="5" t="s">
        <v>4515</v>
      </c>
      <c r="H199" s="5" t="s">
        <v>13544</v>
      </c>
      <c r="I199" s="5">
        <v>1</v>
      </c>
      <c r="J199" s="5">
        <v>30</v>
      </c>
      <c r="K199" s="5">
        <v>30</v>
      </c>
      <c r="L199" s="18">
        <v>35</v>
      </c>
      <c r="M199" s="5" t="s">
        <v>12787</v>
      </c>
      <c r="N199" s="161" t="s">
        <v>518</v>
      </c>
      <c r="O199" s="161">
        <v>5</v>
      </c>
      <c r="P199" s="162" t="s">
        <v>807</v>
      </c>
      <c r="Q199" s="162">
        <v>5</v>
      </c>
      <c r="R199" s="163" t="s">
        <v>4739</v>
      </c>
      <c r="S199" s="163">
        <v>2</v>
      </c>
      <c r="T199" s="164" t="s">
        <v>4679</v>
      </c>
      <c r="U199" s="164">
        <v>1</v>
      </c>
      <c r="V199" s="164" t="s">
        <v>4585</v>
      </c>
      <c r="W199" s="165">
        <v>2</v>
      </c>
      <c r="X199" s="166" t="s">
        <v>40</v>
      </c>
      <c r="Y199" s="166"/>
      <c r="Z199" s="167" t="s">
        <v>40</v>
      </c>
      <c r="AA199" s="167"/>
      <c r="AB199" s="168" t="s">
        <v>40</v>
      </c>
      <c r="AC199" s="168"/>
      <c r="AD199" s="169" t="s">
        <v>40</v>
      </c>
      <c r="AE199" s="169"/>
      <c r="AF199" s="5" t="s">
        <v>40</v>
      </c>
      <c r="AG199" s="5"/>
      <c r="AH199" s="161" t="s">
        <v>40</v>
      </c>
      <c r="AI199" s="161"/>
      <c r="AJ199" s="162" t="s">
        <v>40</v>
      </c>
      <c r="AK199" s="162"/>
      <c r="AL199" s="807"/>
      <c r="AM199" s="807"/>
      <c r="AN199" s="807"/>
      <c r="AO199" s="807"/>
      <c r="AP199" s="807"/>
      <c r="AQ199" s="807"/>
      <c r="AR199" s="807"/>
      <c r="AS199" s="807"/>
      <c r="AT199" s="807"/>
      <c r="AU199" s="807"/>
      <c r="AV199" s="807"/>
      <c r="AW199" s="807"/>
      <c r="AX199" s="807"/>
      <c r="AY199" s="807"/>
      <c r="AZ199" s="807"/>
      <c r="BA199" s="807"/>
      <c r="BB199" s="807"/>
    </row>
    <row r="200" spans="1:54" ht="12.75">
      <c r="A200" s="831" t="s">
        <v>13886</v>
      </c>
      <c r="B200" s="772" t="s">
        <v>2415</v>
      </c>
      <c r="C200" s="1170">
        <v>3</v>
      </c>
      <c r="D200" s="34" t="e">
        <f t="shared" ca="1" si="12"/>
        <v>#VALUE!</v>
      </c>
      <c r="E200" s="34" t="str">
        <f ca="1">IFERROR(VLOOKUP(N200,Cennik!$A$4:$B319, 2, FALSE()) * O200 + VLOOKUP(P200,Cennik!$A$4:$B319, 2, FALSE()) * Q200 + VLOOKUP(R200,Cennik!$A$4:$B319, 2, FALSE()) * S200 + VLOOKUP(T200,Cennik!$A$4:$B319, 2, FALSE()) * U200 + VLOOKUP(V200,Cennik!$A$4:$B319, 2, FALSE()) * W200 + VLOOKUP(X200,Cennik!$A$4:$B319, 2, FALSE()) * Y200 + VLOOKUP(Z200,Cennik!$A$4:$B319, 2, FALSE()) * AA200 + VLOOKUP(AB200,Cennik!$A$4:$B319, 2, FALSE()) * AC200 + VLOOKUP(AD200,Cennik!$A$4:$B319, 2, FALSE()) * AE200 + VLOOKUP(AF200,Cennik!$A$4:$B319, 2, FALSE()) * AG200 + VLOOKUP(AH200,Cennik!$A$4:$B319, 2, FALSE()) * AI200 + VLOOKUP(AJ200,Cennik!$A$4:$B319, 2, FALSE()) * AK200 + VLOOKUP("Stamina",Cennik!$A$4:$B319,2,FALSE()) * K200,"Brak wartości")</f>
        <v>Brak wartości</v>
      </c>
      <c r="F200" s="5" t="s">
        <v>2409</v>
      </c>
      <c r="G200" s="5" t="s">
        <v>4515</v>
      </c>
      <c r="H200" s="5" t="s">
        <v>13544</v>
      </c>
      <c r="I200" s="5">
        <v>1</v>
      </c>
      <c r="J200" s="5">
        <v>30</v>
      </c>
      <c r="K200" s="5">
        <v>30</v>
      </c>
      <c r="L200" s="18">
        <v>35</v>
      </c>
      <c r="M200" s="5" t="s">
        <v>12787</v>
      </c>
      <c r="N200" s="161" t="s">
        <v>518</v>
      </c>
      <c r="O200" s="161">
        <v>5</v>
      </c>
      <c r="P200" s="162" t="s">
        <v>807</v>
      </c>
      <c r="Q200" s="162">
        <v>5</v>
      </c>
      <c r="R200" s="163" t="s">
        <v>4739</v>
      </c>
      <c r="S200" s="163">
        <v>2</v>
      </c>
      <c r="T200" s="164" t="s">
        <v>4679</v>
      </c>
      <c r="U200" s="164">
        <v>1</v>
      </c>
      <c r="V200" s="164" t="s">
        <v>4585</v>
      </c>
      <c r="W200" s="165">
        <v>2</v>
      </c>
      <c r="X200" s="166" t="s">
        <v>40</v>
      </c>
      <c r="Y200" s="166"/>
      <c r="Z200" s="167" t="s">
        <v>40</v>
      </c>
      <c r="AA200" s="167"/>
      <c r="AB200" s="168" t="s">
        <v>40</v>
      </c>
      <c r="AC200" s="168"/>
      <c r="AD200" s="169" t="s">
        <v>40</v>
      </c>
      <c r="AE200" s="169"/>
      <c r="AF200" s="5" t="s">
        <v>40</v>
      </c>
      <c r="AG200" s="5"/>
      <c r="AH200" s="161" t="s">
        <v>40</v>
      </c>
      <c r="AI200" s="161"/>
      <c r="AJ200" s="162" t="s">
        <v>40</v>
      </c>
      <c r="AK200" s="162"/>
      <c r="AL200" s="807"/>
      <c r="AM200" s="807"/>
      <c r="AN200" s="807"/>
      <c r="AO200" s="807"/>
      <c r="AP200" s="807"/>
      <c r="AQ200" s="807"/>
      <c r="AR200" s="807"/>
      <c r="AS200" s="807"/>
      <c r="AT200" s="807"/>
      <c r="AU200" s="807"/>
      <c r="AV200" s="807"/>
      <c r="AW200" s="807"/>
      <c r="AX200" s="807"/>
      <c r="AY200" s="807"/>
      <c r="AZ200" s="807"/>
      <c r="BA200" s="807"/>
      <c r="BB200" s="807"/>
    </row>
    <row r="201" spans="1:54" ht="12.75">
      <c r="A201" s="831" t="s">
        <v>13886</v>
      </c>
      <c r="B201" s="772" t="s">
        <v>2417</v>
      </c>
      <c r="C201" s="1170">
        <v>3</v>
      </c>
      <c r="D201" s="34" t="e">
        <f t="shared" ca="1" si="12"/>
        <v>#VALUE!</v>
      </c>
      <c r="E201" s="34" t="str">
        <f ca="1">IFERROR(VLOOKUP(N201,Cennik!$A$4:$B319, 2, FALSE()) * O201 + VLOOKUP(P201,Cennik!$A$4:$B319, 2, FALSE()) * Q201 + VLOOKUP(R201,Cennik!$A$4:$B319, 2, FALSE()) * S201 + VLOOKUP(T201,Cennik!$A$4:$B319, 2, FALSE()) * U201 + VLOOKUP(V201,Cennik!$A$4:$B319, 2, FALSE()) * W201 + VLOOKUP(X201,Cennik!$A$4:$B319, 2, FALSE()) * Y201 + VLOOKUP(Z201,Cennik!$A$4:$B319, 2, FALSE()) * AA201 + VLOOKUP(AB201,Cennik!$A$4:$B319, 2, FALSE()) * AC201 + VLOOKUP(AD201,Cennik!$A$4:$B319, 2, FALSE()) * AE201 + VLOOKUP(AF201,Cennik!$A$4:$B319, 2, FALSE()) * AG201 + VLOOKUP(AH201,Cennik!$A$4:$B319, 2, FALSE()) * AI201 + VLOOKUP(AJ201,Cennik!$A$4:$B319, 2, FALSE()) * AK201 + VLOOKUP("Stamina",Cennik!$A$4:$B319,2,FALSE()) * K201,"Brak wartości")</f>
        <v>Brak wartości</v>
      </c>
      <c r="F201" s="5" t="s">
        <v>2409</v>
      </c>
      <c r="G201" s="5" t="s">
        <v>4515</v>
      </c>
      <c r="H201" s="5" t="s">
        <v>13544</v>
      </c>
      <c r="I201" s="5">
        <v>1</v>
      </c>
      <c r="J201" s="5">
        <v>30</v>
      </c>
      <c r="K201" s="5">
        <v>30</v>
      </c>
      <c r="L201" s="18">
        <v>35</v>
      </c>
      <c r="M201" s="5" t="s">
        <v>12787</v>
      </c>
      <c r="N201" s="161" t="s">
        <v>518</v>
      </c>
      <c r="O201" s="161">
        <v>5</v>
      </c>
      <c r="P201" s="162" t="s">
        <v>807</v>
      </c>
      <c r="Q201" s="162">
        <v>5</v>
      </c>
      <c r="R201" s="163" t="s">
        <v>4739</v>
      </c>
      <c r="S201" s="163">
        <v>2</v>
      </c>
      <c r="T201" s="164" t="s">
        <v>4679</v>
      </c>
      <c r="U201" s="164">
        <v>1</v>
      </c>
      <c r="V201" s="164" t="s">
        <v>4585</v>
      </c>
      <c r="W201" s="165">
        <v>2</v>
      </c>
      <c r="X201" s="166" t="s">
        <v>40</v>
      </c>
      <c r="Y201" s="166"/>
      <c r="Z201" s="167" t="s">
        <v>40</v>
      </c>
      <c r="AA201" s="167"/>
      <c r="AB201" s="168" t="s">
        <v>40</v>
      </c>
      <c r="AC201" s="168"/>
      <c r="AD201" s="169" t="s">
        <v>40</v>
      </c>
      <c r="AE201" s="169"/>
      <c r="AF201" s="5" t="s">
        <v>40</v>
      </c>
      <c r="AG201" s="5"/>
      <c r="AH201" s="161" t="s">
        <v>40</v>
      </c>
      <c r="AI201" s="161"/>
      <c r="AJ201" s="162" t="s">
        <v>40</v>
      </c>
      <c r="AK201" s="162"/>
      <c r="AL201" s="807"/>
      <c r="AM201" s="807"/>
      <c r="AN201" s="807"/>
      <c r="AO201" s="807"/>
      <c r="AP201" s="807"/>
      <c r="AQ201" s="807"/>
      <c r="AR201" s="807"/>
      <c r="AS201" s="807"/>
      <c r="AT201" s="807"/>
      <c r="AU201" s="807"/>
      <c r="AV201" s="807"/>
      <c r="AW201" s="807"/>
      <c r="AX201" s="807"/>
      <c r="AY201" s="807"/>
      <c r="AZ201" s="807"/>
      <c r="BA201" s="807"/>
      <c r="BB201" s="807"/>
    </row>
    <row r="202" spans="1:54" ht="12.75">
      <c r="A202" s="831" t="s">
        <v>13886</v>
      </c>
      <c r="B202" s="772" t="s">
        <v>2419</v>
      </c>
      <c r="C202" s="1170">
        <v>3</v>
      </c>
      <c r="D202" s="34" t="e">
        <f t="shared" ca="1" si="12"/>
        <v>#VALUE!</v>
      </c>
      <c r="E202" s="34" t="str">
        <f ca="1">IFERROR(VLOOKUP(N202,Cennik!$A$4:$B319, 2, FALSE()) * O202 + VLOOKUP(P202,Cennik!$A$4:$B319, 2, FALSE()) * Q202 + VLOOKUP(R202,Cennik!$A$4:$B319, 2, FALSE()) * S202 + VLOOKUP(T202,Cennik!$A$4:$B319, 2, FALSE()) * U202 + VLOOKUP(V202,Cennik!$A$4:$B319, 2, FALSE()) * W202 + VLOOKUP(X202,Cennik!$A$4:$B319, 2, FALSE()) * Y202 + VLOOKUP(Z202,Cennik!$A$4:$B319, 2, FALSE()) * AA202 + VLOOKUP(AB202,Cennik!$A$4:$B319, 2, FALSE()) * AC202 + VLOOKUP(AD202,Cennik!$A$4:$B319, 2, FALSE()) * AE202 + VLOOKUP(AF202,Cennik!$A$4:$B319, 2, FALSE()) * AG202 + VLOOKUP(AH202,Cennik!$A$4:$B319, 2, FALSE()) * AI202 + VLOOKUP(AJ202,Cennik!$A$4:$B319, 2, FALSE()) * AK202 + VLOOKUP("Stamina",Cennik!$A$4:$B319,2,FALSE()) * K202,"Brak wartości")</f>
        <v>Brak wartości</v>
      </c>
      <c r="F202" s="5" t="s">
        <v>2409</v>
      </c>
      <c r="G202" s="5" t="s">
        <v>4515</v>
      </c>
      <c r="H202" s="5" t="s">
        <v>13544</v>
      </c>
      <c r="I202" s="5">
        <v>1</v>
      </c>
      <c r="J202" s="5">
        <v>30</v>
      </c>
      <c r="K202" s="5">
        <v>30</v>
      </c>
      <c r="L202" s="18">
        <v>35</v>
      </c>
      <c r="M202" s="5" t="s">
        <v>12787</v>
      </c>
      <c r="N202" s="161" t="s">
        <v>518</v>
      </c>
      <c r="O202" s="161">
        <v>5</v>
      </c>
      <c r="P202" s="162" t="s">
        <v>807</v>
      </c>
      <c r="Q202" s="162">
        <v>5</v>
      </c>
      <c r="R202" s="163" t="s">
        <v>4739</v>
      </c>
      <c r="S202" s="163">
        <v>2</v>
      </c>
      <c r="T202" s="164" t="s">
        <v>4679</v>
      </c>
      <c r="U202" s="164">
        <v>1</v>
      </c>
      <c r="V202" s="164" t="s">
        <v>4585</v>
      </c>
      <c r="W202" s="165">
        <v>2</v>
      </c>
      <c r="X202" s="166" t="s">
        <v>40</v>
      </c>
      <c r="Y202" s="166"/>
      <c r="Z202" s="167" t="s">
        <v>40</v>
      </c>
      <c r="AA202" s="167"/>
      <c r="AB202" s="168" t="s">
        <v>40</v>
      </c>
      <c r="AC202" s="168"/>
      <c r="AD202" s="169" t="s">
        <v>40</v>
      </c>
      <c r="AE202" s="169"/>
      <c r="AF202" s="5" t="s">
        <v>40</v>
      </c>
      <c r="AG202" s="5"/>
      <c r="AH202" s="161" t="s">
        <v>40</v>
      </c>
      <c r="AI202" s="161"/>
      <c r="AJ202" s="162" t="s">
        <v>40</v>
      </c>
      <c r="AK202" s="162"/>
      <c r="AL202" s="807"/>
      <c r="AM202" s="807"/>
      <c r="AN202" s="807"/>
      <c r="AO202" s="807"/>
      <c r="AP202" s="807"/>
      <c r="AQ202" s="807"/>
      <c r="AR202" s="807"/>
      <c r="AS202" s="807"/>
      <c r="AT202" s="807"/>
      <c r="AU202" s="807"/>
      <c r="AV202" s="807"/>
      <c r="AW202" s="807"/>
      <c r="AX202" s="807"/>
      <c r="AY202" s="807"/>
      <c r="AZ202" s="807"/>
      <c r="BA202" s="807"/>
      <c r="BB202" s="807"/>
    </row>
    <row r="203" spans="1:54" ht="12.75">
      <c r="A203" s="831" t="s">
        <v>13886</v>
      </c>
      <c r="B203" s="772" t="s">
        <v>2421</v>
      </c>
      <c r="C203" s="1170">
        <v>3</v>
      </c>
      <c r="D203" s="34" t="e">
        <f t="shared" ca="1" si="12"/>
        <v>#VALUE!</v>
      </c>
      <c r="E203" s="34" t="str">
        <f ca="1">IFERROR(VLOOKUP(N203,Cennik!$A$4:$B319, 2, FALSE()) * O203 + VLOOKUP(P203,Cennik!$A$4:$B319, 2, FALSE()) * Q203 + VLOOKUP(R203,Cennik!$A$4:$B319, 2, FALSE()) * S203 + VLOOKUP(T203,Cennik!$A$4:$B319, 2, FALSE()) * U203 + VLOOKUP(V203,Cennik!$A$4:$B319, 2, FALSE()) * W203 + VLOOKUP(X203,Cennik!$A$4:$B319, 2, FALSE()) * Y203 + VLOOKUP(Z203,Cennik!$A$4:$B319, 2, FALSE()) * AA203 + VLOOKUP(AB203,Cennik!$A$4:$B319, 2, FALSE()) * AC203 + VLOOKUP(AD203,Cennik!$A$4:$B319, 2, FALSE()) * AE203 + VLOOKUP(AF203,Cennik!$A$4:$B319, 2, FALSE()) * AG203 + VLOOKUP(AH203,Cennik!$A$4:$B319, 2, FALSE()) * AI203 + VLOOKUP(AJ203,Cennik!$A$4:$B319, 2, FALSE()) * AK203 + VLOOKUP("Stamina",Cennik!$A$4:$B319,2,FALSE()) * K203,"Brak wartości")</f>
        <v>Brak wartości</v>
      </c>
      <c r="F203" s="5" t="s">
        <v>2409</v>
      </c>
      <c r="G203" s="5" t="s">
        <v>4515</v>
      </c>
      <c r="H203" s="5" t="s">
        <v>13544</v>
      </c>
      <c r="I203" s="5">
        <v>1</v>
      </c>
      <c r="J203" s="5">
        <v>30</v>
      </c>
      <c r="K203" s="5">
        <v>30</v>
      </c>
      <c r="L203" s="18">
        <v>35</v>
      </c>
      <c r="M203" s="5" t="s">
        <v>12787</v>
      </c>
      <c r="N203" s="161" t="s">
        <v>518</v>
      </c>
      <c r="O203" s="161">
        <v>5</v>
      </c>
      <c r="P203" s="162" t="s">
        <v>807</v>
      </c>
      <c r="Q203" s="162">
        <v>5</v>
      </c>
      <c r="R203" s="163" t="s">
        <v>4739</v>
      </c>
      <c r="S203" s="163">
        <v>2</v>
      </c>
      <c r="T203" s="164" t="s">
        <v>4679</v>
      </c>
      <c r="U203" s="164">
        <v>1</v>
      </c>
      <c r="V203" s="164" t="s">
        <v>4585</v>
      </c>
      <c r="W203" s="165">
        <v>2</v>
      </c>
      <c r="X203" s="166" t="s">
        <v>40</v>
      </c>
      <c r="Y203" s="166"/>
      <c r="Z203" s="167" t="s">
        <v>40</v>
      </c>
      <c r="AA203" s="167"/>
      <c r="AB203" s="168" t="s">
        <v>40</v>
      </c>
      <c r="AC203" s="168"/>
      <c r="AD203" s="169" t="s">
        <v>40</v>
      </c>
      <c r="AE203" s="169"/>
      <c r="AF203" s="5" t="s">
        <v>40</v>
      </c>
      <c r="AG203" s="5"/>
      <c r="AH203" s="161" t="s">
        <v>40</v>
      </c>
      <c r="AI203" s="161"/>
      <c r="AJ203" s="162" t="s">
        <v>40</v>
      </c>
      <c r="AK203" s="162"/>
      <c r="AL203" s="807"/>
      <c r="AM203" s="807"/>
      <c r="AN203" s="807"/>
      <c r="AO203" s="807"/>
      <c r="AP203" s="807"/>
      <c r="AQ203" s="807"/>
      <c r="AR203" s="807"/>
      <c r="AS203" s="807"/>
      <c r="AT203" s="807"/>
      <c r="AU203" s="807"/>
      <c r="AV203" s="807"/>
      <c r="AW203" s="807"/>
      <c r="AX203" s="807"/>
      <c r="AY203" s="807"/>
      <c r="AZ203" s="807"/>
      <c r="BA203" s="807"/>
      <c r="BB203" s="807"/>
    </row>
    <row r="204" spans="1:54" ht="12.75">
      <c r="A204" s="831" t="s">
        <v>13886</v>
      </c>
      <c r="B204" s="772" t="s">
        <v>2425</v>
      </c>
      <c r="C204" s="1170">
        <v>3</v>
      </c>
      <c r="D204" s="34" t="e">
        <f t="shared" ca="1" si="12"/>
        <v>#VALUE!</v>
      </c>
      <c r="E204" s="34" t="str">
        <f ca="1">IFERROR(VLOOKUP(N204,Cennik!$A$4:$B319, 2, FALSE()) * O204 + VLOOKUP(P204,Cennik!$A$4:$B319, 2, FALSE()) * Q204 + VLOOKUP(R204,Cennik!$A$4:$B319, 2, FALSE()) * S204 + VLOOKUP(T204,Cennik!$A$4:$B319, 2, FALSE()) * U204 + VLOOKUP(V204,Cennik!$A$4:$B319, 2, FALSE()) * W204 + VLOOKUP(X204,Cennik!$A$4:$B319, 2, FALSE()) * Y204 + VLOOKUP(Z204,Cennik!$A$4:$B319, 2, FALSE()) * AA204 + VLOOKUP(AB204,Cennik!$A$4:$B319, 2, FALSE()) * AC204 + VLOOKUP(AD204,Cennik!$A$4:$B319, 2, FALSE()) * AE204 + VLOOKUP(AF204,Cennik!$A$4:$B319, 2, FALSE()) * AG204 + VLOOKUP(AH204,Cennik!$A$4:$B319, 2, FALSE()) * AI204 + VLOOKUP(AJ204,Cennik!$A$4:$B319, 2, FALSE()) * AK204 + VLOOKUP("Stamina",Cennik!$A$4:$B319,2,FALSE()) * K204,"Brak wartości")</f>
        <v>Brak wartości</v>
      </c>
      <c r="F204" s="5" t="s">
        <v>2409</v>
      </c>
      <c r="G204" s="5" t="s">
        <v>4515</v>
      </c>
      <c r="H204" s="5" t="s">
        <v>13544</v>
      </c>
      <c r="I204" s="5">
        <v>1</v>
      </c>
      <c r="J204" s="5">
        <v>30</v>
      </c>
      <c r="K204" s="5">
        <v>30</v>
      </c>
      <c r="L204" s="18">
        <v>35</v>
      </c>
      <c r="M204" s="5" t="s">
        <v>12787</v>
      </c>
      <c r="N204" s="161" t="s">
        <v>518</v>
      </c>
      <c r="O204" s="161">
        <v>5</v>
      </c>
      <c r="P204" s="162" t="s">
        <v>807</v>
      </c>
      <c r="Q204" s="162">
        <v>5</v>
      </c>
      <c r="R204" s="163" t="s">
        <v>4739</v>
      </c>
      <c r="S204" s="163">
        <v>2</v>
      </c>
      <c r="T204" s="164" t="s">
        <v>4679</v>
      </c>
      <c r="U204" s="164">
        <v>1</v>
      </c>
      <c r="V204" s="164" t="s">
        <v>4585</v>
      </c>
      <c r="W204" s="165">
        <v>2</v>
      </c>
      <c r="X204" s="166" t="s">
        <v>40</v>
      </c>
      <c r="Y204" s="166"/>
      <c r="Z204" s="167" t="s">
        <v>40</v>
      </c>
      <c r="AA204" s="167"/>
      <c r="AB204" s="168" t="s">
        <v>40</v>
      </c>
      <c r="AC204" s="168"/>
      <c r="AD204" s="169" t="s">
        <v>40</v>
      </c>
      <c r="AE204" s="169"/>
      <c r="AF204" s="5" t="s">
        <v>40</v>
      </c>
      <c r="AG204" s="5"/>
      <c r="AH204" s="161" t="s">
        <v>40</v>
      </c>
      <c r="AI204" s="161"/>
      <c r="AJ204" s="162" t="s">
        <v>40</v>
      </c>
      <c r="AK204" s="162"/>
      <c r="AL204" s="807"/>
      <c r="AM204" s="807"/>
      <c r="AN204" s="807"/>
      <c r="AO204" s="807"/>
      <c r="AP204" s="807"/>
      <c r="AQ204" s="807"/>
      <c r="AR204" s="807"/>
      <c r="AS204" s="807"/>
      <c r="AT204" s="807"/>
      <c r="AU204" s="807"/>
      <c r="AV204" s="807"/>
      <c r="AW204" s="807"/>
      <c r="AX204" s="807"/>
      <c r="AY204" s="807"/>
      <c r="AZ204" s="807"/>
      <c r="BA204" s="807"/>
      <c r="BB204" s="807"/>
    </row>
    <row r="205" spans="1:54" ht="12.75">
      <c r="A205" s="831" t="s">
        <v>13886</v>
      </c>
      <c r="B205" s="772" t="s">
        <v>2427</v>
      </c>
      <c r="C205" s="1170">
        <v>3</v>
      </c>
      <c r="D205" s="34" t="e">
        <f t="shared" ca="1" si="12"/>
        <v>#VALUE!</v>
      </c>
      <c r="E205" s="34" t="str">
        <f ca="1">IFERROR(VLOOKUP(N205,Cennik!$A$4:$B319, 2, FALSE()) * O205 + VLOOKUP(P205,Cennik!$A$4:$B319, 2, FALSE()) * Q205 + VLOOKUP(R205,Cennik!$A$4:$B319, 2, FALSE()) * S205 + VLOOKUP(T205,Cennik!$A$4:$B319, 2, FALSE()) * U205 + VLOOKUP(V205,Cennik!$A$4:$B319, 2, FALSE()) * W205 + VLOOKUP(X205,Cennik!$A$4:$B319, 2, FALSE()) * Y205 + VLOOKUP(Z205,Cennik!$A$4:$B319, 2, FALSE()) * AA205 + VLOOKUP(AB205,Cennik!$A$4:$B319, 2, FALSE()) * AC205 + VLOOKUP(AD205,Cennik!$A$4:$B319, 2, FALSE()) * AE205 + VLOOKUP(AF205,Cennik!$A$4:$B319, 2, FALSE()) * AG205 + VLOOKUP(AH205,Cennik!$A$4:$B319, 2, FALSE()) * AI205 + VLOOKUP(AJ205,Cennik!$A$4:$B319, 2, FALSE()) * AK205 + VLOOKUP("Stamina",Cennik!$A$4:$B319,2,FALSE()) * K205,"Brak wartości")</f>
        <v>Brak wartości</v>
      </c>
      <c r="F205" s="5" t="s">
        <v>2409</v>
      </c>
      <c r="G205" s="5" t="s">
        <v>4515</v>
      </c>
      <c r="H205" s="5" t="s">
        <v>13544</v>
      </c>
      <c r="I205" s="5">
        <v>1</v>
      </c>
      <c r="J205" s="5">
        <v>30</v>
      </c>
      <c r="K205" s="5">
        <v>30</v>
      </c>
      <c r="L205" s="18">
        <v>35</v>
      </c>
      <c r="M205" s="5" t="s">
        <v>12787</v>
      </c>
      <c r="N205" s="161" t="s">
        <v>518</v>
      </c>
      <c r="O205" s="161">
        <v>5</v>
      </c>
      <c r="P205" s="162" t="s">
        <v>807</v>
      </c>
      <c r="Q205" s="162">
        <v>5</v>
      </c>
      <c r="R205" s="163" t="s">
        <v>4739</v>
      </c>
      <c r="S205" s="163">
        <v>2</v>
      </c>
      <c r="T205" s="164" t="s">
        <v>4679</v>
      </c>
      <c r="U205" s="164">
        <v>1</v>
      </c>
      <c r="V205" s="164" t="s">
        <v>4585</v>
      </c>
      <c r="W205" s="165">
        <v>2</v>
      </c>
      <c r="X205" s="166" t="s">
        <v>40</v>
      </c>
      <c r="Y205" s="166"/>
      <c r="Z205" s="167" t="s">
        <v>40</v>
      </c>
      <c r="AA205" s="167"/>
      <c r="AB205" s="168" t="s">
        <v>40</v>
      </c>
      <c r="AC205" s="168"/>
      <c r="AD205" s="169" t="s">
        <v>40</v>
      </c>
      <c r="AE205" s="169"/>
      <c r="AF205" s="5" t="s">
        <v>40</v>
      </c>
      <c r="AG205" s="5"/>
      <c r="AH205" s="161" t="s">
        <v>40</v>
      </c>
      <c r="AI205" s="161"/>
      <c r="AJ205" s="162" t="s">
        <v>40</v>
      </c>
      <c r="AK205" s="162"/>
      <c r="AL205" s="807"/>
      <c r="AM205" s="807"/>
      <c r="AN205" s="807"/>
      <c r="AO205" s="807"/>
      <c r="AP205" s="807"/>
      <c r="AQ205" s="807"/>
      <c r="AR205" s="807"/>
      <c r="AS205" s="807"/>
      <c r="AT205" s="807"/>
      <c r="AU205" s="807"/>
      <c r="AV205" s="807"/>
      <c r="AW205" s="807"/>
      <c r="AX205" s="807"/>
      <c r="AY205" s="807"/>
      <c r="AZ205" s="807"/>
      <c r="BA205" s="807"/>
      <c r="BB205" s="807"/>
    </row>
    <row r="206" spans="1:54" ht="12.75">
      <c r="A206" s="831" t="s">
        <v>13886</v>
      </c>
      <c r="B206" s="772" t="s">
        <v>2429</v>
      </c>
      <c r="C206" s="1170">
        <v>3</v>
      </c>
      <c r="D206" s="34" t="e">
        <f t="shared" ca="1" si="12"/>
        <v>#VALUE!</v>
      </c>
      <c r="E206" s="34" t="str">
        <f ca="1">IFERROR(VLOOKUP(N206,Cennik!$A$4:$B319, 2, FALSE()) * O206 + VLOOKUP(P206,Cennik!$A$4:$B319, 2, FALSE()) * Q206 + VLOOKUP(R206,Cennik!$A$4:$B319, 2, FALSE()) * S206 + VLOOKUP(T206,Cennik!$A$4:$B319, 2, FALSE()) * U206 + VLOOKUP(V206,Cennik!$A$4:$B319, 2, FALSE()) * W206 + VLOOKUP(X206,Cennik!$A$4:$B319, 2, FALSE()) * Y206 + VLOOKUP(Z206,Cennik!$A$4:$B319, 2, FALSE()) * AA206 + VLOOKUP(AB206,Cennik!$A$4:$B319, 2, FALSE()) * AC206 + VLOOKUP(AD206,Cennik!$A$4:$B319, 2, FALSE()) * AE206 + VLOOKUP(AF206,Cennik!$A$4:$B319, 2, FALSE()) * AG206 + VLOOKUP(AH206,Cennik!$A$4:$B319, 2, FALSE()) * AI206 + VLOOKUP(AJ206,Cennik!$A$4:$B319, 2, FALSE()) * AK206 + VLOOKUP("Stamina",Cennik!$A$4:$B319,2,FALSE()) * K206,"Brak wartości")</f>
        <v>Brak wartości</v>
      </c>
      <c r="F206" s="5" t="s">
        <v>2409</v>
      </c>
      <c r="G206" s="5" t="s">
        <v>4515</v>
      </c>
      <c r="H206" s="5" t="s">
        <v>13544</v>
      </c>
      <c r="I206" s="5">
        <v>1</v>
      </c>
      <c r="J206" s="5">
        <v>30</v>
      </c>
      <c r="K206" s="5">
        <v>30</v>
      </c>
      <c r="L206" s="18">
        <v>35</v>
      </c>
      <c r="M206" s="5" t="s">
        <v>12787</v>
      </c>
      <c r="N206" s="161" t="s">
        <v>518</v>
      </c>
      <c r="O206" s="161">
        <v>5</v>
      </c>
      <c r="P206" s="162" t="s">
        <v>807</v>
      </c>
      <c r="Q206" s="162">
        <v>5</v>
      </c>
      <c r="R206" s="163" t="s">
        <v>4739</v>
      </c>
      <c r="S206" s="163">
        <v>2</v>
      </c>
      <c r="T206" s="164" t="s">
        <v>4679</v>
      </c>
      <c r="U206" s="164">
        <v>1</v>
      </c>
      <c r="V206" s="164" t="s">
        <v>4585</v>
      </c>
      <c r="W206" s="165">
        <v>2</v>
      </c>
      <c r="X206" s="166" t="s">
        <v>40</v>
      </c>
      <c r="Y206" s="166"/>
      <c r="Z206" s="167" t="s">
        <v>40</v>
      </c>
      <c r="AA206" s="167"/>
      <c r="AB206" s="168" t="s">
        <v>40</v>
      </c>
      <c r="AC206" s="168"/>
      <c r="AD206" s="169" t="s">
        <v>40</v>
      </c>
      <c r="AE206" s="169"/>
      <c r="AF206" s="5" t="s">
        <v>40</v>
      </c>
      <c r="AG206" s="5"/>
      <c r="AH206" s="161" t="s">
        <v>40</v>
      </c>
      <c r="AI206" s="161"/>
      <c r="AJ206" s="162" t="s">
        <v>40</v>
      </c>
      <c r="AK206" s="162"/>
      <c r="AL206" s="807"/>
      <c r="AM206" s="807"/>
      <c r="AN206" s="807"/>
      <c r="AO206" s="807"/>
      <c r="AP206" s="807"/>
      <c r="AQ206" s="807"/>
      <c r="AR206" s="807"/>
      <c r="AS206" s="807"/>
      <c r="AT206" s="807"/>
      <c r="AU206" s="807"/>
      <c r="AV206" s="807"/>
      <c r="AW206" s="807"/>
      <c r="AX206" s="807"/>
      <c r="AY206" s="807"/>
      <c r="AZ206" s="807"/>
      <c r="BA206" s="807"/>
      <c r="BB206" s="807"/>
    </row>
    <row r="207" spans="1:54" ht="12.75">
      <c r="A207" s="831" t="s">
        <v>13886</v>
      </c>
      <c r="B207" s="772" t="s">
        <v>2431</v>
      </c>
      <c r="C207" s="1170">
        <v>3</v>
      </c>
      <c r="D207" s="34" t="e">
        <f t="shared" ca="1" si="12"/>
        <v>#VALUE!</v>
      </c>
      <c r="E207" s="34" t="str">
        <f ca="1">IFERROR(VLOOKUP(N207,Cennik!$A$4:$B319, 2, FALSE()) * O207 + VLOOKUP(P207,Cennik!$A$4:$B319, 2, FALSE()) * Q207 + VLOOKUP(R207,Cennik!$A$4:$B319, 2, FALSE()) * S207 + VLOOKUP(T207,Cennik!$A$4:$B319, 2, FALSE()) * U207 + VLOOKUP(V207,Cennik!$A$4:$B319, 2, FALSE()) * W207 + VLOOKUP(X207,Cennik!$A$4:$B319, 2, FALSE()) * Y207 + VLOOKUP(Z207,Cennik!$A$4:$B319, 2, FALSE()) * AA207 + VLOOKUP(AB207,Cennik!$A$4:$B319, 2, FALSE()) * AC207 + VLOOKUP(AD207,Cennik!$A$4:$B319, 2, FALSE()) * AE207 + VLOOKUP(AF207,Cennik!$A$4:$B319, 2, FALSE()) * AG207 + VLOOKUP(AH207,Cennik!$A$4:$B319, 2, FALSE()) * AI207 + VLOOKUP(AJ207,Cennik!$A$4:$B319, 2, FALSE()) * AK207 + VLOOKUP("Stamina",Cennik!$A$4:$B319,2,FALSE()) * K207,"Brak wartości")</f>
        <v>Brak wartości</v>
      </c>
      <c r="F207" s="5" t="s">
        <v>2409</v>
      </c>
      <c r="G207" s="5" t="s">
        <v>4515</v>
      </c>
      <c r="H207" s="5" t="s">
        <v>13544</v>
      </c>
      <c r="I207" s="5">
        <v>1</v>
      </c>
      <c r="J207" s="5">
        <v>30</v>
      </c>
      <c r="K207" s="5">
        <v>30</v>
      </c>
      <c r="L207" s="18">
        <v>35</v>
      </c>
      <c r="M207" s="5" t="s">
        <v>12787</v>
      </c>
      <c r="N207" s="161" t="s">
        <v>518</v>
      </c>
      <c r="O207" s="161">
        <v>5</v>
      </c>
      <c r="P207" s="162" t="s">
        <v>807</v>
      </c>
      <c r="Q207" s="162">
        <v>5</v>
      </c>
      <c r="R207" s="163" t="s">
        <v>4739</v>
      </c>
      <c r="S207" s="163">
        <v>2</v>
      </c>
      <c r="T207" s="164" t="s">
        <v>4679</v>
      </c>
      <c r="U207" s="164">
        <v>1</v>
      </c>
      <c r="V207" s="164" t="s">
        <v>4585</v>
      </c>
      <c r="W207" s="165">
        <v>2</v>
      </c>
      <c r="X207" s="166" t="s">
        <v>40</v>
      </c>
      <c r="Y207" s="166"/>
      <c r="Z207" s="167" t="s">
        <v>40</v>
      </c>
      <c r="AA207" s="167"/>
      <c r="AB207" s="168" t="s">
        <v>40</v>
      </c>
      <c r="AC207" s="168"/>
      <c r="AD207" s="169" t="s">
        <v>40</v>
      </c>
      <c r="AE207" s="169"/>
      <c r="AF207" s="5" t="s">
        <v>40</v>
      </c>
      <c r="AG207" s="5"/>
      <c r="AH207" s="161" t="s">
        <v>40</v>
      </c>
      <c r="AI207" s="161"/>
      <c r="AJ207" s="162" t="s">
        <v>40</v>
      </c>
      <c r="AK207" s="162"/>
      <c r="AL207" s="807"/>
      <c r="AM207" s="807"/>
      <c r="AN207" s="807"/>
      <c r="AO207" s="807"/>
      <c r="AP207" s="807"/>
      <c r="AQ207" s="807"/>
      <c r="AR207" s="807"/>
      <c r="AS207" s="807"/>
      <c r="AT207" s="807"/>
      <c r="AU207" s="807"/>
      <c r="AV207" s="807"/>
      <c r="AW207" s="807"/>
      <c r="AX207" s="807"/>
      <c r="AY207" s="807"/>
      <c r="AZ207" s="807"/>
      <c r="BA207" s="807"/>
      <c r="BB207" s="807"/>
    </row>
    <row r="208" spans="1:54" ht="12.75">
      <c r="A208" s="831" t="s">
        <v>13886</v>
      </c>
      <c r="B208" s="772" t="s">
        <v>2433</v>
      </c>
      <c r="C208" s="1170">
        <v>3</v>
      </c>
      <c r="D208" s="34" t="e">
        <f t="shared" ca="1" si="12"/>
        <v>#VALUE!</v>
      </c>
      <c r="E208" s="34" t="str">
        <f ca="1">IFERROR(VLOOKUP(N208,Cennik!$A$4:$B319, 2, FALSE()) * O208 + VLOOKUP(P208,Cennik!$A$4:$B319, 2, FALSE()) * Q208 + VLOOKUP(R208,Cennik!$A$4:$B319, 2, FALSE()) * S208 + VLOOKUP(T208,Cennik!$A$4:$B319, 2, FALSE()) * U208 + VLOOKUP(V208,Cennik!$A$4:$B319, 2, FALSE()) * W208 + VLOOKUP(X208,Cennik!$A$4:$B319, 2, FALSE()) * Y208 + VLOOKUP(Z208,Cennik!$A$4:$B319, 2, FALSE()) * AA208 + VLOOKUP(AB208,Cennik!$A$4:$B319, 2, FALSE()) * AC208 + VLOOKUP(AD208,Cennik!$A$4:$B319, 2, FALSE()) * AE208 + VLOOKUP(AF208,Cennik!$A$4:$B319, 2, FALSE()) * AG208 + VLOOKUP(AH208,Cennik!$A$4:$B319, 2, FALSE()) * AI208 + VLOOKUP(AJ208,Cennik!$A$4:$B319, 2, FALSE()) * AK208 + VLOOKUP("Stamina",Cennik!$A$4:$B319,2,FALSE()) * K208,"Brak wartości")</f>
        <v>Brak wartości</v>
      </c>
      <c r="F208" s="5" t="s">
        <v>2409</v>
      </c>
      <c r="G208" s="5" t="s">
        <v>4515</v>
      </c>
      <c r="H208" s="5" t="s">
        <v>13544</v>
      </c>
      <c r="I208" s="5">
        <v>1</v>
      </c>
      <c r="J208" s="5">
        <v>30</v>
      </c>
      <c r="K208" s="5">
        <v>30</v>
      </c>
      <c r="L208" s="18">
        <v>35</v>
      </c>
      <c r="M208" s="5" t="s">
        <v>12787</v>
      </c>
      <c r="N208" s="161" t="s">
        <v>518</v>
      </c>
      <c r="O208" s="161">
        <v>5</v>
      </c>
      <c r="P208" s="162" t="s">
        <v>807</v>
      </c>
      <c r="Q208" s="162">
        <v>5</v>
      </c>
      <c r="R208" s="163" t="s">
        <v>4739</v>
      </c>
      <c r="S208" s="163">
        <v>2</v>
      </c>
      <c r="T208" s="164" t="s">
        <v>4679</v>
      </c>
      <c r="U208" s="164">
        <v>1</v>
      </c>
      <c r="V208" s="164" t="s">
        <v>4585</v>
      </c>
      <c r="W208" s="165">
        <v>2</v>
      </c>
      <c r="X208" s="166" t="s">
        <v>40</v>
      </c>
      <c r="Y208" s="166"/>
      <c r="Z208" s="167" t="s">
        <v>40</v>
      </c>
      <c r="AA208" s="167"/>
      <c r="AB208" s="168" t="s">
        <v>40</v>
      </c>
      <c r="AC208" s="168"/>
      <c r="AD208" s="169" t="s">
        <v>40</v>
      </c>
      <c r="AE208" s="169"/>
      <c r="AF208" s="5" t="s">
        <v>40</v>
      </c>
      <c r="AG208" s="5"/>
      <c r="AH208" s="161" t="s">
        <v>40</v>
      </c>
      <c r="AI208" s="161"/>
      <c r="AJ208" s="162" t="s">
        <v>40</v>
      </c>
      <c r="AK208" s="162"/>
      <c r="AL208" s="807"/>
      <c r="AM208" s="807"/>
      <c r="AN208" s="807"/>
      <c r="AO208" s="807"/>
      <c r="AP208" s="807"/>
      <c r="AQ208" s="807"/>
      <c r="AR208" s="807"/>
      <c r="AS208" s="807"/>
      <c r="AT208" s="807"/>
      <c r="AU208" s="807"/>
      <c r="AV208" s="807"/>
      <c r="AW208" s="807"/>
      <c r="AX208" s="807"/>
      <c r="AY208" s="807"/>
      <c r="AZ208" s="807"/>
      <c r="BA208" s="807"/>
      <c r="BB208" s="807"/>
    </row>
    <row r="209" spans="1:54" ht="12.75">
      <c r="A209" s="831" t="s">
        <v>13886</v>
      </c>
      <c r="B209" s="772" t="s">
        <v>2435</v>
      </c>
      <c r="C209" s="1170">
        <v>3</v>
      </c>
      <c r="D209" s="34" t="e">
        <f t="shared" ca="1" si="12"/>
        <v>#VALUE!</v>
      </c>
      <c r="E209" s="34" t="str">
        <f ca="1">IFERROR(VLOOKUP(N209,Cennik!$A$4:$B319, 2, FALSE()) * O209 + VLOOKUP(P209,Cennik!$A$4:$B319, 2, FALSE()) * Q209 + VLOOKUP(R209,Cennik!$A$4:$B319, 2, FALSE()) * S209 + VLOOKUP(T209,Cennik!$A$4:$B319, 2, FALSE()) * U209 + VLOOKUP(V209,Cennik!$A$4:$B319, 2, FALSE()) * W209 + VLOOKUP(X209,Cennik!$A$4:$B319, 2, FALSE()) * Y209 + VLOOKUP(Z209,Cennik!$A$4:$B319, 2, FALSE()) * AA209 + VLOOKUP(AB209,Cennik!$A$4:$B319, 2, FALSE()) * AC209 + VLOOKUP(AD209,Cennik!$A$4:$B319, 2, FALSE()) * AE209 + VLOOKUP(AF209,Cennik!$A$4:$B319, 2, FALSE()) * AG209 + VLOOKUP(AH209,Cennik!$A$4:$B319, 2, FALSE()) * AI209 + VLOOKUP(AJ209,Cennik!$A$4:$B319, 2, FALSE()) * AK209 + VLOOKUP("Stamina",Cennik!$A$4:$B319,2,FALSE()) * K209,"Brak wartości")</f>
        <v>Brak wartości</v>
      </c>
      <c r="F209" s="5" t="s">
        <v>2409</v>
      </c>
      <c r="G209" s="5" t="s">
        <v>4515</v>
      </c>
      <c r="H209" s="5" t="s">
        <v>13544</v>
      </c>
      <c r="I209" s="5">
        <v>1</v>
      </c>
      <c r="J209" s="5">
        <v>30</v>
      </c>
      <c r="K209" s="5">
        <v>30</v>
      </c>
      <c r="L209" s="18">
        <v>35</v>
      </c>
      <c r="M209" s="5" t="s">
        <v>12787</v>
      </c>
      <c r="N209" s="161" t="s">
        <v>518</v>
      </c>
      <c r="O209" s="161">
        <v>5</v>
      </c>
      <c r="P209" s="162" t="s">
        <v>807</v>
      </c>
      <c r="Q209" s="162">
        <v>5</v>
      </c>
      <c r="R209" s="163" t="s">
        <v>4739</v>
      </c>
      <c r="S209" s="163">
        <v>2</v>
      </c>
      <c r="T209" s="164" t="s">
        <v>4679</v>
      </c>
      <c r="U209" s="164">
        <v>1</v>
      </c>
      <c r="V209" s="164" t="s">
        <v>4585</v>
      </c>
      <c r="W209" s="165">
        <v>2</v>
      </c>
      <c r="X209" s="166" t="s">
        <v>40</v>
      </c>
      <c r="Y209" s="166"/>
      <c r="Z209" s="167" t="s">
        <v>40</v>
      </c>
      <c r="AA209" s="167"/>
      <c r="AB209" s="168" t="s">
        <v>40</v>
      </c>
      <c r="AC209" s="168"/>
      <c r="AD209" s="169" t="s">
        <v>40</v>
      </c>
      <c r="AE209" s="169"/>
      <c r="AF209" s="5" t="s">
        <v>40</v>
      </c>
      <c r="AG209" s="5"/>
      <c r="AH209" s="161" t="s">
        <v>40</v>
      </c>
      <c r="AI209" s="161"/>
      <c r="AJ209" s="162" t="s">
        <v>40</v>
      </c>
      <c r="AK209" s="162"/>
      <c r="AL209" s="807"/>
      <c r="AM209" s="807"/>
      <c r="AN209" s="807"/>
      <c r="AO209" s="807"/>
      <c r="AP209" s="807"/>
      <c r="AQ209" s="807"/>
      <c r="AR209" s="807"/>
      <c r="AS209" s="807"/>
      <c r="AT209" s="807"/>
      <c r="AU209" s="807"/>
      <c r="AV209" s="807"/>
      <c r="AW209" s="807"/>
      <c r="AX209" s="807"/>
      <c r="AY209" s="807"/>
      <c r="AZ209" s="807"/>
      <c r="BA209" s="807"/>
      <c r="BB209" s="807"/>
    </row>
    <row r="210" spans="1:54" ht="12.75">
      <c r="A210" s="831" t="s">
        <v>13886</v>
      </c>
      <c r="B210" s="772" t="s">
        <v>2437</v>
      </c>
      <c r="C210" s="1170">
        <v>3</v>
      </c>
      <c r="D210" s="34" t="e">
        <f t="shared" ca="1" si="12"/>
        <v>#VALUE!</v>
      </c>
      <c r="E210" s="34" t="str">
        <f ca="1">IFERROR(VLOOKUP(N210,Cennik!$A$4:$B319, 2, FALSE()) * O210 + VLOOKUP(P210,Cennik!$A$4:$B319, 2, FALSE()) * Q210 + VLOOKUP(R210,Cennik!$A$4:$B319, 2, FALSE()) * S210 + VLOOKUP(T210,Cennik!$A$4:$B319, 2, FALSE()) * U210 + VLOOKUP(V210,Cennik!$A$4:$B319, 2, FALSE()) * W210 + VLOOKUP(X210,Cennik!$A$4:$B319, 2, FALSE()) * Y210 + VLOOKUP(Z210,Cennik!$A$4:$B319, 2, FALSE()) * AA210 + VLOOKUP(AB210,Cennik!$A$4:$B319, 2, FALSE()) * AC210 + VLOOKUP(AD210,Cennik!$A$4:$B319, 2, FALSE()) * AE210 + VLOOKUP(AF210,Cennik!$A$4:$B319, 2, FALSE()) * AG210 + VLOOKUP(AH210,Cennik!$A$4:$B319, 2, FALSE()) * AI210 + VLOOKUP(AJ210,Cennik!$A$4:$B319, 2, FALSE()) * AK210 + VLOOKUP("Stamina",Cennik!$A$4:$B319,2,FALSE()) * K210,"Brak wartości")</f>
        <v>Brak wartości</v>
      </c>
      <c r="F210" s="5" t="s">
        <v>2409</v>
      </c>
      <c r="G210" s="5" t="s">
        <v>4515</v>
      </c>
      <c r="H210" s="5" t="s">
        <v>13544</v>
      </c>
      <c r="I210" s="5">
        <v>1</v>
      </c>
      <c r="J210" s="5">
        <v>30</v>
      </c>
      <c r="K210" s="5">
        <v>30</v>
      </c>
      <c r="L210" s="18">
        <v>35</v>
      </c>
      <c r="M210" s="5" t="s">
        <v>12787</v>
      </c>
      <c r="N210" s="161" t="s">
        <v>518</v>
      </c>
      <c r="O210" s="161">
        <v>5</v>
      </c>
      <c r="P210" s="162" t="s">
        <v>807</v>
      </c>
      <c r="Q210" s="162">
        <v>5</v>
      </c>
      <c r="R210" s="163" t="s">
        <v>4739</v>
      </c>
      <c r="S210" s="163">
        <v>2</v>
      </c>
      <c r="T210" s="164" t="s">
        <v>4679</v>
      </c>
      <c r="U210" s="164">
        <v>1</v>
      </c>
      <c r="V210" s="164" t="s">
        <v>4585</v>
      </c>
      <c r="W210" s="165">
        <v>2</v>
      </c>
      <c r="X210" s="166" t="s">
        <v>40</v>
      </c>
      <c r="Y210" s="166"/>
      <c r="Z210" s="167" t="s">
        <v>40</v>
      </c>
      <c r="AA210" s="167"/>
      <c r="AB210" s="168" t="s">
        <v>40</v>
      </c>
      <c r="AC210" s="168"/>
      <c r="AD210" s="169" t="s">
        <v>40</v>
      </c>
      <c r="AE210" s="169"/>
      <c r="AF210" s="5" t="s">
        <v>40</v>
      </c>
      <c r="AG210" s="5"/>
      <c r="AH210" s="161" t="s">
        <v>40</v>
      </c>
      <c r="AI210" s="161"/>
      <c r="AJ210" s="162" t="s">
        <v>40</v>
      </c>
      <c r="AK210" s="162"/>
      <c r="AL210" s="807"/>
      <c r="AM210" s="807"/>
      <c r="AN210" s="807"/>
      <c r="AO210" s="807"/>
      <c r="AP210" s="807"/>
      <c r="AQ210" s="807"/>
      <c r="AR210" s="807"/>
      <c r="AS210" s="807"/>
      <c r="AT210" s="807"/>
      <c r="AU210" s="807"/>
      <c r="AV210" s="807"/>
      <c r="AW210" s="807"/>
      <c r="AX210" s="807"/>
      <c r="AY210" s="807"/>
      <c r="AZ210" s="807"/>
      <c r="BA210" s="807"/>
      <c r="BB210" s="807"/>
    </row>
    <row r="211" spans="1:54" ht="12.75">
      <c r="A211" s="831" t="s">
        <v>13886</v>
      </c>
      <c r="B211" s="772" t="s">
        <v>2439</v>
      </c>
      <c r="C211" s="1170">
        <v>3</v>
      </c>
      <c r="D211" s="34" t="e">
        <f t="shared" ca="1" si="12"/>
        <v>#VALUE!</v>
      </c>
      <c r="E211" s="34" t="str">
        <f ca="1">IFERROR(VLOOKUP(N211,Cennik!$A$4:$B319, 2, FALSE()) * O211 + VLOOKUP(P211,Cennik!$A$4:$B319, 2, FALSE()) * Q211 + VLOOKUP(R211,Cennik!$A$4:$B319, 2, FALSE()) * S211 + VLOOKUP(T211,Cennik!$A$4:$B319, 2, FALSE()) * U211 + VLOOKUP(V211,Cennik!$A$4:$B319, 2, FALSE()) * W211 + VLOOKUP(X211,Cennik!$A$4:$B319, 2, FALSE()) * Y211 + VLOOKUP(Z211,Cennik!$A$4:$B319, 2, FALSE()) * AA211 + VLOOKUP(AB211,Cennik!$A$4:$B319, 2, FALSE()) * AC211 + VLOOKUP(AD211,Cennik!$A$4:$B319, 2, FALSE()) * AE211 + VLOOKUP(AF211,Cennik!$A$4:$B319, 2, FALSE()) * AG211 + VLOOKUP(AH211,Cennik!$A$4:$B319, 2, FALSE()) * AI211 + VLOOKUP(AJ211,Cennik!$A$4:$B319, 2, FALSE()) * AK211 + VLOOKUP("Stamina",Cennik!$A$4:$B319,2,FALSE()) * K211,"Brak wartości")</f>
        <v>Brak wartości</v>
      </c>
      <c r="F211" s="5" t="s">
        <v>2409</v>
      </c>
      <c r="G211" s="5" t="s">
        <v>4515</v>
      </c>
      <c r="H211" s="5" t="s">
        <v>13544</v>
      </c>
      <c r="I211" s="5">
        <v>1</v>
      </c>
      <c r="J211" s="5">
        <v>30</v>
      </c>
      <c r="K211" s="5">
        <v>30</v>
      </c>
      <c r="L211" s="18">
        <v>35</v>
      </c>
      <c r="M211" s="5" t="s">
        <v>12787</v>
      </c>
      <c r="N211" s="161" t="s">
        <v>518</v>
      </c>
      <c r="O211" s="161">
        <v>5</v>
      </c>
      <c r="P211" s="162" t="s">
        <v>807</v>
      </c>
      <c r="Q211" s="162">
        <v>5</v>
      </c>
      <c r="R211" s="163" t="s">
        <v>4739</v>
      </c>
      <c r="S211" s="163">
        <v>2</v>
      </c>
      <c r="T211" s="164" t="s">
        <v>4679</v>
      </c>
      <c r="U211" s="164">
        <v>1</v>
      </c>
      <c r="V211" s="164" t="s">
        <v>4585</v>
      </c>
      <c r="W211" s="165">
        <v>2</v>
      </c>
      <c r="X211" s="166" t="s">
        <v>40</v>
      </c>
      <c r="Y211" s="166"/>
      <c r="Z211" s="167" t="s">
        <v>40</v>
      </c>
      <c r="AA211" s="167"/>
      <c r="AB211" s="168" t="s">
        <v>40</v>
      </c>
      <c r="AC211" s="168"/>
      <c r="AD211" s="169" t="s">
        <v>40</v>
      </c>
      <c r="AE211" s="169"/>
      <c r="AF211" s="5" t="s">
        <v>40</v>
      </c>
      <c r="AG211" s="5"/>
      <c r="AH211" s="161" t="s">
        <v>40</v>
      </c>
      <c r="AI211" s="161"/>
      <c r="AJ211" s="162" t="s">
        <v>40</v>
      </c>
      <c r="AK211" s="162"/>
      <c r="AL211" s="807"/>
      <c r="AM211" s="807"/>
      <c r="AN211" s="807"/>
      <c r="AO211" s="807"/>
      <c r="AP211" s="807"/>
      <c r="AQ211" s="807"/>
      <c r="AR211" s="807"/>
      <c r="AS211" s="807"/>
      <c r="AT211" s="807"/>
      <c r="AU211" s="807"/>
      <c r="AV211" s="807"/>
      <c r="AW211" s="807"/>
      <c r="AX211" s="807"/>
      <c r="AY211" s="807"/>
      <c r="AZ211" s="807"/>
      <c r="BA211" s="807"/>
      <c r="BB211" s="807"/>
    </row>
    <row r="212" spans="1:54" ht="12.75">
      <c r="A212" s="831" t="s">
        <v>13886</v>
      </c>
      <c r="B212" s="772" t="s">
        <v>2441</v>
      </c>
      <c r="C212" s="1170">
        <v>3</v>
      </c>
      <c r="D212" s="34" t="e">
        <f t="shared" ca="1" si="12"/>
        <v>#VALUE!</v>
      </c>
      <c r="E212" s="34" t="str">
        <f ca="1">IFERROR(VLOOKUP(N212,Cennik!$A$4:$B319, 2, FALSE()) * O212 + VLOOKUP(P212,Cennik!$A$4:$B319, 2, FALSE()) * Q212 + VLOOKUP(R212,Cennik!$A$4:$B319, 2, FALSE()) * S212 + VLOOKUP(T212,Cennik!$A$4:$B319, 2, FALSE()) * U212 + VLOOKUP(V212,Cennik!$A$4:$B319, 2, FALSE()) * W212 + VLOOKUP(X212,Cennik!$A$4:$B319, 2, FALSE()) * Y212 + VLOOKUP(Z212,Cennik!$A$4:$B319, 2, FALSE()) * AA212 + VLOOKUP(AB212,Cennik!$A$4:$B319, 2, FALSE()) * AC212 + VLOOKUP(AD212,Cennik!$A$4:$B319, 2, FALSE()) * AE212 + VLOOKUP(AF212,Cennik!$A$4:$B319, 2, FALSE()) * AG212 + VLOOKUP(AH212,Cennik!$A$4:$B319, 2, FALSE()) * AI212 + VLOOKUP(AJ212,Cennik!$A$4:$B319, 2, FALSE()) * AK212 + VLOOKUP("Stamina",Cennik!$A$4:$B319,2,FALSE()) * K212,"Brak wartości")</f>
        <v>Brak wartości</v>
      </c>
      <c r="F212" s="5" t="s">
        <v>2409</v>
      </c>
      <c r="G212" s="5" t="s">
        <v>4515</v>
      </c>
      <c r="H212" s="5" t="s">
        <v>13544</v>
      </c>
      <c r="I212" s="5">
        <v>1</v>
      </c>
      <c r="J212" s="5">
        <v>30</v>
      </c>
      <c r="K212" s="5">
        <v>30</v>
      </c>
      <c r="L212" s="18">
        <v>35</v>
      </c>
      <c r="M212" s="5" t="s">
        <v>12787</v>
      </c>
      <c r="N212" s="161" t="s">
        <v>518</v>
      </c>
      <c r="O212" s="161">
        <v>5</v>
      </c>
      <c r="P212" s="162" t="s">
        <v>807</v>
      </c>
      <c r="Q212" s="162">
        <v>5</v>
      </c>
      <c r="R212" s="163" t="s">
        <v>4739</v>
      </c>
      <c r="S212" s="163">
        <v>2</v>
      </c>
      <c r="T212" s="164" t="s">
        <v>4679</v>
      </c>
      <c r="U212" s="164">
        <v>1</v>
      </c>
      <c r="V212" s="164" t="s">
        <v>4585</v>
      </c>
      <c r="W212" s="165">
        <v>2</v>
      </c>
      <c r="X212" s="166" t="s">
        <v>40</v>
      </c>
      <c r="Y212" s="166"/>
      <c r="Z212" s="167" t="s">
        <v>40</v>
      </c>
      <c r="AA212" s="167"/>
      <c r="AB212" s="168" t="s">
        <v>40</v>
      </c>
      <c r="AC212" s="168"/>
      <c r="AD212" s="169" t="s">
        <v>40</v>
      </c>
      <c r="AE212" s="169"/>
      <c r="AF212" s="5" t="s">
        <v>40</v>
      </c>
      <c r="AG212" s="5"/>
      <c r="AH212" s="161" t="s">
        <v>40</v>
      </c>
      <c r="AI212" s="161"/>
      <c r="AJ212" s="162" t="s">
        <v>40</v>
      </c>
      <c r="AK212" s="162"/>
      <c r="AL212" s="807"/>
      <c r="AM212" s="807"/>
      <c r="AN212" s="807"/>
      <c r="AO212" s="807"/>
      <c r="AP212" s="807"/>
      <c r="AQ212" s="807"/>
      <c r="AR212" s="807"/>
      <c r="AS212" s="807"/>
      <c r="AT212" s="807"/>
      <c r="AU212" s="807"/>
      <c r="AV212" s="807"/>
      <c r="AW212" s="807"/>
      <c r="AX212" s="807"/>
      <c r="AY212" s="807"/>
      <c r="AZ212" s="807"/>
      <c r="BA212" s="807"/>
      <c r="BB212" s="807"/>
    </row>
    <row r="213" spans="1:54" ht="12.75">
      <c r="A213" s="831" t="s">
        <v>13886</v>
      </c>
      <c r="B213" s="772" t="s">
        <v>2443</v>
      </c>
      <c r="C213" s="1170">
        <v>3</v>
      </c>
      <c r="D213" s="34" t="e">
        <f t="shared" ca="1" si="12"/>
        <v>#VALUE!</v>
      </c>
      <c r="E213" s="34" t="str">
        <f ca="1">IFERROR(VLOOKUP(N213,Cennik!$A$4:$B319, 2, FALSE()) * O213 + VLOOKUP(P213,Cennik!$A$4:$B319, 2, FALSE()) * Q213 + VLOOKUP(R213,Cennik!$A$4:$B319, 2, FALSE()) * S213 + VLOOKUP(T213,Cennik!$A$4:$B319, 2, FALSE()) * U213 + VLOOKUP(V213,Cennik!$A$4:$B319, 2, FALSE()) * W213 + VLOOKUP(X213,Cennik!$A$4:$B319, 2, FALSE()) * Y213 + VLOOKUP(Z213,Cennik!$A$4:$B319, 2, FALSE()) * AA213 + VLOOKUP(AB213,Cennik!$A$4:$B319, 2, FALSE()) * AC213 + VLOOKUP(AD213,Cennik!$A$4:$B319, 2, FALSE()) * AE213 + VLOOKUP(AF213,Cennik!$A$4:$B319, 2, FALSE()) * AG213 + VLOOKUP(AH213,Cennik!$A$4:$B319, 2, FALSE()) * AI213 + VLOOKUP(AJ213,Cennik!$A$4:$B319, 2, FALSE()) * AK213 + VLOOKUP("Stamina",Cennik!$A$4:$B319,2,FALSE()) * K213,"Brak wartości")</f>
        <v>Brak wartości</v>
      </c>
      <c r="F213" s="5" t="s">
        <v>2409</v>
      </c>
      <c r="G213" s="5" t="s">
        <v>4515</v>
      </c>
      <c r="H213" s="5" t="s">
        <v>13544</v>
      </c>
      <c r="I213" s="5">
        <v>1</v>
      </c>
      <c r="J213" s="5">
        <v>30</v>
      </c>
      <c r="K213" s="5">
        <v>30</v>
      </c>
      <c r="L213" s="18">
        <v>35</v>
      </c>
      <c r="M213" s="5" t="s">
        <v>12787</v>
      </c>
      <c r="N213" s="161" t="s">
        <v>518</v>
      </c>
      <c r="O213" s="161">
        <v>5</v>
      </c>
      <c r="P213" s="162" t="s">
        <v>807</v>
      </c>
      <c r="Q213" s="162">
        <v>5</v>
      </c>
      <c r="R213" s="163" t="s">
        <v>4739</v>
      </c>
      <c r="S213" s="163">
        <v>2</v>
      </c>
      <c r="T213" s="164" t="s">
        <v>4679</v>
      </c>
      <c r="U213" s="164">
        <v>1</v>
      </c>
      <c r="V213" s="164" t="s">
        <v>4585</v>
      </c>
      <c r="W213" s="165">
        <v>2</v>
      </c>
      <c r="X213" s="166" t="s">
        <v>40</v>
      </c>
      <c r="Y213" s="166"/>
      <c r="Z213" s="167" t="s">
        <v>40</v>
      </c>
      <c r="AA213" s="167"/>
      <c r="AB213" s="168" t="s">
        <v>40</v>
      </c>
      <c r="AC213" s="168"/>
      <c r="AD213" s="169" t="s">
        <v>40</v>
      </c>
      <c r="AE213" s="169"/>
      <c r="AF213" s="5" t="s">
        <v>40</v>
      </c>
      <c r="AG213" s="5"/>
      <c r="AH213" s="161" t="s">
        <v>40</v>
      </c>
      <c r="AI213" s="161"/>
      <c r="AJ213" s="162" t="s">
        <v>40</v>
      </c>
      <c r="AK213" s="162"/>
      <c r="AL213" s="807"/>
      <c r="AM213" s="807"/>
      <c r="AN213" s="807"/>
      <c r="AO213" s="807"/>
      <c r="AP213" s="807"/>
      <c r="AQ213" s="807"/>
      <c r="AR213" s="807"/>
      <c r="AS213" s="807"/>
      <c r="AT213" s="807"/>
      <c r="AU213" s="807"/>
      <c r="AV213" s="807"/>
      <c r="AW213" s="807"/>
      <c r="AX213" s="807"/>
      <c r="AY213" s="807"/>
      <c r="AZ213" s="807"/>
      <c r="BA213" s="807"/>
      <c r="BB213" s="807"/>
    </row>
    <row r="214" spans="1:54" ht="12.75">
      <c r="A214" s="831" t="s">
        <v>13886</v>
      </c>
      <c r="B214" s="772" t="s">
        <v>2446</v>
      </c>
      <c r="C214" s="1170">
        <v>3</v>
      </c>
      <c r="D214" s="34" t="e">
        <f t="shared" ca="1" si="12"/>
        <v>#VALUE!</v>
      </c>
      <c r="E214" s="34" t="str">
        <f ca="1">IFERROR(VLOOKUP(N214,Cennik!$A$4:$B319, 2, FALSE()) * O214 + VLOOKUP(P214,Cennik!$A$4:$B319, 2, FALSE()) * Q214 + VLOOKUP(R214,Cennik!$A$4:$B319, 2, FALSE()) * S214 + VLOOKUP(T214,Cennik!$A$4:$B319, 2, FALSE()) * U214 + VLOOKUP(V214,Cennik!$A$4:$B319, 2, FALSE()) * W214 + VLOOKUP(X214,Cennik!$A$4:$B319, 2, FALSE()) * Y214 + VLOOKUP(Z214,Cennik!$A$4:$B319, 2, FALSE()) * AA214 + VLOOKUP(AB214,Cennik!$A$4:$B319, 2, FALSE()) * AC214 + VLOOKUP(AD214,Cennik!$A$4:$B319, 2, FALSE()) * AE214 + VLOOKUP(AF214,Cennik!$A$4:$B319, 2, FALSE()) * AG214 + VLOOKUP(AH214,Cennik!$A$4:$B319, 2, FALSE()) * AI214 + VLOOKUP(AJ214,Cennik!$A$4:$B319, 2, FALSE()) * AK214 + VLOOKUP("Stamina",Cennik!$A$4:$B319,2,FALSE()) * K214,"Brak wartości")</f>
        <v>Brak wartości</v>
      </c>
      <c r="F214" s="5" t="s">
        <v>2409</v>
      </c>
      <c r="G214" s="5" t="s">
        <v>4515</v>
      </c>
      <c r="H214" s="5" t="s">
        <v>13544</v>
      </c>
      <c r="I214" s="5">
        <v>1</v>
      </c>
      <c r="J214" s="5">
        <v>30</v>
      </c>
      <c r="K214" s="5">
        <v>30</v>
      </c>
      <c r="L214" s="18">
        <v>35</v>
      </c>
      <c r="M214" s="5" t="s">
        <v>12787</v>
      </c>
      <c r="N214" s="161" t="s">
        <v>518</v>
      </c>
      <c r="O214" s="161">
        <v>5</v>
      </c>
      <c r="P214" s="162" t="s">
        <v>807</v>
      </c>
      <c r="Q214" s="162">
        <v>5</v>
      </c>
      <c r="R214" s="163" t="s">
        <v>4739</v>
      </c>
      <c r="S214" s="163">
        <v>2</v>
      </c>
      <c r="T214" s="164" t="s">
        <v>4679</v>
      </c>
      <c r="U214" s="164">
        <v>1</v>
      </c>
      <c r="V214" s="164" t="s">
        <v>4585</v>
      </c>
      <c r="W214" s="165">
        <v>2</v>
      </c>
      <c r="X214" s="166" t="s">
        <v>40</v>
      </c>
      <c r="Y214" s="166"/>
      <c r="Z214" s="167" t="s">
        <v>40</v>
      </c>
      <c r="AA214" s="167"/>
      <c r="AB214" s="168" t="s">
        <v>40</v>
      </c>
      <c r="AC214" s="168"/>
      <c r="AD214" s="169" t="s">
        <v>40</v>
      </c>
      <c r="AE214" s="169"/>
      <c r="AF214" s="5" t="s">
        <v>40</v>
      </c>
      <c r="AG214" s="5"/>
      <c r="AH214" s="161" t="s">
        <v>40</v>
      </c>
      <c r="AI214" s="161"/>
      <c r="AJ214" s="162" t="s">
        <v>40</v>
      </c>
      <c r="AK214" s="162"/>
      <c r="AL214" s="807"/>
      <c r="AM214" s="807"/>
      <c r="AN214" s="807"/>
      <c r="AO214" s="807"/>
      <c r="AP214" s="807"/>
      <c r="AQ214" s="807"/>
      <c r="AR214" s="807"/>
      <c r="AS214" s="807"/>
      <c r="AT214" s="807"/>
      <c r="AU214" s="807"/>
      <c r="AV214" s="807"/>
      <c r="AW214" s="807"/>
      <c r="AX214" s="807"/>
      <c r="AY214" s="807"/>
      <c r="AZ214" s="807"/>
      <c r="BA214" s="807"/>
      <c r="BB214" s="807"/>
    </row>
    <row r="215" spans="1:54" ht="12.75">
      <c r="A215" s="831" t="s">
        <v>13886</v>
      </c>
      <c r="B215" s="772" t="s">
        <v>2448</v>
      </c>
      <c r="C215" s="1170">
        <v>3</v>
      </c>
      <c r="D215" s="34" t="e">
        <f t="shared" ca="1" si="12"/>
        <v>#VALUE!</v>
      </c>
      <c r="E215" s="34" t="str">
        <f ca="1">IFERROR(VLOOKUP(N215,Cennik!$A$4:$B319, 2, FALSE()) * O215 + VLOOKUP(P215,Cennik!$A$4:$B319, 2, FALSE()) * Q215 + VLOOKUP(R215,Cennik!$A$4:$B319, 2, FALSE()) * S215 + VLOOKUP(T215,Cennik!$A$4:$B319, 2, FALSE()) * U215 + VLOOKUP(V215,Cennik!$A$4:$B319, 2, FALSE()) * W215 + VLOOKUP(X215,Cennik!$A$4:$B319, 2, FALSE()) * Y215 + VLOOKUP(Z215,Cennik!$A$4:$B319, 2, FALSE()) * AA215 + VLOOKUP(AB215,Cennik!$A$4:$B319, 2, FALSE()) * AC215 + VLOOKUP(AD215,Cennik!$A$4:$B319, 2, FALSE()) * AE215 + VLOOKUP(AF215,Cennik!$A$4:$B319, 2, FALSE()) * AG215 + VLOOKUP(AH215,Cennik!$A$4:$B319, 2, FALSE()) * AI215 + VLOOKUP(AJ215,Cennik!$A$4:$B319, 2, FALSE()) * AK215 + VLOOKUP("Stamina",Cennik!$A$4:$B319,2,FALSE()) * K215,"Brak wartości")</f>
        <v>Brak wartości</v>
      </c>
      <c r="F215" s="5" t="s">
        <v>2409</v>
      </c>
      <c r="G215" s="5" t="s">
        <v>4515</v>
      </c>
      <c r="H215" s="5" t="s">
        <v>13544</v>
      </c>
      <c r="I215" s="5">
        <v>1</v>
      </c>
      <c r="J215" s="5">
        <v>30</v>
      </c>
      <c r="K215" s="5">
        <v>30</v>
      </c>
      <c r="L215" s="18">
        <v>35</v>
      </c>
      <c r="M215" s="5" t="s">
        <v>12787</v>
      </c>
      <c r="N215" s="161" t="s">
        <v>518</v>
      </c>
      <c r="O215" s="161">
        <v>5</v>
      </c>
      <c r="P215" s="162" t="s">
        <v>807</v>
      </c>
      <c r="Q215" s="162">
        <v>5</v>
      </c>
      <c r="R215" s="163" t="s">
        <v>4739</v>
      </c>
      <c r="S215" s="163">
        <v>2</v>
      </c>
      <c r="T215" s="164" t="s">
        <v>4679</v>
      </c>
      <c r="U215" s="164">
        <v>1</v>
      </c>
      <c r="V215" s="164" t="s">
        <v>4585</v>
      </c>
      <c r="W215" s="165">
        <v>2</v>
      </c>
      <c r="X215" s="166" t="s">
        <v>40</v>
      </c>
      <c r="Y215" s="166"/>
      <c r="Z215" s="167" t="s">
        <v>40</v>
      </c>
      <c r="AA215" s="167"/>
      <c r="AB215" s="168" t="s">
        <v>40</v>
      </c>
      <c r="AC215" s="168"/>
      <c r="AD215" s="169" t="s">
        <v>40</v>
      </c>
      <c r="AE215" s="169"/>
      <c r="AF215" s="5" t="s">
        <v>40</v>
      </c>
      <c r="AG215" s="5"/>
      <c r="AH215" s="161" t="s">
        <v>40</v>
      </c>
      <c r="AI215" s="161"/>
      <c r="AJ215" s="162" t="s">
        <v>40</v>
      </c>
      <c r="AK215" s="162"/>
      <c r="AL215" s="807"/>
      <c r="AM215" s="807"/>
      <c r="AN215" s="807"/>
      <c r="AO215" s="807"/>
      <c r="AP215" s="807"/>
      <c r="AQ215" s="807"/>
      <c r="AR215" s="807"/>
      <c r="AS215" s="807"/>
      <c r="AT215" s="807"/>
      <c r="AU215" s="807"/>
      <c r="AV215" s="807"/>
      <c r="AW215" s="807"/>
      <c r="AX215" s="807"/>
      <c r="AY215" s="807"/>
      <c r="AZ215" s="807"/>
      <c r="BA215" s="807"/>
      <c r="BB215" s="807"/>
    </row>
    <row r="216" spans="1:54" ht="12.75">
      <c r="A216" s="831" t="s">
        <v>13886</v>
      </c>
      <c r="B216" s="772" t="s">
        <v>2450</v>
      </c>
      <c r="C216" s="1170">
        <v>3</v>
      </c>
      <c r="D216" s="34" t="e">
        <f t="shared" ca="1" si="12"/>
        <v>#VALUE!</v>
      </c>
      <c r="E216" s="34" t="str">
        <f ca="1">IFERROR(VLOOKUP(N216,Cennik!$A$4:$B319, 2, FALSE()) * O216 + VLOOKUP(P216,Cennik!$A$4:$B319, 2, FALSE()) * Q216 + VLOOKUP(R216,Cennik!$A$4:$B319, 2, FALSE()) * S216 + VLOOKUP(T216,Cennik!$A$4:$B319, 2, FALSE()) * U216 + VLOOKUP(V216,Cennik!$A$4:$B319, 2, FALSE()) * W216 + VLOOKUP(X216,Cennik!$A$4:$B319, 2, FALSE()) * Y216 + VLOOKUP(Z216,Cennik!$A$4:$B319, 2, FALSE()) * AA216 + VLOOKUP(AB216,Cennik!$A$4:$B319, 2, FALSE()) * AC216 + VLOOKUP(AD216,Cennik!$A$4:$B319, 2, FALSE()) * AE216 + VLOOKUP(AF216,Cennik!$A$4:$B319, 2, FALSE()) * AG216 + VLOOKUP(AH216,Cennik!$A$4:$B319, 2, FALSE()) * AI216 + VLOOKUP(AJ216,Cennik!$A$4:$B319, 2, FALSE()) * AK216 + VLOOKUP("Stamina",Cennik!$A$4:$B319,2,FALSE()) * K216,"Brak wartości")</f>
        <v>Brak wartości</v>
      </c>
      <c r="F216" s="5" t="s">
        <v>2409</v>
      </c>
      <c r="G216" s="5" t="s">
        <v>4515</v>
      </c>
      <c r="H216" s="5" t="s">
        <v>13544</v>
      </c>
      <c r="I216" s="5">
        <v>1</v>
      </c>
      <c r="J216" s="5">
        <v>30</v>
      </c>
      <c r="K216" s="5">
        <v>30</v>
      </c>
      <c r="L216" s="18">
        <v>35</v>
      </c>
      <c r="M216" s="5" t="s">
        <v>12787</v>
      </c>
      <c r="N216" s="161" t="s">
        <v>518</v>
      </c>
      <c r="O216" s="161">
        <v>5</v>
      </c>
      <c r="P216" s="162" t="s">
        <v>807</v>
      </c>
      <c r="Q216" s="162">
        <v>5</v>
      </c>
      <c r="R216" s="163" t="s">
        <v>4739</v>
      </c>
      <c r="S216" s="163">
        <v>2</v>
      </c>
      <c r="T216" s="164" t="s">
        <v>4679</v>
      </c>
      <c r="U216" s="164">
        <v>1</v>
      </c>
      <c r="V216" s="164" t="s">
        <v>4585</v>
      </c>
      <c r="W216" s="165">
        <v>2</v>
      </c>
      <c r="X216" s="166" t="s">
        <v>40</v>
      </c>
      <c r="Y216" s="166"/>
      <c r="Z216" s="167" t="s">
        <v>40</v>
      </c>
      <c r="AA216" s="167"/>
      <c r="AB216" s="168" t="s">
        <v>40</v>
      </c>
      <c r="AC216" s="168"/>
      <c r="AD216" s="169" t="s">
        <v>40</v>
      </c>
      <c r="AE216" s="169"/>
      <c r="AF216" s="5" t="s">
        <v>40</v>
      </c>
      <c r="AG216" s="5"/>
      <c r="AH216" s="161" t="s">
        <v>40</v>
      </c>
      <c r="AI216" s="161"/>
      <c r="AJ216" s="162" t="s">
        <v>40</v>
      </c>
      <c r="AK216" s="162"/>
      <c r="AL216" s="807"/>
      <c r="AM216" s="807"/>
      <c r="AN216" s="807"/>
      <c r="AO216" s="807"/>
      <c r="AP216" s="807"/>
      <c r="AQ216" s="807"/>
      <c r="AR216" s="807"/>
      <c r="AS216" s="807"/>
      <c r="AT216" s="807"/>
      <c r="AU216" s="807"/>
      <c r="AV216" s="807"/>
      <c r="AW216" s="807"/>
      <c r="AX216" s="807"/>
      <c r="AY216" s="807"/>
      <c r="AZ216" s="807"/>
      <c r="BA216" s="807"/>
      <c r="BB216" s="807"/>
    </row>
    <row r="217" spans="1:54" ht="12.75">
      <c r="A217" s="831" t="s">
        <v>13886</v>
      </c>
      <c r="B217" s="772" t="s">
        <v>2452</v>
      </c>
      <c r="C217" s="1170">
        <v>3</v>
      </c>
      <c r="D217" s="34" t="e">
        <f t="shared" ca="1" si="12"/>
        <v>#VALUE!</v>
      </c>
      <c r="E217" s="34" t="str">
        <f ca="1">IFERROR(VLOOKUP(N217,Cennik!$A$4:$B319, 2, FALSE()) * O217 + VLOOKUP(P217,Cennik!$A$4:$B319, 2, FALSE()) * Q217 + VLOOKUP(R217,Cennik!$A$4:$B319, 2, FALSE()) * S217 + VLOOKUP(T217,Cennik!$A$4:$B319, 2, FALSE()) * U217 + VLOOKUP(V217,Cennik!$A$4:$B319, 2, FALSE()) * W217 + VLOOKUP(X217,Cennik!$A$4:$B319, 2, FALSE()) * Y217 + VLOOKUP(Z217,Cennik!$A$4:$B319, 2, FALSE()) * AA217 + VLOOKUP(AB217,Cennik!$A$4:$B319, 2, FALSE()) * AC217 + VLOOKUP(AD217,Cennik!$A$4:$B319, 2, FALSE()) * AE217 + VLOOKUP(AF217,Cennik!$A$4:$B319, 2, FALSE()) * AG217 + VLOOKUP(AH217,Cennik!$A$4:$B319, 2, FALSE()) * AI217 + VLOOKUP(AJ217,Cennik!$A$4:$B319, 2, FALSE()) * AK217 + VLOOKUP("Stamina",Cennik!$A$4:$B319,2,FALSE()) * K217,"Brak wartości")</f>
        <v>Brak wartości</v>
      </c>
      <c r="F217" s="5" t="s">
        <v>2409</v>
      </c>
      <c r="G217" s="5" t="s">
        <v>4515</v>
      </c>
      <c r="H217" s="5" t="s">
        <v>13544</v>
      </c>
      <c r="I217" s="5">
        <v>1</v>
      </c>
      <c r="J217" s="5">
        <v>30</v>
      </c>
      <c r="K217" s="5">
        <v>30</v>
      </c>
      <c r="L217" s="18">
        <v>35</v>
      </c>
      <c r="M217" s="5" t="s">
        <v>12787</v>
      </c>
      <c r="N217" s="161" t="s">
        <v>518</v>
      </c>
      <c r="O217" s="161">
        <v>5</v>
      </c>
      <c r="P217" s="162" t="s">
        <v>807</v>
      </c>
      <c r="Q217" s="162">
        <v>5</v>
      </c>
      <c r="R217" s="163" t="s">
        <v>4739</v>
      </c>
      <c r="S217" s="163">
        <v>2</v>
      </c>
      <c r="T217" s="164" t="s">
        <v>4679</v>
      </c>
      <c r="U217" s="164">
        <v>1</v>
      </c>
      <c r="V217" s="164" t="s">
        <v>4585</v>
      </c>
      <c r="W217" s="165">
        <v>2</v>
      </c>
      <c r="X217" s="166" t="s">
        <v>40</v>
      </c>
      <c r="Y217" s="166"/>
      <c r="Z217" s="167" t="s">
        <v>40</v>
      </c>
      <c r="AA217" s="167"/>
      <c r="AB217" s="168" t="s">
        <v>40</v>
      </c>
      <c r="AC217" s="168"/>
      <c r="AD217" s="169" t="s">
        <v>40</v>
      </c>
      <c r="AE217" s="169"/>
      <c r="AF217" s="5" t="s">
        <v>40</v>
      </c>
      <c r="AG217" s="5"/>
      <c r="AH217" s="161" t="s">
        <v>40</v>
      </c>
      <c r="AI217" s="161"/>
      <c r="AJ217" s="162" t="s">
        <v>40</v>
      </c>
      <c r="AK217" s="162"/>
      <c r="AL217" s="807"/>
      <c r="AM217" s="807"/>
      <c r="AN217" s="807"/>
      <c r="AO217" s="807"/>
      <c r="AP217" s="807"/>
      <c r="AQ217" s="807"/>
      <c r="AR217" s="807"/>
      <c r="AS217" s="807"/>
      <c r="AT217" s="807"/>
      <c r="AU217" s="807"/>
      <c r="AV217" s="807"/>
      <c r="AW217" s="807"/>
      <c r="AX217" s="807"/>
      <c r="AY217" s="807"/>
      <c r="AZ217" s="807"/>
      <c r="BA217" s="807"/>
      <c r="BB217" s="807"/>
    </row>
    <row r="218" spans="1:54" ht="12.75">
      <c r="A218" s="831" t="s">
        <v>13886</v>
      </c>
      <c r="B218" s="772" t="s">
        <v>2454</v>
      </c>
      <c r="C218" s="1170">
        <v>3</v>
      </c>
      <c r="D218" s="34" t="e">
        <f t="shared" ca="1" si="12"/>
        <v>#VALUE!</v>
      </c>
      <c r="E218" s="34" t="str">
        <f ca="1">IFERROR(VLOOKUP(N218,Cennik!$A$4:$B319, 2, FALSE()) * O218 + VLOOKUP(P218,Cennik!$A$4:$B319, 2, FALSE()) * Q218 + VLOOKUP(R218,Cennik!$A$4:$B319, 2, FALSE()) * S218 + VLOOKUP(T218,Cennik!$A$4:$B319, 2, FALSE()) * U218 + VLOOKUP(V218,Cennik!$A$4:$B319, 2, FALSE()) * W218 + VLOOKUP(X218,Cennik!$A$4:$B319, 2, FALSE()) * Y218 + VLOOKUP(Z218,Cennik!$A$4:$B319, 2, FALSE()) * AA218 + VLOOKUP(AB218,Cennik!$A$4:$B319, 2, FALSE()) * AC218 + VLOOKUP(AD218,Cennik!$A$4:$B319, 2, FALSE()) * AE218 + VLOOKUP(AF218,Cennik!$A$4:$B319, 2, FALSE()) * AG218 + VLOOKUP(AH218,Cennik!$A$4:$B319, 2, FALSE()) * AI218 + VLOOKUP(AJ218,Cennik!$A$4:$B319, 2, FALSE()) * AK218 + VLOOKUP("Stamina",Cennik!$A$4:$B319,2,FALSE()) * K218,"Brak wartości")</f>
        <v>Brak wartości</v>
      </c>
      <c r="F218" s="5" t="s">
        <v>2409</v>
      </c>
      <c r="G218" s="5" t="s">
        <v>4515</v>
      </c>
      <c r="H218" s="5" t="s">
        <v>13544</v>
      </c>
      <c r="I218" s="5">
        <v>1</v>
      </c>
      <c r="J218" s="5">
        <v>30</v>
      </c>
      <c r="K218" s="5">
        <v>30</v>
      </c>
      <c r="L218" s="18">
        <v>35</v>
      </c>
      <c r="M218" s="5" t="s">
        <v>12787</v>
      </c>
      <c r="N218" s="161" t="s">
        <v>518</v>
      </c>
      <c r="O218" s="161">
        <v>5</v>
      </c>
      <c r="P218" s="162" t="s">
        <v>807</v>
      </c>
      <c r="Q218" s="162">
        <v>5</v>
      </c>
      <c r="R218" s="163" t="s">
        <v>4739</v>
      </c>
      <c r="S218" s="163">
        <v>2</v>
      </c>
      <c r="T218" s="164" t="s">
        <v>4679</v>
      </c>
      <c r="U218" s="164">
        <v>1</v>
      </c>
      <c r="V218" s="164" t="s">
        <v>4585</v>
      </c>
      <c r="W218" s="165">
        <v>2</v>
      </c>
      <c r="X218" s="166" t="s">
        <v>40</v>
      </c>
      <c r="Y218" s="166"/>
      <c r="Z218" s="167" t="s">
        <v>40</v>
      </c>
      <c r="AA218" s="167"/>
      <c r="AB218" s="168" t="s">
        <v>40</v>
      </c>
      <c r="AC218" s="168"/>
      <c r="AD218" s="169" t="s">
        <v>40</v>
      </c>
      <c r="AE218" s="169"/>
      <c r="AF218" s="5" t="s">
        <v>40</v>
      </c>
      <c r="AG218" s="5"/>
      <c r="AH218" s="161" t="s">
        <v>40</v>
      </c>
      <c r="AI218" s="161"/>
      <c r="AJ218" s="162" t="s">
        <v>40</v>
      </c>
      <c r="AK218" s="162"/>
      <c r="AL218" s="807"/>
      <c r="AM218" s="807"/>
      <c r="AN218" s="807"/>
      <c r="AO218" s="807"/>
      <c r="AP218" s="807"/>
      <c r="AQ218" s="807"/>
      <c r="AR218" s="807"/>
      <c r="AS218" s="807"/>
      <c r="AT218" s="807"/>
      <c r="AU218" s="807"/>
      <c r="AV218" s="807"/>
      <c r="AW218" s="807"/>
      <c r="AX218" s="807"/>
      <c r="AY218" s="807"/>
      <c r="AZ218" s="807"/>
      <c r="BA218" s="807"/>
      <c r="BB218" s="807"/>
    </row>
    <row r="219" spans="1:54" ht="12.75">
      <c r="A219" s="831" t="s">
        <v>13886</v>
      </c>
      <c r="B219" s="772" t="s">
        <v>2456</v>
      </c>
      <c r="C219" s="1170">
        <v>3</v>
      </c>
      <c r="D219" s="34" t="e">
        <f t="shared" ca="1" si="12"/>
        <v>#VALUE!</v>
      </c>
      <c r="E219" s="34" t="str">
        <f ca="1">IFERROR(VLOOKUP(N219,Cennik!$A$4:$B319, 2, FALSE()) * O219 + VLOOKUP(P219,Cennik!$A$4:$B319, 2, FALSE()) * Q219 + VLOOKUP(R219,Cennik!$A$4:$B319, 2, FALSE()) * S219 + VLOOKUP(T219,Cennik!$A$4:$B319, 2, FALSE()) * U219 + VLOOKUP(V219,Cennik!$A$4:$B319, 2, FALSE()) * W219 + VLOOKUP(X219,Cennik!$A$4:$B319, 2, FALSE()) * Y219 + VLOOKUP(Z219,Cennik!$A$4:$B319, 2, FALSE()) * AA219 + VLOOKUP(AB219,Cennik!$A$4:$B319, 2, FALSE()) * AC219 + VLOOKUP(AD219,Cennik!$A$4:$B319, 2, FALSE()) * AE219 + VLOOKUP(AF219,Cennik!$A$4:$B319, 2, FALSE()) * AG219 + VLOOKUP(AH219,Cennik!$A$4:$B319, 2, FALSE()) * AI219 + VLOOKUP(AJ219,Cennik!$A$4:$B319, 2, FALSE()) * AK219 + VLOOKUP("Stamina",Cennik!$A$4:$B319,2,FALSE()) * K219,"Brak wartości")</f>
        <v>Brak wartości</v>
      </c>
      <c r="F219" s="5" t="s">
        <v>2409</v>
      </c>
      <c r="G219" s="5" t="s">
        <v>4515</v>
      </c>
      <c r="H219" s="5" t="s">
        <v>13544</v>
      </c>
      <c r="I219" s="5">
        <v>1</v>
      </c>
      <c r="J219" s="5">
        <v>30</v>
      </c>
      <c r="K219" s="5">
        <v>30</v>
      </c>
      <c r="L219" s="18">
        <v>35</v>
      </c>
      <c r="M219" s="5" t="s">
        <v>12787</v>
      </c>
      <c r="N219" s="161" t="s">
        <v>518</v>
      </c>
      <c r="O219" s="161">
        <v>5</v>
      </c>
      <c r="P219" s="162" t="s">
        <v>807</v>
      </c>
      <c r="Q219" s="162">
        <v>5</v>
      </c>
      <c r="R219" s="163" t="s">
        <v>4739</v>
      </c>
      <c r="S219" s="163">
        <v>2</v>
      </c>
      <c r="T219" s="164" t="s">
        <v>4679</v>
      </c>
      <c r="U219" s="164">
        <v>1</v>
      </c>
      <c r="V219" s="164" t="s">
        <v>4585</v>
      </c>
      <c r="W219" s="165">
        <v>2</v>
      </c>
      <c r="X219" s="166" t="s">
        <v>40</v>
      </c>
      <c r="Y219" s="166"/>
      <c r="Z219" s="167" t="s">
        <v>40</v>
      </c>
      <c r="AA219" s="167"/>
      <c r="AB219" s="168" t="s">
        <v>40</v>
      </c>
      <c r="AC219" s="168"/>
      <c r="AD219" s="169" t="s">
        <v>40</v>
      </c>
      <c r="AE219" s="169"/>
      <c r="AF219" s="5" t="s">
        <v>40</v>
      </c>
      <c r="AG219" s="5"/>
      <c r="AH219" s="161" t="s">
        <v>40</v>
      </c>
      <c r="AI219" s="161"/>
      <c r="AJ219" s="162" t="s">
        <v>40</v>
      </c>
      <c r="AK219" s="162"/>
      <c r="AL219" s="807"/>
      <c r="AM219" s="807"/>
      <c r="AN219" s="807"/>
      <c r="AO219" s="807"/>
      <c r="AP219" s="807"/>
      <c r="AQ219" s="807"/>
      <c r="AR219" s="807"/>
      <c r="AS219" s="807"/>
      <c r="AT219" s="807"/>
      <c r="AU219" s="807"/>
      <c r="AV219" s="807"/>
      <c r="AW219" s="807"/>
      <c r="AX219" s="807"/>
      <c r="AY219" s="807"/>
      <c r="AZ219" s="807"/>
      <c r="BA219" s="807"/>
      <c r="BB219" s="807"/>
    </row>
    <row r="220" spans="1:54" ht="12.75">
      <c r="A220" s="831" t="s">
        <v>13886</v>
      </c>
      <c r="B220" s="772" t="s">
        <v>2467</v>
      </c>
      <c r="C220" s="1170">
        <v>3</v>
      </c>
      <c r="D220" s="34" t="e">
        <f t="shared" ca="1" si="12"/>
        <v>#VALUE!</v>
      </c>
      <c r="E220" s="34" t="str">
        <f ca="1">IFERROR(VLOOKUP(N220,Cennik!$A$4:$B319, 2, FALSE()) * O220 + VLOOKUP(P220,Cennik!$A$4:$B319, 2, FALSE()) * Q220 + VLOOKUP(R220,Cennik!$A$4:$B319, 2, FALSE()) * S220 + VLOOKUP(T220,Cennik!$A$4:$B319, 2, FALSE()) * U220 + VLOOKUP(V220,Cennik!$A$4:$B319, 2, FALSE()) * W220 + VLOOKUP(X220,Cennik!$A$4:$B319, 2, FALSE()) * Y220 + VLOOKUP(Z220,Cennik!$A$4:$B319, 2, FALSE()) * AA220 + VLOOKUP(AB220,Cennik!$A$4:$B319, 2, FALSE()) * AC220 + VLOOKUP(AD220,Cennik!$A$4:$B319, 2, FALSE()) * AE220 + VLOOKUP(AF220,Cennik!$A$4:$B319, 2, FALSE()) * AG220 + VLOOKUP(AH220,Cennik!$A$4:$B319, 2, FALSE()) * AI220 + VLOOKUP(AJ220,Cennik!$A$4:$B319, 2, FALSE()) * AK220 + VLOOKUP("Stamina",Cennik!$A$4:$B319,2,FALSE()) * K220,"Brak wartości")</f>
        <v>Brak wartości</v>
      </c>
      <c r="F220" s="5" t="s">
        <v>2457</v>
      </c>
      <c r="G220" s="5" t="s">
        <v>4515</v>
      </c>
      <c r="H220" s="5" t="s">
        <v>13544</v>
      </c>
      <c r="I220" s="5">
        <v>1</v>
      </c>
      <c r="J220" s="5">
        <v>30</v>
      </c>
      <c r="K220" s="5">
        <v>30</v>
      </c>
      <c r="L220" s="18">
        <v>35</v>
      </c>
      <c r="M220" s="5" t="s">
        <v>12787</v>
      </c>
      <c r="N220" s="161" t="s">
        <v>518</v>
      </c>
      <c r="O220" s="161">
        <v>5</v>
      </c>
      <c r="P220" s="162" t="s">
        <v>807</v>
      </c>
      <c r="Q220" s="162">
        <v>5</v>
      </c>
      <c r="R220" s="163" t="s">
        <v>4739</v>
      </c>
      <c r="S220" s="163">
        <v>2</v>
      </c>
      <c r="T220" s="164" t="s">
        <v>4679</v>
      </c>
      <c r="U220" s="164">
        <v>1</v>
      </c>
      <c r="V220" s="164" t="s">
        <v>4585</v>
      </c>
      <c r="W220" s="165">
        <v>2</v>
      </c>
      <c r="X220" s="166" t="s">
        <v>40</v>
      </c>
      <c r="Y220" s="166"/>
      <c r="Z220" s="167" t="s">
        <v>40</v>
      </c>
      <c r="AA220" s="167"/>
      <c r="AB220" s="168" t="s">
        <v>40</v>
      </c>
      <c r="AC220" s="168"/>
      <c r="AD220" s="169" t="s">
        <v>40</v>
      </c>
      <c r="AE220" s="169"/>
      <c r="AF220" s="5" t="s">
        <v>40</v>
      </c>
      <c r="AG220" s="5"/>
      <c r="AH220" s="161" t="s">
        <v>40</v>
      </c>
      <c r="AI220" s="161"/>
      <c r="AJ220" s="162" t="s">
        <v>40</v>
      </c>
      <c r="AK220" s="162"/>
      <c r="AL220" s="807"/>
      <c r="AM220" s="807"/>
      <c r="AN220" s="807"/>
      <c r="AO220" s="807"/>
      <c r="AP220" s="807"/>
      <c r="AQ220" s="807"/>
      <c r="AR220" s="807"/>
      <c r="AS220" s="807"/>
      <c r="AT220" s="807"/>
      <c r="AU220" s="807"/>
      <c r="AV220" s="807"/>
      <c r="AW220" s="807"/>
      <c r="AX220" s="807"/>
      <c r="AY220" s="807"/>
      <c r="AZ220" s="807"/>
      <c r="BA220" s="807"/>
      <c r="BB220" s="807"/>
    </row>
    <row r="221" spans="1:54" ht="12.75">
      <c r="A221" s="831" t="s">
        <v>13886</v>
      </c>
      <c r="B221" s="772" t="s">
        <v>2470</v>
      </c>
      <c r="C221" s="1170">
        <v>3</v>
      </c>
      <c r="D221" s="34" t="e">
        <f t="shared" ca="1" si="12"/>
        <v>#VALUE!</v>
      </c>
      <c r="E221" s="34" t="str">
        <f ca="1">IFERROR(VLOOKUP(N221,Cennik!$A$4:$B319, 2, FALSE()) * O221 + VLOOKUP(P221,Cennik!$A$4:$B319, 2, FALSE()) * Q221 + VLOOKUP(R221,Cennik!$A$4:$B319, 2, FALSE()) * S221 + VLOOKUP(T221,Cennik!$A$4:$B319, 2, FALSE()) * U221 + VLOOKUP(V221,Cennik!$A$4:$B319, 2, FALSE()) * W221 + VLOOKUP(X221,Cennik!$A$4:$B319, 2, FALSE()) * Y221 + VLOOKUP(Z221,Cennik!$A$4:$B319, 2, FALSE()) * AA221 + VLOOKUP(AB221,Cennik!$A$4:$B319, 2, FALSE()) * AC221 + VLOOKUP(AD221,Cennik!$A$4:$B319, 2, FALSE()) * AE221 + VLOOKUP(AF221,Cennik!$A$4:$B319, 2, FALSE()) * AG221 + VLOOKUP(AH221,Cennik!$A$4:$B319, 2, FALSE()) * AI221 + VLOOKUP(AJ221,Cennik!$A$4:$B319, 2, FALSE()) * AK221 + VLOOKUP("Stamina",Cennik!$A$4:$B319,2,FALSE()) * K221,"Brak wartości")</f>
        <v>Brak wartości</v>
      </c>
      <c r="F221" s="5" t="s">
        <v>2460</v>
      </c>
      <c r="G221" s="5" t="s">
        <v>4515</v>
      </c>
      <c r="H221" s="5" t="s">
        <v>13544</v>
      </c>
      <c r="I221" s="5">
        <v>1</v>
      </c>
      <c r="J221" s="5">
        <v>30</v>
      </c>
      <c r="K221" s="5">
        <v>25</v>
      </c>
      <c r="L221" s="18">
        <v>45</v>
      </c>
      <c r="M221" s="5" t="s">
        <v>12787</v>
      </c>
      <c r="N221" s="161" t="s">
        <v>557</v>
      </c>
      <c r="O221" s="161">
        <v>15</v>
      </c>
      <c r="P221" s="162" t="s">
        <v>567</v>
      </c>
      <c r="Q221" s="162">
        <v>15</v>
      </c>
      <c r="R221" s="163" t="s">
        <v>518</v>
      </c>
      <c r="S221" s="163">
        <v>4</v>
      </c>
      <c r="T221" s="164" t="s">
        <v>4585</v>
      </c>
      <c r="U221" s="164">
        <v>3</v>
      </c>
      <c r="V221" s="164" t="s">
        <v>8133</v>
      </c>
      <c r="W221" s="165">
        <v>3</v>
      </c>
      <c r="X221" s="166" t="s">
        <v>40</v>
      </c>
      <c r="Y221" s="166"/>
      <c r="Z221" s="167" t="s">
        <v>40</v>
      </c>
      <c r="AA221" s="167"/>
      <c r="AB221" s="168" t="s">
        <v>40</v>
      </c>
      <c r="AC221" s="168"/>
      <c r="AD221" s="169" t="s">
        <v>40</v>
      </c>
      <c r="AE221" s="169"/>
      <c r="AF221" s="5" t="s">
        <v>40</v>
      </c>
      <c r="AG221" s="5"/>
      <c r="AH221" s="161" t="s">
        <v>40</v>
      </c>
      <c r="AI221" s="161"/>
      <c r="AJ221" s="162" t="s">
        <v>40</v>
      </c>
      <c r="AK221" s="162"/>
      <c r="AL221" s="807"/>
      <c r="AM221" s="807"/>
      <c r="AN221" s="807"/>
      <c r="AO221" s="807"/>
      <c r="AP221" s="807"/>
      <c r="AQ221" s="807"/>
      <c r="AR221" s="807"/>
      <c r="AS221" s="807"/>
      <c r="AT221" s="807"/>
      <c r="AU221" s="807"/>
      <c r="AV221" s="807"/>
      <c r="AW221" s="807"/>
      <c r="AX221" s="807"/>
      <c r="AY221" s="807"/>
      <c r="AZ221" s="807"/>
      <c r="BA221" s="807"/>
      <c r="BB221" s="807"/>
    </row>
    <row r="222" spans="1:54" ht="12.75">
      <c r="A222" s="831" t="s">
        <v>13886</v>
      </c>
      <c r="B222" s="772" t="s">
        <v>2472</v>
      </c>
      <c r="C222" s="1170">
        <v>3</v>
      </c>
      <c r="D222" s="34" t="e">
        <f t="shared" ca="1" si="12"/>
        <v>#VALUE!</v>
      </c>
      <c r="E222" s="34" t="str">
        <f ca="1">IFERROR(VLOOKUP(N222,Cennik!$A$4:$B319, 2, FALSE()) * O222 + VLOOKUP(P222,Cennik!$A$4:$B319, 2, FALSE()) * Q222 + VLOOKUP(R222,Cennik!$A$4:$B319, 2, FALSE()) * S222 + VLOOKUP(T222,Cennik!$A$4:$B319, 2, FALSE()) * U222 + VLOOKUP(V222,Cennik!$A$4:$B319, 2, FALSE()) * W222 + VLOOKUP(X222,Cennik!$A$4:$B319, 2, FALSE()) * Y222 + VLOOKUP(Z222,Cennik!$A$4:$B319, 2, FALSE()) * AA222 + VLOOKUP(AB222,Cennik!$A$4:$B319, 2, FALSE()) * AC222 + VLOOKUP(AD222,Cennik!$A$4:$B319, 2, FALSE()) * AE222 + VLOOKUP(AF222,Cennik!$A$4:$B319, 2, FALSE()) * AG222 + VLOOKUP(AH222,Cennik!$A$4:$B319, 2, FALSE()) * AI222 + VLOOKUP(AJ222,Cennik!$A$4:$B319, 2, FALSE()) * AK222 + VLOOKUP("Stamina",Cennik!$A$4:$B319,2,FALSE()) * K222,"Brak wartości")</f>
        <v>Brak wartości</v>
      </c>
      <c r="F222" s="5" t="s">
        <v>2460</v>
      </c>
      <c r="G222" s="5" t="s">
        <v>4515</v>
      </c>
      <c r="H222" s="5" t="s">
        <v>13544</v>
      </c>
      <c r="I222" s="5">
        <v>1</v>
      </c>
      <c r="J222" s="5">
        <v>30</v>
      </c>
      <c r="K222" s="5">
        <v>25</v>
      </c>
      <c r="L222" s="18">
        <v>45</v>
      </c>
      <c r="M222" s="5" t="s">
        <v>12787</v>
      </c>
      <c r="N222" s="161" t="s">
        <v>557</v>
      </c>
      <c r="O222" s="161">
        <v>15</v>
      </c>
      <c r="P222" s="162" t="s">
        <v>567</v>
      </c>
      <c r="Q222" s="162">
        <v>15</v>
      </c>
      <c r="R222" s="163" t="s">
        <v>518</v>
      </c>
      <c r="S222" s="163">
        <v>4</v>
      </c>
      <c r="T222" s="164" t="s">
        <v>4585</v>
      </c>
      <c r="U222" s="164">
        <v>3</v>
      </c>
      <c r="V222" s="164" t="s">
        <v>8133</v>
      </c>
      <c r="W222" s="165">
        <v>3</v>
      </c>
      <c r="X222" s="166" t="s">
        <v>40</v>
      </c>
      <c r="Y222" s="166"/>
      <c r="Z222" s="167" t="s">
        <v>40</v>
      </c>
      <c r="AA222" s="167"/>
      <c r="AB222" s="168" t="s">
        <v>40</v>
      </c>
      <c r="AC222" s="168"/>
      <c r="AD222" s="169" t="s">
        <v>40</v>
      </c>
      <c r="AE222" s="169"/>
      <c r="AF222" s="5" t="s">
        <v>40</v>
      </c>
      <c r="AG222" s="5"/>
      <c r="AH222" s="161" t="s">
        <v>40</v>
      </c>
      <c r="AI222" s="161"/>
      <c r="AJ222" s="162" t="s">
        <v>40</v>
      </c>
      <c r="AK222" s="162"/>
      <c r="AL222" s="807"/>
      <c r="AM222" s="807"/>
      <c r="AN222" s="807"/>
      <c r="AO222" s="807"/>
      <c r="AP222" s="807"/>
      <c r="AQ222" s="807"/>
      <c r="AR222" s="807"/>
      <c r="AS222" s="807"/>
      <c r="AT222" s="807"/>
      <c r="AU222" s="807"/>
      <c r="AV222" s="807"/>
      <c r="AW222" s="807"/>
      <c r="AX222" s="807"/>
      <c r="AY222" s="807"/>
      <c r="AZ222" s="807"/>
      <c r="BA222" s="807"/>
      <c r="BB222" s="807"/>
    </row>
    <row r="223" spans="1:54" ht="12.75">
      <c r="A223" s="831" t="s">
        <v>13886</v>
      </c>
      <c r="B223" s="772" t="s">
        <v>2474</v>
      </c>
      <c r="C223" s="1170">
        <v>3</v>
      </c>
      <c r="D223" s="34" t="e">
        <f t="shared" ca="1" si="12"/>
        <v>#VALUE!</v>
      </c>
      <c r="E223" s="34" t="str">
        <f ca="1">IFERROR(VLOOKUP(N223,Cennik!$A$4:$B319, 2, FALSE()) * O223 + VLOOKUP(P223,Cennik!$A$4:$B319, 2, FALSE()) * Q223 + VLOOKUP(R223,Cennik!$A$4:$B319, 2, FALSE()) * S223 + VLOOKUP(T223,Cennik!$A$4:$B319, 2, FALSE()) * U223 + VLOOKUP(V223,Cennik!$A$4:$B319, 2, FALSE()) * W223 + VLOOKUP(X223,Cennik!$A$4:$B319, 2, FALSE()) * Y223 + VLOOKUP(Z223,Cennik!$A$4:$B319, 2, FALSE()) * AA223 + VLOOKUP(AB223,Cennik!$A$4:$B319, 2, FALSE()) * AC223 + VLOOKUP(AD223,Cennik!$A$4:$B319, 2, FALSE()) * AE223 + VLOOKUP(AF223,Cennik!$A$4:$B319, 2, FALSE()) * AG223 + VLOOKUP(AH223,Cennik!$A$4:$B319, 2, FALSE()) * AI223 + VLOOKUP(AJ223,Cennik!$A$4:$B319, 2, FALSE()) * AK223 + VLOOKUP("Stamina",Cennik!$A$4:$B319,2,FALSE()) * K223,"Brak wartości")</f>
        <v>Brak wartości</v>
      </c>
      <c r="F223" s="5" t="s">
        <v>2457</v>
      </c>
      <c r="G223" s="5" t="s">
        <v>4515</v>
      </c>
      <c r="H223" s="5" t="s">
        <v>13544</v>
      </c>
      <c r="I223" s="5">
        <v>1</v>
      </c>
      <c r="J223" s="5">
        <v>30</v>
      </c>
      <c r="K223" s="5">
        <v>30</v>
      </c>
      <c r="L223" s="18">
        <v>35</v>
      </c>
      <c r="M223" s="5" t="s">
        <v>12787</v>
      </c>
      <c r="N223" s="161" t="s">
        <v>518</v>
      </c>
      <c r="O223" s="161">
        <v>5</v>
      </c>
      <c r="P223" s="162" t="s">
        <v>807</v>
      </c>
      <c r="Q223" s="162">
        <v>5</v>
      </c>
      <c r="R223" s="163" t="s">
        <v>4739</v>
      </c>
      <c r="S223" s="163">
        <v>2</v>
      </c>
      <c r="T223" s="164" t="s">
        <v>4679</v>
      </c>
      <c r="U223" s="164">
        <v>1</v>
      </c>
      <c r="V223" s="164" t="s">
        <v>4585</v>
      </c>
      <c r="W223" s="165">
        <v>2</v>
      </c>
      <c r="X223" s="166" t="s">
        <v>40</v>
      </c>
      <c r="Y223" s="166"/>
      <c r="Z223" s="167" t="s">
        <v>40</v>
      </c>
      <c r="AA223" s="167"/>
      <c r="AB223" s="168" t="s">
        <v>40</v>
      </c>
      <c r="AC223" s="168"/>
      <c r="AD223" s="169" t="s">
        <v>40</v>
      </c>
      <c r="AE223" s="169"/>
      <c r="AF223" s="5" t="s">
        <v>40</v>
      </c>
      <c r="AG223" s="5"/>
      <c r="AH223" s="161" t="s">
        <v>40</v>
      </c>
      <c r="AI223" s="161"/>
      <c r="AJ223" s="162" t="s">
        <v>40</v>
      </c>
      <c r="AK223" s="162"/>
      <c r="AL223" s="807"/>
      <c r="AM223" s="807"/>
      <c r="AN223" s="807"/>
      <c r="AO223" s="807"/>
      <c r="AP223" s="807"/>
      <c r="AQ223" s="807"/>
      <c r="AR223" s="807"/>
      <c r="AS223" s="807"/>
      <c r="AT223" s="807"/>
      <c r="AU223" s="807"/>
      <c r="AV223" s="807"/>
      <c r="AW223" s="807"/>
      <c r="AX223" s="807"/>
      <c r="AY223" s="807"/>
      <c r="AZ223" s="807"/>
      <c r="BA223" s="807"/>
      <c r="BB223" s="807"/>
    </row>
    <row r="224" spans="1:54" ht="12.75">
      <c r="A224" s="831" t="s">
        <v>13886</v>
      </c>
      <c r="B224" s="772" t="s">
        <v>2477</v>
      </c>
      <c r="C224" s="1170">
        <v>3</v>
      </c>
      <c r="D224" s="34" t="e">
        <f t="shared" ca="1" si="12"/>
        <v>#VALUE!</v>
      </c>
      <c r="E224" s="34" t="str">
        <f ca="1">IFERROR(VLOOKUP(N224,Cennik!$A$4:$B319, 2, FALSE()) * O224 + VLOOKUP(P224,Cennik!$A$4:$B319, 2, FALSE()) * Q224 + VLOOKUP(R224,Cennik!$A$4:$B319, 2, FALSE()) * S224 + VLOOKUP(T224,Cennik!$A$4:$B319, 2, FALSE()) * U224 + VLOOKUP(V224,Cennik!$A$4:$B319, 2, FALSE()) * W224 + VLOOKUP(X224,Cennik!$A$4:$B319, 2, FALSE()) * Y224 + VLOOKUP(Z224,Cennik!$A$4:$B319, 2, FALSE()) * AA224 + VLOOKUP(AB224,Cennik!$A$4:$B319, 2, FALSE()) * AC224 + VLOOKUP(AD224,Cennik!$A$4:$B319, 2, FALSE()) * AE224 + VLOOKUP(AF224,Cennik!$A$4:$B319, 2, FALSE()) * AG224 + VLOOKUP(AH224,Cennik!$A$4:$B319, 2, FALSE()) * AI224 + VLOOKUP(AJ224,Cennik!$A$4:$B319, 2, FALSE()) * AK224 + VLOOKUP("Stamina",Cennik!$A$4:$B319,2,FALSE()) * K224,"Brak wartości")</f>
        <v>Brak wartości</v>
      </c>
      <c r="F224" s="5" t="s">
        <v>2468</v>
      </c>
      <c r="G224" s="5" t="s">
        <v>4515</v>
      </c>
      <c r="H224" s="5" t="s">
        <v>13544</v>
      </c>
      <c r="I224" s="5">
        <v>1</v>
      </c>
      <c r="J224" s="5">
        <v>30</v>
      </c>
      <c r="K224" s="5">
        <v>25</v>
      </c>
      <c r="L224" s="18">
        <v>45</v>
      </c>
      <c r="M224" s="5" t="s">
        <v>12787</v>
      </c>
      <c r="N224" s="161" t="s">
        <v>557</v>
      </c>
      <c r="O224" s="161">
        <v>15</v>
      </c>
      <c r="P224" s="162" t="s">
        <v>567</v>
      </c>
      <c r="Q224" s="162">
        <v>15</v>
      </c>
      <c r="R224" s="163" t="s">
        <v>518</v>
      </c>
      <c r="S224" s="163">
        <v>4</v>
      </c>
      <c r="T224" s="164" t="s">
        <v>4585</v>
      </c>
      <c r="U224" s="164">
        <v>3</v>
      </c>
      <c r="V224" s="164" t="s">
        <v>8133</v>
      </c>
      <c r="W224" s="165">
        <v>3</v>
      </c>
      <c r="X224" s="166" t="s">
        <v>40</v>
      </c>
      <c r="Y224" s="166"/>
      <c r="Z224" s="167" t="s">
        <v>40</v>
      </c>
      <c r="AA224" s="167"/>
      <c r="AB224" s="168" t="s">
        <v>40</v>
      </c>
      <c r="AC224" s="168"/>
      <c r="AD224" s="169" t="s">
        <v>40</v>
      </c>
      <c r="AE224" s="169"/>
      <c r="AF224" s="5" t="s">
        <v>40</v>
      </c>
      <c r="AG224" s="5"/>
      <c r="AH224" s="161" t="s">
        <v>40</v>
      </c>
      <c r="AI224" s="161"/>
      <c r="AJ224" s="162" t="s">
        <v>40</v>
      </c>
      <c r="AK224" s="162"/>
      <c r="AL224" s="807"/>
      <c r="AM224" s="807"/>
      <c r="AN224" s="807"/>
      <c r="AO224" s="807"/>
      <c r="AP224" s="807"/>
      <c r="AQ224" s="807"/>
      <c r="AR224" s="807"/>
      <c r="AS224" s="807"/>
      <c r="AT224" s="807"/>
      <c r="AU224" s="807"/>
      <c r="AV224" s="807"/>
      <c r="AW224" s="807"/>
      <c r="AX224" s="807"/>
      <c r="AY224" s="807"/>
      <c r="AZ224" s="807"/>
      <c r="BA224" s="807"/>
      <c r="BB224" s="807"/>
    </row>
    <row r="225" spans="1:54" ht="12.75">
      <c r="A225" s="831" t="s">
        <v>13886</v>
      </c>
      <c r="B225" s="772" t="s">
        <v>2479</v>
      </c>
      <c r="C225" s="1170">
        <v>3</v>
      </c>
      <c r="D225" s="34" t="e">
        <f t="shared" ca="1" si="12"/>
        <v>#VALUE!</v>
      </c>
      <c r="E225" s="34" t="str">
        <f ca="1">IFERROR(VLOOKUP(N225,Cennik!$A$4:$B319, 2, FALSE()) * O225 + VLOOKUP(P225,Cennik!$A$4:$B319, 2, FALSE()) * Q225 + VLOOKUP(R225,Cennik!$A$4:$B319, 2, FALSE()) * S225 + VLOOKUP(T225,Cennik!$A$4:$B319, 2, FALSE()) * U225 + VLOOKUP(V225,Cennik!$A$4:$B319, 2, FALSE()) * W225 + VLOOKUP(X225,Cennik!$A$4:$B319, 2, FALSE()) * Y225 + VLOOKUP(Z225,Cennik!$A$4:$B319, 2, FALSE()) * AA225 + VLOOKUP(AB225,Cennik!$A$4:$B319, 2, FALSE()) * AC225 + VLOOKUP(AD225,Cennik!$A$4:$B319, 2, FALSE()) * AE225 + VLOOKUP(AF225,Cennik!$A$4:$B319, 2, FALSE()) * AG225 + VLOOKUP(AH225,Cennik!$A$4:$B319, 2, FALSE()) * AI225 + VLOOKUP(AJ225,Cennik!$A$4:$B319, 2, FALSE()) * AK225 + VLOOKUP("Stamina",Cennik!$A$4:$B319,2,FALSE()) * K225,"Brak wartości")</f>
        <v>Brak wartości</v>
      </c>
      <c r="F225" s="5" t="s">
        <v>2468</v>
      </c>
      <c r="G225" s="5" t="s">
        <v>4515</v>
      </c>
      <c r="H225" s="5" t="s">
        <v>13544</v>
      </c>
      <c r="I225" s="5">
        <v>1</v>
      </c>
      <c r="J225" s="5">
        <v>30</v>
      </c>
      <c r="K225" s="5">
        <v>25</v>
      </c>
      <c r="L225" s="18">
        <v>45</v>
      </c>
      <c r="M225" s="5" t="s">
        <v>12787</v>
      </c>
      <c r="N225" s="161" t="s">
        <v>557</v>
      </c>
      <c r="O225" s="161">
        <v>15</v>
      </c>
      <c r="P225" s="162" t="s">
        <v>567</v>
      </c>
      <c r="Q225" s="162">
        <v>15</v>
      </c>
      <c r="R225" s="163" t="s">
        <v>518</v>
      </c>
      <c r="S225" s="163">
        <v>4</v>
      </c>
      <c r="T225" s="164" t="s">
        <v>4585</v>
      </c>
      <c r="U225" s="164">
        <v>3</v>
      </c>
      <c r="V225" s="164" t="s">
        <v>8133</v>
      </c>
      <c r="W225" s="165">
        <v>3</v>
      </c>
      <c r="X225" s="166" t="s">
        <v>40</v>
      </c>
      <c r="Y225" s="166"/>
      <c r="Z225" s="167" t="s">
        <v>40</v>
      </c>
      <c r="AA225" s="167"/>
      <c r="AB225" s="168" t="s">
        <v>40</v>
      </c>
      <c r="AC225" s="168"/>
      <c r="AD225" s="169" t="s">
        <v>40</v>
      </c>
      <c r="AE225" s="169"/>
      <c r="AF225" s="5" t="s">
        <v>40</v>
      </c>
      <c r="AG225" s="5"/>
      <c r="AH225" s="161" t="s">
        <v>40</v>
      </c>
      <c r="AI225" s="161"/>
      <c r="AJ225" s="162" t="s">
        <v>40</v>
      </c>
      <c r="AK225" s="162"/>
      <c r="AL225" s="807"/>
      <c r="AM225" s="807"/>
      <c r="AN225" s="807"/>
      <c r="AO225" s="807"/>
      <c r="AP225" s="807"/>
      <c r="AQ225" s="807"/>
      <c r="AR225" s="807"/>
      <c r="AS225" s="807"/>
      <c r="AT225" s="807"/>
      <c r="AU225" s="807"/>
      <c r="AV225" s="807"/>
      <c r="AW225" s="807"/>
      <c r="AX225" s="807"/>
      <c r="AY225" s="807"/>
      <c r="AZ225" s="807"/>
      <c r="BA225" s="807"/>
      <c r="BB225" s="807"/>
    </row>
    <row r="226" spans="1:54" ht="12.75">
      <c r="A226" s="831" t="s">
        <v>13886</v>
      </c>
      <c r="B226" s="772" t="s">
        <v>2482</v>
      </c>
      <c r="C226" s="1170">
        <v>3</v>
      </c>
      <c r="D226" s="34" t="e">
        <f t="shared" ca="1" si="12"/>
        <v>#VALUE!</v>
      </c>
      <c r="E226" s="34" t="str">
        <f ca="1">IFERROR(VLOOKUP(N226,Cennik!$A$4:$B319, 2, FALSE()) * O226 + VLOOKUP(P226,Cennik!$A$4:$B319, 2, FALSE()) * Q226 + VLOOKUP(R226,Cennik!$A$4:$B319, 2, FALSE()) * S226 + VLOOKUP(T226,Cennik!$A$4:$B319, 2, FALSE()) * U226 + VLOOKUP(V226,Cennik!$A$4:$B319, 2, FALSE()) * W226 + VLOOKUP(X226,Cennik!$A$4:$B319, 2, FALSE()) * Y226 + VLOOKUP(Z226,Cennik!$A$4:$B319, 2, FALSE()) * AA226 + VLOOKUP(AB226,Cennik!$A$4:$B319, 2, FALSE()) * AC226 + VLOOKUP(AD226,Cennik!$A$4:$B319, 2, FALSE()) * AE226 + VLOOKUP(AF226,Cennik!$A$4:$B319, 2, FALSE()) * AG226 + VLOOKUP(AH226,Cennik!$A$4:$B319, 2, FALSE()) * AI226 + VLOOKUP(AJ226,Cennik!$A$4:$B319, 2, FALSE()) * AK226 + VLOOKUP("Stamina",Cennik!$A$4:$B319,2,FALSE()) * K226,"Brak wartości")</f>
        <v>Brak wartości</v>
      </c>
      <c r="F226" s="5" t="s">
        <v>2468</v>
      </c>
      <c r="G226" s="5" t="s">
        <v>4515</v>
      </c>
      <c r="H226" s="5" t="s">
        <v>13544</v>
      </c>
      <c r="I226" s="5">
        <v>1</v>
      </c>
      <c r="J226" s="5">
        <v>30</v>
      </c>
      <c r="K226" s="5">
        <v>25</v>
      </c>
      <c r="L226" s="18">
        <v>45</v>
      </c>
      <c r="M226" s="5" t="s">
        <v>12787</v>
      </c>
      <c r="N226" s="161" t="s">
        <v>557</v>
      </c>
      <c r="O226" s="161">
        <v>15</v>
      </c>
      <c r="P226" s="162" t="s">
        <v>567</v>
      </c>
      <c r="Q226" s="162">
        <v>15</v>
      </c>
      <c r="R226" s="163" t="s">
        <v>518</v>
      </c>
      <c r="S226" s="163">
        <v>4</v>
      </c>
      <c r="T226" s="164" t="s">
        <v>4585</v>
      </c>
      <c r="U226" s="164">
        <v>3</v>
      </c>
      <c r="V226" s="164" t="s">
        <v>8133</v>
      </c>
      <c r="W226" s="165">
        <v>3</v>
      </c>
      <c r="X226" s="166" t="s">
        <v>40</v>
      </c>
      <c r="Y226" s="166"/>
      <c r="Z226" s="167" t="s">
        <v>40</v>
      </c>
      <c r="AA226" s="167"/>
      <c r="AB226" s="168" t="s">
        <v>40</v>
      </c>
      <c r="AC226" s="168"/>
      <c r="AD226" s="169" t="s">
        <v>40</v>
      </c>
      <c r="AE226" s="169"/>
      <c r="AF226" s="5" t="s">
        <v>40</v>
      </c>
      <c r="AG226" s="5"/>
      <c r="AH226" s="161" t="s">
        <v>40</v>
      </c>
      <c r="AI226" s="161"/>
      <c r="AJ226" s="162" t="s">
        <v>40</v>
      </c>
      <c r="AK226" s="162"/>
      <c r="AL226" s="807"/>
      <c r="AM226" s="807"/>
      <c r="AN226" s="807"/>
      <c r="AO226" s="807"/>
      <c r="AP226" s="807"/>
      <c r="AQ226" s="807"/>
      <c r="AR226" s="807"/>
      <c r="AS226" s="807"/>
      <c r="AT226" s="807"/>
      <c r="AU226" s="807"/>
      <c r="AV226" s="807"/>
      <c r="AW226" s="807"/>
      <c r="AX226" s="807"/>
      <c r="AY226" s="807"/>
      <c r="AZ226" s="807"/>
      <c r="BA226" s="807"/>
      <c r="BB226" s="807"/>
    </row>
    <row r="227" spans="1:54" ht="12.75">
      <c r="A227" s="831" t="s">
        <v>13886</v>
      </c>
      <c r="B227" s="772" t="s">
        <v>2459</v>
      </c>
      <c r="C227" s="1170">
        <v>3</v>
      </c>
      <c r="D227" s="34" t="e">
        <f t="shared" ca="1" si="12"/>
        <v>#VALUE!</v>
      </c>
      <c r="E227" s="34" t="str">
        <f ca="1">IFERROR(VLOOKUP(N227,Cennik!$A$4:$B319, 2, FALSE()) * O227 + VLOOKUP(P227,Cennik!$A$4:$B319, 2, FALSE()) * Q227 + VLOOKUP(R227,Cennik!$A$4:$B319, 2, FALSE()) * S227 + VLOOKUP(T227,Cennik!$A$4:$B319, 2, FALSE()) * U227 + VLOOKUP(V227,Cennik!$A$4:$B319, 2, FALSE()) * W227 + VLOOKUP(X227,Cennik!$A$4:$B319, 2, FALSE()) * Y227 + VLOOKUP(Z227,Cennik!$A$4:$B319, 2, FALSE()) * AA227 + VLOOKUP(AB227,Cennik!$A$4:$B319, 2, FALSE()) * AC227 + VLOOKUP(AD227,Cennik!$A$4:$B319, 2, FALSE()) * AE227 + VLOOKUP(AF227,Cennik!$A$4:$B319, 2, FALSE()) * AG227 + VLOOKUP(AH227,Cennik!$A$4:$B319, 2, FALSE()) * AI227 + VLOOKUP(AJ227,Cennik!$A$4:$B319, 2, FALSE()) * AK227 + VLOOKUP("Stamina",Cennik!$A$4:$B319,2,FALSE()) * K227,"Brak wartości")</f>
        <v>Brak wartości</v>
      </c>
      <c r="F227" s="5" t="s">
        <v>2475</v>
      </c>
      <c r="G227" s="5" t="s">
        <v>4515</v>
      </c>
      <c r="H227" s="5" t="s">
        <v>13544</v>
      </c>
      <c r="I227" s="5">
        <v>1</v>
      </c>
      <c r="J227" s="5">
        <v>30</v>
      </c>
      <c r="K227" s="5">
        <v>25</v>
      </c>
      <c r="L227" s="18">
        <v>45</v>
      </c>
      <c r="M227" s="5" t="s">
        <v>12787</v>
      </c>
      <c r="N227" s="161" t="s">
        <v>557</v>
      </c>
      <c r="O227" s="161">
        <v>15</v>
      </c>
      <c r="P227" s="162" t="s">
        <v>567</v>
      </c>
      <c r="Q227" s="162">
        <v>15</v>
      </c>
      <c r="R227" s="163" t="s">
        <v>518</v>
      </c>
      <c r="S227" s="163">
        <v>4</v>
      </c>
      <c r="T227" s="164" t="s">
        <v>4585</v>
      </c>
      <c r="U227" s="164">
        <v>3</v>
      </c>
      <c r="V227" s="164" t="s">
        <v>8133</v>
      </c>
      <c r="W227" s="165">
        <v>3</v>
      </c>
      <c r="X227" s="166" t="s">
        <v>40</v>
      </c>
      <c r="Y227" s="166"/>
      <c r="Z227" s="167" t="s">
        <v>40</v>
      </c>
      <c r="AA227" s="167"/>
      <c r="AB227" s="168" t="s">
        <v>40</v>
      </c>
      <c r="AC227" s="168"/>
      <c r="AD227" s="169" t="s">
        <v>40</v>
      </c>
      <c r="AE227" s="169"/>
      <c r="AF227" s="5" t="s">
        <v>40</v>
      </c>
      <c r="AG227" s="5"/>
      <c r="AH227" s="161" t="s">
        <v>40</v>
      </c>
      <c r="AI227" s="161"/>
      <c r="AJ227" s="162" t="s">
        <v>40</v>
      </c>
      <c r="AK227" s="162"/>
      <c r="AL227" s="807"/>
      <c r="AM227" s="807"/>
      <c r="AN227" s="807"/>
      <c r="AO227" s="807"/>
      <c r="AP227" s="807"/>
      <c r="AQ227" s="807"/>
      <c r="AR227" s="807"/>
      <c r="AS227" s="807"/>
      <c r="AT227" s="807"/>
      <c r="AU227" s="807"/>
      <c r="AV227" s="807"/>
      <c r="AW227" s="807"/>
      <c r="AX227" s="807"/>
      <c r="AY227" s="807"/>
      <c r="AZ227" s="807"/>
      <c r="BA227" s="807"/>
      <c r="BB227" s="807"/>
    </row>
    <row r="228" spans="1:54" ht="12.75">
      <c r="A228" s="831" t="s">
        <v>13886</v>
      </c>
      <c r="B228" s="772" t="s">
        <v>2462</v>
      </c>
      <c r="C228" s="1170">
        <v>3</v>
      </c>
      <c r="D228" s="34" t="e">
        <f t="shared" ca="1" si="12"/>
        <v>#VALUE!</v>
      </c>
      <c r="E228" s="34" t="str">
        <f ca="1">IFERROR(VLOOKUP(N228,Cennik!$A$4:$B319, 2, FALSE()) * O228 + VLOOKUP(P228,Cennik!$A$4:$B319, 2, FALSE()) * Q228 + VLOOKUP(R228,Cennik!$A$4:$B319, 2, FALSE()) * S228 + VLOOKUP(T228,Cennik!$A$4:$B319, 2, FALSE()) * U228 + VLOOKUP(V228,Cennik!$A$4:$B319, 2, FALSE()) * W228 + VLOOKUP(X228,Cennik!$A$4:$B319, 2, FALSE()) * Y228 + VLOOKUP(Z228,Cennik!$A$4:$B319, 2, FALSE()) * AA228 + VLOOKUP(AB228,Cennik!$A$4:$B319, 2, FALSE()) * AC228 + VLOOKUP(AD228,Cennik!$A$4:$B319, 2, FALSE()) * AE228 + VLOOKUP(AF228,Cennik!$A$4:$B319, 2, FALSE()) * AG228 + VLOOKUP(AH228,Cennik!$A$4:$B319, 2, FALSE()) * AI228 + VLOOKUP(AJ228,Cennik!$A$4:$B319, 2, FALSE()) * AK228 + VLOOKUP("Stamina",Cennik!$A$4:$B319,2,FALSE()) * K228,"Brak wartości")</f>
        <v>Brak wartości</v>
      </c>
      <c r="F228" s="5" t="s">
        <v>2468</v>
      </c>
      <c r="G228" s="5" t="s">
        <v>4515</v>
      </c>
      <c r="H228" s="5" t="s">
        <v>13544</v>
      </c>
      <c r="I228" s="5">
        <v>1</v>
      </c>
      <c r="J228" s="5">
        <v>30</v>
      </c>
      <c r="K228" s="5">
        <v>30</v>
      </c>
      <c r="L228" s="18">
        <v>35</v>
      </c>
      <c r="M228" s="5" t="s">
        <v>12787</v>
      </c>
      <c r="N228" s="161" t="s">
        <v>518</v>
      </c>
      <c r="O228" s="161">
        <v>5</v>
      </c>
      <c r="P228" s="162" t="s">
        <v>807</v>
      </c>
      <c r="Q228" s="162">
        <v>5</v>
      </c>
      <c r="R228" s="163" t="s">
        <v>4739</v>
      </c>
      <c r="S228" s="163">
        <v>2</v>
      </c>
      <c r="T228" s="164" t="s">
        <v>4679</v>
      </c>
      <c r="U228" s="164">
        <v>1</v>
      </c>
      <c r="V228" s="164" t="s">
        <v>4585</v>
      </c>
      <c r="W228" s="165">
        <v>2</v>
      </c>
      <c r="X228" s="166" t="s">
        <v>40</v>
      </c>
      <c r="Y228" s="166"/>
      <c r="Z228" s="167" t="s">
        <v>40</v>
      </c>
      <c r="AA228" s="167"/>
      <c r="AB228" s="168" t="s">
        <v>40</v>
      </c>
      <c r="AC228" s="168"/>
      <c r="AD228" s="169" t="s">
        <v>40</v>
      </c>
      <c r="AE228" s="169"/>
      <c r="AF228" s="5" t="s">
        <v>40</v>
      </c>
      <c r="AG228" s="5"/>
      <c r="AH228" s="161" t="s">
        <v>40</v>
      </c>
      <c r="AI228" s="161"/>
      <c r="AJ228" s="162" t="s">
        <v>40</v>
      </c>
      <c r="AK228" s="162"/>
      <c r="AL228" s="807"/>
      <c r="AM228" s="807"/>
      <c r="AN228" s="807"/>
      <c r="AO228" s="807"/>
      <c r="AP228" s="807"/>
      <c r="AQ228" s="807"/>
      <c r="AR228" s="807"/>
      <c r="AS228" s="807"/>
      <c r="AT228" s="807"/>
      <c r="AU228" s="807"/>
      <c r="AV228" s="807"/>
      <c r="AW228" s="807"/>
      <c r="AX228" s="807"/>
      <c r="AY228" s="807"/>
      <c r="AZ228" s="807"/>
      <c r="BA228" s="807"/>
      <c r="BB228" s="807"/>
    </row>
    <row r="229" spans="1:54" ht="12.75">
      <c r="A229" s="831" t="s">
        <v>13886</v>
      </c>
      <c r="B229" s="772" t="s">
        <v>2464</v>
      </c>
      <c r="C229" s="1170">
        <v>3</v>
      </c>
      <c r="D229" s="34" t="e">
        <f t="shared" ca="1" si="12"/>
        <v>#VALUE!</v>
      </c>
      <c r="E229" s="34" t="str">
        <f ca="1">IFERROR(VLOOKUP(N229,Cennik!$A$4:$B319, 2, FALSE()) * O229 + VLOOKUP(P229,Cennik!$A$4:$B319, 2, FALSE()) * Q229 + VLOOKUP(R229,Cennik!$A$4:$B319, 2, FALSE()) * S229 + VLOOKUP(T229,Cennik!$A$4:$B319, 2, FALSE()) * U229 + VLOOKUP(V229,Cennik!$A$4:$B319, 2, FALSE()) * W229 + VLOOKUP(X229,Cennik!$A$4:$B319, 2, FALSE()) * Y229 + VLOOKUP(Z229,Cennik!$A$4:$B319, 2, FALSE()) * AA229 + VLOOKUP(AB229,Cennik!$A$4:$B319, 2, FALSE()) * AC229 + VLOOKUP(AD229,Cennik!$A$4:$B319, 2, FALSE()) * AE229 + VLOOKUP(AF229,Cennik!$A$4:$B319, 2, FALSE()) * AG229 + VLOOKUP(AH229,Cennik!$A$4:$B319, 2, FALSE()) * AI229 + VLOOKUP(AJ229,Cennik!$A$4:$B319, 2, FALSE()) * AK229 + VLOOKUP("Stamina",Cennik!$A$4:$B319,2,FALSE()) * K229,"Brak wartości")</f>
        <v>Brak wartości</v>
      </c>
      <c r="F229" s="5" t="s">
        <v>2480</v>
      </c>
      <c r="G229" s="5" t="s">
        <v>4515</v>
      </c>
      <c r="H229" s="5" t="s">
        <v>13544</v>
      </c>
      <c r="I229" s="5">
        <v>1</v>
      </c>
      <c r="J229" s="5">
        <v>30</v>
      </c>
      <c r="K229" s="5">
        <v>35</v>
      </c>
      <c r="L229" s="18">
        <v>40</v>
      </c>
      <c r="M229" s="5" t="s">
        <v>12787</v>
      </c>
      <c r="N229" s="161" t="s">
        <v>567</v>
      </c>
      <c r="O229" s="161">
        <v>20</v>
      </c>
      <c r="P229" s="162" t="s">
        <v>518</v>
      </c>
      <c r="Q229" s="162">
        <v>2</v>
      </c>
      <c r="R229" s="163" t="s">
        <v>807</v>
      </c>
      <c r="S229" s="163">
        <v>4</v>
      </c>
      <c r="T229" s="164" t="s">
        <v>8133</v>
      </c>
      <c r="U229" s="164">
        <v>1</v>
      </c>
      <c r="V229" s="164" t="s">
        <v>4585</v>
      </c>
      <c r="W229" s="165">
        <v>4</v>
      </c>
      <c r="X229" s="166" t="s">
        <v>40</v>
      </c>
      <c r="Y229" s="166"/>
      <c r="Z229" s="167" t="s">
        <v>40</v>
      </c>
      <c r="AA229" s="167"/>
      <c r="AB229" s="168" t="s">
        <v>40</v>
      </c>
      <c r="AC229" s="168"/>
      <c r="AD229" s="169" t="s">
        <v>40</v>
      </c>
      <c r="AE229" s="169"/>
      <c r="AF229" s="5" t="s">
        <v>40</v>
      </c>
      <c r="AG229" s="5"/>
      <c r="AH229" s="161" t="s">
        <v>40</v>
      </c>
      <c r="AI229" s="161"/>
      <c r="AJ229" s="162" t="s">
        <v>40</v>
      </c>
      <c r="AK229" s="162"/>
      <c r="AL229" s="807"/>
      <c r="AM229" s="807"/>
      <c r="AN229" s="807"/>
      <c r="AO229" s="807"/>
      <c r="AP229" s="807"/>
      <c r="AQ229" s="807"/>
      <c r="AR229" s="807"/>
      <c r="AS229" s="807"/>
      <c r="AT229" s="807"/>
      <c r="AU229" s="807"/>
      <c r="AV229" s="807"/>
      <c r="AW229" s="807"/>
      <c r="AX229" s="807"/>
      <c r="AY229" s="807"/>
      <c r="AZ229" s="807"/>
      <c r="BA229" s="807"/>
      <c r="BB229" s="807"/>
    </row>
    <row r="230" spans="1:54" ht="12.75">
      <c r="A230" s="831" t="s">
        <v>13886</v>
      </c>
      <c r="B230" s="924" t="s">
        <v>2417</v>
      </c>
      <c r="C230" s="1170">
        <v>3</v>
      </c>
      <c r="D230" s="34" t="e">
        <f t="shared" ca="1" si="12"/>
        <v>#VALUE!</v>
      </c>
      <c r="E230" s="34" t="str">
        <f ca="1">IFERROR(VLOOKUP(N230,Cennik!$A$4:$B319, 2, FALSE()) * O230 + VLOOKUP(P230,Cennik!$A$4:$B319, 2, FALSE()) * Q230 + VLOOKUP(R230,Cennik!$A$4:$B319, 2, FALSE()) * S230 + VLOOKUP(T230,Cennik!$A$4:$B319, 2, FALSE()) * U230 + VLOOKUP(V230,Cennik!$A$4:$B319, 2, FALSE()) * W230 + VLOOKUP(X230,Cennik!$A$4:$B319, 2, FALSE()) * Y230 + VLOOKUP(Z230,Cennik!$A$4:$B319, 2, FALSE()) * AA230 + VLOOKUP(AB230,Cennik!$A$4:$B319, 2, FALSE()) * AC230 + VLOOKUP(AD230,Cennik!$A$4:$B319, 2, FALSE()) * AE230 + VLOOKUP(AF230,Cennik!$A$4:$B319, 2, FALSE()) * AG230 + VLOOKUP(AH230,Cennik!$A$4:$B319, 2, FALSE()) * AI230 + VLOOKUP(AJ230,Cennik!$A$4:$B319, 2, FALSE()) * AK230 + VLOOKUP("Stamina",Cennik!$A$4:$B319,2,FALSE()) * K230,"Brak wartości")</f>
        <v>Brak wartości</v>
      </c>
      <c r="F230" s="5" t="s">
        <v>2483</v>
      </c>
      <c r="G230" s="5" t="s">
        <v>4515</v>
      </c>
      <c r="H230" s="5" t="s">
        <v>13544</v>
      </c>
      <c r="I230" s="5">
        <v>1</v>
      </c>
      <c r="J230" s="5">
        <v>30</v>
      </c>
      <c r="K230" s="5">
        <v>25</v>
      </c>
      <c r="L230" s="18">
        <v>45</v>
      </c>
      <c r="M230" s="5" t="s">
        <v>12787</v>
      </c>
      <c r="N230" s="161" t="s">
        <v>557</v>
      </c>
      <c r="O230" s="161">
        <v>15</v>
      </c>
      <c r="P230" s="162" t="s">
        <v>567</v>
      </c>
      <c r="Q230" s="162">
        <v>15</v>
      </c>
      <c r="R230" s="163" t="s">
        <v>518</v>
      </c>
      <c r="S230" s="163">
        <v>4</v>
      </c>
      <c r="T230" s="164" t="s">
        <v>4585</v>
      </c>
      <c r="U230" s="164">
        <v>3</v>
      </c>
      <c r="V230" s="164" t="s">
        <v>8133</v>
      </c>
      <c r="W230" s="165">
        <v>3</v>
      </c>
      <c r="X230" s="166" t="s">
        <v>40</v>
      </c>
      <c r="Y230" s="166"/>
      <c r="Z230" s="167" t="s">
        <v>40</v>
      </c>
      <c r="AA230" s="167"/>
      <c r="AB230" s="168" t="s">
        <v>40</v>
      </c>
      <c r="AC230" s="168"/>
      <c r="AD230" s="169" t="s">
        <v>40</v>
      </c>
      <c r="AE230" s="169"/>
      <c r="AF230" s="5" t="s">
        <v>40</v>
      </c>
      <c r="AG230" s="5"/>
      <c r="AH230" s="161" t="s">
        <v>40</v>
      </c>
      <c r="AI230" s="161"/>
      <c r="AJ230" s="162" t="s">
        <v>40</v>
      </c>
      <c r="AK230" s="162"/>
      <c r="AL230" s="807"/>
      <c r="AM230" s="807"/>
      <c r="AN230" s="807"/>
      <c r="AO230" s="807"/>
      <c r="AP230" s="807"/>
      <c r="AQ230" s="807"/>
      <c r="AR230" s="807"/>
      <c r="AS230" s="807"/>
      <c r="AT230" s="807"/>
      <c r="AU230" s="807"/>
      <c r="AV230" s="807"/>
      <c r="AW230" s="807"/>
      <c r="AX230" s="807"/>
      <c r="AY230" s="807"/>
      <c r="AZ230" s="807"/>
      <c r="BA230" s="807"/>
      <c r="BB230" s="807"/>
    </row>
    <row r="231" spans="1:54" ht="12.75">
      <c r="A231" s="908" t="s">
        <v>13886</v>
      </c>
      <c r="B231" s="924" t="s">
        <v>2486</v>
      </c>
      <c r="C231" s="1170">
        <v>3</v>
      </c>
      <c r="D231" s="34" t="e">
        <f t="shared" ca="1" si="12"/>
        <v>#VALUE!</v>
      </c>
      <c r="E231" s="34" t="str">
        <f ca="1">IFERROR(VLOOKUP(N231,Cennik!$A$4:$B319, 2, FALSE()) * O231 + VLOOKUP(P231,Cennik!$A$4:$B319, 2, FALSE()) * Q231 + VLOOKUP(R231,Cennik!$A$4:$B319, 2, FALSE()) * S231 + VLOOKUP(T231,Cennik!$A$4:$B319, 2, FALSE()) * U231 + VLOOKUP(V231,Cennik!$A$4:$B319, 2, FALSE()) * W231 + VLOOKUP(X231,Cennik!$A$4:$B319, 2, FALSE()) * Y231 + VLOOKUP(Z231,Cennik!$A$4:$B319, 2, FALSE()) * AA231 + VLOOKUP(AB231,Cennik!$A$4:$B319, 2, FALSE()) * AC231 + VLOOKUP(AD231,Cennik!$A$4:$B319, 2, FALSE()) * AE231 + VLOOKUP(AF231,Cennik!$A$4:$B319, 2, FALSE()) * AG231 + VLOOKUP(AH231,Cennik!$A$4:$B319, 2, FALSE()) * AI231 + VLOOKUP(AJ231,Cennik!$A$4:$B319, 2, FALSE()) * AK231 + VLOOKUP("Stamina",Cennik!$A$4:$B319,2,FALSE()) * K231,"Brak wartości")</f>
        <v>Brak wartości</v>
      </c>
      <c r="F231" s="5" t="s">
        <v>2460</v>
      </c>
      <c r="G231" s="5" t="s">
        <v>4515</v>
      </c>
      <c r="H231" s="5" t="s">
        <v>13544</v>
      </c>
      <c r="I231" s="5">
        <v>1</v>
      </c>
      <c r="J231" s="5">
        <v>30</v>
      </c>
      <c r="K231" s="5">
        <v>25</v>
      </c>
      <c r="L231" s="18">
        <v>45</v>
      </c>
      <c r="M231" s="5" t="s">
        <v>12787</v>
      </c>
      <c r="N231" s="161" t="s">
        <v>557</v>
      </c>
      <c r="O231" s="161">
        <v>15</v>
      </c>
      <c r="P231" s="162" t="s">
        <v>567</v>
      </c>
      <c r="Q231" s="162">
        <v>15</v>
      </c>
      <c r="R231" s="163" t="s">
        <v>518</v>
      </c>
      <c r="S231" s="163">
        <v>4</v>
      </c>
      <c r="T231" s="164" t="s">
        <v>4585</v>
      </c>
      <c r="U231" s="164">
        <v>3</v>
      </c>
      <c r="V231" s="164" t="s">
        <v>8133</v>
      </c>
      <c r="W231" s="165">
        <v>3</v>
      </c>
      <c r="X231" s="166" t="s">
        <v>40</v>
      </c>
      <c r="Y231" s="166"/>
      <c r="Z231" s="167" t="s">
        <v>40</v>
      </c>
      <c r="AA231" s="167"/>
      <c r="AB231" s="168" t="s">
        <v>40</v>
      </c>
      <c r="AC231" s="168"/>
      <c r="AD231" s="169" t="s">
        <v>40</v>
      </c>
      <c r="AE231" s="169"/>
      <c r="AF231" s="5" t="s">
        <v>40</v>
      </c>
      <c r="AG231" s="5"/>
      <c r="AH231" s="161" t="s">
        <v>40</v>
      </c>
      <c r="AI231" s="161"/>
      <c r="AJ231" s="162" t="s">
        <v>40</v>
      </c>
      <c r="AK231" s="198"/>
      <c r="AL231" s="1083"/>
      <c r="AM231" s="1083"/>
      <c r="AN231" s="1083"/>
      <c r="AO231" s="1083"/>
      <c r="AP231" s="1083"/>
      <c r="AQ231" s="1083"/>
      <c r="AR231" s="1083"/>
      <c r="AS231" s="1083"/>
      <c r="AT231" s="1083"/>
      <c r="AU231" s="1083"/>
      <c r="AV231" s="1083"/>
      <c r="AW231" s="1083"/>
      <c r="AX231" s="1083"/>
      <c r="AY231" s="1083"/>
      <c r="AZ231" s="1083"/>
      <c r="BA231" s="1083"/>
      <c r="BB231" s="1083"/>
    </row>
    <row r="232" spans="1:54" ht="12.75">
      <c r="A232" s="831" t="s">
        <v>13886</v>
      </c>
      <c r="B232" s="924" t="s">
        <v>2423</v>
      </c>
      <c r="C232" s="1170">
        <v>3</v>
      </c>
      <c r="D232" s="34" t="e">
        <f t="shared" ca="1" si="12"/>
        <v>#VALUE!</v>
      </c>
      <c r="E232" s="34" t="str">
        <f ca="1">IFERROR(VLOOKUP(N232,Cennik!$A$4:$B319, 2, FALSE()) * O232 + VLOOKUP(P232,Cennik!$A$4:$B319, 2, FALSE()) * Q232 + VLOOKUP(R232,Cennik!$A$4:$B319, 2, FALSE()) * S232 + VLOOKUP(T232,Cennik!$A$4:$B319, 2, FALSE()) * U232 + VLOOKUP(V232,Cennik!$A$4:$B319, 2, FALSE()) * W232 + VLOOKUP(X232,Cennik!$A$4:$B319, 2, FALSE()) * Y232 + VLOOKUP(Z232,Cennik!$A$4:$B319, 2, FALSE()) * AA232 + VLOOKUP(AB232,Cennik!$A$4:$B319, 2, FALSE()) * AC232 + VLOOKUP(AD232,Cennik!$A$4:$B319, 2, FALSE()) * AE232 + VLOOKUP(AF232,Cennik!$A$4:$B319, 2, FALSE()) * AG232 + VLOOKUP(AH232,Cennik!$A$4:$B319, 2, FALSE()) * AI232 + VLOOKUP(AJ232,Cennik!$A$4:$B319, 2, FALSE()) * AK232 + VLOOKUP("Stamina",Cennik!$A$4:$B319,2,FALSE()) * K232,"Brak wartości")</f>
        <v>Brak wartości</v>
      </c>
      <c r="F232" s="5" t="s">
        <v>2483</v>
      </c>
      <c r="G232" s="5" t="s">
        <v>4515</v>
      </c>
      <c r="H232" s="5" t="s">
        <v>13544</v>
      </c>
      <c r="I232" s="5">
        <v>1</v>
      </c>
      <c r="J232" s="5">
        <v>30</v>
      </c>
      <c r="K232" s="5">
        <v>50</v>
      </c>
      <c r="L232" s="18">
        <v>75</v>
      </c>
      <c r="M232" s="5" t="s">
        <v>12787</v>
      </c>
      <c r="N232" s="161" t="s">
        <v>557</v>
      </c>
      <c r="O232" s="161">
        <v>15</v>
      </c>
      <c r="P232" s="162" t="s">
        <v>567</v>
      </c>
      <c r="Q232" s="162">
        <v>20</v>
      </c>
      <c r="R232" s="163" t="s">
        <v>518</v>
      </c>
      <c r="S232" s="163">
        <v>5</v>
      </c>
      <c r="T232" s="164" t="s">
        <v>4585</v>
      </c>
      <c r="U232" s="164">
        <v>8</v>
      </c>
      <c r="V232" s="164" t="s">
        <v>8133</v>
      </c>
      <c r="W232" s="165">
        <v>3</v>
      </c>
      <c r="X232" s="166" t="s">
        <v>450</v>
      </c>
      <c r="Y232" s="166">
        <v>15</v>
      </c>
      <c r="Z232" s="167" t="s">
        <v>40</v>
      </c>
      <c r="AA232" s="167"/>
      <c r="AB232" s="168" t="s">
        <v>40</v>
      </c>
      <c r="AC232" s="168"/>
      <c r="AD232" s="169" t="s">
        <v>40</v>
      </c>
      <c r="AE232" s="169"/>
      <c r="AF232" s="5" t="s">
        <v>40</v>
      </c>
      <c r="AG232" s="5"/>
      <c r="AH232" s="161" t="s">
        <v>40</v>
      </c>
      <c r="AI232" s="161"/>
      <c r="AJ232" s="162" t="s">
        <v>40</v>
      </c>
      <c r="AK232" s="162"/>
      <c r="AL232" s="807"/>
      <c r="AM232" s="807"/>
      <c r="AN232" s="807"/>
      <c r="AO232" s="807"/>
      <c r="AP232" s="807"/>
      <c r="AQ232" s="807"/>
      <c r="AR232" s="807"/>
      <c r="AS232" s="807"/>
      <c r="AT232" s="807"/>
      <c r="AU232" s="807"/>
      <c r="AV232" s="807"/>
      <c r="AW232" s="807"/>
      <c r="AX232" s="807"/>
      <c r="AY232" s="807"/>
      <c r="AZ232" s="807"/>
      <c r="BA232" s="807"/>
      <c r="BB232" s="807"/>
    </row>
    <row r="233" spans="1:54" ht="12.75">
      <c r="A233" s="831" t="s">
        <v>13886</v>
      </c>
      <c r="B233" s="1179" t="s">
        <v>2491</v>
      </c>
      <c r="C233" s="1170">
        <v>4</v>
      </c>
      <c r="D233" s="34" t="e">
        <f t="shared" ca="1" si="12"/>
        <v>#VALUE!</v>
      </c>
      <c r="E233" s="34" t="str">
        <f ca="1">IFERROR(VLOOKUP(N233,Cennik!$A$4:$B319, 2, FALSE()) * O233 + VLOOKUP(P233,Cennik!$A$4:$B319, 2, FALSE()) * Q233 + VLOOKUP(R233,Cennik!$A$4:$B319, 2, FALSE()) * S233 + VLOOKUP(T233,Cennik!$A$4:$B319, 2, FALSE()) * U233 + VLOOKUP(V233,Cennik!$A$4:$B319, 2, FALSE()) * W233 + VLOOKUP(X233,Cennik!$A$4:$B319, 2, FALSE()) * Y233 + VLOOKUP(Z233,Cennik!$A$4:$B319, 2, FALSE()) * AA233 + VLOOKUP(AB233,Cennik!$A$4:$B319, 2, FALSE()) * AC233 + VLOOKUP(AD233,Cennik!$A$4:$B319, 2, FALSE()) * AE233 + VLOOKUP(AF233,Cennik!$A$4:$B319, 2, FALSE()) * AG233 + VLOOKUP(AH233,Cennik!$A$4:$B319, 2, FALSE()) * AI233 + VLOOKUP(AJ233,Cennik!$A$4:$B319, 2, FALSE()) * AK233 + VLOOKUP("Stamina",Cennik!$A$4:$B319,2,FALSE()) * K233,"Brak wartości")</f>
        <v>Brak wartości</v>
      </c>
      <c r="F233" s="5" t="s">
        <v>2492</v>
      </c>
      <c r="G233" s="5" t="s">
        <v>4515</v>
      </c>
      <c r="H233" s="5" t="s">
        <v>13544</v>
      </c>
      <c r="I233" s="5">
        <v>1</v>
      </c>
      <c r="J233" s="5">
        <v>30</v>
      </c>
      <c r="K233" s="5">
        <v>75</v>
      </c>
      <c r="L233" s="18">
        <v>30</v>
      </c>
      <c r="M233" s="5" t="s">
        <v>12787</v>
      </c>
      <c r="N233" s="161" t="s">
        <v>518</v>
      </c>
      <c r="O233" s="161">
        <v>7</v>
      </c>
      <c r="P233" s="162" t="s">
        <v>567</v>
      </c>
      <c r="Q233" s="162">
        <v>20</v>
      </c>
      <c r="R233" s="163" t="s">
        <v>4739</v>
      </c>
      <c r="S233" s="163">
        <v>2</v>
      </c>
      <c r="T233" s="164" t="s">
        <v>4679</v>
      </c>
      <c r="U233" s="164">
        <v>1</v>
      </c>
      <c r="V233" s="164" t="s">
        <v>4585</v>
      </c>
      <c r="W233" s="165">
        <v>8</v>
      </c>
      <c r="X233" s="166" t="s">
        <v>8133</v>
      </c>
      <c r="Y233" s="166">
        <v>5</v>
      </c>
      <c r="Z233" s="167" t="s">
        <v>40</v>
      </c>
      <c r="AA233" s="167"/>
      <c r="AB233" s="168" t="s">
        <v>40</v>
      </c>
      <c r="AC233" s="168"/>
      <c r="AD233" s="169" t="s">
        <v>40</v>
      </c>
      <c r="AE233" s="169"/>
      <c r="AF233" s="5" t="s">
        <v>40</v>
      </c>
      <c r="AG233" s="5"/>
      <c r="AH233" s="161" t="s">
        <v>40</v>
      </c>
      <c r="AI233" s="161"/>
      <c r="AJ233" s="162" t="s">
        <v>40</v>
      </c>
      <c r="AK233" s="162"/>
      <c r="AL233" s="807"/>
      <c r="AM233" s="807"/>
      <c r="AN233" s="807"/>
      <c r="AO233" s="807"/>
      <c r="AP233" s="807"/>
      <c r="AQ233" s="807"/>
      <c r="AR233" s="807"/>
      <c r="AS233" s="807"/>
      <c r="AT233" s="807"/>
      <c r="AU233" s="807"/>
      <c r="AV233" s="807"/>
      <c r="AW233" s="807"/>
      <c r="AX233" s="807"/>
      <c r="AY233" s="807"/>
      <c r="AZ233" s="807"/>
      <c r="BA233" s="807"/>
      <c r="BB233" s="807"/>
    </row>
    <row r="234" spans="1:54" ht="12.75">
      <c r="A234" s="831" t="s">
        <v>13886</v>
      </c>
      <c r="B234" s="1179" t="s">
        <v>2494</v>
      </c>
      <c r="C234" s="1170">
        <v>4</v>
      </c>
      <c r="D234" s="34" t="e">
        <f t="shared" ca="1" si="12"/>
        <v>#VALUE!</v>
      </c>
      <c r="E234" s="34" t="str">
        <f ca="1">IFERROR(VLOOKUP(N234,Cennik!$A$4:$B319, 2, FALSE()) * O234 + VLOOKUP(P234,Cennik!$A$4:$B319, 2, FALSE()) * Q234 + VLOOKUP(R234,Cennik!$A$4:$B319, 2, FALSE()) * S234 + VLOOKUP(T234,Cennik!$A$4:$B319, 2, FALSE()) * U234 + VLOOKUP(V234,Cennik!$A$4:$B319, 2, FALSE()) * W234 + VLOOKUP(X234,Cennik!$A$4:$B319, 2, FALSE()) * Y234 + VLOOKUP(Z234,Cennik!$A$4:$B319, 2, FALSE()) * AA234 + VLOOKUP(AB234,Cennik!$A$4:$B319, 2, FALSE()) * AC234 + VLOOKUP(AD234,Cennik!$A$4:$B319, 2, FALSE()) * AE234 + VLOOKUP(AF234,Cennik!$A$4:$B319, 2, FALSE()) * AG234 + VLOOKUP(AH234,Cennik!$A$4:$B319, 2, FALSE()) * AI234 + VLOOKUP(AJ234,Cennik!$A$4:$B319, 2, FALSE()) * AK234 + VLOOKUP("Stamina",Cennik!$A$4:$B319,2,FALSE()) * K234,"Brak wartości")</f>
        <v>Brak wartości</v>
      </c>
      <c r="F234" s="5" t="s">
        <v>2492</v>
      </c>
      <c r="G234" s="5" t="s">
        <v>4515</v>
      </c>
      <c r="H234" s="5" t="s">
        <v>13544</v>
      </c>
      <c r="I234" s="5">
        <v>1</v>
      </c>
      <c r="J234" s="5">
        <v>30</v>
      </c>
      <c r="K234" s="5">
        <v>75</v>
      </c>
      <c r="L234" s="18">
        <v>30</v>
      </c>
      <c r="M234" s="5" t="s">
        <v>12787</v>
      </c>
      <c r="N234" s="161" t="s">
        <v>518</v>
      </c>
      <c r="O234" s="161">
        <v>7</v>
      </c>
      <c r="P234" s="162" t="s">
        <v>567</v>
      </c>
      <c r="Q234" s="162">
        <v>20</v>
      </c>
      <c r="R234" s="163" t="s">
        <v>4739</v>
      </c>
      <c r="S234" s="163">
        <v>2</v>
      </c>
      <c r="T234" s="164" t="s">
        <v>4679</v>
      </c>
      <c r="U234" s="164">
        <v>1</v>
      </c>
      <c r="V234" s="164" t="s">
        <v>4585</v>
      </c>
      <c r="W234" s="165">
        <v>8</v>
      </c>
      <c r="X234" s="166" t="s">
        <v>8133</v>
      </c>
      <c r="Y234" s="166">
        <v>5</v>
      </c>
      <c r="Z234" s="167" t="s">
        <v>40</v>
      </c>
      <c r="AA234" s="167"/>
      <c r="AB234" s="168" t="s">
        <v>40</v>
      </c>
      <c r="AC234" s="168"/>
      <c r="AD234" s="169" t="s">
        <v>40</v>
      </c>
      <c r="AE234" s="169"/>
      <c r="AF234" s="5" t="s">
        <v>40</v>
      </c>
      <c r="AG234" s="5"/>
      <c r="AH234" s="161" t="s">
        <v>40</v>
      </c>
      <c r="AI234" s="161"/>
      <c r="AJ234" s="162" t="s">
        <v>40</v>
      </c>
      <c r="AK234" s="162"/>
      <c r="AL234" s="807"/>
      <c r="AM234" s="807"/>
      <c r="AN234" s="807"/>
      <c r="AO234" s="807"/>
      <c r="AP234" s="807"/>
      <c r="AQ234" s="807"/>
      <c r="AR234" s="807"/>
      <c r="AS234" s="807"/>
      <c r="AT234" s="807"/>
      <c r="AU234" s="807"/>
      <c r="AV234" s="807"/>
      <c r="AW234" s="807"/>
      <c r="AX234" s="807"/>
      <c r="AY234" s="807"/>
      <c r="AZ234" s="807"/>
      <c r="BA234" s="807"/>
      <c r="BB234" s="807"/>
    </row>
    <row r="235" spans="1:54" ht="12.75">
      <c r="A235" s="831" t="s">
        <v>13886</v>
      </c>
      <c r="B235" s="1179" t="s">
        <v>2496</v>
      </c>
      <c r="C235" s="1170">
        <v>4</v>
      </c>
      <c r="D235" s="34" t="e">
        <f t="shared" ca="1" si="12"/>
        <v>#VALUE!</v>
      </c>
      <c r="E235" s="34" t="str">
        <f ca="1">IFERROR(VLOOKUP(N235,Cennik!$A$4:$B319, 2, FALSE()) * O235 + VLOOKUP(P235,Cennik!$A$4:$B319, 2, FALSE()) * Q235 + VLOOKUP(R235,Cennik!$A$4:$B319, 2, FALSE()) * S235 + VLOOKUP(T235,Cennik!$A$4:$B319, 2, FALSE()) * U235 + VLOOKUP(V235,Cennik!$A$4:$B319, 2, FALSE()) * W235 + VLOOKUP(X235,Cennik!$A$4:$B319, 2, FALSE()) * Y235 + VLOOKUP(Z235,Cennik!$A$4:$B319, 2, FALSE()) * AA235 + VLOOKUP(AB235,Cennik!$A$4:$B319, 2, FALSE()) * AC235 + VLOOKUP(AD235,Cennik!$A$4:$B319, 2, FALSE()) * AE235 + VLOOKUP(AF235,Cennik!$A$4:$B319, 2, FALSE()) * AG235 + VLOOKUP(AH235,Cennik!$A$4:$B319, 2, FALSE()) * AI235 + VLOOKUP(AJ235,Cennik!$A$4:$B319, 2, FALSE()) * AK235 + VLOOKUP("Stamina",Cennik!$A$4:$B319,2,FALSE()) * K235,"Brak wartości")</f>
        <v>Brak wartości</v>
      </c>
      <c r="F235" s="5" t="s">
        <v>2492</v>
      </c>
      <c r="G235" s="5" t="s">
        <v>4515</v>
      </c>
      <c r="H235" s="5" t="s">
        <v>13544</v>
      </c>
      <c r="I235" s="5">
        <v>1</v>
      </c>
      <c r="J235" s="5">
        <v>30</v>
      </c>
      <c r="K235" s="5">
        <v>75</v>
      </c>
      <c r="L235" s="18">
        <v>30</v>
      </c>
      <c r="M235" s="5" t="s">
        <v>12787</v>
      </c>
      <c r="N235" s="161" t="s">
        <v>518</v>
      </c>
      <c r="O235" s="161">
        <v>7</v>
      </c>
      <c r="P235" s="162" t="s">
        <v>567</v>
      </c>
      <c r="Q235" s="162">
        <v>20</v>
      </c>
      <c r="R235" s="163" t="s">
        <v>4739</v>
      </c>
      <c r="S235" s="163">
        <v>2</v>
      </c>
      <c r="T235" s="164" t="s">
        <v>4679</v>
      </c>
      <c r="U235" s="164">
        <v>1</v>
      </c>
      <c r="V235" s="164" t="s">
        <v>4585</v>
      </c>
      <c r="W235" s="165">
        <v>8</v>
      </c>
      <c r="X235" s="166" t="s">
        <v>8133</v>
      </c>
      <c r="Y235" s="166">
        <v>5</v>
      </c>
      <c r="Z235" s="167" t="s">
        <v>40</v>
      </c>
      <c r="AA235" s="167"/>
      <c r="AB235" s="168" t="s">
        <v>40</v>
      </c>
      <c r="AC235" s="168"/>
      <c r="AD235" s="169" t="s">
        <v>40</v>
      </c>
      <c r="AE235" s="169"/>
      <c r="AF235" s="5" t="s">
        <v>40</v>
      </c>
      <c r="AG235" s="5"/>
      <c r="AH235" s="161" t="s">
        <v>40</v>
      </c>
      <c r="AI235" s="161"/>
      <c r="AJ235" s="162" t="s">
        <v>40</v>
      </c>
      <c r="AK235" s="162"/>
      <c r="AL235" s="807"/>
      <c r="AM235" s="807"/>
      <c r="AN235" s="807"/>
      <c r="AO235" s="807"/>
      <c r="AP235" s="807"/>
      <c r="AQ235" s="807"/>
      <c r="AR235" s="807"/>
      <c r="AS235" s="807"/>
      <c r="AT235" s="807"/>
      <c r="AU235" s="807"/>
      <c r="AV235" s="807"/>
      <c r="AW235" s="807"/>
      <c r="AX235" s="807"/>
      <c r="AY235" s="807"/>
      <c r="AZ235" s="807"/>
      <c r="BA235" s="807"/>
      <c r="BB235" s="807"/>
    </row>
    <row r="236" spans="1:54" ht="12.75">
      <c r="A236" s="831" t="s">
        <v>13886</v>
      </c>
      <c r="B236" s="1179" t="s">
        <v>2498</v>
      </c>
      <c r="C236" s="1170">
        <v>4</v>
      </c>
      <c r="D236" s="34" t="e">
        <f t="shared" ca="1" si="12"/>
        <v>#VALUE!</v>
      </c>
      <c r="E236" s="34" t="str">
        <f ca="1">IFERROR(VLOOKUP(N236,Cennik!$A$4:$B319, 2, FALSE()) * O236 + VLOOKUP(P236,Cennik!$A$4:$B319, 2, FALSE()) * Q236 + VLOOKUP(R236,Cennik!$A$4:$B319, 2, FALSE()) * S236 + VLOOKUP(T236,Cennik!$A$4:$B319, 2, FALSE()) * U236 + VLOOKUP(V236,Cennik!$A$4:$B319, 2, FALSE()) * W236 + VLOOKUP(X236,Cennik!$A$4:$B319, 2, FALSE()) * Y236 + VLOOKUP(Z236,Cennik!$A$4:$B319, 2, FALSE()) * AA236 + VLOOKUP(AB236,Cennik!$A$4:$B319, 2, FALSE()) * AC236 + VLOOKUP(AD236,Cennik!$A$4:$B319, 2, FALSE()) * AE236 + VLOOKUP(AF236,Cennik!$A$4:$B319, 2, FALSE()) * AG236 + VLOOKUP(AH236,Cennik!$A$4:$B319, 2, FALSE()) * AI236 + VLOOKUP(AJ236,Cennik!$A$4:$B319, 2, FALSE()) * AK236 + VLOOKUP("Stamina",Cennik!$A$4:$B319,2,FALSE()) * K236,"Brak wartości")</f>
        <v>Brak wartości</v>
      </c>
      <c r="F236" s="5" t="s">
        <v>2492</v>
      </c>
      <c r="G236" s="5" t="s">
        <v>4515</v>
      </c>
      <c r="H236" s="5" t="s">
        <v>13544</v>
      </c>
      <c r="I236" s="5">
        <v>1</v>
      </c>
      <c r="J236" s="5">
        <v>30</v>
      </c>
      <c r="K236" s="5">
        <v>75</v>
      </c>
      <c r="L236" s="18">
        <v>45</v>
      </c>
      <c r="M236" s="5" t="s">
        <v>12787</v>
      </c>
      <c r="N236" s="161" t="s">
        <v>518</v>
      </c>
      <c r="O236" s="161">
        <v>7</v>
      </c>
      <c r="P236" s="162" t="s">
        <v>567</v>
      </c>
      <c r="Q236" s="162">
        <v>20</v>
      </c>
      <c r="R236" s="163" t="s">
        <v>4739</v>
      </c>
      <c r="S236" s="163">
        <v>2</v>
      </c>
      <c r="T236" s="164" t="s">
        <v>4679</v>
      </c>
      <c r="U236" s="164">
        <v>1</v>
      </c>
      <c r="V236" s="164" t="s">
        <v>4585</v>
      </c>
      <c r="W236" s="165">
        <v>8</v>
      </c>
      <c r="X236" s="166" t="s">
        <v>8133</v>
      </c>
      <c r="Y236" s="166">
        <v>5</v>
      </c>
      <c r="Z236" s="167" t="s">
        <v>40</v>
      </c>
      <c r="AA236" s="167"/>
      <c r="AB236" s="168" t="s">
        <v>40</v>
      </c>
      <c r="AC236" s="168"/>
      <c r="AD236" s="169" t="s">
        <v>40</v>
      </c>
      <c r="AE236" s="169"/>
      <c r="AF236" s="5" t="s">
        <v>40</v>
      </c>
      <c r="AG236" s="5"/>
      <c r="AH236" s="161" t="s">
        <v>40</v>
      </c>
      <c r="AI236" s="161"/>
      <c r="AJ236" s="162" t="s">
        <v>40</v>
      </c>
      <c r="AK236" s="162"/>
      <c r="AL236" s="807"/>
      <c r="AM236" s="807"/>
      <c r="AN236" s="807"/>
      <c r="AO236" s="807"/>
      <c r="AP236" s="807"/>
      <c r="AQ236" s="807"/>
      <c r="AR236" s="807"/>
      <c r="AS236" s="807"/>
      <c r="AT236" s="807"/>
      <c r="AU236" s="807"/>
      <c r="AV236" s="807"/>
      <c r="AW236" s="807"/>
      <c r="AX236" s="807"/>
      <c r="AY236" s="807"/>
      <c r="AZ236" s="807"/>
      <c r="BA236" s="807"/>
      <c r="BB236" s="807"/>
    </row>
    <row r="237" spans="1:54" ht="12.75">
      <c r="A237" s="831" t="s">
        <v>13886</v>
      </c>
      <c r="B237" s="1179" t="s">
        <v>2500</v>
      </c>
      <c r="C237" s="1170">
        <v>4</v>
      </c>
      <c r="D237" s="34" t="e">
        <f t="shared" ca="1" si="12"/>
        <v>#VALUE!</v>
      </c>
      <c r="E237" s="34" t="str">
        <f ca="1">IFERROR(VLOOKUP(N237,Cennik!$A$4:$B319, 2, FALSE()) * O237 + VLOOKUP(P237,Cennik!$A$4:$B319, 2, FALSE()) * Q237 + VLOOKUP(R237,Cennik!$A$4:$B319, 2, FALSE()) * S237 + VLOOKUP(T237,Cennik!$A$4:$B319, 2, FALSE()) * U237 + VLOOKUP(V237,Cennik!$A$4:$B319, 2, FALSE()) * W237 + VLOOKUP(X237,Cennik!$A$4:$B319, 2, FALSE()) * Y237 + VLOOKUP(Z237,Cennik!$A$4:$B319, 2, FALSE()) * AA237 + VLOOKUP(AB237,Cennik!$A$4:$B319, 2, FALSE()) * AC237 + VLOOKUP(AD237,Cennik!$A$4:$B319, 2, FALSE()) * AE237 + VLOOKUP(AF237,Cennik!$A$4:$B319, 2, FALSE()) * AG237 + VLOOKUP(AH237,Cennik!$A$4:$B319, 2, FALSE()) * AI237 + VLOOKUP(AJ237,Cennik!$A$4:$B319, 2, FALSE()) * AK237 + VLOOKUP("Stamina",Cennik!$A$4:$B319,2,FALSE()) * K237,"Brak wartości")</f>
        <v>Brak wartości</v>
      </c>
      <c r="F237" s="5" t="s">
        <v>2492</v>
      </c>
      <c r="G237" s="5" t="s">
        <v>4515</v>
      </c>
      <c r="H237" s="5" t="s">
        <v>13544</v>
      </c>
      <c r="I237" s="5">
        <v>1</v>
      </c>
      <c r="J237" s="5">
        <v>30</v>
      </c>
      <c r="K237" s="5">
        <v>75</v>
      </c>
      <c r="L237" s="18">
        <v>45</v>
      </c>
      <c r="M237" s="5" t="s">
        <v>12787</v>
      </c>
      <c r="N237" s="161" t="s">
        <v>518</v>
      </c>
      <c r="O237" s="161">
        <v>7</v>
      </c>
      <c r="P237" s="162" t="s">
        <v>567</v>
      </c>
      <c r="Q237" s="162">
        <v>20</v>
      </c>
      <c r="R237" s="163" t="s">
        <v>4739</v>
      </c>
      <c r="S237" s="163">
        <v>2</v>
      </c>
      <c r="T237" s="164" t="s">
        <v>4679</v>
      </c>
      <c r="U237" s="164">
        <v>1</v>
      </c>
      <c r="V237" s="164" t="s">
        <v>4585</v>
      </c>
      <c r="W237" s="165">
        <v>8</v>
      </c>
      <c r="X237" s="166" t="s">
        <v>8133</v>
      </c>
      <c r="Y237" s="166">
        <v>5</v>
      </c>
      <c r="Z237" s="167" t="s">
        <v>40</v>
      </c>
      <c r="AA237" s="167"/>
      <c r="AB237" s="168" t="s">
        <v>40</v>
      </c>
      <c r="AC237" s="168"/>
      <c r="AD237" s="169" t="s">
        <v>40</v>
      </c>
      <c r="AE237" s="169"/>
      <c r="AF237" s="5" t="s">
        <v>40</v>
      </c>
      <c r="AG237" s="5"/>
      <c r="AH237" s="161" t="s">
        <v>40</v>
      </c>
      <c r="AI237" s="161"/>
      <c r="AJ237" s="162" t="s">
        <v>40</v>
      </c>
      <c r="AK237" s="162"/>
      <c r="AL237" s="807"/>
      <c r="AM237" s="807"/>
      <c r="AN237" s="807"/>
      <c r="AO237" s="807"/>
      <c r="AP237" s="807"/>
      <c r="AQ237" s="807"/>
      <c r="AR237" s="807"/>
      <c r="AS237" s="807"/>
      <c r="AT237" s="807"/>
      <c r="AU237" s="807"/>
      <c r="AV237" s="807"/>
      <c r="AW237" s="807"/>
      <c r="AX237" s="807"/>
      <c r="AY237" s="807"/>
      <c r="AZ237" s="807"/>
      <c r="BA237" s="807"/>
      <c r="BB237" s="807"/>
    </row>
    <row r="238" spans="1:54" ht="12.75">
      <c r="A238" s="831" t="s">
        <v>13886</v>
      </c>
      <c r="B238" s="1179" t="s">
        <v>2502</v>
      </c>
      <c r="C238" s="1170">
        <v>4</v>
      </c>
      <c r="D238" s="34" t="e">
        <f t="shared" ca="1" si="12"/>
        <v>#VALUE!</v>
      </c>
      <c r="E238" s="34" t="str">
        <f ca="1">IFERROR(VLOOKUP(N238,Cennik!$A$4:$B319, 2, FALSE()) * O238 + VLOOKUP(P238,Cennik!$A$4:$B319, 2, FALSE()) * Q238 + VLOOKUP(R238,Cennik!$A$4:$B319, 2, FALSE()) * S238 + VLOOKUP(T238,Cennik!$A$4:$B319, 2, FALSE()) * U238 + VLOOKUP(V238,Cennik!$A$4:$B319, 2, FALSE()) * W238 + VLOOKUP(X238,Cennik!$A$4:$B319, 2, FALSE()) * Y238 + VLOOKUP(Z238,Cennik!$A$4:$B319, 2, FALSE()) * AA238 + VLOOKUP(AB238,Cennik!$A$4:$B319, 2, FALSE()) * AC238 + VLOOKUP(AD238,Cennik!$A$4:$B319, 2, FALSE()) * AE238 + VLOOKUP(AF238,Cennik!$A$4:$B319, 2, FALSE()) * AG238 + VLOOKUP(AH238,Cennik!$A$4:$B319, 2, FALSE()) * AI238 + VLOOKUP(AJ238,Cennik!$A$4:$B319, 2, FALSE()) * AK238 + VLOOKUP("Stamina",Cennik!$A$4:$B319,2,FALSE()) * K238,"Brak wartości")</f>
        <v>Brak wartości</v>
      </c>
      <c r="F238" s="5" t="s">
        <v>2492</v>
      </c>
      <c r="G238" s="5" t="s">
        <v>4515</v>
      </c>
      <c r="H238" s="5" t="s">
        <v>13544</v>
      </c>
      <c r="I238" s="5">
        <v>1</v>
      </c>
      <c r="J238" s="5">
        <v>30</v>
      </c>
      <c r="K238" s="5">
        <v>75</v>
      </c>
      <c r="L238" s="18">
        <v>50</v>
      </c>
      <c r="M238" s="5" t="s">
        <v>12787</v>
      </c>
      <c r="N238" s="161" t="s">
        <v>518</v>
      </c>
      <c r="O238" s="161">
        <v>7</v>
      </c>
      <c r="P238" s="162" t="s">
        <v>567</v>
      </c>
      <c r="Q238" s="162">
        <v>20</v>
      </c>
      <c r="R238" s="163" t="s">
        <v>4739</v>
      </c>
      <c r="S238" s="163">
        <v>2</v>
      </c>
      <c r="T238" s="164" t="s">
        <v>4679</v>
      </c>
      <c r="U238" s="164">
        <v>1</v>
      </c>
      <c r="V238" s="164" t="s">
        <v>4585</v>
      </c>
      <c r="W238" s="165">
        <v>8</v>
      </c>
      <c r="X238" s="166" t="s">
        <v>8133</v>
      </c>
      <c r="Y238" s="166">
        <v>5</v>
      </c>
      <c r="Z238" s="167" t="s">
        <v>40</v>
      </c>
      <c r="AA238" s="167"/>
      <c r="AB238" s="168" t="s">
        <v>40</v>
      </c>
      <c r="AC238" s="168"/>
      <c r="AD238" s="169" t="s">
        <v>40</v>
      </c>
      <c r="AE238" s="169"/>
      <c r="AF238" s="5" t="s">
        <v>40</v>
      </c>
      <c r="AG238" s="5"/>
      <c r="AH238" s="161" t="s">
        <v>40</v>
      </c>
      <c r="AI238" s="161"/>
      <c r="AJ238" s="162" t="s">
        <v>40</v>
      </c>
      <c r="AK238" s="162"/>
      <c r="AL238" s="807"/>
      <c r="AM238" s="807"/>
      <c r="AN238" s="807"/>
      <c r="AO238" s="807"/>
      <c r="AP238" s="807"/>
      <c r="AQ238" s="807"/>
      <c r="AR238" s="807"/>
      <c r="AS238" s="807"/>
      <c r="AT238" s="807"/>
      <c r="AU238" s="807"/>
      <c r="AV238" s="807"/>
      <c r="AW238" s="807"/>
      <c r="AX238" s="807"/>
      <c r="AY238" s="807"/>
      <c r="AZ238" s="807"/>
      <c r="BA238" s="807"/>
      <c r="BB238" s="807"/>
    </row>
    <row r="239" spans="1:54" ht="12.75">
      <c r="A239" s="831" t="s">
        <v>13886</v>
      </c>
      <c r="B239" s="1179" t="s">
        <v>2504</v>
      </c>
      <c r="C239" s="1170">
        <v>4</v>
      </c>
      <c r="D239" s="34" t="e">
        <f t="shared" ca="1" si="12"/>
        <v>#VALUE!</v>
      </c>
      <c r="E239" s="34" t="str">
        <f ca="1">IFERROR(VLOOKUP(N239,Cennik!$A$4:$B319, 2, FALSE()) * O239 + VLOOKUP(P239,Cennik!$A$4:$B319, 2, FALSE()) * Q239 + VLOOKUP(R239,Cennik!$A$4:$B319, 2, FALSE()) * S239 + VLOOKUP(T239,Cennik!$A$4:$B319, 2, FALSE()) * U239 + VLOOKUP(V239,Cennik!$A$4:$B319, 2, FALSE()) * W239 + VLOOKUP(X239,Cennik!$A$4:$B319, 2, FALSE()) * Y239 + VLOOKUP(Z239,Cennik!$A$4:$B319, 2, FALSE()) * AA239 + VLOOKUP(AB239,Cennik!$A$4:$B319, 2, FALSE()) * AC239 + VLOOKUP(AD239,Cennik!$A$4:$B319, 2, FALSE()) * AE239 + VLOOKUP(AF239,Cennik!$A$4:$B319, 2, FALSE()) * AG239 + VLOOKUP(AH239,Cennik!$A$4:$B319, 2, FALSE()) * AI239 + VLOOKUP(AJ239,Cennik!$A$4:$B319, 2, FALSE()) * AK239 + VLOOKUP("Stamina",Cennik!$A$4:$B319,2,FALSE()) * K239,"Brak wartości")</f>
        <v>Brak wartości</v>
      </c>
      <c r="F239" s="5" t="s">
        <v>2492</v>
      </c>
      <c r="G239" s="5" t="s">
        <v>4515</v>
      </c>
      <c r="H239" s="5" t="s">
        <v>13544</v>
      </c>
      <c r="I239" s="5">
        <v>1</v>
      </c>
      <c r="J239" s="5">
        <v>30</v>
      </c>
      <c r="K239" s="5">
        <v>75</v>
      </c>
      <c r="L239" s="18">
        <v>75</v>
      </c>
      <c r="M239" s="5" t="s">
        <v>12787</v>
      </c>
      <c r="N239" s="161" t="s">
        <v>518</v>
      </c>
      <c r="O239" s="161">
        <v>7</v>
      </c>
      <c r="P239" s="162" t="s">
        <v>567</v>
      </c>
      <c r="Q239" s="162">
        <v>20</v>
      </c>
      <c r="R239" s="163" t="s">
        <v>4739</v>
      </c>
      <c r="S239" s="163">
        <v>2</v>
      </c>
      <c r="T239" s="164" t="s">
        <v>4679</v>
      </c>
      <c r="U239" s="164">
        <v>1</v>
      </c>
      <c r="V239" s="164" t="s">
        <v>4585</v>
      </c>
      <c r="W239" s="165">
        <v>8</v>
      </c>
      <c r="X239" s="166" t="s">
        <v>8133</v>
      </c>
      <c r="Y239" s="166">
        <v>5</v>
      </c>
      <c r="Z239" s="167" t="s">
        <v>40</v>
      </c>
      <c r="AA239" s="167"/>
      <c r="AB239" s="168" t="s">
        <v>40</v>
      </c>
      <c r="AC239" s="168"/>
      <c r="AD239" s="169" t="s">
        <v>40</v>
      </c>
      <c r="AE239" s="169"/>
      <c r="AF239" s="5" t="s">
        <v>40</v>
      </c>
      <c r="AG239" s="5"/>
      <c r="AH239" s="161" t="s">
        <v>40</v>
      </c>
      <c r="AI239" s="161"/>
      <c r="AJ239" s="162" t="s">
        <v>40</v>
      </c>
      <c r="AK239" s="162"/>
      <c r="AL239" s="807"/>
      <c r="AM239" s="807"/>
      <c r="AN239" s="807"/>
      <c r="AO239" s="807"/>
      <c r="AP239" s="807"/>
      <c r="AQ239" s="807"/>
      <c r="AR239" s="807"/>
      <c r="AS239" s="807"/>
      <c r="AT239" s="807"/>
      <c r="AU239" s="807"/>
      <c r="AV239" s="807"/>
      <c r="AW239" s="807"/>
      <c r="AX239" s="807"/>
      <c r="AY239" s="807"/>
      <c r="AZ239" s="807"/>
      <c r="BA239" s="807"/>
      <c r="BB239" s="807"/>
    </row>
    <row r="240" spans="1:54" ht="12.75">
      <c r="A240" s="831" t="s">
        <v>13886</v>
      </c>
      <c r="B240" s="1179" t="s">
        <v>2506</v>
      </c>
      <c r="C240" s="1170">
        <v>4</v>
      </c>
      <c r="D240" s="34" t="e">
        <f t="shared" ca="1" si="12"/>
        <v>#VALUE!</v>
      </c>
      <c r="E240" s="34" t="str">
        <f ca="1">IFERROR(VLOOKUP(N240,Cennik!$A$4:$B319, 2, FALSE()) * O240 + VLOOKUP(P240,Cennik!$A$4:$B319, 2, FALSE()) * Q240 + VLOOKUP(R240,Cennik!$A$4:$B319, 2, FALSE()) * S240 + VLOOKUP(T240,Cennik!$A$4:$B319, 2, FALSE()) * U240 + VLOOKUP(V240,Cennik!$A$4:$B319, 2, FALSE()) * W240 + VLOOKUP(X240,Cennik!$A$4:$B319, 2, FALSE()) * Y240 + VLOOKUP(Z240,Cennik!$A$4:$B319, 2, FALSE()) * AA240 + VLOOKUP(AB240,Cennik!$A$4:$B319, 2, FALSE()) * AC240 + VLOOKUP(AD240,Cennik!$A$4:$B319, 2, FALSE()) * AE240 + VLOOKUP(AF240,Cennik!$A$4:$B319, 2, FALSE()) * AG240 + VLOOKUP(AH240,Cennik!$A$4:$B319, 2, FALSE()) * AI240 + VLOOKUP(AJ240,Cennik!$A$4:$B319, 2, FALSE()) * AK240 + VLOOKUP("Stamina",Cennik!$A$4:$B319,2,FALSE()) * K240,"Brak wartości")</f>
        <v>Brak wartości</v>
      </c>
      <c r="F240" s="5" t="s">
        <v>2492</v>
      </c>
      <c r="G240" s="5" t="s">
        <v>4515</v>
      </c>
      <c r="H240" s="5" t="s">
        <v>13544</v>
      </c>
      <c r="I240" s="5">
        <v>1</v>
      </c>
      <c r="J240" s="5">
        <v>30</v>
      </c>
      <c r="K240" s="5">
        <v>75</v>
      </c>
      <c r="L240" s="18">
        <v>35</v>
      </c>
      <c r="M240" s="5" t="s">
        <v>12787</v>
      </c>
      <c r="N240" s="161" t="s">
        <v>518</v>
      </c>
      <c r="O240" s="161">
        <v>7</v>
      </c>
      <c r="P240" s="162" t="s">
        <v>567</v>
      </c>
      <c r="Q240" s="162">
        <v>20</v>
      </c>
      <c r="R240" s="163" t="s">
        <v>4739</v>
      </c>
      <c r="S240" s="163">
        <v>2</v>
      </c>
      <c r="T240" s="164" t="s">
        <v>4679</v>
      </c>
      <c r="U240" s="164">
        <v>1</v>
      </c>
      <c r="V240" s="164" t="s">
        <v>4585</v>
      </c>
      <c r="W240" s="165">
        <v>8</v>
      </c>
      <c r="X240" s="166" t="s">
        <v>8133</v>
      </c>
      <c r="Y240" s="166">
        <v>5</v>
      </c>
      <c r="Z240" s="167" t="s">
        <v>40</v>
      </c>
      <c r="AA240" s="167"/>
      <c r="AB240" s="168" t="s">
        <v>40</v>
      </c>
      <c r="AC240" s="168"/>
      <c r="AD240" s="169" t="s">
        <v>40</v>
      </c>
      <c r="AE240" s="169"/>
      <c r="AF240" s="5" t="s">
        <v>40</v>
      </c>
      <c r="AG240" s="5"/>
      <c r="AH240" s="161" t="s">
        <v>40</v>
      </c>
      <c r="AI240" s="161"/>
      <c r="AJ240" s="162" t="s">
        <v>40</v>
      </c>
      <c r="AK240" s="162"/>
      <c r="AL240" s="807"/>
      <c r="AM240" s="807"/>
      <c r="AN240" s="807"/>
      <c r="AO240" s="807"/>
      <c r="AP240" s="807"/>
      <c r="AQ240" s="807"/>
      <c r="AR240" s="807"/>
      <c r="AS240" s="807"/>
      <c r="AT240" s="807"/>
      <c r="AU240" s="807"/>
      <c r="AV240" s="807"/>
      <c r="AW240" s="807"/>
      <c r="AX240" s="807"/>
      <c r="AY240" s="807"/>
      <c r="AZ240" s="807"/>
      <c r="BA240" s="807"/>
      <c r="BB240" s="807"/>
    </row>
    <row r="241" spans="1:54" ht="12.75">
      <c r="A241" s="831" t="s">
        <v>13886</v>
      </c>
      <c r="B241" s="1179" t="s">
        <v>2508</v>
      </c>
      <c r="C241" s="1170">
        <v>4</v>
      </c>
      <c r="D241" s="34" t="e">
        <f t="shared" ca="1" si="12"/>
        <v>#VALUE!</v>
      </c>
      <c r="E241" s="34" t="str">
        <f ca="1">IFERROR(VLOOKUP(N241,Cennik!$A$4:$B319, 2, FALSE()) * O241 + VLOOKUP(P241,Cennik!$A$4:$B319, 2, FALSE()) * Q241 + VLOOKUP(R241,Cennik!$A$4:$B319, 2, FALSE()) * S241 + VLOOKUP(T241,Cennik!$A$4:$B319, 2, FALSE()) * U241 + VLOOKUP(V241,Cennik!$A$4:$B319, 2, FALSE()) * W241 + VLOOKUP(X241,Cennik!$A$4:$B319, 2, FALSE()) * Y241 + VLOOKUP(Z241,Cennik!$A$4:$B319, 2, FALSE()) * AA241 + VLOOKUP(AB241,Cennik!$A$4:$B319, 2, FALSE()) * AC241 + VLOOKUP(AD241,Cennik!$A$4:$B319, 2, FALSE()) * AE241 + VLOOKUP(AF241,Cennik!$A$4:$B319, 2, FALSE()) * AG241 + VLOOKUP(AH241,Cennik!$A$4:$B319, 2, FALSE()) * AI241 + VLOOKUP(AJ241,Cennik!$A$4:$B319, 2, FALSE()) * AK241 + VLOOKUP("Stamina",Cennik!$A$4:$B319,2,FALSE()) * K241,"Brak wartości")</f>
        <v>Brak wartości</v>
      </c>
      <c r="F241" s="5" t="s">
        <v>2492</v>
      </c>
      <c r="G241" s="5" t="s">
        <v>4515</v>
      </c>
      <c r="H241" s="5" t="s">
        <v>13544</v>
      </c>
      <c r="I241" s="5">
        <v>1</v>
      </c>
      <c r="J241" s="5">
        <v>30</v>
      </c>
      <c r="K241" s="5">
        <v>75</v>
      </c>
      <c r="L241" s="18">
        <v>35</v>
      </c>
      <c r="M241" s="5" t="s">
        <v>12787</v>
      </c>
      <c r="N241" s="161" t="s">
        <v>518</v>
      </c>
      <c r="O241" s="161">
        <v>7</v>
      </c>
      <c r="P241" s="162" t="s">
        <v>567</v>
      </c>
      <c r="Q241" s="162">
        <v>20</v>
      </c>
      <c r="R241" s="163" t="s">
        <v>4739</v>
      </c>
      <c r="S241" s="163">
        <v>2</v>
      </c>
      <c r="T241" s="164" t="s">
        <v>4679</v>
      </c>
      <c r="U241" s="164">
        <v>1</v>
      </c>
      <c r="V241" s="164" t="s">
        <v>4585</v>
      </c>
      <c r="W241" s="165">
        <v>8</v>
      </c>
      <c r="X241" s="166" t="s">
        <v>8133</v>
      </c>
      <c r="Y241" s="166">
        <v>5</v>
      </c>
      <c r="Z241" s="167" t="s">
        <v>40</v>
      </c>
      <c r="AA241" s="167"/>
      <c r="AB241" s="168" t="s">
        <v>40</v>
      </c>
      <c r="AC241" s="168"/>
      <c r="AD241" s="169" t="s">
        <v>40</v>
      </c>
      <c r="AE241" s="169"/>
      <c r="AF241" s="5" t="s">
        <v>40</v>
      </c>
      <c r="AG241" s="5"/>
      <c r="AH241" s="161" t="s">
        <v>40</v>
      </c>
      <c r="AI241" s="161"/>
      <c r="AJ241" s="162" t="s">
        <v>40</v>
      </c>
      <c r="AK241" s="162"/>
      <c r="AL241" s="807"/>
      <c r="AM241" s="807"/>
      <c r="AN241" s="807"/>
      <c r="AO241" s="807"/>
      <c r="AP241" s="807"/>
      <c r="AQ241" s="807"/>
      <c r="AR241" s="807"/>
      <c r="AS241" s="807"/>
      <c r="AT241" s="807"/>
      <c r="AU241" s="807"/>
      <c r="AV241" s="807"/>
      <c r="AW241" s="807"/>
      <c r="AX241" s="807"/>
      <c r="AY241" s="807"/>
      <c r="AZ241" s="807"/>
      <c r="BA241" s="807"/>
      <c r="BB241" s="807"/>
    </row>
    <row r="242" spans="1:54" ht="12.75">
      <c r="A242" s="831" t="s">
        <v>13886</v>
      </c>
      <c r="B242" s="1179" t="s">
        <v>2510</v>
      </c>
      <c r="C242" s="1170">
        <v>4</v>
      </c>
      <c r="D242" s="34" t="e">
        <f t="shared" ca="1" si="12"/>
        <v>#VALUE!</v>
      </c>
      <c r="E242" s="34" t="str">
        <f ca="1">IFERROR(VLOOKUP(N242,Cennik!$A$4:$B319, 2, FALSE()) * O242 + VLOOKUP(P242,Cennik!$A$4:$B319, 2, FALSE()) * Q242 + VLOOKUP(R242,Cennik!$A$4:$B319, 2, FALSE()) * S242 + VLOOKUP(T242,Cennik!$A$4:$B319, 2, FALSE()) * U242 + VLOOKUP(V242,Cennik!$A$4:$B319, 2, FALSE()) * W242 + VLOOKUP(X242,Cennik!$A$4:$B319, 2, FALSE()) * Y242 + VLOOKUP(Z242,Cennik!$A$4:$B319, 2, FALSE()) * AA242 + VLOOKUP(AB242,Cennik!$A$4:$B319, 2, FALSE()) * AC242 + VLOOKUP(AD242,Cennik!$A$4:$B319, 2, FALSE()) * AE242 + VLOOKUP(AF242,Cennik!$A$4:$B319, 2, FALSE()) * AG242 + VLOOKUP(AH242,Cennik!$A$4:$B319, 2, FALSE()) * AI242 + VLOOKUP(AJ242,Cennik!$A$4:$B319, 2, FALSE()) * AK242 + VLOOKUP("Stamina",Cennik!$A$4:$B319,2,FALSE()) * K242,"Brak wartości")</f>
        <v>Brak wartości</v>
      </c>
      <c r="F242" s="5" t="s">
        <v>2492</v>
      </c>
      <c r="G242" s="5" t="s">
        <v>4515</v>
      </c>
      <c r="H242" s="5" t="s">
        <v>13544</v>
      </c>
      <c r="I242" s="5">
        <v>1</v>
      </c>
      <c r="J242" s="5">
        <v>30</v>
      </c>
      <c r="K242" s="5">
        <v>75</v>
      </c>
      <c r="L242" s="18">
        <v>35</v>
      </c>
      <c r="M242" s="5" t="s">
        <v>12787</v>
      </c>
      <c r="N242" s="161" t="s">
        <v>518</v>
      </c>
      <c r="O242" s="161">
        <v>7</v>
      </c>
      <c r="P242" s="162" t="s">
        <v>567</v>
      </c>
      <c r="Q242" s="162">
        <v>20</v>
      </c>
      <c r="R242" s="163" t="s">
        <v>4739</v>
      </c>
      <c r="S242" s="163">
        <v>2</v>
      </c>
      <c r="T242" s="164" t="s">
        <v>4679</v>
      </c>
      <c r="U242" s="164">
        <v>1</v>
      </c>
      <c r="V242" s="164" t="s">
        <v>4585</v>
      </c>
      <c r="W242" s="165">
        <v>8</v>
      </c>
      <c r="X242" s="166" t="s">
        <v>8133</v>
      </c>
      <c r="Y242" s="166">
        <v>5</v>
      </c>
      <c r="Z242" s="167" t="s">
        <v>40</v>
      </c>
      <c r="AA242" s="167"/>
      <c r="AB242" s="168" t="s">
        <v>40</v>
      </c>
      <c r="AC242" s="168"/>
      <c r="AD242" s="169" t="s">
        <v>40</v>
      </c>
      <c r="AE242" s="169"/>
      <c r="AF242" s="5" t="s">
        <v>40</v>
      </c>
      <c r="AG242" s="5"/>
      <c r="AH242" s="161" t="s">
        <v>40</v>
      </c>
      <c r="AI242" s="161"/>
      <c r="AJ242" s="162" t="s">
        <v>40</v>
      </c>
      <c r="AK242" s="162"/>
      <c r="AL242" s="807"/>
      <c r="AM242" s="807"/>
      <c r="AN242" s="807"/>
      <c r="AO242" s="807"/>
      <c r="AP242" s="807"/>
      <c r="AQ242" s="807"/>
      <c r="AR242" s="807"/>
      <c r="AS242" s="807"/>
      <c r="AT242" s="807"/>
      <c r="AU242" s="807"/>
      <c r="AV242" s="807"/>
      <c r="AW242" s="807"/>
      <c r="AX242" s="807"/>
      <c r="AY242" s="807"/>
      <c r="AZ242" s="807"/>
      <c r="BA242" s="807"/>
      <c r="BB242" s="807"/>
    </row>
    <row r="243" spans="1:54" ht="12.75">
      <c r="A243" s="831" t="s">
        <v>13886</v>
      </c>
      <c r="B243" s="1179" t="s">
        <v>2512</v>
      </c>
      <c r="C243" s="1170">
        <v>4</v>
      </c>
      <c r="D243" s="34" t="e">
        <f t="shared" ca="1" si="12"/>
        <v>#VALUE!</v>
      </c>
      <c r="E243" s="34" t="str">
        <f ca="1">IFERROR(VLOOKUP(N243,Cennik!$A$4:$B319, 2, FALSE()) * O243 + VLOOKUP(P243,Cennik!$A$4:$B319, 2, FALSE()) * Q243 + VLOOKUP(R243,Cennik!$A$4:$B319, 2, FALSE()) * S243 + VLOOKUP(T243,Cennik!$A$4:$B319, 2, FALSE()) * U243 + VLOOKUP(V243,Cennik!$A$4:$B319, 2, FALSE()) * W243 + VLOOKUP(X243,Cennik!$A$4:$B319, 2, FALSE()) * Y243 + VLOOKUP(Z243,Cennik!$A$4:$B319, 2, FALSE()) * AA243 + VLOOKUP(AB243,Cennik!$A$4:$B319, 2, FALSE()) * AC243 + VLOOKUP(AD243,Cennik!$A$4:$B319, 2, FALSE()) * AE243 + VLOOKUP(AF243,Cennik!$A$4:$B319, 2, FALSE()) * AG243 + VLOOKUP(AH243,Cennik!$A$4:$B319, 2, FALSE()) * AI243 + VLOOKUP(AJ243,Cennik!$A$4:$B319, 2, FALSE()) * AK243 + VLOOKUP("Stamina",Cennik!$A$4:$B319,2,FALSE()) * K243,"Brak wartości")</f>
        <v>Brak wartości</v>
      </c>
      <c r="F243" s="5" t="s">
        <v>2492</v>
      </c>
      <c r="G243" s="5" t="s">
        <v>4515</v>
      </c>
      <c r="H243" s="5" t="s">
        <v>13544</v>
      </c>
      <c r="I243" s="5">
        <v>1</v>
      </c>
      <c r="J243" s="5">
        <v>30</v>
      </c>
      <c r="K243" s="5">
        <v>75</v>
      </c>
      <c r="L243" s="18">
        <v>35</v>
      </c>
      <c r="M243" s="5" t="s">
        <v>12787</v>
      </c>
      <c r="N243" s="161" t="s">
        <v>518</v>
      </c>
      <c r="O243" s="161">
        <v>7</v>
      </c>
      <c r="P243" s="162" t="s">
        <v>567</v>
      </c>
      <c r="Q243" s="162">
        <v>20</v>
      </c>
      <c r="R243" s="163" t="s">
        <v>4739</v>
      </c>
      <c r="S243" s="163">
        <v>2</v>
      </c>
      <c r="T243" s="164" t="s">
        <v>4679</v>
      </c>
      <c r="U243" s="164">
        <v>1</v>
      </c>
      <c r="V243" s="164" t="s">
        <v>4585</v>
      </c>
      <c r="W243" s="165">
        <v>8</v>
      </c>
      <c r="X243" s="166" t="s">
        <v>8133</v>
      </c>
      <c r="Y243" s="166">
        <v>5</v>
      </c>
      <c r="Z243" s="167" t="s">
        <v>40</v>
      </c>
      <c r="AA243" s="167"/>
      <c r="AB243" s="168" t="s">
        <v>40</v>
      </c>
      <c r="AC243" s="168"/>
      <c r="AD243" s="169" t="s">
        <v>40</v>
      </c>
      <c r="AE243" s="169"/>
      <c r="AF243" s="5" t="s">
        <v>40</v>
      </c>
      <c r="AG243" s="5"/>
      <c r="AH243" s="161" t="s">
        <v>40</v>
      </c>
      <c r="AI243" s="161"/>
      <c r="AJ243" s="162" t="s">
        <v>40</v>
      </c>
      <c r="AK243" s="162"/>
      <c r="AL243" s="807"/>
      <c r="AM243" s="807"/>
      <c r="AN243" s="807"/>
      <c r="AO243" s="807"/>
      <c r="AP243" s="807"/>
      <c r="AQ243" s="807"/>
      <c r="AR243" s="807"/>
      <c r="AS243" s="807"/>
      <c r="AT243" s="807"/>
      <c r="AU243" s="807"/>
      <c r="AV243" s="807"/>
      <c r="AW243" s="807"/>
      <c r="AX243" s="807"/>
      <c r="AY243" s="807"/>
      <c r="AZ243" s="807"/>
      <c r="BA243" s="807"/>
      <c r="BB243" s="807"/>
    </row>
    <row r="244" spans="1:54" ht="12.75">
      <c r="A244" s="831" t="s">
        <v>13886</v>
      </c>
      <c r="B244" s="1179" t="s">
        <v>2514</v>
      </c>
      <c r="C244" s="1170">
        <v>4</v>
      </c>
      <c r="D244" s="34" t="e">
        <f t="shared" ca="1" si="12"/>
        <v>#VALUE!</v>
      </c>
      <c r="E244" s="34" t="str">
        <f ca="1">IFERROR(VLOOKUP(N244,Cennik!$A$4:$B319, 2, FALSE()) * O244 + VLOOKUP(P244,Cennik!$A$4:$B319, 2, FALSE()) * Q244 + VLOOKUP(R244,Cennik!$A$4:$B319, 2, FALSE()) * S244 + VLOOKUP(T244,Cennik!$A$4:$B319, 2, FALSE()) * U244 + VLOOKUP(V244,Cennik!$A$4:$B319, 2, FALSE()) * W244 + VLOOKUP(X244,Cennik!$A$4:$B319, 2, FALSE()) * Y244 + VLOOKUP(Z244,Cennik!$A$4:$B319, 2, FALSE()) * AA244 + VLOOKUP(AB244,Cennik!$A$4:$B319, 2, FALSE()) * AC244 + VLOOKUP(AD244,Cennik!$A$4:$B319, 2, FALSE()) * AE244 + VLOOKUP(AF244,Cennik!$A$4:$B319, 2, FALSE()) * AG244 + VLOOKUP(AH244,Cennik!$A$4:$B319, 2, FALSE()) * AI244 + VLOOKUP(AJ244,Cennik!$A$4:$B319, 2, FALSE()) * AK244 + VLOOKUP("Stamina",Cennik!$A$4:$B319,2,FALSE()) * K244,"Brak wartości")</f>
        <v>Brak wartości</v>
      </c>
      <c r="F244" s="5" t="s">
        <v>2492</v>
      </c>
      <c r="G244" s="5" t="s">
        <v>4515</v>
      </c>
      <c r="H244" s="5" t="s">
        <v>13544</v>
      </c>
      <c r="I244" s="5">
        <v>1</v>
      </c>
      <c r="J244" s="5">
        <v>30</v>
      </c>
      <c r="K244" s="5">
        <v>75</v>
      </c>
      <c r="L244" s="18">
        <v>35</v>
      </c>
      <c r="M244" s="5" t="s">
        <v>12787</v>
      </c>
      <c r="N244" s="161" t="s">
        <v>518</v>
      </c>
      <c r="O244" s="161">
        <v>7</v>
      </c>
      <c r="P244" s="162" t="s">
        <v>567</v>
      </c>
      <c r="Q244" s="162">
        <v>20</v>
      </c>
      <c r="R244" s="163" t="s">
        <v>4739</v>
      </c>
      <c r="S244" s="163">
        <v>2</v>
      </c>
      <c r="T244" s="164" t="s">
        <v>4679</v>
      </c>
      <c r="U244" s="164">
        <v>1</v>
      </c>
      <c r="V244" s="164" t="s">
        <v>4585</v>
      </c>
      <c r="W244" s="165">
        <v>8</v>
      </c>
      <c r="X244" s="166" t="s">
        <v>8133</v>
      </c>
      <c r="Y244" s="166">
        <v>5</v>
      </c>
      <c r="Z244" s="167" t="s">
        <v>40</v>
      </c>
      <c r="AA244" s="167"/>
      <c r="AB244" s="168" t="s">
        <v>40</v>
      </c>
      <c r="AC244" s="168"/>
      <c r="AD244" s="169" t="s">
        <v>40</v>
      </c>
      <c r="AE244" s="169"/>
      <c r="AF244" s="5" t="s">
        <v>40</v>
      </c>
      <c r="AG244" s="5"/>
      <c r="AH244" s="161" t="s">
        <v>40</v>
      </c>
      <c r="AI244" s="161"/>
      <c r="AJ244" s="162" t="s">
        <v>40</v>
      </c>
      <c r="AK244" s="162"/>
      <c r="AL244" s="807"/>
      <c r="AM244" s="807"/>
      <c r="AN244" s="807"/>
      <c r="AO244" s="807"/>
      <c r="AP244" s="807"/>
      <c r="AQ244" s="807"/>
      <c r="AR244" s="807"/>
      <c r="AS244" s="807"/>
      <c r="AT244" s="807"/>
      <c r="AU244" s="807"/>
      <c r="AV244" s="807"/>
      <c r="AW244" s="807"/>
      <c r="AX244" s="807"/>
      <c r="AY244" s="807"/>
      <c r="AZ244" s="807"/>
      <c r="BA244" s="807"/>
      <c r="BB244" s="807"/>
    </row>
    <row r="245" spans="1:54" ht="12.75">
      <c r="A245" s="831" t="s">
        <v>13886</v>
      </c>
      <c r="B245" s="1179" t="s">
        <v>2516</v>
      </c>
      <c r="C245" s="1170">
        <v>4</v>
      </c>
      <c r="D245" s="34" t="e">
        <f t="shared" ca="1" si="12"/>
        <v>#VALUE!</v>
      </c>
      <c r="E245" s="34" t="str">
        <f ca="1">IFERROR(VLOOKUP(N245,Cennik!$A$4:$B319, 2, FALSE()) * O245 + VLOOKUP(P245,Cennik!$A$4:$B319, 2, FALSE()) * Q245 + VLOOKUP(R245,Cennik!$A$4:$B319, 2, FALSE()) * S245 + VLOOKUP(T245,Cennik!$A$4:$B319, 2, FALSE()) * U245 + VLOOKUP(V245,Cennik!$A$4:$B319, 2, FALSE()) * W245 + VLOOKUP(X245,Cennik!$A$4:$B319, 2, FALSE()) * Y245 + VLOOKUP(Z245,Cennik!$A$4:$B319, 2, FALSE()) * AA245 + VLOOKUP(AB245,Cennik!$A$4:$B319, 2, FALSE()) * AC245 + VLOOKUP(AD245,Cennik!$A$4:$B319, 2, FALSE()) * AE245 + VLOOKUP(AF245,Cennik!$A$4:$B319, 2, FALSE()) * AG245 + VLOOKUP(AH245,Cennik!$A$4:$B319, 2, FALSE()) * AI245 + VLOOKUP(AJ245,Cennik!$A$4:$B319, 2, FALSE()) * AK245 + VLOOKUP("Stamina",Cennik!$A$4:$B319,2,FALSE()) * K245,"Brak wartości")</f>
        <v>Brak wartości</v>
      </c>
      <c r="F245" s="5" t="s">
        <v>2492</v>
      </c>
      <c r="G245" s="5" t="s">
        <v>4515</v>
      </c>
      <c r="H245" s="5" t="s">
        <v>13544</v>
      </c>
      <c r="I245" s="5">
        <v>1</v>
      </c>
      <c r="J245" s="5">
        <v>30</v>
      </c>
      <c r="K245" s="5">
        <v>75</v>
      </c>
      <c r="L245" s="18">
        <v>35</v>
      </c>
      <c r="M245" s="5" t="s">
        <v>12787</v>
      </c>
      <c r="N245" s="161" t="s">
        <v>518</v>
      </c>
      <c r="O245" s="161">
        <v>7</v>
      </c>
      <c r="P245" s="162" t="s">
        <v>567</v>
      </c>
      <c r="Q245" s="162">
        <v>20</v>
      </c>
      <c r="R245" s="163" t="s">
        <v>4739</v>
      </c>
      <c r="S245" s="163">
        <v>2</v>
      </c>
      <c r="T245" s="164" t="s">
        <v>4679</v>
      </c>
      <c r="U245" s="164">
        <v>1</v>
      </c>
      <c r="V245" s="164" t="s">
        <v>4585</v>
      </c>
      <c r="W245" s="165">
        <v>8</v>
      </c>
      <c r="X245" s="166" t="s">
        <v>8133</v>
      </c>
      <c r="Y245" s="166">
        <v>5</v>
      </c>
      <c r="Z245" s="167" t="s">
        <v>40</v>
      </c>
      <c r="AA245" s="167"/>
      <c r="AB245" s="168" t="s">
        <v>40</v>
      </c>
      <c r="AC245" s="168"/>
      <c r="AD245" s="169" t="s">
        <v>40</v>
      </c>
      <c r="AE245" s="169"/>
      <c r="AF245" s="5" t="s">
        <v>40</v>
      </c>
      <c r="AG245" s="5"/>
      <c r="AH245" s="161" t="s">
        <v>40</v>
      </c>
      <c r="AI245" s="161"/>
      <c r="AJ245" s="162" t="s">
        <v>40</v>
      </c>
      <c r="AK245" s="162"/>
      <c r="AL245" s="807"/>
      <c r="AM245" s="807"/>
      <c r="AN245" s="807"/>
      <c r="AO245" s="807"/>
      <c r="AP245" s="807"/>
      <c r="AQ245" s="807"/>
      <c r="AR245" s="807"/>
      <c r="AS245" s="807"/>
      <c r="AT245" s="807"/>
      <c r="AU245" s="807"/>
      <c r="AV245" s="807"/>
      <c r="AW245" s="807"/>
      <c r="AX245" s="807"/>
      <c r="AY245" s="807"/>
      <c r="AZ245" s="807"/>
      <c r="BA245" s="807"/>
      <c r="BB245" s="807"/>
    </row>
    <row r="246" spans="1:54" ht="12.75">
      <c r="A246" s="831" t="s">
        <v>13886</v>
      </c>
      <c r="B246" s="1179" t="s">
        <v>2518</v>
      </c>
      <c r="C246" s="1170">
        <v>4</v>
      </c>
      <c r="D246" s="34" t="e">
        <f t="shared" ca="1" si="12"/>
        <v>#VALUE!</v>
      </c>
      <c r="E246" s="34" t="str">
        <f ca="1">IFERROR(VLOOKUP(N246,Cennik!$A$4:$B319, 2, FALSE()) * O246 + VLOOKUP(P246,Cennik!$A$4:$B319, 2, FALSE()) * Q246 + VLOOKUP(R246,Cennik!$A$4:$B319, 2, FALSE()) * S246 + VLOOKUP(T246,Cennik!$A$4:$B319, 2, FALSE()) * U246 + VLOOKUP(V246,Cennik!$A$4:$B319, 2, FALSE()) * W246 + VLOOKUP(X246,Cennik!$A$4:$B319, 2, FALSE()) * Y246 + VLOOKUP(Z246,Cennik!$A$4:$B319, 2, FALSE()) * AA246 + VLOOKUP(AB246,Cennik!$A$4:$B319, 2, FALSE()) * AC246 + VLOOKUP(AD246,Cennik!$A$4:$B319, 2, FALSE()) * AE246 + VLOOKUP(AF246,Cennik!$A$4:$B319, 2, FALSE()) * AG246 + VLOOKUP(AH246,Cennik!$A$4:$B319, 2, FALSE()) * AI246 + VLOOKUP(AJ246,Cennik!$A$4:$B319, 2, FALSE()) * AK246 + VLOOKUP("Stamina",Cennik!$A$4:$B319,2,FALSE()) * K246,"Brak wartości")</f>
        <v>Brak wartości</v>
      </c>
      <c r="F246" s="5" t="s">
        <v>2492</v>
      </c>
      <c r="G246" s="5" t="s">
        <v>4515</v>
      </c>
      <c r="H246" s="5" t="s">
        <v>13544</v>
      </c>
      <c r="I246" s="5">
        <v>1</v>
      </c>
      <c r="J246" s="5">
        <v>30</v>
      </c>
      <c r="K246" s="5">
        <v>75</v>
      </c>
      <c r="L246" s="18">
        <v>75</v>
      </c>
      <c r="M246" s="5" t="s">
        <v>12787</v>
      </c>
      <c r="N246" s="161" t="s">
        <v>518</v>
      </c>
      <c r="O246" s="161">
        <v>7</v>
      </c>
      <c r="P246" s="162" t="s">
        <v>567</v>
      </c>
      <c r="Q246" s="162">
        <v>20</v>
      </c>
      <c r="R246" s="163" t="s">
        <v>4739</v>
      </c>
      <c r="S246" s="163">
        <v>2</v>
      </c>
      <c r="T246" s="164" t="s">
        <v>4679</v>
      </c>
      <c r="U246" s="164">
        <v>1</v>
      </c>
      <c r="V246" s="164" t="s">
        <v>4585</v>
      </c>
      <c r="W246" s="165">
        <v>8</v>
      </c>
      <c r="X246" s="166" t="s">
        <v>8133</v>
      </c>
      <c r="Y246" s="166">
        <v>5</v>
      </c>
      <c r="Z246" s="167" t="s">
        <v>40</v>
      </c>
      <c r="AA246" s="167"/>
      <c r="AB246" s="168" t="s">
        <v>40</v>
      </c>
      <c r="AC246" s="168"/>
      <c r="AD246" s="169" t="s">
        <v>40</v>
      </c>
      <c r="AE246" s="169"/>
      <c r="AF246" s="5" t="s">
        <v>40</v>
      </c>
      <c r="AG246" s="5"/>
      <c r="AH246" s="161" t="s">
        <v>40</v>
      </c>
      <c r="AI246" s="161"/>
      <c r="AJ246" s="162" t="s">
        <v>40</v>
      </c>
      <c r="AK246" s="162"/>
      <c r="AL246" s="807"/>
      <c r="AM246" s="807"/>
      <c r="AN246" s="807"/>
      <c r="AO246" s="807"/>
      <c r="AP246" s="807"/>
      <c r="AQ246" s="807"/>
      <c r="AR246" s="807"/>
      <c r="AS246" s="807"/>
      <c r="AT246" s="807"/>
      <c r="AU246" s="807"/>
      <c r="AV246" s="807"/>
      <c r="AW246" s="807"/>
      <c r="AX246" s="807"/>
      <c r="AY246" s="807"/>
      <c r="AZ246" s="807"/>
      <c r="BA246" s="807"/>
      <c r="BB246" s="807"/>
    </row>
    <row r="247" spans="1:54" ht="12.75">
      <c r="A247" s="831" t="s">
        <v>13886</v>
      </c>
      <c r="B247" s="1179" t="s">
        <v>2520</v>
      </c>
      <c r="C247" s="1170">
        <v>4</v>
      </c>
      <c r="D247" s="34" t="e">
        <f t="shared" ca="1" si="12"/>
        <v>#VALUE!</v>
      </c>
      <c r="E247" s="34" t="str">
        <f ca="1">IFERROR(VLOOKUP(N247,Cennik!$A$4:$B319, 2, FALSE()) * O247 + VLOOKUP(P247,Cennik!$A$4:$B319, 2, FALSE()) * Q247 + VLOOKUP(R247,Cennik!$A$4:$B319, 2, FALSE()) * S247 + VLOOKUP(T247,Cennik!$A$4:$B319, 2, FALSE()) * U247 + VLOOKUP(V247,Cennik!$A$4:$B319, 2, FALSE()) * W247 + VLOOKUP(X247,Cennik!$A$4:$B319, 2, FALSE()) * Y247 + VLOOKUP(Z247,Cennik!$A$4:$B319, 2, FALSE()) * AA247 + VLOOKUP(AB247,Cennik!$A$4:$B319, 2, FALSE()) * AC247 + VLOOKUP(AD247,Cennik!$A$4:$B319, 2, FALSE()) * AE247 + VLOOKUP(AF247,Cennik!$A$4:$B319, 2, FALSE()) * AG247 + VLOOKUP(AH247,Cennik!$A$4:$B319, 2, FALSE()) * AI247 + VLOOKUP(AJ247,Cennik!$A$4:$B319, 2, FALSE()) * AK247 + VLOOKUP("Stamina",Cennik!$A$4:$B319,2,FALSE()) * K247,"Brak wartości")</f>
        <v>Brak wartości</v>
      </c>
      <c r="F247" s="5" t="s">
        <v>2492</v>
      </c>
      <c r="G247" s="5" t="s">
        <v>4515</v>
      </c>
      <c r="H247" s="5" t="s">
        <v>13544</v>
      </c>
      <c r="I247" s="5">
        <v>1</v>
      </c>
      <c r="J247" s="5">
        <v>30</v>
      </c>
      <c r="K247" s="5">
        <v>75</v>
      </c>
      <c r="L247" s="18">
        <v>75</v>
      </c>
      <c r="M247" s="5" t="s">
        <v>12787</v>
      </c>
      <c r="N247" s="161" t="s">
        <v>518</v>
      </c>
      <c r="O247" s="161">
        <v>7</v>
      </c>
      <c r="P247" s="162" t="s">
        <v>567</v>
      </c>
      <c r="Q247" s="162">
        <v>20</v>
      </c>
      <c r="R247" s="163" t="s">
        <v>4739</v>
      </c>
      <c r="S247" s="163">
        <v>2</v>
      </c>
      <c r="T247" s="164" t="s">
        <v>4679</v>
      </c>
      <c r="U247" s="164">
        <v>1</v>
      </c>
      <c r="V247" s="164" t="s">
        <v>4585</v>
      </c>
      <c r="W247" s="165">
        <v>8</v>
      </c>
      <c r="X247" s="166" t="s">
        <v>8133</v>
      </c>
      <c r="Y247" s="166">
        <v>5</v>
      </c>
      <c r="Z247" s="167" t="s">
        <v>40</v>
      </c>
      <c r="AA247" s="167"/>
      <c r="AB247" s="168" t="s">
        <v>40</v>
      </c>
      <c r="AC247" s="168"/>
      <c r="AD247" s="169" t="s">
        <v>40</v>
      </c>
      <c r="AE247" s="169"/>
      <c r="AF247" s="5" t="s">
        <v>40</v>
      </c>
      <c r="AG247" s="5"/>
      <c r="AH247" s="161" t="s">
        <v>40</v>
      </c>
      <c r="AI247" s="161"/>
      <c r="AJ247" s="162" t="s">
        <v>40</v>
      </c>
      <c r="AK247" s="162"/>
      <c r="AL247" s="807"/>
      <c r="AM247" s="807"/>
      <c r="AN247" s="807"/>
      <c r="AO247" s="807"/>
      <c r="AP247" s="807"/>
      <c r="AQ247" s="807"/>
      <c r="AR247" s="807"/>
      <c r="AS247" s="807"/>
      <c r="AT247" s="807"/>
      <c r="AU247" s="807"/>
      <c r="AV247" s="807"/>
      <c r="AW247" s="807"/>
      <c r="AX247" s="807"/>
      <c r="AY247" s="807"/>
      <c r="AZ247" s="807"/>
      <c r="BA247" s="807"/>
      <c r="BB247" s="807"/>
    </row>
    <row r="248" spans="1:54" ht="12.75">
      <c r="A248" s="831" t="s">
        <v>13886</v>
      </c>
      <c r="B248" s="1179" t="s">
        <v>2522</v>
      </c>
      <c r="C248" s="1170">
        <v>4</v>
      </c>
      <c r="D248" s="34" t="e">
        <f t="shared" ca="1" si="12"/>
        <v>#VALUE!</v>
      </c>
      <c r="E248" s="34" t="str">
        <f ca="1">IFERROR(VLOOKUP(N248,Cennik!$A$4:$B319, 2, FALSE()) * O248 + VLOOKUP(P248,Cennik!$A$4:$B319, 2, FALSE()) * Q248 + VLOOKUP(R248,Cennik!$A$4:$B319, 2, FALSE()) * S248 + VLOOKUP(T248,Cennik!$A$4:$B319, 2, FALSE()) * U248 + VLOOKUP(V248,Cennik!$A$4:$B319, 2, FALSE()) * W248 + VLOOKUP(X248,Cennik!$A$4:$B319, 2, FALSE()) * Y248 + VLOOKUP(Z248,Cennik!$A$4:$B319, 2, FALSE()) * AA248 + VLOOKUP(AB248,Cennik!$A$4:$B319, 2, FALSE()) * AC248 + VLOOKUP(AD248,Cennik!$A$4:$B319, 2, FALSE()) * AE248 + VLOOKUP(AF248,Cennik!$A$4:$B319, 2, FALSE()) * AG248 + VLOOKUP(AH248,Cennik!$A$4:$B319, 2, FALSE()) * AI248 + VLOOKUP(AJ248,Cennik!$A$4:$B319, 2, FALSE()) * AK248 + VLOOKUP("Stamina",Cennik!$A$4:$B319,2,FALSE()) * K248,"Brak wartości")</f>
        <v>Brak wartości</v>
      </c>
      <c r="F248" s="5" t="s">
        <v>2492</v>
      </c>
      <c r="G248" s="5" t="s">
        <v>4515</v>
      </c>
      <c r="H248" s="5" t="s">
        <v>13544</v>
      </c>
      <c r="I248" s="5">
        <v>1</v>
      </c>
      <c r="J248" s="5">
        <v>30</v>
      </c>
      <c r="K248" s="5">
        <v>75</v>
      </c>
      <c r="L248" s="18">
        <v>75</v>
      </c>
      <c r="M248" s="5" t="s">
        <v>12787</v>
      </c>
      <c r="N248" s="161" t="s">
        <v>518</v>
      </c>
      <c r="O248" s="161">
        <v>7</v>
      </c>
      <c r="P248" s="162" t="s">
        <v>567</v>
      </c>
      <c r="Q248" s="162">
        <v>20</v>
      </c>
      <c r="R248" s="163" t="s">
        <v>4739</v>
      </c>
      <c r="S248" s="163">
        <v>2</v>
      </c>
      <c r="T248" s="164" t="s">
        <v>4679</v>
      </c>
      <c r="U248" s="164">
        <v>1</v>
      </c>
      <c r="V248" s="164" t="s">
        <v>4585</v>
      </c>
      <c r="W248" s="165">
        <v>8</v>
      </c>
      <c r="X248" s="166" t="s">
        <v>8133</v>
      </c>
      <c r="Y248" s="166">
        <v>5</v>
      </c>
      <c r="Z248" s="167" t="s">
        <v>40</v>
      </c>
      <c r="AA248" s="167"/>
      <c r="AB248" s="168" t="s">
        <v>40</v>
      </c>
      <c r="AC248" s="168"/>
      <c r="AD248" s="169" t="s">
        <v>40</v>
      </c>
      <c r="AE248" s="169"/>
      <c r="AF248" s="5" t="s">
        <v>40</v>
      </c>
      <c r="AG248" s="5"/>
      <c r="AH248" s="161" t="s">
        <v>40</v>
      </c>
      <c r="AI248" s="161"/>
      <c r="AJ248" s="162" t="s">
        <v>40</v>
      </c>
      <c r="AK248" s="162"/>
      <c r="AL248" s="807"/>
      <c r="AM248" s="807"/>
      <c r="AN248" s="807"/>
      <c r="AO248" s="807"/>
      <c r="AP248" s="807"/>
      <c r="AQ248" s="807"/>
      <c r="AR248" s="807"/>
      <c r="AS248" s="807"/>
      <c r="AT248" s="807"/>
      <c r="AU248" s="807"/>
      <c r="AV248" s="807"/>
      <c r="AW248" s="807"/>
      <c r="AX248" s="807"/>
      <c r="AY248" s="807"/>
      <c r="AZ248" s="807"/>
      <c r="BA248" s="807"/>
      <c r="BB248" s="807"/>
    </row>
    <row r="249" spans="1:54" ht="12.75">
      <c r="A249" s="831" t="s">
        <v>13886</v>
      </c>
      <c r="B249" s="1179" t="s">
        <v>2524</v>
      </c>
      <c r="C249" s="1170">
        <v>4</v>
      </c>
      <c r="D249" s="34" t="e">
        <f t="shared" ca="1" si="12"/>
        <v>#VALUE!</v>
      </c>
      <c r="E249" s="34" t="str">
        <f ca="1">IFERROR(VLOOKUP(N249,Cennik!$A$4:$B319, 2, FALSE()) * O249 + VLOOKUP(P249,Cennik!$A$4:$B319, 2, FALSE()) * Q249 + VLOOKUP(R249,Cennik!$A$4:$B319, 2, FALSE()) * S249 + VLOOKUP(T249,Cennik!$A$4:$B319, 2, FALSE()) * U249 + VLOOKUP(V249,Cennik!$A$4:$B319, 2, FALSE()) * W249 + VLOOKUP(X249,Cennik!$A$4:$B319, 2, FALSE()) * Y249 + VLOOKUP(Z249,Cennik!$A$4:$B319, 2, FALSE()) * AA249 + VLOOKUP(AB249,Cennik!$A$4:$B319, 2, FALSE()) * AC249 + VLOOKUP(AD249,Cennik!$A$4:$B319, 2, FALSE()) * AE249 + VLOOKUP(AF249,Cennik!$A$4:$B319, 2, FALSE()) * AG249 + VLOOKUP(AH249,Cennik!$A$4:$B319, 2, FALSE()) * AI249 + VLOOKUP(AJ249,Cennik!$A$4:$B319, 2, FALSE()) * AK249 + VLOOKUP("Stamina",Cennik!$A$4:$B319,2,FALSE()) * K249,"Brak wartości")</f>
        <v>Brak wartości</v>
      </c>
      <c r="F249" s="5" t="s">
        <v>2492</v>
      </c>
      <c r="G249" s="5" t="s">
        <v>4515</v>
      </c>
      <c r="H249" s="5" t="s">
        <v>13544</v>
      </c>
      <c r="I249" s="5">
        <v>1</v>
      </c>
      <c r="J249" s="5">
        <v>30</v>
      </c>
      <c r="K249" s="5">
        <v>75</v>
      </c>
      <c r="L249" s="18">
        <v>75</v>
      </c>
      <c r="M249" s="5" t="s">
        <v>12787</v>
      </c>
      <c r="N249" s="161" t="s">
        <v>518</v>
      </c>
      <c r="O249" s="161">
        <v>7</v>
      </c>
      <c r="P249" s="162" t="s">
        <v>567</v>
      </c>
      <c r="Q249" s="162">
        <v>20</v>
      </c>
      <c r="R249" s="163" t="s">
        <v>4739</v>
      </c>
      <c r="S249" s="163">
        <v>2</v>
      </c>
      <c r="T249" s="164" t="s">
        <v>4679</v>
      </c>
      <c r="U249" s="164">
        <v>1</v>
      </c>
      <c r="V249" s="164" t="s">
        <v>4585</v>
      </c>
      <c r="W249" s="165">
        <v>8</v>
      </c>
      <c r="X249" s="166" t="s">
        <v>8133</v>
      </c>
      <c r="Y249" s="166">
        <v>5</v>
      </c>
      <c r="Z249" s="167" t="s">
        <v>40</v>
      </c>
      <c r="AA249" s="167"/>
      <c r="AB249" s="168" t="s">
        <v>40</v>
      </c>
      <c r="AC249" s="168"/>
      <c r="AD249" s="169" t="s">
        <v>40</v>
      </c>
      <c r="AE249" s="169"/>
      <c r="AF249" s="5" t="s">
        <v>40</v>
      </c>
      <c r="AG249" s="5"/>
      <c r="AH249" s="161" t="s">
        <v>40</v>
      </c>
      <c r="AI249" s="161"/>
      <c r="AJ249" s="162" t="s">
        <v>40</v>
      </c>
      <c r="AK249" s="162"/>
      <c r="AL249" s="807"/>
      <c r="AM249" s="807"/>
      <c r="AN249" s="807"/>
      <c r="AO249" s="807"/>
      <c r="AP249" s="807"/>
      <c r="AQ249" s="807"/>
      <c r="AR249" s="807"/>
      <c r="AS249" s="807"/>
      <c r="AT249" s="807"/>
      <c r="AU249" s="807"/>
      <c r="AV249" s="807"/>
      <c r="AW249" s="807"/>
      <c r="AX249" s="807"/>
      <c r="AY249" s="807"/>
      <c r="AZ249" s="807"/>
      <c r="BA249" s="807"/>
      <c r="BB249" s="807"/>
    </row>
    <row r="250" spans="1:54" ht="12.75">
      <c r="A250" s="831" t="s">
        <v>13886</v>
      </c>
      <c r="B250" s="1179" t="s">
        <v>2526</v>
      </c>
      <c r="C250" s="1170">
        <v>4</v>
      </c>
      <c r="D250" s="34" t="e">
        <f t="shared" ca="1" si="12"/>
        <v>#VALUE!</v>
      </c>
      <c r="E250" s="34" t="str">
        <f ca="1">IFERROR(VLOOKUP(N250,Cennik!$A$4:$B319, 2, FALSE()) * O250 + VLOOKUP(P250,Cennik!$A$4:$B319, 2, FALSE()) * Q250 + VLOOKUP(R250,Cennik!$A$4:$B319, 2, FALSE()) * S250 + VLOOKUP(T250,Cennik!$A$4:$B319, 2, FALSE()) * U250 + VLOOKUP(V250,Cennik!$A$4:$B319, 2, FALSE()) * W250 + VLOOKUP(X250,Cennik!$A$4:$B319, 2, FALSE()) * Y250 + VLOOKUP(Z250,Cennik!$A$4:$B319, 2, FALSE()) * AA250 + VLOOKUP(AB250,Cennik!$A$4:$B319, 2, FALSE()) * AC250 + VLOOKUP(AD250,Cennik!$A$4:$B319, 2, FALSE()) * AE250 + VLOOKUP(AF250,Cennik!$A$4:$B319, 2, FALSE()) * AG250 + VLOOKUP(AH250,Cennik!$A$4:$B319, 2, FALSE()) * AI250 + VLOOKUP(AJ250,Cennik!$A$4:$B319, 2, FALSE()) * AK250 + VLOOKUP("Stamina",Cennik!$A$4:$B319,2,FALSE()) * K250,"Brak wartości")</f>
        <v>Brak wartości</v>
      </c>
      <c r="F250" s="5" t="s">
        <v>2492</v>
      </c>
      <c r="G250" s="5" t="s">
        <v>4515</v>
      </c>
      <c r="H250" s="5" t="s">
        <v>13544</v>
      </c>
      <c r="I250" s="5">
        <v>1</v>
      </c>
      <c r="J250" s="5">
        <v>30</v>
      </c>
      <c r="K250" s="5">
        <v>75</v>
      </c>
      <c r="L250" s="18">
        <v>60</v>
      </c>
      <c r="M250" s="5" t="s">
        <v>12787</v>
      </c>
      <c r="N250" s="161" t="s">
        <v>518</v>
      </c>
      <c r="O250" s="161">
        <v>7</v>
      </c>
      <c r="P250" s="162" t="s">
        <v>567</v>
      </c>
      <c r="Q250" s="162">
        <v>20</v>
      </c>
      <c r="R250" s="163" t="s">
        <v>4739</v>
      </c>
      <c r="S250" s="163">
        <v>2</v>
      </c>
      <c r="T250" s="164" t="s">
        <v>4679</v>
      </c>
      <c r="U250" s="164">
        <v>1</v>
      </c>
      <c r="V250" s="164" t="s">
        <v>4585</v>
      </c>
      <c r="W250" s="165">
        <v>8</v>
      </c>
      <c r="X250" s="166" t="s">
        <v>8133</v>
      </c>
      <c r="Y250" s="166">
        <v>5</v>
      </c>
      <c r="Z250" s="167" t="s">
        <v>40</v>
      </c>
      <c r="AA250" s="167"/>
      <c r="AB250" s="168" t="s">
        <v>40</v>
      </c>
      <c r="AC250" s="168"/>
      <c r="AD250" s="169" t="s">
        <v>40</v>
      </c>
      <c r="AE250" s="169"/>
      <c r="AF250" s="5" t="s">
        <v>40</v>
      </c>
      <c r="AG250" s="5"/>
      <c r="AH250" s="161" t="s">
        <v>40</v>
      </c>
      <c r="AI250" s="161"/>
      <c r="AJ250" s="162" t="s">
        <v>40</v>
      </c>
      <c r="AK250" s="162"/>
      <c r="AL250" s="807"/>
      <c r="AM250" s="807"/>
      <c r="AN250" s="807"/>
      <c r="AO250" s="807"/>
      <c r="AP250" s="807"/>
      <c r="AQ250" s="807"/>
      <c r="AR250" s="807"/>
      <c r="AS250" s="807"/>
      <c r="AT250" s="807"/>
      <c r="AU250" s="807"/>
      <c r="AV250" s="807"/>
      <c r="AW250" s="807"/>
      <c r="AX250" s="807"/>
      <c r="AY250" s="807"/>
      <c r="AZ250" s="807"/>
      <c r="BA250" s="807"/>
      <c r="BB250" s="807"/>
    </row>
    <row r="251" spans="1:54" ht="12.75">
      <c r="A251" s="831" t="s">
        <v>13886</v>
      </c>
      <c r="B251" s="1179" t="s">
        <v>2528</v>
      </c>
      <c r="C251" s="1170">
        <v>4</v>
      </c>
      <c r="D251" s="34" t="e">
        <f t="shared" ca="1" si="12"/>
        <v>#VALUE!</v>
      </c>
      <c r="E251" s="34" t="str">
        <f ca="1">IFERROR(VLOOKUP(N251,Cennik!$A$4:$B319, 2, FALSE()) * O251 + VLOOKUP(P251,Cennik!$A$4:$B319, 2, FALSE()) * Q251 + VLOOKUP(R251,Cennik!$A$4:$B319, 2, FALSE()) * S251 + VLOOKUP(T251,Cennik!$A$4:$B319, 2, FALSE()) * U251 + VLOOKUP(V251,Cennik!$A$4:$B319, 2, FALSE()) * W251 + VLOOKUP(X251,Cennik!$A$4:$B319, 2, FALSE()) * Y251 + VLOOKUP(Z251,Cennik!$A$4:$B319, 2, FALSE()) * AA251 + VLOOKUP(AB251,Cennik!$A$4:$B319, 2, FALSE()) * AC251 + VLOOKUP(AD251,Cennik!$A$4:$B319, 2, FALSE()) * AE251 + VLOOKUP(AF251,Cennik!$A$4:$B319, 2, FALSE()) * AG251 + VLOOKUP(AH251,Cennik!$A$4:$B319, 2, FALSE()) * AI251 + VLOOKUP(AJ251,Cennik!$A$4:$B319, 2, FALSE()) * AK251 + VLOOKUP("Stamina",Cennik!$A$4:$B319,2,FALSE()) * K251,"Brak wartości")</f>
        <v>Brak wartości</v>
      </c>
      <c r="F251" s="5" t="s">
        <v>2492</v>
      </c>
      <c r="G251" s="5" t="s">
        <v>4515</v>
      </c>
      <c r="H251" s="5" t="s">
        <v>13544</v>
      </c>
      <c r="I251" s="5">
        <v>1</v>
      </c>
      <c r="J251" s="5">
        <v>30</v>
      </c>
      <c r="K251" s="5">
        <v>75</v>
      </c>
      <c r="L251" s="18">
        <v>75</v>
      </c>
      <c r="M251" s="5" t="s">
        <v>12787</v>
      </c>
      <c r="N251" s="161" t="s">
        <v>518</v>
      </c>
      <c r="O251" s="161">
        <v>7</v>
      </c>
      <c r="P251" s="162" t="s">
        <v>567</v>
      </c>
      <c r="Q251" s="162">
        <v>20</v>
      </c>
      <c r="R251" s="163" t="s">
        <v>4739</v>
      </c>
      <c r="S251" s="163">
        <v>2</v>
      </c>
      <c r="T251" s="164" t="s">
        <v>4679</v>
      </c>
      <c r="U251" s="164">
        <v>1</v>
      </c>
      <c r="V251" s="164" t="s">
        <v>4585</v>
      </c>
      <c r="W251" s="165">
        <v>8</v>
      </c>
      <c r="X251" s="166" t="s">
        <v>8133</v>
      </c>
      <c r="Y251" s="166">
        <v>5</v>
      </c>
      <c r="Z251" s="167" t="s">
        <v>40</v>
      </c>
      <c r="AA251" s="167"/>
      <c r="AB251" s="168" t="s">
        <v>40</v>
      </c>
      <c r="AC251" s="168"/>
      <c r="AD251" s="169" t="s">
        <v>40</v>
      </c>
      <c r="AE251" s="169"/>
      <c r="AF251" s="5" t="s">
        <v>40</v>
      </c>
      <c r="AG251" s="5"/>
      <c r="AH251" s="161" t="s">
        <v>40</v>
      </c>
      <c r="AI251" s="161"/>
      <c r="AJ251" s="162" t="s">
        <v>40</v>
      </c>
      <c r="AK251" s="162"/>
      <c r="AL251" s="807"/>
      <c r="AM251" s="807"/>
      <c r="AN251" s="807"/>
      <c r="AO251" s="807"/>
      <c r="AP251" s="807"/>
      <c r="AQ251" s="807"/>
      <c r="AR251" s="807"/>
      <c r="AS251" s="807"/>
      <c r="AT251" s="807"/>
      <c r="AU251" s="807"/>
      <c r="AV251" s="807"/>
      <c r="AW251" s="807"/>
      <c r="AX251" s="807"/>
      <c r="AY251" s="807"/>
      <c r="AZ251" s="807"/>
      <c r="BA251" s="807"/>
      <c r="BB251" s="807"/>
    </row>
    <row r="252" spans="1:54" ht="12.75">
      <c r="A252" s="831" t="s">
        <v>13886</v>
      </c>
      <c r="B252" s="1179" t="s">
        <v>2530</v>
      </c>
      <c r="C252" s="1170">
        <v>4</v>
      </c>
      <c r="D252" s="34" t="e">
        <f t="shared" ca="1" si="12"/>
        <v>#VALUE!</v>
      </c>
      <c r="E252" s="34" t="str">
        <f ca="1">IFERROR(VLOOKUP(N252,Cennik!$A$4:$B319, 2, FALSE()) * O252 + VLOOKUP(P252,Cennik!$A$4:$B319, 2, FALSE()) * Q252 + VLOOKUP(R252,Cennik!$A$4:$B319, 2, FALSE()) * S252 + VLOOKUP(T252,Cennik!$A$4:$B319, 2, FALSE()) * U252 + VLOOKUP(V252,Cennik!$A$4:$B319, 2, FALSE()) * W252 + VLOOKUP(X252,Cennik!$A$4:$B319, 2, FALSE()) * Y252 + VLOOKUP(Z252,Cennik!$A$4:$B319, 2, FALSE()) * AA252 + VLOOKUP(AB252,Cennik!$A$4:$B319, 2, FALSE()) * AC252 + VLOOKUP(AD252,Cennik!$A$4:$B319, 2, FALSE()) * AE252 + VLOOKUP(AF252,Cennik!$A$4:$B319, 2, FALSE()) * AG252 + VLOOKUP(AH252,Cennik!$A$4:$B319, 2, FALSE()) * AI252 + VLOOKUP(AJ252,Cennik!$A$4:$B319, 2, FALSE()) * AK252 + VLOOKUP("Stamina",Cennik!$A$4:$B319,2,FALSE()) * K252,"Brak wartości")</f>
        <v>Brak wartości</v>
      </c>
      <c r="F252" s="5" t="s">
        <v>2492</v>
      </c>
      <c r="G252" s="5" t="s">
        <v>4515</v>
      </c>
      <c r="H252" s="5" t="s">
        <v>13544</v>
      </c>
      <c r="I252" s="5">
        <v>1</v>
      </c>
      <c r="J252" s="5">
        <v>30</v>
      </c>
      <c r="K252" s="5">
        <v>75</v>
      </c>
      <c r="L252" s="18">
        <v>75</v>
      </c>
      <c r="M252" s="5" t="s">
        <v>12787</v>
      </c>
      <c r="N252" s="161" t="s">
        <v>518</v>
      </c>
      <c r="O252" s="161">
        <v>7</v>
      </c>
      <c r="P252" s="162" t="s">
        <v>567</v>
      </c>
      <c r="Q252" s="162">
        <v>20</v>
      </c>
      <c r="R252" s="163" t="s">
        <v>4739</v>
      </c>
      <c r="S252" s="163">
        <v>2</v>
      </c>
      <c r="T252" s="164" t="s">
        <v>4679</v>
      </c>
      <c r="U252" s="164">
        <v>1</v>
      </c>
      <c r="V252" s="164" t="s">
        <v>4585</v>
      </c>
      <c r="W252" s="165">
        <v>8</v>
      </c>
      <c r="X252" s="166" t="s">
        <v>8133</v>
      </c>
      <c r="Y252" s="166">
        <v>5</v>
      </c>
      <c r="Z252" s="167" t="s">
        <v>40</v>
      </c>
      <c r="AA252" s="167"/>
      <c r="AB252" s="168" t="s">
        <v>40</v>
      </c>
      <c r="AC252" s="168"/>
      <c r="AD252" s="169" t="s">
        <v>40</v>
      </c>
      <c r="AE252" s="169"/>
      <c r="AF252" s="5" t="s">
        <v>40</v>
      </c>
      <c r="AG252" s="5"/>
      <c r="AH252" s="161" t="s">
        <v>40</v>
      </c>
      <c r="AI252" s="161"/>
      <c r="AJ252" s="162" t="s">
        <v>40</v>
      </c>
      <c r="AK252" s="162"/>
      <c r="AL252" s="807"/>
      <c r="AM252" s="807"/>
      <c r="AN252" s="807"/>
      <c r="AO252" s="807"/>
      <c r="AP252" s="807"/>
      <c r="AQ252" s="807"/>
      <c r="AR252" s="807"/>
      <c r="AS252" s="807"/>
      <c r="AT252" s="807"/>
      <c r="AU252" s="807"/>
      <c r="AV252" s="807"/>
      <c r="AW252" s="807"/>
      <c r="AX252" s="807"/>
      <c r="AY252" s="807"/>
      <c r="AZ252" s="807"/>
      <c r="BA252" s="807"/>
      <c r="BB252" s="807"/>
    </row>
    <row r="253" spans="1:54" ht="12.75">
      <c r="A253" s="831" t="s">
        <v>13886</v>
      </c>
      <c r="B253" s="1179" t="s">
        <v>2532</v>
      </c>
      <c r="C253" s="1170">
        <v>4</v>
      </c>
      <c r="D253" s="34" t="e">
        <f t="shared" ca="1" si="12"/>
        <v>#VALUE!</v>
      </c>
      <c r="E253" s="34" t="str">
        <f ca="1">IFERROR(VLOOKUP(N253,Cennik!$A$4:$B319, 2, FALSE()) * O253 + VLOOKUP(P253,Cennik!$A$4:$B319, 2, FALSE()) * Q253 + VLOOKUP(R253,Cennik!$A$4:$B319, 2, FALSE()) * S253 + VLOOKUP(T253,Cennik!$A$4:$B319, 2, FALSE()) * U253 + VLOOKUP(V253,Cennik!$A$4:$B319, 2, FALSE()) * W253 + VLOOKUP(X253,Cennik!$A$4:$B319, 2, FALSE()) * Y253 + VLOOKUP(Z253,Cennik!$A$4:$B319, 2, FALSE()) * AA253 + VLOOKUP(AB253,Cennik!$A$4:$B319, 2, FALSE()) * AC253 + VLOOKUP(AD253,Cennik!$A$4:$B319, 2, FALSE()) * AE253 + VLOOKUP(AF253,Cennik!$A$4:$B319, 2, FALSE()) * AG253 + VLOOKUP(AH253,Cennik!$A$4:$B319, 2, FALSE()) * AI253 + VLOOKUP(AJ253,Cennik!$A$4:$B319, 2, FALSE()) * AK253 + VLOOKUP("Stamina",Cennik!$A$4:$B319,2,FALSE()) * K253,"Brak wartości")</f>
        <v>Brak wartości</v>
      </c>
      <c r="F253" s="5" t="s">
        <v>2492</v>
      </c>
      <c r="G253" s="5" t="s">
        <v>4515</v>
      </c>
      <c r="H253" s="5" t="s">
        <v>13544</v>
      </c>
      <c r="I253" s="5">
        <v>1</v>
      </c>
      <c r="J253" s="5">
        <v>30</v>
      </c>
      <c r="K253" s="5">
        <v>75</v>
      </c>
      <c r="L253" s="18">
        <v>75</v>
      </c>
      <c r="M253" s="5" t="s">
        <v>12787</v>
      </c>
      <c r="N253" s="161" t="s">
        <v>518</v>
      </c>
      <c r="O253" s="161">
        <v>7</v>
      </c>
      <c r="P253" s="162" t="s">
        <v>567</v>
      </c>
      <c r="Q253" s="162">
        <v>20</v>
      </c>
      <c r="R253" s="163" t="s">
        <v>4739</v>
      </c>
      <c r="S253" s="163">
        <v>2</v>
      </c>
      <c r="T253" s="164" t="s">
        <v>4679</v>
      </c>
      <c r="U253" s="164">
        <v>1</v>
      </c>
      <c r="V253" s="164" t="s">
        <v>4585</v>
      </c>
      <c r="W253" s="165">
        <v>8</v>
      </c>
      <c r="X253" s="166" t="s">
        <v>8133</v>
      </c>
      <c r="Y253" s="166">
        <v>5</v>
      </c>
      <c r="Z253" s="167" t="s">
        <v>40</v>
      </c>
      <c r="AA253" s="167"/>
      <c r="AB253" s="168" t="s">
        <v>40</v>
      </c>
      <c r="AC253" s="168"/>
      <c r="AD253" s="169" t="s">
        <v>40</v>
      </c>
      <c r="AE253" s="169"/>
      <c r="AF253" s="5" t="s">
        <v>40</v>
      </c>
      <c r="AG253" s="5"/>
      <c r="AH253" s="161" t="s">
        <v>40</v>
      </c>
      <c r="AI253" s="161"/>
      <c r="AJ253" s="162" t="s">
        <v>40</v>
      </c>
      <c r="AK253" s="162"/>
      <c r="AL253" s="807"/>
      <c r="AM253" s="807"/>
      <c r="AN253" s="807"/>
      <c r="AO253" s="807"/>
      <c r="AP253" s="807"/>
      <c r="AQ253" s="807"/>
      <c r="AR253" s="807"/>
      <c r="AS253" s="807"/>
      <c r="AT253" s="807"/>
      <c r="AU253" s="807"/>
      <c r="AV253" s="807"/>
      <c r="AW253" s="807"/>
      <c r="AX253" s="807"/>
      <c r="AY253" s="807"/>
      <c r="AZ253" s="807"/>
      <c r="BA253" s="807"/>
      <c r="BB253" s="807"/>
    </row>
    <row r="254" spans="1:54" ht="12.75">
      <c r="A254" s="831" t="s">
        <v>13886</v>
      </c>
      <c r="B254" s="1179" t="s">
        <v>2534</v>
      </c>
      <c r="C254" s="1170">
        <v>4</v>
      </c>
      <c r="D254" s="34" t="e">
        <f t="shared" ca="1" si="12"/>
        <v>#VALUE!</v>
      </c>
      <c r="E254" s="34" t="str">
        <f ca="1">IFERROR(VLOOKUP(N254,Cennik!$A$4:$B319, 2, FALSE()) * O254 + VLOOKUP(P254,Cennik!$A$4:$B319, 2, FALSE()) * Q254 + VLOOKUP(R254,Cennik!$A$4:$B319, 2, FALSE()) * S254 + VLOOKUP(T254,Cennik!$A$4:$B319, 2, FALSE()) * U254 + VLOOKUP(V254,Cennik!$A$4:$B319, 2, FALSE()) * W254 + VLOOKUP(X254,Cennik!$A$4:$B319, 2, FALSE()) * Y254 + VLOOKUP(Z254,Cennik!$A$4:$B319, 2, FALSE()) * AA254 + VLOOKUP(AB254,Cennik!$A$4:$B319, 2, FALSE()) * AC254 + VLOOKUP(AD254,Cennik!$A$4:$B319, 2, FALSE()) * AE254 + VLOOKUP(AF254,Cennik!$A$4:$B319, 2, FALSE()) * AG254 + VLOOKUP(AH254,Cennik!$A$4:$B319, 2, FALSE()) * AI254 + VLOOKUP(AJ254,Cennik!$A$4:$B319, 2, FALSE()) * AK254 + VLOOKUP("Stamina",Cennik!$A$4:$B319,2,FALSE()) * K254,"Brak wartości")</f>
        <v>Brak wartości</v>
      </c>
      <c r="F254" s="5" t="s">
        <v>2492</v>
      </c>
      <c r="G254" s="5" t="s">
        <v>4515</v>
      </c>
      <c r="H254" s="5" t="s">
        <v>13544</v>
      </c>
      <c r="I254" s="5">
        <v>1</v>
      </c>
      <c r="J254" s="5">
        <v>30</v>
      </c>
      <c r="K254" s="5">
        <v>75</v>
      </c>
      <c r="L254" s="18">
        <v>75</v>
      </c>
      <c r="M254" s="5" t="s">
        <v>12787</v>
      </c>
      <c r="N254" s="161" t="s">
        <v>518</v>
      </c>
      <c r="O254" s="161">
        <v>7</v>
      </c>
      <c r="P254" s="162" t="s">
        <v>567</v>
      </c>
      <c r="Q254" s="162">
        <v>20</v>
      </c>
      <c r="R254" s="163" t="s">
        <v>4739</v>
      </c>
      <c r="S254" s="163">
        <v>2</v>
      </c>
      <c r="T254" s="164" t="s">
        <v>4679</v>
      </c>
      <c r="U254" s="164">
        <v>1</v>
      </c>
      <c r="V254" s="164" t="s">
        <v>4585</v>
      </c>
      <c r="W254" s="165">
        <v>8</v>
      </c>
      <c r="X254" s="166" t="s">
        <v>8133</v>
      </c>
      <c r="Y254" s="166">
        <v>5</v>
      </c>
      <c r="Z254" s="167" t="s">
        <v>40</v>
      </c>
      <c r="AA254" s="167"/>
      <c r="AB254" s="168" t="s">
        <v>40</v>
      </c>
      <c r="AC254" s="168"/>
      <c r="AD254" s="169" t="s">
        <v>40</v>
      </c>
      <c r="AE254" s="169"/>
      <c r="AF254" s="5" t="s">
        <v>40</v>
      </c>
      <c r="AG254" s="5"/>
      <c r="AH254" s="161" t="s">
        <v>40</v>
      </c>
      <c r="AI254" s="161"/>
      <c r="AJ254" s="162" t="s">
        <v>40</v>
      </c>
      <c r="AK254" s="162"/>
      <c r="AL254" s="807"/>
      <c r="AM254" s="807"/>
      <c r="AN254" s="807"/>
      <c r="AO254" s="807"/>
      <c r="AP254" s="807"/>
      <c r="AQ254" s="807"/>
      <c r="AR254" s="807"/>
      <c r="AS254" s="807"/>
      <c r="AT254" s="807"/>
      <c r="AU254" s="807"/>
      <c r="AV254" s="807"/>
      <c r="AW254" s="807"/>
      <c r="AX254" s="807"/>
      <c r="AY254" s="807"/>
      <c r="AZ254" s="807"/>
      <c r="BA254" s="807"/>
      <c r="BB254" s="807"/>
    </row>
    <row r="255" spans="1:54" ht="12.75">
      <c r="A255" s="831" t="s">
        <v>13886</v>
      </c>
      <c r="B255" s="1179" t="s">
        <v>2536</v>
      </c>
      <c r="C255" s="1170">
        <v>4</v>
      </c>
      <c r="D255" s="34" t="e">
        <f t="shared" ca="1" si="12"/>
        <v>#VALUE!</v>
      </c>
      <c r="E255" s="34" t="str">
        <f ca="1">IFERROR(VLOOKUP(N255,Cennik!$A$4:$B319, 2, FALSE()) * O255 + VLOOKUP(P255,Cennik!$A$4:$B319, 2, FALSE()) * Q255 + VLOOKUP(R255,Cennik!$A$4:$B319, 2, FALSE()) * S255 + VLOOKUP(T255,Cennik!$A$4:$B319, 2, FALSE()) * U255 + VLOOKUP(V255,Cennik!$A$4:$B319, 2, FALSE()) * W255 + VLOOKUP(X255,Cennik!$A$4:$B319, 2, FALSE()) * Y255 + VLOOKUP(Z255,Cennik!$A$4:$B319, 2, FALSE()) * AA255 + VLOOKUP(AB255,Cennik!$A$4:$B319, 2, FALSE()) * AC255 + VLOOKUP(AD255,Cennik!$A$4:$B319, 2, FALSE()) * AE255 + VLOOKUP(AF255,Cennik!$A$4:$B319, 2, FALSE()) * AG255 + VLOOKUP(AH255,Cennik!$A$4:$B319, 2, FALSE()) * AI255 + VLOOKUP(AJ255,Cennik!$A$4:$B319, 2, FALSE()) * AK255 + VLOOKUP("Stamina",Cennik!$A$4:$B319,2,FALSE()) * K255,"Brak wartości")</f>
        <v>Brak wartości</v>
      </c>
      <c r="F255" s="5" t="s">
        <v>2492</v>
      </c>
      <c r="G255" s="5" t="s">
        <v>4515</v>
      </c>
      <c r="H255" s="5" t="s">
        <v>13544</v>
      </c>
      <c r="I255" s="5">
        <v>1</v>
      </c>
      <c r="J255" s="5">
        <v>30</v>
      </c>
      <c r="K255" s="5">
        <v>75</v>
      </c>
      <c r="L255" s="18">
        <v>75</v>
      </c>
      <c r="M255" s="5" t="s">
        <v>12787</v>
      </c>
      <c r="N255" s="161" t="s">
        <v>518</v>
      </c>
      <c r="O255" s="161">
        <v>7</v>
      </c>
      <c r="P255" s="162" t="s">
        <v>567</v>
      </c>
      <c r="Q255" s="162">
        <v>20</v>
      </c>
      <c r="R255" s="163" t="s">
        <v>4739</v>
      </c>
      <c r="S255" s="163">
        <v>2</v>
      </c>
      <c r="T255" s="164" t="s">
        <v>4679</v>
      </c>
      <c r="U255" s="164">
        <v>1</v>
      </c>
      <c r="V255" s="164" t="s">
        <v>4585</v>
      </c>
      <c r="W255" s="165">
        <v>8</v>
      </c>
      <c r="X255" s="166" t="s">
        <v>8133</v>
      </c>
      <c r="Y255" s="166">
        <v>5</v>
      </c>
      <c r="Z255" s="167" t="s">
        <v>40</v>
      </c>
      <c r="AA255" s="167"/>
      <c r="AB255" s="168" t="s">
        <v>40</v>
      </c>
      <c r="AC255" s="168"/>
      <c r="AD255" s="169" t="s">
        <v>40</v>
      </c>
      <c r="AE255" s="169"/>
      <c r="AF255" s="5" t="s">
        <v>40</v>
      </c>
      <c r="AG255" s="5"/>
      <c r="AH255" s="161" t="s">
        <v>40</v>
      </c>
      <c r="AI255" s="161"/>
      <c r="AJ255" s="162" t="s">
        <v>40</v>
      </c>
      <c r="AK255" s="162"/>
      <c r="AL255" s="807"/>
      <c r="AM255" s="807"/>
      <c r="AN255" s="807"/>
      <c r="AO255" s="807"/>
      <c r="AP255" s="807"/>
      <c r="AQ255" s="807"/>
      <c r="AR255" s="807"/>
      <c r="AS255" s="807"/>
      <c r="AT255" s="807"/>
      <c r="AU255" s="807"/>
      <c r="AV255" s="807"/>
      <c r="AW255" s="807"/>
      <c r="AX255" s="807"/>
      <c r="AY255" s="807"/>
      <c r="AZ255" s="807"/>
      <c r="BA255" s="807"/>
      <c r="BB255" s="807"/>
    </row>
    <row r="256" spans="1:54" ht="12.75">
      <c r="A256" s="831" t="s">
        <v>13886</v>
      </c>
      <c r="B256" s="1179" t="s">
        <v>2538</v>
      </c>
      <c r="C256" s="1170">
        <v>4</v>
      </c>
      <c r="D256" s="34" t="e">
        <f t="shared" ca="1" si="12"/>
        <v>#VALUE!</v>
      </c>
      <c r="E256" s="34" t="str">
        <f ca="1">IFERROR(VLOOKUP(N256,Cennik!$A$4:$B319, 2, FALSE()) * O256 + VLOOKUP(P256,Cennik!$A$4:$B319, 2, FALSE()) * Q256 + VLOOKUP(R256,Cennik!$A$4:$B319, 2, FALSE()) * S256 + VLOOKUP(T256,Cennik!$A$4:$B319, 2, FALSE()) * U256 + VLOOKUP(V256,Cennik!$A$4:$B319, 2, FALSE()) * W256 + VLOOKUP(X256,Cennik!$A$4:$B319, 2, FALSE()) * Y256 + VLOOKUP(Z256,Cennik!$A$4:$B319, 2, FALSE()) * AA256 + VLOOKUP(AB256,Cennik!$A$4:$B319, 2, FALSE()) * AC256 + VLOOKUP(AD256,Cennik!$A$4:$B319, 2, FALSE()) * AE256 + VLOOKUP(AF256,Cennik!$A$4:$B319, 2, FALSE()) * AG256 + VLOOKUP(AH256,Cennik!$A$4:$B319, 2, FALSE()) * AI256 + VLOOKUP(AJ256,Cennik!$A$4:$B319, 2, FALSE()) * AK256 + VLOOKUP("Stamina",Cennik!$A$4:$B319,2,FALSE()) * K256,"Brak wartości")</f>
        <v>Brak wartości</v>
      </c>
      <c r="F256" s="5" t="s">
        <v>2492</v>
      </c>
      <c r="G256" s="5" t="s">
        <v>4515</v>
      </c>
      <c r="H256" s="5" t="s">
        <v>13544</v>
      </c>
      <c r="I256" s="5">
        <v>1</v>
      </c>
      <c r="J256" s="5">
        <v>30</v>
      </c>
      <c r="K256" s="5">
        <v>75</v>
      </c>
      <c r="L256" s="18">
        <v>75</v>
      </c>
      <c r="M256" s="5" t="s">
        <v>12787</v>
      </c>
      <c r="N256" s="161" t="s">
        <v>518</v>
      </c>
      <c r="O256" s="161">
        <v>7</v>
      </c>
      <c r="P256" s="162" t="s">
        <v>567</v>
      </c>
      <c r="Q256" s="162">
        <v>20</v>
      </c>
      <c r="R256" s="163" t="s">
        <v>4739</v>
      </c>
      <c r="S256" s="163">
        <v>2</v>
      </c>
      <c r="T256" s="164" t="s">
        <v>4679</v>
      </c>
      <c r="U256" s="164">
        <v>1</v>
      </c>
      <c r="V256" s="164" t="s">
        <v>4585</v>
      </c>
      <c r="W256" s="165">
        <v>8</v>
      </c>
      <c r="X256" s="166" t="s">
        <v>8133</v>
      </c>
      <c r="Y256" s="166">
        <v>5</v>
      </c>
      <c r="Z256" s="167" t="s">
        <v>40</v>
      </c>
      <c r="AA256" s="167"/>
      <c r="AB256" s="168" t="s">
        <v>40</v>
      </c>
      <c r="AC256" s="168"/>
      <c r="AD256" s="169" t="s">
        <v>40</v>
      </c>
      <c r="AE256" s="169"/>
      <c r="AF256" s="5" t="s">
        <v>40</v>
      </c>
      <c r="AG256" s="5"/>
      <c r="AH256" s="161" t="s">
        <v>40</v>
      </c>
      <c r="AI256" s="161"/>
      <c r="AJ256" s="162" t="s">
        <v>40</v>
      </c>
      <c r="AK256" s="162"/>
      <c r="AL256" s="807"/>
      <c r="AM256" s="807"/>
      <c r="AN256" s="807"/>
      <c r="AO256" s="807"/>
      <c r="AP256" s="807"/>
      <c r="AQ256" s="807"/>
      <c r="AR256" s="807"/>
      <c r="AS256" s="807"/>
      <c r="AT256" s="807"/>
      <c r="AU256" s="807"/>
      <c r="AV256" s="807"/>
      <c r="AW256" s="807"/>
      <c r="AX256" s="807"/>
      <c r="AY256" s="807"/>
      <c r="AZ256" s="807"/>
      <c r="BA256" s="807"/>
      <c r="BB256" s="807"/>
    </row>
    <row r="257" spans="1:54" ht="12.75">
      <c r="A257" s="831" t="s">
        <v>13886</v>
      </c>
      <c r="B257" s="1180" t="s">
        <v>2540</v>
      </c>
      <c r="C257" s="1170">
        <v>5</v>
      </c>
      <c r="D257" s="34" t="e">
        <f t="shared" ca="1" si="12"/>
        <v>#VALUE!</v>
      </c>
      <c r="E257" s="34" t="str">
        <f ca="1">IFERROR(VLOOKUP(N257,Cennik!$A$4:$B319, 2, FALSE()) * O257 + VLOOKUP(P257,Cennik!$A$4:$B319, 2, FALSE()) * Q257 + VLOOKUP(R257,Cennik!$A$4:$B319, 2, FALSE()) * S257 + VLOOKUP(T257,Cennik!$A$4:$B319, 2, FALSE()) * U257 + VLOOKUP(V257,Cennik!$A$4:$B319, 2, FALSE()) * W257 + VLOOKUP(X257,Cennik!$A$4:$B319, 2, FALSE()) * Y257 + VLOOKUP(Z257,Cennik!$A$4:$B319, 2, FALSE()) * AA257 + VLOOKUP(AB257,Cennik!$A$4:$B319, 2, FALSE()) * AC257 + VLOOKUP(AD257,Cennik!$A$4:$B319, 2, FALSE()) * AE257 + VLOOKUP(AF257,Cennik!$A$4:$B319, 2, FALSE()) * AG257 + VLOOKUP(AH257,Cennik!$A$4:$B319, 2, FALSE()) * AI257 + VLOOKUP(AJ257,Cennik!$A$4:$B319, 2, FALSE()) * AK257 + VLOOKUP("Stamina",Cennik!$A$4:$B319,2,FALSE()) * K257,"Brak wartości")</f>
        <v>Brak wartości</v>
      </c>
      <c r="F257" s="5" t="s">
        <v>2541</v>
      </c>
      <c r="G257" s="5" t="s">
        <v>4515</v>
      </c>
      <c r="H257" s="5" t="s">
        <v>13544</v>
      </c>
      <c r="I257" s="5">
        <v>1</v>
      </c>
      <c r="J257" s="5">
        <v>30</v>
      </c>
      <c r="K257" s="5">
        <v>75</v>
      </c>
      <c r="L257" s="18">
        <v>40</v>
      </c>
      <c r="M257" s="5" t="s">
        <v>12787</v>
      </c>
      <c r="N257" s="161" t="s">
        <v>518</v>
      </c>
      <c r="O257" s="161">
        <v>10</v>
      </c>
      <c r="P257" s="162" t="s">
        <v>567</v>
      </c>
      <c r="Q257" s="162">
        <v>20</v>
      </c>
      <c r="R257" s="163" t="s">
        <v>4754</v>
      </c>
      <c r="S257" s="163">
        <v>5</v>
      </c>
      <c r="T257" s="164" t="s">
        <v>4694</v>
      </c>
      <c r="U257" s="164">
        <v>2</v>
      </c>
      <c r="V257" s="164" t="s">
        <v>4585</v>
      </c>
      <c r="W257" s="165">
        <v>10</v>
      </c>
      <c r="X257" s="166" t="s">
        <v>8133</v>
      </c>
      <c r="Y257" s="166">
        <v>7</v>
      </c>
      <c r="Z257" s="167" t="s">
        <v>40</v>
      </c>
      <c r="AA257" s="167"/>
      <c r="AB257" s="168" t="s">
        <v>40</v>
      </c>
      <c r="AC257" s="168"/>
      <c r="AD257" s="169" t="s">
        <v>40</v>
      </c>
      <c r="AE257" s="169"/>
      <c r="AF257" s="5" t="s">
        <v>40</v>
      </c>
      <c r="AG257" s="5"/>
      <c r="AH257" s="161" t="s">
        <v>40</v>
      </c>
      <c r="AI257" s="161"/>
      <c r="AJ257" s="162" t="s">
        <v>40</v>
      </c>
      <c r="AK257" s="162"/>
      <c r="AL257" s="807"/>
      <c r="AM257" s="807"/>
      <c r="AN257" s="807"/>
      <c r="AO257" s="807"/>
      <c r="AP257" s="807"/>
      <c r="AQ257" s="807"/>
      <c r="AR257" s="807"/>
      <c r="AS257" s="807"/>
      <c r="AT257" s="807"/>
      <c r="AU257" s="807"/>
      <c r="AV257" s="807"/>
      <c r="AW257" s="807"/>
      <c r="AX257" s="807"/>
      <c r="AY257" s="807"/>
      <c r="AZ257" s="807"/>
      <c r="BA257" s="807"/>
      <c r="BB257" s="807"/>
    </row>
    <row r="258" spans="1:54" ht="12.75">
      <c r="A258" s="831" t="s">
        <v>13886</v>
      </c>
      <c r="B258" s="1180" t="s">
        <v>2543</v>
      </c>
      <c r="C258" s="1170">
        <v>5</v>
      </c>
      <c r="D258" s="34" t="e">
        <f t="shared" ca="1" si="12"/>
        <v>#VALUE!</v>
      </c>
      <c r="E258" s="34" t="str">
        <f ca="1">IFERROR(VLOOKUP(N258,Cennik!$A$4:$B319, 2, FALSE()) * O258 + VLOOKUP(P258,Cennik!$A$4:$B319, 2, FALSE()) * Q258 + VLOOKUP(R258,Cennik!$A$4:$B319, 2, FALSE()) * S258 + VLOOKUP(T258,Cennik!$A$4:$B319, 2, FALSE()) * U258 + VLOOKUP(V258,Cennik!$A$4:$B319, 2, FALSE()) * W258 + VLOOKUP(X258,Cennik!$A$4:$B319, 2, FALSE()) * Y258 + VLOOKUP(Z258,Cennik!$A$4:$B319, 2, FALSE()) * AA258 + VLOOKUP(AB258,Cennik!$A$4:$B319, 2, FALSE()) * AC258 + VLOOKUP(AD258,Cennik!$A$4:$B319, 2, FALSE()) * AE258 + VLOOKUP(AF258,Cennik!$A$4:$B319, 2, FALSE()) * AG258 + VLOOKUP(AH258,Cennik!$A$4:$B319, 2, FALSE()) * AI258 + VLOOKUP(AJ258,Cennik!$A$4:$B319, 2, FALSE()) * AK258 + VLOOKUP("Stamina",Cennik!$A$4:$B319,2,FALSE()) * K258,"Brak wartości")</f>
        <v>Brak wartości</v>
      </c>
      <c r="F258" s="5" t="s">
        <v>2541</v>
      </c>
      <c r="G258" s="5" t="s">
        <v>4515</v>
      </c>
      <c r="H258" s="5" t="s">
        <v>13544</v>
      </c>
      <c r="I258" s="5">
        <v>1</v>
      </c>
      <c r="J258" s="5">
        <v>30</v>
      </c>
      <c r="K258" s="5">
        <v>75</v>
      </c>
      <c r="L258" s="18">
        <v>45</v>
      </c>
      <c r="M258" s="5" t="s">
        <v>12787</v>
      </c>
      <c r="N258" s="161" t="s">
        <v>518</v>
      </c>
      <c r="O258" s="161">
        <v>10</v>
      </c>
      <c r="P258" s="162" t="s">
        <v>567</v>
      </c>
      <c r="Q258" s="162">
        <v>20</v>
      </c>
      <c r="R258" s="163" t="s">
        <v>4754</v>
      </c>
      <c r="S258" s="163">
        <v>5</v>
      </c>
      <c r="T258" s="164" t="s">
        <v>4694</v>
      </c>
      <c r="U258" s="164">
        <v>2</v>
      </c>
      <c r="V258" s="164" t="s">
        <v>4585</v>
      </c>
      <c r="W258" s="165">
        <v>10</v>
      </c>
      <c r="X258" s="166" t="s">
        <v>8133</v>
      </c>
      <c r="Y258" s="166">
        <v>7</v>
      </c>
      <c r="Z258" s="167" t="s">
        <v>40</v>
      </c>
      <c r="AA258" s="167"/>
      <c r="AB258" s="168" t="s">
        <v>40</v>
      </c>
      <c r="AC258" s="168"/>
      <c r="AD258" s="169" t="s">
        <v>40</v>
      </c>
      <c r="AE258" s="169"/>
      <c r="AF258" s="5" t="s">
        <v>40</v>
      </c>
      <c r="AG258" s="5"/>
      <c r="AH258" s="161" t="s">
        <v>40</v>
      </c>
      <c r="AI258" s="161"/>
      <c r="AJ258" s="162" t="s">
        <v>40</v>
      </c>
      <c r="AK258" s="162"/>
      <c r="AL258" s="807"/>
      <c r="AM258" s="807"/>
      <c r="AN258" s="807"/>
      <c r="AO258" s="807"/>
      <c r="AP258" s="807"/>
      <c r="AQ258" s="807"/>
      <c r="AR258" s="807"/>
      <c r="AS258" s="807"/>
      <c r="AT258" s="807"/>
      <c r="AU258" s="807"/>
      <c r="AV258" s="807"/>
      <c r="AW258" s="807"/>
      <c r="AX258" s="807"/>
      <c r="AY258" s="807"/>
      <c r="AZ258" s="807"/>
      <c r="BA258" s="807"/>
      <c r="BB258" s="807"/>
    </row>
    <row r="259" spans="1:54" ht="12.75">
      <c r="A259" s="831" t="s">
        <v>13886</v>
      </c>
      <c r="B259" s="1180" t="s">
        <v>2545</v>
      </c>
      <c r="C259" s="1170">
        <v>5</v>
      </c>
      <c r="D259" s="34" t="e">
        <f t="shared" ca="1" si="12"/>
        <v>#VALUE!</v>
      </c>
      <c r="E259" s="34" t="str">
        <f ca="1">IFERROR(VLOOKUP(N259,Cennik!$A$4:$B319, 2, FALSE()) * O259 + VLOOKUP(P259,Cennik!$A$4:$B319, 2, FALSE()) * Q259 + VLOOKUP(R259,Cennik!$A$4:$B319, 2, FALSE()) * S259 + VLOOKUP(T259,Cennik!$A$4:$B319, 2, FALSE()) * U259 + VLOOKUP(V259,Cennik!$A$4:$B319, 2, FALSE()) * W259 + VLOOKUP(X259,Cennik!$A$4:$B319, 2, FALSE()) * Y259 + VLOOKUP(Z259,Cennik!$A$4:$B319, 2, FALSE()) * AA259 + VLOOKUP(AB259,Cennik!$A$4:$B319, 2, FALSE()) * AC259 + VLOOKUP(AD259,Cennik!$A$4:$B319, 2, FALSE()) * AE259 + VLOOKUP(AF259,Cennik!$A$4:$B319, 2, FALSE()) * AG259 + VLOOKUP(AH259,Cennik!$A$4:$B319, 2, FALSE()) * AI259 + VLOOKUP(AJ259,Cennik!$A$4:$B319, 2, FALSE()) * AK259 + VLOOKUP("Stamina",Cennik!$A$4:$B319,2,FALSE()) * K259,"Brak wartości")</f>
        <v>Brak wartości</v>
      </c>
      <c r="F259" s="5" t="s">
        <v>2541</v>
      </c>
      <c r="G259" s="5" t="s">
        <v>4515</v>
      </c>
      <c r="H259" s="5" t="s">
        <v>13544</v>
      </c>
      <c r="I259" s="5">
        <v>1</v>
      </c>
      <c r="J259" s="5">
        <v>30</v>
      </c>
      <c r="K259" s="5">
        <v>75</v>
      </c>
      <c r="L259" s="18">
        <v>45</v>
      </c>
      <c r="M259" s="5" t="s">
        <v>12787</v>
      </c>
      <c r="N259" s="161" t="s">
        <v>518</v>
      </c>
      <c r="O259" s="161">
        <v>10</v>
      </c>
      <c r="P259" s="162" t="s">
        <v>567</v>
      </c>
      <c r="Q259" s="162">
        <v>20</v>
      </c>
      <c r="R259" s="163" t="s">
        <v>4754</v>
      </c>
      <c r="S259" s="163">
        <v>5</v>
      </c>
      <c r="T259" s="164" t="s">
        <v>4694</v>
      </c>
      <c r="U259" s="164">
        <v>2</v>
      </c>
      <c r="V259" s="164" t="s">
        <v>4585</v>
      </c>
      <c r="W259" s="165">
        <v>10</v>
      </c>
      <c r="X259" s="166" t="s">
        <v>8133</v>
      </c>
      <c r="Y259" s="166">
        <v>7</v>
      </c>
      <c r="Z259" s="167" t="s">
        <v>40</v>
      </c>
      <c r="AA259" s="167"/>
      <c r="AB259" s="168" t="s">
        <v>40</v>
      </c>
      <c r="AC259" s="168"/>
      <c r="AD259" s="169" t="s">
        <v>40</v>
      </c>
      <c r="AE259" s="169"/>
      <c r="AF259" s="5" t="s">
        <v>40</v>
      </c>
      <c r="AG259" s="5"/>
      <c r="AH259" s="161" t="s">
        <v>40</v>
      </c>
      <c r="AI259" s="161"/>
      <c r="AJ259" s="162" t="s">
        <v>40</v>
      </c>
      <c r="AK259" s="162"/>
      <c r="AL259" s="807"/>
      <c r="AM259" s="807"/>
      <c r="AN259" s="807"/>
      <c r="AO259" s="807"/>
      <c r="AP259" s="807"/>
      <c r="AQ259" s="807"/>
      <c r="AR259" s="807"/>
      <c r="AS259" s="807"/>
      <c r="AT259" s="807"/>
      <c r="AU259" s="807"/>
      <c r="AV259" s="807"/>
      <c r="AW259" s="807"/>
      <c r="AX259" s="807"/>
      <c r="AY259" s="807"/>
      <c r="AZ259" s="807"/>
      <c r="BA259" s="807"/>
      <c r="BB259" s="807"/>
    </row>
    <row r="260" spans="1:54" ht="12.75">
      <c r="A260" s="831" t="s">
        <v>13886</v>
      </c>
      <c r="B260" s="1180" t="s">
        <v>2547</v>
      </c>
      <c r="C260" s="1170">
        <v>5</v>
      </c>
      <c r="D260" s="34" t="e">
        <f t="shared" ca="1" si="12"/>
        <v>#VALUE!</v>
      </c>
      <c r="E260" s="34" t="str">
        <f ca="1">IFERROR(VLOOKUP(N260,Cennik!$A$4:$B319, 2, FALSE()) * O260 + VLOOKUP(P260,Cennik!$A$4:$B319, 2, FALSE()) * Q260 + VLOOKUP(R260,Cennik!$A$4:$B319, 2, FALSE()) * S260 + VLOOKUP(T260,Cennik!$A$4:$B319, 2, FALSE()) * U260 + VLOOKUP(V260,Cennik!$A$4:$B319, 2, FALSE()) * W260 + VLOOKUP(X260,Cennik!$A$4:$B319, 2, FALSE()) * Y260 + VLOOKUP(Z260,Cennik!$A$4:$B319, 2, FALSE()) * AA260 + VLOOKUP(AB260,Cennik!$A$4:$B319, 2, FALSE()) * AC260 + VLOOKUP(AD260,Cennik!$A$4:$B319, 2, FALSE()) * AE260 + VLOOKUP(AF260,Cennik!$A$4:$B319, 2, FALSE()) * AG260 + VLOOKUP(AH260,Cennik!$A$4:$B319, 2, FALSE()) * AI260 + VLOOKUP(AJ260,Cennik!$A$4:$B319, 2, FALSE()) * AK260 + VLOOKUP("Stamina",Cennik!$A$4:$B319,2,FALSE()) * K260,"Brak wartości")</f>
        <v>Brak wartości</v>
      </c>
      <c r="F260" s="5" t="s">
        <v>2541</v>
      </c>
      <c r="G260" s="5" t="s">
        <v>4515</v>
      </c>
      <c r="H260" s="5" t="s">
        <v>13544</v>
      </c>
      <c r="I260" s="5">
        <v>1</v>
      </c>
      <c r="J260" s="5">
        <v>30</v>
      </c>
      <c r="K260" s="5">
        <v>75</v>
      </c>
      <c r="L260" s="18">
        <v>45</v>
      </c>
      <c r="M260" s="5" t="s">
        <v>12787</v>
      </c>
      <c r="N260" s="161" t="s">
        <v>518</v>
      </c>
      <c r="O260" s="161">
        <v>10</v>
      </c>
      <c r="P260" s="162" t="s">
        <v>567</v>
      </c>
      <c r="Q260" s="162">
        <v>20</v>
      </c>
      <c r="R260" s="163" t="s">
        <v>4754</v>
      </c>
      <c r="S260" s="163">
        <v>5</v>
      </c>
      <c r="T260" s="164" t="s">
        <v>4694</v>
      </c>
      <c r="U260" s="164">
        <v>2</v>
      </c>
      <c r="V260" s="164" t="s">
        <v>4585</v>
      </c>
      <c r="W260" s="165">
        <v>10</v>
      </c>
      <c r="X260" s="166" t="s">
        <v>8133</v>
      </c>
      <c r="Y260" s="166">
        <v>7</v>
      </c>
      <c r="Z260" s="167" t="s">
        <v>40</v>
      </c>
      <c r="AA260" s="167"/>
      <c r="AB260" s="168" t="s">
        <v>40</v>
      </c>
      <c r="AC260" s="168"/>
      <c r="AD260" s="169" t="s">
        <v>40</v>
      </c>
      <c r="AE260" s="169"/>
      <c r="AF260" s="5" t="s">
        <v>40</v>
      </c>
      <c r="AG260" s="5"/>
      <c r="AH260" s="161" t="s">
        <v>40</v>
      </c>
      <c r="AI260" s="161"/>
      <c r="AJ260" s="162" t="s">
        <v>40</v>
      </c>
      <c r="AK260" s="162"/>
      <c r="AL260" s="807"/>
      <c r="AM260" s="807"/>
      <c r="AN260" s="807"/>
      <c r="AO260" s="807"/>
      <c r="AP260" s="807"/>
      <c r="AQ260" s="807"/>
      <c r="AR260" s="807"/>
      <c r="AS260" s="807"/>
      <c r="AT260" s="807"/>
      <c r="AU260" s="807"/>
      <c r="AV260" s="807"/>
      <c r="AW260" s="807"/>
      <c r="AX260" s="807"/>
      <c r="AY260" s="807"/>
      <c r="AZ260" s="807"/>
      <c r="BA260" s="807"/>
      <c r="BB260" s="807"/>
    </row>
    <row r="261" spans="1:54" ht="12.75">
      <c r="A261" s="831" t="s">
        <v>13886</v>
      </c>
      <c r="B261" s="1180" t="s">
        <v>2549</v>
      </c>
      <c r="C261" s="1170">
        <v>5</v>
      </c>
      <c r="D261" s="34" t="e">
        <f t="shared" ca="1" si="12"/>
        <v>#VALUE!</v>
      </c>
      <c r="E261" s="34" t="str">
        <f ca="1">IFERROR(VLOOKUP(N261,Cennik!$A$4:$B319, 2, FALSE()) * O261 + VLOOKUP(P261,Cennik!$A$4:$B319, 2, FALSE()) * Q261 + VLOOKUP(R261,Cennik!$A$4:$B319, 2, FALSE()) * S261 + VLOOKUP(T261,Cennik!$A$4:$B319, 2, FALSE()) * U261 + VLOOKUP(V261,Cennik!$A$4:$B319, 2, FALSE()) * W261 + VLOOKUP(X261,Cennik!$A$4:$B319, 2, FALSE()) * Y261 + VLOOKUP(Z261,Cennik!$A$4:$B319, 2, FALSE()) * AA261 + VLOOKUP(AB261,Cennik!$A$4:$B319, 2, FALSE()) * AC261 + VLOOKUP(AD261,Cennik!$A$4:$B319, 2, FALSE()) * AE261 + VLOOKUP(AF261,Cennik!$A$4:$B319, 2, FALSE()) * AG261 + VLOOKUP(AH261,Cennik!$A$4:$B319, 2, FALSE()) * AI261 + VLOOKUP(AJ261,Cennik!$A$4:$B319, 2, FALSE()) * AK261 + VLOOKUP("Stamina",Cennik!$A$4:$B319,2,FALSE()) * K261,"Brak wartości")</f>
        <v>Brak wartości</v>
      </c>
      <c r="F261" s="5" t="s">
        <v>2541</v>
      </c>
      <c r="G261" s="5" t="s">
        <v>4515</v>
      </c>
      <c r="H261" s="5" t="s">
        <v>13544</v>
      </c>
      <c r="I261" s="5">
        <v>1</v>
      </c>
      <c r="J261" s="5">
        <v>30</v>
      </c>
      <c r="K261" s="5">
        <v>75</v>
      </c>
      <c r="L261" s="18">
        <v>45</v>
      </c>
      <c r="M261" s="5" t="s">
        <v>12787</v>
      </c>
      <c r="N261" s="161" t="s">
        <v>518</v>
      </c>
      <c r="O261" s="161">
        <v>10</v>
      </c>
      <c r="P261" s="162" t="s">
        <v>567</v>
      </c>
      <c r="Q261" s="162">
        <v>20</v>
      </c>
      <c r="R261" s="163" t="s">
        <v>4754</v>
      </c>
      <c r="S261" s="163">
        <v>5</v>
      </c>
      <c r="T261" s="164" t="s">
        <v>4694</v>
      </c>
      <c r="U261" s="164">
        <v>2</v>
      </c>
      <c r="V261" s="164" t="s">
        <v>4585</v>
      </c>
      <c r="W261" s="165">
        <v>10</v>
      </c>
      <c r="X261" s="166" t="s">
        <v>8133</v>
      </c>
      <c r="Y261" s="166">
        <v>7</v>
      </c>
      <c r="Z261" s="167" t="s">
        <v>40</v>
      </c>
      <c r="AA261" s="167"/>
      <c r="AB261" s="168" t="s">
        <v>40</v>
      </c>
      <c r="AC261" s="168"/>
      <c r="AD261" s="169" t="s">
        <v>40</v>
      </c>
      <c r="AE261" s="169"/>
      <c r="AF261" s="5" t="s">
        <v>40</v>
      </c>
      <c r="AG261" s="5"/>
      <c r="AH261" s="161" t="s">
        <v>40</v>
      </c>
      <c r="AI261" s="161"/>
      <c r="AJ261" s="162" t="s">
        <v>40</v>
      </c>
      <c r="AK261" s="162"/>
      <c r="AL261" s="807"/>
      <c r="AM261" s="807"/>
      <c r="AN261" s="807"/>
      <c r="AO261" s="807"/>
      <c r="AP261" s="807"/>
      <c r="AQ261" s="807"/>
      <c r="AR261" s="807"/>
      <c r="AS261" s="807"/>
      <c r="AT261" s="807"/>
      <c r="AU261" s="807"/>
      <c r="AV261" s="807"/>
      <c r="AW261" s="807"/>
      <c r="AX261" s="807"/>
      <c r="AY261" s="807"/>
      <c r="AZ261" s="807"/>
      <c r="BA261" s="807"/>
      <c r="BB261" s="807"/>
    </row>
    <row r="262" spans="1:54" ht="12.75">
      <c r="A262" s="831" t="s">
        <v>13886</v>
      </c>
      <c r="B262" s="1180" t="s">
        <v>2551</v>
      </c>
      <c r="C262" s="1170">
        <v>5</v>
      </c>
      <c r="D262" s="34" t="e">
        <f t="shared" ca="1" si="12"/>
        <v>#VALUE!</v>
      </c>
      <c r="E262" s="34" t="str">
        <f ca="1">IFERROR(VLOOKUP(N262,Cennik!$A$4:$B319, 2, FALSE()) * O262 + VLOOKUP(P262,Cennik!$A$4:$B319, 2, FALSE()) * Q262 + VLOOKUP(R262,Cennik!$A$4:$B319, 2, FALSE()) * S262 + VLOOKUP(T262,Cennik!$A$4:$B319, 2, FALSE()) * U262 + VLOOKUP(V262,Cennik!$A$4:$B319, 2, FALSE()) * W262 + VLOOKUP(X262,Cennik!$A$4:$B319, 2, FALSE()) * Y262 + VLOOKUP(Z262,Cennik!$A$4:$B319, 2, FALSE()) * AA262 + VLOOKUP(AB262,Cennik!$A$4:$B319, 2, FALSE()) * AC262 + VLOOKUP(AD262,Cennik!$A$4:$B319, 2, FALSE()) * AE262 + VLOOKUP(AF262,Cennik!$A$4:$B319, 2, FALSE()) * AG262 + VLOOKUP(AH262,Cennik!$A$4:$B319, 2, FALSE()) * AI262 + VLOOKUP(AJ262,Cennik!$A$4:$B319, 2, FALSE()) * AK262 + VLOOKUP("Stamina",Cennik!$A$4:$B319,2,FALSE()) * K262,"Brak wartości")</f>
        <v>Brak wartości</v>
      </c>
      <c r="F262" s="5" t="s">
        <v>2541</v>
      </c>
      <c r="G262" s="5" t="s">
        <v>4515</v>
      </c>
      <c r="H262" s="5" t="s">
        <v>13544</v>
      </c>
      <c r="I262" s="5">
        <v>1</v>
      </c>
      <c r="J262" s="5">
        <v>30</v>
      </c>
      <c r="K262" s="5">
        <v>75</v>
      </c>
      <c r="L262" s="18">
        <v>50</v>
      </c>
      <c r="M262" s="5" t="s">
        <v>12787</v>
      </c>
      <c r="N262" s="161" t="s">
        <v>518</v>
      </c>
      <c r="O262" s="161">
        <v>10</v>
      </c>
      <c r="P262" s="162" t="s">
        <v>567</v>
      </c>
      <c r="Q262" s="162">
        <v>20</v>
      </c>
      <c r="R262" s="163" t="s">
        <v>4754</v>
      </c>
      <c r="S262" s="163">
        <v>5</v>
      </c>
      <c r="T262" s="164" t="s">
        <v>4694</v>
      </c>
      <c r="U262" s="164">
        <v>2</v>
      </c>
      <c r="V262" s="164" t="s">
        <v>4585</v>
      </c>
      <c r="W262" s="165">
        <v>10</v>
      </c>
      <c r="X262" s="166" t="s">
        <v>8133</v>
      </c>
      <c r="Y262" s="166">
        <v>7</v>
      </c>
      <c r="Z262" s="167" t="s">
        <v>40</v>
      </c>
      <c r="AA262" s="167"/>
      <c r="AB262" s="168" t="s">
        <v>40</v>
      </c>
      <c r="AC262" s="168"/>
      <c r="AD262" s="169" t="s">
        <v>40</v>
      </c>
      <c r="AE262" s="169"/>
      <c r="AF262" s="5" t="s">
        <v>40</v>
      </c>
      <c r="AG262" s="5"/>
      <c r="AH262" s="161" t="s">
        <v>40</v>
      </c>
      <c r="AI262" s="161"/>
      <c r="AJ262" s="162" t="s">
        <v>40</v>
      </c>
      <c r="AK262" s="162"/>
      <c r="AL262" s="807"/>
      <c r="AM262" s="807"/>
      <c r="AN262" s="807"/>
      <c r="AO262" s="807"/>
      <c r="AP262" s="807"/>
      <c r="AQ262" s="807"/>
      <c r="AR262" s="807"/>
      <c r="AS262" s="807"/>
      <c r="AT262" s="807"/>
      <c r="AU262" s="807"/>
      <c r="AV262" s="807"/>
      <c r="AW262" s="807"/>
      <c r="AX262" s="807"/>
      <c r="AY262" s="807"/>
      <c r="AZ262" s="807"/>
      <c r="BA262" s="807"/>
      <c r="BB262" s="807"/>
    </row>
    <row r="263" spans="1:54" ht="12.75">
      <c r="A263" s="831" t="s">
        <v>13886</v>
      </c>
      <c r="B263" s="1180" t="s">
        <v>2553</v>
      </c>
      <c r="C263" s="1170">
        <v>5</v>
      </c>
      <c r="D263" s="34" t="e">
        <f t="shared" ca="1" si="12"/>
        <v>#VALUE!</v>
      </c>
      <c r="E263" s="34" t="str">
        <f ca="1">IFERROR(VLOOKUP(N263,Cennik!$A$4:$B319, 2, FALSE()) * O263 + VLOOKUP(P263,Cennik!$A$4:$B319, 2, FALSE()) * Q263 + VLOOKUP(R263,Cennik!$A$4:$B319, 2, FALSE()) * S263 + VLOOKUP(T263,Cennik!$A$4:$B319, 2, FALSE()) * U263 + VLOOKUP(V263,Cennik!$A$4:$B319, 2, FALSE()) * W263 + VLOOKUP(X263,Cennik!$A$4:$B319, 2, FALSE()) * Y263 + VLOOKUP(Z263,Cennik!$A$4:$B319, 2, FALSE()) * AA263 + VLOOKUP(AB263,Cennik!$A$4:$B319, 2, FALSE()) * AC263 + VLOOKUP(AD263,Cennik!$A$4:$B319, 2, FALSE()) * AE263 + VLOOKUP(AF263,Cennik!$A$4:$B319, 2, FALSE()) * AG263 + VLOOKUP(AH263,Cennik!$A$4:$B319, 2, FALSE()) * AI263 + VLOOKUP(AJ263,Cennik!$A$4:$B319, 2, FALSE()) * AK263 + VLOOKUP("Stamina",Cennik!$A$4:$B319,2,FALSE()) * K263,"Brak wartości")</f>
        <v>Brak wartości</v>
      </c>
      <c r="F263" s="5" t="s">
        <v>2541</v>
      </c>
      <c r="G263" s="5" t="s">
        <v>4515</v>
      </c>
      <c r="H263" s="5" t="s">
        <v>13544</v>
      </c>
      <c r="I263" s="5">
        <v>1</v>
      </c>
      <c r="J263" s="5">
        <v>30</v>
      </c>
      <c r="K263" s="5">
        <v>75</v>
      </c>
      <c r="L263" s="18">
        <v>75</v>
      </c>
      <c r="M263" s="5" t="s">
        <v>12787</v>
      </c>
      <c r="N263" s="161" t="s">
        <v>518</v>
      </c>
      <c r="O263" s="161">
        <v>10</v>
      </c>
      <c r="P263" s="162" t="s">
        <v>567</v>
      </c>
      <c r="Q263" s="162">
        <v>20</v>
      </c>
      <c r="R263" s="163" t="s">
        <v>4754</v>
      </c>
      <c r="S263" s="163">
        <v>5</v>
      </c>
      <c r="T263" s="164" t="s">
        <v>4694</v>
      </c>
      <c r="U263" s="164">
        <v>2</v>
      </c>
      <c r="V263" s="164" t="s">
        <v>4585</v>
      </c>
      <c r="W263" s="165">
        <v>10</v>
      </c>
      <c r="X263" s="166" t="s">
        <v>8133</v>
      </c>
      <c r="Y263" s="166">
        <v>7</v>
      </c>
      <c r="Z263" s="167" t="s">
        <v>40</v>
      </c>
      <c r="AA263" s="167"/>
      <c r="AB263" s="168" t="s">
        <v>40</v>
      </c>
      <c r="AC263" s="168"/>
      <c r="AD263" s="169" t="s">
        <v>40</v>
      </c>
      <c r="AE263" s="169"/>
      <c r="AF263" s="5" t="s">
        <v>40</v>
      </c>
      <c r="AG263" s="5"/>
      <c r="AH263" s="161" t="s">
        <v>40</v>
      </c>
      <c r="AI263" s="161"/>
      <c r="AJ263" s="162" t="s">
        <v>40</v>
      </c>
      <c r="AK263" s="162"/>
      <c r="AL263" s="807"/>
      <c r="AM263" s="807"/>
      <c r="AN263" s="807"/>
      <c r="AO263" s="807"/>
      <c r="AP263" s="807"/>
      <c r="AQ263" s="807"/>
      <c r="AR263" s="807"/>
      <c r="AS263" s="807"/>
      <c r="AT263" s="807"/>
      <c r="AU263" s="807"/>
      <c r="AV263" s="807"/>
      <c r="AW263" s="807"/>
      <c r="AX263" s="807"/>
      <c r="AY263" s="807"/>
      <c r="AZ263" s="807"/>
      <c r="BA263" s="807"/>
      <c r="BB263" s="807"/>
    </row>
    <row r="264" spans="1:54" ht="12.75">
      <c r="A264" s="831" t="s">
        <v>13886</v>
      </c>
      <c r="B264" s="1180" t="s">
        <v>2555</v>
      </c>
      <c r="C264" s="1170">
        <v>5</v>
      </c>
      <c r="D264" s="34" t="e">
        <f t="shared" ca="1" si="12"/>
        <v>#VALUE!</v>
      </c>
      <c r="E264" s="34" t="str">
        <f ca="1">IFERROR(VLOOKUP(N264,Cennik!$A$4:$B319, 2, FALSE()) * O264 + VLOOKUP(P264,Cennik!$A$4:$B319, 2, FALSE()) * Q264 + VLOOKUP(R264,Cennik!$A$4:$B319, 2, FALSE()) * S264 + VLOOKUP(T264,Cennik!$A$4:$B319, 2, FALSE()) * U264 + VLOOKUP(V264,Cennik!$A$4:$B319, 2, FALSE()) * W264 + VLOOKUP(X264,Cennik!$A$4:$B319, 2, FALSE()) * Y264 + VLOOKUP(Z264,Cennik!$A$4:$B319, 2, FALSE()) * AA264 + VLOOKUP(AB264,Cennik!$A$4:$B319, 2, FALSE()) * AC264 + VLOOKUP(AD264,Cennik!$A$4:$B319, 2, FALSE()) * AE264 + VLOOKUP(AF264,Cennik!$A$4:$B319, 2, FALSE()) * AG264 + VLOOKUP(AH264,Cennik!$A$4:$B319, 2, FALSE()) * AI264 + VLOOKUP(AJ264,Cennik!$A$4:$B319, 2, FALSE()) * AK264 + VLOOKUP("Stamina",Cennik!$A$4:$B319,2,FALSE()) * K264,"Brak wartości")</f>
        <v>Brak wartości</v>
      </c>
      <c r="F264" s="5" t="s">
        <v>2541</v>
      </c>
      <c r="G264" s="5" t="s">
        <v>4515</v>
      </c>
      <c r="H264" s="5" t="s">
        <v>13544</v>
      </c>
      <c r="I264" s="5">
        <v>1</v>
      </c>
      <c r="J264" s="5">
        <v>30</v>
      </c>
      <c r="K264" s="5">
        <v>75</v>
      </c>
      <c r="L264" s="18">
        <v>35</v>
      </c>
      <c r="M264" s="5" t="s">
        <v>12787</v>
      </c>
      <c r="N264" s="161" t="s">
        <v>518</v>
      </c>
      <c r="O264" s="161">
        <v>10</v>
      </c>
      <c r="P264" s="162" t="s">
        <v>567</v>
      </c>
      <c r="Q264" s="162">
        <v>20</v>
      </c>
      <c r="R264" s="163" t="s">
        <v>4754</v>
      </c>
      <c r="S264" s="163">
        <v>5</v>
      </c>
      <c r="T264" s="164" t="s">
        <v>4694</v>
      </c>
      <c r="U264" s="164">
        <v>2</v>
      </c>
      <c r="V264" s="164" t="s">
        <v>4585</v>
      </c>
      <c r="W264" s="165">
        <v>10</v>
      </c>
      <c r="X264" s="166" t="s">
        <v>8133</v>
      </c>
      <c r="Y264" s="166">
        <v>7</v>
      </c>
      <c r="Z264" s="167" t="s">
        <v>40</v>
      </c>
      <c r="AA264" s="167"/>
      <c r="AB264" s="168" t="s">
        <v>40</v>
      </c>
      <c r="AC264" s="168"/>
      <c r="AD264" s="169" t="s">
        <v>40</v>
      </c>
      <c r="AE264" s="169"/>
      <c r="AF264" s="5" t="s">
        <v>40</v>
      </c>
      <c r="AG264" s="5"/>
      <c r="AH264" s="161" t="s">
        <v>40</v>
      </c>
      <c r="AI264" s="161"/>
      <c r="AJ264" s="162" t="s">
        <v>40</v>
      </c>
      <c r="AK264" s="162"/>
      <c r="AL264" s="807"/>
      <c r="AM264" s="807"/>
      <c r="AN264" s="807"/>
      <c r="AO264" s="807"/>
      <c r="AP264" s="807"/>
      <c r="AQ264" s="807"/>
      <c r="AR264" s="807"/>
      <c r="AS264" s="807"/>
      <c r="AT264" s="807"/>
      <c r="AU264" s="807"/>
      <c r="AV264" s="807"/>
      <c r="AW264" s="807"/>
      <c r="AX264" s="807"/>
      <c r="AY264" s="807"/>
      <c r="AZ264" s="807"/>
      <c r="BA264" s="807"/>
      <c r="BB264" s="807"/>
    </row>
    <row r="265" spans="1:54" ht="12.75">
      <c r="A265" s="831" t="s">
        <v>13886</v>
      </c>
      <c r="B265" s="1180" t="s">
        <v>2557</v>
      </c>
      <c r="C265" s="1170">
        <v>5</v>
      </c>
      <c r="D265" s="34" t="e">
        <f t="shared" ca="1" si="12"/>
        <v>#VALUE!</v>
      </c>
      <c r="E265" s="34" t="str">
        <f ca="1">IFERROR(VLOOKUP(N265,Cennik!$A$4:$B319, 2, FALSE()) * O265 + VLOOKUP(P265,Cennik!$A$4:$B319, 2, FALSE()) * Q265 + VLOOKUP(R265,Cennik!$A$4:$B319, 2, FALSE()) * S265 + VLOOKUP(T265,Cennik!$A$4:$B319, 2, FALSE()) * U265 + VLOOKUP(V265,Cennik!$A$4:$B319, 2, FALSE()) * W265 + VLOOKUP(X265,Cennik!$A$4:$B319, 2, FALSE()) * Y265 + VLOOKUP(Z265,Cennik!$A$4:$B319, 2, FALSE()) * AA265 + VLOOKUP(AB265,Cennik!$A$4:$B319, 2, FALSE()) * AC265 + VLOOKUP(AD265,Cennik!$A$4:$B319, 2, FALSE()) * AE265 + VLOOKUP(AF265,Cennik!$A$4:$B319, 2, FALSE()) * AG265 + VLOOKUP(AH265,Cennik!$A$4:$B319, 2, FALSE()) * AI265 + VLOOKUP(AJ265,Cennik!$A$4:$B319, 2, FALSE()) * AK265 + VLOOKUP("Stamina",Cennik!$A$4:$B319,2,FALSE()) * K265,"Brak wartości")</f>
        <v>Brak wartości</v>
      </c>
      <c r="F265" s="5" t="s">
        <v>2541</v>
      </c>
      <c r="G265" s="5" t="s">
        <v>4515</v>
      </c>
      <c r="H265" s="5" t="s">
        <v>13544</v>
      </c>
      <c r="I265" s="5">
        <v>1</v>
      </c>
      <c r="J265" s="5">
        <v>30</v>
      </c>
      <c r="K265" s="5">
        <v>75</v>
      </c>
      <c r="L265" s="18">
        <v>35</v>
      </c>
      <c r="M265" s="5" t="s">
        <v>12787</v>
      </c>
      <c r="N265" s="161" t="s">
        <v>518</v>
      </c>
      <c r="O265" s="161">
        <v>10</v>
      </c>
      <c r="P265" s="162" t="s">
        <v>567</v>
      </c>
      <c r="Q265" s="162">
        <v>20</v>
      </c>
      <c r="R265" s="163" t="s">
        <v>4754</v>
      </c>
      <c r="S265" s="163">
        <v>5</v>
      </c>
      <c r="T265" s="164" t="s">
        <v>4694</v>
      </c>
      <c r="U265" s="164">
        <v>2</v>
      </c>
      <c r="V265" s="164" t="s">
        <v>4585</v>
      </c>
      <c r="W265" s="165">
        <v>10</v>
      </c>
      <c r="X265" s="166" t="s">
        <v>8133</v>
      </c>
      <c r="Y265" s="166">
        <v>7</v>
      </c>
      <c r="Z265" s="167" t="s">
        <v>40</v>
      </c>
      <c r="AA265" s="167"/>
      <c r="AB265" s="168" t="s">
        <v>40</v>
      </c>
      <c r="AC265" s="168"/>
      <c r="AD265" s="169" t="s">
        <v>40</v>
      </c>
      <c r="AE265" s="169"/>
      <c r="AF265" s="5" t="s">
        <v>40</v>
      </c>
      <c r="AG265" s="5"/>
      <c r="AH265" s="161" t="s">
        <v>40</v>
      </c>
      <c r="AI265" s="161"/>
      <c r="AJ265" s="162" t="s">
        <v>40</v>
      </c>
      <c r="AK265" s="162"/>
      <c r="AL265" s="807"/>
      <c r="AM265" s="807"/>
      <c r="AN265" s="807"/>
      <c r="AO265" s="807"/>
      <c r="AP265" s="807"/>
      <c r="AQ265" s="807"/>
      <c r="AR265" s="807"/>
      <c r="AS265" s="807"/>
      <c r="AT265" s="807"/>
      <c r="AU265" s="807"/>
      <c r="AV265" s="807"/>
      <c r="AW265" s="807"/>
      <c r="AX265" s="807"/>
      <c r="AY265" s="807"/>
      <c r="AZ265" s="807"/>
      <c r="BA265" s="807"/>
      <c r="BB265" s="807"/>
    </row>
    <row r="266" spans="1:54" ht="12.75">
      <c r="A266" s="831" t="s">
        <v>13886</v>
      </c>
      <c r="B266" s="1180" t="s">
        <v>2559</v>
      </c>
      <c r="C266" s="1170">
        <v>5</v>
      </c>
      <c r="D266" s="34" t="e">
        <f t="shared" ca="1" si="12"/>
        <v>#VALUE!</v>
      </c>
      <c r="E266" s="34" t="str">
        <f ca="1">IFERROR(VLOOKUP(N266,Cennik!$A$4:$B319, 2, FALSE()) * O266 + VLOOKUP(P266,Cennik!$A$4:$B319, 2, FALSE()) * Q266 + VLOOKUP(R266,Cennik!$A$4:$B319, 2, FALSE()) * S266 + VLOOKUP(T266,Cennik!$A$4:$B319, 2, FALSE()) * U266 + VLOOKUP(V266,Cennik!$A$4:$B319, 2, FALSE()) * W266 + VLOOKUP(X266,Cennik!$A$4:$B319, 2, FALSE()) * Y266 + VLOOKUP(Z266,Cennik!$A$4:$B319, 2, FALSE()) * AA266 + VLOOKUP(AB266,Cennik!$A$4:$B319, 2, FALSE()) * AC266 + VLOOKUP(AD266,Cennik!$A$4:$B319, 2, FALSE()) * AE266 + VLOOKUP(AF266,Cennik!$A$4:$B319, 2, FALSE()) * AG266 + VLOOKUP(AH266,Cennik!$A$4:$B319, 2, FALSE()) * AI266 + VLOOKUP(AJ266,Cennik!$A$4:$B319, 2, FALSE()) * AK266 + VLOOKUP("Stamina",Cennik!$A$4:$B319,2,FALSE()) * K266,"Brak wartości")</f>
        <v>Brak wartości</v>
      </c>
      <c r="F266" s="5" t="s">
        <v>2541</v>
      </c>
      <c r="G266" s="5" t="s">
        <v>4515</v>
      </c>
      <c r="H266" s="5" t="s">
        <v>13544</v>
      </c>
      <c r="I266" s="5">
        <v>1</v>
      </c>
      <c r="J266" s="5">
        <v>30</v>
      </c>
      <c r="K266" s="5">
        <v>75</v>
      </c>
      <c r="L266" s="18">
        <v>35</v>
      </c>
      <c r="M266" s="5" t="s">
        <v>12787</v>
      </c>
      <c r="N266" s="161" t="s">
        <v>518</v>
      </c>
      <c r="O266" s="161">
        <v>10</v>
      </c>
      <c r="P266" s="162" t="s">
        <v>567</v>
      </c>
      <c r="Q266" s="162">
        <v>20</v>
      </c>
      <c r="R266" s="163" t="s">
        <v>4754</v>
      </c>
      <c r="S266" s="163">
        <v>5</v>
      </c>
      <c r="T266" s="164" t="s">
        <v>4694</v>
      </c>
      <c r="U266" s="164">
        <v>2</v>
      </c>
      <c r="V266" s="164" t="s">
        <v>4585</v>
      </c>
      <c r="W266" s="165">
        <v>10</v>
      </c>
      <c r="X266" s="166" t="s">
        <v>8133</v>
      </c>
      <c r="Y266" s="166">
        <v>7</v>
      </c>
      <c r="Z266" s="167" t="s">
        <v>40</v>
      </c>
      <c r="AA266" s="167"/>
      <c r="AB266" s="168" t="s">
        <v>40</v>
      </c>
      <c r="AC266" s="168"/>
      <c r="AD266" s="169" t="s">
        <v>40</v>
      </c>
      <c r="AE266" s="169"/>
      <c r="AF266" s="5" t="s">
        <v>40</v>
      </c>
      <c r="AG266" s="5"/>
      <c r="AH266" s="161" t="s">
        <v>40</v>
      </c>
      <c r="AI266" s="161"/>
      <c r="AJ266" s="162" t="s">
        <v>40</v>
      </c>
      <c r="AK266" s="162"/>
      <c r="AL266" s="807"/>
      <c r="AM266" s="807"/>
      <c r="AN266" s="807"/>
      <c r="AO266" s="807"/>
      <c r="AP266" s="807"/>
      <c r="AQ266" s="807"/>
      <c r="AR266" s="807"/>
      <c r="AS266" s="807"/>
      <c r="AT266" s="807"/>
      <c r="AU266" s="807"/>
      <c r="AV266" s="807"/>
      <c r="AW266" s="807"/>
      <c r="AX266" s="807"/>
      <c r="AY266" s="807"/>
      <c r="AZ266" s="807"/>
      <c r="BA266" s="807"/>
      <c r="BB266" s="807"/>
    </row>
    <row r="267" spans="1:54" ht="12.75">
      <c r="A267" s="831" t="s">
        <v>13886</v>
      </c>
      <c r="B267" s="1180" t="s">
        <v>2561</v>
      </c>
      <c r="C267" s="1170">
        <v>5</v>
      </c>
      <c r="D267" s="34" t="e">
        <f t="shared" ca="1" si="12"/>
        <v>#VALUE!</v>
      </c>
      <c r="E267" s="34" t="str">
        <f ca="1">IFERROR(VLOOKUP(N267,Cennik!$A$4:$B319, 2, FALSE()) * O267 + VLOOKUP(P267,Cennik!$A$4:$B319, 2, FALSE()) * Q267 + VLOOKUP(R267,Cennik!$A$4:$B319, 2, FALSE()) * S267 + VLOOKUP(T267,Cennik!$A$4:$B319, 2, FALSE()) * U267 + VLOOKUP(V267,Cennik!$A$4:$B319, 2, FALSE()) * W267 + VLOOKUP(X267,Cennik!$A$4:$B319, 2, FALSE()) * Y267 + VLOOKUP(Z267,Cennik!$A$4:$B319, 2, FALSE()) * AA267 + VLOOKUP(AB267,Cennik!$A$4:$B319, 2, FALSE()) * AC267 + VLOOKUP(AD267,Cennik!$A$4:$B319, 2, FALSE()) * AE267 + VLOOKUP(AF267,Cennik!$A$4:$B319, 2, FALSE()) * AG267 + VLOOKUP(AH267,Cennik!$A$4:$B319, 2, FALSE()) * AI267 + VLOOKUP(AJ267,Cennik!$A$4:$B319, 2, FALSE()) * AK267 + VLOOKUP("Stamina",Cennik!$A$4:$B319,2,FALSE()) * K267,"Brak wartości")</f>
        <v>Brak wartości</v>
      </c>
      <c r="F267" s="5" t="s">
        <v>2541</v>
      </c>
      <c r="G267" s="5" t="s">
        <v>4515</v>
      </c>
      <c r="H267" s="5" t="s">
        <v>13544</v>
      </c>
      <c r="I267" s="5">
        <v>1</v>
      </c>
      <c r="J267" s="5">
        <v>30</v>
      </c>
      <c r="K267" s="5">
        <v>75</v>
      </c>
      <c r="L267" s="18">
        <v>35</v>
      </c>
      <c r="M267" s="5" t="s">
        <v>12787</v>
      </c>
      <c r="N267" s="161" t="s">
        <v>518</v>
      </c>
      <c r="O267" s="161">
        <v>10</v>
      </c>
      <c r="P267" s="162" t="s">
        <v>567</v>
      </c>
      <c r="Q267" s="162">
        <v>20</v>
      </c>
      <c r="R267" s="163" t="s">
        <v>4754</v>
      </c>
      <c r="S267" s="163">
        <v>5</v>
      </c>
      <c r="T267" s="164" t="s">
        <v>4694</v>
      </c>
      <c r="U267" s="164">
        <v>2</v>
      </c>
      <c r="V267" s="164" t="s">
        <v>4585</v>
      </c>
      <c r="W267" s="165">
        <v>10</v>
      </c>
      <c r="X267" s="166" t="s">
        <v>8133</v>
      </c>
      <c r="Y267" s="166">
        <v>7</v>
      </c>
      <c r="Z267" s="167" t="s">
        <v>40</v>
      </c>
      <c r="AA267" s="167"/>
      <c r="AB267" s="168" t="s">
        <v>40</v>
      </c>
      <c r="AC267" s="168"/>
      <c r="AD267" s="169" t="s">
        <v>40</v>
      </c>
      <c r="AE267" s="169"/>
      <c r="AF267" s="5" t="s">
        <v>40</v>
      </c>
      <c r="AG267" s="5"/>
      <c r="AH267" s="161" t="s">
        <v>40</v>
      </c>
      <c r="AI267" s="161"/>
      <c r="AJ267" s="162" t="s">
        <v>40</v>
      </c>
      <c r="AK267" s="162"/>
      <c r="AL267" s="807"/>
      <c r="AM267" s="807"/>
      <c r="AN267" s="807"/>
      <c r="AO267" s="807"/>
      <c r="AP267" s="807"/>
      <c r="AQ267" s="807"/>
      <c r="AR267" s="807"/>
      <c r="AS267" s="807"/>
      <c r="AT267" s="807"/>
      <c r="AU267" s="807"/>
      <c r="AV267" s="807"/>
      <c r="AW267" s="807"/>
      <c r="AX267" s="807"/>
      <c r="AY267" s="807"/>
      <c r="AZ267" s="807"/>
      <c r="BA267" s="807"/>
      <c r="BB267" s="807"/>
    </row>
    <row r="268" spans="1:54" ht="12.75">
      <c r="A268" s="831" t="s">
        <v>13886</v>
      </c>
      <c r="B268" s="1180" t="s">
        <v>2563</v>
      </c>
      <c r="C268" s="1170">
        <v>5</v>
      </c>
      <c r="D268" s="34" t="e">
        <f t="shared" ca="1" si="12"/>
        <v>#VALUE!</v>
      </c>
      <c r="E268" s="34" t="str">
        <f ca="1">IFERROR(VLOOKUP(N268,Cennik!$A$4:$B319, 2, FALSE()) * O268 + VLOOKUP(P268,Cennik!$A$4:$B319, 2, FALSE()) * Q268 + VLOOKUP(R268,Cennik!$A$4:$B319, 2, FALSE()) * S268 + VLOOKUP(T268,Cennik!$A$4:$B319, 2, FALSE()) * U268 + VLOOKUP(V268,Cennik!$A$4:$B319, 2, FALSE()) * W268 + VLOOKUP(X268,Cennik!$A$4:$B319, 2, FALSE()) * Y268 + VLOOKUP(Z268,Cennik!$A$4:$B319, 2, FALSE()) * AA268 + VLOOKUP(AB268,Cennik!$A$4:$B319, 2, FALSE()) * AC268 + VLOOKUP(AD268,Cennik!$A$4:$B319, 2, FALSE()) * AE268 + VLOOKUP(AF268,Cennik!$A$4:$B319, 2, FALSE()) * AG268 + VLOOKUP(AH268,Cennik!$A$4:$B319, 2, FALSE()) * AI268 + VLOOKUP(AJ268,Cennik!$A$4:$B319, 2, FALSE()) * AK268 + VLOOKUP("Stamina",Cennik!$A$4:$B319,2,FALSE()) * K268,"Brak wartości")</f>
        <v>Brak wartości</v>
      </c>
      <c r="F268" s="5" t="s">
        <v>2541</v>
      </c>
      <c r="G268" s="5" t="s">
        <v>4515</v>
      </c>
      <c r="H268" s="5" t="s">
        <v>13544</v>
      </c>
      <c r="I268" s="5">
        <v>1</v>
      </c>
      <c r="J268" s="5">
        <v>30</v>
      </c>
      <c r="K268" s="5">
        <v>75</v>
      </c>
      <c r="L268" s="18">
        <v>75</v>
      </c>
      <c r="M268" s="5" t="s">
        <v>12787</v>
      </c>
      <c r="N268" s="161" t="s">
        <v>518</v>
      </c>
      <c r="O268" s="161">
        <v>10</v>
      </c>
      <c r="P268" s="162" t="s">
        <v>567</v>
      </c>
      <c r="Q268" s="162">
        <v>20</v>
      </c>
      <c r="R268" s="163" t="s">
        <v>4754</v>
      </c>
      <c r="S268" s="163">
        <v>5</v>
      </c>
      <c r="T268" s="164" t="s">
        <v>4694</v>
      </c>
      <c r="U268" s="164">
        <v>2</v>
      </c>
      <c r="V268" s="164" t="s">
        <v>4585</v>
      </c>
      <c r="W268" s="165">
        <v>10</v>
      </c>
      <c r="X268" s="166" t="s">
        <v>8133</v>
      </c>
      <c r="Y268" s="166">
        <v>7</v>
      </c>
      <c r="Z268" s="167" t="s">
        <v>40</v>
      </c>
      <c r="AA268" s="167"/>
      <c r="AB268" s="168" t="s">
        <v>40</v>
      </c>
      <c r="AC268" s="168"/>
      <c r="AD268" s="169" t="s">
        <v>40</v>
      </c>
      <c r="AE268" s="169"/>
      <c r="AF268" s="5" t="s">
        <v>40</v>
      </c>
      <c r="AG268" s="5"/>
      <c r="AH268" s="161" t="s">
        <v>40</v>
      </c>
      <c r="AI268" s="161"/>
      <c r="AJ268" s="162" t="s">
        <v>40</v>
      </c>
      <c r="AK268" s="162"/>
      <c r="AL268" s="807"/>
      <c r="AM268" s="807"/>
      <c r="AN268" s="807"/>
      <c r="AO268" s="807"/>
      <c r="AP268" s="807"/>
      <c r="AQ268" s="807"/>
      <c r="AR268" s="807"/>
      <c r="AS268" s="807"/>
      <c r="AT268" s="807"/>
      <c r="AU268" s="807"/>
      <c r="AV268" s="807"/>
      <c r="AW268" s="807"/>
      <c r="AX268" s="807"/>
      <c r="AY268" s="807"/>
      <c r="AZ268" s="807"/>
      <c r="BA268" s="807"/>
      <c r="BB268" s="807"/>
    </row>
    <row r="269" spans="1:54" ht="12.75">
      <c r="A269" s="831" t="s">
        <v>13886</v>
      </c>
      <c r="B269" s="1180" t="s">
        <v>2565</v>
      </c>
      <c r="C269" s="1170">
        <v>5</v>
      </c>
      <c r="D269" s="34" t="e">
        <f t="shared" ca="1" si="12"/>
        <v>#VALUE!</v>
      </c>
      <c r="E269" s="34" t="str">
        <f ca="1">IFERROR(VLOOKUP(N269,Cennik!$A$4:$B319, 2, FALSE()) * O269 + VLOOKUP(P269,Cennik!$A$4:$B319, 2, FALSE()) * Q269 + VLOOKUP(R269,Cennik!$A$4:$B319, 2, FALSE()) * S269 + VLOOKUP(T269,Cennik!$A$4:$B319, 2, FALSE()) * U269 + VLOOKUP(V269,Cennik!$A$4:$B319, 2, FALSE()) * W269 + VLOOKUP(X269,Cennik!$A$4:$B319, 2, FALSE()) * Y269 + VLOOKUP(Z269,Cennik!$A$4:$B319, 2, FALSE()) * AA269 + VLOOKUP(AB269,Cennik!$A$4:$B319, 2, FALSE()) * AC269 + VLOOKUP(AD269,Cennik!$A$4:$B319, 2, FALSE()) * AE269 + VLOOKUP(AF269,Cennik!$A$4:$B319, 2, FALSE()) * AG269 + VLOOKUP(AH269,Cennik!$A$4:$B319, 2, FALSE()) * AI269 + VLOOKUP(AJ269,Cennik!$A$4:$B319, 2, FALSE()) * AK269 + VLOOKUP("Stamina",Cennik!$A$4:$B319,2,FALSE()) * K269,"Brak wartości")</f>
        <v>Brak wartości</v>
      </c>
      <c r="F269" s="5" t="s">
        <v>2541</v>
      </c>
      <c r="G269" s="5" t="s">
        <v>4515</v>
      </c>
      <c r="H269" s="5" t="s">
        <v>13544</v>
      </c>
      <c r="I269" s="5">
        <v>1</v>
      </c>
      <c r="J269" s="5">
        <v>30</v>
      </c>
      <c r="K269" s="5">
        <v>75</v>
      </c>
      <c r="L269" s="18">
        <v>75</v>
      </c>
      <c r="M269" s="5" t="s">
        <v>12787</v>
      </c>
      <c r="N269" s="161" t="s">
        <v>518</v>
      </c>
      <c r="O269" s="161">
        <v>10</v>
      </c>
      <c r="P269" s="162" t="s">
        <v>567</v>
      </c>
      <c r="Q269" s="162">
        <v>20</v>
      </c>
      <c r="R269" s="163" t="s">
        <v>4754</v>
      </c>
      <c r="S269" s="163">
        <v>5</v>
      </c>
      <c r="T269" s="164" t="s">
        <v>4694</v>
      </c>
      <c r="U269" s="164">
        <v>2</v>
      </c>
      <c r="V269" s="164" t="s">
        <v>4585</v>
      </c>
      <c r="W269" s="165">
        <v>10</v>
      </c>
      <c r="X269" s="166" t="s">
        <v>8133</v>
      </c>
      <c r="Y269" s="166">
        <v>7</v>
      </c>
      <c r="Z269" s="167" t="s">
        <v>40</v>
      </c>
      <c r="AA269" s="167"/>
      <c r="AB269" s="168" t="s">
        <v>40</v>
      </c>
      <c r="AC269" s="168"/>
      <c r="AD269" s="169" t="s">
        <v>40</v>
      </c>
      <c r="AE269" s="169"/>
      <c r="AF269" s="5" t="s">
        <v>40</v>
      </c>
      <c r="AG269" s="5"/>
      <c r="AH269" s="161" t="s">
        <v>40</v>
      </c>
      <c r="AI269" s="161"/>
      <c r="AJ269" s="162" t="s">
        <v>40</v>
      </c>
      <c r="AK269" s="162"/>
      <c r="AL269" s="807"/>
      <c r="AM269" s="807"/>
      <c r="AN269" s="807"/>
      <c r="AO269" s="807"/>
      <c r="AP269" s="807"/>
      <c r="AQ269" s="807"/>
      <c r="AR269" s="807"/>
      <c r="AS269" s="807"/>
      <c r="AT269" s="807"/>
      <c r="AU269" s="807"/>
      <c r="AV269" s="807"/>
      <c r="AW269" s="807"/>
      <c r="AX269" s="807"/>
      <c r="AY269" s="807"/>
      <c r="AZ269" s="807"/>
      <c r="BA269" s="807"/>
      <c r="BB269" s="807"/>
    </row>
    <row r="270" spans="1:54" ht="12.75">
      <c r="A270" s="831" t="s">
        <v>13886</v>
      </c>
      <c r="B270" s="1180" t="s">
        <v>2567</v>
      </c>
      <c r="C270" s="1170">
        <v>5</v>
      </c>
      <c r="D270" s="34" t="e">
        <f t="shared" ca="1" si="12"/>
        <v>#VALUE!</v>
      </c>
      <c r="E270" s="34" t="str">
        <f ca="1">IFERROR(VLOOKUP(N270,Cennik!$A$4:$B319, 2, FALSE()) * O270 + VLOOKUP(P270,Cennik!$A$4:$B319, 2, FALSE()) * Q270 + VLOOKUP(R270,Cennik!$A$4:$B319, 2, FALSE()) * S270 + VLOOKUP(T270,Cennik!$A$4:$B319, 2, FALSE()) * U270 + VLOOKUP(V270,Cennik!$A$4:$B319, 2, FALSE()) * W270 + VLOOKUP(X270,Cennik!$A$4:$B319, 2, FALSE()) * Y270 + VLOOKUP(Z270,Cennik!$A$4:$B319, 2, FALSE()) * AA270 + VLOOKUP(AB270,Cennik!$A$4:$B319, 2, FALSE()) * AC270 + VLOOKUP(AD270,Cennik!$A$4:$B319, 2, FALSE()) * AE270 + VLOOKUP(AF270,Cennik!$A$4:$B319, 2, FALSE()) * AG270 + VLOOKUP(AH270,Cennik!$A$4:$B319, 2, FALSE()) * AI270 + VLOOKUP(AJ270,Cennik!$A$4:$B319, 2, FALSE()) * AK270 + VLOOKUP("Stamina",Cennik!$A$4:$B319,2,FALSE()) * K270,"Brak wartości")</f>
        <v>Brak wartości</v>
      </c>
      <c r="F270" s="5" t="s">
        <v>2541</v>
      </c>
      <c r="G270" s="5" t="s">
        <v>4515</v>
      </c>
      <c r="H270" s="5" t="s">
        <v>13544</v>
      </c>
      <c r="I270" s="5">
        <v>1</v>
      </c>
      <c r="J270" s="5">
        <v>30</v>
      </c>
      <c r="K270" s="5">
        <v>75</v>
      </c>
      <c r="L270" s="18">
        <v>75</v>
      </c>
      <c r="M270" s="5" t="s">
        <v>12787</v>
      </c>
      <c r="N270" s="161" t="s">
        <v>518</v>
      </c>
      <c r="O270" s="161">
        <v>10</v>
      </c>
      <c r="P270" s="162" t="s">
        <v>567</v>
      </c>
      <c r="Q270" s="162">
        <v>20</v>
      </c>
      <c r="R270" s="163" t="s">
        <v>4754</v>
      </c>
      <c r="S270" s="163">
        <v>5</v>
      </c>
      <c r="T270" s="164" t="s">
        <v>4694</v>
      </c>
      <c r="U270" s="164">
        <v>2</v>
      </c>
      <c r="V270" s="164" t="s">
        <v>4585</v>
      </c>
      <c r="W270" s="165">
        <v>10</v>
      </c>
      <c r="X270" s="166" t="s">
        <v>8133</v>
      </c>
      <c r="Y270" s="166">
        <v>7</v>
      </c>
      <c r="Z270" s="167" t="s">
        <v>40</v>
      </c>
      <c r="AA270" s="167"/>
      <c r="AB270" s="168" t="s">
        <v>40</v>
      </c>
      <c r="AC270" s="168"/>
      <c r="AD270" s="169" t="s">
        <v>40</v>
      </c>
      <c r="AE270" s="169"/>
      <c r="AF270" s="5" t="s">
        <v>40</v>
      </c>
      <c r="AG270" s="5"/>
      <c r="AH270" s="161" t="s">
        <v>40</v>
      </c>
      <c r="AI270" s="161"/>
      <c r="AJ270" s="162" t="s">
        <v>40</v>
      </c>
      <c r="AK270" s="162"/>
      <c r="AL270" s="807"/>
      <c r="AM270" s="807"/>
      <c r="AN270" s="807"/>
      <c r="AO270" s="807"/>
      <c r="AP270" s="807"/>
      <c r="AQ270" s="807"/>
      <c r="AR270" s="807"/>
      <c r="AS270" s="807"/>
      <c r="AT270" s="807"/>
      <c r="AU270" s="807"/>
      <c r="AV270" s="807"/>
      <c r="AW270" s="807"/>
      <c r="AX270" s="807"/>
      <c r="AY270" s="807"/>
      <c r="AZ270" s="807"/>
      <c r="BA270" s="807"/>
      <c r="BB270" s="807"/>
    </row>
    <row r="271" spans="1:54" ht="12.75">
      <c r="A271" s="831" t="s">
        <v>13886</v>
      </c>
      <c r="B271" s="1180" t="s">
        <v>2569</v>
      </c>
      <c r="C271" s="1170">
        <v>5</v>
      </c>
      <c r="D271" s="34" t="e">
        <f t="shared" ca="1" si="12"/>
        <v>#VALUE!</v>
      </c>
      <c r="E271" s="34" t="str">
        <f ca="1">IFERROR(VLOOKUP(N271,Cennik!$A$4:$B319, 2, FALSE()) * O271 + VLOOKUP(P271,Cennik!$A$4:$B319, 2, FALSE()) * Q271 + VLOOKUP(R271,Cennik!$A$4:$B319, 2, FALSE()) * S271 + VLOOKUP(T271,Cennik!$A$4:$B319, 2, FALSE()) * U271 + VLOOKUP(V271,Cennik!$A$4:$B319, 2, FALSE()) * W271 + VLOOKUP(X271,Cennik!$A$4:$B319, 2, FALSE()) * Y271 + VLOOKUP(Z271,Cennik!$A$4:$B319, 2, FALSE()) * AA271 + VLOOKUP(AB271,Cennik!$A$4:$B319, 2, FALSE()) * AC271 + VLOOKUP(AD271,Cennik!$A$4:$B319, 2, FALSE()) * AE271 + VLOOKUP(AF271,Cennik!$A$4:$B319, 2, FALSE()) * AG271 + VLOOKUP(AH271,Cennik!$A$4:$B319, 2, FALSE()) * AI271 + VLOOKUP(AJ271,Cennik!$A$4:$B319, 2, FALSE()) * AK271 + VLOOKUP("Stamina",Cennik!$A$4:$B319,2,FALSE()) * K271,"Brak wartości")</f>
        <v>Brak wartości</v>
      </c>
      <c r="F271" s="5" t="s">
        <v>2541</v>
      </c>
      <c r="G271" s="5" t="s">
        <v>4515</v>
      </c>
      <c r="H271" s="5" t="s">
        <v>13544</v>
      </c>
      <c r="I271" s="5">
        <v>1</v>
      </c>
      <c r="J271" s="5">
        <v>30</v>
      </c>
      <c r="K271" s="5">
        <v>75</v>
      </c>
      <c r="L271" s="18">
        <v>75</v>
      </c>
      <c r="M271" s="5" t="s">
        <v>12787</v>
      </c>
      <c r="N271" s="161" t="s">
        <v>518</v>
      </c>
      <c r="O271" s="161">
        <v>10</v>
      </c>
      <c r="P271" s="162" t="s">
        <v>567</v>
      </c>
      <c r="Q271" s="162">
        <v>20</v>
      </c>
      <c r="R271" s="163" t="s">
        <v>4754</v>
      </c>
      <c r="S271" s="163">
        <v>5</v>
      </c>
      <c r="T271" s="164" t="s">
        <v>4694</v>
      </c>
      <c r="U271" s="164">
        <v>2</v>
      </c>
      <c r="V271" s="164" t="s">
        <v>4585</v>
      </c>
      <c r="W271" s="165">
        <v>10</v>
      </c>
      <c r="X271" s="166" t="s">
        <v>8133</v>
      </c>
      <c r="Y271" s="166">
        <v>7</v>
      </c>
      <c r="Z271" s="167" t="s">
        <v>40</v>
      </c>
      <c r="AA271" s="167"/>
      <c r="AB271" s="168" t="s">
        <v>40</v>
      </c>
      <c r="AC271" s="168"/>
      <c r="AD271" s="169" t="s">
        <v>40</v>
      </c>
      <c r="AE271" s="169"/>
      <c r="AF271" s="5" t="s">
        <v>40</v>
      </c>
      <c r="AG271" s="5"/>
      <c r="AH271" s="161" t="s">
        <v>40</v>
      </c>
      <c r="AI271" s="161"/>
      <c r="AJ271" s="162" t="s">
        <v>40</v>
      </c>
      <c r="AK271" s="162"/>
      <c r="AL271" s="807"/>
      <c r="AM271" s="807"/>
      <c r="AN271" s="807"/>
      <c r="AO271" s="807"/>
      <c r="AP271" s="807"/>
      <c r="AQ271" s="807"/>
      <c r="AR271" s="807"/>
      <c r="AS271" s="807"/>
      <c r="AT271" s="807"/>
      <c r="AU271" s="807"/>
      <c r="AV271" s="807"/>
      <c r="AW271" s="807"/>
      <c r="AX271" s="807"/>
      <c r="AY271" s="807"/>
      <c r="AZ271" s="807"/>
      <c r="BA271" s="807"/>
      <c r="BB271" s="807"/>
    </row>
    <row r="272" spans="1:54" ht="12.75">
      <c r="A272" s="831" t="s">
        <v>13886</v>
      </c>
      <c r="B272" s="1180" t="s">
        <v>2571</v>
      </c>
      <c r="C272" s="1170">
        <v>5</v>
      </c>
      <c r="D272" s="34" t="e">
        <f t="shared" ca="1" si="12"/>
        <v>#VALUE!</v>
      </c>
      <c r="E272" s="34" t="str">
        <f ca="1">IFERROR(VLOOKUP(N272,Cennik!$A$4:$B319, 2, FALSE()) * O272 + VLOOKUP(P272,Cennik!$A$4:$B319, 2, FALSE()) * Q272 + VLOOKUP(R272,Cennik!$A$4:$B319, 2, FALSE()) * S272 + VLOOKUP(T272,Cennik!$A$4:$B319, 2, FALSE()) * U272 + VLOOKUP(V272,Cennik!$A$4:$B319, 2, FALSE()) * W272 + VLOOKUP(X272,Cennik!$A$4:$B319, 2, FALSE()) * Y272 + VLOOKUP(Z272,Cennik!$A$4:$B319, 2, FALSE()) * AA272 + VLOOKUP(AB272,Cennik!$A$4:$B319, 2, FALSE()) * AC272 + VLOOKUP(AD272,Cennik!$A$4:$B319, 2, FALSE()) * AE272 + VLOOKUP(AF272,Cennik!$A$4:$B319, 2, FALSE()) * AG272 + VLOOKUP(AH272,Cennik!$A$4:$B319, 2, FALSE()) * AI272 + VLOOKUP(AJ272,Cennik!$A$4:$B319, 2, FALSE()) * AK272 + VLOOKUP("Stamina",Cennik!$A$4:$B319,2,FALSE()) * K272,"Brak wartości")</f>
        <v>Brak wartości</v>
      </c>
      <c r="F272" s="5" t="s">
        <v>2541</v>
      </c>
      <c r="G272" s="5" t="s">
        <v>4515</v>
      </c>
      <c r="H272" s="5" t="s">
        <v>13544</v>
      </c>
      <c r="I272" s="5">
        <v>1</v>
      </c>
      <c r="J272" s="5">
        <v>30</v>
      </c>
      <c r="K272" s="5">
        <v>75</v>
      </c>
      <c r="L272" s="18">
        <v>75</v>
      </c>
      <c r="M272" s="5" t="s">
        <v>12787</v>
      </c>
      <c r="N272" s="161" t="s">
        <v>518</v>
      </c>
      <c r="O272" s="161">
        <v>10</v>
      </c>
      <c r="P272" s="162" t="s">
        <v>567</v>
      </c>
      <c r="Q272" s="162">
        <v>20</v>
      </c>
      <c r="R272" s="163" t="s">
        <v>4754</v>
      </c>
      <c r="S272" s="163">
        <v>5</v>
      </c>
      <c r="T272" s="164" t="s">
        <v>4694</v>
      </c>
      <c r="U272" s="164">
        <v>2</v>
      </c>
      <c r="V272" s="164" t="s">
        <v>4585</v>
      </c>
      <c r="W272" s="165">
        <v>10</v>
      </c>
      <c r="X272" s="166" t="s">
        <v>8133</v>
      </c>
      <c r="Y272" s="166">
        <v>7</v>
      </c>
      <c r="Z272" s="167" t="s">
        <v>40</v>
      </c>
      <c r="AA272" s="167"/>
      <c r="AB272" s="168" t="s">
        <v>40</v>
      </c>
      <c r="AC272" s="168"/>
      <c r="AD272" s="169" t="s">
        <v>40</v>
      </c>
      <c r="AE272" s="169"/>
      <c r="AF272" s="5" t="s">
        <v>40</v>
      </c>
      <c r="AG272" s="5"/>
      <c r="AH272" s="161" t="s">
        <v>40</v>
      </c>
      <c r="AI272" s="161"/>
      <c r="AJ272" s="162" t="s">
        <v>40</v>
      </c>
      <c r="AK272" s="162"/>
      <c r="AL272" s="807"/>
      <c r="AM272" s="807"/>
      <c r="AN272" s="807"/>
      <c r="AO272" s="807"/>
      <c r="AP272" s="807"/>
      <c r="AQ272" s="807"/>
      <c r="AR272" s="807"/>
      <c r="AS272" s="807"/>
      <c r="AT272" s="807"/>
      <c r="AU272" s="807"/>
      <c r="AV272" s="807"/>
      <c r="AW272" s="807"/>
      <c r="AX272" s="807"/>
      <c r="AY272" s="807"/>
      <c r="AZ272" s="807"/>
      <c r="BA272" s="807"/>
      <c r="BB272" s="807"/>
    </row>
    <row r="273" spans="1:54" ht="12.75">
      <c r="A273" s="831" t="s">
        <v>13886</v>
      </c>
      <c r="B273" s="1180" t="s">
        <v>2573</v>
      </c>
      <c r="C273" s="1170">
        <v>5</v>
      </c>
      <c r="D273" s="34" t="e">
        <f t="shared" ca="1" si="12"/>
        <v>#VALUE!</v>
      </c>
      <c r="E273" s="34" t="str">
        <f ca="1">IFERROR(VLOOKUP(N273,Cennik!$A$4:$B319, 2, FALSE()) * O273 + VLOOKUP(P273,Cennik!$A$4:$B319, 2, FALSE()) * Q273 + VLOOKUP(R273,Cennik!$A$4:$B319, 2, FALSE()) * S273 + VLOOKUP(T273,Cennik!$A$4:$B319, 2, FALSE()) * U273 + VLOOKUP(V273,Cennik!$A$4:$B319, 2, FALSE()) * W273 + VLOOKUP(X273,Cennik!$A$4:$B319, 2, FALSE()) * Y273 + VLOOKUP(Z273,Cennik!$A$4:$B319, 2, FALSE()) * AA273 + VLOOKUP(AB273,Cennik!$A$4:$B319, 2, FALSE()) * AC273 + VLOOKUP(AD273,Cennik!$A$4:$B319, 2, FALSE()) * AE273 + VLOOKUP(AF273,Cennik!$A$4:$B319, 2, FALSE()) * AG273 + VLOOKUP(AH273,Cennik!$A$4:$B319, 2, FALSE()) * AI273 + VLOOKUP(AJ273,Cennik!$A$4:$B319, 2, FALSE()) * AK273 + VLOOKUP("Stamina",Cennik!$A$4:$B319,2,FALSE()) * K273,"Brak wartości")</f>
        <v>Brak wartości</v>
      </c>
      <c r="F273" s="5" t="s">
        <v>2541</v>
      </c>
      <c r="G273" s="5" t="s">
        <v>4515</v>
      </c>
      <c r="H273" s="5" t="s">
        <v>13544</v>
      </c>
      <c r="I273" s="5">
        <v>1</v>
      </c>
      <c r="J273" s="5">
        <v>30</v>
      </c>
      <c r="K273" s="5">
        <v>75</v>
      </c>
      <c r="L273" s="18">
        <v>25</v>
      </c>
      <c r="M273" s="5" t="s">
        <v>12787</v>
      </c>
      <c r="N273" s="161" t="s">
        <v>518</v>
      </c>
      <c r="O273" s="161">
        <v>10</v>
      </c>
      <c r="P273" s="162" t="s">
        <v>567</v>
      </c>
      <c r="Q273" s="162">
        <v>20</v>
      </c>
      <c r="R273" s="163" t="s">
        <v>4754</v>
      </c>
      <c r="S273" s="163">
        <v>5</v>
      </c>
      <c r="T273" s="164" t="s">
        <v>4694</v>
      </c>
      <c r="U273" s="164">
        <v>2</v>
      </c>
      <c r="V273" s="164" t="s">
        <v>4585</v>
      </c>
      <c r="W273" s="165">
        <v>10</v>
      </c>
      <c r="X273" s="166" t="s">
        <v>8133</v>
      </c>
      <c r="Y273" s="166">
        <v>7</v>
      </c>
      <c r="Z273" s="167" t="s">
        <v>40</v>
      </c>
      <c r="AA273" s="167"/>
      <c r="AB273" s="168" t="s">
        <v>40</v>
      </c>
      <c r="AC273" s="168"/>
      <c r="AD273" s="169" t="s">
        <v>40</v>
      </c>
      <c r="AE273" s="169"/>
      <c r="AF273" s="5" t="s">
        <v>40</v>
      </c>
      <c r="AG273" s="5"/>
      <c r="AH273" s="161" t="s">
        <v>40</v>
      </c>
      <c r="AI273" s="161"/>
      <c r="AJ273" s="162" t="s">
        <v>40</v>
      </c>
      <c r="AK273" s="162"/>
      <c r="AL273" s="807"/>
      <c r="AM273" s="807"/>
      <c r="AN273" s="807"/>
      <c r="AO273" s="807"/>
      <c r="AP273" s="807"/>
      <c r="AQ273" s="807"/>
      <c r="AR273" s="807"/>
      <c r="AS273" s="807"/>
      <c r="AT273" s="807"/>
      <c r="AU273" s="807"/>
      <c r="AV273" s="807"/>
      <c r="AW273" s="807"/>
      <c r="AX273" s="807"/>
      <c r="AY273" s="807"/>
      <c r="AZ273" s="807"/>
      <c r="BA273" s="807"/>
      <c r="BB273" s="807"/>
    </row>
    <row r="274" spans="1:54" ht="12.75">
      <c r="A274" s="831" t="s">
        <v>13886</v>
      </c>
      <c r="B274" s="1180" t="s">
        <v>2575</v>
      </c>
      <c r="C274" s="1170">
        <v>5</v>
      </c>
      <c r="D274" s="34" t="e">
        <f t="shared" ca="1" si="12"/>
        <v>#VALUE!</v>
      </c>
      <c r="E274" s="34" t="str">
        <f ca="1">IFERROR(VLOOKUP(N274,Cennik!$A$4:$B319, 2, FALSE()) * O274 + VLOOKUP(P274,Cennik!$A$4:$B319, 2, FALSE()) * Q274 + VLOOKUP(R274,Cennik!$A$4:$B319, 2, FALSE()) * S274 + VLOOKUP(T274,Cennik!$A$4:$B319, 2, FALSE()) * U274 + VLOOKUP(V274,Cennik!$A$4:$B319, 2, FALSE()) * W274 + VLOOKUP(X274,Cennik!$A$4:$B319, 2, FALSE()) * Y274 + VLOOKUP(Z274,Cennik!$A$4:$B319, 2, FALSE()) * AA274 + VLOOKUP(AB274,Cennik!$A$4:$B319, 2, FALSE()) * AC274 + VLOOKUP(AD274,Cennik!$A$4:$B319, 2, FALSE()) * AE274 + VLOOKUP(AF274,Cennik!$A$4:$B319, 2, FALSE()) * AG274 + VLOOKUP(AH274,Cennik!$A$4:$B319, 2, FALSE()) * AI274 + VLOOKUP(AJ274,Cennik!$A$4:$B319, 2, FALSE()) * AK274 + VLOOKUP("Stamina",Cennik!$A$4:$B319,2,FALSE()) * K274,"Brak wartości")</f>
        <v>Brak wartości</v>
      </c>
      <c r="F274" s="5" t="s">
        <v>2541</v>
      </c>
      <c r="G274" s="5" t="s">
        <v>4515</v>
      </c>
      <c r="H274" s="5" t="s">
        <v>13544</v>
      </c>
      <c r="I274" s="5">
        <v>1</v>
      </c>
      <c r="J274" s="5">
        <v>30</v>
      </c>
      <c r="K274" s="5">
        <v>75</v>
      </c>
      <c r="L274" s="18">
        <v>75</v>
      </c>
      <c r="M274" s="5" t="s">
        <v>12787</v>
      </c>
      <c r="N274" s="161" t="s">
        <v>518</v>
      </c>
      <c r="O274" s="161">
        <v>10</v>
      </c>
      <c r="P274" s="162" t="s">
        <v>567</v>
      </c>
      <c r="Q274" s="162">
        <v>20</v>
      </c>
      <c r="R274" s="163" t="s">
        <v>4754</v>
      </c>
      <c r="S274" s="163">
        <v>5</v>
      </c>
      <c r="T274" s="164" t="s">
        <v>4694</v>
      </c>
      <c r="U274" s="164">
        <v>2</v>
      </c>
      <c r="V274" s="164" t="s">
        <v>4585</v>
      </c>
      <c r="W274" s="165">
        <v>10</v>
      </c>
      <c r="X274" s="166" t="s">
        <v>8133</v>
      </c>
      <c r="Y274" s="166">
        <v>7</v>
      </c>
      <c r="Z274" s="167" t="s">
        <v>40</v>
      </c>
      <c r="AA274" s="167"/>
      <c r="AB274" s="168" t="s">
        <v>40</v>
      </c>
      <c r="AC274" s="168"/>
      <c r="AD274" s="169" t="s">
        <v>40</v>
      </c>
      <c r="AE274" s="169"/>
      <c r="AF274" s="5" t="s">
        <v>40</v>
      </c>
      <c r="AG274" s="5"/>
      <c r="AH274" s="161" t="s">
        <v>40</v>
      </c>
      <c r="AI274" s="161"/>
      <c r="AJ274" s="162" t="s">
        <v>40</v>
      </c>
      <c r="AK274" s="162"/>
      <c r="AL274" s="807"/>
      <c r="AM274" s="807"/>
      <c r="AN274" s="807"/>
      <c r="AO274" s="807"/>
      <c r="AP274" s="807"/>
      <c r="AQ274" s="807"/>
      <c r="AR274" s="807"/>
      <c r="AS274" s="807"/>
      <c r="AT274" s="807"/>
      <c r="AU274" s="807"/>
      <c r="AV274" s="807"/>
      <c r="AW274" s="807"/>
      <c r="AX274" s="807"/>
      <c r="AY274" s="807"/>
      <c r="AZ274" s="807"/>
      <c r="BA274" s="807"/>
      <c r="BB274" s="807"/>
    </row>
    <row r="275" spans="1:54" ht="12.75">
      <c r="A275" s="831" t="s">
        <v>13886</v>
      </c>
      <c r="B275" s="1180" t="s">
        <v>2577</v>
      </c>
      <c r="C275" s="1170">
        <v>5</v>
      </c>
      <c r="D275" s="34" t="e">
        <f t="shared" ca="1" si="12"/>
        <v>#VALUE!</v>
      </c>
      <c r="E275" s="34" t="str">
        <f ca="1">IFERROR(VLOOKUP(N275,Cennik!$A$4:$B319, 2, FALSE()) * O275 + VLOOKUP(P275,Cennik!$A$4:$B319, 2, FALSE()) * Q275 + VLOOKUP(R275,Cennik!$A$4:$B319, 2, FALSE()) * S275 + VLOOKUP(T275,Cennik!$A$4:$B319, 2, FALSE()) * U275 + VLOOKUP(V275,Cennik!$A$4:$B319, 2, FALSE()) * W275 + VLOOKUP(X275,Cennik!$A$4:$B319, 2, FALSE()) * Y275 + VLOOKUP(Z275,Cennik!$A$4:$B319, 2, FALSE()) * AA275 + VLOOKUP(AB275,Cennik!$A$4:$B319, 2, FALSE()) * AC275 + VLOOKUP(AD275,Cennik!$A$4:$B319, 2, FALSE()) * AE275 + VLOOKUP(AF275,Cennik!$A$4:$B319, 2, FALSE()) * AG275 + VLOOKUP(AH275,Cennik!$A$4:$B319, 2, FALSE()) * AI275 + VLOOKUP(AJ275,Cennik!$A$4:$B319, 2, FALSE()) * AK275 + VLOOKUP("Stamina",Cennik!$A$4:$B319,2,FALSE()) * K275,"Brak wartości")</f>
        <v>Brak wartości</v>
      </c>
      <c r="F275" s="5" t="s">
        <v>2541</v>
      </c>
      <c r="G275" s="5" t="s">
        <v>4515</v>
      </c>
      <c r="H275" s="5" t="s">
        <v>13544</v>
      </c>
      <c r="I275" s="5">
        <v>1</v>
      </c>
      <c r="J275" s="5">
        <v>30</v>
      </c>
      <c r="K275" s="5">
        <v>75</v>
      </c>
      <c r="L275" s="18">
        <v>30</v>
      </c>
      <c r="M275" s="5" t="s">
        <v>12787</v>
      </c>
      <c r="N275" s="161" t="s">
        <v>518</v>
      </c>
      <c r="O275" s="161">
        <v>10</v>
      </c>
      <c r="P275" s="162" t="s">
        <v>567</v>
      </c>
      <c r="Q275" s="162">
        <v>20</v>
      </c>
      <c r="R275" s="163" t="s">
        <v>4754</v>
      </c>
      <c r="S275" s="163">
        <v>5</v>
      </c>
      <c r="T275" s="164" t="s">
        <v>4694</v>
      </c>
      <c r="U275" s="164">
        <v>2</v>
      </c>
      <c r="V275" s="164" t="s">
        <v>4585</v>
      </c>
      <c r="W275" s="165">
        <v>10</v>
      </c>
      <c r="X275" s="166" t="s">
        <v>8133</v>
      </c>
      <c r="Y275" s="166">
        <v>7</v>
      </c>
      <c r="Z275" s="167" t="s">
        <v>40</v>
      </c>
      <c r="AA275" s="167"/>
      <c r="AB275" s="168" t="s">
        <v>40</v>
      </c>
      <c r="AC275" s="168"/>
      <c r="AD275" s="169" t="s">
        <v>40</v>
      </c>
      <c r="AE275" s="169"/>
      <c r="AF275" s="5" t="s">
        <v>40</v>
      </c>
      <c r="AG275" s="5"/>
      <c r="AH275" s="161" t="s">
        <v>40</v>
      </c>
      <c r="AI275" s="161"/>
      <c r="AJ275" s="162" t="s">
        <v>40</v>
      </c>
      <c r="AK275" s="162"/>
      <c r="AL275" s="807"/>
      <c r="AM275" s="807"/>
      <c r="AN275" s="807"/>
      <c r="AO275" s="807"/>
      <c r="AP275" s="807"/>
      <c r="AQ275" s="807"/>
      <c r="AR275" s="807"/>
      <c r="AS275" s="807"/>
      <c r="AT275" s="807"/>
      <c r="AU275" s="807"/>
      <c r="AV275" s="807"/>
      <c r="AW275" s="807"/>
      <c r="AX275" s="807"/>
      <c r="AY275" s="807"/>
      <c r="AZ275" s="807"/>
      <c r="BA275" s="807"/>
      <c r="BB275" s="807"/>
    </row>
    <row r="276" spans="1:54" ht="12.75">
      <c r="A276" s="831" t="s">
        <v>13886</v>
      </c>
      <c r="B276" s="1180" t="s">
        <v>2579</v>
      </c>
      <c r="C276" s="1170">
        <v>5</v>
      </c>
      <c r="D276" s="34" t="e">
        <f t="shared" ca="1" si="12"/>
        <v>#VALUE!</v>
      </c>
      <c r="E276" s="34" t="str">
        <f ca="1">IFERROR(VLOOKUP(N276,Cennik!$A$4:$B319, 2, FALSE()) * O276 + VLOOKUP(P276,Cennik!$A$4:$B319, 2, FALSE()) * Q276 + VLOOKUP(R276,Cennik!$A$4:$B319, 2, FALSE()) * S276 + VLOOKUP(T276,Cennik!$A$4:$B319, 2, FALSE()) * U276 + VLOOKUP(V276,Cennik!$A$4:$B319, 2, FALSE()) * W276 + VLOOKUP(X276,Cennik!$A$4:$B319, 2, FALSE()) * Y276 + VLOOKUP(Z276,Cennik!$A$4:$B319, 2, FALSE()) * AA276 + VLOOKUP(AB276,Cennik!$A$4:$B319, 2, FALSE()) * AC276 + VLOOKUP(AD276,Cennik!$A$4:$B319, 2, FALSE()) * AE276 + VLOOKUP(AF276,Cennik!$A$4:$B319, 2, FALSE()) * AG276 + VLOOKUP(AH276,Cennik!$A$4:$B319, 2, FALSE()) * AI276 + VLOOKUP(AJ276,Cennik!$A$4:$B319, 2, FALSE()) * AK276 + VLOOKUP("Stamina",Cennik!$A$4:$B319,2,FALSE()) * K276,"Brak wartości")</f>
        <v>Brak wartości</v>
      </c>
      <c r="F276" s="5" t="s">
        <v>2541</v>
      </c>
      <c r="G276" s="5" t="s">
        <v>4515</v>
      </c>
      <c r="H276" s="5" t="s">
        <v>13544</v>
      </c>
      <c r="I276" s="5">
        <v>1</v>
      </c>
      <c r="J276" s="5">
        <v>30</v>
      </c>
      <c r="K276" s="5">
        <v>75</v>
      </c>
      <c r="L276" s="18">
        <v>75</v>
      </c>
      <c r="M276" s="5" t="s">
        <v>12787</v>
      </c>
      <c r="N276" s="161" t="s">
        <v>518</v>
      </c>
      <c r="O276" s="161">
        <v>10</v>
      </c>
      <c r="P276" s="162" t="s">
        <v>567</v>
      </c>
      <c r="Q276" s="162">
        <v>20</v>
      </c>
      <c r="R276" s="163" t="s">
        <v>4754</v>
      </c>
      <c r="S276" s="163">
        <v>5</v>
      </c>
      <c r="T276" s="164" t="s">
        <v>4694</v>
      </c>
      <c r="U276" s="164">
        <v>2</v>
      </c>
      <c r="V276" s="164" t="s">
        <v>4585</v>
      </c>
      <c r="W276" s="165">
        <v>10</v>
      </c>
      <c r="X276" s="166" t="s">
        <v>8133</v>
      </c>
      <c r="Y276" s="166">
        <v>7</v>
      </c>
      <c r="Z276" s="167" t="s">
        <v>40</v>
      </c>
      <c r="AA276" s="167"/>
      <c r="AB276" s="168" t="s">
        <v>40</v>
      </c>
      <c r="AC276" s="168"/>
      <c r="AD276" s="169" t="s">
        <v>40</v>
      </c>
      <c r="AE276" s="169"/>
      <c r="AF276" s="5" t="s">
        <v>40</v>
      </c>
      <c r="AG276" s="5"/>
      <c r="AH276" s="161" t="s">
        <v>40</v>
      </c>
      <c r="AI276" s="161"/>
      <c r="AJ276" s="162" t="s">
        <v>40</v>
      </c>
      <c r="AK276" s="162"/>
      <c r="AL276" s="807"/>
      <c r="AM276" s="807"/>
      <c r="AN276" s="807"/>
      <c r="AO276" s="807"/>
      <c r="AP276" s="807"/>
      <c r="AQ276" s="807"/>
      <c r="AR276" s="807"/>
      <c r="AS276" s="807"/>
      <c r="AT276" s="807"/>
      <c r="AU276" s="807"/>
      <c r="AV276" s="807"/>
      <c r="AW276" s="807"/>
      <c r="AX276" s="807"/>
      <c r="AY276" s="807"/>
      <c r="AZ276" s="807"/>
      <c r="BA276" s="807"/>
      <c r="BB276" s="807"/>
    </row>
    <row r="277" spans="1:54" ht="12.75">
      <c r="A277" s="831" t="s">
        <v>13886</v>
      </c>
      <c r="B277" s="1180" t="s">
        <v>2581</v>
      </c>
      <c r="C277" s="1170">
        <v>5</v>
      </c>
      <c r="D277" s="34" t="e">
        <f t="shared" ca="1" si="12"/>
        <v>#VALUE!</v>
      </c>
      <c r="E277" s="34" t="str">
        <f ca="1">IFERROR(VLOOKUP(N277,Cennik!$A$4:$B319, 2, FALSE()) * O277 + VLOOKUP(P277,Cennik!$A$4:$B319, 2, FALSE()) * Q277 + VLOOKUP(R277,Cennik!$A$4:$B319, 2, FALSE()) * S277 + VLOOKUP(T277,Cennik!$A$4:$B319, 2, FALSE()) * U277 + VLOOKUP(V277,Cennik!$A$4:$B319, 2, FALSE()) * W277 + VLOOKUP(X277,Cennik!$A$4:$B319, 2, FALSE()) * Y277 + VLOOKUP(Z277,Cennik!$A$4:$B319, 2, FALSE()) * AA277 + VLOOKUP(AB277,Cennik!$A$4:$B319, 2, FALSE()) * AC277 + VLOOKUP(AD277,Cennik!$A$4:$B319, 2, FALSE()) * AE277 + VLOOKUP(AF277,Cennik!$A$4:$B319, 2, FALSE()) * AG277 + VLOOKUP(AH277,Cennik!$A$4:$B319, 2, FALSE()) * AI277 + VLOOKUP(AJ277,Cennik!$A$4:$B319, 2, FALSE()) * AK277 + VLOOKUP("Stamina",Cennik!$A$4:$B319,2,FALSE()) * K277,"Brak wartości")</f>
        <v>Brak wartości</v>
      </c>
      <c r="F277" s="5" t="s">
        <v>2541</v>
      </c>
      <c r="G277" s="5" t="s">
        <v>4515</v>
      </c>
      <c r="H277" s="5" t="s">
        <v>13544</v>
      </c>
      <c r="I277" s="5">
        <v>1</v>
      </c>
      <c r="J277" s="5">
        <v>30</v>
      </c>
      <c r="K277" s="5">
        <v>75</v>
      </c>
      <c r="L277" s="18">
        <v>75</v>
      </c>
      <c r="M277" s="5" t="s">
        <v>12787</v>
      </c>
      <c r="N277" s="161" t="s">
        <v>518</v>
      </c>
      <c r="O277" s="161">
        <v>10</v>
      </c>
      <c r="P277" s="162" t="s">
        <v>567</v>
      </c>
      <c r="Q277" s="162">
        <v>20</v>
      </c>
      <c r="R277" s="163" t="s">
        <v>4754</v>
      </c>
      <c r="S277" s="163">
        <v>5</v>
      </c>
      <c r="T277" s="164" t="s">
        <v>4694</v>
      </c>
      <c r="U277" s="164">
        <v>2</v>
      </c>
      <c r="V277" s="164" t="s">
        <v>4585</v>
      </c>
      <c r="W277" s="165">
        <v>10</v>
      </c>
      <c r="X277" s="166" t="s">
        <v>8133</v>
      </c>
      <c r="Y277" s="166">
        <v>7</v>
      </c>
      <c r="Z277" s="167" t="s">
        <v>40</v>
      </c>
      <c r="AA277" s="167"/>
      <c r="AB277" s="168" t="s">
        <v>40</v>
      </c>
      <c r="AC277" s="168"/>
      <c r="AD277" s="169" t="s">
        <v>40</v>
      </c>
      <c r="AE277" s="169"/>
      <c r="AF277" s="5" t="s">
        <v>40</v>
      </c>
      <c r="AG277" s="5"/>
      <c r="AH277" s="161" t="s">
        <v>40</v>
      </c>
      <c r="AI277" s="161"/>
      <c r="AJ277" s="162" t="s">
        <v>40</v>
      </c>
      <c r="AK277" s="162"/>
      <c r="AL277" s="807"/>
      <c r="AM277" s="807"/>
      <c r="AN277" s="807"/>
      <c r="AO277" s="807"/>
      <c r="AP277" s="807"/>
      <c r="AQ277" s="807"/>
      <c r="AR277" s="807"/>
      <c r="AS277" s="807"/>
      <c r="AT277" s="807"/>
      <c r="AU277" s="807"/>
      <c r="AV277" s="807"/>
      <c r="AW277" s="807"/>
      <c r="AX277" s="807"/>
      <c r="AY277" s="807"/>
      <c r="AZ277" s="807"/>
      <c r="BA277" s="807"/>
      <c r="BB277" s="807"/>
    </row>
    <row r="278" spans="1:54" ht="12.75">
      <c r="A278" s="831" t="s">
        <v>13886</v>
      </c>
      <c r="B278" s="1180" t="s">
        <v>2583</v>
      </c>
      <c r="C278" s="1170">
        <v>5</v>
      </c>
      <c r="D278" s="34" t="e">
        <f t="shared" ca="1" si="12"/>
        <v>#VALUE!</v>
      </c>
      <c r="E278" s="34" t="str">
        <f ca="1">IFERROR(VLOOKUP(N278,Cennik!$A$4:$B319, 2, FALSE()) * O278 + VLOOKUP(P278,Cennik!$A$4:$B319, 2, FALSE()) * Q278 + VLOOKUP(R278,Cennik!$A$4:$B319, 2, FALSE()) * S278 + VLOOKUP(T278,Cennik!$A$4:$B319, 2, FALSE()) * U278 + VLOOKUP(V278,Cennik!$A$4:$B319, 2, FALSE()) * W278 + VLOOKUP(X278,Cennik!$A$4:$B319, 2, FALSE()) * Y278 + VLOOKUP(Z278,Cennik!$A$4:$B319, 2, FALSE()) * AA278 + VLOOKUP(AB278,Cennik!$A$4:$B319, 2, FALSE()) * AC278 + VLOOKUP(AD278,Cennik!$A$4:$B319, 2, FALSE()) * AE278 + VLOOKUP(AF278,Cennik!$A$4:$B319, 2, FALSE()) * AG278 + VLOOKUP(AH278,Cennik!$A$4:$B319, 2, FALSE()) * AI278 + VLOOKUP(AJ278,Cennik!$A$4:$B319, 2, FALSE()) * AK278 + VLOOKUP("Stamina",Cennik!$A$4:$B319,2,FALSE()) * K278,"Brak wartości")</f>
        <v>Brak wartości</v>
      </c>
      <c r="F278" s="5" t="s">
        <v>2541</v>
      </c>
      <c r="G278" s="5" t="s">
        <v>4515</v>
      </c>
      <c r="H278" s="5" t="s">
        <v>13544</v>
      </c>
      <c r="I278" s="5">
        <v>1</v>
      </c>
      <c r="J278" s="5">
        <v>30</v>
      </c>
      <c r="K278" s="5">
        <v>75</v>
      </c>
      <c r="L278" s="18">
        <v>75</v>
      </c>
      <c r="M278" s="5" t="s">
        <v>12787</v>
      </c>
      <c r="N278" s="161" t="s">
        <v>518</v>
      </c>
      <c r="O278" s="161">
        <v>10</v>
      </c>
      <c r="P278" s="162" t="s">
        <v>567</v>
      </c>
      <c r="Q278" s="162">
        <v>20</v>
      </c>
      <c r="R278" s="163" t="s">
        <v>4754</v>
      </c>
      <c r="S278" s="163">
        <v>5</v>
      </c>
      <c r="T278" s="164" t="s">
        <v>4694</v>
      </c>
      <c r="U278" s="164">
        <v>2</v>
      </c>
      <c r="V278" s="164" t="s">
        <v>4585</v>
      </c>
      <c r="W278" s="165">
        <v>10</v>
      </c>
      <c r="X278" s="166" t="s">
        <v>8133</v>
      </c>
      <c r="Y278" s="166">
        <v>7</v>
      </c>
      <c r="Z278" s="167" t="s">
        <v>40</v>
      </c>
      <c r="AA278" s="167"/>
      <c r="AB278" s="168" t="s">
        <v>40</v>
      </c>
      <c r="AC278" s="168"/>
      <c r="AD278" s="169" t="s">
        <v>40</v>
      </c>
      <c r="AE278" s="169"/>
      <c r="AF278" s="5" t="s">
        <v>40</v>
      </c>
      <c r="AG278" s="5"/>
      <c r="AH278" s="161" t="s">
        <v>40</v>
      </c>
      <c r="AI278" s="161"/>
      <c r="AJ278" s="162" t="s">
        <v>40</v>
      </c>
      <c r="AK278" s="162"/>
      <c r="AL278" s="807"/>
      <c r="AM278" s="807"/>
      <c r="AN278" s="807"/>
      <c r="AO278" s="807"/>
      <c r="AP278" s="807"/>
      <c r="AQ278" s="807"/>
      <c r="AR278" s="807"/>
      <c r="AS278" s="807"/>
      <c r="AT278" s="807"/>
      <c r="AU278" s="807"/>
      <c r="AV278" s="807"/>
      <c r="AW278" s="807"/>
      <c r="AX278" s="807"/>
      <c r="AY278" s="807"/>
      <c r="AZ278" s="807"/>
      <c r="BA278" s="807"/>
      <c r="BB278" s="807"/>
    </row>
    <row r="279" spans="1:54" ht="12.75">
      <c r="A279" s="681"/>
      <c r="B279" s="681"/>
      <c r="C279" s="1170"/>
      <c r="D279" s="34"/>
      <c r="E279" s="34"/>
      <c r="F279" s="5"/>
      <c r="G279" s="5"/>
      <c r="H279" s="5"/>
      <c r="I279" s="5"/>
      <c r="J279" s="5"/>
      <c r="K279" s="5"/>
      <c r="L279" s="18"/>
      <c r="M279" s="5"/>
      <c r="N279" s="161"/>
      <c r="O279" s="161"/>
      <c r="P279" s="162"/>
      <c r="Q279" s="162"/>
      <c r="R279" s="163"/>
      <c r="S279" s="163"/>
      <c r="T279" s="164"/>
      <c r="U279" s="164"/>
      <c r="V279" s="164"/>
      <c r="W279" s="165"/>
      <c r="X279" s="166"/>
      <c r="Y279" s="166"/>
      <c r="Z279" s="167"/>
      <c r="AA279" s="167"/>
      <c r="AB279" s="168"/>
      <c r="AC279" s="168"/>
      <c r="AD279" s="169"/>
      <c r="AE279" s="169"/>
      <c r="AF279" s="5"/>
      <c r="AG279" s="5"/>
      <c r="AH279" s="161"/>
      <c r="AI279" s="161"/>
      <c r="AJ279" s="162"/>
      <c r="AK279" s="162"/>
      <c r="AL279" s="807"/>
      <c r="AM279" s="807"/>
      <c r="AN279" s="807"/>
      <c r="AO279" s="807"/>
      <c r="AP279" s="807"/>
      <c r="AQ279" s="807"/>
      <c r="AR279" s="807"/>
      <c r="AS279" s="807"/>
      <c r="AT279" s="807"/>
      <c r="AU279" s="807"/>
      <c r="AV279" s="807"/>
      <c r="AW279" s="807"/>
      <c r="AX279" s="807"/>
      <c r="AY279" s="807"/>
      <c r="AZ279" s="807"/>
      <c r="BA279" s="807"/>
      <c r="BB279" s="807"/>
    </row>
    <row r="280" spans="1:54" ht="12.75">
      <c r="A280" s="19"/>
      <c r="B280" s="19"/>
      <c r="C280" s="1171"/>
      <c r="D280" s="291"/>
      <c r="E280" s="291"/>
      <c r="F280" s="49"/>
      <c r="G280" s="49"/>
      <c r="H280" s="49"/>
      <c r="I280" s="49"/>
      <c r="J280" s="49"/>
      <c r="K280" s="49"/>
      <c r="L280" s="1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1084"/>
      <c r="AM280" s="1084"/>
      <c r="AN280" s="1084"/>
      <c r="AO280" s="1084"/>
      <c r="AP280" s="1084"/>
      <c r="AQ280" s="1084"/>
      <c r="AR280" s="1084"/>
      <c r="AS280" s="1084"/>
      <c r="AT280" s="1084"/>
      <c r="AU280" s="1084"/>
      <c r="AV280" s="1084"/>
      <c r="AW280" s="1084"/>
      <c r="AX280" s="1084"/>
      <c r="AY280" s="1084"/>
      <c r="AZ280" s="1084"/>
      <c r="BA280" s="1084"/>
      <c r="BB280" s="1084"/>
    </row>
    <row r="281" spans="1:54" ht="12.75">
      <c r="A281" s="681"/>
      <c r="B281" s="681"/>
      <c r="C281" s="1170"/>
      <c r="D281" s="34"/>
      <c r="E281" s="34"/>
      <c r="F281" s="5"/>
      <c r="G281" s="5"/>
      <c r="H281" s="5"/>
      <c r="I281" s="5"/>
      <c r="J281" s="5"/>
      <c r="K281" s="5"/>
      <c r="L281" s="18"/>
      <c r="M281" s="5"/>
      <c r="N281" s="161"/>
      <c r="O281" s="161"/>
      <c r="P281" s="162"/>
      <c r="Q281" s="162"/>
      <c r="R281" s="163"/>
      <c r="S281" s="163"/>
      <c r="T281" s="164"/>
      <c r="U281" s="164"/>
      <c r="V281" s="164"/>
      <c r="W281" s="165"/>
      <c r="X281" s="166"/>
      <c r="Y281" s="166"/>
      <c r="Z281" s="167"/>
      <c r="AA281" s="167"/>
      <c r="AB281" s="168" t="s">
        <v>40</v>
      </c>
      <c r="AC281" s="168"/>
      <c r="AD281" s="168" t="s">
        <v>40</v>
      </c>
      <c r="AE281" s="168"/>
      <c r="AF281" s="168" t="s">
        <v>40</v>
      </c>
      <c r="AG281" s="168"/>
      <c r="AH281" s="168" t="s">
        <v>40</v>
      </c>
      <c r="AI281" s="168"/>
      <c r="AJ281" s="168" t="s">
        <v>40</v>
      </c>
      <c r="AK281" s="168"/>
      <c r="AL281" s="818"/>
      <c r="AM281" s="818"/>
      <c r="AN281" s="818"/>
      <c r="AO281" s="818"/>
      <c r="AP281" s="818"/>
      <c r="AQ281" s="818"/>
      <c r="AR281" s="818"/>
      <c r="AS281" s="818"/>
      <c r="AT281" s="818"/>
      <c r="AU281" s="818"/>
      <c r="AV281" s="818"/>
      <c r="AW281" s="818"/>
      <c r="AX281" s="818"/>
      <c r="AY281" s="818"/>
      <c r="AZ281" s="818"/>
      <c r="BA281" s="818"/>
      <c r="BB281" s="818"/>
    </row>
    <row r="282" spans="1:54" ht="12.75">
      <c r="A282" s="831" t="s">
        <v>13886</v>
      </c>
      <c r="B282" s="72" t="s">
        <v>3074</v>
      </c>
      <c r="C282" s="1172">
        <v>1</v>
      </c>
      <c r="D282" s="34">
        <f t="shared" ref="D282:D285" si="13">E282/I282</f>
        <v>11.55</v>
      </c>
      <c r="E282" s="34">
        <f>IFERROR(VLOOKUP(N282,Cennik!$A$4:$B319, 2, FALSE()) * O282 + VLOOKUP(P282,Cennik!$A$4:$B319, 2, FALSE()) * Q282 + VLOOKUP(R282,Cennik!$A$4:$B319, 2, FALSE()) * S282 + VLOOKUP(T282,Cennik!$A$4:$B319, 2, FALSE()) * U282 + VLOOKUP(V282,Cennik!$A$4:$B319, 2, FALSE()) * W282 + VLOOKUP(X282,Cennik!$A$4:$B319, 2, FALSE()) * Y282 + VLOOKUP(Z282,Cennik!$A$4:$B319, 2, FALSE()) * AA282 + VLOOKUP(AB282,Cennik!$A$4:$B319, 2, FALSE()) * AC282 + VLOOKUP(AD282,Cennik!$A$4:$B319, 2, FALSE()) * AE282 + VLOOKUP(AF282,Cennik!$A$4:$B319, 2, FALSE()) * AG282 + VLOOKUP(AH282,Cennik!$A$4:$B319, 2, FALSE()) * AI282 + VLOOKUP(AJ282,Cennik!$A$4:$B319, 2, FALSE()) * AK282 + VLOOKUP("Stamina",Cennik!$A$4:$B319,2,FALSE()) * K282,"Brak wartości")</f>
        <v>11.55</v>
      </c>
      <c r="F282" s="5" t="s">
        <v>3075</v>
      </c>
      <c r="G282" s="5" t="s">
        <v>4515</v>
      </c>
      <c r="H282" s="5" t="s">
        <v>13544</v>
      </c>
      <c r="I282" s="5">
        <v>1</v>
      </c>
      <c r="J282" s="5">
        <v>15</v>
      </c>
      <c r="K282" s="5">
        <v>5</v>
      </c>
      <c r="L282" s="18">
        <v>20</v>
      </c>
      <c r="M282" s="5" t="s">
        <v>12787</v>
      </c>
      <c r="N282" s="161" t="s">
        <v>386</v>
      </c>
      <c r="O282" s="161">
        <v>15</v>
      </c>
      <c r="P282" s="162" t="s">
        <v>500</v>
      </c>
      <c r="Q282" s="162">
        <v>1</v>
      </c>
      <c r="R282" s="163" t="s">
        <v>40</v>
      </c>
      <c r="S282" s="163"/>
      <c r="T282" s="164" t="s">
        <v>40</v>
      </c>
      <c r="U282" s="164"/>
      <c r="V282" s="164" t="s">
        <v>40</v>
      </c>
      <c r="W282" s="165"/>
      <c r="X282" s="166" t="s">
        <v>40</v>
      </c>
      <c r="Y282" s="166"/>
      <c r="Z282" s="167" t="s">
        <v>40</v>
      </c>
      <c r="AA282" s="167"/>
      <c r="AB282" s="168" t="s">
        <v>40</v>
      </c>
      <c r="AC282" s="168"/>
      <c r="AD282" s="169" t="s">
        <v>40</v>
      </c>
      <c r="AE282" s="169"/>
      <c r="AF282" s="5" t="s">
        <v>40</v>
      </c>
      <c r="AG282" s="5"/>
      <c r="AH282" s="161" t="s">
        <v>40</v>
      </c>
      <c r="AI282" s="161"/>
      <c r="AJ282" s="162" t="s">
        <v>40</v>
      </c>
      <c r="AK282" s="168"/>
      <c r="AL282" s="818"/>
      <c r="AM282" s="818"/>
      <c r="AN282" s="818"/>
      <c r="AO282" s="818"/>
      <c r="AP282" s="818"/>
      <c r="AQ282" s="818"/>
      <c r="AR282" s="818"/>
      <c r="AS282" s="818"/>
      <c r="AT282" s="818"/>
      <c r="AU282" s="818"/>
      <c r="AV282" s="818"/>
      <c r="AW282" s="818"/>
      <c r="AX282" s="818"/>
      <c r="AY282" s="818"/>
      <c r="AZ282" s="818"/>
      <c r="BA282" s="818"/>
      <c r="BB282" s="818"/>
    </row>
    <row r="283" spans="1:54" ht="12.75">
      <c r="A283" s="831" t="s">
        <v>13886</v>
      </c>
      <c r="B283" s="771" t="s">
        <v>3077</v>
      </c>
      <c r="C283" s="1172">
        <v>2</v>
      </c>
      <c r="D283" s="34" t="e">
        <f t="shared" si="13"/>
        <v>#VALUE!</v>
      </c>
      <c r="E283" s="34" t="str">
        <f>IFERROR(VLOOKUP(N283,Cennik!$A$4:$B319, 2, FALSE()) * O283 + VLOOKUP(P283,Cennik!$A$4:$B319, 2, FALSE()) * Q283 + VLOOKUP(R283,Cennik!$A$4:$B319, 2, FALSE()) * S283 + VLOOKUP(T283,Cennik!$A$4:$B319, 2, FALSE()) * U283 + VLOOKUP(V283,Cennik!$A$4:$B319, 2, FALSE()) * W283 + VLOOKUP(X283,Cennik!$A$4:$B319, 2, FALSE()) * Y283 + VLOOKUP(Z283,Cennik!$A$4:$B319, 2, FALSE()) * AA283 + VLOOKUP(AB283,Cennik!$A$4:$B319, 2, FALSE()) * AC283 + VLOOKUP(AD283,Cennik!$A$4:$B319, 2, FALSE()) * AE283 + VLOOKUP(AF283,Cennik!$A$4:$B319, 2, FALSE()) * AG283 + VLOOKUP(AH283,Cennik!$A$4:$B319, 2, FALSE()) * AI283 + VLOOKUP(AJ283,Cennik!$A$4:$B319, 2, FALSE()) * AK283 + VLOOKUP("Stamina",Cennik!$A$4:$B319,2,FALSE()) * K283,"Brak wartości")</f>
        <v>Brak wartości</v>
      </c>
      <c r="F283" s="5" t="s">
        <v>3078</v>
      </c>
      <c r="G283" s="5" t="s">
        <v>4515</v>
      </c>
      <c r="H283" s="5" t="s">
        <v>13544</v>
      </c>
      <c r="I283" s="5">
        <v>1</v>
      </c>
      <c r="J283" s="5">
        <v>30</v>
      </c>
      <c r="K283" s="5">
        <v>20</v>
      </c>
      <c r="L283" s="18">
        <v>25</v>
      </c>
      <c r="M283" s="5" t="s">
        <v>12787</v>
      </c>
      <c r="N283" s="161" t="s">
        <v>386</v>
      </c>
      <c r="O283" s="161">
        <v>20</v>
      </c>
      <c r="P283" s="162" t="s">
        <v>8133</v>
      </c>
      <c r="Q283" s="162">
        <v>2</v>
      </c>
      <c r="R283" s="163" t="s">
        <v>40</v>
      </c>
      <c r="S283" s="163"/>
      <c r="T283" s="164" t="s">
        <v>40</v>
      </c>
      <c r="U283" s="164"/>
      <c r="V283" s="164" t="s">
        <v>40</v>
      </c>
      <c r="W283" s="165"/>
      <c r="X283" s="166" t="s">
        <v>40</v>
      </c>
      <c r="Y283" s="166"/>
      <c r="Z283" s="167" t="s">
        <v>40</v>
      </c>
      <c r="AA283" s="167"/>
      <c r="AB283" s="168" t="s">
        <v>40</v>
      </c>
      <c r="AC283" s="168"/>
      <c r="AD283" s="169" t="s">
        <v>40</v>
      </c>
      <c r="AE283" s="169"/>
      <c r="AF283" s="5" t="s">
        <v>40</v>
      </c>
      <c r="AG283" s="5"/>
      <c r="AH283" s="161" t="s">
        <v>40</v>
      </c>
      <c r="AI283" s="161"/>
      <c r="AJ283" s="162" t="s">
        <v>40</v>
      </c>
      <c r="AK283" s="168"/>
      <c r="AL283" s="818"/>
      <c r="AM283" s="818"/>
      <c r="AN283" s="818"/>
      <c r="AO283" s="818"/>
      <c r="AP283" s="818"/>
      <c r="AQ283" s="818"/>
      <c r="AR283" s="818"/>
      <c r="AS283" s="818"/>
      <c r="AT283" s="818"/>
      <c r="AU283" s="818"/>
      <c r="AV283" s="818"/>
      <c r="AW283" s="818"/>
      <c r="AX283" s="818"/>
      <c r="AY283" s="818"/>
      <c r="AZ283" s="818"/>
      <c r="BA283" s="818"/>
      <c r="BB283" s="818"/>
    </row>
    <row r="284" spans="1:54" ht="12.75">
      <c r="A284" s="831" t="s">
        <v>13886</v>
      </c>
      <c r="B284" s="771" t="s">
        <v>3080</v>
      </c>
      <c r="C284" s="1172">
        <v>2</v>
      </c>
      <c r="D284" s="34" t="e">
        <f t="shared" ca="1" si="13"/>
        <v>#VALUE!</v>
      </c>
      <c r="E284" s="34" t="str">
        <f ca="1">IFERROR(VLOOKUP(N284,Cennik!$A$4:$B319, 2, FALSE()) * O284 + VLOOKUP(P284,Cennik!$A$4:$B319, 2, FALSE()) * Q284 + VLOOKUP(R284,Cennik!$A$4:$B319, 2, FALSE()) * S284 + VLOOKUP(T284,Cennik!$A$4:$B319, 2, FALSE()) * U284 + VLOOKUP(V284,Cennik!$A$4:$B319, 2, FALSE()) * W284 + VLOOKUP(X284,Cennik!$A$4:$B319, 2, FALSE()) * Y284 + VLOOKUP(Z284,Cennik!$A$4:$B319, 2, FALSE()) * AA284 + VLOOKUP(AB284,Cennik!$A$4:$B319, 2, FALSE()) * AC284 + VLOOKUP(AD284,Cennik!$A$4:$B319, 2, FALSE()) * AE284 + VLOOKUP(AF284,Cennik!$A$4:$B319, 2, FALSE()) * AG284 + VLOOKUP(AH284,Cennik!$A$4:$B319, 2, FALSE()) * AI284 + VLOOKUP(AJ284,Cennik!$A$4:$B319, 2, FALSE()) * AK284 + VLOOKUP("Stamina",Cennik!$A$4:$B319,2,FALSE()) * K284,"Brak wartości")</f>
        <v>Brak wartości</v>
      </c>
      <c r="F284" s="5" t="s">
        <v>3081</v>
      </c>
      <c r="G284" s="5" t="s">
        <v>4515</v>
      </c>
      <c r="H284" s="5" t="s">
        <v>13544</v>
      </c>
      <c r="I284" s="5">
        <v>1</v>
      </c>
      <c r="J284" s="5">
        <v>40</v>
      </c>
      <c r="K284" s="5">
        <v>20</v>
      </c>
      <c r="L284" s="18">
        <v>50</v>
      </c>
      <c r="M284" s="5" t="s">
        <v>12787</v>
      </c>
      <c r="N284" s="161" t="s">
        <v>557</v>
      </c>
      <c r="O284" s="161">
        <v>10</v>
      </c>
      <c r="P284" s="162" t="s">
        <v>4585</v>
      </c>
      <c r="Q284" s="162">
        <v>5</v>
      </c>
      <c r="R284" s="163" t="s">
        <v>8133</v>
      </c>
      <c r="S284" s="163">
        <v>1</v>
      </c>
      <c r="T284" s="164" t="s">
        <v>40</v>
      </c>
      <c r="U284" s="164"/>
      <c r="V284" s="164" t="s">
        <v>40</v>
      </c>
      <c r="W284" s="165"/>
      <c r="X284" s="166" t="s">
        <v>40</v>
      </c>
      <c r="Y284" s="166"/>
      <c r="Z284" s="167" t="s">
        <v>40</v>
      </c>
      <c r="AA284" s="167"/>
      <c r="AB284" s="168" t="s">
        <v>40</v>
      </c>
      <c r="AC284" s="168"/>
      <c r="AD284" s="169" t="s">
        <v>40</v>
      </c>
      <c r="AE284" s="169"/>
      <c r="AF284" s="5" t="s">
        <v>40</v>
      </c>
      <c r="AG284" s="5"/>
      <c r="AH284" s="161" t="s">
        <v>40</v>
      </c>
      <c r="AI284" s="161"/>
      <c r="AJ284" s="162" t="s">
        <v>40</v>
      </c>
      <c r="AK284" s="168"/>
      <c r="AL284" s="818"/>
      <c r="AM284" s="818"/>
      <c r="AN284" s="818"/>
      <c r="AO284" s="818"/>
      <c r="AP284" s="818"/>
      <c r="AQ284" s="818"/>
      <c r="AR284" s="818"/>
      <c r="AS284" s="818"/>
      <c r="AT284" s="818"/>
      <c r="AU284" s="818"/>
      <c r="AV284" s="818"/>
      <c r="AW284" s="818"/>
      <c r="AX284" s="818"/>
      <c r="AY284" s="818"/>
      <c r="AZ284" s="818"/>
      <c r="BA284" s="818"/>
      <c r="BB284" s="818"/>
    </row>
    <row r="285" spans="1:54" ht="12.75">
      <c r="A285" s="831" t="s">
        <v>13886</v>
      </c>
      <c r="B285" s="779" t="s">
        <v>3083</v>
      </c>
      <c r="C285" s="1172">
        <v>3</v>
      </c>
      <c r="D285" s="34" t="e">
        <f t="shared" si="13"/>
        <v>#VALUE!</v>
      </c>
      <c r="E285" s="34" t="str">
        <f>IFERROR(VLOOKUP(N285,Cennik!$A$4:$B319, 2, FALSE()) * O285 + VLOOKUP(P285,Cennik!$A$4:$B319, 2, FALSE()) * Q285 + VLOOKUP(R285,Cennik!$A$4:$B319, 2, FALSE()) * S285 + VLOOKUP(T285,Cennik!$A$4:$B319, 2, FALSE()) * U285 + VLOOKUP(V285,Cennik!$A$4:$B319, 2, FALSE()) * W285 + VLOOKUP(X285,Cennik!$A$4:$B319, 2, FALSE()) * Y285 + VLOOKUP(Z285,Cennik!$A$4:$B319, 2, FALSE()) * AA285 + VLOOKUP(AB285,Cennik!$A$4:$B319, 2, FALSE()) * AC285 + VLOOKUP(AD285,Cennik!$A$4:$B319, 2, FALSE()) * AE285 + VLOOKUP(AF285,Cennik!$A$4:$B319, 2, FALSE()) * AG285 + VLOOKUP(AH285,Cennik!$A$4:$B319, 2, FALSE()) * AI285 + VLOOKUP(AJ285,Cennik!$A$4:$B319, 2, FALSE()) * AK285 + VLOOKUP("Stamina",Cennik!$A$4:$B319,2,FALSE()) * K285,"Brak wartości")</f>
        <v>Brak wartości</v>
      </c>
      <c r="F285" s="5" t="s">
        <v>3084</v>
      </c>
      <c r="G285" s="5" t="s">
        <v>4515</v>
      </c>
      <c r="H285" s="5" t="s">
        <v>13544</v>
      </c>
      <c r="I285" s="5">
        <v>1</v>
      </c>
      <c r="J285" s="5">
        <v>30</v>
      </c>
      <c r="K285" s="5">
        <v>30</v>
      </c>
      <c r="L285" s="18">
        <v>30</v>
      </c>
      <c r="M285" s="5" t="s">
        <v>12787</v>
      </c>
      <c r="N285" s="161" t="s">
        <v>386</v>
      </c>
      <c r="O285" s="161">
        <v>30</v>
      </c>
      <c r="P285" s="162" t="s">
        <v>8133</v>
      </c>
      <c r="Q285" s="162">
        <v>3</v>
      </c>
      <c r="R285" s="163" t="s">
        <v>40</v>
      </c>
      <c r="S285" s="163"/>
      <c r="T285" s="164" t="s">
        <v>40</v>
      </c>
      <c r="U285" s="164"/>
      <c r="V285" s="164" t="s">
        <v>40</v>
      </c>
      <c r="W285" s="165"/>
      <c r="X285" s="166" t="s">
        <v>40</v>
      </c>
      <c r="Y285" s="166"/>
      <c r="Z285" s="167" t="s">
        <v>40</v>
      </c>
      <c r="AA285" s="167"/>
      <c r="AB285" s="168" t="s">
        <v>40</v>
      </c>
      <c r="AC285" s="168"/>
      <c r="AD285" s="169" t="s">
        <v>40</v>
      </c>
      <c r="AE285" s="169"/>
      <c r="AF285" s="5" t="s">
        <v>40</v>
      </c>
      <c r="AG285" s="5"/>
      <c r="AH285" s="161" t="s">
        <v>40</v>
      </c>
      <c r="AI285" s="161"/>
      <c r="AJ285" s="162" t="s">
        <v>40</v>
      </c>
      <c r="AK285" s="168"/>
      <c r="AL285" s="818"/>
      <c r="AM285" s="818"/>
      <c r="AN285" s="818"/>
      <c r="AO285" s="818"/>
      <c r="AP285" s="818"/>
      <c r="AQ285" s="818"/>
      <c r="AR285" s="818"/>
      <c r="AS285" s="818"/>
      <c r="AT285" s="818"/>
      <c r="AU285" s="818"/>
      <c r="AV285" s="818"/>
      <c r="AW285" s="818"/>
      <c r="AX285" s="818"/>
      <c r="AY285" s="818"/>
      <c r="AZ285" s="818"/>
      <c r="BA285" s="818"/>
      <c r="BB285" s="818"/>
    </row>
    <row r="286" spans="1:54" ht="15" customHeight="1">
      <c r="A286" s="681"/>
      <c r="B286" s="681"/>
      <c r="C286" s="1170"/>
      <c r="D286" s="34"/>
      <c r="E286" s="34"/>
      <c r="F286" s="5"/>
      <c r="G286" s="5"/>
      <c r="H286" s="5"/>
      <c r="I286" s="5"/>
      <c r="J286" s="5"/>
      <c r="K286" s="5"/>
      <c r="L286" s="18"/>
      <c r="M286" s="5"/>
      <c r="N286" s="161"/>
      <c r="O286" s="161"/>
      <c r="P286" s="162"/>
      <c r="Q286" s="162"/>
      <c r="R286" s="163"/>
      <c r="S286" s="163"/>
      <c r="T286" s="164"/>
      <c r="U286" s="164"/>
      <c r="V286" s="164"/>
      <c r="W286" s="165"/>
      <c r="X286" s="166"/>
      <c r="Y286" s="166"/>
      <c r="Z286" s="167"/>
      <c r="AA286" s="167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818"/>
      <c r="AM286" s="818"/>
      <c r="AN286" s="818"/>
      <c r="AO286" s="818"/>
      <c r="AP286" s="818"/>
      <c r="AQ286" s="818"/>
      <c r="AR286" s="818"/>
      <c r="AS286" s="818"/>
      <c r="AT286" s="818"/>
      <c r="AU286" s="818"/>
      <c r="AV286" s="818"/>
      <c r="AW286" s="818"/>
      <c r="AX286" s="818"/>
      <c r="AY286" s="818"/>
      <c r="AZ286" s="818"/>
      <c r="BA286" s="818"/>
      <c r="BB286" s="818"/>
    </row>
    <row r="287" spans="1:54" ht="15" customHeight="1">
      <c r="A287" s="19"/>
      <c r="B287" s="19"/>
      <c r="C287" s="1171"/>
      <c r="D287" s="291"/>
      <c r="E287" s="291"/>
      <c r="F287" s="49"/>
      <c r="G287" s="49"/>
      <c r="H287" s="49"/>
      <c r="I287" s="49"/>
      <c r="J287" s="49"/>
      <c r="K287" s="49"/>
      <c r="L287" s="1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1084"/>
      <c r="AM287" s="1084"/>
      <c r="AN287" s="1084"/>
      <c r="AO287" s="1084"/>
      <c r="AP287" s="1084"/>
      <c r="AQ287" s="1084"/>
      <c r="AR287" s="1084"/>
      <c r="AS287" s="1084"/>
      <c r="AT287" s="1084"/>
      <c r="AU287" s="1084"/>
      <c r="AV287" s="1084"/>
      <c r="AW287" s="1084"/>
      <c r="AX287" s="1084"/>
      <c r="AY287" s="1084"/>
      <c r="AZ287" s="1084"/>
      <c r="BA287" s="1084"/>
      <c r="BB287" s="1084"/>
    </row>
    <row r="288" spans="1:54" ht="15" customHeight="1">
      <c r="A288" s="681"/>
      <c r="B288" s="681"/>
      <c r="C288" s="1170"/>
      <c r="D288" s="34"/>
      <c r="E288" s="34"/>
      <c r="F288" s="5"/>
      <c r="G288" s="5"/>
      <c r="H288" s="5"/>
      <c r="I288" s="5"/>
      <c r="J288" s="5"/>
      <c r="K288" s="5"/>
      <c r="L288" s="18"/>
      <c r="M288" s="5"/>
      <c r="N288" s="161"/>
      <c r="O288" s="161"/>
      <c r="P288" s="162"/>
      <c r="Q288" s="162"/>
      <c r="R288" s="163"/>
      <c r="S288" s="163"/>
      <c r="T288" s="164"/>
      <c r="U288" s="164"/>
      <c r="V288" s="164"/>
      <c r="W288" s="165"/>
      <c r="X288" s="166"/>
      <c r="Y288" s="166"/>
      <c r="Z288" s="167"/>
      <c r="AA288" s="167"/>
      <c r="AB288" s="168"/>
      <c r="AC288" s="168"/>
      <c r="AD288" s="168"/>
      <c r="AE288" s="168"/>
      <c r="AF288" s="168"/>
      <c r="AG288" s="168"/>
      <c r="AH288" s="168"/>
      <c r="AI288" s="168"/>
      <c r="AJ288" s="168"/>
      <c r="AK288" s="168"/>
      <c r="AL288" s="818"/>
      <c r="AM288" s="818"/>
      <c r="AN288" s="818"/>
      <c r="AO288" s="818"/>
      <c r="AP288" s="818"/>
      <c r="AQ288" s="818"/>
      <c r="AR288" s="818"/>
      <c r="AS288" s="818"/>
      <c r="AT288" s="818"/>
      <c r="AU288" s="818"/>
      <c r="AV288" s="818"/>
      <c r="AW288" s="818"/>
      <c r="AX288" s="818"/>
      <c r="AY288" s="818"/>
      <c r="AZ288" s="818"/>
      <c r="BA288" s="818"/>
      <c r="BB288" s="818"/>
    </row>
    <row r="289" spans="1:54" ht="12.75">
      <c r="A289" s="831" t="s">
        <v>13886</v>
      </c>
      <c r="B289" s="72" t="s">
        <v>3255</v>
      </c>
      <c r="C289" s="1172">
        <v>1</v>
      </c>
      <c r="D289" s="34" t="e">
        <f t="shared" ref="D289:D312" ca="1" si="14">E289/I289</f>
        <v>#VALUE!</v>
      </c>
      <c r="E289" s="34" t="str">
        <f ca="1">IFERROR(VLOOKUP(N289,Cennik!$A$4:$B319, 2, FALSE()) * O289 + VLOOKUP(P289,Cennik!$A$4:$B319, 2, FALSE()) * Q289 + VLOOKUP(R289,Cennik!$A$4:$B319, 2, FALSE()) * S289 + VLOOKUP(T289,Cennik!$A$4:$B319, 2, FALSE()) * U289 + VLOOKUP(V289,Cennik!$A$4:$B319, 2, FALSE()) * W289 + VLOOKUP(X289,Cennik!$A$4:$B319, 2, FALSE()) * Y289 + VLOOKUP(Z289,Cennik!$A$4:$B319, 2, FALSE()) * AA289 + VLOOKUP(AB289,Cennik!$A$4:$B319, 2, FALSE()) * AC289 + VLOOKUP(AD289,Cennik!$A$4:$B319, 2, FALSE()) * AE289 + VLOOKUP(AF289,Cennik!$A$4:$B319, 2, FALSE()) * AG289 + VLOOKUP(AH289,Cennik!$A$4:$B319, 2, FALSE()) * AI289 + VLOOKUP(AJ289,Cennik!$A$4:$B319, 2, FALSE()) * AK289 + VLOOKUP("Stamina",Cennik!$A$4:$B319,2,FALSE()) * K289,"Brak wartości")</f>
        <v>Brak wartości</v>
      </c>
      <c r="F289" s="5" t="s">
        <v>3256</v>
      </c>
      <c r="G289" s="5" t="s">
        <v>4515</v>
      </c>
      <c r="H289" s="5" t="s">
        <v>13544</v>
      </c>
      <c r="I289" s="5">
        <v>1</v>
      </c>
      <c r="J289" s="5">
        <v>25</v>
      </c>
      <c r="K289" s="5">
        <v>30</v>
      </c>
      <c r="L289" s="18">
        <v>15</v>
      </c>
      <c r="M289" s="5" t="s">
        <v>12787</v>
      </c>
      <c r="N289" s="161" t="s">
        <v>557</v>
      </c>
      <c r="O289" s="161">
        <v>4</v>
      </c>
      <c r="P289" s="162" t="s">
        <v>528</v>
      </c>
      <c r="Q289" s="162">
        <v>2</v>
      </c>
      <c r="R289" s="163" t="s">
        <v>500</v>
      </c>
      <c r="S289" s="163">
        <v>2</v>
      </c>
      <c r="T289" s="164" t="s">
        <v>4585</v>
      </c>
      <c r="U289" s="164">
        <v>1</v>
      </c>
      <c r="V289" s="163" t="s">
        <v>8133</v>
      </c>
      <c r="W289" s="165">
        <v>1</v>
      </c>
      <c r="X289" s="166" t="s">
        <v>303</v>
      </c>
      <c r="Y289" s="166">
        <v>1</v>
      </c>
      <c r="Z289" s="167" t="s">
        <v>40</v>
      </c>
      <c r="AA289" s="167"/>
      <c r="AB289" s="168" t="s">
        <v>40</v>
      </c>
      <c r="AC289" s="168"/>
      <c r="AD289" s="169" t="s">
        <v>40</v>
      </c>
      <c r="AE289" s="169"/>
      <c r="AF289" s="5" t="s">
        <v>40</v>
      </c>
      <c r="AG289" s="5"/>
      <c r="AH289" s="161" t="s">
        <v>40</v>
      </c>
      <c r="AI289" s="161"/>
      <c r="AJ289" s="162" t="s">
        <v>40</v>
      </c>
      <c r="AK289" s="162"/>
      <c r="AL289" s="807"/>
      <c r="AM289" s="807"/>
      <c r="AN289" s="807"/>
      <c r="AO289" s="807"/>
      <c r="AP289" s="807"/>
      <c r="AQ289" s="807"/>
      <c r="AR289" s="807"/>
      <c r="AS289" s="807"/>
      <c r="AT289" s="807"/>
      <c r="AU289" s="807"/>
      <c r="AV289" s="807"/>
      <c r="AW289" s="807"/>
      <c r="AX289" s="807"/>
      <c r="AY289" s="807"/>
      <c r="AZ289" s="807"/>
      <c r="BA289" s="807"/>
      <c r="BB289" s="807"/>
    </row>
    <row r="290" spans="1:54" ht="12.75">
      <c r="A290" s="831" t="s">
        <v>13886</v>
      </c>
      <c r="B290" s="72" t="s">
        <v>3258</v>
      </c>
      <c r="C290" s="1172">
        <v>1</v>
      </c>
      <c r="D290" s="34" t="e">
        <f t="shared" ca="1" si="14"/>
        <v>#VALUE!</v>
      </c>
      <c r="E290" s="34" t="str">
        <f ca="1">IFERROR(VLOOKUP(N290,Cennik!$A$4:$B319, 2, FALSE()) * O290 + VLOOKUP(P290,Cennik!$A$4:$B319, 2, FALSE()) * Q290 + VLOOKUP(R290,Cennik!$A$4:$B319, 2, FALSE()) * S290 + VLOOKUP(T290,Cennik!$A$4:$B319, 2, FALSE()) * U290 + VLOOKUP(V290,Cennik!$A$4:$B319, 2, FALSE()) * W290 + VLOOKUP(X290,Cennik!$A$4:$B319, 2, FALSE()) * Y290 + VLOOKUP(Z290,Cennik!$A$4:$B319, 2, FALSE()) * AA290 + VLOOKUP(AB290,Cennik!$A$4:$B319, 2, FALSE()) * AC290 + VLOOKUP(AD290,Cennik!$A$4:$B319, 2, FALSE()) * AE290 + VLOOKUP(AF290,Cennik!$A$4:$B319, 2, FALSE()) * AG290 + VLOOKUP(AH290,Cennik!$A$4:$B319, 2, FALSE()) * AI290 + VLOOKUP(AJ290,Cennik!$A$4:$B319, 2, FALSE()) * AK290 + VLOOKUP("Stamina",Cennik!$A$4:$B319,2,FALSE()) * K290,"Brak wartości")</f>
        <v>Brak wartości</v>
      </c>
      <c r="F290" s="5" t="s">
        <v>3258</v>
      </c>
      <c r="G290" s="5" t="s">
        <v>4515</v>
      </c>
      <c r="H290" s="5" t="s">
        <v>13544</v>
      </c>
      <c r="I290" s="5">
        <v>1</v>
      </c>
      <c r="J290" s="5">
        <v>25</v>
      </c>
      <c r="K290" s="5">
        <v>30</v>
      </c>
      <c r="L290" s="18">
        <v>15</v>
      </c>
      <c r="M290" s="5" t="s">
        <v>12787</v>
      </c>
      <c r="N290" s="161" t="s">
        <v>557</v>
      </c>
      <c r="O290" s="161">
        <v>4</v>
      </c>
      <c r="P290" s="162" t="s">
        <v>528</v>
      </c>
      <c r="Q290" s="162">
        <v>2</v>
      </c>
      <c r="R290" s="163" t="s">
        <v>500</v>
      </c>
      <c r="S290" s="163">
        <v>2</v>
      </c>
      <c r="T290" s="164" t="s">
        <v>4585</v>
      </c>
      <c r="U290" s="164">
        <v>1</v>
      </c>
      <c r="V290" s="163" t="s">
        <v>8133</v>
      </c>
      <c r="W290" s="165">
        <v>1</v>
      </c>
      <c r="X290" s="166" t="s">
        <v>303</v>
      </c>
      <c r="Y290" s="166">
        <v>1</v>
      </c>
      <c r="Z290" s="167" t="s">
        <v>40</v>
      </c>
      <c r="AA290" s="167"/>
      <c r="AB290" s="168" t="s">
        <v>40</v>
      </c>
      <c r="AC290" s="168"/>
      <c r="AD290" s="169" t="s">
        <v>40</v>
      </c>
      <c r="AE290" s="169"/>
      <c r="AF290" s="5" t="s">
        <v>40</v>
      </c>
      <c r="AG290" s="5"/>
      <c r="AH290" s="161" t="s">
        <v>40</v>
      </c>
      <c r="AI290" s="161"/>
      <c r="AJ290" s="162" t="s">
        <v>40</v>
      </c>
      <c r="AK290" s="162"/>
      <c r="AL290" s="807"/>
      <c r="AM290" s="807"/>
      <c r="AN290" s="807"/>
      <c r="AO290" s="807"/>
      <c r="AP290" s="807"/>
      <c r="AQ290" s="807"/>
      <c r="AR290" s="807"/>
      <c r="AS290" s="807"/>
      <c r="AT290" s="807"/>
      <c r="AU290" s="807"/>
      <c r="AV290" s="807"/>
      <c r="AW290" s="807"/>
      <c r="AX290" s="807"/>
      <c r="AY290" s="807"/>
      <c r="AZ290" s="807"/>
      <c r="BA290" s="807"/>
      <c r="BB290" s="807"/>
    </row>
    <row r="291" spans="1:54" ht="12.75">
      <c r="A291" s="831" t="s">
        <v>13886</v>
      </c>
      <c r="B291" s="72" t="s">
        <v>3260</v>
      </c>
      <c r="C291" s="1172">
        <v>1</v>
      </c>
      <c r="D291" s="34" t="e">
        <f t="shared" ca="1" si="14"/>
        <v>#VALUE!</v>
      </c>
      <c r="E291" s="34" t="str">
        <f ca="1">IFERROR(VLOOKUP(N291,Cennik!$A$4:$B319, 2, FALSE()) * O291 + VLOOKUP(P291,Cennik!$A$4:$B319, 2, FALSE()) * Q291 + VLOOKUP(R291,Cennik!$A$4:$B319, 2, FALSE()) * S291 + VLOOKUP(T291,Cennik!$A$4:$B319, 2, FALSE()) * U291 + VLOOKUP(V291,Cennik!$A$4:$B319, 2, FALSE()) * W291 + VLOOKUP(X291,Cennik!$A$4:$B319, 2, FALSE()) * Y291 + VLOOKUP(Z291,Cennik!$A$4:$B319, 2, FALSE()) * AA291 + VLOOKUP(AB291,Cennik!$A$4:$B319, 2, FALSE()) * AC291 + VLOOKUP(AD291,Cennik!$A$4:$B319, 2, FALSE()) * AE291 + VLOOKUP(AF291,Cennik!$A$4:$B319, 2, FALSE()) * AG291 + VLOOKUP(AH291,Cennik!$A$4:$B319, 2, FALSE()) * AI291 + VLOOKUP(AJ291,Cennik!$A$4:$B319, 2, FALSE()) * AK291 + VLOOKUP("Stamina",Cennik!$A$4:$B319,2,FALSE()) * K291,"Brak wartości")</f>
        <v>Brak wartości</v>
      </c>
      <c r="F291" s="5" t="s">
        <v>3261</v>
      </c>
      <c r="G291" s="5" t="s">
        <v>4515</v>
      </c>
      <c r="H291" s="5" t="s">
        <v>13544</v>
      </c>
      <c r="I291" s="5">
        <v>1</v>
      </c>
      <c r="J291" s="5">
        <v>25</v>
      </c>
      <c r="K291" s="5">
        <v>50</v>
      </c>
      <c r="L291" s="18">
        <v>8</v>
      </c>
      <c r="M291" s="5" t="s">
        <v>12787</v>
      </c>
      <c r="N291" s="161" t="s">
        <v>557</v>
      </c>
      <c r="O291" s="161">
        <v>6</v>
      </c>
      <c r="P291" s="162" t="s">
        <v>528</v>
      </c>
      <c r="Q291" s="162">
        <v>2</v>
      </c>
      <c r="R291" s="163" t="s">
        <v>500</v>
      </c>
      <c r="S291" s="163">
        <v>4</v>
      </c>
      <c r="T291" s="164" t="s">
        <v>4585</v>
      </c>
      <c r="U291" s="164">
        <v>2</v>
      </c>
      <c r="V291" s="163" t="s">
        <v>8133</v>
      </c>
      <c r="W291" s="165">
        <v>1</v>
      </c>
      <c r="X291" s="166" t="s">
        <v>460</v>
      </c>
      <c r="Y291" s="166">
        <v>1</v>
      </c>
      <c r="Z291" s="167" t="s">
        <v>40</v>
      </c>
      <c r="AA291" s="167"/>
      <c r="AB291" s="168" t="s">
        <v>40</v>
      </c>
      <c r="AC291" s="168"/>
      <c r="AD291" s="169" t="s">
        <v>40</v>
      </c>
      <c r="AE291" s="169"/>
      <c r="AF291" s="5" t="s">
        <v>40</v>
      </c>
      <c r="AG291" s="5"/>
      <c r="AH291" s="161" t="s">
        <v>40</v>
      </c>
      <c r="AI291" s="161"/>
      <c r="AJ291" s="162" t="s">
        <v>40</v>
      </c>
      <c r="AK291" s="162"/>
      <c r="AL291" s="807"/>
      <c r="AM291" s="807"/>
      <c r="AN291" s="807"/>
      <c r="AO291" s="807"/>
      <c r="AP291" s="807"/>
      <c r="AQ291" s="807"/>
      <c r="AR291" s="807"/>
      <c r="AS291" s="807"/>
      <c r="AT291" s="807"/>
      <c r="AU291" s="807"/>
      <c r="AV291" s="807"/>
      <c r="AW291" s="807"/>
      <c r="AX291" s="807"/>
      <c r="AY291" s="807"/>
      <c r="AZ291" s="807"/>
      <c r="BA291" s="807"/>
      <c r="BB291" s="807"/>
    </row>
    <row r="292" spans="1:54" ht="12.75">
      <c r="A292" s="831" t="s">
        <v>13886</v>
      </c>
      <c r="B292" s="72" t="s">
        <v>3263</v>
      </c>
      <c r="C292" s="1172">
        <v>1</v>
      </c>
      <c r="D292" s="34" t="e">
        <f t="shared" ca="1" si="14"/>
        <v>#VALUE!</v>
      </c>
      <c r="E292" s="34" t="str">
        <f ca="1">IFERROR(VLOOKUP(N292,Cennik!$A$4:$B319, 2, FALSE()) * O292 + VLOOKUP(P292,Cennik!$A$4:$B319, 2, FALSE()) * Q292 + VLOOKUP(R292,Cennik!$A$4:$B319, 2, FALSE()) * S292 + VLOOKUP(T292,Cennik!$A$4:$B319, 2, FALSE()) * U292 + VLOOKUP(V292,Cennik!$A$4:$B319, 2, FALSE()) * W292 + VLOOKUP(X292,Cennik!$A$4:$B319, 2, FALSE()) * Y292 + VLOOKUP(Z292,Cennik!$A$4:$B319, 2, FALSE()) * AA292 + VLOOKUP(AB292,Cennik!$A$4:$B319, 2, FALSE()) * AC292 + VLOOKUP(AD292,Cennik!$A$4:$B319, 2, FALSE()) * AE292 + VLOOKUP(AF292,Cennik!$A$4:$B319, 2, FALSE()) * AG292 + VLOOKUP(AH292,Cennik!$A$4:$B319, 2, FALSE()) * AI292 + VLOOKUP(AJ292,Cennik!$A$4:$B319, 2, FALSE()) * AK292 + VLOOKUP("Stamina",Cennik!$A$4:$B319,2,FALSE()) * K292,"Brak wartości")</f>
        <v>Brak wartości</v>
      </c>
      <c r="F292" s="5" t="s">
        <v>3264</v>
      </c>
      <c r="G292" s="5" t="s">
        <v>4515</v>
      </c>
      <c r="H292" s="5" t="s">
        <v>13544</v>
      </c>
      <c r="I292" s="5">
        <v>1</v>
      </c>
      <c r="J292" s="5">
        <v>25</v>
      </c>
      <c r="K292" s="5">
        <v>50</v>
      </c>
      <c r="L292" s="18">
        <v>10</v>
      </c>
      <c r="M292" s="5" t="s">
        <v>12787</v>
      </c>
      <c r="N292" s="161" t="s">
        <v>557</v>
      </c>
      <c r="O292" s="161">
        <v>6</v>
      </c>
      <c r="P292" s="162" t="s">
        <v>528</v>
      </c>
      <c r="Q292" s="162">
        <v>2</v>
      </c>
      <c r="R292" s="163" t="s">
        <v>500</v>
      </c>
      <c r="S292" s="163">
        <v>6</v>
      </c>
      <c r="T292" s="164" t="s">
        <v>4585</v>
      </c>
      <c r="U292" s="164">
        <v>3</v>
      </c>
      <c r="V292" s="163" t="s">
        <v>8133</v>
      </c>
      <c r="W292" s="165">
        <v>1</v>
      </c>
      <c r="X292" s="166" t="s">
        <v>303</v>
      </c>
      <c r="Y292" s="166">
        <v>4</v>
      </c>
      <c r="Z292" s="167" t="s">
        <v>40</v>
      </c>
      <c r="AA292" s="167"/>
      <c r="AB292" s="168" t="s">
        <v>40</v>
      </c>
      <c r="AC292" s="168"/>
      <c r="AD292" s="169" t="s">
        <v>40</v>
      </c>
      <c r="AE292" s="169"/>
      <c r="AF292" s="5" t="s">
        <v>40</v>
      </c>
      <c r="AG292" s="5"/>
      <c r="AH292" s="161" t="s">
        <v>40</v>
      </c>
      <c r="AI292" s="161"/>
      <c r="AJ292" s="162" t="s">
        <v>40</v>
      </c>
      <c r="AK292" s="162"/>
      <c r="AL292" s="807"/>
      <c r="AM292" s="807"/>
      <c r="AN292" s="807"/>
      <c r="AO292" s="807"/>
      <c r="AP292" s="807"/>
      <c r="AQ292" s="807"/>
      <c r="AR292" s="807"/>
      <c r="AS292" s="807"/>
      <c r="AT292" s="807"/>
      <c r="AU292" s="807"/>
      <c r="AV292" s="807"/>
      <c r="AW292" s="807"/>
      <c r="AX292" s="807"/>
      <c r="AY292" s="807"/>
      <c r="AZ292" s="807"/>
      <c r="BA292" s="807"/>
      <c r="BB292" s="807"/>
    </row>
    <row r="293" spans="1:54" ht="12.75">
      <c r="A293" s="831" t="s">
        <v>13886</v>
      </c>
      <c r="B293" s="72" t="s">
        <v>3266</v>
      </c>
      <c r="C293" s="1172">
        <v>1</v>
      </c>
      <c r="D293" s="34" t="e">
        <f t="shared" ca="1" si="14"/>
        <v>#VALUE!</v>
      </c>
      <c r="E293" s="34" t="str">
        <f ca="1">IFERROR(VLOOKUP(N293,Cennik!$A$4:$B319, 2, FALSE()) * O293 + VLOOKUP(P293,Cennik!$A$4:$B319, 2, FALSE()) * Q293 + VLOOKUP(R293,Cennik!$A$4:$B319, 2, FALSE()) * S293 + VLOOKUP(T293,Cennik!$A$4:$B319, 2, FALSE()) * U293 + VLOOKUP(V293,Cennik!$A$4:$B319, 2, FALSE()) * W293 + VLOOKUP(X293,Cennik!$A$4:$B319, 2, FALSE()) * Y293 + VLOOKUP(Z293,Cennik!$A$4:$B319, 2, FALSE()) * AA293 + VLOOKUP(AB293,Cennik!$A$4:$B319, 2, FALSE()) * AC293 + VLOOKUP(AD293,Cennik!$A$4:$B319, 2, FALSE()) * AE293 + VLOOKUP(AF293,Cennik!$A$4:$B319, 2, FALSE()) * AG293 + VLOOKUP(AH293,Cennik!$A$4:$B319, 2, FALSE()) * AI293 + VLOOKUP(AJ293,Cennik!$A$4:$B319, 2, FALSE()) * AK293 + VLOOKUP("Stamina",Cennik!$A$4:$B319,2,FALSE()) * K293,"Brak wartości")</f>
        <v>Brak wartości</v>
      </c>
      <c r="F293" s="5" t="s">
        <v>3267</v>
      </c>
      <c r="G293" s="5" t="s">
        <v>4515</v>
      </c>
      <c r="H293" s="5" t="s">
        <v>13544</v>
      </c>
      <c r="I293" s="5">
        <v>1</v>
      </c>
      <c r="J293" s="5">
        <v>25</v>
      </c>
      <c r="K293" s="5">
        <v>50</v>
      </c>
      <c r="L293" s="18">
        <v>40</v>
      </c>
      <c r="M293" s="5" t="s">
        <v>12787</v>
      </c>
      <c r="N293" s="161" t="s">
        <v>557</v>
      </c>
      <c r="O293" s="161">
        <v>10</v>
      </c>
      <c r="P293" s="162" t="s">
        <v>528</v>
      </c>
      <c r="Q293" s="162">
        <v>3</v>
      </c>
      <c r="R293" s="163" t="s">
        <v>4679</v>
      </c>
      <c r="S293" s="163">
        <v>3</v>
      </c>
      <c r="T293" s="164" t="s">
        <v>500</v>
      </c>
      <c r="U293" s="164">
        <v>6</v>
      </c>
      <c r="V293" s="163" t="s">
        <v>4585</v>
      </c>
      <c r="W293" s="165">
        <v>3</v>
      </c>
      <c r="X293" s="166" t="s">
        <v>8133</v>
      </c>
      <c r="Y293" s="166">
        <v>1</v>
      </c>
      <c r="Z293" s="167" t="s">
        <v>303</v>
      </c>
      <c r="AA293" s="167">
        <v>8</v>
      </c>
      <c r="AB293" s="168" t="s">
        <v>40</v>
      </c>
      <c r="AC293" s="168"/>
      <c r="AD293" s="169" t="s">
        <v>40</v>
      </c>
      <c r="AE293" s="169"/>
      <c r="AF293" s="5" t="s">
        <v>40</v>
      </c>
      <c r="AG293" s="5"/>
      <c r="AH293" s="161" t="s">
        <v>40</v>
      </c>
      <c r="AI293" s="161"/>
      <c r="AJ293" s="162" t="s">
        <v>40</v>
      </c>
      <c r="AK293" s="162"/>
      <c r="AL293" s="807"/>
      <c r="AM293" s="807"/>
      <c r="AN293" s="807"/>
      <c r="AO293" s="807"/>
      <c r="AP293" s="807"/>
      <c r="AQ293" s="807"/>
      <c r="AR293" s="807"/>
      <c r="AS293" s="807"/>
      <c r="AT293" s="807"/>
      <c r="AU293" s="807"/>
      <c r="AV293" s="807"/>
      <c r="AW293" s="807"/>
      <c r="AX293" s="807"/>
      <c r="AY293" s="807"/>
      <c r="AZ293" s="807"/>
      <c r="BA293" s="807"/>
      <c r="BB293" s="807"/>
    </row>
    <row r="294" spans="1:54" ht="12.75">
      <c r="A294" s="831" t="s">
        <v>13886</v>
      </c>
      <c r="B294" s="796" t="s">
        <v>3269</v>
      </c>
      <c r="C294" s="1172">
        <v>2</v>
      </c>
      <c r="D294" s="34" t="e">
        <f t="shared" ca="1" si="14"/>
        <v>#VALUE!</v>
      </c>
      <c r="E294" s="34" t="str">
        <f ca="1">IFERROR(VLOOKUP(N294,Cennik!$A$4:$B319, 2, FALSE()) * O294 + VLOOKUP(P294,Cennik!$A$4:$B319, 2, FALSE()) * Q294 + VLOOKUP(R294,Cennik!$A$4:$B319, 2, FALSE()) * S294 + VLOOKUP(T294,Cennik!$A$4:$B319, 2, FALSE()) * U294 + VLOOKUP(V294,Cennik!$A$4:$B319, 2, FALSE()) * W294 + VLOOKUP(X294,Cennik!$A$4:$B319, 2, FALSE()) * Y294 + VLOOKUP(Z294,Cennik!$A$4:$B319, 2, FALSE()) * AA294 + VLOOKUP(AB294,Cennik!$A$4:$B319, 2, FALSE()) * AC294 + VLOOKUP(AD294,Cennik!$A$4:$B319, 2, FALSE()) * AE294 + VLOOKUP(AF294,Cennik!$A$4:$B319, 2, FALSE()) * AG294 + VLOOKUP(AH294,Cennik!$A$4:$B319, 2, FALSE()) * AI294 + VLOOKUP(AJ294,Cennik!$A$4:$B319, 2, FALSE()) * AK294 + VLOOKUP("Stamina",Cennik!$A$4:$B319,2,FALSE()) * K294,"Brak wartości")</f>
        <v>Brak wartości</v>
      </c>
      <c r="F294" s="5" t="s">
        <v>3270</v>
      </c>
      <c r="G294" s="5" t="s">
        <v>4515</v>
      </c>
      <c r="H294" s="37" t="s">
        <v>13544</v>
      </c>
      <c r="I294" s="5">
        <v>1</v>
      </c>
      <c r="J294" s="5">
        <v>40</v>
      </c>
      <c r="K294" s="5">
        <v>85</v>
      </c>
      <c r="L294" s="18">
        <v>4</v>
      </c>
      <c r="M294" s="5" t="s">
        <v>12787</v>
      </c>
      <c r="N294" s="161" t="s">
        <v>8161</v>
      </c>
      <c r="O294" s="161">
        <v>1</v>
      </c>
      <c r="P294" s="162" t="s">
        <v>557</v>
      </c>
      <c r="Q294" s="162">
        <v>9</v>
      </c>
      <c r="R294" s="163" t="s">
        <v>4679</v>
      </c>
      <c r="S294" s="163">
        <v>4</v>
      </c>
      <c r="T294" s="164" t="s">
        <v>562</v>
      </c>
      <c r="U294" s="164">
        <v>10</v>
      </c>
      <c r="V294" s="163" t="s">
        <v>4585</v>
      </c>
      <c r="W294" s="165">
        <v>6</v>
      </c>
      <c r="X294" s="166" t="s">
        <v>8133</v>
      </c>
      <c r="Y294" s="166">
        <v>1</v>
      </c>
      <c r="Z294" s="167" t="s">
        <v>303</v>
      </c>
      <c r="AA294" s="167">
        <v>12</v>
      </c>
      <c r="AB294" s="168" t="s">
        <v>513</v>
      </c>
      <c r="AC294" s="168">
        <v>3</v>
      </c>
      <c r="AD294" s="169" t="s">
        <v>40</v>
      </c>
      <c r="AE294" s="202"/>
      <c r="AF294" s="5" t="s">
        <v>40</v>
      </c>
      <c r="AG294" s="37"/>
      <c r="AH294" s="161" t="s">
        <v>40</v>
      </c>
      <c r="AI294" s="197"/>
      <c r="AJ294" s="162" t="s">
        <v>40</v>
      </c>
      <c r="AK294" s="198"/>
      <c r="AL294" s="795"/>
      <c r="AM294" s="795"/>
      <c r="AN294" s="795"/>
      <c r="AO294" s="795"/>
      <c r="AP294" s="795"/>
      <c r="AQ294" s="795"/>
      <c r="AR294" s="795"/>
      <c r="AS294" s="795"/>
      <c r="AT294" s="795"/>
      <c r="AU294" s="795"/>
      <c r="AV294" s="795"/>
      <c r="AW294" s="795"/>
      <c r="AX294" s="795"/>
      <c r="AY294" s="795"/>
      <c r="AZ294" s="795"/>
      <c r="BA294" s="795"/>
      <c r="BB294" s="795"/>
    </row>
    <row r="295" spans="1:54" ht="12.75">
      <c r="A295" s="831" t="s">
        <v>13886</v>
      </c>
      <c r="B295" s="771" t="s">
        <v>3272</v>
      </c>
      <c r="C295" s="1172">
        <v>2</v>
      </c>
      <c r="D295" s="34" t="e">
        <f t="shared" ca="1" si="14"/>
        <v>#VALUE!</v>
      </c>
      <c r="E295" s="34" t="str">
        <f ca="1">IFERROR(VLOOKUP(N295,Cennik!$A$4:$B319, 2, FALSE()) * O295 + VLOOKUP(P295,Cennik!$A$4:$B319, 2, FALSE()) * Q295 + VLOOKUP(R295,Cennik!$A$4:$B319, 2, FALSE()) * S295 + VLOOKUP(T295,Cennik!$A$4:$B319, 2, FALSE()) * U295 + VLOOKUP(V295,Cennik!$A$4:$B319, 2, FALSE()) * W295 + VLOOKUP(X295,Cennik!$A$4:$B319, 2, FALSE()) * Y295 + VLOOKUP(Z295,Cennik!$A$4:$B319, 2, FALSE()) * AA295 + VLOOKUP(AB295,Cennik!$A$4:$B319, 2, FALSE()) * AC295 + VLOOKUP(AD295,Cennik!$A$4:$B319, 2, FALSE()) * AE295 + VLOOKUP(AF295,Cennik!$A$4:$B319, 2, FALSE()) * AG295 + VLOOKUP(AH295,Cennik!$A$4:$B319, 2, FALSE()) * AI295 + VLOOKUP(AJ295,Cennik!$A$4:$B319, 2, FALSE()) * AK295 + VLOOKUP("Stamina",Cennik!$A$4:$B319,2,FALSE()) * K295,"Brak wartości")</f>
        <v>Brak wartości</v>
      </c>
      <c r="F295" s="5" t="s">
        <v>3273</v>
      </c>
      <c r="G295" s="5" t="s">
        <v>4515</v>
      </c>
      <c r="H295" s="37" t="s">
        <v>13544</v>
      </c>
      <c r="I295" s="5">
        <v>1</v>
      </c>
      <c r="J295" s="5">
        <v>40</v>
      </c>
      <c r="K295" s="5">
        <v>85</v>
      </c>
      <c r="L295" s="18">
        <v>4</v>
      </c>
      <c r="M295" s="5" t="s">
        <v>12787</v>
      </c>
      <c r="N295" s="161" t="s">
        <v>8161</v>
      </c>
      <c r="O295" s="161">
        <v>1</v>
      </c>
      <c r="P295" s="162" t="s">
        <v>557</v>
      </c>
      <c r="Q295" s="162">
        <v>9</v>
      </c>
      <c r="R295" s="163" t="s">
        <v>4679</v>
      </c>
      <c r="S295" s="163">
        <v>3</v>
      </c>
      <c r="T295" s="164" t="s">
        <v>562</v>
      </c>
      <c r="U295" s="164">
        <v>10</v>
      </c>
      <c r="V295" s="163" t="s">
        <v>4585</v>
      </c>
      <c r="W295" s="165">
        <v>6</v>
      </c>
      <c r="X295" s="166" t="s">
        <v>8133</v>
      </c>
      <c r="Y295" s="166">
        <v>1</v>
      </c>
      <c r="Z295" s="167" t="s">
        <v>303</v>
      </c>
      <c r="AA295" s="167">
        <v>12</v>
      </c>
      <c r="AB295" s="168" t="s">
        <v>450</v>
      </c>
      <c r="AC295" s="168">
        <v>4</v>
      </c>
      <c r="AD295" s="169" t="s">
        <v>40</v>
      </c>
      <c r="AE295" s="202"/>
      <c r="AF295" s="5" t="s">
        <v>40</v>
      </c>
      <c r="AG295" s="37"/>
      <c r="AH295" s="161" t="s">
        <v>40</v>
      </c>
      <c r="AI295" s="197"/>
      <c r="AJ295" s="162" t="s">
        <v>40</v>
      </c>
      <c r="AK295" s="162"/>
      <c r="AL295" s="807"/>
      <c r="AM295" s="807"/>
      <c r="AN295" s="807"/>
      <c r="AO295" s="807"/>
      <c r="AP295" s="807"/>
      <c r="AQ295" s="807"/>
      <c r="AR295" s="807"/>
      <c r="AS295" s="807"/>
      <c r="AT295" s="807"/>
      <c r="AU295" s="807"/>
      <c r="AV295" s="807"/>
      <c r="AW295" s="807"/>
      <c r="AX295" s="807"/>
      <c r="AY295" s="807"/>
      <c r="AZ295" s="807"/>
      <c r="BA295" s="807"/>
      <c r="BB295" s="807"/>
    </row>
    <row r="296" spans="1:54" ht="12.75">
      <c r="A296" s="831" t="s">
        <v>13886</v>
      </c>
      <c r="B296" s="771" t="s">
        <v>3275</v>
      </c>
      <c r="C296" s="1172">
        <v>2</v>
      </c>
      <c r="D296" s="34" t="e">
        <f t="shared" ca="1" si="14"/>
        <v>#VALUE!</v>
      </c>
      <c r="E296" s="34" t="str">
        <f ca="1">IFERROR(VLOOKUP(N296,Cennik!$A$4:$B319, 2, FALSE()) * O296 + VLOOKUP(P296,Cennik!$A$4:$B319, 2, FALSE()) * Q296 + VLOOKUP(R296,Cennik!$A$4:$B319, 2, FALSE()) * S296 + VLOOKUP(T296,Cennik!$A$4:$B319, 2, FALSE()) * U296 + VLOOKUP(V296,Cennik!$A$4:$B319, 2, FALSE()) * W296 + VLOOKUP(X296,Cennik!$A$4:$B319, 2, FALSE()) * Y296 + VLOOKUP(Z296,Cennik!$A$4:$B319, 2, FALSE()) * AA296 + VLOOKUP(AB296,Cennik!$A$4:$B319, 2, FALSE()) * AC296 + VLOOKUP(AD296,Cennik!$A$4:$B319, 2, FALSE()) * AE296 + VLOOKUP(AF296,Cennik!$A$4:$B319, 2, FALSE()) * AG296 + VLOOKUP(AH296,Cennik!$A$4:$B319, 2, FALSE()) * AI296 + VLOOKUP(AJ296,Cennik!$A$4:$B319, 2, FALSE()) * AK296 + VLOOKUP("Stamina",Cennik!$A$4:$B319,2,FALSE()) * K296,"Brak wartości")</f>
        <v>Brak wartości</v>
      </c>
      <c r="F296" s="5" t="s">
        <v>3276</v>
      </c>
      <c r="G296" s="5" t="s">
        <v>4515</v>
      </c>
      <c r="H296" s="5" t="s">
        <v>13544</v>
      </c>
      <c r="I296" s="5">
        <v>1</v>
      </c>
      <c r="J296" s="5">
        <v>30</v>
      </c>
      <c r="K296" s="5">
        <v>75</v>
      </c>
      <c r="L296" s="18">
        <v>40</v>
      </c>
      <c r="M296" s="5" t="s">
        <v>12787</v>
      </c>
      <c r="N296" s="161" t="s">
        <v>8161</v>
      </c>
      <c r="O296" s="161">
        <v>1</v>
      </c>
      <c r="P296" s="162" t="s">
        <v>557</v>
      </c>
      <c r="Q296" s="162">
        <v>9</v>
      </c>
      <c r="R296" s="163" t="s">
        <v>4679</v>
      </c>
      <c r="S296" s="163">
        <v>6</v>
      </c>
      <c r="T296" s="164" t="s">
        <v>562</v>
      </c>
      <c r="U296" s="164">
        <v>10</v>
      </c>
      <c r="V296" s="163" t="s">
        <v>4585</v>
      </c>
      <c r="W296" s="165">
        <v>6</v>
      </c>
      <c r="X296" s="166" t="s">
        <v>8133</v>
      </c>
      <c r="Y296" s="166">
        <v>1</v>
      </c>
      <c r="Z296" s="167" t="s">
        <v>460</v>
      </c>
      <c r="AA296" s="167">
        <v>2</v>
      </c>
      <c r="AB296" s="168" t="s">
        <v>450</v>
      </c>
      <c r="AC296" s="168">
        <v>2</v>
      </c>
      <c r="AD296" s="169" t="s">
        <v>40</v>
      </c>
      <c r="AE296" s="169"/>
      <c r="AF296" s="5" t="s">
        <v>40</v>
      </c>
      <c r="AG296" s="5"/>
      <c r="AH296" s="161" t="s">
        <v>40</v>
      </c>
      <c r="AI296" s="161"/>
      <c r="AJ296" s="162" t="s">
        <v>40</v>
      </c>
      <c r="AK296" s="162"/>
      <c r="AL296" s="807"/>
      <c r="AM296" s="807"/>
      <c r="AN296" s="807"/>
      <c r="AO296" s="807"/>
      <c r="AP296" s="807"/>
      <c r="AQ296" s="807"/>
      <c r="AR296" s="807"/>
      <c r="AS296" s="807"/>
      <c r="AT296" s="807"/>
      <c r="AU296" s="807"/>
      <c r="AV296" s="807"/>
      <c r="AW296" s="807"/>
      <c r="AX296" s="807"/>
      <c r="AY296" s="807"/>
      <c r="AZ296" s="807"/>
      <c r="BA296" s="807"/>
      <c r="BB296" s="807"/>
    </row>
    <row r="297" spans="1:54" ht="12.75">
      <c r="A297" s="831" t="s">
        <v>13886</v>
      </c>
      <c r="B297" s="771" t="s">
        <v>3278</v>
      </c>
      <c r="C297" s="1172">
        <v>2</v>
      </c>
      <c r="D297" s="34" t="e">
        <f t="shared" ca="1" si="14"/>
        <v>#VALUE!</v>
      </c>
      <c r="E297" s="34" t="str">
        <f ca="1">IFERROR(VLOOKUP(N297,Cennik!$A$4:$B319, 2, FALSE()) * O297 + VLOOKUP(P297,Cennik!$A$4:$B319, 2, FALSE()) * Q297 + VLOOKUP(R297,Cennik!$A$4:$B319, 2, FALSE()) * S297 + VLOOKUP(T297,Cennik!$A$4:$B319, 2, FALSE()) * U297 + VLOOKUP(V297,Cennik!$A$4:$B319, 2, FALSE()) * W297 + VLOOKUP(X297,Cennik!$A$4:$B319, 2, FALSE()) * Y297 + VLOOKUP(Z297,Cennik!$A$4:$B319, 2, FALSE()) * AA297 + VLOOKUP(AB297,Cennik!$A$4:$B319, 2, FALSE()) * AC297 + VLOOKUP(AD297,Cennik!$A$4:$B319, 2, FALSE()) * AE297 + VLOOKUP(AF297,Cennik!$A$4:$B319, 2, FALSE()) * AG297 + VLOOKUP(AH297,Cennik!$A$4:$B319, 2, FALSE()) * AI297 + VLOOKUP(AJ297,Cennik!$A$4:$B319, 2, FALSE()) * AK297 + VLOOKUP("Stamina",Cennik!$A$4:$B319,2,FALSE()) * K297,"Brak wartości")</f>
        <v>Brak wartości</v>
      </c>
      <c r="F297" s="5" t="s">
        <v>3279</v>
      </c>
      <c r="G297" s="5" t="s">
        <v>4515</v>
      </c>
      <c r="H297" s="5" t="s">
        <v>13544</v>
      </c>
      <c r="I297" s="5">
        <v>1</v>
      </c>
      <c r="J297" s="5">
        <v>30</v>
      </c>
      <c r="K297" s="5">
        <v>75</v>
      </c>
      <c r="L297" s="18">
        <v>20</v>
      </c>
      <c r="M297" s="5" t="s">
        <v>12787</v>
      </c>
      <c r="N297" s="161" t="s">
        <v>8161</v>
      </c>
      <c r="O297" s="161">
        <v>1</v>
      </c>
      <c r="P297" s="162" t="s">
        <v>557</v>
      </c>
      <c r="Q297" s="162">
        <v>9</v>
      </c>
      <c r="R297" s="163" t="s">
        <v>4679</v>
      </c>
      <c r="S297" s="163">
        <v>6</v>
      </c>
      <c r="T297" s="164" t="s">
        <v>562</v>
      </c>
      <c r="U297" s="164">
        <v>10</v>
      </c>
      <c r="V297" s="163" t="s">
        <v>4585</v>
      </c>
      <c r="W297" s="165">
        <v>6</v>
      </c>
      <c r="X297" s="166" t="s">
        <v>8133</v>
      </c>
      <c r="Y297" s="166">
        <v>1</v>
      </c>
      <c r="Z297" s="167" t="s">
        <v>303</v>
      </c>
      <c r="AA297" s="167">
        <v>12</v>
      </c>
      <c r="AB297" s="168" t="s">
        <v>450</v>
      </c>
      <c r="AC297" s="168">
        <v>2</v>
      </c>
      <c r="AD297" s="169" t="s">
        <v>40</v>
      </c>
      <c r="AE297" s="169"/>
      <c r="AF297" s="5" t="s">
        <v>40</v>
      </c>
      <c r="AG297" s="5"/>
      <c r="AH297" s="161" t="s">
        <v>40</v>
      </c>
      <c r="AI297" s="161"/>
      <c r="AJ297" s="162" t="s">
        <v>40</v>
      </c>
      <c r="AK297" s="162"/>
      <c r="AL297" s="807"/>
      <c r="AM297" s="807"/>
      <c r="AN297" s="807"/>
      <c r="AO297" s="807"/>
      <c r="AP297" s="807"/>
      <c r="AQ297" s="807"/>
      <c r="AR297" s="807"/>
      <c r="AS297" s="807"/>
      <c r="AT297" s="807"/>
      <c r="AU297" s="807"/>
      <c r="AV297" s="807"/>
      <c r="AW297" s="807"/>
      <c r="AX297" s="807"/>
      <c r="AY297" s="807"/>
      <c r="AZ297" s="807"/>
      <c r="BA297" s="807"/>
      <c r="BB297" s="807"/>
    </row>
    <row r="298" spans="1:54" ht="12.75">
      <c r="A298" s="831" t="s">
        <v>13886</v>
      </c>
      <c r="B298" s="771" t="s">
        <v>3281</v>
      </c>
      <c r="C298" s="1172">
        <v>2</v>
      </c>
      <c r="D298" s="34" t="e">
        <f t="shared" ca="1" si="14"/>
        <v>#VALUE!</v>
      </c>
      <c r="E298" s="34" t="str">
        <f ca="1">IFERROR(VLOOKUP(N298,Cennik!$A$4:$B319, 2, FALSE()) * O298 + VLOOKUP(P298,Cennik!$A$4:$B319, 2, FALSE()) * Q298 + VLOOKUP(R298,Cennik!$A$4:$B319, 2, FALSE()) * S298 + VLOOKUP(T298,Cennik!$A$4:$B319, 2, FALSE()) * U298 + VLOOKUP(V298,Cennik!$A$4:$B319, 2, FALSE()) * W298 + VLOOKUP(X298,Cennik!$A$4:$B319, 2, FALSE()) * Y298 + VLOOKUP(Z298,Cennik!$A$4:$B319, 2, FALSE()) * AA298 + VLOOKUP(AB298,Cennik!$A$4:$B319, 2, FALSE()) * AC298 + VLOOKUP(AD298,Cennik!$A$4:$B319, 2, FALSE()) * AE298 + VLOOKUP(AF298,Cennik!$A$4:$B319, 2, FALSE()) * AG298 + VLOOKUP(AH298,Cennik!$A$4:$B319, 2, FALSE()) * AI298 + VLOOKUP(AJ298,Cennik!$A$4:$B319, 2, FALSE()) * AK298 + VLOOKUP("Stamina",Cennik!$A$4:$B319,2,FALSE()) * K298,"Brak wartości")</f>
        <v>Brak wartości</v>
      </c>
      <c r="F298" s="5" t="s">
        <v>3282</v>
      </c>
      <c r="G298" s="5" t="s">
        <v>4515</v>
      </c>
      <c r="H298" s="5"/>
      <c r="I298" s="5">
        <v>1</v>
      </c>
      <c r="J298" s="5">
        <v>30</v>
      </c>
      <c r="K298" s="5">
        <v>75</v>
      </c>
      <c r="L298" s="18">
        <v>20</v>
      </c>
      <c r="M298" s="5" t="s">
        <v>12787</v>
      </c>
      <c r="N298" s="161" t="s">
        <v>8161</v>
      </c>
      <c r="O298" s="161">
        <v>1</v>
      </c>
      <c r="P298" s="162" t="s">
        <v>557</v>
      </c>
      <c r="Q298" s="162">
        <v>9</v>
      </c>
      <c r="R298" s="163" t="s">
        <v>4679</v>
      </c>
      <c r="S298" s="163">
        <v>6</v>
      </c>
      <c r="T298" s="164" t="s">
        <v>562</v>
      </c>
      <c r="U298" s="164">
        <v>10</v>
      </c>
      <c r="V298" s="163" t="s">
        <v>4585</v>
      </c>
      <c r="W298" s="165">
        <v>6</v>
      </c>
      <c r="X298" s="166" t="s">
        <v>8133</v>
      </c>
      <c r="Y298" s="166">
        <v>1</v>
      </c>
      <c r="Z298" s="167" t="s">
        <v>303</v>
      </c>
      <c r="AA298" s="167">
        <v>12</v>
      </c>
      <c r="AB298" s="168" t="s">
        <v>513</v>
      </c>
      <c r="AC298" s="168">
        <v>4</v>
      </c>
      <c r="AD298" s="169" t="s">
        <v>40</v>
      </c>
      <c r="AE298" s="169"/>
      <c r="AF298" s="5" t="s">
        <v>40</v>
      </c>
      <c r="AG298" s="5"/>
      <c r="AH298" s="161" t="s">
        <v>40</v>
      </c>
      <c r="AI298" s="161"/>
      <c r="AJ298" s="162" t="s">
        <v>40</v>
      </c>
      <c r="AK298" s="162"/>
      <c r="AL298" s="807"/>
      <c r="AM298" s="807"/>
      <c r="AN298" s="807"/>
      <c r="AO298" s="807"/>
      <c r="AP298" s="807"/>
      <c r="AQ298" s="807"/>
      <c r="AR298" s="807"/>
      <c r="AS298" s="807"/>
      <c r="AT298" s="807"/>
      <c r="AU298" s="807"/>
      <c r="AV298" s="807"/>
      <c r="AW298" s="807"/>
      <c r="AX298" s="807"/>
      <c r="AY298" s="807"/>
      <c r="AZ298" s="807"/>
      <c r="BA298" s="807"/>
      <c r="BB298" s="807"/>
    </row>
    <row r="299" spans="1:54" ht="12.75">
      <c r="A299" s="831" t="s">
        <v>13886</v>
      </c>
      <c r="B299" s="771" t="s">
        <v>3284</v>
      </c>
      <c r="C299" s="1172">
        <v>2</v>
      </c>
      <c r="D299" s="34" t="e">
        <f t="shared" ca="1" si="14"/>
        <v>#VALUE!</v>
      </c>
      <c r="E299" s="34" t="str">
        <f ca="1">IFERROR(VLOOKUP(N299,Cennik!$A$4:$B319, 2, FALSE()) * O299 + VLOOKUP(P299,Cennik!$A$4:$B319, 2, FALSE()) * Q299 + VLOOKUP(R299,Cennik!$A$4:$B319, 2, FALSE()) * S299 + VLOOKUP(T299,Cennik!$A$4:$B319, 2, FALSE()) * U299 + VLOOKUP(V299,Cennik!$A$4:$B319, 2, FALSE()) * W299 + VLOOKUP(X299,Cennik!$A$4:$B319, 2, FALSE()) * Y299 + VLOOKUP(Z299,Cennik!$A$4:$B319, 2, FALSE()) * AA299 + VLOOKUP(AB299,Cennik!$A$4:$B319, 2, FALSE()) * AC299 + VLOOKUP(AD299,Cennik!$A$4:$B319, 2, FALSE()) * AE299 + VLOOKUP(AF299,Cennik!$A$4:$B319, 2, FALSE()) * AG299 + VLOOKUP(AH299,Cennik!$A$4:$B319, 2, FALSE()) * AI299 + VLOOKUP(AJ299,Cennik!$A$4:$B319, 2, FALSE()) * AK299 + VLOOKUP("Stamina",Cennik!$A$4:$B319,2,FALSE()) * K299,"Brak wartości")</f>
        <v>Brak wartości</v>
      </c>
      <c r="F299" s="5" t="s">
        <v>3285</v>
      </c>
      <c r="G299" s="5" t="s">
        <v>4515</v>
      </c>
      <c r="H299" s="5" t="s">
        <v>13544</v>
      </c>
      <c r="I299" s="5">
        <v>1</v>
      </c>
      <c r="J299" s="5">
        <v>30</v>
      </c>
      <c r="K299" s="5">
        <v>75</v>
      </c>
      <c r="L299" s="18">
        <v>35</v>
      </c>
      <c r="M299" s="5" t="s">
        <v>12787</v>
      </c>
      <c r="N299" s="161" t="s">
        <v>8161</v>
      </c>
      <c r="O299" s="161">
        <v>1</v>
      </c>
      <c r="P299" s="162" t="s">
        <v>557</v>
      </c>
      <c r="Q299" s="162">
        <v>9</v>
      </c>
      <c r="R299" s="163" t="s">
        <v>4679</v>
      </c>
      <c r="S299" s="163">
        <v>6</v>
      </c>
      <c r="T299" s="164" t="s">
        <v>562</v>
      </c>
      <c r="U299" s="164">
        <v>10</v>
      </c>
      <c r="V299" s="163" t="s">
        <v>4585</v>
      </c>
      <c r="W299" s="165">
        <v>6</v>
      </c>
      <c r="X299" s="166" t="s">
        <v>8133</v>
      </c>
      <c r="Y299" s="166">
        <v>1</v>
      </c>
      <c r="Z299" s="167" t="s">
        <v>303</v>
      </c>
      <c r="AA299" s="167">
        <v>12</v>
      </c>
      <c r="AB299" s="168" t="s">
        <v>513</v>
      </c>
      <c r="AC299" s="168">
        <v>4</v>
      </c>
      <c r="AD299" s="169" t="s">
        <v>40</v>
      </c>
      <c r="AE299" s="169"/>
      <c r="AF299" s="5" t="s">
        <v>40</v>
      </c>
      <c r="AG299" s="5"/>
      <c r="AH299" s="161" t="s">
        <v>40</v>
      </c>
      <c r="AI299" s="161"/>
      <c r="AJ299" s="162" t="s">
        <v>40</v>
      </c>
      <c r="AK299" s="162"/>
      <c r="AL299" s="807"/>
      <c r="AM299" s="807"/>
      <c r="AN299" s="807"/>
      <c r="AO299" s="807"/>
      <c r="AP299" s="807"/>
      <c r="AQ299" s="807"/>
      <c r="AR299" s="807"/>
      <c r="AS299" s="807"/>
      <c r="AT299" s="807"/>
      <c r="AU299" s="807"/>
      <c r="AV299" s="807"/>
      <c r="AW299" s="807"/>
      <c r="AX299" s="807"/>
      <c r="AY299" s="807"/>
      <c r="AZ299" s="807"/>
      <c r="BA299" s="807"/>
      <c r="BB299" s="807"/>
    </row>
    <row r="300" spans="1:54" ht="12.75">
      <c r="A300" s="831" t="s">
        <v>13886</v>
      </c>
      <c r="B300" s="771" t="s">
        <v>3287</v>
      </c>
      <c r="C300" s="1172">
        <v>2</v>
      </c>
      <c r="D300" s="34" t="e">
        <f t="shared" ca="1" si="14"/>
        <v>#VALUE!</v>
      </c>
      <c r="E300" s="34" t="str">
        <f ca="1">IFERROR(VLOOKUP(N300,Cennik!$A$4:$B319, 2, FALSE()) * O300 + VLOOKUP(P300,Cennik!$A$4:$B319, 2, FALSE()) * Q300 + VLOOKUP(R300,Cennik!$A$4:$B319, 2, FALSE()) * S300 + VLOOKUP(T300,Cennik!$A$4:$B319, 2, FALSE()) * U300 + VLOOKUP(V300,Cennik!$A$4:$B319, 2, FALSE()) * W300 + VLOOKUP(X300,Cennik!$A$4:$B319, 2, FALSE()) * Y300 + VLOOKUP(Z300,Cennik!$A$4:$B319, 2, FALSE()) * AA300 + VLOOKUP(AB300,Cennik!$A$4:$B319, 2, FALSE()) * AC300 + VLOOKUP(AD300,Cennik!$A$4:$B319, 2, FALSE()) * AE300 + VLOOKUP(AF300,Cennik!$A$4:$B319, 2, FALSE()) * AG300 + VLOOKUP(AH300,Cennik!$A$4:$B319, 2, FALSE()) * AI300 + VLOOKUP(AJ300,Cennik!$A$4:$B319, 2, FALSE()) * AK300 + VLOOKUP("Stamina",Cennik!$A$4:$B319,2,FALSE()) * K300,"Brak wartości")</f>
        <v>Brak wartości</v>
      </c>
      <c r="F300" s="5" t="s">
        <v>3288</v>
      </c>
      <c r="G300" s="5" t="s">
        <v>4515</v>
      </c>
      <c r="H300" s="5" t="s">
        <v>13544</v>
      </c>
      <c r="I300" s="5">
        <v>1</v>
      </c>
      <c r="J300" s="5">
        <v>30</v>
      </c>
      <c r="K300" s="5">
        <v>75</v>
      </c>
      <c r="L300" s="18">
        <v>30</v>
      </c>
      <c r="M300" s="5" t="s">
        <v>12787</v>
      </c>
      <c r="N300" s="161" t="s">
        <v>8161</v>
      </c>
      <c r="O300" s="161">
        <v>1</v>
      </c>
      <c r="P300" s="162" t="s">
        <v>557</v>
      </c>
      <c r="Q300" s="162">
        <v>9</v>
      </c>
      <c r="R300" s="163" t="s">
        <v>4679</v>
      </c>
      <c r="S300" s="163">
        <v>6</v>
      </c>
      <c r="T300" s="164" t="s">
        <v>562</v>
      </c>
      <c r="U300" s="164">
        <v>10</v>
      </c>
      <c r="V300" s="163" t="s">
        <v>4585</v>
      </c>
      <c r="W300" s="165">
        <v>6</v>
      </c>
      <c r="X300" s="166" t="s">
        <v>8133</v>
      </c>
      <c r="Y300" s="166">
        <v>1</v>
      </c>
      <c r="Z300" s="167" t="s">
        <v>303</v>
      </c>
      <c r="AA300" s="167">
        <v>12</v>
      </c>
      <c r="AB300" s="168" t="s">
        <v>513</v>
      </c>
      <c r="AC300" s="168">
        <v>4</v>
      </c>
      <c r="AD300" s="169" t="s">
        <v>40</v>
      </c>
      <c r="AE300" s="169"/>
      <c r="AF300" s="5" t="s">
        <v>40</v>
      </c>
      <c r="AG300" s="5"/>
      <c r="AH300" s="161" t="s">
        <v>40</v>
      </c>
      <c r="AI300" s="161"/>
      <c r="AJ300" s="162" t="s">
        <v>40</v>
      </c>
      <c r="AK300" s="162"/>
      <c r="AL300" s="807"/>
      <c r="AM300" s="807"/>
      <c r="AN300" s="807"/>
      <c r="AO300" s="807"/>
      <c r="AP300" s="807"/>
      <c r="AQ300" s="807"/>
      <c r="AR300" s="807"/>
      <c r="AS300" s="807"/>
      <c r="AT300" s="807"/>
      <c r="AU300" s="807"/>
      <c r="AV300" s="807"/>
      <c r="AW300" s="807"/>
      <c r="AX300" s="807"/>
      <c r="AY300" s="807"/>
      <c r="AZ300" s="807"/>
      <c r="BA300" s="807"/>
      <c r="BB300" s="807"/>
    </row>
    <row r="301" spans="1:54" ht="12.75">
      <c r="A301" s="831" t="s">
        <v>13886</v>
      </c>
      <c r="B301" s="771" t="s">
        <v>3290</v>
      </c>
      <c r="C301" s="1172">
        <v>2</v>
      </c>
      <c r="D301" s="34" t="e">
        <f t="shared" ca="1" si="14"/>
        <v>#VALUE!</v>
      </c>
      <c r="E301" s="34" t="str">
        <f ca="1">IFERROR(VLOOKUP(N301,Cennik!$A$4:$B319, 2, FALSE()) * O301 + VLOOKUP(P301,Cennik!$A$4:$B319, 2, FALSE()) * Q301 + VLOOKUP(R301,Cennik!$A$4:$B319, 2, FALSE()) * S301 + VLOOKUP(T301,Cennik!$A$4:$B319, 2, FALSE()) * U301 + VLOOKUP(V301,Cennik!$A$4:$B319, 2, FALSE()) * W301 + VLOOKUP(X301,Cennik!$A$4:$B319, 2, FALSE()) * Y301 + VLOOKUP(Z301,Cennik!$A$4:$B319, 2, FALSE()) * AA301 + VLOOKUP(AB301,Cennik!$A$4:$B319, 2, FALSE()) * AC301 + VLOOKUP(AD301,Cennik!$A$4:$B319, 2, FALSE()) * AE301 + VLOOKUP(AF301,Cennik!$A$4:$B319, 2, FALSE()) * AG301 + VLOOKUP(AH301,Cennik!$A$4:$B319, 2, FALSE()) * AI301 + VLOOKUP(AJ301,Cennik!$A$4:$B319, 2, FALSE()) * AK301 + VLOOKUP("Stamina",Cennik!$A$4:$B319,2,FALSE()) * K301,"Brak wartości")</f>
        <v>Brak wartości</v>
      </c>
      <c r="F301" s="5" t="s">
        <v>3291</v>
      </c>
      <c r="G301" s="5" t="s">
        <v>4515</v>
      </c>
      <c r="H301" s="5" t="s">
        <v>13544</v>
      </c>
      <c r="I301" s="5">
        <v>1</v>
      </c>
      <c r="J301" s="5">
        <v>30</v>
      </c>
      <c r="K301" s="5">
        <v>75</v>
      </c>
      <c r="L301" s="18">
        <v>50</v>
      </c>
      <c r="M301" s="5" t="s">
        <v>12787</v>
      </c>
      <c r="N301" s="161" t="s">
        <v>8161</v>
      </c>
      <c r="O301" s="161">
        <v>1</v>
      </c>
      <c r="P301" s="162" t="s">
        <v>557</v>
      </c>
      <c r="Q301" s="162">
        <v>9</v>
      </c>
      <c r="R301" s="163" t="s">
        <v>4679</v>
      </c>
      <c r="S301" s="163">
        <v>6</v>
      </c>
      <c r="T301" s="164" t="s">
        <v>562</v>
      </c>
      <c r="U301" s="164">
        <v>10</v>
      </c>
      <c r="V301" s="163" t="s">
        <v>4585</v>
      </c>
      <c r="W301" s="165">
        <v>6</v>
      </c>
      <c r="X301" s="166" t="s">
        <v>8133</v>
      </c>
      <c r="Y301" s="166">
        <v>1</v>
      </c>
      <c r="Z301" s="167" t="s">
        <v>460</v>
      </c>
      <c r="AA301" s="167">
        <v>4</v>
      </c>
      <c r="AB301" s="168" t="s">
        <v>450</v>
      </c>
      <c r="AC301" s="168">
        <v>2</v>
      </c>
      <c r="AD301" s="169" t="s">
        <v>40</v>
      </c>
      <c r="AE301" s="169"/>
      <c r="AF301" s="5" t="s">
        <v>40</v>
      </c>
      <c r="AG301" s="5"/>
      <c r="AH301" s="161" t="s">
        <v>40</v>
      </c>
      <c r="AI301" s="161"/>
      <c r="AJ301" s="162" t="s">
        <v>40</v>
      </c>
      <c r="AK301" s="162"/>
      <c r="AL301" s="807"/>
      <c r="AM301" s="807"/>
      <c r="AN301" s="807"/>
      <c r="AO301" s="807"/>
      <c r="AP301" s="807"/>
      <c r="AQ301" s="807"/>
      <c r="AR301" s="807"/>
      <c r="AS301" s="807"/>
      <c r="AT301" s="807"/>
      <c r="AU301" s="807"/>
      <c r="AV301" s="807"/>
      <c r="AW301" s="807"/>
      <c r="AX301" s="807"/>
      <c r="AY301" s="807"/>
      <c r="AZ301" s="807"/>
      <c r="BA301" s="807"/>
      <c r="BB301" s="807"/>
    </row>
    <row r="302" spans="1:54" ht="12.75">
      <c r="A302" s="831" t="s">
        <v>13886</v>
      </c>
      <c r="B302" s="771" t="s">
        <v>3293</v>
      </c>
      <c r="C302" s="1172">
        <v>2</v>
      </c>
      <c r="D302" s="34" t="e">
        <f t="shared" ca="1" si="14"/>
        <v>#VALUE!</v>
      </c>
      <c r="E302" s="34" t="str">
        <f ca="1">IFERROR(VLOOKUP(N302,Cennik!$A$4:$B319, 2, FALSE()) * O302 + VLOOKUP(P302,Cennik!$A$4:$B319, 2, FALSE()) * Q302 + VLOOKUP(R302,Cennik!$A$4:$B319, 2, FALSE()) * S302 + VLOOKUP(T302,Cennik!$A$4:$B319, 2, FALSE()) * U302 + VLOOKUP(V302,Cennik!$A$4:$B319, 2, FALSE()) * W302 + VLOOKUP(X302,Cennik!$A$4:$B319, 2, FALSE()) * Y302 + VLOOKUP(Z302,Cennik!$A$4:$B319, 2, FALSE()) * AA302 + VLOOKUP(AB302,Cennik!$A$4:$B319, 2, FALSE()) * AC302 + VLOOKUP(AD302,Cennik!$A$4:$B319, 2, FALSE()) * AE302 + VLOOKUP(AF302,Cennik!$A$4:$B319, 2, FALSE()) * AG302 + VLOOKUP(AH302,Cennik!$A$4:$B319, 2, FALSE()) * AI302 + VLOOKUP(AJ302,Cennik!$A$4:$B319, 2, FALSE()) * AK302 + VLOOKUP("Stamina",Cennik!$A$4:$B319,2,FALSE()) * K302,"Brak wartości")</f>
        <v>Brak wartości</v>
      </c>
      <c r="F302" s="5" t="s">
        <v>3294</v>
      </c>
      <c r="G302" s="5" t="s">
        <v>4515</v>
      </c>
      <c r="H302" s="5" t="s">
        <v>13544</v>
      </c>
      <c r="I302" s="5">
        <v>1</v>
      </c>
      <c r="J302" s="5">
        <v>30</v>
      </c>
      <c r="K302" s="5">
        <v>75</v>
      </c>
      <c r="L302" s="18">
        <v>35</v>
      </c>
      <c r="M302" s="5" t="s">
        <v>12787</v>
      </c>
      <c r="N302" s="161" t="s">
        <v>8161</v>
      </c>
      <c r="O302" s="161">
        <v>1</v>
      </c>
      <c r="P302" s="162" t="s">
        <v>557</v>
      </c>
      <c r="Q302" s="162">
        <v>9</v>
      </c>
      <c r="R302" s="163" t="s">
        <v>4679</v>
      </c>
      <c r="S302" s="163">
        <v>6</v>
      </c>
      <c r="T302" s="164" t="s">
        <v>562</v>
      </c>
      <c r="U302" s="164">
        <v>10</v>
      </c>
      <c r="V302" s="163" t="s">
        <v>4585</v>
      </c>
      <c r="W302" s="165">
        <v>6</v>
      </c>
      <c r="X302" s="166" t="s">
        <v>8133</v>
      </c>
      <c r="Y302" s="166">
        <v>1</v>
      </c>
      <c r="Z302" s="167" t="s">
        <v>460</v>
      </c>
      <c r="AA302" s="167">
        <v>4</v>
      </c>
      <c r="AB302" s="168" t="s">
        <v>450</v>
      </c>
      <c r="AC302" s="168">
        <v>2</v>
      </c>
      <c r="AD302" s="169" t="s">
        <v>40</v>
      </c>
      <c r="AE302" s="169"/>
      <c r="AF302" s="5" t="s">
        <v>40</v>
      </c>
      <c r="AG302" s="5"/>
      <c r="AH302" s="161" t="s">
        <v>40</v>
      </c>
      <c r="AI302" s="161"/>
      <c r="AJ302" s="162" t="s">
        <v>40</v>
      </c>
      <c r="AK302" s="162"/>
      <c r="AL302" s="807"/>
      <c r="AM302" s="807"/>
      <c r="AN302" s="807"/>
      <c r="AO302" s="807"/>
      <c r="AP302" s="807"/>
      <c r="AQ302" s="807"/>
      <c r="AR302" s="807"/>
      <c r="AS302" s="807"/>
      <c r="AT302" s="807"/>
      <c r="AU302" s="807"/>
      <c r="AV302" s="807"/>
      <c r="AW302" s="807"/>
      <c r="AX302" s="807"/>
      <c r="AY302" s="807"/>
      <c r="AZ302" s="807"/>
      <c r="BA302" s="807"/>
      <c r="BB302" s="807"/>
    </row>
    <row r="303" spans="1:54" ht="12.75">
      <c r="A303" s="831" t="s">
        <v>13886</v>
      </c>
      <c r="B303" s="771" t="s">
        <v>3296</v>
      </c>
      <c r="C303" s="1172">
        <v>2</v>
      </c>
      <c r="D303" s="34" t="e">
        <f t="shared" ca="1" si="14"/>
        <v>#VALUE!</v>
      </c>
      <c r="E303" s="34" t="str">
        <f ca="1">IFERROR(VLOOKUP(N303,Cennik!$A$4:$B319, 2, FALSE()) * O303 + VLOOKUP(P303,Cennik!$A$4:$B319, 2, FALSE()) * Q303 + VLOOKUP(R303,Cennik!$A$4:$B319, 2, FALSE()) * S303 + VLOOKUP(T303,Cennik!$A$4:$B319, 2, FALSE()) * U303 + VLOOKUP(V303,Cennik!$A$4:$B319, 2, FALSE()) * W303 + VLOOKUP(X303,Cennik!$A$4:$B319, 2, FALSE()) * Y303 + VLOOKUP(Z303,Cennik!$A$4:$B319, 2, FALSE()) * AA303 + VLOOKUP(AB303,Cennik!$A$4:$B319, 2, FALSE()) * AC303 + VLOOKUP(AD303,Cennik!$A$4:$B319, 2, FALSE()) * AE303 + VLOOKUP(AF303,Cennik!$A$4:$B319, 2, FALSE()) * AG303 + VLOOKUP(AH303,Cennik!$A$4:$B319, 2, FALSE()) * AI303 + VLOOKUP(AJ303,Cennik!$A$4:$B319, 2, FALSE()) * AK303 + VLOOKUP("Stamina",Cennik!$A$4:$B319,2,FALSE()) * K303,"Brak wartości")</f>
        <v>Brak wartości</v>
      </c>
      <c r="F303" s="5" t="s">
        <v>3297</v>
      </c>
      <c r="G303" s="5" t="s">
        <v>4515</v>
      </c>
      <c r="H303" s="5" t="s">
        <v>13544</v>
      </c>
      <c r="I303" s="5">
        <v>1</v>
      </c>
      <c r="J303" s="5">
        <v>30</v>
      </c>
      <c r="K303" s="5">
        <v>75</v>
      </c>
      <c r="L303" s="18">
        <v>90</v>
      </c>
      <c r="M303" s="5" t="s">
        <v>12787</v>
      </c>
      <c r="N303" s="161" t="s">
        <v>8161</v>
      </c>
      <c r="O303" s="161">
        <v>1</v>
      </c>
      <c r="P303" s="162" t="s">
        <v>557</v>
      </c>
      <c r="Q303" s="162">
        <v>9</v>
      </c>
      <c r="R303" s="163" t="s">
        <v>4679</v>
      </c>
      <c r="S303" s="163">
        <v>6</v>
      </c>
      <c r="T303" s="164" t="s">
        <v>562</v>
      </c>
      <c r="U303" s="164">
        <v>10</v>
      </c>
      <c r="V303" s="163" t="s">
        <v>4585</v>
      </c>
      <c r="W303" s="165">
        <v>6</v>
      </c>
      <c r="X303" s="166" t="s">
        <v>8133</v>
      </c>
      <c r="Y303" s="166">
        <v>1</v>
      </c>
      <c r="Z303" s="167" t="s">
        <v>460</v>
      </c>
      <c r="AA303" s="167">
        <v>4</v>
      </c>
      <c r="AB303" s="168" t="s">
        <v>450</v>
      </c>
      <c r="AC303" s="168">
        <v>2</v>
      </c>
      <c r="AD303" s="169" t="s">
        <v>40</v>
      </c>
      <c r="AE303" s="169"/>
      <c r="AF303" s="5" t="s">
        <v>40</v>
      </c>
      <c r="AG303" s="5"/>
      <c r="AH303" s="161" t="s">
        <v>40</v>
      </c>
      <c r="AI303" s="161"/>
      <c r="AJ303" s="162" t="s">
        <v>40</v>
      </c>
      <c r="AK303" s="162"/>
      <c r="AL303" s="807"/>
      <c r="AM303" s="807"/>
      <c r="AN303" s="807"/>
      <c r="AO303" s="807"/>
      <c r="AP303" s="807"/>
      <c r="AQ303" s="807"/>
      <c r="AR303" s="807"/>
      <c r="AS303" s="807"/>
      <c r="AT303" s="807"/>
      <c r="AU303" s="807"/>
      <c r="AV303" s="807"/>
      <c r="AW303" s="807"/>
      <c r="AX303" s="807"/>
      <c r="AY303" s="807"/>
      <c r="AZ303" s="807"/>
      <c r="BA303" s="807"/>
      <c r="BB303" s="807"/>
    </row>
    <row r="304" spans="1:54" ht="12.75">
      <c r="A304" s="831" t="s">
        <v>13886</v>
      </c>
      <c r="B304" s="771" t="s">
        <v>3299</v>
      </c>
      <c r="C304" s="1172">
        <v>2</v>
      </c>
      <c r="D304" s="34" t="e">
        <f t="shared" ca="1" si="14"/>
        <v>#VALUE!</v>
      </c>
      <c r="E304" s="34" t="str">
        <f ca="1">IFERROR(VLOOKUP(N304,Cennik!$A$4:$B319, 2, FALSE()) * O304 + VLOOKUP(P304,Cennik!$A$4:$B319, 2, FALSE()) * Q304 + VLOOKUP(R304,Cennik!$A$4:$B319, 2, FALSE()) * S304 + VLOOKUP(T304,Cennik!$A$4:$B319, 2, FALSE()) * U304 + VLOOKUP(V304,Cennik!$A$4:$B319, 2, FALSE()) * W304 + VLOOKUP(X304,Cennik!$A$4:$B319, 2, FALSE()) * Y304 + VLOOKUP(Z304,Cennik!$A$4:$B319, 2, FALSE()) * AA304 + VLOOKUP(AB304,Cennik!$A$4:$B319, 2, FALSE()) * AC304 + VLOOKUP(AD304,Cennik!$A$4:$B319, 2, FALSE()) * AE304 + VLOOKUP(AF304,Cennik!$A$4:$B319, 2, FALSE()) * AG304 + VLOOKUP(AH304,Cennik!$A$4:$B319, 2, FALSE()) * AI304 + VLOOKUP(AJ304,Cennik!$A$4:$B319, 2, FALSE()) * AK304 + VLOOKUP("Stamina",Cennik!$A$4:$B319,2,FALSE()) * K304,"Brak wartości")</f>
        <v>Brak wartości</v>
      </c>
      <c r="F304" s="5" t="s">
        <v>3300</v>
      </c>
      <c r="G304" s="5" t="s">
        <v>4515</v>
      </c>
      <c r="H304" s="5" t="s">
        <v>13544</v>
      </c>
      <c r="I304" s="5">
        <v>1</v>
      </c>
      <c r="J304" s="5">
        <v>30</v>
      </c>
      <c r="K304" s="5">
        <v>75</v>
      </c>
      <c r="L304" s="18">
        <v>45</v>
      </c>
      <c r="M304" s="5" t="s">
        <v>12787</v>
      </c>
      <c r="N304" s="161" t="s">
        <v>8161</v>
      </c>
      <c r="O304" s="161">
        <v>1</v>
      </c>
      <c r="P304" s="162" t="s">
        <v>557</v>
      </c>
      <c r="Q304" s="162">
        <v>9</v>
      </c>
      <c r="R304" s="163" t="s">
        <v>4679</v>
      </c>
      <c r="S304" s="163">
        <v>6</v>
      </c>
      <c r="T304" s="164" t="s">
        <v>562</v>
      </c>
      <c r="U304" s="164">
        <v>10</v>
      </c>
      <c r="V304" s="163" t="s">
        <v>4585</v>
      </c>
      <c r="W304" s="165">
        <v>6</v>
      </c>
      <c r="X304" s="166" t="s">
        <v>8133</v>
      </c>
      <c r="Y304" s="166">
        <v>1</v>
      </c>
      <c r="Z304" s="167" t="s">
        <v>460</v>
      </c>
      <c r="AA304" s="167">
        <v>4</v>
      </c>
      <c r="AB304" s="168" t="s">
        <v>513</v>
      </c>
      <c r="AC304" s="168">
        <v>4</v>
      </c>
      <c r="AD304" s="169" t="s">
        <v>40</v>
      </c>
      <c r="AE304" s="169"/>
      <c r="AF304" s="5" t="s">
        <v>40</v>
      </c>
      <c r="AG304" s="5"/>
      <c r="AH304" s="161" t="s">
        <v>40</v>
      </c>
      <c r="AI304" s="161"/>
      <c r="AJ304" s="162" t="s">
        <v>40</v>
      </c>
      <c r="AK304" s="162"/>
      <c r="AL304" s="807"/>
      <c r="AM304" s="807"/>
      <c r="AN304" s="807"/>
      <c r="AO304" s="807"/>
      <c r="AP304" s="807"/>
      <c r="AQ304" s="807"/>
      <c r="AR304" s="807"/>
      <c r="AS304" s="807"/>
      <c r="AT304" s="807"/>
      <c r="AU304" s="807"/>
      <c r="AV304" s="807"/>
      <c r="AW304" s="807"/>
      <c r="AX304" s="807"/>
      <c r="AY304" s="807"/>
      <c r="AZ304" s="807"/>
      <c r="BA304" s="807"/>
      <c r="BB304" s="807"/>
    </row>
    <row r="305" spans="1:54" ht="12.75">
      <c r="A305" s="831" t="s">
        <v>13886</v>
      </c>
      <c r="B305" s="771" t="s">
        <v>3302</v>
      </c>
      <c r="C305" s="1172">
        <v>2</v>
      </c>
      <c r="D305" s="34" t="e">
        <f t="shared" ca="1" si="14"/>
        <v>#VALUE!</v>
      </c>
      <c r="E305" s="34" t="str">
        <f ca="1">IFERROR(VLOOKUP(N305,Cennik!$A$4:$B319, 2, FALSE()) * O305 + VLOOKUP(P305,Cennik!$A$4:$B319, 2, FALSE()) * Q305 + VLOOKUP(R305,Cennik!$A$4:$B319, 2, FALSE()) * S305 + VLOOKUP(T305,Cennik!$A$4:$B319, 2, FALSE()) * U305 + VLOOKUP(V305,Cennik!$A$4:$B319, 2, FALSE()) * W305 + VLOOKUP(X305,Cennik!$A$4:$B319, 2, FALSE()) * Y305 + VLOOKUP(Z305,Cennik!$A$4:$B319, 2, FALSE()) * AA305 + VLOOKUP(AB305,Cennik!$A$4:$B319, 2, FALSE()) * AC305 + VLOOKUP(AD305,Cennik!$A$4:$B319, 2, FALSE()) * AE305 + VLOOKUP(AF305,Cennik!$A$4:$B319, 2, FALSE()) * AG305 + VLOOKUP(AH305,Cennik!$A$4:$B319, 2, FALSE()) * AI305 + VLOOKUP(AJ305,Cennik!$A$4:$B319, 2, FALSE()) * AK305 + VLOOKUP("Stamina",Cennik!$A$4:$B319,2,FALSE()) * K305,"Brak wartości")</f>
        <v>Brak wartości</v>
      </c>
      <c r="F305" s="5" t="s">
        <v>3303</v>
      </c>
      <c r="G305" s="5" t="s">
        <v>4515</v>
      </c>
      <c r="H305" s="5" t="s">
        <v>13544</v>
      </c>
      <c r="I305" s="5">
        <v>1</v>
      </c>
      <c r="J305" s="5">
        <v>30</v>
      </c>
      <c r="K305" s="5">
        <v>75</v>
      </c>
      <c r="L305" s="18">
        <v>15</v>
      </c>
      <c r="M305" s="5" t="s">
        <v>12787</v>
      </c>
      <c r="N305" s="161" t="s">
        <v>8161</v>
      </c>
      <c r="O305" s="161">
        <v>1</v>
      </c>
      <c r="P305" s="162" t="s">
        <v>557</v>
      </c>
      <c r="Q305" s="162">
        <v>9</v>
      </c>
      <c r="R305" s="163" t="s">
        <v>4679</v>
      </c>
      <c r="S305" s="163">
        <v>6</v>
      </c>
      <c r="T305" s="164" t="s">
        <v>562</v>
      </c>
      <c r="U305" s="164">
        <v>10</v>
      </c>
      <c r="V305" s="163" t="s">
        <v>4585</v>
      </c>
      <c r="W305" s="165">
        <v>6</v>
      </c>
      <c r="X305" s="166" t="s">
        <v>8133</v>
      </c>
      <c r="Y305" s="166">
        <v>1</v>
      </c>
      <c r="Z305" s="167" t="s">
        <v>303</v>
      </c>
      <c r="AA305" s="167">
        <v>12</v>
      </c>
      <c r="AB305" s="168" t="s">
        <v>513</v>
      </c>
      <c r="AC305" s="168">
        <v>4</v>
      </c>
      <c r="AD305" s="169" t="s">
        <v>40</v>
      </c>
      <c r="AE305" s="169"/>
      <c r="AF305" s="5" t="s">
        <v>40</v>
      </c>
      <c r="AG305" s="5"/>
      <c r="AH305" s="161" t="s">
        <v>40</v>
      </c>
      <c r="AI305" s="161"/>
      <c r="AJ305" s="162" t="s">
        <v>40</v>
      </c>
      <c r="AK305" s="162"/>
      <c r="AL305" s="807"/>
      <c r="AM305" s="807"/>
      <c r="AN305" s="807"/>
      <c r="AO305" s="807"/>
      <c r="AP305" s="807"/>
      <c r="AQ305" s="807"/>
      <c r="AR305" s="807"/>
      <c r="AS305" s="807"/>
      <c r="AT305" s="807"/>
      <c r="AU305" s="807"/>
      <c r="AV305" s="807"/>
      <c r="AW305" s="807"/>
      <c r="AX305" s="807"/>
      <c r="AY305" s="807"/>
      <c r="AZ305" s="807"/>
      <c r="BA305" s="807"/>
      <c r="BB305" s="807"/>
    </row>
    <row r="306" spans="1:54" ht="12.75">
      <c r="A306" s="831" t="s">
        <v>13886</v>
      </c>
      <c r="B306" s="771" t="s">
        <v>3305</v>
      </c>
      <c r="C306" s="1172">
        <v>2</v>
      </c>
      <c r="D306" s="34" t="e">
        <f t="shared" ca="1" si="14"/>
        <v>#VALUE!</v>
      </c>
      <c r="E306" s="34" t="str">
        <f ca="1">IFERROR(VLOOKUP(N306,Cennik!$A$4:$B319, 2, FALSE()) * O306 + VLOOKUP(P306,Cennik!$A$4:$B319, 2, FALSE()) * Q306 + VLOOKUP(R306,Cennik!$A$4:$B319, 2, FALSE()) * S306 + VLOOKUP(T306,Cennik!$A$4:$B319, 2, FALSE()) * U306 + VLOOKUP(V306,Cennik!$A$4:$B319, 2, FALSE()) * W306 + VLOOKUP(X306,Cennik!$A$4:$B319, 2, FALSE()) * Y306 + VLOOKUP(Z306,Cennik!$A$4:$B319, 2, FALSE()) * AA306 + VLOOKUP(AB306,Cennik!$A$4:$B319, 2, FALSE()) * AC306 + VLOOKUP(AD306,Cennik!$A$4:$B319, 2, FALSE()) * AE306 + VLOOKUP(AF306,Cennik!$A$4:$B319, 2, FALSE()) * AG306 + VLOOKUP(AH306,Cennik!$A$4:$B319, 2, FALSE()) * AI306 + VLOOKUP(AJ306,Cennik!$A$4:$B319, 2, FALSE()) * AK306 + VLOOKUP("Stamina",Cennik!$A$4:$B319,2,FALSE()) * K306,"Brak wartości")</f>
        <v>Brak wartości</v>
      </c>
      <c r="F306" s="5" t="s">
        <v>3306</v>
      </c>
      <c r="G306" s="5" t="s">
        <v>4515</v>
      </c>
      <c r="H306" s="5" t="s">
        <v>13544</v>
      </c>
      <c r="I306" s="5">
        <v>1</v>
      </c>
      <c r="J306" s="5">
        <v>30</v>
      </c>
      <c r="K306" s="5">
        <v>75</v>
      </c>
      <c r="L306" s="18">
        <v>45</v>
      </c>
      <c r="M306" s="5" t="s">
        <v>12787</v>
      </c>
      <c r="N306" s="161" t="s">
        <v>8161</v>
      </c>
      <c r="O306" s="161">
        <v>1</v>
      </c>
      <c r="P306" s="162" t="s">
        <v>557</v>
      </c>
      <c r="Q306" s="162">
        <v>9</v>
      </c>
      <c r="R306" s="163" t="s">
        <v>4679</v>
      </c>
      <c r="S306" s="163">
        <v>6</v>
      </c>
      <c r="T306" s="164" t="s">
        <v>562</v>
      </c>
      <c r="U306" s="164">
        <v>10</v>
      </c>
      <c r="V306" s="163" t="s">
        <v>4585</v>
      </c>
      <c r="W306" s="165">
        <v>6</v>
      </c>
      <c r="X306" s="166" t="s">
        <v>8133</v>
      </c>
      <c r="Y306" s="166">
        <v>1</v>
      </c>
      <c r="Z306" s="167" t="s">
        <v>303</v>
      </c>
      <c r="AA306" s="167">
        <v>12</v>
      </c>
      <c r="AB306" s="168" t="s">
        <v>450</v>
      </c>
      <c r="AC306" s="168">
        <v>2</v>
      </c>
      <c r="AD306" s="169" t="s">
        <v>40</v>
      </c>
      <c r="AE306" s="169"/>
      <c r="AF306" s="5" t="s">
        <v>40</v>
      </c>
      <c r="AG306" s="5"/>
      <c r="AH306" s="161" t="s">
        <v>40</v>
      </c>
      <c r="AI306" s="161"/>
      <c r="AJ306" s="162" t="s">
        <v>40</v>
      </c>
      <c r="AK306" s="162"/>
      <c r="AL306" s="807"/>
      <c r="AM306" s="807"/>
      <c r="AN306" s="807"/>
      <c r="AO306" s="807"/>
      <c r="AP306" s="807"/>
      <c r="AQ306" s="807"/>
      <c r="AR306" s="807"/>
      <c r="AS306" s="807"/>
      <c r="AT306" s="807"/>
      <c r="AU306" s="807"/>
      <c r="AV306" s="807"/>
      <c r="AW306" s="807"/>
      <c r="AX306" s="807"/>
      <c r="AY306" s="807"/>
      <c r="AZ306" s="807"/>
      <c r="BA306" s="807"/>
      <c r="BB306" s="807"/>
    </row>
    <row r="307" spans="1:54" ht="12.75">
      <c r="A307" s="831" t="s">
        <v>13886</v>
      </c>
      <c r="B307" s="771" t="s">
        <v>3253</v>
      </c>
      <c r="C307" s="1172">
        <v>2</v>
      </c>
      <c r="D307" s="34" t="e">
        <f t="shared" ca="1" si="14"/>
        <v>#VALUE!</v>
      </c>
      <c r="E307" s="34" t="str">
        <f ca="1">IFERROR(VLOOKUP(N307,Cennik!$A$4:$B319, 2, FALSE()) * O307 + VLOOKUP(P307,Cennik!$A$4:$B319, 2, FALSE()) * Q307 + VLOOKUP(R307,Cennik!$A$4:$B319, 2, FALSE()) * S307 + VLOOKUP(T307,Cennik!$A$4:$B319, 2, FALSE()) * U307 + VLOOKUP(V307,Cennik!$A$4:$B319, 2, FALSE()) * W307 + VLOOKUP(X307,Cennik!$A$4:$B319, 2, FALSE()) * Y307 + VLOOKUP(Z307,Cennik!$A$4:$B319, 2, FALSE()) * AA307 + VLOOKUP(AB307,Cennik!$A$4:$B319, 2, FALSE()) * AC307 + VLOOKUP(AD307,Cennik!$A$4:$B319, 2, FALSE()) * AE307 + VLOOKUP(AF307,Cennik!$A$4:$B319, 2, FALSE()) * AG307 + VLOOKUP(AH307,Cennik!$A$4:$B319, 2, FALSE()) * AI307 + VLOOKUP(AJ307,Cennik!$A$4:$B319, 2, FALSE()) * AK307 + VLOOKUP("Stamina",Cennik!$A$4:$B319,2,FALSE()) * K307,"Brak wartości")</f>
        <v>Brak wartości</v>
      </c>
      <c r="F307" s="5" t="s">
        <v>3309</v>
      </c>
      <c r="G307" s="5" t="s">
        <v>4515</v>
      </c>
      <c r="H307" s="5" t="s">
        <v>13544</v>
      </c>
      <c r="I307" s="5">
        <v>1</v>
      </c>
      <c r="J307" s="5">
        <v>30</v>
      </c>
      <c r="K307" s="5">
        <v>75</v>
      </c>
      <c r="L307" s="18">
        <v>10</v>
      </c>
      <c r="M307" s="5" t="s">
        <v>12787</v>
      </c>
      <c r="N307" s="161" t="s">
        <v>8161</v>
      </c>
      <c r="O307" s="161">
        <v>1</v>
      </c>
      <c r="P307" s="162" t="s">
        <v>557</v>
      </c>
      <c r="Q307" s="162">
        <v>9</v>
      </c>
      <c r="R307" s="163" t="s">
        <v>4679</v>
      </c>
      <c r="S307" s="163">
        <v>6</v>
      </c>
      <c r="T307" s="164" t="s">
        <v>562</v>
      </c>
      <c r="U307" s="164">
        <v>10</v>
      </c>
      <c r="V307" s="163" t="s">
        <v>4585</v>
      </c>
      <c r="W307" s="165">
        <v>6</v>
      </c>
      <c r="X307" s="166" t="s">
        <v>8133</v>
      </c>
      <c r="Y307" s="166">
        <v>1</v>
      </c>
      <c r="Z307" s="167" t="s">
        <v>460</v>
      </c>
      <c r="AA307" s="167">
        <v>4</v>
      </c>
      <c r="AB307" s="168" t="s">
        <v>513</v>
      </c>
      <c r="AC307" s="168">
        <v>7</v>
      </c>
      <c r="AD307" s="169" t="s">
        <v>40</v>
      </c>
      <c r="AE307" s="169"/>
      <c r="AF307" s="5" t="s">
        <v>40</v>
      </c>
      <c r="AG307" s="5"/>
      <c r="AH307" s="161" t="s">
        <v>40</v>
      </c>
      <c r="AI307" s="161"/>
      <c r="AJ307" s="162" t="s">
        <v>40</v>
      </c>
      <c r="AK307" s="162"/>
      <c r="AL307" s="807"/>
      <c r="AM307" s="807"/>
      <c r="AN307" s="807"/>
      <c r="AO307" s="807"/>
      <c r="AP307" s="807"/>
      <c r="AQ307" s="807"/>
      <c r="AR307" s="807"/>
      <c r="AS307" s="807"/>
      <c r="AT307" s="807"/>
      <c r="AU307" s="807"/>
      <c r="AV307" s="807"/>
      <c r="AW307" s="807"/>
      <c r="AX307" s="807"/>
      <c r="AY307" s="807"/>
      <c r="AZ307" s="807"/>
      <c r="BA307" s="807"/>
      <c r="BB307" s="807"/>
    </row>
    <row r="308" spans="1:54" ht="12.75">
      <c r="A308" s="831" t="s">
        <v>13886</v>
      </c>
      <c r="B308" s="771" t="s">
        <v>3308</v>
      </c>
      <c r="C308" s="1172">
        <v>2</v>
      </c>
      <c r="D308" s="34" t="e">
        <f t="shared" ca="1" si="14"/>
        <v>#VALUE!</v>
      </c>
      <c r="E308" s="34" t="str">
        <f ca="1">IFERROR(VLOOKUP(N308,Cennik!$A$4:$B319, 2, FALSE()) * O308 + VLOOKUP(P308,Cennik!$A$4:$B319, 2, FALSE()) * Q308 + VLOOKUP(R308,Cennik!$A$4:$B319, 2, FALSE()) * S308 + VLOOKUP(T308,Cennik!$A$4:$B319, 2, FALSE()) * U308 + VLOOKUP(V308,Cennik!$A$4:$B319, 2, FALSE()) * W308 + VLOOKUP(X308,Cennik!$A$4:$B319, 2, FALSE()) * Y308 + VLOOKUP(Z308,Cennik!$A$4:$B319, 2, FALSE()) * AA308 + VLOOKUP(AB308,Cennik!$A$4:$B319, 2, FALSE()) * AC308 + VLOOKUP(AD308,Cennik!$A$4:$B319, 2, FALSE()) * AE308 + VLOOKUP(AF308,Cennik!$A$4:$B319, 2, FALSE()) * AG308 + VLOOKUP(AH308,Cennik!$A$4:$B319, 2, FALSE()) * AI308 + VLOOKUP(AJ308,Cennik!$A$4:$B319, 2, FALSE()) * AK308 + VLOOKUP("Stamina",Cennik!$A$4:$B319,2,FALSE()) * K308,"Brak wartości")</f>
        <v>Brak wartości</v>
      </c>
      <c r="F308" s="5" t="s">
        <v>3309</v>
      </c>
      <c r="G308" s="5" t="s">
        <v>4515</v>
      </c>
      <c r="H308" s="5" t="s">
        <v>13544</v>
      </c>
      <c r="I308" s="5">
        <v>1</v>
      </c>
      <c r="J308" s="5">
        <v>30</v>
      </c>
      <c r="K308" s="5">
        <v>75</v>
      </c>
      <c r="L308" s="18">
        <v>10</v>
      </c>
      <c r="M308" s="5" t="s">
        <v>12787</v>
      </c>
      <c r="N308" s="161" t="s">
        <v>8161</v>
      </c>
      <c r="O308" s="161">
        <v>1</v>
      </c>
      <c r="P308" s="162" t="s">
        <v>557</v>
      </c>
      <c r="Q308" s="162">
        <v>9</v>
      </c>
      <c r="R308" s="163" t="s">
        <v>4679</v>
      </c>
      <c r="S308" s="163">
        <v>6</v>
      </c>
      <c r="T308" s="164" t="s">
        <v>562</v>
      </c>
      <c r="U308" s="164">
        <v>10</v>
      </c>
      <c r="V308" s="163" t="s">
        <v>4585</v>
      </c>
      <c r="W308" s="165">
        <v>6</v>
      </c>
      <c r="X308" s="166" t="s">
        <v>8133</v>
      </c>
      <c r="Y308" s="166">
        <v>1</v>
      </c>
      <c r="Z308" s="167" t="s">
        <v>460</v>
      </c>
      <c r="AA308" s="167">
        <v>4</v>
      </c>
      <c r="AB308" s="168" t="s">
        <v>513</v>
      </c>
      <c r="AC308" s="168">
        <v>7</v>
      </c>
      <c r="AD308" s="169" t="s">
        <v>40</v>
      </c>
      <c r="AE308" s="169"/>
      <c r="AF308" s="5" t="s">
        <v>40</v>
      </c>
      <c r="AG308" s="5"/>
      <c r="AH308" s="161" t="s">
        <v>40</v>
      </c>
      <c r="AI308" s="161"/>
      <c r="AJ308" s="162" t="s">
        <v>40</v>
      </c>
      <c r="AK308" s="162"/>
      <c r="AL308" s="807"/>
      <c r="AM308" s="807"/>
      <c r="AN308" s="807"/>
      <c r="AO308" s="807"/>
      <c r="AP308" s="807"/>
      <c r="AQ308" s="807"/>
      <c r="AR308" s="807"/>
      <c r="AS308" s="807"/>
      <c r="AT308" s="807"/>
      <c r="AU308" s="807"/>
      <c r="AV308" s="807"/>
      <c r="AW308" s="807"/>
      <c r="AX308" s="807"/>
      <c r="AY308" s="807"/>
      <c r="AZ308" s="807"/>
      <c r="BA308" s="807"/>
      <c r="BB308" s="807"/>
    </row>
    <row r="309" spans="1:54" ht="12.75">
      <c r="A309" s="831" t="s">
        <v>13886</v>
      </c>
      <c r="B309" s="772" t="s">
        <v>3314</v>
      </c>
      <c r="C309" s="1172">
        <v>3</v>
      </c>
      <c r="D309" s="34" t="e">
        <f t="shared" ca="1" si="14"/>
        <v>#VALUE!</v>
      </c>
      <c r="E309" s="34" t="str">
        <f ca="1">IFERROR(VLOOKUP(N309,Cennik!$A$4:$B319, 2, FALSE()) * O309 + VLOOKUP(P309,Cennik!$A$4:$B319, 2, FALSE()) * Q309 + VLOOKUP(R309,Cennik!$A$4:$B319, 2, FALSE()) * S309 + VLOOKUP(T309,Cennik!$A$4:$B319, 2, FALSE()) * U309 + VLOOKUP(V309,Cennik!$A$4:$B319, 2, FALSE()) * W309 + VLOOKUP(X309,Cennik!$A$4:$B319, 2, FALSE()) * Y309 + VLOOKUP(Z309,Cennik!$A$4:$B319, 2, FALSE()) * AA309 + VLOOKUP(AB309,Cennik!$A$4:$B319, 2, FALSE()) * AC309 + VLOOKUP(AD309,Cennik!$A$4:$B319, 2, FALSE()) * AE309 + VLOOKUP(AF309,Cennik!$A$4:$B319, 2, FALSE()) * AG309 + VLOOKUP(AH309,Cennik!$A$4:$B319, 2, FALSE()) * AI309 + VLOOKUP(AJ309,Cennik!$A$4:$B319, 2, FALSE()) * AK309 + VLOOKUP("Stamina",Cennik!$A$4:$B319,2,FALSE()) * K309,"Brak wartości")</f>
        <v>Brak wartości</v>
      </c>
      <c r="F309" s="5" t="s">
        <v>3315</v>
      </c>
      <c r="G309" s="5" t="s">
        <v>4515</v>
      </c>
      <c r="H309" s="5" t="s">
        <v>13544</v>
      </c>
      <c r="I309" s="5">
        <v>1</v>
      </c>
      <c r="J309" s="5">
        <v>30</v>
      </c>
      <c r="K309" s="5">
        <v>100</v>
      </c>
      <c r="L309" s="18">
        <v>50</v>
      </c>
      <c r="M309" s="5" t="s">
        <v>12787</v>
      </c>
      <c r="N309" s="161" t="s">
        <v>8161</v>
      </c>
      <c r="O309" s="161">
        <v>2</v>
      </c>
      <c r="P309" s="162" t="s">
        <v>557</v>
      </c>
      <c r="Q309" s="162">
        <v>12</v>
      </c>
      <c r="R309" s="163" t="s">
        <v>4679</v>
      </c>
      <c r="S309" s="163">
        <v>9</v>
      </c>
      <c r="T309" s="164" t="s">
        <v>567</v>
      </c>
      <c r="U309" s="164">
        <v>5</v>
      </c>
      <c r="V309" s="163" t="s">
        <v>4585</v>
      </c>
      <c r="W309" s="165">
        <v>9</v>
      </c>
      <c r="X309" s="166" t="s">
        <v>8133</v>
      </c>
      <c r="Y309" s="166">
        <v>2</v>
      </c>
      <c r="Z309" s="167" t="s">
        <v>460</v>
      </c>
      <c r="AA309" s="167">
        <v>7</v>
      </c>
      <c r="AB309" s="168" t="s">
        <v>4739</v>
      </c>
      <c r="AC309" s="168">
        <v>10</v>
      </c>
      <c r="AD309" s="169" t="s">
        <v>386</v>
      </c>
      <c r="AE309" s="169">
        <v>50</v>
      </c>
      <c r="AF309" s="5" t="s">
        <v>40</v>
      </c>
      <c r="AG309" s="5"/>
      <c r="AH309" s="161" t="s">
        <v>40</v>
      </c>
      <c r="AI309" s="161"/>
      <c r="AJ309" s="162" t="s">
        <v>40</v>
      </c>
      <c r="AK309" s="162"/>
      <c r="AL309" s="807"/>
      <c r="AM309" s="807"/>
      <c r="AN309" s="807"/>
      <c r="AO309" s="807"/>
      <c r="AP309" s="807"/>
      <c r="AQ309" s="807"/>
      <c r="AR309" s="807"/>
      <c r="AS309" s="807"/>
      <c r="AT309" s="807"/>
      <c r="AU309" s="807"/>
      <c r="AV309" s="807"/>
      <c r="AW309" s="807"/>
      <c r="AX309" s="807"/>
      <c r="AY309" s="807"/>
      <c r="AZ309" s="807"/>
      <c r="BA309" s="807"/>
      <c r="BB309" s="807"/>
    </row>
    <row r="310" spans="1:54" ht="12.75">
      <c r="A310" s="831" t="s">
        <v>13886</v>
      </c>
      <c r="B310" s="772" t="s">
        <v>3317</v>
      </c>
      <c r="C310" s="1172">
        <v>3</v>
      </c>
      <c r="D310" s="34" t="e">
        <f t="shared" ca="1" si="14"/>
        <v>#VALUE!</v>
      </c>
      <c r="E310" s="34" t="str">
        <f ca="1">IFERROR(VLOOKUP(N310,Cennik!$A$4:$B319, 2, FALSE()) * O310 + VLOOKUP(P310,Cennik!$A$4:$B319, 2, FALSE()) * Q310 + VLOOKUP(R310,Cennik!$A$4:$B319, 2, FALSE()) * S310 + VLOOKUP(T310,Cennik!$A$4:$B319, 2, FALSE()) * U310 + VLOOKUP(V310,Cennik!$A$4:$B319, 2, FALSE()) * W310 + VLOOKUP(X310,Cennik!$A$4:$B319, 2, FALSE()) * Y310 + VLOOKUP(Z310,Cennik!$A$4:$B319, 2, FALSE()) * AA310 + VLOOKUP(AB310,Cennik!$A$4:$B319, 2, FALSE()) * AC310 + VLOOKUP(AD310,Cennik!$A$4:$B319, 2, FALSE()) * AE310 + VLOOKUP(AF310,Cennik!$A$4:$B319, 2, FALSE()) * AG310 + VLOOKUP(AH310,Cennik!$A$4:$B319, 2, FALSE()) * AI310 + VLOOKUP(AJ310,Cennik!$A$4:$B319, 2, FALSE()) * AK310 + VLOOKUP("Stamina",Cennik!$A$4:$B319,2,FALSE()) * K310,"Brak wartości")</f>
        <v>Brak wartości</v>
      </c>
      <c r="F310" s="5" t="s">
        <v>3318</v>
      </c>
      <c r="G310" s="5" t="s">
        <v>4515</v>
      </c>
      <c r="H310" s="5" t="s">
        <v>13544</v>
      </c>
      <c r="I310" s="5">
        <v>1</v>
      </c>
      <c r="J310" s="5">
        <v>30</v>
      </c>
      <c r="K310" s="5">
        <v>100</v>
      </c>
      <c r="L310" s="18">
        <v>90</v>
      </c>
      <c r="M310" s="5" t="s">
        <v>12787</v>
      </c>
      <c r="N310" s="161" t="s">
        <v>8161</v>
      </c>
      <c r="O310" s="161">
        <v>2</v>
      </c>
      <c r="P310" s="162" t="s">
        <v>557</v>
      </c>
      <c r="Q310" s="162">
        <v>12</v>
      </c>
      <c r="R310" s="163" t="s">
        <v>4679</v>
      </c>
      <c r="S310" s="163">
        <v>9</v>
      </c>
      <c r="T310" s="164" t="s">
        <v>567</v>
      </c>
      <c r="U310" s="164">
        <v>5</v>
      </c>
      <c r="V310" s="163" t="s">
        <v>4585</v>
      </c>
      <c r="W310" s="165">
        <v>9</v>
      </c>
      <c r="X310" s="166" t="s">
        <v>8133</v>
      </c>
      <c r="Y310" s="166">
        <v>2</v>
      </c>
      <c r="Z310" s="167" t="s">
        <v>460</v>
      </c>
      <c r="AA310" s="167">
        <v>7</v>
      </c>
      <c r="AB310" s="168" t="s">
        <v>4739</v>
      </c>
      <c r="AC310" s="168">
        <v>10</v>
      </c>
      <c r="AD310" s="169" t="s">
        <v>386</v>
      </c>
      <c r="AE310" s="169">
        <v>50</v>
      </c>
      <c r="AF310" s="5" t="s">
        <v>40</v>
      </c>
      <c r="AG310" s="5"/>
      <c r="AH310" s="161" t="s">
        <v>40</v>
      </c>
      <c r="AI310" s="161"/>
      <c r="AJ310" s="162" t="s">
        <v>40</v>
      </c>
      <c r="AK310" s="162"/>
      <c r="AL310" s="807"/>
      <c r="AM310" s="807"/>
      <c r="AN310" s="807"/>
      <c r="AO310" s="807"/>
      <c r="AP310" s="807"/>
      <c r="AQ310" s="807"/>
      <c r="AR310" s="807"/>
      <c r="AS310" s="807"/>
      <c r="AT310" s="807"/>
      <c r="AU310" s="807"/>
      <c r="AV310" s="807"/>
      <c r="AW310" s="807"/>
      <c r="AX310" s="807"/>
      <c r="AY310" s="807"/>
      <c r="AZ310" s="807"/>
      <c r="BA310" s="807"/>
      <c r="BB310" s="807"/>
    </row>
    <row r="311" spans="1:54" ht="12.75">
      <c r="A311" s="831" t="s">
        <v>13886</v>
      </c>
      <c r="B311" s="772" t="s">
        <v>3323</v>
      </c>
      <c r="C311" s="1172">
        <v>3</v>
      </c>
      <c r="D311" s="34" t="e">
        <f t="shared" ca="1" si="14"/>
        <v>#VALUE!</v>
      </c>
      <c r="E311" s="34" t="str">
        <f ca="1">IFERROR(VLOOKUP(N311,Cennik!$A$4:$B319, 2, FALSE()) * O311 + VLOOKUP(P311,Cennik!$A$4:$B319, 2, FALSE()) * Q311 + VLOOKUP(R311,Cennik!$A$4:$B319, 2, FALSE()) * S311 + VLOOKUP(T311,Cennik!$A$4:$B319, 2, FALSE()) * U311 + VLOOKUP(V311,Cennik!$A$4:$B319, 2, FALSE()) * W311 + VLOOKUP(X311,Cennik!$A$4:$B319, 2, FALSE()) * Y311 + VLOOKUP(Z311,Cennik!$A$4:$B319, 2, FALSE()) * AA311 + VLOOKUP(AB311,Cennik!$A$4:$B319, 2, FALSE()) * AC311 + VLOOKUP(AD311,Cennik!$A$4:$B319, 2, FALSE()) * AE311 + VLOOKUP(AF311,Cennik!$A$4:$B319, 2, FALSE()) * AG311 + VLOOKUP(AH311,Cennik!$A$4:$B319, 2, FALSE()) * AI311 + VLOOKUP(AJ311,Cennik!$A$4:$B319, 2, FALSE()) * AK311 + VLOOKUP("Stamina",Cennik!$A$4:$B319,2,FALSE()) * K311,"Brak wartości")</f>
        <v>Brak wartości</v>
      </c>
      <c r="F311" s="5" t="s">
        <v>3324</v>
      </c>
      <c r="G311" s="5" t="s">
        <v>4515</v>
      </c>
      <c r="H311" s="5" t="s">
        <v>13544</v>
      </c>
      <c r="I311" s="5">
        <v>1</v>
      </c>
      <c r="J311" s="5">
        <v>30</v>
      </c>
      <c r="K311" s="5">
        <v>100</v>
      </c>
      <c r="L311" s="18">
        <v>30</v>
      </c>
      <c r="M311" s="5" t="s">
        <v>12787</v>
      </c>
      <c r="N311" s="161" t="s">
        <v>8161</v>
      </c>
      <c r="O311" s="161">
        <v>2</v>
      </c>
      <c r="P311" s="162" t="s">
        <v>557</v>
      </c>
      <c r="Q311" s="162">
        <v>12</v>
      </c>
      <c r="R311" s="163" t="s">
        <v>4679</v>
      </c>
      <c r="S311" s="163">
        <v>9</v>
      </c>
      <c r="T311" s="164" t="s">
        <v>567</v>
      </c>
      <c r="U311" s="164">
        <v>5</v>
      </c>
      <c r="V311" s="163" t="s">
        <v>4585</v>
      </c>
      <c r="W311" s="165">
        <v>9</v>
      </c>
      <c r="X311" s="166" t="s">
        <v>8133</v>
      </c>
      <c r="Y311" s="166">
        <v>2</v>
      </c>
      <c r="Z311" s="167" t="s">
        <v>460</v>
      </c>
      <c r="AA311" s="167">
        <v>7</v>
      </c>
      <c r="AB311" s="168" t="s">
        <v>4739</v>
      </c>
      <c r="AC311" s="168">
        <v>10</v>
      </c>
      <c r="AD311" s="169" t="s">
        <v>386</v>
      </c>
      <c r="AE311" s="169">
        <v>50</v>
      </c>
      <c r="AF311" s="5" t="s">
        <v>40</v>
      </c>
      <c r="AG311" s="5"/>
      <c r="AH311" s="161" t="s">
        <v>40</v>
      </c>
      <c r="AI311" s="161"/>
      <c r="AJ311" s="162" t="s">
        <v>40</v>
      </c>
      <c r="AK311" s="162"/>
      <c r="AL311" s="807"/>
      <c r="AM311" s="807"/>
      <c r="AN311" s="807"/>
      <c r="AO311" s="807"/>
      <c r="AP311" s="807"/>
      <c r="AQ311" s="807"/>
      <c r="AR311" s="807"/>
      <c r="AS311" s="807"/>
      <c r="AT311" s="807"/>
      <c r="AU311" s="807"/>
      <c r="AV311" s="807"/>
      <c r="AW311" s="807"/>
      <c r="AX311" s="807"/>
      <c r="AY311" s="807"/>
      <c r="AZ311" s="807"/>
      <c r="BA311" s="807"/>
      <c r="BB311" s="807"/>
    </row>
    <row r="312" spans="1:54" ht="12.75">
      <c r="A312" s="831" t="s">
        <v>13886</v>
      </c>
      <c r="B312" s="772" t="s">
        <v>3326</v>
      </c>
      <c r="C312" s="1172">
        <v>3</v>
      </c>
      <c r="D312" s="34" t="e">
        <f t="shared" ca="1" si="14"/>
        <v>#VALUE!</v>
      </c>
      <c r="E312" s="34" t="str">
        <f ca="1">IFERROR(VLOOKUP(N312,Cennik!$A$4:$B319, 2, FALSE()) * O312 + VLOOKUP(P312,Cennik!$A$4:$B319, 2, FALSE()) * Q312 + VLOOKUP(R312,Cennik!$A$4:$B319, 2, FALSE()) * S312 + VLOOKUP(T312,Cennik!$A$4:$B319, 2, FALSE()) * U312 + VLOOKUP(V312,Cennik!$A$4:$B319, 2, FALSE()) * W312 + VLOOKUP(X312,Cennik!$A$4:$B319, 2, FALSE()) * Y312 + VLOOKUP(Z312,Cennik!$A$4:$B319, 2, FALSE()) * AA312 + VLOOKUP(AB312,Cennik!$A$4:$B319, 2, FALSE()) * AC312 + VLOOKUP(AD312,Cennik!$A$4:$B319, 2, FALSE()) * AE312 + VLOOKUP(AF312,Cennik!$A$4:$B319, 2, FALSE()) * AG312 + VLOOKUP(AH312,Cennik!$A$4:$B319, 2, FALSE()) * AI312 + VLOOKUP(AJ312,Cennik!$A$4:$B319, 2, FALSE()) * AK312 + VLOOKUP("Stamina",Cennik!$A$4:$B319,2,FALSE()) * K312,"Brak wartości")</f>
        <v>Brak wartości</v>
      </c>
      <c r="F312" s="5" t="s">
        <v>3327</v>
      </c>
      <c r="G312" s="5" t="s">
        <v>4515</v>
      </c>
      <c r="H312" s="5" t="s">
        <v>13544</v>
      </c>
      <c r="I312" s="5">
        <v>1</v>
      </c>
      <c r="J312" s="5">
        <v>30</v>
      </c>
      <c r="K312" s="5">
        <v>100</v>
      </c>
      <c r="L312" s="18">
        <v>45</v>
      </c>
      <c r="M312" s="5" t="s">
        <v>12787</v>
      </c>
      <c r="N312" s="161" t="s">
        <v>8161</v>
      </c>
      <c r="O312" s="161">
        <v>2</v>
      </c>
      <c r="P312" s="162" t="s">
        <v>557</v>
      </c>
      <c r="Q312" s="162">
        <v>12</v>
      </c>
      <c r="R312" s="163" t="s">
        <v>4679</v>
      </c>
      <c r="S312" s="163">
        <v>9</v>
      </c>
      <c r="T312" s="164" t="s">
        <v>567</v>
      </c>
      <c r="U312" s="164">
        <v>5</v>
      </c>
      <c r="V312" s="163" t="s">
        <v>4585</v>
      </c>
      <c r="W312" s="165">
        <v>9</v>
      </c>
      <c r="X312" s="166" t="s">
        <v>8133</v>
      </c>
      <c r="Y312" s="166">
        <v>2</v>
      </c>
      <c r="Z312" s="167" t="s">
        <v>303</v>
      </c>
      <c r="AA312" s="167">
        <v>18</v>
      </c>
      <c r="AB312" s="168" t="s">
        <v>513</v>
      </c>
      <c r="AC312" s="168">
        <v>7</v>
      </c>
      <c r="AD312" s="169" t="s">
        <v>500</v>
      </c>
      <c r="AE312" s="169">
        <v>25</v>
      </c>
      <c r="AF312" s="5" t="s">
        <v>40</v>
      </c>
      <c r="AG312" s="5"/>
      <c r="AH312" s="161" t="s">
        <v>40</v>
      </c>
      <c r="AI312" s="161"/>
      <c r="AJ312" s="162" t="s">
        <v>40</v>
      </c>
      <c r="AK312" s="162"/>
      <c r="AL312" s="807"/>
      <c r="AM312" s="807"/>
      <c r="AN312" s="807"/>
      <c r="AO312" s="807"/>
      <c r="AP312" s="807"/>
      <c r="AQ312" s="807"/>
      <c r="AR312" s="807"/>
      <c r="AS312" s="807"/>
      <c r="AT312" s="807"/>
      <c r="AU312" s="807"/>
      <c r="AV312" s="807"/>
      <c r="AW312" s="807"/>
      <c r="AX312" s="807"/>
      <c r="AY312" s="807"/>
      <c r="AZ312" s="807"/>
      <c r="BA312" s="807"/>
      <c r="BB312" s="807"/>
    </row>
    <row r="313" spans="1:54" ht="12.75">
      <c r="A313" s="831" t="s">
        <v>13886</v>
      </c>
      <c r="B313" s="772" t="s">
        <v>13890</v>
      </c>
      <c r="C313" s="1172">
        <v>3</v>
      </c>
      <c r="D313" s="34">
        <v>887.9</v>
      </c>
      <c r="E313" s="34">
        <v>887.9</v>
      </c>
      <c r="F313" s="5" t="s">
        <v>3303</v>
      </c>
      <c r="G313" s="5" t="s">
        <v>4515</v>
      </c>
      <c r="H313" s="5" t="s">
        <v>13544</v>
      </c>
      <c r="I313" s="5">
        <v>1</v>
      </c>
      <c r="J313" s="5">
        <v>30</v>
      </c>
      <c r="K313" s="5">
        <v>100</v>
      </c>
      <c r="L313" s="18">
        <v>45</v>
      </c>
      <c r="M313" s="5" t="s">
        <v>12787</v>
      </c>
      <c r="N313" s="161" t="s">
        <v>8161</v>
      </c>
      <c r="O313" s="161">
        <v>2</v>
      </c>
      <c r="P313" s="162" t="s">
        <v>557</v>
      </c>
      <c r="Q313" s="162">
        <v>12</v>
      </c>
      <c r="R313" s="163" t="s">
        <v>4679</v>
      </c>
      <c r="S313" s="163">
        <v>9</v>
      </c>
      <c r="T313" s="164" t="s">
        <v>567</v>
      </c>
      <c r="U313" s="164">
        <v>5</v>
      </c>
      <c r="V313" s="163" t="s">
        <v>4585</v>
      </c>
      <c r="W313" s="165">
        <v>9</v>
      </c>
      <c r="X313" s="166" t="s">
        <v>8133</v>
      </c>
      <c r="Y313" s="166">
        <v>2</v>
      </c>
      <c r="Z313" s="167" t="s">
        <v>303</v>
      </c>
      <c r="AA313" s="167">
        <v>18</v>
      </c>
      <c r="AB313" s="168" t="s">
        <v>513</v>
      </c>
      <c r="AC313" s="168">
        <v>7</v>
      </c>
      <c r="AD313" s="169" t="s">
        <v>500</v>
      </c>
      <c r="AE313" s="169">
        <v>25</v>
      </c>
      <c r="AF313" s="5" t="s">
        <v>40</v>
      </c>
      <c r="AG313" s="5"/>
      <c r="AH313" s="161" t="s">
        <v>40</v>
      </c>
      <c r="AI313" s="161"/>
      <c r="AJ313" s="162" t="s">
        <v>40</v>
      </c>
      <c r="AK313" s="162"/>
      <c r="AL313" s="807"/>
      <c r="AM313" s="807"/>
      <c r="AN313" s="807"/>
      <c r="AO313" s="807"/>
      <c r="AP313" s="807"/>
      <c r="AQ313" s="807"/>
      <c r="AR313" s="807"/>
      <c r="AS313" s="807"/>
      <c r="AT313" s="807"/>
      <c r="AU313" s="807"/>
      <c r="AV313" s="807"/>
      <c r="AW313" s="807"/>
      <c r="AX313" s="807"/>
      <c r="AY313" s="807"/>
      <c r="AZ313" s="807"/>
      <c r="BA313" s="807"/>
      <c r="BB313" s="807"/>
    </row>
    <row r="314" spans="1:54" ht="12.75">
      <c r="A314" s="831" t="s">
        <v>13886</v>
      </c>
      <c r="B314" s="772" t="s">
        <v>3330</v>
      </c>
      <c r="C314" s="1172">
        <v>3</v>
      </c>
      <c r="D314" s="34" t="e">
        <f ca="1">E314/I314</f>
        <v>#VALUE!</v>
      </c>
      <c r="E314" s="34" t="str">
        <f ca="1">IFERROR(VLOOKUP(N314,Cennik!$A$4:$B319, 2, FALSE()) * O314 + VLOOKUP(P314,Cennik!$A$4:$B319, 2, FALSE()) * Q314 + VLOOKUP(R314,Cennik!$A$4:$B319, 2, FALSE()) * S314 + VLOOKUP(T314,Cennik!$A$4:$B319, 2, FALSE()) * U314 + VLOOKUP(V314,Cennik!$A$4:$B319, 2, FALSE()) * W314 + VLOOKUP(X314,Cennik!$A$4:$B319, 2, FALSE()) * Y314 + VLOOKUP(Z314,Cennik!$A$4:$B319, 2, FALSE()) * AA314 + VLOOKUP(AB314,Cennik!$A$4:$B319, 2, FALSE()) * AC314 + VLOOKUP(AD314,Cennik!$A$4:$B319, 2, FALSE()) * AE314 + VLOOKUP(AF314,Cennik!$A$4:$B319, 2, FALSE()) * AG314 + VLOOKUP(AH314,Cennik!$A$4:$B319, 2, FALSE()) * AI314 + VLOOKUP(AJ314,Cennik!$A$4:$B319, 2, FALSE()) * AK314 + VLOOKUP("Stamina",Cennik!$A$4:$B319,2,FALSE()) * K314,"Brak wartości")</f>
        <v>Brak wartości</v>
      </c>
      <c r="F314" s="5" t="s">
        <v>3331</v>
      </c>
      <c r="G314" s="5" t="s">
        <v>4515</v>
      </c>
      <c r="H314" s="5" t="s">
        <v>13544</v>
      </c>
      <c r="I314" s="5">
        <v>1</v>
      </c>
      <c r="J314" s="5">
        <v>30</v>
      </c>
      <c r="K314" s="5">
        <v>100</v>
      </c>
      <c r="L314" s="18">
        <v>45</v>
      </c>
      <c r="M314" s="5" t="s">
        <v>12787</v>
      </c>
      <c r="N314" s="161" t="s">
        <v>8161</v>
      </c>
      <c r="O314" s="161">
        <v>2</v>
      </c>
      <c r="P314" s="162" t="s">
        <v>557</v>
      </c>
      <c r="Q314" s="162">
        <v>12</v>
      </c>
      <c r="R314" s="163" t="s">
        <v>4679</v>
      </c>
      <c r="S314" s="163">
        <v>9</v>
      </c>
      <c r="T314" s="164" t="s">
        <v>567</v>
      </c>
      <c r="U314" s="164">
        <v>5</v>
      </c>
      <c r="V314" s="163" t="s">
        <v>4585</v>
      </c>
      <c r="W314" s="165">
        <v>9</v>
      </c>
      <c r="X314" s="166" t="s">
        <v>8133</v>
      </c>
      <c r="Y314" s="166">
        <v>2</v>
      </c>
      <c r="Z314" s="167" t="s">
        <v>303</v>
      </c>
      <c r="AA314" s="167">
        <v>18</v>
      </c>
      <c r="AB314" s="168" t="s">
        <v>513</v>
      </c>
      <c r="AC314" s="168">
        <v>7</v>
      </c>
      <c r="AD314" s="169" t="s">
        <v>500</v>
      </c>
      <c r="AE314" s="169">
        <v>25</v>
      </c>
      <c r="AF314" s="5" t="s">
        <v>40</v>
      </c>
      <c r="AG314" s="5"/>
      <c r="AH314" s="161" t="s">
        <v>40</v>
      </c>
      <c r="AI314" s="161"/>
      <c r="AJ314" s="162" t="s">
        <v>40</v>
      </c>
      <c r="AK314" s="162"/>
      <c r="AL314" s="807"/>
      <c r="AM314" s="807"/>
      <c r="AN314" s="807"/>
      <c r="AO314" s="807"/>
      <c r="AP314" s="807"/>
      <c r="AQ314" s="807"/>
      <c r="AR314" s="807"/>
      <c r="AS314" s="807"/>
      <c r="AT314" s="807"/>
      <c r="AU314" s="807"/>
      <c r="AV314" s="807"/>
      <c r="AW314" s="807"/>
      <c r="AX314" s="807"/>
      <c r="AY314" s="807"/>
      <c r="AZ314" s="807"/>
      <c r="BA314" s="807"/>
      <c r="BB314" s="807"/>
    </row>
    <row r="315" spans="1:54" ht="12.75">
      <c r="A315" s="831" t="s">
        <v>13886</v>
      </c>
      <c r="B315" s="772" t="s">
        <v>3312</v>
      </c>
      <c r="C315" s="1172">
        <v>2</v>
      </c>
      <c r="D315" s="34">
        <v>737.25</v>
      </c>
      <c r="E315" s="34">
        <v>737.25</v>
      </c>
      <c r="F315" s="5" t="s">
        <v>3291</v>
      </c>
      <c r="G315" s="5" t="s">
        <v>4515</v>
      </c>
      <c r="H315" s="5" t="s">
        <v>13544</v>
      </c>
      <c r="I315" s="5">
        <v>1</v>
      </c>
      <c r="J315" s="5">
        <v>30</v>
      </c>
      <c r="K315" s="5">
        <v>100</v>
      </c>
      <c r="L315" s="18">
        <v>45</v>
      </c>
      <c r="M315" s="5" t="s">
        <v>12787</v>
      </c>
      <c r="N315" s="161" t="s">
        <v>8161</v>
      </c>
      <c r="O315" s="161">
        <v>2</v>
      </c>
      <c r="P315" s="162" t="s">
        <v>557</v>
      </c>
      <c r="Q315" s="162">
        <v>12</v>
      </c>
      <c r="R315" s="163" t="s">
        <v>4679</v>
      </c>
      <c r="S315" s="163">
        <v>9</v>
      </c>
      <c r="T315" s="164" t="s">
        <v>567</v>
      </c>
      <c r="U315" s="164">
        <v>5</v>
      </c>
      <c r="V315" s="163" t="s">
        <v>4585</v>
      </c>
      <c r="W315" s="165">
        <v>9</v>
      </c>
      <c r="X315" s="166" t="s">
        <v>8133</v>
      </c>
      <c r="Y315" s="166">
        <v>2</v>
      </c>
      <c r="Z315" s="167" t="s">
        <v>303</v>
      </c>
      <c r="AA315" s="167">
        <v>18</v>
      </c>
      <c r="AB315" s="168" t="s">
        <v>513</v>
      </c>
      <c r="AC315" s="168">
        <v>7</v>
      </c>
      <c r="AD315" s="169" t="s">
        <v>500</v>
      </c>
      <c r="AE315" s="169">
        <v>25</v>
      </c>
      <c r="AF315" s="5" t="s">
        <v>40</v>
      </c>
      <c r="AG315" s="5"/>
      <c r="AH315" s="161" t="s">
        <v>40</v>
      </c>
      <c r="AI315" s="161"/>
      <c r="AJ315" s="162" t="s">
        <v>40</v>
      </c>
      <c r="AK315" s="162"/>
      <c r="AL315" s="807"/>
      <c r="AM315" s="807"/>
      <c r="AN315" s="807"/>
      <c r="AO315" s="807"/>
      <c r="AP315" s="807"/>
      <c r="AQ315" s="807"/>
      <c r="AR315" s="807"/>
      <c r="AS315" s="807"/>
      <c r="AT315" s="807"/>
      <c r="AU315" s="807"/>
      <c r="AV315" s="807"/>
      <c r="AW315" s="807"/>
      <c r="AX315" s="807"/>
      <c r="AY315" s="807"/>
      <c r="AZ315" s="807"/>
      <c r="BA315" s="807"/>
      <c r="BB315" s="807"/>
    </row>
    <row r="316" spans="1:54" ht="12.75">
      <c r="A316" s="831" t="s">
        <v>13886</v>
      </c>
      <c r="B316" s="772" t="s">
        <v>3334</v>
      </c>
      <c r="C316" s="1172">
        <v>3</v>
      </c>
      <c r="D316" s="34" t="e">
        <f t="shared" ref="D316:D319" ca="1" si="15">E316/I316</f>
        <v>#VALUE!</v>
      </c>
      <c r="E316" s="34" t="str">
        <f ca="1">IFERROR(VLOOKUP(N316,Cennik!$A$4:$B319, 2, FALSE()) * O316 + VLOOKUP(P316,Cennik!$A$4:$B319, 2, FALSE()) * Q316 + VLOOKUP(R316,Cennik!$A$4:$B319, 2, FALSE()) * S316 + VLOOKUP(T316,Cennik!$A$4:$B319, 2, FALSE()) * U316 + VLOOKUP(V316,Cennik!$A$4:$B319, 2, FALSE()) * W316 + VLOOKUP(X316,Cennik!$A$4:$B319, 2, FALSE()) * Y316 + VLOOKUP(Z316,Cennik!$A$4:$B319, 2, FALSE()) * AA316 + VLOOKUP(AB316,Cennik!$A$4:$B319, 2, FALSE()) * AC316 + VLOOKUP(AD316,Cennik!$A$4:$B319, 2, FALSE()) * AE316 + VLOOKUP(AF316,Cennik!$A$4:$B319, 2, FALSE()) * AG316 + VLOOKUP(AH316,Cennik!$A$4:$B319, 2, FALSE()) * AI316 + VLOOKUP(AJ316,Cennik!$A$4:$B319, 2, FALSE()) * AK316 + VLOOKUP("Stamina",Cennik!$A$4:$B319,2,FALSE()) * K316,"Brak wartości")</f>
        <v>Brak wartości</v>
      </c>
      <c r="F316" s="5" t="s">
        <v>3335</v>
      </c>
      <c r="G316" s="5" t="s">
        <v>4515</v>
      </c>
      <c r="H316" s="5" t="s">
        <v>13544</v>
      </c>
      <c r="I316" s="5">
        <v>1</v>
      </c>
      <c r="J316" s="5">
        <v>30</v>
      </c>
      <c r="K316" s="5">
        <v>100</v>
      </c>
      <c r="L316" s="18">
        <v>50</v>
      </c>
      <c r="M316" s="5" t="s">
        <v>12787</v>
      </c>
      <c r="N316" s="161" t="s">
        <v>8161</v>
      </c>
      <c r="O316" s="161">
        <v>2</v>
      </c>
      <c r="P316" s="162" t="s">
        <v>557</v>
      </c>
      <c r="Q316" s="162">
        <v>12</v>
      </c>
      <c r="R316" s="163" t="s">
        <v>4679</v>
      </c>
      <c r="S316" s="163">
        <v>9</v>
      </c>
      <c r="T316" s="164" t="s">
        <v>567</v>
      </c>
      <c r="U316" s="164">
        <v>5</v>
      </c>
      <c r="V316" s="163" t="s">
        <v>4585</v>
      </c>
      <c r="W316" s="165">
        <v>9</v>
      </c>
      <c r="X316" s="166" t="s">
        <v>8133</v>
      </c>
      <c r="Y316" s="166">
        <v>2</v>
      </c>
      <c r="Z316" s="167" t="s">
        <v>303</v>
      </c>
      <c r="AA316" s="167">
        <v>18</v>
      </c>
      <c r="AB316" s="168" t="s">
        <v>450</v>
      </c>
      <c r="AC316" s="168">
        <v>6</v>
      </c>
      <c r="AD316" s="169" t="s">
        <v>500</v>
      </c>
      <c r="AE316" s="169">
        <v>25</v>
      </c>
      <c r="AF316" s="5" t="s">
        <v>40</v>
      </c>
      <c r="AG316" s="5"/>
      <c r="AH316" s="161" t="s">
        <v>40</v>
      </c>
      <c r="AI316" s="161"/>
      <c r="AJ316" s="162" t="s">
        <v>40</v>
      </c>
      <c r="AK316" s="162"/>
      <c r="AL316" s="807"/>
      <c r="AM316" s="807"/>
      <c r="AN316" s="807"/>
      <c r="AO316" s="807"/>
      <c r="AP316" s="807"/>
      <c r="AQ316" s="807"/>
      <c r="AR316" s="807"/>
      <c r="AS316" s="807"/>
      <c r="AT316" s="807"/>
      <c r="AU316" s="807"/>
      <c r="AV316" s="807"/>
      <c r="AW316" s="807"/>
      <c r="AX316" s="807"/>
      <c r="AY316" s="807"/>
      <c r="AZ316" s="807"/>
      <c r="BA316" s="807"/>
      <c r="BB316" s="807"/>
    </row>
    <row r="317" spans="1:54" ht="12.75">
      <c r="A317" s="831" t="s">
        <v>13886</v>
      </c>
      <c r="B317" s="772" t="s">
        <v>3337</v>
      </c>
      <c r="C317" s="1172">
        <v>3</v>
      </c>
      <c r="D317" s="34" t="e">
        <f t="shared" ca="1" si="15"/>
        <v>#VALUE!</v>
      </c>
      <c r="E317" s="34" t="str">
        <f ca="1">IFERROR(VLOOKUP(N317,Cennik!$A$4:$B319, 2, FALSE()) * O317 + VLOOKUP(P317,Cennik!$A$4:$B319, 2, FALSE()) * Q317 + VLOOKUP(R317,Cennik!$A$4:$B319, 2, FALSE()) * S317 + VLOOKUP(T317,Cennik!$A$4:$B319, 2, FALSE()) * U317 + VLOOKUP(V317,Cennik!$A$4:$B319, 2, FALSE()) * W317 + VLOOKUP(X317,Cennik!$A$4:$B319, 2, FALSE()) * Y317 + VLOOKUP(Z317,Cennik!$A$4:$B319, 2, FALSE()) * AA317 + VLOOKUP(AB317,Cennik!$A$4:$B319, 2, FALSE()) * AC317 + VLOOKUP(AD317,Cennik!$A$4:$B319, 2, FALSE()) * AE317 + VLOOKUP(AF317,Cennik!$A$4:$B319, 2, FALSE()) * AG317 + VLOOKUP(AH317,Cennik!$A$4:$B319, 2, FALSE()) * AI317 + VLOOKUP(AJ317,Cennik!$A$4:$B319, 2, FALSE()) * AK317 + VLOOKUP("Stamina",Cennik!$A$4:$B319,2,FALSE()) * K317,"Brak wartości")</f>
        <v>Brak wartości</v>
      </c>
      <c r="F317" s="5" t="s">
        <v>3338</v>
      </c>
      <c r="G317" s="5" t="s">
        <v>4515</v>
      </c>
      <c r="H317" s="5" t="s">
        <v>13544</v>
      </c>
      <c r="I317" s="5">
        <v>1</v>
      </c>
      <c r="J317" s="5">
        <v>30</v>
      </c>
      <c r="K317" s="5">
        <v>100</v>
      </c>
      <c r="L317" s="18">
        <v>100</v>
      </c>
      <c r="M317" s="5" t="s">
        <v>12787</v>
      </c>
      <c r="N317" s="161" t="s">
        <v>8161</v>
      </c>
      <c r="O317" s="161">
        <v>2</v>
      </c>
      <c r="P317" s="162" t="s">
        <v>557</v>
      </c>
      <c r="Q317" s="162">
        <v>12</v>
      </c>
      <c r="R317" s="163" t="s">
        <v>4679</v>
      </c>
      <c r="S317" s="163">
        <v>9</v>
      </c>
      <c r="T317" s="164" t="s">
        <v>567</v>
      </c>
      <c r="U317" s="164">
        <v>5</v>
      </c>
      <c r="V317" s="163" t="s">
        <v>4585</v>
      </c>
      <c r="W317" s="165">
        <v>9</v>
      </c>
      <c r="X317" s="166" t="s">
        <v>8133</v>
      </c>
      <c r="Y317" s="166">
        <v>2</v>
      </c>
      <c r="Z317" s="167" t="s">
        <v>460</v>
      </c>
      <c r="AA317" s="167">
        <v>7</v>
      </c>
      <c r="AB317" s="168" t="s">
        <v>4739</v>
      </c>
      <c r="AC317" s="168">
        <v>10</v>
      </c>
      <c r="AD317" s="169" t="s">
        <v>386</v>
      </c>
      <c r="AE317" s="169">
        <v>50</v>
      </c>
      <c r="AF317" s="5" t="s">
        <v>40</v>
      </c>
      <c r="AG317" s="5"/>
      <c r="AH317" s="161" t="s">
        <v>40</v>
      </c>
      <c r="AI317" s="161"/>
      <c r="AJ317" s="162" t="s">
        <v>40</v>
      </c>
      <c r="AK317" s="162"/>
      <c r="AL317" s="807"/>
      <c r="AM317" s="807"/>
      <c r="AN317" s="807"/>
      <c r="AO317" s="807"/>
      <c r="AP317" s="807"/>
      <c r="AQ317" s="807"/>
      <c r="AR317" s="807"/>
      <c r="AS317" s="807"/>
      <c r="AT317" s="807"/>
      <c r="AU317" s="807"/>
      <c r="AV317" s="807"/>
      <c r="AW317" s="807"/>
      <c r="AX317" s="807"/>
      <c r="AY317" s="807"/>
      <c r="AZ317" s="807"/>
      <c r="BA317" s="807"/>
      <c r="BB317" s="807"/>
    </row>
    <row r="318" spans="1:54" ht="12.75">
      <c r="A318" s="831" t="s">
        <v>13886</v>
      </c>
      <c r="B318" s="772" t="s">
        <v>3340</v>
      </c>
      <c r="C318" s="1172">
        <v>3</v>
      </c>
      <c r="D318" s="34" t="e">
        <f t="shared" ca="1" si="15"/>
        <v>#VALUE!</v>
      </c>
      <c r="E318" s="34" t="str">
        <f ca="1">IFERROR(VLOOKUP(N318,Cennik!$A$4:$B319, 2, FALSE()) * O318 + VLOOKUP(P318,Cennik!$A$4:$B319, 2, FALSE()) * Q318 + VLOOKUP(R318,Cennik!$A$4:$B319, 2, FALSE()) * S318 + VLOOKUP(T318,Cennik!$A$4:$B319, 2, FALSE()) * U318 + VLOOKUP(V318,Cennik!$A$4:$B319, 2, FALSE()) * W318 + VLOOKUP(X318,Cennik!$A$4:$B319, 2, FALSE()) * Y318 + VLOOKUP(Z318,Cennik!$A$4:$B319, 2, FALSE()) * AA318 + VLOOKUP(AB318,Cennik!$A$4:$B319, 2, FALSE()) * AC318 + VLOOKUP(AD318,Cennik!$A$4:$B319, 2, FALSE()) * AE318 + VLOOKUP(AF318,Cennik!$A$4:$B319, 2, FALSE()) * AG318 + VLOOKUP(AH318,Cennik!$A$4:$B319, 2, FALSE()) * AI318 + VLOOKUP(AJ318,Cennik!$A$4:$B319, 2, FALSE()) * AK318 + VLOOKUP("Stamina",Cennik!$A$4:$B319,2,FALSE()) * K318,"Brak wartości")</f>
        <v>Brak wartości</v>
      </c>
      <c r="F318" s="5" t="s">
        <v>3341</v>
      </c>
      <c r="G318" s="5" t="s">
        <v>4515</v>
      </c>
      <c r="H318" s="5" t="s">
        <v>13544</v>
      </c>
      <c r="I318" s="5">
        <v>1</v>
      </c>
      <c r="J318" s="5">
        <v>30</v>
      </c>
      <c r="K318" s="5">
        <v>100</v>
      </c>
      <c r="L318" s="18">
        <v>60</v>
      </c>
      <c r="M318" s="5" t="s">
        <v>12787</v>
      </c>
      <c r="N318" s="161" t="s">
        <v>8161</v>
      </c>
      <c r="O318" s="161">
        <v>2</v>
      </c>
      <c r="P318" s="162" t="s">
        <v>557</v>
      </c>
      <c r="Q318" s="162">
        <v>12</v>
      </c>
      <c r="R318" s="163" t="s">
        <v>4679</v>
      </c>
      <c r="S318" s="163">
        <v>9</v>
      </c>
      <c r="T318" s="164" t="s">
        <v>567</v>
      </c>
      <c r="U318" s="164">
        <v>5</v>
      </c>
      <c r="V318" s="163" t="s">
        <v>4585</v>
      </c>
      <c r="W318" s="165">
        <v>9</v>
      </c>
      <c r="X318" s="166" t="s">
        <v>8133</v>
      </c>
      <c r="Y318" s="166">
        <v>2</v>
      </c>
      <c r="Z318" s="167" t="s">
        <v>460</v>
      </c>
      <c r="AA318" s="167">
        <v>7</v>
      </c>
      <c r="AB318" s="168" t="s">
        <v>518</v>
      </c>
      <c r="AC318" s="168">
        <v>5</v>
      </c>
      <c r="AD318" s="169" t="s">
        <v>500</v>
      </c>
      <c r="AE318" s="169">
        <v>25</v>
      </c>
      <c r="AF318" s="5" t="s">
        <v>40</v>
      </c>
      <c r="AG318" s="5"/>
      <c r="AH318" s="161" t="s">
        <v>40</v>
      </c>
      <c r="AI318" s="161"/>
      <c r="AJ318" s="162" t="s">
        <v>40</v>
      </c>
      <c r="AK318" s="162"/>
      <c r="AL318" s="807"/>
      <c r="AM318" s="807"/>
      <c r="AN318" s="807"/>
      <c r="AO318" s="807"/>
      <c r="AP318" s="807"/>
      <c r="AQ318" s="807"/>
      <c r="AR318" s="807"/>
      <c r="AS318" s="807"/>
      <c r="AT318" s="807"/>
      <c r="AU318" s="807"/>
      <c r="AV318" s="807"/>
      <c r="AW318" s="807"/>
      <c r="AX318" s="807"/>
      <c r="AY318" s="807"/>
      <c r="AZ318" s="807"/>
      <c r="BA318" s="807"/>
      <c r="BB318" s="807"/>
    </row>
    <row r="319" spans="1:54" ht="12.75">
      <c r="A319" s="831" t="s">
        <v>13886</v>
      </c>
      <c r="B319" s="772" t="s">
        <v>3343</v>
      </c>
      <c r="C319" s="1172">
        <v>3</v>
      </c>
      <c r="D319" s="34" t="e">
        <f t="shared" ca="1" si="15"/>
        <v>#VALUE!</v>
      </c>
      <c r="E319" s="34" t="str">
        <f ca="1">IFERROR(VLOOKUP(N319,Cennik!$A$4:$B319, 2, FALSE()) * O319 + VLOOKUP(P319,Cennik!$A$4:$B319, 2, FALSE()) * Q319 + VLOOKUP(R319,Cennik!$A$4:$B319, 2, FALSE()) * S319 + VLOOKUP(T319,Cennik!$A$4:$B319, 2, FALSE()) * U319 + VLOOKUP(V319,Cennik!$A$4:$B319, 2, FALSE()) * W319 + VLOOKUP(X319,Cennik!$A$4:$B319, 2, FALSE()) * Y319 + VLOOKUP(Z319,Cennik!$A$4:$B319, 2, FALSE()) * AA319 + VLOOKUP(AB319,Cennik!$A$4:$B319, 2, FALSE()) * AC319 + VLOOKUP(AD319,Cennik!$A$4:$B319, 2, FALSE()) * AE319 + VLOOKUP(AF319,Cennik!$A$4:$B319, 2, FALSE()) * AG319 + VLOOKUP(AH319,Cennik!$A$4:$B319, 2, FALSE()) * AI319 + VLOOKUP(AJ319,Cennik!$A$4:$B319, 2, FALSE()) * AK319 + VLOOKUP("Stamina",Cennik!$A$4:$B319,2,FALSE()) * K319,"Brak wartości")</f>
        <v>Brak wartości</v>
      </c>
      <c r="F319" s="5" t="s">
        <v>3344</v>
      </c>
      <c r="G319" s="5" t="s">
        <v>4515</v>
      </c>
      <c r="H319" s="5" t="s">
        <v>13544</v>
      </c>
      <c r="I319" s="5">
        <v>1</v>
      </c>
      <c r="J319" s="5">
        <v>30</v>
      </c>
      <c r="K319" s="5">
        <v>100</v>
      </c>
      <c r="L319" s="18">
        <v>65</v>
      </c>
      <c r="M319" s="5" t="s">
        <v>12787</v>
      </c>
      <c r="N319" s="161" t="s">
        <v>8161</v>
      </c>
      <c r="O319" s="161">
        <v>2</v>
      </c>
      <c r="P319" s="162" t="s">
        <v>557</v>
      </c>
      <c r="Q319" s="162">
        <v>12</v>
      </c>
      <c r="R319" s="163" t="s">
        <v>4679</v>
      </c>
      <c r="S319" s="163">
        <v>9</v>
      </c>
      <c r="T319" s="164" t="s">
        <v>567</v>
      </c>
      <c r="U319" s="164">
        <v>5</v>
      </c>
      <c r="V319" s="163" t="s">
        <v>4585</v>
      </c>
      <c r="W319" s="165">
        <v>9</v>
      </c>
      <c r="X319" s="166" t="s">
        <v>8133</v>
      </c>
      <c r="Y319" s="166">
        <v>2</v>
      </c>
      <c r="Z319" s="167" t="s">
        <v>460</v>
      </c>
      <c r="AA319" s="167">
        <v>7</v>
      </c>
      <c r="AB319" s="168" t="s">
        <v>4739</v>
      </c>
      <c r="AC319" s="168">
        <v>10</v>
      </c>
      <c r="AD319" s="169" t="s">
        <v>386</v>
      </c>
      <c r="AE319" s="169">
        <v>50</v>
      </c>
      <c r="AF319" s="5" t="s">
        <v>40</v>
      </c>
      <c r="AG319" s="5"/>
      <c r="AH319" s="161" t="s">
        <v>40</v>
      </c>
      <c r="AI319" s="161"/>
      <c r="AJ319" s="162" t="s">
        <v>40</v>
      </c>
      <c r="AK319" s="162"/>
      <c r="AL319" s="807"/>
      <c r="AM319" s="807"/>
      <c r="AN319" s="807"/>
      <c r="AO319" s="807"/>
      <c r="AP319" s="807"/>
      <c r="AQ319" s="807"/>
      <c r="AR319" s="807"/>
      <c r="AS319" s="807"/>
      <c r="AT319" s="807"/>
      <c r="AU319" s="807"/>
      <c r="AV319" s="807"/>
      <c r="AW319" s="807"/>
      <c r="AX319" s="807"/>
      <c r="AY319" s="807"/>
      <c r="AZ319" s="807"/>
      <c r="BA319" s="807"/>
      <c r="BB319" s="807"/>
    </row>
  </sheetData>
  <mergeCells count="25">
    <mergeCell ref="AF1:AG1"/>
    <mergeCell ref="AH1:AI1"/>
    <mergeCell ref="AJ1:AK1"/>
    <mergeCell ref="P1:Q1"/>
    <mergeCell ref="R1:S1"/>
    <mergeCell ref="T1:U1"/>
    <mergeCell ref="V1:W1"/>
    <mergeCell ref="X1:Y1"/>
    <mergeCell ref="Z1:AA1"/>
    <mergeCell ref="AB1:AC1"/>
    <mergeCell ref="K1:K2"/>
    <mergeCell ref="L1:L2"/>
    <mergeCell ref="M1:M2"/>
    <mergeCell ref="N1:O1"/>
    <mergeCell ref="AD1:AE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D00-000000000000}">
          <x14:formula1>
            <xm:f>Cennik!$A$4:$A319</xm:f>
          </x14:formula1>
          <xm:sqref>AB3:AB280 AJ289:AJ319 AH289:AH319 AF289:AF319 AD289:AD319 AB289:AB319 Z3:Z319 X3:X319 V3:V319 T3:T319 R3:R319 P3:P319 N3:N319 AB286:BB288 AJ282:BB285 AH282:AH285 AF282:AF285 AB282:AD285 AB281:BB281 AJ3:AJ280 AH3:AH280 AF3:AF280 AD3:AD280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O5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/>
  <cols>
    <col min="1" max="1" width="22.7109375" customWidth="1"/>
    <col min="2" max="2" width="6.42578125" customWidth="1"/>
    <col min="3" max="3" width="22.7109375" customWidth="1"/>
    <col min="4" max="4" width="22.28515625" customWidth="1"/>
    <col min="5" max="5" width="6.42578125" customWidth="1"/>
    <col min="6" max="6" width="5" customWidth="1"/>
    <col min="7" max="7" width="7.42578125" customWidth="1"/>
    <col min="8" max="9" width="6.42578125" customWidth="1"/>
    <col min="10" max="10" width="12" customWidth="1"/>
    <col min="11" max="11" width="5.85546875" customWidth="1"/>
    <col min="12" max="12" width="3.28515625" customWidth="1"/>
    <col min="13" max="13" width="7.140625" customWidth="1"/>
    <col min="14" max="17" width="11.42578125" customWidth="1"/>
    <col min="18" max="18" width="25.5703125" customWidth="1"/>
    <col min="19" max="19" width="5.5703125" customWidth="1"/>
    <col min="20" max="20" width="25.5703125" customWidth="1"/>
    <col min="21" max="21" width="5.5703125" customWidth="1"/>
    <col min="22" max="22" width="25.5703125" customWidth="1"/>
    <col min="23" max="23" width="5.5703125" customWidth="1"/>
    <col min="24" max="24" width="25.5703125" customWidth="1"/>
    <col min="25" max="25" width="5.5703125" customWidth="1"/>
    <col min="26" max="26" width="25.5703125" customWidth="1"/>
    <col min="27" max="27" width="5.5703125" customWidth="1"/>
    <col min="28" max="28" width="25.5703125" customWidth="1"/>
    <col min="29" max="29" width="5.5703125" customWidth="1"/>
    <col min="30" max="30" width="25.5703125" customWidth="1"/>
    <col min="31" max="31" width="5.5703125" customWidth="1"/>
    <col min="32" max="32" width="25.5703125" customWidth="1"/>
    <col min="33" max="33" width="5.5703125" customWidth="1"/>
    <col min="34" max="34" width="25.5703125" customWidth="1"/>
    <col min="35" max="35" width="5.5703125" customWidth="1"/>
    <col min="36" max="36" width="25.5703125" customWidth="1"/>
    <col min="37" max="37" width="5.5703125" customWidth="1"/>
    <col min="38" max="38" width="25.5703125" customWidth="1"/>
    <col min="39" max="39" width="5.5703125" customWidth="1"/>
    <col min="40" max="40" width="25.5703125" customWidth="1"/>
    <col min="41" max="41" width="5.5703125" customWidth="1"/>
  </cols>
  <sheetData>
    <row r="1" spans="1:41" ht="12.75">
      <c r="A1" s="1509" t="s">
        <v>0</v>
      </c>
      <c r="B1" s="1510" t="s">
        <v>13813</v>
      </c>
      <c r="C1" s="1511" t="s">
        <v>1</v>
      </c>
      <c r="D1" s="1511" t="s">
        <v>13891</v>
      </c>
      <c r="E1" s="1512" t="s">
        <v>12</v>
      </c>
      <c r="F1" s="1513" t="s">
        <v>12519</v>
      </c>
      <c r="G1" s="1514" t="s">
        <v>13518</v>
      </c>
      <c r="H1" s="1510" t="s">
        <v>13520</v>
      </c>
      <c r="I1" s="1510" t="s">
        <v>13521</v>
      </c>
      <c r="J1" s="1510" t="s">
        <v>13522</v>
      </c>
      <c r="K1" s="1515" t="s">
        <v>13609</v>
      </c>
      <c r="L1" s="1481"/>
      <c r="M1" s="1482"/>
      <c r="N1" s="1516" t="s">
        <v>13524</v>
      </c>
      <c r="O1" s="1482"/>
      <c r="P1" s="1508" t="s">
        <v>13525</v>
      </c>
      <c r="Q1" s="1466"/>
      <c r="R1" s="1523" t="s">
        <v>12521</v>
      </c>
      <c r="S1" s="1387"/>
      <c r="T1" s="1526" t="s">
        <v>12522</v>
      </c>
      <c r="U1" s="1387"/>
      <c r="V1" s="1527" t="s">
        <v>12523</v>
      </c>
      <c r="W1" s="1387"/>
      <c r="X1" s="1528" t="s">
        <v>12524</v>
      </c>
      <c r="Y1" s="1387"/>
      <c r="Z1" s="1529" t="s">
        <v>12525</v>
      </c>
      <c r="AA1" s="1387"/>
      <c r="AB1" s="1530" t="s">
        <v>12526</v>
      </c>
      <c r="AC1" s="1387"/>
      <c r="AD1" s="1531" t="s">
        <v>12527</v>
      </c>
      <c r="AE1" s="1387"/>
      <c r="AF1" s="1532" t="s">
        <v>12528</v>
      </c>
      <c r="AG1" s="1387"/>
      <c r="AH1" s="1524" t="s">
        <v>12529</v>
      </c>
      <c r="AI1" s="1387"/>
      <c r="AJ1" s="1525" t="s">
        <v>12530</v>
      </c>
      <c r="AK1" s="1387"/>
      <c r="AL1" s="1523" t="s">
        <v>12531</v>
      </c>
      <c r="AM1" s="1387"/>
      <c r="AN1" s="1526" t="s">
        <v>12532</v>
      </c>
      <c r="AO1" s="1387"/>
    </row>
    <row r="2" spans="1:41" ht="24" customHeight="1">
      <c r="A2" s="1458"/>
      <c r="B2" s="1460"/>
      <c r="C2" s="1460"/>
      <c r="D2" s="1460"/>
      <c r="E2" s="1460"/>
      <c r="F2" s="1460"/>
      <c r="G2" s="1460"/>
      <c r="H2" s="1460"/>
      <c r="I2" s="1460"/>
      <c r="J2" s="1460"/>
      <c r="K2" s="1181" t="s">
        <v>12538</v>
      </c>
      <c r="L2" s="1181" t="s">
        <v>20</v>
      </c>
      <c r="M2" s="1182" t="s">
        <v>19</v>
      </c>
      <c r="N2" s="1183" t="s">
        <v>20</v>
      </c>
      <c r="O2" s="1184" t="s">
        <v>19</v>
      </c>
      <c r="P2" s="1185" t="s">
        <v>20</v>
      </c>
      <c r="Q2" s="1186" t="s">
        <v>19</v>
      </c>
      <c r="R2" s="1187" t="s">
        <v>0</v>
      </c>
      <c r="S2" s="1187" t="s">
        <v>12538</v>
      </c>
      <c r="T2" s="1188" t="s">
        <v>0</v>
      </c>
      <c r="U2" s="1188" t="s">
        <v>12538</v>
      </c>
      <c r="V2" s="1186" t="s">
        <v>0</v>
      </c>
      <c r="W2" s="1186" t="s">
        <v>12538</v>
      </c>
      <c r="X2" s="1184" t="s">
        <v>0</v>
      </c>
      <c r="Y2" s="1184" t="s">
        <v>12538</v>
      </c>
      <c r="Z2" s="1182" t="s">
        <v>0</v>
      </c>
      <c r="AA2" s="1182" t="s">
        <v>12538</v>
      </c>
      <c r="AB2" s="1189" t="s">
        <v>0</v>
      </c>
      <c r="AC2" s="1189" t="s">
        <v>12538</v>
      </c>
      <c r="AD2" s="1190" t="s">
        <v>0</v>
      </c>
      <c r="AE2" s="1190" t="s">
        <v>12538</v>
      </c>
      <c r="AF2" s="1191" t="s">
        <v>0</v>
      </c>
      <c r="AG2" s="1191" t="s">
        <v>12538</v>
      </c>
      <c r="AH2" s="1192" t="s">
        <v>0</v>
      </c>
      <c r="AI2" s="1192" t="s">
        <v>12538</v>
      </c>
      <c r="AJ2" s="1193" t="s">
        <v>0</v>
      </c>
      <c r="AK2" s="1193" t="s">
        <v>12538</v>
      </c>
      <c r="AL2" s="1187" t="s">
        <v>0</v>
      </c>
      <c r="AM2" s="1187" t="s">
        <v>12538</v>
      </c>
      <c r="AN2" s="1188" t="s">
        <v>0</v>
      </c>
      <c r="AO2" s="1188" t="s">
        <v>12538</v>
      </c>
    </row>
    <row r="3" spans="1:41" ht="12.75">
      <c r="A3" s="707"/>
      <c r="B3" s="1126">
        <f t="shared" ref="B3:B52" si="0">IFERROR(I3/K3, 0)</f>
        <v>0</v>
      </c>
      <c r="C3" s="707"/>
      <c r="D3" s="707"/>
      <c r="E3" s="715"/>
      <c r="F3" s="715"/>
      <c r="G3" s="694"/>
      <c r="H3" s="1126" t="str">
        <f>IFERROR(VLOOKUP(R3,Cennik!$A$4:$B52, 2, FALSE()) * S3 + VLOOKUP(T3,Cennik!$A$4:$B52, 2, FALSE()) * U3 + VLOOKUP(V3,Cennik!$A$4:$B52, 2, FALSE()) * W3 + VLOOKUP(X3,Cennik!$A$4:$B52, 2, FALSE()) * Y3 + VLOOKUP(Z3,Cennik!$A$4:$B52, 2, FALSE()) * AA3 + VLOOKUP(AB3,Cennik!$A$4:$B52, 2, FALSE()) * AC3 + VLOOKUP(AD3,Cennik!$A$4:$B52, 2, FALSE()) * AE3 + VLOOKUP(AF3,Cennik!$A$4:$B52, 2, FALSE()) * AG3 + VLOOKUP(AH3,Cennik!$A$4:$B52, 2, FALSE()) * AI3 + VLOOKUP(AJ3,Cennik!$A$4:$B52, 2, FALSE()) * AK3 + VLOOKUP(AL3,Cennik!$A$4:$B52, 2, FALSE()) * AM3 + VLOOKUP(AN3,Cennik!$A$4:$B52, 2, FALSE()) * AO3,"Brak wartości")</f>
        <v>Brak wartości</v>
      </c>
      <c r="I3" s="1126" t="e">
        <f>H3 + VLOOKUP("Stamina",Cennik!$A$4:$B52,2,FALSE()) * G3</f>
        <v>#VALUE!</v>
      </c>
      <c r="J3" s="1126" t="str">
        <f t="shared" ref="J3:J52" si="1">IFERROR(I3 * (INT(100 / (K3 * M3)) + 1), "Brak Wartości")</f>
        <v>Brak Wartości</v>
      </c>
      <c r="K3" s="695"/>
      <c r="L3" s="695"/>
      <c r="M3" s="1127"/>
      <c r="N3" s="954" t="str">
        <f t="shared" ref="N3:O3" si="2">IFERROR((L3*$K3)/$G3, "Brak wartości")</f>
        <v>Brak wartości</v>
      </c>
      <c r="O3" s="955" t="str">
        <f t="shared" si="2"/>
        <v>Brak wartości</v>
      </c>
      <c r="P3" s="716" t="str">
        <f t="shared" ref="P3:Q3" si="3">IFERROR((L3*$K3)/$I3, "Brak wartości")</f>
        <v>Brak wartości</v>
      </c>
      <c r="Q3" s="717" t="str">
        <f t="shared" si="3"/>
        <v>Brak wartości</v>
      </c>
      <c r="R3" s="709" t="s">
        <v>504</v>
      </c>
      <c r="S3" s="710"/>
      <c r="T3" s="711" t="s">
        <v>40</v>
      </c>
      <c r="U3" s="712"/>
      <c r="V3" s="728" t="s">
        <v>40</v>
      </c>
      <c r="W3" s="729"/>
      <c r="X3" s="730" t="s">
        <v>40</v>
      </c>
      <c r="Y3" s="731"/>
      <c r="Z3" s="695" t="s">
        <v>40</v>
      </c>
      <c r="AA3" s="695"/>
      <c r="AB3" s="733" t="s">
        <v>40</v>
      </c>
      <c r="AC3" s="734"/>
      <c r="AD3" s="736" t="s">
        <v>40</v>
      </c>
      <c r="AE3" s="725"/>
      <c r="AF3" s="706" t="s">
        <v>40</v>
      </c>
      <c r="AG3" s="715"/>
      <c r="AH3" s="735" t="s">
        <v>40</v>
      </c>
      <c r="AI3" s="707"/>
      <c r="AJ3" s="708" t="s">
        <v>40</v>
      </c>
      <c r="AK3" s="694"/>
      <c r="AL3" s="709" t="s">
        <v>40</v>
      </c>
      <c r="AM3" s="710"/>
      <c r="AN3" s="711" t="s">
        <v>40</v>
      </c>
      <c r="AO3" s="712"/>
    </row>
    <row r="4" spans="1:41" ht="12.75">
      <c r="A4" s="707"/>
      <c r="B4" s="1126">
        <f t="shared" si="0"/>
        <v>0</v>
      </c>
      <c r="C4" s="707"/>
      <c r="D4" s="707"/>
      <c r="E4" s="715"/>
      <c r="F4" s="715"/>
      <c r="G4" s="694"/>
      <c r="H4" s="1126">
        <f>IFERROR(VLOOKUP(R4,Cennik!$A$4:$B52, 2, FALSE()) * S4 + VLOOKUP(T4,Cennik!$A$4:$B52, 2, FALSE()) * U4 + VLOOKUP(V4,Cennik!$A$4:$B52, 2, FALSE()) * W4 + VLOOKUP(X4,Cennik!$A$4:$B52, 2, FALSE()) * Y4 + VLOOKUP(Z4,Cennik!$A$4:$B52, 2, FALSE()) * AA4 + VLOOKUP(AB4,Cennik!$A$4:$B52, 2, FALSE()) * AC4 + VLOOKUP(AD4,Cennik!$A$4:$B52, 2, FALSE()) * AE4 + VLOOKUP(AF4,Cennik!$A$4:$B52, 2, FALSE()) * AG4 + VLOOKUP(AH4,Cennik!$A$4:$B52, 2, FALSE()) * AI4 + VLOOKUP(AJ4,Cennik!$A$4:$B52, 2, FALSE()) * AK4 + VLOOKUP(AL4,Cennik!$A$4:$B52, 2, FALSE()) * AM4 + VLOOKUP(AN4,Cennik!$A$4:$B52, 2, FALSE()) * AO4,"Brak wartości")</f>
        <v>0</v>
      </c>
      <c r="I4" s="1126">
        <f>H4 + VLOOKUP("Stamina",Cennik!$A$4:$B52,2,FALSE()) * G4</f>
        <v>0</v>
      </c>
      <c r="J4" s="1126" t="str">
        <f t="shared" si="1"/>
        <v>Brak Wartości</v>
      </c>
      <c r="K4" s="695"/>
      <c r="L4" s="695"/>
      <c r="M4" s="1127"/>
      <c r="N4" s="954" t="str">
        <f t="shared" ref="N4:O4" si="4">IFERROR((L4*$K4)/$G4, "Brak wartości")</f>
        <v>Brak wartości</v>
      </c>
      <c r="O4" s="955" t="str">
        <f t="shared" si="4"/>
        <v>Brak wartości</v>
      </c>
      <c r="P4" s="716" t="str">
        <f t="shared" ref="P4:Q4" si="5">IFERROR((L4*$K4)/$I4, "Brak wartości")</f>
        <v>Brak wartości</v>
      </c>
      <c r="Q4" s="717" t="str">
        <f t="shared" si="5"/>
        <v>Brak wartości</v>
      </c>
      <c r="R4" s="709" t="s">
        <v>40</v>
      </c>
      <c r="S4" s="710"/>
      <c r="T4" s="711" t="s">
        <v>40</v>
      </c>
      <c r="U4" s="712"/>
      <c r="V4" s="728" t="s">
        <v>40</v>
      </c>
      <c r="W4" s="729"/>
      <c r="X4" s="730" t="s">
        <v>40</v>
      </c>
      <c r="Y4" s="731"/>
      <c r="Z4" s="695" t="s">
        <v>40</v>
      </c>
      <c r="AA4" s="695"/>
      <c r="AB4" s="733" t="s">
        <v>40</v>
      </c>
      <c r="AC4" s="734"/>
      <c r="AD4" s="736" t="s">
        <v>40</v>
      </c>
      <c r="AE4" s="725"/>
      <c r="AF4" s="706" t="s">
        <v>40</v>
      </c>
      <c r="AG4" s="715"/>
      <c r="AH4" s="735" t="s">
        <v>40</v>
      </c>
      <c r="AI4" s="707"/>
      <c r="AJ4" s="708" t="s">
        <v>40</v>
      </c>
      <c r="AK4" s="694"/>
      <c r="AL4" s="709" t="s">
        <v>40</v>
      </c>
      <c r="AM4" s="710"/>
      <c r="AN4" s="711" t="s">
        <v>40</v>
      </c>
      <c r="AO4" s="712"/>
    </row>
    <row r="5" spans="1:41" ht="12.75">
      <c r="A5" s="707"/>
      <c r="B5" s="1126">
        <f t="shared" si="0"/>
        <v>0</v>
      </c>
      <c r="C5" s="707"/>
      <c r="D5" s="707"/>
      <c r="E5" s="715"/>
      <c r="F5" s="715"/>
      <c r="G5" s="694"/>
      <c r="H5" s="1126">
        <f>IFERROR(VLOOKUP(R5,Cennik!$A$4:$B52, 2, FALSE()) * S5 + VLOOKUP(T5,Cennik!$A$4:$B52, 2, FALSE()) * U5 + VLOOKUP(V5,Cennik!$A$4:$B52, 2, FALSE()) * W5 + VLOOKUP(X5,Cennik!$A$4:$B52, 2, FALSE()) * Y5 + VLOOKUP(Z5,Cennik!$A$4:$B52, 2, FALSE()) * AA5 + VLOOKUP(AB5,Cennik!$A$4:$B52, 2, FALSE()) * AC5 + VLOOKUP(AD5,Cennik!$A$4:$B52, 2, FALSE()) * AE5 + VLOOKUP(AF5,Cennik!$A$4:$B52, 2, FALSE()) * AG5 + VLOOKUP(AH5,Cennik!$A$4:$B52, 2, FALSE()) * AI5 + VLOOKUP(AJ5,Cennik!$A$4:$B52, 2, FALSE()) * AK5 + VLOOKUP(AL5,Cennik!$A$4:$B52, 2, FALSE()) * AM5 + VLOOKUP(AN5,Cennik!$A$4:$B52, 2, FALSE()) * AO5,"Brak wartości")</f>
        <v>0</v>
      </c>
      <c r="I5" s="1126">
        <f>H5 + VLOOKUP("Stamina",Cennik!$A$4:$B52,2,FALSE()) * G5</f>
        <v>0</v>
      </c>
      <c r="J5" s="1126" t="str">
        <f t="shared" si="1"/>
        <v>Brak Wartości</v>
      </c>
      <c r="K5" s="695"/>
      <c r="L5" s="695"/>
      <c r="M5" s="1127"/>
      <c r="N5" s="954" t="str">
        <f t="shared" ref="N5:O5" si="6">IFERROR((L5*$K5)/$G5, "Brak wartości")</f>
        <v>Brak wartości</v>
      </c>
      <c r="O5" s="955" t="str">
        <f t="shared" si="6"/>
        <v>Brak wartości</v>
      </c>
      <c r="P5" s="716" t="str">
        <f t="shared" ref="P5:Q5" si="7">IFERROR((L5*$K5)/$I5, "Brak wartości")</f>
        <v>Brak wartości</v>
      </c>
      <c r="Q5" s="717" t="str">
        <f t="shared" si="7"/>
        <v>Brak wartości</v>
      </c>
      <c r="R5" s="709" t="s">
        <v>40</v>
      </c>
      <c r="S5" s="710"/>
      <c r="T5" s="711" t="s">
        <v>40</v>
      </c>
      <c r="U5" s="712"/>
      <c r="V5" s="728" t="s">
        <v>40</v>
      </c>
      <c r="W5" s="729"/>
      <c r="X5" s="730" t="s">
        <v>40</v>
      </c>
      <c r="Y5" s="731"/>
      <c r="Z5" s="695" t="s">
        <v>40</v>
      </c>
      <c r="AA5" s="695"/>
      <c r="AB5" s="733" t="s">
        <v>40</v>
      </c>
      <c r="AC5" s="734"/>
      <c r="AD5" s="736" t="s">
        <v>40</v>
      </c>
      <c r="AE5" s="725"/>
      <c r="AF5" s="706" t="s">
        <v>40</v>
      </c>
      <c r="AG5" s="715"/>
      <c r="AH5" s="735" t="s">
        <v>40</v>
      </c>
      <c r="AI5" s="707"/>
      <c r="AJ5" s="708" t="s">
        <v>40</v>
      </c>
      <c r="AK5" s="694"/>
      <c r="AL5" s="709" t="s">
        <v>40</v>
      </c>
      <c r="AM5" s="710"/>
      <c r="AN5" s="711" t="s">
        <v>40</v>
      </c>
      <c r="AO5" s="712"/>
    </row>
    <row r="6" spans="1:41" ht="12.75">
      <c r="A6" s="707"/>
      <c r="B6" s="1126">
        <f t="shared" si="0"/>
        <v>0</v>
      </c>
      <c r="C6" s="707"/>
      <c r="D6" s="707"/>
      <c r="E6" s="715"/>
      <c r="F6" s="715"/>
      <c r="G6" s="694"/>
      <c r="H6" s="1126">
        <f>IFERROR(VLOOKUP(R6,Cennik!$A$4:$B52, 2, FALSE()) * S6 + VLOOKUP(T6,Cennik!$A$4:$B52, 2, FALSE()) * U6 + VLOOKUP(V6,Cennik!$A$4:$B52, 2, FALSE()) * W6 + VLOOKUP(X6,Cennik!$A$4:$B52, 2, FALSE()) * Y6 + VLOOKUP(Z6,Cennik!$A$4:$B52, 2, FALSE()) * AA6 + VLOOKUP(AB6,Cennik!$A$4:$B52, 2, FALSE()) * AC6 + VLOOKUP(AD6,Cennik!$A$4:$B52, 2, FALSE()) * AE6 + VLOOKUP(AF6,Cennik!$A$4:$B52, 2, FALSE()) * AG6 + VLOOKUP(AH6,Cennik!$A$4:$B52, 2, FALSE()) * AI6 + VLOOKUP(AJ6,Cennik!$A$4:$B52, 2, FALSE()) * AK6 + VLOOKUP(AL6,Cennik!$A$4:$B52, 2, FALSE()) * AM6 + VLOOKUP(AN6,Cennik!$A$4:$B52, 2, FALSE()) * AO6,"Brak wartości")</f>
        <v>0</v>
      </c>
      <c r="I6" s="1126">
        <f>H6 + VLOOKUP("Stamina",Cennik!$A$4:$B52,2,FALSE()) * G6</f>
        <v>0</v>
      </c>
      <c r="J6" s="1126" t="str">
        <f t="shared" si="1"/>
        <v>Brak Wartości</v>
      </c>
      <c r="K6" s="695"/>
      <c r="L6" s="695"/>
      <c r="M6" s="1127"/>
      <c r="N6" s="954" t="str">
        <f t="shared" ref="N6:O6" si="8">IFERROR((L6*$K6)/$G6, "Brak wartości")</f>
        <v>Brak wartości</v>
      </c>
      <c r="O6" s="955" t="str">
        <f t="shared" si="8"/>
        <v>Brak wartości</v>
      </c>
      <c r="P6" s="716" t="str">
        <f t="shared" ref="P6:Q6" si="9">IFERROR((L6*$K6)/$I6, "Brak wartości")</f>
        <v>Brak wartości</v>
      </c>
      <c r="Q6" s="717" t="str">
        <f t="shared" si="9"/>
        <v>Brak wartości</v>
      </c>
      <c r="R6" s="709" t="s">
        <v>40</v>
      </c>
      <c r="S6" s="710"/>
      <c r="T6" s="711" t="s">
        <v>40</v>
      </c>
      <c r="U6" s="712"/>
      <c r="V6" s="728" t="s">
        <v>40</v>
      </c>
      <c r="W6" s="729"/>
      <c r="X6" s="730" t="s">
        <v>40</v>
      </c>
      <c r="Y6" s="731"/>
      <c r="Z6" s="695" t="s">
        <v>40</v>
      </c>
      <c r="AA6" s="695"/>
      <c r="AB6" s="733" t="s">
        <v>40</v>
      </c>
      <c r="AC6" s="734"/>
      <c r="AD6" s="736" t="s">
        <v>40</v>
      </c>
      <c r="AE6" s="725"/>
      <c r="AF6" s="706" t="s">
        <v>40</v>
      </c>
      <c r="AG6" s="715"/>
      <c r="AH6" s="735" t="s">
        <v>40</v>
      </c>
      <c r="AI6" s="707"/>
      <c r="AJ6" s="708" t="s">
        <v>40</v>
      </c>
      <c r="AK6" s="694"/>
      <c r="AL6" s="709" t="s">
        <v>40</v>
      </c>
      <c r="AM6" s="710"/>
      <c r="AN6" s="711" t="s">
        <v>40</v>
      </c>
      <c r="AO6" s="712"/>
    </row>
    <row r="7" spans="1:41" ht="12.75">
      <c r="A7" s="707"/>
      <c r="B7" s="1126">
        <f t="shared" si="0"/>
        <v>0</v>
      </c>
      <c r="C7" s="707"/>
      <c r="D7" s="707"/>
      <c r="E7" s="715"/>
      <c r="F7" s="715"/>
      <c r="G7" s="694"/>
      <c r="H7" s="1126">
        <f>IFERROR(VLOOKUP(R7,Cennik!$A$4:$B52, 2, FALSE()) * S7 + VLOOKUP(T7,Cennik!$A$4:$B52, 2, FALSE()) * U7 + VLOOKUP(V7,Cennik!$A$4:$B52, 2, FALSE()) * W7 + VLOOKUP(X7,Cennik!$A$4:$B52, 2, FALSE()) * Y7 + VLOOKUP(Z7,Cennik!$A$4:$B52, 2, FALSE()) * AA7 + VLOOKUP(AB7,Cennik!$A$4:$B52, 2, FALSE()) * AC7 + VLOOKUP(AD7,Cennik!$A$4:$B52, 2, FALSE()) * AE7 + VLOOKUP(AF7,Cennik!$A$4:$B52, 2, FALSE()) * AG7 + VLOOKUP(AH7,Cennik!$A$4:$B52, 2, FALSE()) * AI7 + VLOOKUP(AJ7,Cennik!$A$4:$B52, 2, FALSE()) * AK7 + VLOOKUP(AL7,Cennik!$A$4:$B52, 2, FALSE()) * AM7 + VLOOKUP(AN7,Cennik!$A$4:$B52, 2, FALSE()) * AO7,"Brak wartości")</f>
        <v>0</v>
      </c>
      <c r="I7" s="1126">
        <f>H7 + VLOOKUP("Stamina",Cennik!$A$4:$B52,2,FALSE()) * G7</f>
        <v>0</v>
      </c>
      <c r="J7" s="1126" t="str">
        <f t="shared" si="1"/>
        <v>Brak Wartości</v>
      </c>
      <c r="K7" s="695"/>
      <c r="L7" s="695"/>
      <c r="M7" s="1127"/>
      <c r="N7" s="954" t="str">
        <f t="shared" ref="N7:O7" si="10">IFERROR((L7*$K7)/$G7, "Brak wartości")</f>
        <v>Brak wartości</v>
      </c>
      <c r="O7" s="955" t="str">
        <f t="shared" si="10"/>
        <v>Brak wartości</v>
      </c>
      <c r="P7" s="716" t="str">
        <f t="shared" ref="P7:Q7" si="11">IFERROR((L7*$K7)/$I7, "Brak wartości")</f>
        <v>Brak wartości</v>
      </c>
      <c r="Q7" s="717" t="str">
        <f t="shared" si="11"/>
        <v>Brak wartości</v>
      </c>
      <c r="R7" s="709" t="s">
        <v>40</v>
      </c>
      <c r="S7" s="710"/>
      <c r="T7" s="711" t="s">
        <v>40</v>
      </c>
      <c r="U7" s="712"/>
      <c r="V7" s="728" t="s">
        <v>40</v>
      </c>
      <c r="W7" s="729"/>
      <c r="X7" s="730" t="s">
        <v>40</v>
      </c>
      <c r="Y7" s="731"/>
      <c r="Z7" s="695" t="s">
        <v>40</v>
      </c>
      <c r="AA7" s="695"/>
      <c r="AB7" s="733" t="s">
        <v>40</v>
      </c>
      <c r="AC7" s="734"/>
      <c r="AD7" s="736" t="s">
        <v>40</v>
      </c>
      <c r="AE7" s="725"/>
      <c r="AF7" s="706" t="s">
        <v>40</v>
      </c>
      <c r="AG7" s="715"/>
      <c r="AH7" s="735" t="s">
        <v>40</v>
      </c>
      <c r="AI7" s="707"/>
      <c r="AJ7" s="708" t="s">
        <v>40</v>
      </c>
      <c r="AK7" s="694"/>
      <c r="AL7" s="709" t="s">
        <v>40</v>
      </c>
      <c r="AM7" s="710"/>
      <c r="AN7" s="711" t="s">
        <v>40</v>
      </c>
      <c r="AO7" s="712"/>
    </row>
    <row r="8" spans="1:41" ht="12.75">
      <c r="A8" s="707"/>
      <c r="B8" s="1126">
        <f t="shared" si="0"/>
        <v>0</v>
      </c>
      <c r="C8" s="707"/>
      <c r="D8" s="707"/>
      <c r="E8" s="715"/>
      <c r="F8" s="715"/>
      <c r="G8" s="694"/>
      <c r="H8" s="1126">
        <f>IFERROR(VLOOKUP(R8,Cennik!$A$4:$B52, 2, FALSE()) * S8 + VLOOKUP(T8,Cennik!$A$4:$B52, 2, FALSE()) * U8 + VLOOKUP(V8,Cennik!$A$4:$B52, 2, FALSE()) * W8 + VLOOKUP(X8,Cennik!$A$4:$B52, 2, FALSE()) * Y8 + VLOOKUP(Z8,Cennik!$A$4:$B52, 2, FALSE()) * AA8 + VLOOKUP(AB8,Cennik!$A$4:$B52, 2, FALSE()) * AC8 + VLOOKUP(AD8,Cennik!$A$4:$B52, 2, FALSE()) * AE8 + VLOOKUP(AF8,Cennik!$A$4:$B52, 2, FALSE()) * AG8 + VLOOKUP(AH8,Cennik!$A$4:$B52, 2, FALSE()) * AI8 + VLOOKUP(AJ8,Cennik!$A$4:$B52, 2, FALSE()) * AK8 + VLOOKUP(AL8,Cennik!$A$4:$B52, 2, FALSE()) * AM8 + VLOOKUP(AN8,Cennik!$A$4:$B52, 2, FALSE()) * AO8,"Brak wartości")</f>
        <v>0</v>
      </c>
      <c r="I8" s="1126">
        <f>H8 + VLOOKUP("Stamina",Cennik!$A$4:$B52,2,FALSE()) * G8</f>
        <v>0</v>
      </c>
      <c r="J8" s="1126" t="str">
        <f t="shared" si="1"/>
        <v>Brak Wartości</v>
      </c>
      <c r="K8" s="695"/>
      <c r="L8" s="695"/>
      <c r="M8" s="1127"/>
      <c r="N8" s="954" t="str">
        <f t="shared" ref="N8:O8" si="12">IFERROR((L8*$K8)/$G8, "Brak wartości")</f>
        <v>Brak wartości</v>
      </c>
      <c r="O8" s="955" t="str">
        <f t="shared" si="12"/>
        <v>Brak wartości</v>
      </c>
      <c r="P8" s="716" t="str">
        <f t="shared" ref="P8:Q8" si="13">IFERROR((L8*$K8)/$I8, "Brak wartości")</f>
        <v>Brak wartości</v>
      </c>
      <c r="Q8" s="717" t="str">
        <f t="shared" si="13"/>
        <v>Brak wartości</v>
      </c>
      <c r="R8" s="709" t="s">
        <v>40</v>
      </c>
      <c r="S8" s="710"/>
      <c r="T8" s="711" t="s">
        <v>40</v>
      </c>
      <c r="U8" s="712"/>
      <c r="V8" s="728" t="s">
        <v>40</v>
      </c>
      <c r="W8" s="729"/>
      <c r="X8" s="730" t="s">
        <v>40</v>
      </c>
      <c r="Y8" s="731"/>
      <c r="Z8" s="695" t="s">
        <v>40</v>
      </c>
      <c r="AA8" s="695"/>
      <c r="AB8" s="733" t="s">
        <v>40</v>
      </c>
      <c r="AC8" s="734"/>
      <c r="AD8" s="736" t="s">
        <v>40</v>
      </c>
      <c r="AE8" s="725"/>
      <c r="AF8" s="706" t="s">
        <v>40</v>
      </c>
      <c r="AG8" s="715"/>
      <c r="AH8" s="735" t="s">
        <v>40</v>
      </c>
      <c r="AI8" s="707"/>
      <c r="AJ8" s="708" t="s">
        <v>40</v>
      </c>
      <c r="AK8" s="694"/>
      <c r="AL8" s="709" t="s">
        <v>40</v>
      </c>
      <c r="AM8" s="710"/>
      <c r="AN8" s="711" t="s">
        <v>40</v>
      </c>
      <c r="AO8" s="712"/>
    </row>
    <row r="9" spans="1:41" ht="12.75">
      <c r="A9" s="707"/>
      <c r="B9" s="1126">
        <f t="shared" si="0"/>
        <v>0</v>
      </c>
      <c r="C9" s="707"/>
      <c r="D9" s="707"/>
      <c r="E9" s="715"/>
      <c r="F9" s="715"/>
      <c r="G9" s="694"/>
      <c r="H9" s="1126">
        <f>IFERROR(VLOOKUP(R9,Cennik!$A$4:$B52, 2, FALSE()) * S9 + VLOOKUP(T9,Cennik!$A$4:$B52, 2, FALSE()) * U9 + VLOOKUP(V9,Cennik!$A$4:$B52, 2, FALSE()) * W9 + VLOOKUP(X9,Cennik!$A$4:$B52, 2, FALSE()) * Y9 + VLOOKUP(Z9,Cennik!$A$4:$B52, 2, FALSE()) * AA9 + VLOOKUP(AB9,Cennik!$A$4:$B52, 2, FALSE()) * AC9 + VLOOKUP(AD9,Cennik!$A$4:$B52, 2, FALSE()) * AE9 + VLOOKUP(AF9,Cennik!$A$4:$B52, 2, FALSE()) * AG9 + VLOOKUP(AH9,Cennik!$A$4:$B52, 2, FALSE()) * AI9 + VLOOKUP(AJ9,Cennik!$A$4:$B52, 2, FALSE()) * AK9 + VLOOKUP(AL9,Cennik!$A$4:$B52, 2, FALSE()) * AM9 + VLOOKUP(AN9,Cennik!$A$4:$B52, 2, FALSE()) * AO9,"Brak wartości")</f>
        <v>0</v>
      </c>
      <c r="I9" s="1126">
        <f>H9 + VLOOKUP("Stamina",Cennik!$A$4:$B52,2,FALSE()) * G9</f>
        <v>0</v>
      </c>
      <c r="J9" s="1126" t="str">
        <f t="shared" si="1"/>
        <v>Brak Wartości</v>
      </c>
      <c r="K9" s="695"/>
      <c r="L9" s="695"/>
      <c r="M9" s="1127"/>
      <c r="N9" s="954" t="str">
        <f t="shared" ref="N9:O9" si="14">IFERROR((L9*$K9)/$G9, "Brak wartości")</f>
        <v>Brak wartości</v>
      </c>
      <c r="O9" s="955" t="str">
        <f t="shared" si="14"/>
        <v>Brak wartości</v>
      </c>
      <c r="P9" s="716" t="str">
        <f t="shared" ref="P9:Q9" si="15">IFERROR((L9*$K9)/$I9, "Brak wartości")</f>
        <v>Brak wartości</v>
      </c>
      <c r="Q9" s="717" t="str">
        <f t="shared" si="15"/>
        <v>Brak wartości</v>
      </c>
      <c r="R9" s="709" t="s">
        <v>40</v>
      </c>
      <c r="S9" s="710"/>
      <c r="T9" s="711" t="s">
        <v>40</v>
      </c>
      <c r="U9" s="712"/>
      <c r="V9" s="728" t="s">
        <v>40</v>
      </c>
      <c r="W9" s="729"/>
      <c r="X9" s="730" t="s">
        <v>40</v>
      </c>
      <c r="Y9" s="731"/>
      <c r="Z9" s="695" t="s">
        <v>40</v>
      </c>
      <c r="AA9" s="695"/>
      <c r="AB9" s="733" t="s">
        <v>40</v>
      </c>
      <c r="AC9" s="734"/>
      <c r="AD9" s="736" t="s">
        <v>40</v>
      </c>
      <c r="AE9" s="725"/>
      <c r="AF9" s="706" t="s">
        <v>40</v>
      </c>
      <c r="AG9" s="715"/>
      <c r="AH9" s="735" t="s">
        <v>40</v>
      </c>
      <c r="AI9" s="707"/>
      <c r="AJ9" s="708" t="s">
        <v>40</v>
      </c>
      <c r="AK9" s="694"/>
      <c r="AL9" s="709" t="s">
        <v>40</v>
      </c>
      <c r="AM9" s="710"/>
      <c r="AN9" s="711" t="s">
        <v>40</v>
      </c>
      <c r="AO9" s="712"/>
    </row>
    <row r="10" spans="1:41" ht="12.75">
      <c r="A10" s="707"/>
      <c r="B10" s="1126">
        <f t="shared" si="0"/>
        <v>0</v>
      </c>
      <c r="C10" s="707"/>
      <c r="D10" s="707"/>
      <c r="E10" s="715"/>
      <c r="F10" s="715"/>
      <c r="G10" s="694"/>
      <c r="H10" s="1126">
        <f>IFERROR(VLOOKUP(R10,Cennik!$A$4:$B52, 2, FALSE()) * S10 + VLOOKUP(T10,Cennik!$A$4:$B52, 2, FALSE()) * U10 + VLOOKUP(V10,Cennik!$A$4:$B52, 2, FALSE()) * W10 + VLOOKUP(X10,Cennik!$A$4:$B52, 2, FALSE()) * Y10 + VLOOKUP(Z10,Cennik!$A$4:$B52, 2, FALSE()) * AA10 + VLOOKUP(AB10,Cennik!$A$4:$B52, 2, FALSE()) * AC10 + VLOOKUP(AD10,Cennik!$A$4:$B52, 2, FALSE()) * AE10 + VLOOKUP(AF10,Cennik!$A$4:$B52, 2, FALSE()) * AG10 + VLOOKUP(AH10,Cennik!$A$4:$B52, 2, FALSE()) * AI10 + VLOOKUP(AJ10,Cennik!$A$4:$B52, 2, FALSE()) * AK10 + VLOOKUP(AL10,Cennik!$A$4:$B52, 2, FALSE()) * AM10 + VLOOKUP(AN10,Cennik!$A$4:$B52, 2, FALSE()) * AO10,"Brak wartości")</f>
        <v>0</v>
      </c>
      <c r="I10" s="1126">
        <f>H10 + VLOOKUP("Stamina",Cennik!$A$4:$B52,2,FALSE()) * G10</f>
        <v>0</v>
      </c>
      <c r="J10" s="1126" t="str">
        <f t="shared" si="1"/>
        <v>Brak Wartości</v>
      </c>
      <c r="K10" s="695"/>
      <c r="L10" s="695"/>
      <c r="M10" s="1127"/>
      <c r="N10" s="954" t="str">
        <f t="shared" ref="N10:O10" si="16">IFERROR((L10*$K10)/$G10, "Brak wartości")</f>
        <v>Brak wartości</v>
      </c>
      <c r="O10" s="955" t="str">
        <f t="shared" si="16"/>
        <v>Brak wartości</v>
      </c>
      <c r="P10" s="716" t="str">
        <f t="shared" ref="P10:Q10" si="17">IFERROR((L10*$K10)/$I10, "Brak wartości")</f>
        <v>Brak wartości</v>
      </c>
      <c r="Q10" s="717" t="str">
        <f t="shared" si="17"/>
        <v>Brak wartości</v>
      </c>
      <c r="R10" s="709" t="s">
        <v>40</v>
      </c>
      <c r="S10" s="710"/>
      <c r="T10" s="711" t="s">
        <v>40</v>
      </c>
      <c r="U10" s="712"/>
      <c r="V10" s="728" t="s">
        <v>40</v>
      </c>
      <c r="W10" s="729"/>
      <c r="X10" s="730" t="s">
        <v>40</v>
      </c>
      <c r="Y10" s="731"/>
      <c r="Z10" s="695" t="s">
        <v>40</v>
      </c>
      <c r="AA10" s="695"/>
      <c r="AB10" s="733" t="s">
        <v>40</v>
      </c>
      <c r="AC10" s="734"/>
      <c r="AD10" s="736" t="s">
        <v>40</v>
      </c>
      <c r="AE10" s="725"/>
      <c r="AF10" s="706" t="s">
        <v>40</v>
      </c>
      <c r="AG10" s="715"/>
      <c r="AH10" s="735" t="s">
        <v>40</v>
      </c>
      <c r="AI10" s="707"/>
      <c r="AJ10" s="708" t="s">
        <v>40</v>
      </c>
      <c r="AK10" s="694"/>
      <c r="AL10" s="709" t="s">
        <v>40</v>
      </c>
      <c r="AM10" s="710"/>
      <c r="AN10" s="711" t="s">
        <v>40</v>
      </c>
      <c r="AO10" s="712"/>
    </row>
    <row r="11" spans="1:41" ht="12.75">
      <c r="A11" s="707"/>
      <c r="B11" s="1126">
        <f t="shared" si="0"/>
        <v>0</v>
      </c>
      <c r="C11" s="707"/>
      <c r="D11" s="707"/>
      <c r="E11" s="715"/>
      <c r="F11" s="715"/>
      <c r="G11" s="694"/>
      <c r="H11" s="1126">
        <f>IFERROR(VLOOKUP(R11,Cennik!$A$4:$B52, 2, FALSE()) * S11 + VLOOKUP(T11,Cennik!$A$4:$B52, 2, FALSE()) * U11 + VLOOKUP(V11,Cennik!$A$4:$B52, 2, FALSE()) * W11 + VLOOKUP(X11,Cennik!$A$4:$B52, 2, FALSE()) * Y11 + VLOOKUP(Z11,Cennik!$A$4:$B52, 2, FALSE()) * AA11 + VLOOKUP(AB11,Cennik!$A$4:$B52, 2, FALSE()) * AC11 + VLOOKUP(AD11,Cennik!$A$4:$B52, 2, FALSE()) * AE11 + VLOOKUP(AF11,Cennik!$A$4:$B52, 2, FALSE()) * AG11 + VLOOKUP(AH11,Cennik!$A$4:$B52, 2, FALSE()) * AI11 + VLOOKUP(AJ11,Cennik!$A$4:$B52, 2, FALSE()) * AK11 + VLOOKUP(AL11,Cennik!$A$4:$B52, 2, FALSE()) * AM11 + VLOOKUP(AN11,Cennik!$A$4:$B52, 2, FALSE()) * AO11,"Brak wartości")</f>
        <v>0</v>
      </c>
      <c r="I11" s="1126">
        <f>H11 + VLOOKUP("Stamina",Cennik!$A$4:$B52,2,FALSE()) * G11</f>
        <v>0</v>
      </c>
      <c r="J11" s="1126" t="str">
        <f t="shared" si="1"/>
        <v>Brak Wartości</v>
      </c>
      <c r="K11" s="695"/>
      <c r="L11" s="695"/>
      <c r="M11" s="1127"/>
      <c r="N11" s="954" t="str">
        <f t="shared" ref="N11:O11" si="18">IFERROR((L11*$K11)/$G11, "Brak wartości")</f>
        <v>Brak wartości</v>
      </c>
      <c r="O11" s="955" t="str">
        <f t="shared" si="18"/>
        <v>Brak wartości</v>
      </c>
      <c r="P11" s="716" t="str">
        <f t="shared" ref="P11:Q11" si="19">IFERROR((L11*$K11)/$I11, "Brak wartości")</f>
        <v>Brak wartości</v>
      </c>
      <c r="Q11" s="717" t="str">
        <f t="shared" si="19"/>
        <v>Brak wartości</v>
      </c>
      <c r="R11" s="709" t="s">
        <v>40</v>
      </c>
      <c r="S11" s="710"/>
      <c r="T11" s="711" t="s">
        <v>40</v>
      </c>
      <c r="U11" s="712"/>
      <c r="V11" s="728" t="s">
        <v>40</v>
      </c>
      <c r="W11" s="729"/>
      <c r="X11" s="730" t="s">
        <v>40</v>
      </c>
      <c r="Y11" s="731"/>
      <c r="Z11" s="695" t="s">
        <v>40</v>
      </c>
      <c r="AA11" s="695"/>
      <c r="AB11" s="733" t="s">
        <v>40</v>
      </c>
      <c r="AC11" s="734"/>
      <c r="AD11" s="736" t="s">
        <v>40</v>
      </c>
      <c r="AE11" s="725"/>
      <c r="AF11" s="706" t="s">
        <v>40</v>
      </c>
      <c r="AG11" s="715"/>
      <c r="AH11" s="735" t="s">
        <v>40</v>
      </c>
      <c r="AI11" s="707"/>
      <c r="AJ11" s="708" t="s">
        <v>40</v>
      </c>
      <c r="AK11" s="694"/>
      <c r="AL11" s="709" t="s">
        <v>40</v>
      </c>
      <c r="AM11" s="710"/>
      <c r="AN11" s="711" t="s">
        <v>40</v>
      </c>
      <c r="AO11" s="712"/>
    </row>
    <row r="12" spans="1:41" ht="12.75">
      <c r="A12" s="707"/>
      <c r="B12" s="1126">
        <f t="shared" si="0"/>
        <v>0</v>
      </c>
      <c r="C12" s="707"/>
      <c r="D12" s="707"/>
      <c r="E12" s="715"/>
      <c r="F12" s="715"/>
      <c r="G12" s="694"/>
      <c r="H12" s="1126">
        <f>IFERROR(VLOOKUP(R12,Cennik!$A$4:$B52, 2, FALSE()) * S12 + VLOOKUP(T12,Cennik!$A$4:$B52, 2, FALSE()) * U12 + VLOOKUP(V12,Cennik!$A$4:$B52, 2, FALSE()) * W12 + VLOOKUP(X12,Cennik!$A$4:$B52, 2, FALSE()) * Y12 + VLOOKUP(Z12,Cennik!$A$4:$B52, 2, FALSE()) * AA12 + VLOOKUP(AB12,Cennik!$A$4:$B52, 2, FALSE()) * AC12 + VLOOKUP(AD12,Cennik!$A$4:$B52, 2, FALSE()) * AE12 + VLOOKUP(AF12,Cennik!$A$4:$B52, 2, FALSE()) * AG12 + VLOOKUP(AH12,Cennik!$A$4:$B52, 2, FALSE()) * AI12 + VLOOKUP(AJ12,Cennik!$A$4:$B52, 2, FALSE()) * AK12 + VLOOKUP(AL12,Cennik!$A$4:$B52, 2, FALSE()) * AM12 + VLOOKUP(AN12,Cennik!$A$4:$B52, 2, FALSE()) * AO12,"Brak wartości")</f>
        <v>0</v>
      </c>
      <c r="I12" s="1126">
        <f>H12 + VLOOKUP("Stamina",Cennik!$A$4:$B52,2,FALSE()) * G12</f>
        <v>0</v>
      </c>
      <c r="J12" s="1126" t="str">
        <f t="shared" si="1"/>
        <v>Brak Wartości</v>
      </c>
      <c r="K12" s="695"/>
      <c r="L12" s="695"/>
      <c r="M12" s="1127"/>
      <c r="N12" s="954" t="str">
        <f t="shared" ref="N12:O12" si="20">IFERROR((L12*$K12)/$G12, "Brak wartości")</f>
        <v>Brak wartości</v>
      </c>
      <c r="O12" s="955" t="str">
        <f t="shared" si="20"/>
        <v>Brak wartości</v>
      </c>
      <c r="P12" s="716" t="str">
        <f t="shared" ref="P12:Q12" si="21">IFERROR((L12*$K12)/$I12, "Brak wartości")</f>
        <v>Brak wartości</v>
      </c>
      <c r="Q12" s="717" t="str">
        <f t="shared" si="21"/>
        <v>Brak wartości</v>
      </c>
      <c r="R12" s="709" t="s">
        <v>40</v>
      </c>
      <c r="S12" s="710"/>
      <c r="T12" s="711" t="s">
        <v>40</v>
      </c>
      <c r="U12" s="712"/>
      <c r="V12" s="728" t="s">
        <v>40</v>
      </c>
      <c r="W12" s="729"/>
      <c r="X12" s="730" t="s">
        <v>40</v>
      </c>
      <c r="Y12" s="731"/>
      <c r="Z12" s="695" t="s">
        <v>40</v>
      </c>
      <c r="AA12" s="695"/>
      <c r="AB12" s="733" t="s">
        <v>40</v>
      </c>
      <c r="AC12" s="734"/>
      <c r="AD12" s="736" t="s">
        <v>40</v>
      </c>
      <c r="AE12" s="725"/>
      <c r="AF12" s="706" t="s">
        <v>40</v>
      </c>
      <c r="AG12" s="715"/>
      <c r="AH12" s="735" t="s">
        <v>40</v>
      </c>
      <c r="AI12" s="707"/>
      <c r="AJ12" s="708" t="s">
        <v>40</v>
      </c>
      <c r="AK12" s="694"/>
      <c r="AL12" s="709" t="s">
        <v>40</v>
      </c>
      <c r="AM12" s="710"/>
      <c r="AN12" s="711" t="s">
        <v>40</v>
      </c>
      <c r="AO12" s="712"/>
    </row>
    <row r="13" spans="1:41" ht="12.75">
      <c r="A13" s="707"/>
      <c r="B13" s="1126">
        <f t="shared" si="0"/>
        <v>0</v>
      </c>
      <c r="C13" s="707"/>
      <c r="D13" s="707"/>
      <c r="E13" s="715"/>
      <c r="F13" s="715"/>
      <c r="G13" s="694"/>
      <c r="H13" s="1126">
        <f>IFERROR(VLOOKUP(R13,Cennik!$A$4:$B52, 2, FALSE()) * S13 + VLOOKUP(T13,Cennik!$A$4:$B52, 2, FALSE()) * U13 + VLOOKUP(V13,Cennik!$A$4:$B52, 2, FALSE()) * W13 + VLOOKUP(X13,Cennik!$A$4:$B52, 2, FALSE()) * Y13 + VLOOKUP(Z13,Cennik!$A$4:$B52, 2, FALSE()) * AA13 + VLOOKUP(AB13,Cennik!$A$4:$B52, 2, FALSE()) * AC13 + VLOOKUP(AD13,Cennik!$A$4:$B52, 2, FALSE()) * AE13 + VLOOKUP(AF13,Cennik!$A$4:$B52, 2, FALSE()) * AG13 + VLOOKUP(AH13,Cennik!$A$4:$B52, 2, FALSE()) * AI13 + VLOOKUP(AJ13,Cennik!$A$4:$B52, 2, FALSE()) * AK13 + VLOOKUP(AL13,Cennik!$A$4:$B52, 2, FALSE()) * AM13 + VLOOKUP(AN13,Cennik!$A$4:$B52, 2, FALSE()) * AO13,"Brak wartości")</f>
        <v>0</v>
      </c>
      <c r="I13" s="1126">
        <f>H13 + VLOOKUP("Stamina",Cennik!$A$4:$B52,2,FALSE()) * G13</f>
        <v>0</v>
      </c>
      <c r="J13" s="1126" t="str">
        <f t="shared" si="1"/>
        <v>Brak Wartości</v>
      </c>
      <c r="K13" s="695"/>
      <c r="L13" s="695"/>
      <c r="M13" s="1127"/>
      <c r="N13" s="954" t="str">
        <f t="shared" ref="N13:O13" si="22">IFERROR((L13*$K13)/$G13, "Brak wartości")</f>
        <v>Brak wartości</v>
      </c>
      <c r="O13" s="955" t="str">
        <f t="shared" si="22"/>
        <v>Brak wartości</v>
      </c>
      <c r="P13" s="716" t="str">
        <f t="shared" ref="P13:Q13" si="23">IFERROR((L13*$K13)/$I13, "Brak wartości")</f>
        <v>Brak wartości</v>
      </c>
      <c r="Q13" s="717" t="str">
        <f t="shared" si="23"/>
        <v>Brak wartości</v>
      </c>
      <c r="R13" s="709" t="s">
        <v>40</v>
      </c>
      <c r="S13" s="710"/>
      <c r="T13" s="711" t="s">
        <v>40</v>
      </c>
      <c r="U13" s="712"/>
      <c r="V13" s="728" t="s">
        <v>40</v>
      </c>
      <c r="W13" s="729"/>
      <c r="X13" s="730" t="s">
        <v>40</v>
      </c>
      <c r="Y13" s="731"/>
      <c r="Z13" s="695" t="s">
        <v>40</v>
      </c>
      <c r="AA13" s="695"/>
      <c r="AB13" s="733" t="s">
        <v>40</v>
      </c>
      <c r="AC13" s="734"/>
      <c r="AD13" s="736" t="s">
        <v>40</v>
      </c>
      <c r="AE13" s="725"/>
      <c r="AF13" s="706" t="s">
        <v>40</v>
      </c>
      <c r="AG13" s="715"/>
      <c r="AH13" s="735" t="s">
        <v>40</v>
      </c>
      <c r="AI13" s="707"/>
      <c r="AJ13" s="708" t="s">
        <v>40</v>
      </c>
      <c r="AK13" s="694"/>
      <c r="AL13" s="709" t="s">
        <v>40</v>
      </c>
      <c r="AM13" s="710"/>
      <c r="AN13" s="711" t="s">
        <v>40</v>
      </c>
      <c r="AO13" s="712"/>
    </row>
    <row r="14" spans="1:41" ht="12.75">
      <c r="A14" s="707"/>
      <c r="B14" s="1126">
        <f t="shared" si="0"/>
        <v>0</v>
      </c>
      <c r="C14" s="707"/>
      <c r="D14" s="707"/>
      <c r="E14" s="715"/>
      <c r="F14" s="715"/>
      <c r="G14" s="694"/>
      <c r="H14" s="1126">
        <f>IFERROR(VLOOKUP(R14,Cennik!$A$4:$B52, 2, FALSE()) * S14 + VLOOKUP(T14,Cennik!$A$4:$B52, 2, FALSE()) * U14 + VLOOKUP(V14,Cennik!$A$4:$B52, 2, FALSE()) * W14 + VLOOKUP(X14,Cennik!$A$4:$B52, 2, FALSE()) * Y14 + VLOOKUP(Z14,Cennik!$A$4:$B52, 2, FALSE()) * AA14 + VLOOKUP(AB14,Cennik!$A$4:$B52, 2, FALSE()) * AC14 + VLOOKUP(AD14,Cennik!$A$4:$B52, 2, FALSE()) * AE14 + VLOOKUP(AF14,Cennik!$A$4:$B52, 2, FALSE()) * AG14 + VLOOKUP(AH14,Cennik!$A$4:$B52, 2, FALSE()) * AI14 + VLOOKUP(AJ14,Cennik!$A$4:$B52, 2, FALSE()) * AK14 + VLOOKUP(AL14,Cennik!$A$4:$B52, 2, FALSE()) * AM14 + VLOOKUP(AN14,Cennik!$A$4:$B52, 2, FALSE()) * AO14,"Brak wartości")</f>
        <v>0</v>
      </c>
      <c r="I14" s="1126">
        <f>H14 + VLOOKUP("Stamina",Cennik!$A$4:$B52,2,FALSE()) * G14</f>
        <v>0</v>
      </c>
      <c r="J14" s="1126" t="str">
        <f t="shared" si="1"/>
        <v>Brak Wartości</v>
      </c>
      <c r="K14" s="695"/>
      <c r="L14" s="695"/>
      <c r="M14" s="1127"/>
      <c r="N14" s="954" t="str">
        <f t="shared" ref="N14:O14" si="24">IFERROR((L14*$K14)/$G14, "Brak wartości")</f>
        <v>Brak wartości</v>
      </c>
      <c r="O14" s="955" t="str">
        <f t="shared" si="24"/>
        <v>Brak wartości</v>
      </c>
      <c r="P14" s="716" t="str">
        <f t="shared" ref="P14:Q14" si="25">IFERROR((L14*$K14)/$I14, "Brak wartości")</f>
        <v>Brak wartości</v>
      </c>
      <c r="Q14" s="717" t="str">
        <f t="shared" si="25"/>
        <v>Brak wartości</v>
      </c>
      <c r="R14" s="709" t="s">
        <v>40</v>
      </c>
      <c r="S14" s="710"/>
      <c r="T14" s="711" t="s">
        <v>40</v>
      </c>
      <c r="U14" s="712"/>
      <c r="V14" s="728" t="s">
        <v>40</v>
      </c>
      <c r="W14" s="729"/>
      <c r="X14" s="730" t="s">
        <v>40</v>
      </c>
      <c r="Y14" s="731"/>
      <c r="Z14" s="695" t="s">
        <v>40</v>
      </c>
      <c r="AA14" s="695"/>
      <c r="AB14" s="733" t="s">
        <v>40</v>
      </c>
      <c r="AC14" s="734"/>
      <c r="AD14" s="736" t="s">
        <v>40</v>
      </c>
      <c r="AE14" s="725"/>
      <c r="AF14" s="706" t="s">
        <v>40</v>
      </c>
      <c r="AG14" s="715"/>
      <c r="AH14" s="735" t="s">
        <v>40</v>
      </c>
      <c r="AI14" s="707"/>
      <c r="AJ14" s="708" t="s">
        <v>40</v>
      </c>
      <c r="AK14" s="694"/>
      <c r="AL14" s="709" t="s">
        <v>40</v>
      </c>
      <c r="AM14" s="710"/>
      <c r="AN14" s="711" t="s">
        <v>40</v>
      </c>
      <c r="AO14" s="712"/>
    </row>
    <row r="15" spans="1:41" ht="12.75">
      <c r="A15" s="707"/>
      <c r="B15" s="1126">
        <f t="shared" si="0"/>
        <v>0</v>
      </c>
      <c r="C15" s="707"/>
      <c r="D15" s="707"/>
      <c r="E15" s="715"/>
      <c r="F15" s="715"/>
      <c r="G15" s="694"/>
      <c r="H15" s="1126">
        <f>IFERROR(VLOOKUP(R15,Cennik!$A$4:$B52, 2, FALSE()) * S15 + VLOOKUP(T15,Cennik!$A$4:$B52, 2, FALSE()) * U15 + VLOOKUP(V15,Cennik!$A$4:$B52, 2, FALSE()) * W15 + VLOOKUP(X15,Cennik!$A$4:$B52, 2, FALSE()) * Y15 + VLOOKUP(Z15,Cennik!$A$4:$B52, 2, FALSE()) * AA15 + VLOOKUP(AB15,Cennik!$A$4:$B52, 2, FALSE()) * AC15 + VLOOKUP(AD15,Cennik!$A$4:$B52, 2, FALSE()) * AE15 + VLOOKUP(AF15,Cennik!$A$4:$B52, 2, FALSE()) * AG15 + VLOOKUP(AH15,Cennik!$A$4:$B52, 2, FALSE()) * AI15 + VLOOKUP(AJ15,Cennik!$A$4:$B52, 2, FALSE()) * AK15 + VLOOKUP(AL15,Cennik!$A$4:$B52, 2, FALSE()) * AM15 + VLOOKUP(AN15,Cennik!$A$4:$B52, 2, FALSE()) * AO15,"Brak wartości")</f>
        <v>0</v>
      </c>
      <c r="I15" s="1126">
        <f>H15 + VLOOKUP("Stamina",Cennik!$A$4:$B52,2,FALSE()) * G15</f>
        <v>0</v>
      </c>
      <c r="J15" s="1126" t="str">
        <f t="shared" si="1"/>
        <v>Brak Wartości</v>
      </c>
      <c r="K15" s="695"/>
      <c r="L15" s="695"/>
      <c r="M15" s="1127"/>
      <c r="N15" s="954" t="str">
        <f t="shared" ref="N15:O15" si="26">IFERROR((L15*$K15)/$G15, "Brak wartości")</f>
        <v>Brak wartości</v>
      </c>
      <c r="O15" s="955" t="str">
        <f t="shared" si="26"/>
        <v>Brak wartości</v>
      </c>
      <c r="P15" s="716" t="str">
        <f t="shared" ref="P15:Q15" si="27">IFERROR((L15*$K15)/$I15, "Brak wartości")</f>
        <v>Brak wartości</v>
      </c>
      <c r="Q15" s="717" t="str">
        <f t="shared" si="27"/>
        <v>Brak wartości</v>
      </c>
      <c r="R15" s="709" t="s">
        <v>40</v>
      </c>
      <c r="S15" s="710"/>
      <c r="T15" s="711" t="s">
        <v>40</v>
      </c>
      <c r="U15" s="712"/>
      <c r="V15" s="728" t="s">
        <v>40</v>
      </c>
      <c r="W15" s="729"/>
      <c r="X15" s="730" t="s">
        <v>40</v>
      </c>
      <c r="Y15" s="731"/>
      <c r="Z15" s="695" t="s">
        <v>40</v>
      </c>
      <c r="AA15" s="695"/>
      <c r="AB15" s="733" t="s">
        <v>40</v>
      </c>
      <c r="AC15" s="734"/>
      <c r="AD15" s="736" t="s">
        <v>40</v>
      </c>
      <c r="AE15" s="725"/>
      <c r="AF15" s="706" t="s">
        <v>40</v>
      </c>
      <c r="AG15" s="715"/>
      <c r="AH15" s="735" t="s">
        <v>40</v>
      </c>
      <c r="AI15" s="707"/>
      <c r="AJ15" s="708" t="s">
        <v>40</v>
      </c>
      <c r="AK15" s="694"/>
      <c r="AL15" s="709" t="s">
        <v>40</v>
      </c>
      <c r="AM15" s="710"/>
      <c r="AN15" s="711" t="s">
        <v>40</v>
      </c>
      <c r="AO15" s="712"/>
    </row>
    <row r="16" spans="1:41" ht="12.75">
      <c r="A16" s="707"/>
      <c r="B16" s="1126">
        <f t="shared" si="0"/>
        <v>0</v>
      </c>
      <c r="C16" s="707"/>
      <c r="D16" s="707"/>
      <c r="E16" s="715"/>
      <c r="F16" s="715"/>
      <c r="G16" s="694"/>
      <c r="H16" s="1126">
        <f>IFERROR(VLOOKUP(R16,Cennik!$A$4:$B52, 2, FALSE()) * S16 + VLOOKUP(T16,Cennik!$A$4:$B52, 2, FALSE()) * U16 + VLOOKUP(V16,Cennik!$A$4:$B52, 2, FALSE()) * W16 + VLOOKUP(X16,Cennik!$A$4:$B52, 2, FALSE()) * Y16 + VLOOKUP(Z16,Cennik!$A$4:$B52, 2, FALSE()) * AA16 + VLOOKUP(AB16,Cennik!$A$4:$B52, 2, FALSE()) * AC16 + VLOOKUP(AD16,Cennik!$A$4:$B52, 2, FALSE()) * AE16 + VLOOKUP(AF16,Cennik!$A$4:$B52, 2, FALSE()) * AG16 + VLOOKUP(AH16,Cennik!$A$4:$B52, 2, FALSE()) * AI16 + VLOOKUP(AJ16,Cennik!$A$4:$B52, 2, FALSE()) * AK16 + VLOOKUP(AL16,Cennik!$A$4:$B52, 2, FALSE()) * AM16 + VLOOKUP(AN16,Cennik!$A$4:$B52, 2, FALSE()) * AO16,"Brak wartości")</f>
        <v>0</v>
      </c>
      <c r="I16" s="1126">
        <f>H16 + VLOOKUP("Stamina",Cennik!$A$4:$B52,2,FALSE()) * G16</f>
        <v>0</v>
      </c>
      <c r="J16" s="1126" t="str">
        <f t="shared" si="1"/>
        <v>Brak Wartości</v>
      </c>
      <c r="K16" s="695"/>
      <c r="L16" s="695"/>
      <c r="M16" s="1127"/>
      <c r="N16" s="954" t="str">
        <f t="shared" ref="N16:O16" si="28">IFERROR((L16*$K16)/$G16, "Brak wartości")</f>
        <v>Brak wartości</v>
      </c>
      <c r="O16" s="955" t="str">
        <f t="shared" si="28"/>
        <v>Brak wartości</v>
      </c>
      <c r="P16" s="716" t="str">
        <f t="shared" ref="P16:Q16" si="29">IFERROR((L16*$K16)/$I16, "Brak wartości")</f>
        <v>Brak wartości</v>
      </c>
      <c r="Q16" s="717" t="str">
        <f t="shared" si="29"/>
        <v>Brak wartości</v>
      </c>
      <c r="R16" s="709" t="s">
        <v>40</v>
      </c>
      <c r="S16" s="710"/>
      <c r="T16" s="711" t="s">
        <v>40</v>
      </c>
      <c r="U16" s="712"/>
      <c r="V16" s="728" t="s">
        <v>40</v>
      </c>
      <c r="W16" s="729"/>
      <c r="X16" s="730" t="s">
        <v>40</v>
      </c>
      <c r="Y16" s="731"/>
      <c r="Z16" s="695" t="s">
        <v>40</v>
      </c>
      <c r="AA16" s="695"/>
      <c r="AB16" s="733" t="s">
        <v>40</v>
      </c>
      <c r="AC16" s="734"/>
      <c r="AD16" s="736" t="s">
        <v>40</v>
      </c>
      <c r="AE16" s="725"/>
      <c r="AF16" s="706" t="s">
        <v>40</v>
      </c>
      <c r="AG16" s="715"/>
      <c r="AH16" s="735" t="s">
        <v>40</v>
      </c>
      <c r="AI16" s="707"/>
      <c r="AJ16" s="708" t="s">
        <v>40</v>
      </c>
      <c r="AK16" s="694"/>
      <c r="AL16" s="709" t="s">
        <v>40</v>
      </c>
      <c r="AM16" s="710"/>
      <c r="AN16" s="711" t="s">
        <v>40</v>
      </c>
      <c r="AO16" s="712"/>
    </row>
    <row r="17" spans="1:41" ht="12.75">
      <c r="A17" s="707"/>
      <c r="B17" s="1126">
        <f t="shared" si="0"/>
        <v>0</v>
      </c>
      <c r="C17" s="707"/>
      <c r="D17" s="707"/>
      <c r="E17" s="715"/>
      <c r="F17" s="715"/>
      <c r="G17" s="694"/>
      <c r="H17" s="1126">
        <f>IFERROR(VLOOKUP(R17,Cennik!$A$4:$B52, 2, FALSE()) * S17 + VLOOKUP(T17,Cennik!$A$4:$B52, 2, FALSE()) * U17 + VLOOKUP(V17,Cennik!$A$4:$B52, 2, FALSE()) * W17 + VLOOKUP(X17,Cennik!$A$4:$B52, 2, FALSE()) * Y17 + VLOOKUP(Z17,Cennik!$A$4:$B52, 2, FALSE()) * AA17 + VLOOKUP(AB17,Cennik!$A$4:$B52, 2, FALSE()) * AC17 + VLOOKUP(AD17,Cennik!$A$4:$B52, 2, FALSE()) * AE17 + VLOOKUP(AF17,Cennik!$A$4:$B52, 2, FALSE()) * AG17 + VLOOKUP(AH17,Cennik!$A$4:$B52, 2, FALSE()) * AI17 + VLOOKUP(AJ17,Cennik!$A$4:$B52, 2, FALSE()) * AK17 + VLOOKUP(AL17,Cennik!$A$4:$B52, 2, FALSE()) * AM17 + VLOOKUP(AN17,Cennik!$A$4:$B52, 2, FALSE()) * AO17,"Brak wartości")</f>
        <v>0</v>
      </c>
      <c r="I17" s="1126">
        <f>H17 + VLOOKUP("Stamina",Cennik!$A$4:$B52,2,FALSE()) * G17</f>
        <v>0</v>
      </c>
      <c r="J17" s="1126" t="str">
        <f t="shared" si="1"/>
        <v>Brak Wartości</v>
      </c>
      <c r="K17" s="695"/>
      <c r="L17" s="695"/>
      <c r="M17" s="1127"/>
      <c r="N17" s="954" t="str">
        <f t="shared" ref="N17:O17" si="30">IFERROR((L17*$K17)/$G17, "Brak wartości")</f>
        <v>Brak wartości</v>
      </c>
      <c r="O17" s="955" t="str">
        <f t="shared" si="30"/>
        <v>Brak wartości</v>
      </c>
      <c r="P17" s="716" t="str">
        <f t="shared" ref="P17:Q17" si="31">IFERROR((L17*$K17)/$I17, "Brak wartości")</f>
        <v>Brak wartości</v>
      </c>
      <c r="Q17" s="717" t="str">
        <f t="shared" si="31"/>
        <v>Brak wartości</v>
      </c>
      <c r="R17" s="709" t="s">
        <v>40</v>
      </c>
      <c r="S17" s="710"/>
      <c r="T17" s="711" t="s">
        <v>40</v>
      </c>
      <c r="U17" s="712"/>
      <c r="V17" s="728" t="s">
        <v>40</v>
      </c>
      <c r="W17" s="729"/>
      <c r="X17" s="730" t="s">
        <v>40</v>
      </c>
      <c r="Y17" s="731"/>
      <c r="Z17" s="695" t="s">
        <v>40</v>
      </c>
      <c r="AA17" s="695"/>
      <c r="AB17" s="733" t="s">
        <v>40</v>
      </c>
      <c r="AC17" s="734"/>
      <c r="AD17" s="736" t="s">
        <v>40</v>
      </c>
      <c r="AE17" s="725"/>
      <c r="AF17" s="706" t="s">
        <v>40</v>
      </c>
      <c r="AG17" s="715"/>
      <c r="AH17" s="735" t="s">
        <v>40</v>
      </c>
      <c r="AI17" s="707"/>
      <c r="AJ17" s="708" t="s">
        <v>40</v>
      </c>
      <c r="AK17" s="694"/>
      <c r="AL17" s="709" t="s">
        <v>40</v>
      </c>
      <c r="AM17" s="710"/>
      <c r="AN17" s="711" t="s">
        <v>40</v>
      </c>
      <c r="AO17" s="712"/>
    </row>
    <row r="18" spans="1:41" ht="12.75">
      <c r="A18" s="707"/>
      <c r="B18" s="1126">
        <f t="shared" si="0"/>
        <v>0</v>
      </c>
      <c r="C18" s="707"/>
      <c r="D18" s="707"/>
      <c r="E18" s="715"/>
      <c r="F18" s="715"/>
      <c r="G18" s="694"/>
      <c r="H18" s="1126">
        <f>IFERROR(VLOOKUP(R18,Cennik!$A$4:$B52, 2, FALSE()) * S18 + VLOOKUP(T18,Cennik!$A$4:$B52, 2, FALSE()) * U18 + VLOOKUP(V18,Cennik!$A$4:$B52, 2, FALSE()) * W18 + VLOOKUP(X18,Cennik!$A$4:$B52, 2, FALSE()) * Y18 + VLOOKUP(Z18,Cennik!$A$4:$B52, 2, FALSE()) * AA18 + VLOOKUP(AB18,Cennik!$A$4:$B52, 2, FALSE()) * AC18 + VLOOKUP(AD18,Cennik!$A$4:$B52, 2, FALSE()) * AE18 + VLOOKUP(AF18,Cennik!$A$4:$B52, 2, FALSE()) * AG18 + VLOOKUP(AH18,Cennik!$A$4:$B52, 2, FALSE()) * AI18 + VLOOKUP(AJ18,Cennik!$A$4:$B52, 2, FALSE()) * AK18 + VLOOKUP(AL18,Cennik!$A$4:$B52, 2, FALSE()) * AM18 + VLOOKUP(AN18,Cennik!$A$4:$B52, 2, FALSE()) * AO18,"Brak wartości")</f>
        <v>0</v>
      </c>
      <c r="I18" s="1126">
        <f>H18 + VLOOKUP("Stamina",Cennik!$A$4:$B52,2,FALSE()) * G18</f>
        <v>0</v>
      </c>
      <c r="J18" s="1126" t="str">
        <f t="shared" si="1"/>
        <v>Brak Wartości</v>
      </c>
      <c r="K18" s="695"/>
      <c r="L18" s="695"/>
      <c r="M18" s="1127"/>
      <c r="N18" s="954" t="str">
        <f t="shared" ref="N18:O18" si="32">IFERROR((L18*$K18)/$G18, "Brak wartości")</f>
        <v>Brak wartości</v>
      </c>
      <c r="O18" s="955" t="str">
        <f t="shared" si="32"/>
        <v>Brak wartości</v>
      </c>
      <c r="P18" s="716" t="str">
        <f t="shared" ref="P18:Q18" si="33">IFERROR((L18*$K18)/$I18, "Brak wartości")</f>
        <v>Brak wartości</v>
      </c>
      <c r="Q18" s="717" t="str">
        <f t="shared" si="33"/>
        <v>Brak wartości</v>
      </c>
      <c r="R18" s="709" t="s">
        <v>40</v>
      </c>
      <c r="S18" s="710"/>
      <c r="T18" s="711" t="s">
        <v>40</v>
      </c>
      <c r="U18" s="712"/>
      <c r="V18" s="728" t="s">
        <v>40</v>
      </c>
      <c r="W18" s="729"/>
      <c r="X18" s="730" t="s">
        <v>40</v>
      </c>
      <c r="Y18" s="731"/>
      <c r="Z18" s="695" t="s">
        <v>40</v>
      </c>
      <c r="AA18" s="695"/>
      <c r="AB18" s="733" t="s">
        <v>40</v>
      </c>
      <c r="AC18" s="734"/>
      <c r="AD18" s="736" t="s">
        <v>40</v>
      </c>
      <c r="AE18" s="725"/>
      <c r="AF18" s="706" t="s">
        <v>40</v>
      </c>
      <c r="AG18" s="715"/>
      <c r="AH18" s="735" t="s">
        <v>40</v>
      </c>
      <c r="AI18" s="707"/>
      <c r="AJ18" s="708" t="s">
        <v>40</v>
      </c>
      <c r="AK18" s="694"/>
      <c r="AL18" s="709" t="s">
        <v>40</v>
      </c>
      <c r="AM18" s="710"/>
      <c r="AN18" s="711" t="s">
        <v>40</v>
      </c>
      <c r="AO18" s="712"/>
    </row>
    <row r="19" spans="1:41" ht="12.75">
      <c r="A19" s="707"/>
      <c r="B19" s="1126">
        <f t="shared" si="0"/>
        <v>0</v>
      </c>
      <c r="C19" s="707"/>
      <c r="D19" s="707"/>
      <c r="E19" s="715"/>
      <c r="F19" s="715"/>
      <c r="G19" s="694"/>
      <c r="H19" s="1126">
        <f>IFERROR(VLOOKUP(R19,Cennik!$A$4:$B52, 2, FALSE()) * S19 + VLOOKUP(T19,Cennik!$A$4:$B52, 2, FALSE()) * U19 + VLOOKUP(V19,Cennik!$A$4:$B52, 2, FALSE()) * W19 + VLOOKUP(X19,Cennik!$A$4:$B52, 2, FALSE()) * Y19 + VLOOKUP(Z19,Cennik!$A$4:$B52, 2, FALSE()) * AA19 + VLOOKUP(AB19,Cennik!$A$4:$B52, 2, FALSE()) * AC19 + VLOOKUP(AD19,Cennik!$A$4:$B52, 2, FALSE()) * AE19 + VLOOKUP(AF19,Cennik!$A$4:$B52, 2, FALSE()) * AG19 + VLOOKUP(AH19,Cennik!$A$4:$B52, 2, FALSE()) * AI19 + VLOOKUP(AJ19,Cennik!$A$4:$B52, 2, FALSE()) * AK19 + VLOOKUP(AL19,Cennik!$A$4:$B52, 2, FALSE()) * AM19 + VLOOKUP(AN19,Cennik!$A$4:$B52, 2, FALSE()) * AO19,"Brak wartości")</f>
        <v>0</v>
      </c>
      <c r="I19" s="1126">
        <f>H19 + VLOOKUP("Stamina",Cennik!$A$4:$B52,2,FALSE()) * G19</f>
        <v>0</v>
      </c>
      <c r="J19" s="1126" t="str">
        <f t="shared" si="1"/>
        <v>Brak Wartości</v>
      </c>
      <c r="K19" s="695"/>
      <c r="L19" s="695"/>
      <c r="M19" s="1127"/>
      <c r="N19" s="954" t="str">
        <f t="shared" ref="N19:O19" si="34">IFERROR((L19*$K19)/$G19, "Brak wartości")</f>
        <v>Brak wartości</v>
      </c>
      <c r="O19" s="955" t="str">
        <f t="shared" si="34"/>
        <v>Brak wartości</v>
      </c>
      <c r="P19" s="716" t="str">
        <f t="shared" ref="P19:Q19" si="35">IFERROR((L19*$K19)/$I19, "Brak wartości")</f>
        <v>Brak wartości</v>
      </c>
      <c r="Q19" s="717" t="str">
        <f t="shared" si="35"/>
        <v>Brak wartości</v>
      </c>
      <c r="R19" s="709" t="s">
        <v>40</v>
      </c>
      <c r="S19" s="710"/>
      <c r="T19" s="711" t="s">
        <v>40</v>
      </c>
      <c r="U19" s="712"/>
      <c r="V19" s="728" t="s">
        <v>40</v>
      </c>
      <c r="W19" s="729"/>
      <c r="X19" s="730" t="s">
        <v>40</v>
      </c>
      <c r="Y19" s="731"/>
      <c r="Z19" s="695" t="s">
        <v>40</v>
      </c>
      <c r="AA19" s="695"/>
      <c r="AB19" s="733" t="s">
        <v>40</v>
      </c>
      <c r="AC19" s="734"/>
      <c r="AD19" s="736" t="s">
        <v>40</v>
      </c>
      <c r="AE19" s="725"/>
      <c r="AF19" s="706" t="s">
        <v>40</v>
      </c>
      <c r="AG19" s="715"/>
      <c r="AH19" s="735" t="s">
        <v>40</v>
      </c>
      <c r="AI19" s="707"/>
      <c r="AJ19" s="708" t="s">
        <v>40</v>
      </c>
      <c r="AK19" s="694"/>
      <c r="AL19" s="709" t="s">
        <v>40</v>
      </c>
      <c r="AM19" s="710"/>
      <c r="AN19" s="711" t="s">
        <v>40</v>
      </c>
      <c r="AO19" s="712"/>
    </row>
    <row r="20" spans="1:41" ht="12.75">
      <c r="A20" s="707"/>
      <c r="B20" s="1126">
        <f t="shared" si="0"/>
        <v>0</v>
      </c>
      <c r="C20" s="707"/>
      <c r="D20" s="707"/>
      <c r="E20" s="715"/>
      <c r="F20" s="715"/>
      <c r="G20" s="694"/>
      <c r="H20" s="1126">
        <f>IFERROR(VLOOKUP(R20,Cennik!$A$4:$B52, 2, FALSE()) * S20 + VLOOKUP(T20,Cennik!$A$4:$B52, 2, FALSE()) * U20 + VLOOKUP(V20,Cennik!$A$4:$B52, 2, FALSE()) * W20 + VLOOKUP(X20,Cennik!$A$4:$B52, 2, FALSE()) * Y20 + VLOOKUP(Z20,Cennik!$A$4:$B52, 2, FALSE()) * AA20 + VLOOKUP(AB20,Cennik!$A$4:$B52, 2, FALSE()) * AC20 + VLOOKUP(AD20,Cennik!$A$4:$B52, 2, FALSE()) * AE20 + VLOOKUP(AF20,Cennik!$A$4:$B52, 2, FALSE()) * AG20 + VLOOKUP(AH20,Cennik!$A$4:$B52, 2, FALSE()) * AI20 + VLOOKUP(AJ20,Cennik!$A$4:$B52, 2, FALSE()) * AK20 + VLOOKUP(AL20,Cennik!$A$4:$B52, 2, FALSE()) * AM20 + VLOOKUP(AN20,Cennik!$A$4:$B52, 2, FALSE()) * AO20,"Brak wartości")</f>
        <v>0</v>
      </c>
      <c r="I20" s="1126">
        <f>H20 + VLOOKUP("Stamina",Cennik!$A$4:$B52,2,FALSE()) * G20</f>
        <v>0</v>
      </c>
      <c r="J20" s="1126" t="str">
        <f t="shared" si="1"/>
        <v>Brak Wartości</v>
      </c>
      <c r="K20" s="695"/>
      <c r="L20" s="695"/>
      <c r="M20" s="1127"/>
      <c r="N20" s="954" t="str">
        <f t="shared" ref="N20:O20" si="36">IFERROR((L20*$K20)/$G20, "Brak wartości")</f>
        <v>Brak wartości</v>
      </c>
      <c r="O20" s="955" t="str">
        <f t="shared" si="36"/>
        <v>Brak wartości</v>
      </c>
      <c r="P20" s="716" t="str">
        <f t="shared" ref="P20:Q20" si="37">IFERROR((L20*$K20)/$I20, "Brak wartości")</f>
        <v>Brak wartości</v>
      </c>
      <c r="Q20" s="717" t="str">
        <f t="shared" si="37"/>
        <v>Brak wartości</v>
      </c>
      <c r="R20" s="709" t="s">
        <v>40</v>
      </c>
      <c r="S20" s="710"/>
      <c r="T20" s="711" t="s">
        <v>40</v>
      </c>
      <c r="U20" s="712"/>
      <c r="V20" s="728" t="s">
        <v>40</v>
      </c>
      <c r="W20" s="729"/>
      <c r="X20" s="730" t="s">
        <v>40</v>
      </c>
      <c r="Y20" s="731"/>
      <c r="Z20" s="695" t="s">
        <v>40</v>
      </c>
      <c r="AA20" s="695"/>
      <c r="AB20" s="733" t="s">
        <v>40</v>
      </c>
      <c r="AC20" s="734"/>
      <c r="AD20" s="736" t="s">
        <v>40</v>
      </c>
      <c r="AE20" s="725"/>
      <c r="AF20" s="706" t="s">
        <v>40</v>
      </c>
      <c r="AG20" s="715"/>
      <c r="AH20" s="735" t="s">
        <v>40</v>
      </c>
      <c r="AI20" s="707"/>
      <c r="AJ20" s="708" t="s">
        <v>40</v>
      </c>
      <c r="AK20" s="694"/>
      <c r="AL20" s="709" t="s">
        <v>40</v>
      </c>
      <c r="AM20" s="710"/>
      <c r="AN20" s="711" t="s">
        <v>40</v>
      </c>
      <c r="AO20" s="712"/>
    </row>
    <row r="21" spans="1:41" ht="12.75">
      <c r="A21" s="707"/>
      <c r="B21" s="1126">
        <f t="shared" si="0"/>
        <v>0</v>
      </c>
      <c r="C21" s="707"/>
      <c r="D21" s="707"/>
      <c r="E21" s="715"/>
      <c r="F21" s="715"/>
      <c r="G21" s="694"/>
      <c r="H21" s="1126">
        <f>IFERROR(VLOOKUP(R21,Cennik!$A$4:$B52, 2, FALSE()) * S21 + VLOOKUP(T21,Cennik!$A$4:$B52, 2, FALSE()) * U21 + VLOOKUP(V21,Cennik!$A$4:$B52, 2, FALSE()) * W21 + VLOOKUP(X21,Cennik!$A$4:$B52, 2, FALSE()) * Y21 + VLOOKUP(Z21,Cennik!$A$4:$B52, 2, FALSE()) * AA21 + VLOOKUP(AB21,Cennik!$A$4:$B52, 2, FALSE()) * AC21 + VLOOKUP(AD21,Cennik!$A$4:$B52, 2, FALSE()) * AE21 + VLOOKUP(AF21,Cennik!$A$4:$B52, 2, FALSE()) * AG21 + VLOOKUP(AH21,Cennik!$A$4:$B52, 2, FALSE()) * AI21 + VLOOKUP(AJ21,Cennik!$A$4:$B52, 2, FALSE()) * AK21 + VLOOKUP(AL21,Cennik!$A$4:$B52, 2, FALSE()) * AM21 + VLOOKUP(AN21,Cennik!$A$4:$B52, 2, FALSE()) * AO21,"Brak wartości")</f>
        <v>0</v>
      </c>
      <c r="I21" s="1126">
        <f>H21 + VLOOKUP("Stamina",Cennik!$A$4:$B52,2,FALSE()) * G21</f>
        <v>0</v>
      </c>
      <c r="J21" s="1126" t="str">
        <f t="shared" si="1"/>
        <v>Brak Wartości</v>
      </c>
      <c r="K21" s="695"/>
      <c r="L21" s="695"/>
      <c r="M21" s="1127"/>
      <c r="N21" s="954" t="str">
        <f t="shared" ref="N21:O21" si="38">IFERROR((L21*$K21)/$G21, "Brak wartości")</f>
        <v>Brak wartości</v>
      </c>
      <c r="O21" s="955" t="str">
        <f t="shared" si="38"/>
        <v>Brak wartości</v>
      </c>
      <c r="P21" s="716" t="str">
        <f t="shared" ref="P21:Q21" si="39">IFERROR((L21*$K21)/$I21, "Brak wartości")</f>
        <v>Brak wartości</v>
      </c>
      <c r="Q21" s="717" t="str">
        <f t="shared" si="39"/>
        <v>Brak wartości</v>
      </c>
      <c r="R21" s="709" t="s">
        <v>40</v>
      </c>
      <c r="S21" s="710"/>
      <c r="T21" s="711" t="s">
        <v>40</v>
      </c>
      <c r="U21" s="712"/>
      <c r="V21" s="728" t="s">
        <v>40</v>
      </c>
      <c r="W21" s="729"/>
      <c r="X21" s="730" t="s">
        <v>40</v>
      </c>
      <c r="Y21" s="731"/>
      <c r="Z21" s="695" t="s">
        <v>40</v>
      </c>
      <c r="AA21" s="695"/>
      <c r="AB21" s="733" t="s">
        <v>40</v>
      </c>
      <c r="AC21" s="734"/>
      <c r="AD21" s="736" t="s">
        <v>40</v>
      </c>
      <c r="AE21" s="725"/>
      <c r="AF21" s="706" t="s">
        <v>40</v>
      </c>
      <c r="AG21" s="715"/>
      <c r="AH21" s="735" t="s">
        <v>40</v>
      </c>
      <c r="AI21" s="707"/>
      <c r="AJ21" s="708" t="s">
        <v>40</v>
      </c>
      <c r="AK21" s="694"/>
      <c r="AL21" s="709" t="s">
        <v>40</v>
      </c>
      <c r="AM21" s="710"/>
      <c r="AN21" s="711" t="s">
        <v>40</v>
      </c>
      <c r="AO21" s="712"/>
    </row>
    <row r="22" spans="1:41" ht="12.75">
      <c r="A22" s="707"/>
      <c r="B22" s="1126">
        <f t="shared" si="0"/>
        <v>0</v>
      </c>
      <c r="C22" s="707"/>
      <c r="D22" s="707"/>
      <c r="E22" s="715"/>
      <c r="F22" s="715"/>
      <c r="G22" s="694"/>
      <c r="H22" s="1126">
        <f>IFERROR(VLOOKUP(R22,Cennik!$A$4:$B52, 2, FALSE()) * S22 + VLOOKUP(T22,Cennik!$A$4:$B52, 2, FALSE()) * U22 + VLOOKUP(V22,Cennik!$A$4:$B52, 2, FALSE()) * W22 + VLOOKUP(X22,Cennik!$A$4:$B52, 2, FALSE()) * Y22 + VLOOKUP(Z22,Cennik!$A$4:$B52, 2, FALSE()) * AA22 + VLOOKUP(AB22,Cennik!$A$4:$B52, 2, FALSE()) * AC22 + VLOOKUP(AD22,Cennik!$A$4:$B52, 2, FALSE()) * AE22 + VLOOKUP(AF22,Cennik!$A$4:$B52, 2, FALSE()) * AG22 + VLOOKUP(AH22,Cennik!$A$4:$B52, 2, FALSE()) * AI22 + VLOOKUP(AJ22,Cennik!$A$4:$B52, 2, FALSE()) * AK22 + VLOOKUP(AL22,Cennik!$A$4:$B52, 2, FALSE()) * AM22 + VLOOKUP(AN22,Cennik!$A$4:$B52, 2, FALSE()) * AO22,"Brak wartości")</f>
        <v>0</v>
      </c>
      <c r="I22" s="1126">
        <f>H22 + VLOOKUP("Stamina",Cennik!$A$4:$B52,2,FALSE()) * G22</f>
        <v>0</v>
      </c>
      <c r="J22" s="1126" t="str">
        <f t="shared" si="1"/>
        <v>Brak Wartości</v>
      </c>
      <c r="K22" s="695"/>
      <c r="L22" s="695"/>
      <c r="M22" s="1127"/>
      <c r="N22" s="954" t="str">
        <f t="shared" ref="N22:O22" si="40">IFERROR((L22*$K22)/$G22, "Brak wartości")</f>
        <v>Brak wartości</v>
      </c>
      <c r="O22" s="955" t="str">
        <f t="shared" si="40"/>
        <v>Brak wartości</v>
      </c>
      <c r="P22" s="716" t="str">
        <f t="shared" ref="P22:Q22" si="41">IFERROR((L22*$K22)/$I22, "Brak wartości")</f>
        <v>Brak wartości</v>
      </c>
      <c r="Q22" s="717" t="str">
        <f t="shared" si="41"/>
        <v>Brak wartości</v>
      </c>
      <c r="R22" s="709" t="s">
        <v>40</v>
      </c>
      <c r="S22" s="710"/>
      <c r="T22" s="711" t="s">
        <v>40</v>
      </c>
      <c r="U22" s="712"/>
      <c r="V22" s="728" t="s">
        <v>40</v>
      </c>
      <c r="W22" s="729"/>
      <c r="X22" s="730" t="s">
        <v>40</v>
      </c>
      <c r="Y22" s="731"/>
      <c r="Z22" s="695" t="s">
        <v>40</v>
      </c>
      <c r="AA22" s="695"/>
      <c r="AB22" s="733" t="s">
        <v>40</v>
      </c>
      <c r="AC22" s="734"/>
      <c r="AD22" s="736" t="s">
        <v>40</v>
      </c>
      <c r="AE22" s="725"/>
      <c r="AF22" s="706" t="s">
        <v>40</v>
      </c>
      <c r="AG22" s="715"/>
      <c r="AH22" s="735" t="s">
        <v>40</v>
      </c>
      <c r="AI22" s="707"/>
      <c r="AJ22" s="708" t="s">
        <v>40</v>
      </c>
      <c r="AK22" s="694"/>
      <c r="AL22" s="709" t="s">
        <v>40</v>
      </c>
      <c r="AM22" s="710"/>
      <c r="AN22" s="711" t="s">
        <v>40</v>
      </c>
      <c r="AO22" s="712"/>
    </row>
    <row r="23" spans="1:41" ht="12.75">
      <c r="A23" s="707"/>
      <c r="B23" s="1126">
        <f t="shared" si="0"/>
        <v>0</v>
      </c>
      <c r="C23" s="707"/>
      <c r="D23" s="707"/>
      <c r="E23" s="715"/>
      <c r="F23" s="715"/>
      <c r="G23" s="694"/>
      <c r="H23" s="1126">
        <f>IFERROR(VLOOKUP(R23,Cennik!$A$4:$B52, 2, FALSE()) * S23 + VLOOKUP(T23,Cennik!$A$4:$B52, 2, FALSE()) * U23 + VLOOKUP(V23,Cennik!$A$4:$B52, 2, FALSE()) * W23 + VLOOKUP(X23,Cennik!$A$4:$B52, 2, FALSE()) * Y23 + VLOOKUP(Z23,Cennik!$A$4:$B52, 2, FALSE()) * AA23 + VLOOKUP(AB23,Cennik!$A$4:$B52, 2, FALSE()) * AC23 + VLOOKUP(AD23,Cennik!$A$4:$B52, 2, FALSE()) * AE23 + VLOOKUP(AF23,Cennik!$A$4:$B52, 2, FALSE()) * AG23 + VLOOKUP(AH23,Cennik!$A$4:$B52, 2, FALSE()) * AI23 + VLOOKUP(AJ23,Cennik!$A$4:$B52, 2, FALSE()) * AK23 + VLOOKUP(AL23,Cennik!$A$4:$B52, 2, FALSE()) * AM23 + VLOOKUP(AN23,Cennik!$A$4:$B52, 2, FALSE()) * AO23,"Brak wartości")</f>
        <v>0</v>
      </c>
      <c r="I23" s="1126">
        <f>H23 + VLOOKUP("Stamina",Cennik!$A$4:$B52,2,FALSE()) * G23</f>
        <v>0</v>
      </c>
      <c r="J23" s="1126" t="str">
        <f t="shared" si="1"/>
        <v>Brak Wartości</v>
      </c>
      <c r="K23" s="695"/>
      <c r="L23" s="695"/>
      <c r="M23" s="1127"/>
      <c r="N23" s="954" t="str">
        <f t="shared" ref="N23:O23" si="42">IFERROR((L23*$K23)/$G23, "Brak wartości")</f>
        <v>Brak wartości</v>
      </c>
      <c r="O23" s="955" t="str">
        <f t="shared" si="42"/>
        <v>Brak wartości</v>
      </c>
      <c r="P23" s="716" t="str">
        <f t="shared" ref="P23:Q23" si="43">IFERROR((L23*$K23)/$I23, "Brak wartości")</f>
        <v>Brak wartości</v>
      </c>
      <c r="Q23" s="717" t="str">
        <f t="shared" si="43"/>
        <v>Brak wartości</v>
      </c>
      <c r="R23" s="709" t="s">
        <v>40</v>
      </c>
      <c r="S23" s="710"/>
      <c r="T23" s="711" t="s">
        <v>40</v>
      </c>
      <c r="U23" s="712"/>
      <c r="V23" s="728" t="s">
        <v>40</v>
      </c>
      <c r="W23" s="729"/>
      <c r="X23" s="730" t="s">
        <v>40</v>
      </c>
      <c r="Y23" s="731"/>
      <c r="Z23" s="695" t="s">
        <v>40</v>
      </c>
      <c r="AA23" s="695"/>
      <c r="AB23" s="733" t="s">
        <v>40</v>
      </c>
      <c r="AC23" s="734"/>
      <c r="AD23" s="736" t="s">
        <v>40</v>
      </c>
      <c r="AE23" s="725"/>
      <c r="AF23" s="706" t="s">
        <v>40</v>
      </c>
      <c r="AG23" s="715"/>
      <c r="AH23" s="735" t="s">
        <v>40</v>
      </c>
      <c r="AI23" s="707"/>
      <c r="AJ23" s="708" t="s">
        <v>40</v>
      </c>
      <c r="AK23" s="694"/>
      <c r="AL23" s="709" t="s">
        <v>40</v>
      </c>
      <c r="AM23" s="710"/>
      <c r="AN23" s="711" t="s">
        <v>40</v>
      </c>
      <c r="AO23" s="712"/>
    </row>
    <row r="24" spans="1:41" ht="12.75">
      <c r="A24" s="707"/>
      <c r="B24" s="1126">
        <f t="shared" si="0"/>
        <v>0</v>
      </c>
      <c r="C24" s="707"/>
      <c r="D24" s="707"/>
      <c r="E24" s="715"/>
      <c r="F24" s="715"/>
      <c r="G24" s="694"/>
      <c r="H24" s="1126">
        <f>IFERROR(VLOOKUP(R24,Cennik!$A$4:$B52, 2, FALSE()) * S24 + VLOOKUP(T24,Cennik!$A$4:$B52, 2, FALSE()) * U24 + VLOOKUP(V24,Cennik!$A$4:$B52, 2, FALSE()) * W24 + VLOOKUP(X24,Cennik!$A$4:$B52, 2, FALSE()) * Y24 + VLOOKUP(Z24,Cennik!$A$4:$B52, 2, FALSE()) * AA24 + VLOOKUP(AB24,Cennik!$A$4:$B52, 2, FALSE()) * AC24 + VLOOKUP(AD24,Cennik!$A$4:$B52, 2, FALSE()) * AE24 + VLOOKUP(AF24,Cennik!$A$4:$B52, 2, FALSE()) * AG24 + VLOOKUP(AH24,Cennik!$A$4:$B52, 2, FALSE()) * AI24 + VLOOKUP(AJ24,Cennik!$A$4:$B52, 2, FALSE()) * AK24 + VLOOKUP(AL24,Cennik!$A$4:$B52, 2, FALSE()) * AM24 + VLOOKUP(AN24,Cennik!$A$4:$B52, 2, FALSE()) * AO24,"Brak wartości")</f>
        <v>0</v>
      </c>
      <c r="I24" s="1126">
        <f>H24 + VLOOKUP("Stamina",Cennik!$A$4:$B52,2,FALSE()) * G24</f>
        <v>0</v>
      </c>
      <c r="J24" s="1126" t="str">
        <f t="shared" si="1"/>
        <v>Brak Wartości</v>
      </c>
      <c r="K24" s="695"/>
      <c r="L24" s="695"/>
      <c r="M24" s="1127"/>
      <c r="N24" s="954" t="str">
        <f t="shared" ref="N24:O24" si="44">IFERROR((L24*$K24)/$G24, "Brak wartości")</f>
        <v>Brak wartości</v>
      </c>
      <c r="O24" s="955" t="str">
        <f t="shared" si="44"/>
        <v>Brak wartości</v>
      </c>
      <c r="P24" s="716" t="str">
        <f t="shared" ref="P24:Q24" si="45">IFERROR((L24*$K24)/$I24, "Brak wartości")</f>
        <v>Brak wartości</v>
      </c>
      <c r="Q24" s="717" t="str">
        <f t="shared" si="45"/>
        <v>Brak wartości</v>
      </c>
      <c r="R24" s="709" t="s">
        <v>40</v>
      </c>
      <c r="S24" s="710"/>
      <c r="T24" s="711" t="s">
        <v>40</v>
      </c>
      <c r="U24" s="712"/>
      <c r="V24" s="728" t="s">
        <v>40</v>
      </c>
      <c r="W24" s="729"/>
      <c r="X24" s="730" t="s">
        <v>40</v>
      </c>
      <c r="Y24" s="731"/>
      <c r="Z24" s="695" t="s">
        <v>40</v>
      </c>
      <c r="AA24" s="695"/>
      <c r="AB24" s="733" t="s">
        <v>40</v>
      </c>
      <c r="AC24" s="734"/>
      <c r="AD24" s="736" t="s">
        <v>40</v>
      </c>
      <c r="AE24" s="725"/>
      <c r="AF24" s="706" t="s">
        <v>40</v>
      </c>
      <c r="AG24" s="715"/>
      <c r="AH24" s="735" t="s">
        <v>40</v>
      </c>
      <c r="AI24" s="707"/>
      <c r="AJ24" s="708" t="s">
        <v>40</v>
      </c>
      <c r="AK24" s="694"/>
      <c r="AL24" s="709" t="s">
        <v>40</v>
      </c>
      <c r="AM24" s="710"/>
      <c r="AN24" s="711" t="s">
        <v>40</v>
      </c>
      <c r="AO24" s="712"/>
    </row>
    <row r="25" spans="1:41" ht="12.75">
      <c r="A25" s="707"/>
      <c r="B25" s="1126">
        <f t="shared" si="0"/>
        <v>0</v>
      </c>
      <c r="C25" s="707"/>
      <c r="D25" s="707"/>
      <c r="E25" s="715"/>
      <c r="F25" s="715"/>
      <c r="G25" s="694"/>
      <c r="H25" s="1126">
        <f>IFERROR(VLOOKUP(R25,Cennik!$A$4:$B52, 2, FALSE()) * S25 + VLOOKUP(T25,Cennik!$A$4:$B52, 2, FALSE()) * U25 + VLOOKUP(V25,Cennik!$A$4:$B52, 2, FALSE()) * W25 + VLOOKUP(X25,Cennik!$A$4:$B52, 2, FALSE()) * Y25 + VLOOKUP(Z25,Cennik!$A$4:$B52, 2, FALSE()) * AA25 + VLOOKUP(AB25,Cennik!$A$4:$B52, 2, FALSE()) * AC25 + VLOOKUP(AD25,Cennik!$A$4:$B52, 2, FALSE()) * AE25 + VLOOKUP(AF25,Cennik!$A$4:$B52, 2, FALSE()) * AG25 + VLOOKUP(AH25,Cennik!$A$4:$B52, 2, FALSE()) * AI25 + VLOOKUP(AJ25,Cennik!$A$4:$B52, 2, FALSE()) * AK25 + VLOOKUP(AL25,Cennik!$A$4:$B52, 2, FALSE()) * AM25 + VLOOKUP(AN25,Cennik!$A$4:$B52, 2, FALSE()) * AO25,"Brak wartości")</f>
        <v>0</v>
      </c>
      <c r="I25" s="1126">
        <f>H25 + VLOOKUP("Stamina",Cennik!$A$4:$B52,2,FALSE()) * G25</f>
        <v>0</v>
      </c>
      <c r="J25" s="1126" t="str">
        <f t="shared" si="1"/>
        <v>Brak Wartości</v>
      </c>
      <c r="K25" s="695"/>
      <c r="L25" s="695"/>
      <c r="M25" s="1127"/>
      <c r="N25" s="954" t="str">
        <f t="shared" ref="N25:O25" si="46">IFERROR((L25*$K25)/$G25, "Brak wartości")</f>
        <v>Brak wartości</v>
      </c>
      <c r="O25" s="955" t="str">
        <f t="shared" si="46"/>
        <v>Brak wartości</v>
      </c>
      <c r="P25" s="716" t="str">
        <f t="shared" ref="P25:Q25" si="47">IFERROR((L25*$K25)/$I25, "Brak wartości")</f>
        <v>Brak wartości</v>
      </c>
      <c r="Q25" s="717" t="str">
        <f t="shared" si="47"/>
        <v>Brak wartości</v>
      </c>
      <c r="R25" s="709" t="s">
        <v>40</v>
      </c>
      <c r="S25" s="710"/>
      <c r="T25" s="711" t="s">
        <v>40</v>
      </c>
      <c r="U25" s="712"/>
      <c r="V25" s="728" t="s">
        <v>40</v>
      </c>
      <c r="W25" s="729"/>
      <c r="X25" s="730" t="s">
        <v>40</v>
      </c>
      <c r="Y25" s="731"/>
      <c r="Z25" s="695" t="s">
        <v>40</v>
      </c>
      <c r="AA25" s="695"/>
      <c r="AB25" s="733" t="s">
        <v>40</v>
      </c>
      <c r="AC25" s="734"/>
      <c r="AD25" s="736" t="s">
        <v>40</v>
      </c>
      <c r="AE25" s="725"/>
      <c r="AF25" s="706" t="s">
        <v>40</v>
      </c>
      <c r="AG25" s="715"/>
      <c r="AH25" s="735" t="s">
        <v>40</v>
      </c>
      <c r="AI25" s="707"/>
      <c r="AJ25" s="708" t="s">
        <v>40</v>
      </c>
      <c r="AK25" s="694"/>
      <c r="AL25" s="709" t="s">
        <v>40</v>
      </c>
      <c r="AM25" s="710"/>
      <c r="AN25" s="711" t="s">
        <v>40</v>
      </c>
      <c r="AO25" s="712"/>
    </row>
    <row r="26" spans="1:41" ht="12.75">
      <c r="A26" s="707"/>
      <c r="B26" s="1126">
        <f t="shared" si="0"/>
        <v>0</v>
      </c>
      <c r="C26" s="707"/>
      <c r="D26" s="707"/>
      <c r="E26" s="715"/>
      <c r="F26" s="715"/>
      <c r="G26" s="694"/>
      <c r="H26" s="1126">
        <f>IFERROR(VLOOKUP(R26,Cennik!$A$4:$B52, 2, FALSE()) * S26 + VLOOKUP(T26,Cennik!$A$4:$B52, 2, FALSE()) * U26 + VLOOKUP(V26,Cennik!$A$4:$B52, 2, FALSE()) * W26 + VLOOKUP(X26,Cennik!$A$4:$B52, 2, FALSE()) * Y26 + VLOOKUP(Z26,Cennik!$A$4:$B52, 2, FALSE()) * AA26 + VLOOKUP(AB26,Cennik!$A$4:$B52, 2, FALSE()) * AC26 + VLOOKUP(AD26,Cennik!$A$4:$B52, 2, FALSE()) * AE26 + VLOOKUP(AF26,Cennik!$A$4:$B52, 2, FALSE()) * AG26 + VLOOKUP(AH26,Cennik!$A$4:$B52, 2, FALSE()) * AI26 + VLOOKUP(AJ26,Cennik!$A$4:$B52, 2, FALSE()) * AK26 + VLOOKUP(AL26,Cennik!$A$4:$B52, 2, FALSE()) * AM26 + VLOOKUP(AN26,Cennik!$A$4:$B52, 2, FALSE()) * AO26,"Brak wartości")</f>
        <v>0</v>
      </c>
      <c r="I26" s="1126">
        <f>H26 + VLOOKUP("Stamina",Cennik!$A$4:$B52,2,FALSE()) * G26</f>
        <v>0</v>
      </c>
      <c r="J26" s="1126" t="str">
        <f t="shared" si="1"/>
        <v>Brak Wartości</v>
      </c>
      <c r="K26" s="695"/>
      <c r="L26" s="695"/>
      <c r="M26" s="1127"/>
      <c r="N26" s="954" t="str">
        <f t="shared" ref="N26:O26" si="48">IFERROR((L26*$K26)/$G26, "Brak wartości")</f>
        <v>Brak wartości</v>
      </c>
      <c r="O26" s="955" t="str">
        <f t="shared" si="48"/>
        <v>Brak wartości</v>
      </c>
      <c r="P26" s="716" t="str">
        <f t="shared" ref="P26:Q26" si="49">IFERROR((L26*$K26)/$I26, "Brak wartości")</f>
        <v>Brak wartości</v>
      </c>
      <c r="Q26" s="717" t="str">
        <f t="shared" si="49"/>
        <v>Brak wartości</v>
      </c>
      <c r="R26" s="709" t="s">
        <v>40</v>
      </c>
      <c r="S26" s="710"/>
      <c r="T26" s="711" t="s">
        <v>40</v>
      </c>
      <c r="U26" s="712"/>
      <c r="V26" s="728" t="s">
        <v>40</v>
      </c>
      <c r="W26" s="729"/>
      <c r="X26" s="730" t="s">
        <v>40</v>
      </c>
      <c r="Y26" s="731"/>
      <c r="Z26" s="695" t="s">
        <v>40</v>
      </c>
      <c r="AA26" s="695"/>
      <c r="AB26" s="733" t="s">
        <v>40</v>
      </c>
      <c r="AC26" s="734"/>
      <c r="AD26" s="736" t="s">
        <v>40</v>
      </c>
      <c r="AE26" s="725"/>
      <c r="AF26" s="706" t="s">
        <v>40</v>
      </c>
      <c r="AG26" s="715"/>
      <c r="AH26" s="735" t="s">
        <v>40</v>
      </c>
      <c r="AI26" s="707"/>
      <c r="AJ26" s="708" t="s">
        <v>40</v>
      </c>
      <c r="AK26" s="694"/>
      <c r="AL26" s="709" t="s">
        <v>40</v>
      </c>
      <c r="AM26" s="710"/>
      <c r="AN26" s="711" t="s">
        <v>40</v>
      </c>
      <c r="AO26" s="712"/>
    </row>
    <row r="27" spans="1:41" ht="12.75">
      <c r="A27" s="707"/>
      <c r="B27" s="1126">
        <f t="shared" si="0"/>
        <v>0</v>
      </c>
      <c r="C27" s="707"/>
      <c r="D27" s="707"/>
      <c r="E27" s="715"/>
      <c r="F27" s="715"/>
      <c r="G27" s="694"/>
      <c r="H27" s="1126">
        <f>IFERROR(VLOOKUP(R27,Cennik!$A$4:$B52, 2, FALSE()) * S27 + VLOOKUP(T27,Cennik!$A$4:$B52, 2, FALSE()) * U27 + VLOOKUP(V27,Cennik!$A$4:$B52, 2, FALSE()) * W27 + VLOOKUP(X27,Cennik!$A$4:$B52, 2, FALSE()) * Y27 + VLOOKUP(Z27,Cennik!$A$4:$B52, 2, FALSE()) * AA27 + VLOOKUP(AB27,Cennik!$A$4:$B52, 2, FALSE()) * AC27 + VLOOKUP(AD27,Cennik!$A$4:$B52, 2, FALSE()) * AE27 + VLOOKUP(AF27,Cennik!$A$4:$B52, 2, FALSE()) * AG27 + VLOOKUP(AH27,Cennik!$A$4:$B52, 2, FALSE()) * AI27 + VLOOKUP(AJ27,Cennik!$A$4:$B52, 2, FALSE()) * AK27 + VLOOKUP(AL27,Cennik!$A$4:$B52, 2, FALSE()) * AM27 + VLOOKUP(AN27,Cennik!$A$4:$B52, 2, FALSE()) * AO27,"Brak wartości")</f>
        <v>0</v>
      </c>
      <c r="I27" s="1126">
        <f>H27 + VLOOKUP("Stamina",Cennik!$A$4:$B52,2,FALSE()) * G27</f>
        <v>0</v>
      </c>
      <c r="J27" s="1126" t="str">
        <f t="shared" si="1"/>
        <v>Brak Wartości</v>
      </c>
      <c r="K27" s="695"/>
      <c r="L27" s="695"/>
      <c r="M27" s="1127"/>
      <c r="N27" s="954" t="str">
        <f t="shared" ref="N27:O27" si="50">IFERROR((L27*$K27)/$G27, "Brak wartości")</f>
        <v>Brak wartości</v>
      </c>
      <c r="O27" s="955" t="str">
        <f t="shared" si="50"/>
        <v>Brak wartości</v>
      </c>
      <c r="P27" s="716" t="str">
        <f t="shared" ref="P27:Q27" si="51">IFERROR((L27*$K27)/$I27, "Brak wartości")</f>
        <v>Brak wartości</v>
      </c>
      <c r="Q27" s="717" t="str">
        <f t="shared" si="51"/>
        <v>Brak wartości</v>
      </c>
      <c r="R27" s="709" t="s">
        <v>40</v>
      </c>
      <c r="S27" s="710"/>
      <c r="T27" s="711" t="s">
        <v>40</v>
      </c>
      <c r="U27" s="712"/>
      <c r="V27" s="728" t="s">
        <v>40</v>
      </c>
      <c r="W27" s="729"/>
      <c r="X27" s="730" t="s">
        <v>40</v>
      </c>
      <c r="Y27" s="731"/>
      <c r="Z27" s="695" t="s">
        <v>40</v>
      </c>
      <c r="AA27" s="695"/>
      <c r="AB27" s="733" t="s">
        <v>40</v>
      </c>
      <c r="AC27" s="734"/>
      <c r="AD27" s="736" t="s">
        <v>40</v>
      </c>
      <c r="AE27" s="725"/>
      <c r="AF27" s="706" t="s">
        <v>40</v>
      </c>
      <c r="AG27" s="715"/>
      <c r="AH27" s="735" t="s">
        <v>40</v>
      </c>
      <c r="AI27" s="707"/>
      <c r="AJ27" s="708" t="s">
        <v>40</v>
      </c>
      <c r="AK27" s="694"/>
      <c r="AL27" s="709" t="s">
        <v>40</v>
      </c>
      <c r="AM27" s="710"/>
      <c r="AN27" s="711" t="s">
        <v>40</v>
      </c>
      <c r="AO27" s="712"/>
    </row>
    <row r="28" spans="1:41" ht="12.75">
      <c r="A28" s="707"/>
      <c r="B28" s="1126">
        <f t="shared" si="0"/>
        <v>0</v>
      </c>
      <c r="C28" s="707"/>
      <c r="D28" s="707"/>
      <c r="E28" s="715"/>
      <c r="F28" s="715"/>
      <c r="G28" s="694"/>
      <c r="H28" s="1126">
        <f>IFERROR(VLOOKUP(R28,Cennik!$A$4:$B52, 2, FALSE()) * S28 + VLOOKUP(T28,Cennik!$A$4:$B52, 2, FALSE()) * U28 + VLOOKUP(V28,Cennik!$A$4:$B52, 2, FALSE()) * W28 + VLOOKUP(X28,Cennik!$A$4:$B52, 2, FALSE()) * Y28 + VLOOKUP(Z28,Cennik!$A$4:$B52, 2, FALSE()) * AA28 + VLOOKUP(AB28,Cennik!$A$4:$B52, 2, FALSE()) * AC28 + VLOOKUP(AD28,Cennik!$A$4:$B52, 2, FALSE()) * AE28 + VLOOKUP(AF28,Cennik!$A$4:$B52, 2, FALSE()) * AG28 + VLOOKUP(AH28,Cennik!$A$4:$B52, 2, FALSE()) * AI28 + VLOOKUP(AJ28,Cennik!$A$4:$B52, 2, FALSE()) * AK28 + VLOOKUP(AL28,Cennik!$A$4:$B52, 2, FALSE()) * AM28 + VLOOKUP(AN28,Cennik!$A$4:$B52, 2, FALSE()) * AO28,"Brak wartości")</f>
        <v>0</v>
      </c>
      <c r="I28" s="1126">
        <f>H28 + VLOOKUP("Stamina",Cennik!$A$4:$B52,2,FALSE()) * G28</f>
        <v>0</v>
      </c>
      <c r="J28" s="1126" t="str">
        <f t="shared" si="1"/>
        <v>Brak Wartości</v>
      </c>
      <c r="K28" s="695"/>
      <c r="L28" s="695"/>
      <c r="M28" s="1127"/>
      <c r="N28" s="954" t="str">
        <f t="shared" ref="N28:O28" si="52">IFERROR((L28*$K28)/$G28, "Brak wartości")</f>
        <v>Brak wartości</v>
      </c>
      <c r="O28" s="955" t="str">
        <f t="shared" si="52"/>
        <v>Brak wartości</v>
      </c>
      <c r="P28" s="716" t="str">
        <f t="shared" ref="P28:Q28" si="53">IFERROR((L28*$K28)/$I28, "Brak wartości")</f>
        <v>Brak wartości</v>
      </c>
      <c r="Q28" s="717" t="str">
        <f t="shared" si="53"/>
        <v>Brak wartości</v>
      </c>
      <c r="R28" s="709" t="s">
        <v>40</v>
      </c>
      <c r="S28" s="710"/>
      <c r="T28" s="711" t="s">
        <v>40</v>
      </c>
      <c r="U28" s="712"/>
      <c r="V28" s="728" t="s">
        <v>40</v>
      </c>
      <c r="W28" s="729"/>
      <c r="X28" s="730" t="s">
        <v>40</v>
      </c>
      <c r="Y28" s="731"/>
      <c r="Z28" s="695" t="s">
        <v>40</v>
      </c>
      <c r="AA28" s="695"/>
      <c r="AB28" s="733" t="s">
        <v>40</v>
      </c>
      <c r="AC28" s="734"/>
      <c r="AD28" s="736" t="s">
        <v>40</v>
      </c>
      <c r="AE28" s="725"/>
      <c r="AF28" s="706" t="s">
        <v>40</v>
      </c>
      <c r="AG28" s="715"/>
      <c r="AH28" s="735" t="s">
        <v>40</v>
      </c>
      <c r="AI28" s="707"/>
      <c r="AJ28" s="708" t="s">
        <v>40</v>
      </c>
      <c r="AK28" s="694"/>
      <c r="AL28" s="709" t="s">
        <v>40</v>
      </c>
      <c r="AM28" s="710"/>
      <c r="AN28" s="711" t="s">
        <v>40</v>
      </c>
      <c r="AO28" s="712"/>
    </row>
    <row r="29" spans="1:41" ht="12.75">
      <c r="A29" s="707"/>
      <c r="B29" s="1126">
        <f t="shared" si="0"/>
        <v>0</v>
      </c>
      <c r="C29" s="707"/>
      <c r="D29" s="707"/>
      <c r="E29" s="715"/>
      <c r="F29" s="715"/>
      <c r="G29" s="694"/>
      <c r="H29" s="1126">
        <f>IFERROR(VLOOKUP(R29,Cennik!$A$4:$B52, 2, FALSE()) * S29 + VLOOKUP(T29,Cennik!$A$4:$B52, 2, FALSE()) * U29 + VLOOKUP(V29,Cennik!$A$4:$B52, 2, FALSE()) * W29 + VLOOKUP(X29,Cennik!$A$4:$B52, 2, FALSE()) * Y29 + VLOOKUP(Z29,Cennik!$A$4:$B52, 2, FALSE()) * AA29 + VLOOKUP(AB29,Cennik!$A$4:$B52, 2, FALSE()) * AC29 + VLOOKUP(AD29,Cennik!$A$4:$B52, 2, FALSE()) * AE29 + VLOOKUP(AF29,Cennik!$A$4:$B52, 2, FALSE()) * AG29 + VLOOKUP(AH29,Cennik!$A$4:$B52, 2, FALSE()) * AI29 + VLOOKUP(AJ29,Cennik!$A$4:$B52, 2, FALSE()) * AK29 + VLOOKUP(AL29,Cennik!$A$4:$B52, 2, FALSE()) * AM29 + VLOOKUP(AN29,Cennik!$A$4:$B52, 2, FALSE()) * AO29,"Brak wartości")</f>
        <v>0</v>
      </c>
      <c r="I29" s="1126">
        <f>H29 + VLOOKUP("Stamina",Cennik!$A$4:$B52,2,FALSE()) * G29</f>
        <v>0</v>
      </c>
      <c r="J29" s="1126" t="str">
        <f t="shared" si="1"/>
        <v>Brak Wartości</v>
      </c>
      <c r="K29" s="695"/>
      <c r="L29" s="695"/>
      <c r="M29" s="1127"/>
      <c r="N29" s="954" t="str">
        <f t="shared" ref="N29:O29" si="54">IFERROR((L29*$K29)/$G29, "Brak wartości")</f>
        <v>Brak wartości</v>
      </c>
      <c r="O29" s="955" t="str">
        <f t="shared" si="54"/>
        <v>Brak wartości</v>
      </c>
      <c r="P29" s="716" t="str">
        <f t="shared" ref="P29:Q29" si="55">IFERROR((L29*$K29)/$I29, "Brak wartości")</f>
        <v>Brak wartości</v>
      </c>
      <c r="Q29" s="717" t="str">
        <f t="shared" si="55"/>
        <v>Brak wartości</v>
      </c>
      <c r="R29" s="709" t="s">
        <v>40</v>
      </c>
      <c r="S29" s="710"/>
      <c r="T29" s="711" t="s">
        <v>40</v>
      </c>
      <c r="U29" s="712"/>
      <c r="V29" s="728" t="s">
        <v>40</v>
      </c>
      <c r="W29" s="729"/>
      <c r="X29" s="730" t="s">
        <v>40</v>
      </c>
      <c r="Y29" s="731"/>
      <c r="Z29" s="695" t="s">
        <v>40</v>
      </c>
      <c r="AA29" s="695"/>
      <c r="AB29" s="733" t="s">
        <v>40</v>
      </c>
      <c r="AC29" s="734"/>
      <c r="AD29" s="736" t="s">
        <v>40</v>
      </c>
      <c r="AE29" s="725"/>
      <c r="AF29" s="706" t="s">
        <v>40</v>
      </c>
      <c r="AG29" s="715"/>
      <c r="AH29" s="735" t="s">
        <v>40</v>
      </c>
      <c r="AI29" s="707"/>
      <c r="AJ29" s="708" t="s">
        <v>40</v>
      </c>
      <c r="AK29" s="694"/>
      <c r="AL29" s="709" t="s">
        <v>40</v>
      </c>
      <c r="AM29" s="710"/>
      <c r="AN29" s="711" t="s">
        <v>40</v>
      </c>
      <c r="AO29" s="712"/>
    </row>
    <row r="30" spans="1:41" ht="12.75">
      <c r="A30" s="707"/>
      <c r="B30" s="1126">
        <f t="shared" si="0"/>
        <v>0</v>
      </c>
      <c r="C30" s="707"/>
      <c r="D30" s="707"/>
      <c r="E30" s="715"/>
      <c r="F30" s="715"/>
      <c r="G30" s="694"/>
      <c r="H30" s="1126">
        <f>IFERROR(VLOOKUP(R30,Cennik!$A$4:$B52, 2, FALSE()) * S30 + VLOOKUP(T30,Cennik!$A$4:$B52, 2, FALSE()) * U30 + VLOOKUP(V30,Cennik!$A$4:$B52, 2, FALSE()) * W30 + VLOOKUP(X30,Cennik!$A$4:$B52, 2, FALSE()) * Y30 + VLOOKUP(Z30,Cennik!$A$4:$B52, 2, FALSE()) * AA30 + VLOOKUP(AB30,Cennik!$A$4:$B52, 2, FALSE()) * AC30 + VLOOKUP(AD30,Cennik!$A$4:$B52, 2, FALSE()) * AE30 + VLOOKUP(AF30,Cennik!$A$4:$B52, 2, FALSE()) * AG30 + VLOOKUP(AH30,Cennik!$A$4:$B52, 2, FALSE()) * AI30 + VLOOKUP(AJ30,Cennik!$A$4:$B52, 2, FALSE()) * AK30 + VLOOKUP(AL30,Cennik!$A$4:$B52, 2, FALSE()) * AM30 + VLOOKUP(AN30,Cennik!$A$4:$B52, 2, FALSE()) * AO30,"Brak wartości")</f>
        <v>0</v>
      </c>
      <c r="I30" s="1126">
        <f>H30 + VLOOKUP("Stamina",Cennik!$A$4:$B52,2,FALSE()) * G30</f>
        <v>0</v>
      </c>
      <c r="J30" s="1126" t="str">
        <f t="shared" si="1"/>
        <v>Brak Wartości</v>
      </c>
      <c r="K30" s="695"/>
      <c r="L30" s="695"/>
      <c r="M30" s="1127"/>
      <c r="N30" s="954" t="str">
        <f t="shared" ref="N30:O30" si="56">IFERROR((L30*$K30)/$G30, "Brak wartości")</f>
        <v>Brak wartości</v>
      </c>
      <c r="O30" s="955" t="str">
        <f t="shared" si="56"/>
        <v>Brak wartości</v>
      </c>
      <c r="P30" s="716" t="str">
        <f t="shared" ref="P30:Q30" si="57">IFERROR((L30*$K30)/$I30, "Brak wartości")</f>
        <v>Brak wartości</v>
      </c>
      <c r="Q30" s="717" t="str">
        <f t="shared" si="57"/>
        <v>Brak wartości</v>
      </c>
      <c r="R30" s="709" t="s">
        <v>40</v>
      </c>
      <c r="S30" s="710"/>
      <c r="T30" s="711" t="s">
        <v>40</v>
      </c>
      <c r="U30" s="712"/>
      <c r="V30" s="728" t="s">
        <v>40</v>
      </c>
      <c r="W30" s="729"/>
      <c r="X30" s="730" t="s">
        <v>40</v>
      </c>
      <c r="Y30" s="731"/>
      <c r="Z30" s="695" t="s">
        <v>40</v>
      </c>
      <c r="AA30" s="695"/>
      <c r="AB30" s="733" t="s">
        <v>40</v>
      </c>
      <c r="AC30" s="734"/>
      <c r="AD30" s="736" t="s">
        <v>40</v>
      </c>
      <c r="AE30" s="725"/>
      <c r="AF30" s="706" t="s">
        <v>40</v>
      </c>
      <c r="AG30" s="715"/>
      <c r="AH30" s="735" t="s">
        <v>40</v>
      </c>
      <c r="AI30" s="707"/>
      <c r="AJ30" s="708" t="s">
        <v>40</v>
      </c>
      <c r="AK30" s="694"/>
      <c r="AL30" s="709" t="s">
        <v>40</v>
      </c>
      <c r="AM30" s="710"/>
      <c r="AN30" s="711" t="s">
        <v>40</v>
      </c>
      <c r="AO30" s="712"/>
    </row>
    <row r="31" spans="1:41" ht="12.75">
      <c r="A31" s="707"/>
      <c r="B31" s="1126">
        <f t="shared" si="0"/>
        <v>0</v>
      </c>
      <c r="C31" s="707"/>
      <c r="D31" s="707"/>
      <c r="E31" s="715"/>
      <c r="F31" s="715"/>
      <c r="G31" s="694"/>
      <c r="H31" s="1126">
        <f>IFERROR(VLOOKUP(R31,Cennik!$A$4:$B52, 2, FALSE()) * S31 + VLOOKUP(T31,Cennik!$A$4:$B52, 2, FALSE()) * U31 + VLOOKUP(V31,Cennik!$A$4:$B52, 2, FALSE()) * W31 + VLOOKUP(X31,Cennik!$A$4:$B52, 2, FALSE()) * Y31 + VLOOKUP(Z31,Cennik!$A$4:$B52, 2, FALSE()) * AA31 + VLOOKUP(AB31,Cennik!$A$4:$B52, 2, FALSE()) * AC31 + VLOOKUP(AD31,Cennik!$A$4:$B52, 2, FALSE()) * AE31 + VLOOKUP(AF31,Cennik!$A$4:$B52, 2, FALSE()) * AG31 + VLOOKUP(AH31,Cennik!$A$4:$B52, 2, FALSE()) * AI31 + VLOOKUP(AJ31,Cennik!$A$4:$B52, 2, FALSE()) * AK31 + VLOOKUP(AL31,Cennik!$A$4:$B52, 2, FALSE()) * AM31 + VLOOKUP(AN31,Cennik!$A$4:$B52, 2, FALSE()) * AO31,"Brak wartości")</f>
        <v>0</v>
      </c>
      <c r="I31" s="1126">
        <f>H31 + VLOOKUP("Stamina",Cennik!$A$4:$B52,2,FALSE()) * G31</f>
        <v>0</v>
      </c>
      <c r="J31" s="1126" t="str">
        <f t="shared" si="1"/>
        <v>Brak Wartości</v>
      </c>
      <c r="K31" s="695"/>
      <c r="L31" s="695"/>
      <c r="M31" s="1127"/>
      <c r="N31" s="954" t="str">
        <f t="shared" ref="N31:O31" si="58">IFERROR((L31*$K31)/$G31, "Brak wartości")</f>
        <v>Brak wartości</v>
      </c>
      <c r="O31" s="955" t="str">
        <f t="shared" si="58"/>
        <v>Brak wartości</v>
      </c>
      <c r="P31" s="716" t="str">
        <f t="shared" ref="P31:Q31" si="59">IFERROR((L31*$K31)/$I31, "Brak wartości")</f>
        <v>Brak wartości</v>
      </c>
      <c r="Q31" s="717" t="str">
        <f t="shared" si="59"/>
        <v>Brak wartości</v>
      </c>
      <c r="R31" s="709" t="s">
        <v>40</v>
      </c>
      <c r="S31" s="710"/>
      <c r="T31" s="711" t="s">
        <v>40</v>
      </c>
      <c r="U31" s="712"/>
      <c r="V31" s="728" t="s">
        <v>40</v>
      </c>
      <c r="W31" s="729"/>
      <c r="X31" s="730" t="s">
        <v>40</v>
      </c>
      <c r="Y31" s="731"/>
      <c r="Z31" s="695" t="s">
        <v>40</v>
      </c>
      <c r="AA31" s="695"/>
      <c r="AB31" s="733" t="s">
        <v>40</v>
      </c>
      <c r="AC31" s="734"/>
      <c r="AD31" s="736" t="s">
        <v>40</v>
      </c>
      <c r="AE31" s="725"/>
      <c r="AF31" s="706" t="s">
        <v>40</v>
      </c>
      <c r="AG31" s="715"/>
      <c r="AH31" s="735" t="s">
        <v>40</v>
      </c>
      <c r="AI31" s="707"/>
      <c r="AJ31" s="708" t="s">
        <v>40</v>
      </c>
      <c r="AK31" s="694"/>
      <c r="AL31" s="709" t="s">
        <v>40</v>
      </c>
      <c r="AM31" s="710"/>
      <c r="AN31" s="711" t="s">
        <v>40</v>
      </c>
      <c r="AO31" s="712"/>
    </row>
    <row r="32" spans="1:41" ht="12.75">
      <c r="A32" s="707"/>
      <c r="B32" s="1126">
        <f t="shared" si="0"/>
        <v>0</v>
      </c>
      <c r="C32" s="707"/>
      <c r="D32" s="707"/>
      <c r="E32" s="715"/>
      <c r="F32" s="715"/>
      <c r="G32" s="694"/>
      <c r="H32" s="1126">
        <f>IFERROR(VLOOKUP(R32,Cennik!$A$4:$B52, 2, FALSE()) * S32 + VLOOKUP(T32,Cennik!$A$4:$B52, 2, FALSE()) * U32 + VLOOKUP(V32,Cennik!$A$4:$B52, 2, FALSE()) * W32 + VLOOKUP(X32,Cennik!$A$4:$B52, 2, FALSE()) * Y32 + VLOOKUP(Z32,Cennik!$A$4:$B52, 2, FALSE()) * AA32 + VLOOKUP(AB32,Cennik!$A$4:$B52, 2, FALSE()) * AC32 + VLOOKUP(AD32,Cennik!$A$4:$B52, 2, FALSE()) * AE32 + VLOOKUP(AF32,Cennik!$A$4:$B52, 2, FALSE()) * AG32 + VLOOKUP(AH32,Cennik!$A$4:$B52, 2, FALSE()) * AI32 + VLOOKUP(AJ32,Cennik!$A$4:$B52, 2, FALSE()) * AK32 + VLOOKUP(AL32,Cennik!$A$4:$B52, 2, FALSE()) * AM32 + VLOOKUP(AN32,Cennik!$A$4:$B52, 2, FALSE()) * AO32,"Brak wartości")</f>
        <v>0</v>
      </c>
      <c r="I32" s="1126">
        <f>H32 + VLOOKUP("Stamina",Cennik!$A$4:$B52,2,FALSE()) * G32</f>
        <v>0</v>
      </c>
      <c r="J32" s="1126" t="str">
        <f t="shared" si="1"/>
        <v>Brak Wartości</v>
      </c>
      <c r="K32" s="695"/>
      <c r="L32" s="695"/>
      <c r="M32" s="1127"/>
      <c r="N32" s="954" t="str">
        <f t="shared" ref="N32:O32" si="60">IFERROR((L32*$K32)/$G32, "Brak wartości")</f>
        <v>Brak wartości</v>
      </c>
      <c r="O32" s="955" t="str">
        <f t="shared" si="60"/>
        <v>Brak wartości</v>
      </c>
      <c r="P32" s="716" t="str">
        <f t="shared" ref="P32:Q32" si="61">IFERROR((L32*$K32)/$I32, "Brak wartości")</f>
        <v>Brak wartości</v>
      </c>
      <c r="Q32" s="717" t="str">
        <f t="shared" si="61"/>
        <v>Brak wartości</v>
      </c>
      <c r="R32" s="709" t="s">
        <v>40</v>
      </c>
      <c r="S32" s="710"/>
      <c r="T32" s="711" t="s">
        <v>40</v>
      </c>
      <c r="U32" s="712"/>
      <c r="V32" s="728" t="s">
        <v>40</v>
      </c>
      <c r="W32" s="729"/>
      <c r="X32" s="730" t="s">
        <v>40</v>
      </c>
      <c r="Y32" s="731"/>
      <c r="Z32" s="695" t="s">
        <v>40</v>
      </c>
      <c r="AA32" s="695"/>
      <c r="AB32" s="733" t="s">
        <v>40</v>
      </c>
      <c r="AC32" s="734"/>
      <c r="AD32" s="736" t="s">
        <v>40</v>
      </c>
      <c r="AE32" s="725"/>
      <c r="AF32" s="706" t="s">
        <v>40</v>
      </c>
      <c r="AG32" s="715"/>
      <c r="AH32" s="735" t="s">
        <v>40</v>
      </c>
      <c r="AI32" s="707"/>
      <c r="AJ32" s="708" t="s">
        <v>40</v>
      </c>
      <c r="AK32" s="694"/>
      <c r="AL32" s="709" t="s">
        <v>40</v>
      </c>
      <c r="AM32" s="710"/>
      <c r="AN32" s="711" t="s">
        <v>40</v>
      </c>
      <c r="AO32" s="712"/>
    </row>
    <row r="33" spans="1:41" ht="12.75">
      <c r="A33" s="707"/>
      <c r="B33" s="1126">
        <f t="shared" si="0"/>
        <v>0</v>
      </c>
      <c r="C33" s="707"/>
      <c r="D33" s="707"/>
      <c r="E33" s="715"/>
      <c r="F33" s="715"/>
      <c r="G33" s="694"/>
      <c r="H33" s="1126">
        <f>IFERROR(VLOOKUP(R33,Cennik!$A$4:$B52, 2, FALSE()) * S33 + VLOOKUP(T33,Cennik!$A$4:$B52, 2, FALSE()) * U33 + VLOOKUP(V33,Cennik!$A$4:$B52, 2, FALSE()) * W33 + VLOOKUP(X33,Cennik!$A$4:$B52, 2, FALSE()) * Y33 + VLOOKUP(Z33,Cennik!$A$4:$B52, 2, FALSE()) * AA33 + VLOOKUP(AB33,Cennik!$A$4:$B52, 2, FALSE()) * AC33 + VLOOKUP(AD33,Cennik!$A$4:$B52, 2, FALSE()) * AE33 + VLOOKUP(AF33,Cennik!$A$4:$B52, 2, FALSE()) * AG33 + VLOOKUP(AH33,Cennik!$A$4:$B52, 2, FALSE()) * AI33 + VLOOKUP(AJ33,Cennik!$A$4:$B52, 2, FALSE()) * AK33 + VLOOKUP(AL33,Cennik!$A$4:$B52, 2, FALSE()) * AM33 + VLOOKUP(AN33,Cennik!$A$4:$B52, 2, FALSE()) * AO33,"Brak wartości")</f>
        <v>0</v>
      </c>
      <c r="I33" s="1126">
        <f>H33 + VLOOKUP("Stamina",Cennik!$A$4:$B52,2,FALSE()) * G33</f>
        <v>0</v>
      </c>
      <c r="J33" s="1126" t="str">
        <f t="shared" si="1"/>
        <v>Brak Wartości</v>
      </c>
      <c r="K33" s="695"/>
      <c r="L33" s="695"/>
      <c r="M33" s="1127"/>
      <c r="N33" s="954" t="str">
        <f t="shared" ref="N33:O33" si="62">IFERROR((L33*$K33)/$G33, "Brak wartości")</f>
        <v>Brak wartości</v>
      </c>
      <c r="O33" s="955" t="str">
        <f t="shared" si="62"/>
        <v>Brak wartości</v>
      </c>
      <c r="P33" s="716" t="str">
        <f t="shared" ref="P33:Q33" si="63">IFERROR((L33*$K33)/$I33, "Brak wartości")</f>
        <v>Brak wartości</v>
      </c>
      <c r="Q33" s="717" t="str">
        <f t="shared" si="63"/>
        <v>Brak wartości</v>
      </c>
      <c r="R33" s="709" t="s">
        <v>40</v>
      </c>
      <c r="S33" s="710"/>
      <c r="T33" s="711" t="s">
        <v>40</v>
      </c>
      <c r="U33" s="712"/>
      <c r="V33" s="728" t="s">
        <v>40</v>
      </c>
      <c r="W33" s="729"/>
      <c r="X33" s="730" t="s">
        <v>40</v>
      </c>
      <c r="Y33" s="731"/>
      <c r="Z33" s="695" t="s">
        <v>40</v>
      </c>
      <c r="AA33" s="695"/>
      <c r="AB33" s="733" t="s">
        <v>40</v>
      </c>
      <c r="AC33" s="734"/>
      <c r="AD33" s="736" t="s">
        <v>40</v>
      </c>
      <c r="AE33" s="725"/>
      <c r="AF33" s="706" t="s">
        <v>40</v>
      </c>
      <c r="AG33" s="715"/>
      <c r="AH33" s="735" t="s">
        <v>40</v>
      </c>
      <c r="AI33" s="707"/>
      <c r="AJ33" s="708" t="s">
        <v>40</v>
      </c>
      <c r="AK33" s="694"/>
      <c r="AL33" s="709" t="s">
        <v>40</v>
      </c>
      <c r="AM33" s="710"/>
      <c r="AN33" s="711" t="s">
        <v>40</v>
      </c>
      <c r="AO33" s="712"/>
    </row>
    <row r="34" spans="1:41" ht="12.75">
      <c r="A34" s="707"/>
      <c r="B34" s="1126">
        <f t="shared" si="0"/>
        <v>0</v>
      </c>
      <c r="C34" s="707"/>
      <c r="D34" s="707"/>
      <c r="E34" s="715"/>
      <c r="F34" s="715"/>
      <c r="G34" s="694"/>
      <c r="H34" s="1126">
        <f>IFERROR(VLOOKUP(R34,Cennik!$A$4:$B52, 2, FALSE()) * S34 + VLOOKUP(T34,Cennik!$A$4:$B52, 2, FALSE()) * U34 + VLOOKUP(V34,Cennik!$A$4:$B52, 2, FALSE()) * W34 + VLOOKUP(X34,Cennik!$A$4:$B52, 2, FALSE()) * Y34 + VLOOKUP(Z34,Cennik!$A$4:$B52, 2, FALSE()) * AA34 + VLOOKUP(AB34,Cennik!$A$4:$B52, 2, FALSE()) * AC34 + VLOOKUP(AD34,Cennik!$A$4:$B52, 2, FALSE()) * AE34 + VLOOKUP(AF34,Cennik!$A$4:$B52, 2, FALSE()) * AG34 + VLOOKUP(AH34,Cennik!$A$4:$B52, 2, FALSE()) * AI34 + VLOOKUP(AJ34,Cennik!$A$4:$B52, 2, FALSE()) * AK34 + VLOOKUP(AL34,Cennik!$A$4:$B52, 2, FALSE()) * AM34 + VLOOKUP(AN34,Cennik!$A$4:$B52, 2, FALSE()) * AO34,"Brak wartości")</f>
        <v>0</v>
      </c>
      <c r="I34" s="1126">
        <f>H34 + VLOOKUP("Stamina",Cennik!$A$4:$B52,2,FALSE()) * G34</f>
        <v>0</v>
      </c>
      <c r="J34" s="1126" t="str">
        <f t="shared" si="1"/>
        <v>Brak Wartości</v>
      </c>
      <c r="K34" s="695"/>
      <c r="L34" s="695"/>
      <c r="M34" s="1127"/>
      <c r="N34" s="954" t="str">
        <f t="shared" ref="N34:O34" si="64">IFERROR((L34*$K34)/$G34, "Brak wartości")</f>
        <v>Brak wartości</v>
      </c>
      <c r="O34" s="955" t="str">
        <f t="shared" si="64"/>
        <v>Brak wartości</v>
      </c>
      <c r="P34" s="716" t="str">
        <f t="shared" ref="P34:Q34" si="65">IFERROR((L34*$K34)/$I34, "Brak wartości")</f>
        <v>Brak wartości</v>
      </c>
      <c r="Q34" s="717" t="str">
        <f t="shared" si="65"/>
        <v>Brak wartości</v>
      </c>
      <c r="R34" s="709" t="s">
        <v>40</v>
      </c>
      <c r="S34" s="710"/>
      <c r="T34" s="711" t="s">
        <v>40</v>
      </c>
      <c r="U34" s="712"/>
      <c r="V34" s="728" t="s">
        <v>40</v>
      </c>
      <c r="W34" s="729"/>
      <c r="X34" s="730" t="s">
        <v>40</v>
      </c>
      <c r="Y34" s="731"/>
      <c r="Z34" s="695" t="s">
        <v>40</v>
      </c>
      <c r="AA34" s="695"/>
      <c r="AB34" s="733" t="s">
        <v>40</v>
      </c>
      <c r="AC34" s="734"/>
      <c r="AD34" s="736" t="s">
        <v>40</v>
      </c>
      <c r="AE34" s="725"/>
      <c r="AF34" s="706" t="s">
        <v>40</v>
      </c>
      <c r="AG34" s="715"/>
      <c r="AH34" s="735" t="s">
        <v>40</v>
      </c>
      <c r="AI34" s="707"/>
      <c r="AJ34" s="708" t="s">
        <v>40</v>
      </c>
      <c r="AK34" s="694"/>
      <c r="AL34" s="709" t="s">
        <v>40</v>
      </c>
      <c r="AM34" s="710"/>
      <c r="AN34" s="711" t="s">
        <v>40</v>
      </c>
      <c r="AO34" s="712"/>
    </row>
    <row r="35" spans="1:41" ht="12.75">
      <c r="A35" s="707"/>
      <c r="B35" s="1126">
        <f t="shared" si="0"/>
        <v>0</v>
      </c>
      <c r="C35" s="707"/>
      <c r="D35" s="707"/>
      <c r="E35" s="715"/>
      <c r="F35" s="715"/>
      <c r="G35" s="694"/>
      <c r="H35" s="1126">
        <f>IFERROR(VLOOKUP(R35,Cennik!$A$4:$B52, 2, FALSE()) * S35 + VLOOKUP(T35,Cennik!$A$4:$B52, 2, FALSE()) * U35 + VLOOKUP(V35,Cennik!$A$4:$B52, 2, FALSE()) * W35 + VLOOKUP(X35,Cennik!$A$4:$B52, 2, FALSE()) * Y35 + VLOOKUP(Z35,Cennik!$A$4:$B52, 2, FALSE()) * AA35 + VLOOKUP(AB35,Cennik!$A$4:$B52, 2, FALSE()) * AC35 + VLOOKUP(AD35,Cennik!$A$4:$B52, 2, FALSE()) * AE35 + VLOOKUP(AF35,Cennik!$A$4:$B52, 2, FALSE()) * AG35 + VLOOKUP(AH35,Cennik!$A$4:$B52, 2, FALSE()) * AI35 + VLOOKUP(AJ35,Cennik!$A$4:$B52, 2, FALSE()) * AK35 + VLOOKUP(AL35,Cennik!$A$4:$B52, 2, FALSE()) * AM35 + VLOOKUP(AN35,Cennik!$A$4:$B52, 2, FALSE()) * AO35,"Brak wartości")</f>
        <v>0</v>
      </c>
      <c r="I35" s="1126">
        <f>H35 + VLOOKUP("Stamina",Cennik!$A$4:$B52,2,FALSE()) * G35</f>
        <v>0</v>
      </c>
      <c r="J35" s="1126" t="str">
        <f t="shared" si="1"/>
        <v>Brak Wartości</v>
      </c>
      <c r="K35" s="695"/>
      <c r="L35" s="695"/>
      <c r="M35" s="1127"/>
      <c r="N35" s="954" t="str">
        <f t="shared" ref="N35:O35" si="66">IFERROR((L35*$K35)/$G35, "Brak wartości")</f>
        <v>Brak wartości</v>
      </c>
      <c r="O35" s="955" t="str">
        <f t="shared" si="66"/>
        <v>Brak wartości</v>
      </c>
      <c r="P35" s="716" t="str">
        <f t="shared" ref="P35:Q35" si="67">IFERROR((L35*$K35)/$I35, "Brak wartości")</f>
        <v>Brak wartości</v>
      </c>
      <c r="Q35" s="717" t="str">
        <f t="shared" si="67"/>
        <v>Brak wartości</v>
      </c>
      <c r="R35" s="709" t="s">
        <v>40</v>
      </c>
      <c r="S35" s="710"/>
      <c r="T35" s="711" t="s">
        <v>40</v>
      </c>
      <c r="U35" s="712"/>
      <c r="V35" s="728" t="s">
        <v>40</v>
      </c>
      <c r="W35" s="729"/>
      <c r="X35" s="730" t="s">
        <v>40</v>
      </c>
      <c r="Y35" s="731"/>
      <c r="Z35" s="695" t="s">
        <v>40</v>
      </c>
      <c r="AA35" s="695"/>
      <c r="AB35" s="733" t="s">
        <v>40</v>
      </c>
      <c r="AC35" s="734"/>
      <c r="AD35" s="736" t="s">
        <v>40</v>
      </c>
      <c r="AE35" s="725"/>
      <c r="AF35" s="706" t="s">
        <v>40</v>
      </c>
      <c r="AG35" s="715"/>
      <c r="AH35" s="735" t="s">
        <v>40</v>
      </c>
      <c r="AI35" s="707"/>
      <c r="AJ35" s="708" t="s">
        <v>40</v>
      </c>
      <c r="AK35" s="694"/>
      <c r="AL35" s="709" t="s">
        <v>40</v>
      </c>
      <c r="AM35" s="710"/>
      <c r="AN35" s="711" t="s">
        <v>40</v>
      </c>
      <c r="AO35" s="712"/>
    </row>
    <row r="36" spans="1:41" ht="12.75">
      <c r="A36" s="707"/>
      <c r="B36" s="1126">
        <f t="shared" si="0"/>
        <v>0</v>
      </c>
      <c r="C36" s="707"/>
      <c r="D36" s="707"/>
      <c r="E36" s="715"/>
      <c r="F36" s="715"/>
      <c r="G36" s="694"/>
      <c r="H36" s="1126">
        <f>IFERROR(VLOOKUP(R36,Cennik!$A$4:$B52, 2, FALSE()) * S36 + VLOOKUP(T36,Cennik!$A$4:$B52, 2, FALSE()) * U36 + VLOOKUP(V36,Cennik!$A$4:$B52, 2, FALSE()) * W36 + VLOOKUP(X36,Cennik!$A$4:$B52, 2, FALSE()) * Y36 + VLOOKUP(Z36,Cennik!$A$4:$B52, 2, FALSE()) * AA36 + VLOOKUP(AB36,Cennik!$A$4:$B52, 2, FALSE()) * AC36 + VLOOKUP(AD36,Cennik!$A$4:$B52, 2, FALSE()) * AE36 + VLOOKUP(AF36,Cennik!$A$4:$B52, 2, FALSE()) * AG36 + VLOOKUP(AH36,Cennik!$A$4:$B52, 2, FALSE()) * AI36 + VLOOKUP(AJ36,Cennik!$A$4:$B52, 2, FALSE()) * AK36 + VLOOKUP(AL36,Cennik!$A$4:$B52, 2, FALSE()) * AM36 + VLOOKUP(AN36,Cennik!$A$4:$B52, 2, FALSE()) * AO36,"Brak wartości")</f>
        <v>0</v>
      </c>
      <c r="I36" s="1126">
        <f>H36 + VLOOKUP("Stamina",Cennik!$A$4:$B52,2,FALSE()) * G36</f>
        <v>0</v>
      </c>
      <c r="J36" s="1126" t="str">
        <f t="shared" si="1"/>
        <v>Brak Wartości</v>
      </c>
      <c r="K36" s="695"/>
      <c r="L36" s="695"/>
      <c r="M36" s="1127"/>
      <c r="N36" s="954" t="str">
        <f t="shared" ref="N36:O36" si="68">IFERROR((L36*$K36)/$G36, "Brak wartości")</f>
        <v>Brak wartości</v>
      </c>
      <c r="O36" s="955" t="str">
        <f t="shared" si="68"/>
        <v>Brak wartości</v>
      </c>
      <c r="P36" s="716" t="str">
        <f t="shared" ref="P36:Q36" si="69">IFERROR((L36*$K36)/$I36, "Brak wartości")</f>
        <v>Brak wartości</v>
      </c>
      <c r="Q36" s="717" t="str">
        <f t="shared" si="69"/>
        <v>Brak wartości</v>
      </c>
      <c r="R36" s="709" t="s">
        <v>40</v>
      </c>
      <c r="S36" s="710"/>
      <c r="T36" s="711" t="s">
        <v>40</v>
      </c>
      <c r="U36" s="712"/>
      <c r="V36" s="728" t="s">
        <v>40</v>
      </c>
      <c r="W36" s="729"/>
      <c r="X36" s="730" t="s">
        <v>40</v>
      </c>
      <c r="Y36" s="731"/>
      <c r="Z36" s="695" t="s">
        <v>40</v>
      </c>
      <c r="AA36" s="695"/>
      <c r="AB36" s="733" t="s">
        <v>40</v>
      </c>
      <c r="AC36" s="734"/>
      <c r="AD36" s="736" t="s">
        <v>40</v>
      </c>
      <c r="AE36" s="725"/>
      <c r="AF36" s="706" t="s">
        <v>40</v>
      </c>
      <c r="AG36" s="715"/>
      <c r="AH36" s="735" t="s">
        <v>40</v>
      </c>
      <c r="AI36" s="707"/>
      <c r="AJ36" s="708" t="s">
        <v>40</v>
      </c>
      <c r="AK36" s="694"/>
      <c r="AL36" s="709" t="s">
        <v>40</v>
      </c>
      <c r="AM36" s="710"/>
      <c r="AN36" s="711" t="s">
        <v>40</v>
      </c>
      <c r="AO36" s="712"/>
    </row>
    <row r="37" spans="1:41" ht="12.75">
      <c r="A37" s="707"/>
      <c r="B37" s="1126">
        <f t="shared" si="0"/>
        <v>0</v>
      </c>
      <c r="C37" s="707"/>
      <c r="D37" s="707"/>
      <c r="E37" s="715"/>
      <c r="F37" s="715"/>
      <c r="G37" s="694"/>
      <c r="H37" s="1126">
        <f>IFERROR(VLOOKUP(R37,Cennik!$A$4:$B52, 2, FALSE()) * S37 + VLOOKUP(T37,Cennik!$A$4:$B52, 2, FALSE()) * U37 + VLOOKUP(V37,Cennik!$A$4:$B52, 2, FALSE()) * W37 + VLOOKUP(X37,Cennik!$A$4:$B52, 2, FALSE()) * Y37 + VLOOKUP(Z37,Cennik!$A$4:$B52, 2, FALSE()) * AA37 + VLOOKUP(AB37,Cennik!$A$4:$B52, 2, FALSE()) * AC37 + VLOOKUP(AD37,Cennik!$A$4:$B52, 2, FALSE()) * AE37 + VLOOKUP(AF37,Cennik!$A$4:$B52, 2, FALSE()) * AG37 + VLOOKUP(AH37,Cennik!$A$4:$B52, 2, FALSE()) * AI37 + VLOOKUP(AJ37,Cennik!$A$4:$B52, 2, FALSE()) * AK37 + VLOOKUP(AL37,Cennik!$A$4:$B52, 2, FALSE()) * AM37 + VLOOKUP(AN37,Cennik!$A$4:$B52, 2, FALSE()) * AO37,"Brak wartości")</f>
        <v>0</v>
      </c>
      <c r="I37" s="1126">
        <f>H37 + VLOOKUP("Stamina",Cennik!$A$4:$B52,2,FALSE()) * G37</f>
        <v>0</v>
      </c>
      <c r="J37" s="1126" t="str">
        <f t="shared" si="1"/>
        <v>Brak Wartości</v>
      </c>
      <c r="K37" s="695"/>
      <c r="L37" s="695"/>
      <c r="M37" s="1127"/>
      <c r="N37" s="954" t="str">
        <f t="shared" ref="N37:O37" si="70">IFERROR((L37*$K37)/$G37, "Brak wartości")</f>
        <v>Brak wartości</v>
      </c>
      <c r="O37" s="955" t="str">
        <f t="shared" si="70"/>
        <v>Brak wartości</v>
      </c>
      <c r="P37" s="716" t="str">
        <f t="shared" ref="P37:Q37" si="71">IFERROR((L37*$K37)/$I37, "Brak wartości")</f>
        <v>Brak wartości</v>
      </c>
      <c r="Q37" s="717" t="str">
        <f t="shared" si="71"/>
        <v>Brak wartości</v>
      </c>
      <c r="R37" s="709" t="s">
        <v>40</v>
      </c>
      <c r="S37" s="710"/>
      <c r="T37" s="711" t="s">
        <v>40</v>
      </c>
      <c r="U37" s="712"/>
      <c r="V37" s="728" t="s">
        <v>40</v>
      </c>
      <c r="W37" s="729"/>
      <c r="X37" s="730" t="s">
        <v>40</v>
      </c>
      <c r="Y37" s="731"/>
      <c r="Z37" s="695" t="s">
        <v>40</v>
      </c>
      <c r="AA37" s="695"/>
      <c r="AB37" s="733" t="s">
        <v>40</v>
      </c>
      <c r="AC37" s="734"/>
      <c r="AD37" s="736" t="s">
        <v>40</v>
      </c>
      <c r="AE37" s="725"/>
      <c r="AF37" s="706" t="s">
        <v>40</v>
      </c>
      <c r="AG37" s="715"/>
      <c r="AH37" s="735" t="s">
        <v>40</v>
      </c>
      <c r="AI37" s="707"/>
      <c r="AJ37" s="708" t="s">
        <v>40</v>
      </c>
      <c r="AK37" s="694"/>
      <c r="AL37" s="709" t="s">
        <v>40</v>
      </c>
      <c r="AM37" s="710"/>
      <c r="AN37" s="711" t="s">
        <v>40</v>
      </c>
      <c r="AO37" s="712"/>
    </row>
    <row r="38" spans="1:41" ht="12.75">
      <c r="A38" s="707"/>
      <c r="B38" s="1126">
        <f t="shared" si="0"/>
        <v>0</v>
      </c>
      <c r="C38" s="707"/>
      <c r="D38" s="707"/>
      <c r="E38" s="715"/>
      <c r="F38" s="715"/>
      <c r="G38" s="694"/>
      <c r="H38" s="1126">
        <f>IFERROR(VLOOKUP(R38,Cennik!$A$4:$B52, 2, FALSE()) * S38 + VLOOKUP(T38,Cennik!$A$4:$B52, 2, FALSE()) * U38 + VLOOKUP(V38,Cennik!$A$4:$B52, 2, FALSE()) * W38 + VLOOKUP(X38,Cennik!$A$4:$B52, 2, FALSE()) * Y38 + VLOOKUP(Z38,Cennik!$A$4:$B52, 2, FALSE()) * AA38 + VLOOKUP(AB38,Cennik!$A$4:$B52, 2, FALSE()) * AC38 + VLOOKUP(AD38,Cennik!$A$4:$B52, 2, FALSE()) * AE38 + VLOOKUP(AF38,Cennik!$A$4:$B52, 2, FALSE()) * AG38 + VLOOKUP(AH38,Cennik!$A$4:$B52, 2, FALSE()) * AI38 + VLOOKUP(AJ38,Cennik!$A$4:$B52, 2, FALSE()) * AK38 + VLOOKUP(AL38,Cennik!$A$4:$B52, 2, FALSE()) * AM38 + VLOOKUP(AN38,Cennik!$A$4:$B52, 2, FALSE()) * AO38,"Brak wartości")</f>
        <v>0</v>
      </c>
      <c r="I38" s="1126">
        <f>H38 + VLOOKUP("Stamina",Cennik!$A$4:$B52,2,FALSE()) * G38</f>
        <v>0</v>
      </c>
      <c r="J38" s="1126" t="str">
        <f t="shared" si="1"/>
        <v>Brak Wartości</v>
      </c>
      <c r="K38" s="695"/>
      <c r="L38" s="695"/>
      <c r="M38" s="1127"/>
      <c r="N38" s="954" t="str">
        <f t="shared" ref="N38:O38" si="72">IFERROR((L38*$K38)/$G38, "Brak wartości")</f>
        <v>Brak wartości</v>
      </c>
      <c r="O38" s="955" t="str">
        <f t="shared" si="72"/>
        <v>Brak wartości</v>
      </c>
      <c r="P38" s="716" t="str">
        <f t="shared" ref="P38:Q38" si="73">IFERROR((L38*$K38)/$I38, "Brak wartości")</f>
        <v>Brak wartości</v>
      </c>
      <c r="Q38" s="717" t="str">
        <f t="shared" si="73"/>
        <v>Brak wartości</v>
      </c>
      <c r="R38" s="709" t="s">
        <v>40</v>
      </c>
      <c r="S38" s="710"/>
      <c r="T38" s="711" t="s">
        <v>40</v>
      </c>
      <c r="U38" s="712"/>
      <c r="V38" s="728" t="s">
        <v>40</v>
      </c>
      <c r="W38" s="729"/>
      <c r="X38" s="730" t="s">
        <v>40</v>
      </c>
      <c r="Y38" s="731"/>
      <c r="Z38" s="695" t="s">
        <v>40</v>
      </c>
      <c r="AA38" s="695"/>
      <c r="AB38" s="733" t="s">
        <v>40</v>
      </c>
      <c r="AC38" s="734"/>
      <c r="AD38" s="736" t="s">
        <v>40</v>
      </c>
      <c r="AE38" s="725"/>
      <c r="AF38" s="706" t="s">
        <v>40</v>
      </c>
      <c r="AG38" s="715"/>
      <c r="AH38" s="735" t="s">
        <v>40</v>
      </c>
      <c r="AI38" s="707"/>
      <c r="AJ38" s="708" t="s">
        <v>40</v>
      </c>
      <c r="AK38" s="694"/>
      <c r="AL38" s="709" t="s">
        <v>40</v>
      </c>
      <c r="AM38" s="710"/>
      <c r="AN38" s="711" t="s">
        <v>40</v>
      </c>
      <c r="AO38" s="712"/>
    </row>
    <row r="39" spans="1:41" ht="12.75">
      <c r="A39" s="707"/>
      <c r="B39" s="1126">
        <f t="shared" si="0"/>
        <v>0</v>
      </c>
      <c r="C39" s="707"/>
      <c r="D39" s="707"/>
      <c r="E39" s="715"/>
      <c r="F39" s="715"/>
      <c r="G39" s="694"/>
      <c r="H39" s="1126">
        <f>IFERROR(VLOOKUP(R39,Cennik!$A$4:$B52, 2, FALSE()) * S39 + VLOOKUP(T39,Cennik!$A$4:$B52, 2, FALSE()) * U39 + VLOOKUP(V39,Cennik!$A$4:$B52, 2, FALSE()) * W39 + VLOOKUP(X39,Cennik!$A$4:$B52, 2, FALSE()) * Y39 + VLOOKUP(Z39,Cennik!$A$4:$B52, 2, FALSE()) * AA39 + VLOOKUP(AB39,Cennik!$A$4:$B52, 2, FALSE()) * AC39 + VLOOKUP(AD39,Cennik!$A$4:$B52, 2, FALSE()) * AE39 + VLOOKUP(AF39,Cennik!$A$4:$B52, 2, FALSE()) * AG39 + VLOOKUP(AH39,Cennik!$A$4:$B52, 2, FALSE()) * AI39 + VLOOKUP(AJ39,Cennik!$A$4:$B52, 2, FALSE()) * AK39 + VLOOKUP(AL39,Cennik!$A$4:$B52, 2, FALSE()) * AM39 + VLOOKUP(AN39,Cennik!$A$4:$B52, 2, FALSE()) * AO39,"Brak wartości")</f>
        <v>0</v>
      </c>
      <c r="I39" s="1126">
        <f>H39 + VLOOKUP("Stamina",Cennik!$A$4:$B52,2,FALSE()) * G39</f>
        <v>0</v>
      </c>
      <c r="J39" s="1126" t="str">
        <f t="shared" si="1"/>
        <v>Brak Wartości</v>
      </c>
      <c r="K39" s="695"/>
      <c r="L39" s="695"/>
      <c r="M39" s="1127"/>
      <c r="N39" s="954" t="str">
        <f t="shared" ref="N39:O39" si="74">IFERROR((L39*$K39)/$G39, "Brak wartości")</f>
        <v>Brak wartości</v>
      </c>
      <c r="O39" s="955" t="str">
        <f t="shared" si="74"/>
        <v>Brak wartości</v>
      </c>
      <c r="P39" s="716" t="str">
        <f t="shared" ref="P39:Q39" si="75">IFERROR((L39*$K39)/$I39, "Brak wartości")</f>
        <v>Brak wartości</v>
      </c>
      <c r="Q39" s="717" t="str">
        <f t="shared" si="75"/>
        <v>Brak wartości</v>
      </c>
      <c r="R39" s="709" t="s">
        <v>40</v>
      </c>
      <c r="S39" s="710"/>
      <c r="T39" s="711" t="s">
        <v>40</v>
      </c>
      <c r="U39" s="712"/>
      <c r="V39" s="728" t="s">
        <v>40</v>
      </c>
      <c r="W39" s="729"/>
      <c r="X39" s="730" t="s">
        <v>40</v>
      </c>
      <c r="Y39" s="731"/>
      <c r="Z39" s="695" t="s">
        <v>40</v>
      </c>
      <c r="AA39" s="695"/>
      <c r="AB39" s="733" t="s">
        <v>40</v>
      </c>
      <c r="AC39" s="734"/>
      <c r="AD39" s="736" t="s">
        <v>40</v>
      </c>
      <c r="AE39" s="725"/>
      <c r="AF39" s="706" t="s">
        <v>40</v>
      </c>
      <c r="AG39" s="715"/>
      <c r="AH39" s="735" t="s">
        <v>40</v>
      </c>
      <c r="AI39" s="707"/>
      <c r="AJ39" s="708" t="s">
        <v>40</v>
      </c>
      <c r="AK39" s="694"/>
      <c r="AL39" s="709" t="s">
        <v>40</v>
      </c>
      <c r="AM39" s="710"/>
      <c r="AN39" s="711" t="s">
        <v>40</v>
      </c>
      <c r="AO39" s="712"/>
    </row>
    <row r="40" spans="1:41" ht="12.75">
      <c r="A40" s="707"/>
      <c r="B40" s="1126">
        <f t="shared" si="0"/>
        <v>0</v>
      </c>
      <c r="C40" s="707"/>
      <c r="D40" s="707"/>
      <c r="E40" s="715"/>
      <c r="F40" s="715"/>
      <c r="G40" s="694"/>
      <c r="H40" s="1126">
        <f>IFERROR(VLOOKUP(R40,Cennik!$A$4:$B52, 2, FALSE()) * S40 + VLOOKUP(T40,Cennik!$A$4:$B52, 2, FALSE()) * U40 + VLOOKUP(V40,Cennik!$A$4:$B52, 2, FALSE()) * W40 + VLOOKUP(X40,Cennik!$A$4:$B52, 2, FALSE()) * Y40 + VLOOKUP(Z40,Cennik!$A$4:$B52, 2, FALSE()) * AA40 + VLOOKUP(AB40,Cennik!$A$4:$B52, 2, FALSE()) * AC40 + VLOOKUP(AD40,Cennik!$A$4:$B52, 2, FALSE()) * AE40 + VLOOKUP(AF40,Cennik!$A$4:$B52, 2, FALSE()) * AG40 + VLOOKUP(AH40,Cennik!$A$4:$B52, 2, FALSE()) * AI40 + VLOOKUP(AJ40,Cennik!$A$4:$B52, 2, FALSE()) * AK40 + VLOOKUP(AL40,Cennik!$A$4:$B52, 2, FALSE()) * AM40 + VLOOKUP(AN40,Cennik!$A$4:$B52, 2, FALSE()) * AO40,"Brak wartości")</f>
        <v>0</v>
      </c>
      <c r="I40" s="1126">
        <f>H40 + VLOOKUP("Stamina",Cennik!$A$4:$B52,2,FALSE()) * G40</f>
        <v>0</v>
      </c>
      <c r="J40" s="1126" t="str">
        <f t="shared" si="1"/>
        <v>Brak Wartości</v>
      </c>
      <c r="K40" s="695"/>
      <c r="L40" s="695"/>
      <c r="M40" s="1127"/>
      <c r="N40" s="954" t="str">
        <f t="shared" ref="N40:O40" si="76">IFERROR((L40*$K40)/$G40, "Brak wartości")</f>
        <v>Brak wartości</v>
      </c>
      <c r="O40" s="955" t="str">
        <f t="shared" si="76"/>
        <v>Brak wartości</v>
      </c>
      <c r="P40" s="716" t="str">
        <f t="shared" ref="P40:Q40" si="77">IFERROR((L40*$K40)/$I40, "Brak wartości")</f>
        <v>Brak wartości</v>
      </c>
      <c r="Q40" s="717" t="str">
        <f t="shared" si="77"/>
        <v>Brak wartości</v>
      </c>
      <c r="R40" s="709" t="s">
        <v>40</v>
      </c>
      <c r="S40" s="710"/>
      <c r="T40" s="711" t="s">
        <v>40</v>
      </c>
      <c r="U40" s="712"/>
      <c r="V40" s="728" t="s">
        <v>40</v>
      </c>
      <c r="W40" s="729"/>
      <c r="X40" s="730" t="s">
        <v>40</v>
      </c>
      <c r="Y40" s="731"/>
      <c r="Z40" s="695" t="s">
        <v>40</v>
      </c>
      <c r="AA40" s="695"/>
      <c r="AB40" s="733" t="s">
        <v>40</v>
      </c>
      <c r="AC40" s="734"/>
      <c r="AD40" s="736" t="s">
        <v>40</v>
      </c>
      <c r="AE40" s="725"/>
      <c r="AF40" s="706" t="s">
        <v>40</v>
      </c>
      <c r="AG40" s="715"/>
      <c r="AH40" s="735" t="s">
        <v>40</v>
      </c>
      <c r="AI40" s="707"/>
      <c r="AJ40" s="708" t="s">
        <v>40</v>
      </c>
      <c r="AK40" s="694"/>
      <c r="AL40" s="709" t="s">
        <v>40</v>
      </c>
      <c r="AM40" s="710"/>
      <c r="AN40" s="711" t="s">
        <v>40</v>
      </c>
      <c r="AO40" s="712"/>
    </row>
    <row r="41" spans="1:41" ht="12.75">
      <c r="A41" s="707"/>
      <c r="B41" s="1126">
        <f t="shared" si="0"/>
        <v>0</v>
      </c>
      <c r="C41" s="707"/>
      <c r="D41" s="707"/>
      <c r="E41" s="715"/>
      <c r="F41" s="715"/>
      <c r="G41" s="694"/>
      <c r="H41" s="1126">
        <f>IFERROR(VLOOKUP(R41,Cennik!$A$4:$B52, 2, FALSE()) * S41 + VLOOKUP(T41,Cennik!$A$4:$B52, 2, FALSE()) * U41 + VLOOKUP(V41,Cennik!$A$4:$B52, 2, FALSE()) * W41 + VLOOKUP(X41,Cennik!$A$4:$B52, 2, FALSE()) * Y41 + VLOOKUP(Z41,Cennik!$A$4:$B52, 2, FALSE()) * AA41 + VLOOKUP(AB41,Cennik!$A$4:$B52, 2, FALSE()) * AC41 + VLOOKUP(AD41,Cennik!$A$4:$B52, 2, FALSE()) * AE41 + VLOOKUP(AF41,Cennik!$A$4:$B52, 2, FALSE()) * AG41 + VLOOKUP(AH41,Cennik!$A$4:$B52, 2, FALSE()) * AI41 + VLOOKUP(AJ41,Cennik!$A$4:$B52, 2, FALSE()) * AK41 + VLOOKUP(AL41,Cennik!$A$4:$B52, 2, FALSE()) * AM41 + VLOOKUP(AN41,Cennik!$A$4:$B52, 2, FALSE()) * AO41,"Brak wartości")</f>
        <v>0</v>
      </c>
      <c r="I41" s="1126">
        <f>H41 + VLOOKUP("Stamina",Cennik!$A$4:$B52,2,FALSE()) * G41</f>
        <v>0</v>
      </c>
      <c r="J41" s="1126" t="str">
        <f t="shared" si="1"/>
        <v>Brak Wartości</v>
      </c>
      <c r="K41" s="695"/>
      <c r="L41" s="695"/>
      <c r="M41" s="1127"/>
      <c r="N41" s="954" t="str">
        <f t="shared" ref="N41:O41" si="78">IFERROR((L41*$K41)/$G41, "Brak wartości")</f>
        <v>Brak wartości</v>
      </c>
      <c r="O41" s="955" t="str">
        <f t="shared" si="78"/>
        <v>Brak wartości</v>
      </c>
      <c r="P41" s="716" t="str">
        <f t="shared" ref="P41:Q41" si="79">IFERROR((L41*$K41)/$I41, "Brak wartości")</f>
        <v>Brak wartości</v>
      </c>
      <c r="Q41" s="717" t="str">
        <f t="shared" si="79"/>
        <v>Brak wartości</v>
      </c>
      <c r="R41" s="709" t="s">
        <v>40</v>
      </c>
      <c r="S41" s="710"/>
      <c r="T41" s="711" t="s">
        <v>40</v>
      </c>
      <c r="U41" s="712"/>
      <c r="V41" s="728" t="s">
        <v>40</v>
      </c>
      <c r="W41" s="729"/>
      <c r="X41" s="730" t="s">
        <v>40</v>
      </c>
      <c r="Y41" s="731"/>
      <c r="Z41" s="695" t="s">
        <v>40</v>
      </c>
      <c r="AA41" s="695"/>
      <c r="AB41" s="733" t="s">
        <v>40</v>
      </c>
      <c r="AC41" s="734"/>
      <c r="AD41" s="736" t="s">
        <v>40</v>
      </c>
      <c r="AE41" s="725"/>
      <c r="AF41" s="706" t="s">
        <v>40</v>
      </c>
      <c r="AG41" s="715"/>
      <c r="AH41" s="735" t="s">
        <v>40</v>
      </c>
      <c r="AI41" s="707"/>
      <c r="AJ41" s="708" t="s">
        <v>40</v>
      </c>
      <c r="AK41" s="694"/>
      <c r="AL41" s="709" t="s">
        <v>40</v>
      </c>
      <c r="AM41" s="710"/>
      <c r="AN41" s="711" t="s">
        <v>40</v>
      </c>
      <c r="AO41" s="712"/>
    </row>
    <row r="42" spans="1:41" ht="12.75">
      <c r="A42" s="707"/>
      <c r="B42" s="1126">
        <f t="shared" si="0"/>
        <v>0</v>
      </c>
      <c r="C42" s="707"/>
      <c r="D42" s="707"/>
      <c r="E42" s="715"/>
      <c r="F42" s="715"/>
      <c r="G42" s="694"/>
      <c r="H42" s="1126">
        <f>IFERROR(VLOOKUP(R42,Cennik!$A$4:$B52, 2, FALSE()) * S42 + VLOOKUP(T42,Cennik!$A$4:$B52, 2, FALSE()) * U42 + VLOOKUP(V42,Cennik!$A$4:$B52, 2, FALSE()) * W42 + VLOOKUP(X42,Cennik!$A$4:$B52, 2, FALSE()) * Y42 + VLOOKUP(Z42,Cennik!$A$4:$B52, 2, FALSE()) * AA42 + VLOOKUP(AB42,Cennik!$A$4:$B52, 2, FALSE()) * AC42 + VLOOKUP(AD42,Cennik!$A$4:$B52, 2, FALSE()) * AE42 + VLOOKUP(AF42,Cennik!$A$4:$B52, 2, FALSE()) * AG42 + VLOOKUP(AH42,Cennik!$A$4:$B52, 2, FALSE()) * AI42 + VLOOKUP(AJ42,Cennik!$A$4:$B52, 2, FALSE()) * AK42 + VLOOKUP(AL42,Cennik!$A$4:$B52, 2, FALSE()) * AM42 + VLOOKUP(AN42,Cennik!$A$4:$B52, 2, FALSE()) * AO42,"Brak wartości")</f>
        <v>0</v>
      </c>
      <c r="I42" s="1126">
        <f>H42 + VLOOKUP("Stamina",Cennik!$A$4:$B52,2,FALSE()) * G42</f>
        <v>0</v>
      </c>
      <c r="J42" s="1126" t="str">
        <f t="shared" si="1"/>
        <v>Brak Wartości</v>
      </c>
      <c r="K42" s="695"/>
      <c r="L42" s="695"/>
      <c r="M42" s="1127"/>
      <c r="N42" s="954" t="str">
        <f t="shared" ref="N42:O42" si="80">IFERROR((L42*$K42)/$G42, "Brak wartości")</f>
        <v>Brak wartości</v>
      </c>
      <c r="O42" s="955" t="str">
        <f t="shared" si="80"/>
        <v>Brak wartości</v>
      </c>
      <c r="P42" s="716" t="str">
        <f t="shared" ref="P42:Q42" si="81">IFERROR((L42*$K42)/$I42, "Brak wartości")</f>
        <v>Brak wartości</v>
      </c>
      <c r="Q42" s="717" t="str">
        <f t="shared" si="81"/>
        <v>Brak wartości</v>
      </c>
      <c r="R42" s="709" t="s">
        <v>40</v>
      </c>
      <c r="S42" s="710"/>
      <c r="T42" s="711" t="s">
        <v>40</v>
      </c>
      <c r="U42" s="712"/>
      <c r="V42" s="728" t="s">
        <v>40</v>
      </c>
      <c r="W42" s="729"/>
      <c r="X42" s="730" t="s">
        <v>40</v>
      </c>
      <c r="Y42" s="731"/>
      <c r="Z42" s="695" t="s">
        <v>40</v>
      </c>
      <c r="AA42" s="695"/>
      <c r="AB42" s="733" t="s">
        <v>40</v>
      </c>
      <c r="AC42" s="734"/>
      <c r="AD42" s="736" t="s">
        <v>40</v>
      </c>
      <c r="AE42" s="725"/>
      <c r="AF42" s="706" t="s">
        <v>40</v>
      </c>
      <c r="AG42" s="715"/>
      <c r="AH42" s="735" t="s">
        <v>40</v>
      </c>
      <c r="AI42" s="707"/>
      <c r="AJ42" s="708" t="s">
        <v>40</v>
      </c>
      <c r="AK42" s="694"/>
      <c r="AL42" s="709" t="s">
        <v>40</v>
      </c>
      <c r="AM42" s="710"/>
      <c r="AN42" s="711" t="s">
        <v>40</v>
      </c>
      <c r="AO42" s="712"/>
    </row>
    <row r="43" spans="1:41" ht="12.75">
      <c r="A43" s="707"/>
      <c r="B43" s="1126">
        <f t="shared" si="0"/>
        <v>0</v>
      </c>
      <c r="C43" s="707"/>
      <c r="D43" s="707"/>
      <c r="E43" s="715"/>
      <c r="F43" s="715"/>
      <c r="G43" s="694"/>
      <c r="H43" s="1126">
        <f>IFERROR(VLOOKUP(R43,Cennik!$A$4:$B52, 2, FALSE()) * S43 + VLOOKUP(T43,Cennik!$A$4:$B52, 2, FALSE()) * U43 + VLOOKUP(V43,Cennik!$A$4:$B52, 2, FALSE()) * W43 + VLOOKUP(X43,Cennik!$A$4:$B52, 2, FALSE()) * Y43 + VLOOKUP(Z43,Cennik!$A$4:$B52, 2, FALSE()) * AA43 + VLOOKUP(AB43,Cennik!$A$4:$B52, 2, FALSE()) * AC43 + VLOOKUP(AD43,Cennik!$A$4:$B52, 2, FALSE()) * AE43 + VLOOKUP(AF43,Cennik!$A$4:$B52, 2, FALSE()) * AG43 + VLOOKUP(AH43,Cennik!$A$4:$B52, 2, FALSE()) * AI43 + VLOOKUP(AJ43,Cennik!$A$4:$B52, 2, FALSE()) * AK43 + VLOOKUP(AL43,Cennik!$A$4:$B52, 2, FALSE()) * AM43 + VLOOKUP(AN43,Cennik!$A$4:$B52, 2, FALSE()) * AO43,"Brak wartości")</f>
        <v>0</v>
      </c>
      <c r="I43" s="1126">
        <f>H43 + VLOOKUP("Stamina",Cennik!$A$4:$B52,2,FALSE()) * G43</f>
        <v>0</v>
      </c>
      <c r="J43" s="1126" t="str">
        <f t="shared" si="1"/>
        <v>Brak Wartości</v>
      </c>
      <c r="K43" s="695"/>
      <c r="L43" s="695"/>
      <c r="M43" s="1127"/>
      <c r="N43" s="954" t="str">
        <f t="shared" ref="N43:O43" si="82">IFERROR((L43*$K43)/$G43, "Brak wartości")</f>
        <v>Brak wartości</v>
      </c>
      <c r="O43" s="955" t="str">
        <f t="shared" si="82"/>
        <v>Brak wartości</v>
      </c>
      <c r="P43" s="716" t="str">
        <f t="shared" ref="P43:Q43" si="83">IFERROR((L43*$K43)/$I43, "Brak wartości")</f>
        <v>Brak wartości</v>
      </c>
      <c r="Q43" s="717" t="str">
        <f t="shared" si="83"/>
        <v>Brak wartości</v>
      </c>
      <c r="R43" s="709" t="s">
        <v>40</v>
      </c>
      <c r="S43" s="710"/>
      <c r="T43" s="711" t="s">
        <v>40</v>
      </c>
      <c r="U43" s="712"/>
      <c r="V43" s="728" t="s">
        <v>40</v>
      </c>
      <c r="W43" s="729"/>
      <c r="X43" s="730" t="s">
        <v>40</v>
      </c>
      <c r="Y43" s="731"/>
      <c r="Z43" s="695" t="s">
        <v>40</v>
      </c>
      <c r="AA43" s="695"/>
      <c r="AB43" s="733" t="s">
        <v>40</v>
      </c>
      <c r="AC43" s="734"/>
      <c r="AD43" s="736" t="s">
        <v>40</v>
      </c>
      <c r="AE43" s="725"/>
      <c r="AF43" s="706" t="s">
        <v>40</v>
      </c>
      <c r="AG43" s="715"/>
      <c r="AH43" s="735" t="s">
        <v>40</v>
      </c>
      <c r="AI43" s="707"/>
      <c r="AJ43" s="708" t="s">
        <v>40</v>
      </c>
      <c r="AK43" s="694"/>
      <c r="AL43" s="709" t="s">
        <v>40</v>
      </c>
      <c r="AM43" s="710"/>
      <c r="AN43" s="711" t="s">
        <v>40</v>
      </c>
      <c r="AO43" s="712"/>
    </row>
    <row r="44" spans="1:41" ht="12.75">
      <c r="A44" s="707"/>
      <c r="B44" s="1126">
        <f t="shared" si="0"/>
        <v>0</v>
      </c>
      <c r="C44" s="707"/>
      <c r="D44" s="707"/>
      <c r="E44" s="715"/>
      <c r="F44" s="715"/>
      <c r="G44" s="694"/>
      <c r="H44" s="1126">
        <f>IFERROR(VLOOKUP(R44,Cennik!$A$4:$B52, 2, FALSE()) * S44 + VLOOKUP(T44,Cennik!$A$4:$B52, 2, FALSE()) * U44 + VLOOKUP(V44,Cennik!$A$4:$B52, 2, FALSE()) * W44 + VLOOKUP(X44,Cennik!$A$4:$B52, 2, FALSE()) * Y44 + VLOOKUP(Z44,Cennik!$A$4:$B52, 2, FALSE()) * AA44 + VLOOKUP(AB44,Cennik!$A$4:$B52, 2, FALSE()) * AC44 + VLOOKUP(AD44,Cennik!$A$4:$B52, 2, FALSE()) * AE44 + VLOOKUP(AF44,Cennik!$A$4:$B52, 2, FALSE()) * AG44 + VLOOKUP(AH44,Cennik!$A$4:$B52, 2, FALSE()) * AI44 + VLOOKUP(AJ44,Cennik!$A$4:$B52, 2, FALSE()) * AK44 + VLOOKUP(AL44,Cennik!$A$4:$B52, 2, FALSE()) * AM44 + VLOOKUP(AN44,Cennik!$A$4:$B52, 2, FALSE()) * AO44,"Brak wartości")</f>
        <v>0</v>
      </c>
      <c r="I44" s="1126">
        <f>H44 + VLOOKUP("Stamina",Cennik!$A$4:$B52,2,FALSE()) * G44</f>
        <v>0</v>
      </c>
      <c r="J44" s="1126" t="str">
        <f t="shared" si="1"/>
        <v>Brak Wartości</v>
      </c>
      <c r="K44" s="695"/>
      <c r="L44" s="695"/>
      <c r="M44" s="1127"/>
      <c r="N44" s="954" t="str">
        <f t="shared" ref="N44:O44" si="84">IFERROR((L44*$K44)/$G44, "Brak wartości")</f>
        <v>Brak wartości</v>
      </c>
      <c r="O44" s="955" t="str">
        <f t="shared" si="84"/>
        <v>Brak wartości</v>
      </c>
      <c r="P44" s="716" t="str">
        <f t="shared" ref="P44:Q44" si="85">IFERROR((L44*$K44)/$I44, "Brak wartości")</f>
        <v>Brak wartości</v>
      </c>
      <c r="Q44" s="717" t="str">
        <f t="shared" si="85"/>
        <v>Brak wartości</v>
      </c>
      <c r="R44" s="709" t="s">
        <v>40</v>
      </c>
      <c r="S44" s="710"/>
      <c r="T44" s="711" t="s">
        <v>40</v>
      </c>
      <c r="U44" s="712"/>
      <c r="V44" s="728" t="s">
        <v>40</v>
      </c>
      <c r="W44" s="729"/>
      <c r="X44" s="730" t="s">
        <v>40</v>
      </c>
      <c r="Y44" s="731"/>
      <c r="Z44" s="695" t="s">
        <v>40</v>
      </c>
      <c r="AA44" s="695"/>
      <c r="AB44" s="733" t="s">
        <v>40</v>
      </c>
      <c r="AC44" s="734"/>
      <c r="AD44" s="736" t="s">
        <v>40</v>
      </c>
      <c r="AE44" s="725"/>
      <c r="AF44" s="706" t="s">
        <v>40</v>
      </c>
      <c r="AG44" s="715"/>
      <c r="AH44" s="735" t="s">
        <v>40</v>
      </c>
      <c r="AI44" s="707"/>
      <c r="AJ44" s="708" t="s">
        <v>40</v>
      </c>
      <c r="AK44" s="694"/>
      <c r="AL44" s="709" t="s">
        <v>40</v>
      </c>
      <c r="AM44" s="710"/>
      <c r="AN44" s="711" t="s">
        <v>40</v>
      </c>
      <c r="AO44" s="712"/>
    </row>
    <row r="45" spans="1:41" ht="12.75">
      <c r="A45" s="707"/>
      <c r="B45" s="1126">
        <f t="shared" si="0"/>
        <v>0</v>
      </c>
      <c r="C45" s="707"/>
      <c r="D45" s="707"/>
      <c r="E45" s="715"/>
      <c r="F45" s="715"/>
      <c r="G45" s="694"/>
      <c r="H45" s="1126">
        <f>IFERROR(VLOOKUP(R45,Cennik!$A$4:$B52, 2, FALSE()) * S45 + VLOOKUP(T45,Cennik!$A$4:$B52, 2, FALSE()) * U45 + VLOOKUP(V45,Cennik!$A$4:$B52, 2, FALSE()) * W45 + VLOOKUP(X45,Cennik!$A$4:$B52, 2, FALSE()) * Y45 + VLOOKUP(Z45,Cennik!$A$4:$B52, 2, FALSE()) * AA45 + VLOOKUP(AB45,Cennik!$A$4:$B52, 2, FALSE()) * AC45 + VLOOKUP(AD45,Cennik!$A$4:$B52, 2, FALSE()) * AE45 + VLOOKUP(AF45,Cennik!$A$4:$B52, 2, FALSE()) * AG45 + VLOOKUP(AH45,Cennik!$A$4:$B52, 2, FALSE()) * AI45 + VLOOKUP(AJ45,Cennik!$A$4:$B52, 2, FALSE()) * AK45 + VLOOKUP(AL45,Cennik!$A$4:$B52, 2, FALSE()) * AM45 + VLOOKUP(AN45,Cennik!$A$4:$B52, 2, FALSE()) * AO45,"Brak wartości")</f>
        <v>0</v>
      </c>
      <c r="I45" s="1126">
        <f>H45 + VLOOKUP("Stamina",Cennik!$A$4:$B52,2,FALSE()) * G45</f>
        <v>0</v>
      </c>
      <c r="J45" s="1126" t="str">
        <f t="shared" si="1"/>
        <v>Brak Wartości</v>
      </c>
      <c r="K45" s="695"/>
      <c r="L45" s="695"/>
      <c r="M45" s="1127"/>
      <c r="N45" s="954" t="str">
        <f t="shared" ref="N45:O45" si="86">IFERROR((L45*$K45)/$G45, "Brak wartości")</f>
        <v>Brak wartości</v>
      </c>
      <c r="O45" s="955" t="str">
        <f t="shared" si="86"/>
        <v>Brak wartości</v>
      </c>
      <c r="P45" s="716" t="str">
        <f t="shared" ref="P45:Q45" si="87">IFERROR((L45*$K45)/$I45, "Brak wartości")</f>
        <v>Brak wartości</v>
      </c>
      <c r="Q45" s="717" t="str">
        <f t="shared" si="87"/>
        <v>Brak wartości</v>
      </c>
      <c r="R45" s="709" t="s">
        <v>40</v>
      </c>
      <c r="S45" s="710"/>
      <c r="T45" s="711" t="s">
        <v>40</v>
      </c>
      <c r="U45" s="712"/>
      <c r="V45" s="728" t="s">
        <v>40</v>
      </c>
      <c r="W45" s="729"/>
      <c r="X45" s="730" t="s">
        <v>40</v>
      </c>
      <c r="Y45" s="731"/>
      <c r="Z45" s="695" t="s">
        <v>40</v>
      </c>
      <c r="AA45" s="695"/>
      <c r="AB45" s="733" t="s">
        <v>40</v>
      </c>
      <c r="AC45" s="734"/>
      <c r="AD45" s="736" t="s">
        <v>40</v>
      </c>
      <c r="AE45" s="725"/>
      <c r="AF45" s="706" t="s">
        <v>40</v>
      </c>
      <c r="AG45" s="715"/>
      <c r="AH45" s="735" t="s">
        <v>40</v>
      </c>
      <c r="AI45" s="707"/>
      <c r="AJ45" s="708" t="s">
        <v>40</v>
      </c>
      <c r="AK45" s="694"/>
      <c r="AL45" s="709" t="s">
        <v>40</v>
      </c>
      <c r="AM45" s="710"/>
      <c r="AN45" s="711" t="s">
        <v>40</v>
      </c>
      <c r="AO45" s="712"/>
    </row>
    <row r="46" spans="1:41" ht="12.75">
      <c r="A46" s="707"/>
      <c r="B46" s="1126">
        <f t="shared" si="0"/>
        <v>0</v>
      </c>
      <c r="C46" s="707"/>
      <c r="D46" s="707"/>
      <c r="E46" s="715"/>
      <c r="F46" s="715"/>
      <c r="G46" s="694"/>
      <c r="H46" s="1126">
        <f>IFERROR(VLOOKUP(R46,Cennik!$A$4:$B52, 2, FALSE()) * S46 + VLOOKUP(T46,Cennik!$A$4:$B52, 2, FALSE()) * U46 + VLOOKUP(V46,Cennik!$A$4:$B52, 2, FALSE()) * W46 + VLOOKUP(X46,Cennik!$A$4:$B52, 2, FALSE()) * Y46 + VLOOKUP(Z46,Cennik!$A$4:$B52, 2, FALSE()) * AA46 + VLOOKUP(AB46,Cennik!$A$4:$B52, 2, FALSE()) * AC46 + VLOOKUP(AD46,Cennik!$A$4:$B52, 2, FALSE()) * AE46 + VLOOKUP(AF46,Cennik!$A$4:$B52, 2, FALSE()) * AG46 + VLOOKUP(AH46,Cennik!$A$4:$B52, 2, FALSE()) * AI46 + VLOOKUP(AJ46,Cennik!$A$4:$B52, 2, FALSE()) * AK46 + VLOOKUP(AL46,Cennik!$A$4:$B52, 2, FALSE()) * AM46 + VLOOKUP(AN46,Cennik!$A$4:$B52, 2, FALSE()) * AO46,"Brak wartości")</f>
        <v>0</v>
      </c>
      <c r="I46" s="1126">
        <f>H46 + VLOOKUP("Stamina",Cennik!$A$4:$B52,2,FALSE()) * G46</f>
        <v>0</v>
      </c>
      <c r="J46" s="1126" t="str">
        <f t="shared" si="1"/>
        <v>Brak Wartości</v>
      </c>
      <c r="K46" s="695"/>
      <c r="L46" s="695"/>
      <c r="M46" s="1127"/>
      <c r="N46" s="954" t="str">
        <f t="shared" ref="N46:O46" si="88">IFERROR((L46*$K46)/$G46, "Brak wartości")</f>
        <v>Brak wartości</v>
      </c>
      <c r="O46" s="955" t="str">
        <f t="shared" si="88"/>
        <v>Brak wartości</v>
      </c>
      <c r="P46" s="716" t="str">
        <f t="shared" ref="P46:Q46" si="89">IFERROR((L46*$K46)/$I46, "Brak wartości")</f>
        <v>Brak wartości</v>
      </c>
      <c r="Q46" s="717" t="str">
        <f t="shared" si="89"/>
        <v>Brak wartości</v>
      </c>
      <c r="R46" s="709" t="s">
        <v>40</v>
      </c>
      <c r="S46" s="710"/>
      <c r="T46" s="711" t="s">
        <v>40</v>
      </c>
      <c r="U46" s="712"/>
      <c r="V46" s="728" t="s">
        <v>40</v>
      </c>
      <c r="W46" s="729"/>
      <c r="X46" s="730" t="s">
        <v>40</v>
      </c>
      <c r="Y46" s="731"/>
      <c r="Z46" s="695" t="s">
        <v>40</v>
      </c>
      <c r="AA46" s="695"/>
      <c r="AB46" s="733" t="s">
        <v>40</v>
      </c>
      <c r="AC46" s="734"/>
      <c r="AD46" s="736" t="s">
        <v>40</v>
      </c>
      <c r="AE46" s="725"/>
      <c r="AF46" s="706" t="s">
        <v>40</v>
      </c>
      <c r="AG46" s="715"/>
      <c r="AH46" s="735" t="s">
        <v>40</v>
      </c>
      <c r="AI46" s="707"/>
      <c r="AJ46" s="708" t="s">
        <v>40</v>
      </c>
      <c r="AK46" s="694"/>
      <c r="AL46" s="709" t="s">
        <v>40</v>
      </c>
      <c r="AM46" s="710"/>
      <c r="AN46" s="711" t="s">
        <v>40</v>
      </c>
      <c r="AO46" s="712"/>
    </row>
    <row r="47" spans="1:41" ht="12.75">
      <c r="A47" s="707"/>
      <c r="B47" s="1126">
        <f t="shared" si="0"/>
        <v>0</v>
      </c>
      <c r="C47" s="707"/>
      <c r="D47" s="707"/>
      <c r="E47" s="715"/>
      <c r="F47" s="715"/>
      <c r="G47" s="694"/>
      <c r="H47" s="1126">
        <f>IFERROR(VLOOKUP(R47,Cennik!$A$4:$B52, 2, FALSE()) * S47 + VLOOKUP(T47,Cennik!$A$4:$B52, 2, FALSE()) * U47 + VLOOKUP(V47,Cennik!$A$4:$B52, 2, FALSE()) * W47 + VLOOKUP(X47,Cennik!$A$4:$B52, 2, FALSE()) * Y47 + VLOOKUP(Z47,Cennik!$A$4:$B52, 2, FALSE()) * AA47 + VLOOKUP(AB47,Cennik!$A$4:$B52, 2, FALSE()) * AC47 + VLOOKUP(AD47,Cennik!$A$4:$B52, 2, FALSE()) * AE47 + VLOOKUP(AF47,Cennik!$A$4:$B52, 2, FALSE()) * AG47 + VLOOKUP(AH47,Cennik!$A$4:$B52, 2, FALSE()) * AI47 + VLOOKUP(AJ47,Cennik!$A$4:$B52, 2, FALSE()) * AK47 + VLOOKUP(AL47,Cennik!$A$4:$B52, 2, FALSE()) * AM47 + VLOOKUP(AN47,Cennik!$A$4:$B52, 2, FALSE()) * AO47,"Brak wartości")</f>
        <v>0</v>
      </c>
      <c r="I47" s="1126">
        <f>H47 + VLOOKUP("Stamina",Cennik!$A$4:$B52,2,FALSE()) * G47</f>
        <v>0</v>
      </c>
      <c r="J47" s="1126" t="str">
        <f t="shared" si="1"/>
        <v>Brak Wartości</v>
      </c>
      <c r="K47" s="695"/>
      <c r="L47" s="695"/>
      <c r="M47" s="1127"/>
      <c r="N47" s="954" t="str">
        <f t="shared" ref="N47:O47" si="90">IFERROR((L47*$K47)/$G47, "Brak wartości")</f>
        <v>Brak wartości</v>
      </c>
      <c r="O47" s="955" t="str">
        <f t="shared" si="90"/>
        <v>Brak wartości</v>
      </c>
      <c r="P47" s="716" t="str">
        <f t="shared" ref="P47:Q47" si="91">IFERROR((L47*$K47)/$I47, "Brak wartości")</f>
        <v>Brak wartości</v>
      </c>
      <c r="Q47" s="717" t="str">
        <f t="shared" si="91"/>
        <v>Brak wartości</v>
      </c>
      <c r="R47" s="709" t="s">
        <v>40</v>
      </c>
      <c r="S47" s="710"/>
      <c r="T47" s="711" t="s">
        <v>40</v>
      </c>
      <c r="U47" s="712"/>
      <c r="V47" s="728" t="s">
        <v>40</v>
      </c>
      <c r="W47" s="729"/>
      <c r="X47" s="730" t="s">
        <v>40</v>
      </c>
      <c r="Y47" s="731"/>
      <c r="Z47" s="695" t="s">
        <v>40</v>
      </c>
      <c r="AA47" s="695"/>
      <c r="AB47" s="733" t="s">
        <v>40</v>
      </c>
      <c r="AC47" s="734"/>
      <c r="AD47" s="736" t="s">
        <v>40</v>
      </c>
      <c r="AE47" s="725"/>
      <c r="AF47" s="706" t="s">
        <v>40</v>
      </c>
      <c r="AG47" s="715"/>
      <c r="AH47" s="735" t="s">
        <v>40</v>
      </c>
      <c r="AI47" s="707"/>
      <c r="AJ47" s="708" t="s">
        <v>40</v>
      </c>
      <c r="AK47" s="694"/>
      <c r="AL47" s="709" t="s">
        <v>40</v>
      </c>
      <c r="AM47" s="710"/>
      <c r="AN47" s="711" t="s">
        <v>40</v>
      </c>
      <c r="AO47" s="712"/>
    </row>
    <row r="48" spans="1:41" ht="12.75">
      <c r="A48" s="707"/>
      <c r="B48" s="1126">
        <f t="shared" si="0"/>
        <v>0</v>
      </c>
      <c r="C48" s="707"/>
      <c r="D48" s="707"/>
      <c r="E48" s="715"/>
      <c r="F48" s="715"/>
      <c r="G48" s="694"/>
      <c r="H48" s="1126">
        <f>IFERROR(VLOOKUP(R48,Cennik!$A$4:$B52, 2, FALSE()) * S48 + VLOOKUP(T48,Cennik!$A$4:$B52, 2, FALSE()) * U48 + VLOOKUP(V48,Cennik!$A$4:$B52, 2, FALSE()) * W48 + VLOOKUP(X48,Cennik!$A$4:$B52, 2, FALSE()) * Y48 + VLOOKUP(Z48,Cennik!$A$4:$B52, 2, FALSE()) * AA48 + VLOOKUP(AB48,Cennik!$A$4:$B52, 2, FALSE()) * AC48 + VLOOKUP(AD48,Cennik!$A$4:$B52, 2, FALSE()) * AE48 + VLOOKUP(AF48,Cennik!$A$4:$B52, 2, FALSE()) * AG48 + VLOOKUP(AH48,Cennik!$A$4:$B52, 2, FALSE()) * AI48 + VLOOKUP(AJ48,Cennik!$A$4:$B52, 2, FALSE()) * AK48 + VLOOKUP(AL48,Cennik!$A$4:$B52, 2, FALSE()) * AM48 + VLOOKUP(AN48,Cennik!$A$4:$B52, 2, FALSE()) * AO48,"Brak wartości")</f>
        <v>0</v>
      </c>
      <c r="I48" s="1126">
        <f>H48 + VLOOKUP("Stamina",Cennik!$A$4:$B52,2,FALSE()) * G48</f>
        <v>0</v>
      </c>
      <c r="J48" s="1126" t="str">
        <f t="shared" si="1"/>
        <v>Brak Wartości</v>
      </c>
      <c r="K48" s="695"/>
      <c r="L48" s="695"/>
      <c r="M48" s="1127"/>
      <c r="N48" s="954" t="str">
        <f t="shared" ref="N48:O48" si="92">IFERROR((L48*$K48)/$G48, "Brak wartości")</f>
        <v>Brak wartości</v>
      </c>
      <c r="O48" s="955" t="str">
        <f t="shared" si="92"/>
        <v>Brak wartości</v>
      </c>
      <c r="P48" s="716" t="str">
        <f t="shared" ref="P48:Q48" si="93">IFERROR((L48*$K48)/$I48, "Brak wartości")</f>
        <v>Brak wartości</v>
      </c>
      <c r="Q48" s="717" t="str">
        <f t="shared" si="93"/>
        <v>Brak wartości</v>
      </c>
      <c r="R48" s="709" t="s">
        <v>40</v>
      </c>
      <c r="S48" s="710"/>
      <c r="T48" s="711" t="s">
        <v>40</v>
      </c>
      <c r="U48" s="712"/>
      <c r="V48" s="728" t="s">
        <v>40</v>
      </c>
      <c r="W48" s="729"/>
      <c r="X48" s="730" t="s">
        <v>40</v>
      </c>
      <c r="Y48" s="731"/>
      <c r="Z48" s="695" t="s">
        <v>40</v>
      </c>
      <c r="AA48" s="695"/>
      <c r="AB48" s="733" t="s">
        <v>40</v>
      </c>
      <c r="AC48" s="734"/>
      <c r="AD48" s="736" t="s">
        <v>40</v>
      </c>
      <c r="AE48" s="725"/>
      <c r="AF48" s="706" t="s">
        <v>40</v>
      </c>
      <c r="AG48" s="715"/>
      <c r="AH48" s="735" t="s">
        <v>40</v>
      </c>
      <c r="AI48" s="707"/>
      <c r="AJ48" s="708" t="s">
        <v>40</v>
      </c>
      <c r="AK48" s="694"/>
      <c r="AL48" s="709" t="s">
        <v>40</v>
      </c>
      <c r="AM48" s="710"/>
      <c r="AN48" s="711" t="s">
        <v>40</v>
      </c>
      <c r="AO48" s="712"/>
    </row>
    <row r="49" spans="1:41" ht="12.75">
      <c r="A49" s="707"/>
      <c r="B49" s="1126">
        <f t="shared" si="0"/>
        <v>0</v>
      </c>
      <c r="C49" s="707"/>
      <c r="D49" s="707"/>
      <c r="E49" s="715"/>
      <c r="F49" s="715"/>
      <c r="G49" s="694"/>
      <c r="H49" s="1126">
        <f>IFERROR(VLOOKUP(R49,Cennik!$A$4:$B52, 2, FALSE()) * S49 + VLOOKUP(T49,Cennik!$A$4:$B52, 2, FALSE()) * U49 + VLOOKUP(V49,Cennik!$A$4:$B52, 2, FALSE()) * W49 + VLOOKUP(X49,Cennik!$A$4:$B52, 2, FALSE()) * Y49 + VLOOKUP(Z49,Cennik!$A$4:$B52, 2, FALSE()) * AA49 + VLOOKUP(AB49,Cennik!$A$4:$B52, 2, FALSE()) * AC49 + VLOOKUP(AD49,Cennik!$A$4:$B52, 2, FALSE()) * AE49 + VLOOKUP(AF49,Cennik!$A$4:$B52, 2, FALSE()) * AG49 + VLOOKUP(AH49,Cennik!$A$4:$B52, 2, FALSE()) * AI49 + VLOOKUP(AJ49,Cennik!$A$4:$B52, 2, FALSE()) * AK49 + VLOOKUP(AL49,Cennik!$A$4:$B52, 2, FALSE()) * AM49 + VLOOKUP(AN49,Cennik!$A$4:$B52, 2, FALSE()) * AO49,"Brak wartości")</f>
        <v>0</v>
      </c>
      <c r="I49" s="1126">
        <f>H49 + VLOOKUP("Stamina",Cennik!$A$4:$B52,2,FALSE()) * G49</f>
        <v>0</v>
      </c>
      <c r="J49" s="1126" t="str">
        <f t="shared" si="1"/>
        <v>Brak Wartości</v>
      </c>
      <c r="K49" s="695"/>
      <c r="L49" s="695"/>
      <c r="M49" s="1127"/>
      <c r="N49" s="954" t="str">
        <f t="shared" ref="N49:O49" si="94">IFERROR((L49*$K49)/$G49, "Brak wartości")</f>
        <v>Brak wartości</v>
      </c>
      <c r="O49" s="955" t="str">
        <f t="shared" si="94"/>
        <v>Brak wartości</v>
      </c>
      <c r="P49" s="716" t="str">
        <f t="shared" ref="P49:Q49" si="95">IFERROR((L49*$K49)/$I49, "Brak wartości")</f>
        <v>Brak wartości</v>
      </c>
      <c r="Q49" s="717" t="str">
        <f t="shared" si="95"/>
        <v>Brak wartości</v>
      </c>
      <c r="R49" s="709" t="s">
        <v>40</v>
      </c>
      <c r="S49" s="710"/>
      <c r="T49" s="711" t="s">
        <v>40</v>
      </c>
      <c r="U49" s="712"/>
      <c r="V49" s="728" t="s">
        <v>40</v>
      </c>
      <c r="W49" s="729"/>
      <c r="X49" s="730" t="s">
        <v>40</v>
      </c>
      <c r="Y49" s="731"/>
      <c r="Z49" s="695" t="s">
        <v>40</v>
      </c>
      <c r="AA49" s="695"/>
      <c r="AB49" s="733" t="s">
        <v>40</v>
      </c>
      <c r="AC49" s="734"/>
      <c r="AD49" s="736" t="s">
        <v>40</v>
      </c>
      <c r="AE49" s="725"/>
      <c r="AF49" s="706" t="s">
        <v>40</v>
      </c>
      <c r="AG49" s="715"/>
      <c r="AH49" s="735" t="s">
        <v>40</v>
      </c>
      <c r="AI49" s="707"/>
      <c r="AJ49" s="708" t="s">
        <v>40</v>
      </c>
      <c r="AK49" s="694"/>
      <c r="AL49" s="709" t="s">
        <v>40</v>
      </c>
      <c r="AM49" s="710"/>
      <c r="AN49" s="711" t="s">
        <v>40</v>
      </c>
      <c r="AO49" s="712"/>
    </row>
    <row r="50" spans="1:41" ht="12.75">
      <c r="A50" s="707"/>
      <c r="B50" s="1126">
        <f t="shared" si="0"/>
        <v>0</v>
      </c>
      <c r="C50" s="707"/>
      <c r="D50" s="707"/>
      <c r="E50" s="715"/>
      <c r="F50" s="715"/>
      <c r="G50" s="694"/>
      <c r="H50" s="1126">
        <f>IFERROR(VLOOKUP(R50,Cennik!$A$4:$B52, 2, FALSE()) * S50 + VLOOKUP(T50,Cennik!$A$4:$B52, 2, FALSE()) * U50 + VLOOKUP(V50,Cennik!$A$4:$B52, 2, FALSE()) * W50 + VLOOKUP(X50,Cennik!$A$4:$B52, 2, FALSE()) * Y50 + VLOOKUP(Z50,Cennik!$A$4:$B52, 2, FALSE()) * AA50 + VLOOKUP(AB50,Cennik!$A$4:$B52, 2, FALSE()) * AC50 + VLOOKUP(AD50,Cennik!$A$4:$B52, 2, FALSE()) * AE50 + VLOOKUP(AF50,Cennik!$A$4:$B52, 2, FALSE()) * AG50 + VLOOKUP(AH50,Cennik!$A$4:$B52, 2, FALSE()) * AI50 + VLOOKUP(AJ50,Cennik!$A$4:$B52, 2, FALSE()) * AK50 + VLOOKUP(AL50,Cennik!$A$4:$B52, 2, FALSE()) * AM50 + VLOOKUP(AN50,Cennik!$A$4:$B52, 2, FALSE()) * AO50,"Brak wartości")</f>
        <v>0</v>
      </c>
      <c r="I50" s="1126">
        <f>H50 + VLOOKUP("Stamina",Cennik!$A$4:$B52,2,FALSE()) * G50</f>
        <v>0</v>
      </c>
      <c r="J50" s="1126" t="str">
        <f t="shared" si="1"/>
        <v>Brak Wartości</v>
      </c>
      <c r="K50" s="695"/>
      <c r="L50" s="695"/>
      <c r="M50" s="1127"/>
      <c r="N50" s="954" t="str">
        <f t="shared" ref="N50:O50" si="96">IFERROR((L50*$K50)/$G50, "Brak wartości")</f>
        <v>Brak wartości</v>
      </c>
      <c r="O50" s="955" t="str">
        <f t="shared" si="96"/>
        <v>Brak wartości</v>
      </c>
      <c r="P50" s="716" t="str">
        <f t="shared" ref="P50:Q50" si="97">IFERROR((L50*$K50)/$I50, "Brak wartości")</f>
        <v>Brak wartości</v>
      </c>
      <c r="Q50" s="717" t="str">
        <f t="shared" si="97"/>
        <v>Brak wartości</v>
      </c>
      <c r="R50" s="709" t="s">
        <v>40</v>
      </c>
      <c r="S50" s="710"/>
      <c r="T50" s="711" t="s">
        <v>40</v>
      </c>
      <c r="U50" s="712"/>
      <c r="V50" s="728" t="s">
        <v>40</v>
      </c>
      <c r="W50" s="729"/>
      <c r="X50" s="730" t="s">
        <v>40</v>
      </c>
      <c r="Y50" s="731"/>
      <c r="Z50" s="695" t="s">
        <v>40</v>
      </c>
      <c r="AA50" s="695"/>
      <c r="AB50" s="733" t="s">
        <v>40</v>
      </c>
      <c r="AC50" s="734"/>
      <c r="AD50" s="736" t="s">
        <v>40</v>
      </c>
      <c r="AE50" s="725"/>
      <c r="AF50" s="706" t="s">
        <v>40</v>
      </c>
      <c r="AG50" s="715"/>
      <c r="AH50" s="735" t="s">
        <v>40</v>
      </c>
      <c r="AI50" s="707"/>
      <c r="AJ50" s="708" t="s">
        <v>40</v>
      </c>
      <c r="AK50" s="694"/>
      <c r="AL50" s="709" t="s">
        <v>40</v>
      </c>
      <c r="AM50" s="710"/>
      <c r="AN50" s="711" t="s">
        <v>40</v>
      </c>
      <c r="AO50" s="712"/>
    </row>
    <row r="51" spans="1:41" ht="12.75">
      <c r="A51" s="707"/>
      <c r="B51" s="1126">
        <f t="shared" si="0"/>
        <v>0</v>
      </c>
      <c r="C51" s="707"/>
      <c r="D51" s="707"/>
      <c r="E51" s="715"/>
      <c r="F51" s="715"/>
      <c r="G51" s="694"/>
      <c r="H51" s="1126">
        <f>IFERROR(VLOOKUP(R51,Cennik!$A$4:$B52, 2, FALSE()) * S51 + VLOOKUP(T51,Cennik!$A$4:$B52, 2, FALSE()) * U51 + VLOOKUP(V51,Cennik!$A$4:$B52, 2, FALSE()) * W51 + VLOOKUP(X51,Cennik!$A$4:$B52, 2, FALSE()) * Y51 + VLOOKUP(Z51,Cennik!$A$4:$B52, 2, FALSE()) * AA51 + VLOOKUP(AB51,Cennik!$A$4:$B52, 2, FALSE()) * AC51 + VLOOKUP(AD51,Cennik!$A$4:$B52, 2, FALSE()) * AE51 + VLOOKUP(AF51,Cennik!$A$4:$B52, 2, FALSE()) * AG51 + VLOOKUP(AH51,Cennik!$A$4:$B52, 2, FALSE()) * AI51 + VLOOKUP(AJ51,Cennik!$A$4:$B52, 2, FALSE()) * AK51 + VLOOKUP(AL51,Cennik!$A$4:$B52, 2, FALSE()) * AM51 + VLOOKUP(AN51,Cennik!$A$4:$B52, 2, FALSE()) * AO51,"Brak wartości")</f>
        <v>0</v>
      </c>
      <c r="I51" s="1126">
        <f>H51 + VLOOKUP("Stamina",Cennik!$A$4:$B52,2,FALSE()) * G51</f>
        <v>0</v>
      </c>
      <c r="J51" s="1126" t="str">
        <f t="shared" si="1"/>
        <v>Brak Wartości</v>
      </c>
      <c r="K51" s="695"/>
      <c r="L51" s="695"/>
      <c r="M51" s="1127"/>
      <c r="N51" s="954" t="str">
        <f t="shared" ref="N51:O51" si="98">IFERROR((L51*$K51)/$G51, "Brak wartości")</f>
        <v>Brak wartości</v>
      </c>
      <c r="O51" s="955" t="str">
        <f t="shared" si="98"/>
        <v>Brak wartości</v>
      </c>
      <c r="P51" s="716" t="str">
        <f t="shared" ref="P51:Q51" si="99">IFERROR((L51*$K51)/$I51, "Brak wartości")</f>
        <v>Brak wartości</v>
      </c>
      <c r="Q51" s="717" t="str">
        <f t="shared" si="99"/>
        <v>Brak wartości</v>
      </c>
      <c r="R51" s="709" t="s">
        <v>40</v>
      </c>
      <c r="S51" s="710"/>
      <c r="T51" s="711" t="s">
        <v>40</v>
      </c>
      <c r="U51" s="712"/>
      <c r="V51" s="728" t="s">
        <v>40</v>
      </c>
      <c r="W51" s="729"/>
      <c r="X51" s="730" t="s">
        <v>40</v>
      </c>
      <c r="Y51" s="731"/>
      <c r="Z51" s="695" t="s">
        <v>40</v>
      </c>
      <c r="AA51" s="695"/>
      <c r="AB51" s="733" t="s">
        <v>40</v>
      </c>
      <c r="AC51" s="734"/>
      <c r="AD51" s="736" t="s">
        <v>40</v>
      </c>
      <c r="AE51" s="725"/>
      <c r="AF51" s="706" t="s">
        <v>40</v>
      </c>
      <c r="AG51" s="715"/>
      <c r="AH51" s="735" t="s">
        <v>40</v>
      </c>
      <c r="AI51" s="707"/>
      <c r="AJ51" s="708" t="s">
        <v>40</v>
      </c>
      <c r="AK51" s="694"/>
      <c r="AL51" s="709" t="s">
        <v>40</v>
      </c>
      <c r="AM51" s="710"/>
      <c r="AN51" s="711" t="s">
        <v>40</v>
      </c>
      <c r="AO51" s="712"/>
    </row>
    <row r="52" spans="1:41" ht="12.75">
      <c r="A52" s="707"/>
      <c r="B52" s="1126">
        <f t="shared" si="0"/>
        <v>0</v>
      </c>
      <c r="C52" s="707"/>
      <c r="D52" s="707"/>
      <c r="E52" s="715"/>
      <c r="F52" s="715"/>
      <c r="G52" s="694"/>
      <c r="H52" s="1126">
        <f>IFERROR(VLOOKUP(R52,Cennik!$A$4:$B52, 2, FALSE()) * S52 + VLOOKUP(T52,Cennik!$A$4:$B52, 2, FALSE()) * U52 + VLOOKUP(V52,Cennik!$A$4:$B52, 2, FALSE()) * W52 + VLOOKUP(X52,Cennik!$A$4:$B52, 2, FALSE()) * Y52 + VLOOKUP(Z52,Cennik!$A$4:$B52, 2, FALSE()) * AA52 + VLOOKUP(AB52,Cennik!$A$4:$B52, 2, FALSE()) * AC52 + VLOOKUP(AD52,Cennik!$A$4:$B52, 2, FALSE()) * AE52 + VLOOKUP(AF52,Cennik!$A$4:$B52, 2, FALSE()) * AG52 + VLOOKUP(AH52,Cennik!$A$4:$B52, 2, FALSE()) * AI52 + VLOOKUP(AJ52,Cennik!$A$4:$B52, 2, FALSE()) * AK52 + VLOOKUP(AL52,Cennik!$A$4:$B52, 2, FALSE()) * AM52 + VLOOKUP(AN52,Cennik!$A$4:$B52, 2, FALSE()) * AO52,"Brak wartości")</f>
        <v>0</v>
      </c>
      <c r="I52" s="1126">
        <f>H52 + VLOOKUP("Stamina",Cennik!$A$4:$B52,2,FALSE()) * G52</f>
        <v>0</v>
      </c>
      <c r="J52" s="1126" t="str">
        <f t="shared" si="1"/>
        <v>Brak Wartości</v>
      </c>
      <c r="K52" s="695"/>
      <c r="L52" s="695"/>
      <c r="M52" s="1127"/>
      <c r="N52" s="954" t="str">
        <f t="shared" ref="N52:O52" si="100">IFERROR((L52*$K52)/$G52, "Brak wartości")</f>
        <v>Brak wartości</v>
      </c>
      <c r="O52" s="955" t="str">
        <f t="shared" si="100"/>
        <v>Brak wartości</v>
      </c>
      <c r="P52" s="716" t="str">
        <f t="shared" ref="P52:Q52" si="101">IFERROR((L52*$K52)/$I52, "Brak wartości")</f>
        <v>Brak wartości</v>
      </c>
      <c r="Q52" s="717" t="str">
        <f t="shared" si="101"/>
        <v>Brak wartości</v>
      </c>
      <c r="R52" s="709" t="s">
        <v>40</v>
      </c>
      <c r="S52" s="710"/>
      <c r="T52" s="711" t="s">
        <v>40</v>
      </c>
      <c r="U52" s="712"/>
      <c r="V52" s="728" t="s">
        <v>40</v>
      </c>
      <c r="W52" s="729"/>
      <c r="X52" s="730" t="s">
        <v>40</v>
      </c>
      <c r="Y52" s="731"/>
      <c r="Z52" s="695" t="s">
        <v>40</v>
      </c>
      <c r="AA52" s="695"/>
      <c r="AB52" s="733" t="s">
        <v>40</v>
      </c>
      <c r="AC52" s="734"/>
      <c r="AD52" s="736" t="s">
        <v>40</v>
      </c>
      <c r="AE52" s="725"/>
      <c r="AF52" s="706" t="s">
        <v>40</v>
      </c>
      <c r="AG52" s="715"/>
      <c r="AH52" s="735" t="s">
        <v>40</v>
      </c>
      <c r="AI52" s="707"/>
      <c r="AJ52" s="708" t="s">
        <v>40</v>
      </c>
      <c r="AK52" s="694"/>
      <c r="AL52" s="709" t="s">
        <v>40</v>
      </c>
      <c r="AM52" s="710"/>
      <c r="AN52" s="711" t="s">
        <v>40</v>
      </c>
      <c r="AO52" s="712"/>
    </row>
  </sheetData>
  <mergeCells count="25">
    <mergeCell ref="AJ1:AK1"/>
    <mergeCell ref="AL1:AM1"/>
    <mergeCell ref="AN1:AO1"/>
    <mergeCell ref="T1:U1"/>
    <mergeCell ref="V1:W1"/>
    <mergeCell ref="X1:Y1"/>
    <mergeCell ref="Z1:AA1"/>
    <mergeCell ref="AB1:AC1"/>
    <mergeCell ref="AD1:AE1"/>
    <mergeCell ref="AF1:AG1"/>
    <mergeCell ref="K1:M1"/>
    <mergeCell ref="N1:O1"/>
    <mergeCell ref="P1:Q1"/>
    <mergeCell ref="R1:S1"/>
    <mergeCell ref="AH1:AI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conditionalFormatting sqref="N3:N52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O3:O52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P3:P52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Q3:Q52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E00-000000000000}">
          <x14:formula1>
            <xm:f>Cennik!$A$4:$A52</xm:f>
          </x14:formula1>
          <xm:sqref>R3:R52 AN3:AN52 AL3:AL52 AJ3:AJ52 AH3:AH52 AF3:AF52 AD3:AD52 AB3:AB52 Z3:Z52 X3:X52 V3:V52 T3:T52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1000"/>
  <sheetViews>
    <sheetView workbookViewId="0"/>
  </sheetViews>
  <sheetFormatPr defaultColWidth="12.5703125" defaultRowHeight="15.75" customHeight="1"/>
  <cols>
    <col min="1" max="1" width="133.140625" customWidth="1"/>
  </cols>
  <sheetData>
    <row r="1" spans="1:1">
      <c r="A1" s="1194" t="s">
        <v>13892</v>
      </c>
    </row>
    <row r="2" spans="1:1">
      <c r="A2" s="1194" t="s">
        <v>13893</v>
      </c>
    </row>
    <row r="3" spans="1:1">
      <c r="A3" s="1194" t="s">
        <v>13894</v>
      </c>
    </row>
    <row r="4" spans="1:1">
      <c r="A4" s="1194" t="s">
        <v>13895</v>
      </c>
    </row>
    <row r="5" spans="1:1">
      <c r="A5" s="1194" t="s">
        <v>13896</v>
      </c>
    </row>
    <row r="6" spans="1:1">
      <c r="A6" s="1194" t="s">
        <v>13897</v>
      </c>
    </row>
    <row r="7" spans="1:1">
      <c r="A7" s="1194" t="s">
        <v>13898</v>
      </c>
    </row>
    <row r="8" spans="1:1">
      <c r="A8" s="1194" t="s">
        <v>13899</v>
      </c>
    </row>
    <row r="9" spans="1:1">
      <c r="A9" s="1194" t="s">
        <v>13900</v>
      </c>
    </row>
    <row r="10" spans="1:1">
      <c r="A10" s="1194" t="s">
        <v>13901</v>
      </c>
    </row>
    <row r="11" spans="1:1">
      <c r="A11" s="1194" t="s">
        <v>13902</v>
      </c>
    </row>
    <row r="12" spans="1:1">
      <c r="A12" s="1195" t="s">
        <v>13903</v>
      </c>
    </row>
    <row r="13" spans="1:1">
      <c r="A13" s="1194" t="s">
        <v>13904</v>
      </c>
    </row>
    <row r="14" spans="1:1">
      <c r="A14" s="1194" t="s">
        <v>13905</v>
      </c>
    </row>
    <row r="15" spans="1:1">
      <c r="A15" s="1194" t="s">
        <v>13906</v>
      </c>
    </row>
    <row r="16" spans="1:1">
      <c r="A16" s="1194" t="s">
        <v>13907</v>
      </c>
    </row>
    <row r="17" spans="1:1">
      <c r="A17" s="1194" t="s">
        <v>13908</v>
      </c>
    </row>
    <row r="18" spans="1:1">
      <c r="A18" s="1194" t="s">
        <v>13909</v>
      </c>
    </row>
    <row r="19" spans="1:1">
      <c r="A19" s="1194"/>
    </row>
    <row r="20" spans="1:1">
      <c r="A20" s="1194"/>
    </row>
    <row r="21" spans="1:1">
      <c r="A21" s="1194"/>
    </row>
    <row r="22" spans="1:1">
      <c r="A22" s="1194"/>
    </row>
    <row r="23" spans="1:1">
      <c r="A23" s="1194"/>
    </row>
    <row r="24" spans="1:1">
      <c r="A24" s="1194"/>
    </row>
    <row r="25" spans="1:1">
      <c r="A25" s="1194"/>
    </row>
    <row r="26" spans="1:1">
      <c r="A26" s="1194"/>
    </row>
    <row r="27" spans="1:1">
      <c r="A27" s="1194"/>
    </row>
    <row r="28" spans="1:1">
      <c r="A28" s="1194"/>
    </row>
    <row r="29" spans="1:1">
      <c r="A29" s="1194"/>
    </row>
    <row r="30" spans="1:1">
      <c r="A30" s="1194"/>
    </row>
    <row r="31" spans="1:1">
      <c r="A31" s="1194"/>
    </row>
    <row r="32" spans="1:1">
      <c r="A32" s="1194"/>
    </row>
    <row r="33" spans="1:1">
      <c r="A33" s="1194"/>
    </row>
    <row r="34" spans="1:1">
      <c r="A34" s="1194"/>
    </row>
    <row r="35" spans="1:1">
      <c r="A35" s="1194"/>
    </row>
    <row r="36" spans="1:1">
      <c r="A36" s="1194"/>
    </row>
    <row r="37" spans="1:1">
      <c r="A37" s="1194"/>
    </row>
    <row r="38" spans="1:1">
      <c r="A38" s="1194"/>
    </row>
    <row r="39" spans="1:1">
      <c r="A39" s="1194"/>
    </row>
    <row r="40" spans="1:1">
      <c r="A40" s="1194"/>
    </row>
    <row r="41" spans="1:1">
      <c r="A41" s="1194"/>
    </row>
    <row r="42" spans="1:1">
      <c r="A42" s="1194"/>
    </row>
    <row r="43" spans="1:1">
      <c r="A43" s="1194"/>
    </row>
    <row r="44" spans="1:1">
      <c r="A44" s="1194"/>
    </row>
    <row r="45" spans="1:1">
      <c r="A45" s="1194"/>
    </row>
    <row r="46" spans="1:1">
      <c r="A46" s="1194"/>
    </row>
    <row r="47" spans="1:1">
      <c r="A47" s="1194"/>
    </row>
    <row r="48" spans="1:1">
      <c r="A48" s="1194"/>
    </row>
    <row r="49" spans="1:1">
      <c r="A49" s="1194"/>
    </row>
    <row r="50" spans="1:1">
      <c r="A50" s="1194"/>
    </row>
    <row r="51" spans="1:1">
      <c r="A51" s="1194"/>
    </row>
    <row r="52" spans="1:1">
      <c r="A52" s="1194"/>
    </row>
    <row r="53" spans="1:1">
      <c r="A53" s="1194"/>
    </row>
    <row r="54" spans="1:1">
      <c r="A54" s="1194"/>
    </row>
    <row r="55" spans="1:1">
      <c r="A55" s="1194"/>
    </row>
    <row r="56" spans="1:1">
      <c r="A56" s="1194"/>
    </row>
    <row r="57" spans="1:1">
      <c r="A57" s="1194"/>
    </row>
    <row r="58" spans="1:1">
      <c r="A58" s="1194"/>
    </row>
    <row r="59" spans="1:1">
      <c r="A59" s="1194"/>
    </row>
    <row r="60" spans="1:1">
      <c r="A60" s="1194"/>
    </row>
    <row r="61" spans="1:1">
      <c r="A61" s="1194"/>
    </row>
    <row r="62" spans="1:1">
      <c r="A62" s="1194"/>
    </row>
    <row r="63" spans="1:1">
      <c r="A63" s="1194"/>
    </row>
    <row r="64" spans="1:1">
      <c r="A64" s="1194"/>
    </row>
    <row r="65" spans="1:1">
      <c r="A65" s="1194"/>
    </row>
    <row r="66" spans="1:1">
      <c r="A66" s="1194"/>
    </row>
    <row r="67" spans="1:1">
      <c r="A67" s="1194"/>
    </row>
    <row r="68" spans="1:1">
      <c r="A68" s="1194"/>
    </row>
    <row r="69" spans="1:1">
      <c r="A69" s="1194"/>
    </row>
    <row r="70" spans="1:1">
      <c r="A70" s="1194"/>
    </row>
    <row r="71" spans="1:1">
      <c r="A71" s="1194"/>
    </row>
    <row r="72" spans="1:1">
      <c r="A72" s="1194"/>
    </row>
    <row r="73" spans="1:1">
      <c r="A73" s="1194"/>
    </row>
    <row r="74" spans="1:1">
      <c r="A74" s="1194"/>
    </row>
    <row r="75" spans="1:1">
      <c r="A75" s="1194"/>
    </row>
    <row r="76" spans="1:1">
      <c r="A76" s="1194"/>
    </row>
    <row r="77" spans="1:1">
      <c r="A77" s="1194"/>
    </row>
    <row r="78" spans="1:1">
      <c r="A78" s="1194"/>
    </row>
    <row r="79" spans="1:1">
      <c r="A79" s="1194"/>
    </row>
    <row r="80" spans="1:1">
      <c r="A80" s="1194"/>
    </row>
    <row r="81" spans="1:1">
      <c r="A81" s="1194"/>
    </row>
    <row r="82" spans="1:1">
      <c r="A82" s="1194"/>
    </row>
    <row r="83" spans="1:1">
      <c r="A83" s="1194"/>
    </row>
    <row r="84" spans="1:1">
      <c r="A84" s="1194"/>
    </row>
    <row r="85" spans="1:1">
      <c r="A85" s="1194"/>
    </row>
    <row r="86" spans="1:1">
      <c r="A86" s="1194"/>
    </row>
    <row r="87" spans="1:1">
      <c r="A87" s="1194"/>
    </row>
    <row r="88" spans="1:1">
      <c r="A88" s="1194"/>
    </row>
    <row r="89" spans="1:1">
      <c r="A89" s="1194"/>
    </row>
    <row r="90" spans="1:1">
      <c r="A90" s="1194"/>
    </row>
    <row r="91" spans="1:1">
      <c r="A91" s="1194"/>
    </row>
    <row r="92" spans="1:1">
      <c r="A92" s="1194"/>
    </row>
    <row r="93" spans="1:1">
      <c r="A93" s="1194"/>
    </row>
    <row r="94" spans="1:1">
      <c r="A94" s="1194"/>
    </row>
    <row r="95" spans="1:1">
      <c r="A95" s="1194"/>
    </row>
    <row r="96" spans="1:1">
      <c r="A96" s="1194"/>
    </row>
    <row r="97" spans="1:1">
      <c r="A97" s="1194"/>
    </row>
    <row r="98" spans="1:1">
      <c r="A98" s="1194"/>
    </row>
    <row r="99" spans="1:1">
      <c r="A99" s="1194"/>
    </row>
    <row r="100" spans="1:1">
      <c r="A100" s="1194"/>
    </row>
    <row r="101" spans="1:1">
      <c r="A101" s="1194"/>
    </row>
    <row r="102" spans="1:1">
      <c r="A102" s="1194"/>
    </row>
    <row r="103" spans="1:1">
      <c r="A103" s="1194"/>
    </row>
    <row r="104" spans="1:1">
      <c r="A104" s="1194"/>
    </row>
    <row r="105" spans="1:1">
      <c r="A105" s="1194"/>
    </row>
    <row r="106" spans="1:1">
      <c r="A106" s="1194"/>
    </row>
    <row r="107" spans="1:1">
      <c r="A107" s="1194"/>
    </row>
    <row r="108" spans="1:1">
      <c r="A108" s="1194"/>
    </row>
    <row r="109" spans="1:1">
      <c r="A109" s="1194"/>
    </row>
    <row r="110" spans="1:1">
      <c r="A110" s="1194"/>
    </row>
    <row r="111" spans="1:1">
      <c r="A111" s="1194"/>
    </row>
    <row r="112" spans="1:1">
      <c r="A112" s="1194"/>
    </row>
    <row r="113" spans="1:1">
      <c r="A113" s="1194"/>
    </row>
    <row r="114" spans="1:1">
      <c r="A114" s="1194"/>
    </row>
    <row r="115" spans="1:1">
      <c r="A115" s="1194"/>
    </row>
    <row r="116" spans="1:1">
      <c r="A116" s="1194"/>
    </row>
    <row r="117" spans="1:1">
      <c r="A117" s="1194"/>
    </row>
    <row r="118" spans="1:1">
      <c r="A118" s="1194"/>
    </row>
    <row r="119" spans="1:1">
      <c r="A119" s="1194"/>
    </row>
    <row r="120" spans="1:1">
      <c r="A120" s="1194"/>
    </row>
    <row r="121" spans="1:1">
      <c r="A121" s="1194"/>
    </row>
    <row r="122" spans="1:1">
      <c r="A122" s="1194"/>
    </row>
    <row r="123" spans="1:1">
      <c r="A123" s="1194"/>
    </row>
    <row r="124" spans="1:1">
      <c r="A124" s="1194"/>
    </row>
    <row r="125" spans="1:1">
      <c r="A125" s="1194"/>
    </row>
    <row r="126" spans="1:1">
      <c r="A126" s="1194"/>
    </row>
    <row r="127" spans="1:1">
      <c r="A127" s="1194"/>
    </row>
    <row r="128" spans="1:1">
      <c r="A128" s="1194"/>
    </row>
    <row r="129" spans="1:1">
      <c r="A129" s="1194"/>
    </row>
    <row r="130" spans="1:1">
      <c r="A130" s="1194"/>
    </row>
    <row r="131" spans="1:1">
      <c r="A131" s="1194"/>
    </row>
    <row r="132" spans="1:1">
      <c r="A132" s="1194"/>
    </row>
    <row r="133" spans="1:1">
      <c r="A133" s="1194"/>
    </row>
    <row r="134" spans="1:1">
      <c r="A134" s="1194"/>
    </row>
    <row r="135" spans="1:1">
      <c r="A135" s="1194"/>
    </row>
    <row r="136" spans="1:1">
      <c r="A136" s="1194"/>
    </row>
    <row r="137" spans="1:1">
      <c r="A137" s="1194"/>
    </row>
    <row r="138" spans="1:1">
      <c r="A138" s="1194"/>
    </row>
    <row r="139" spans="1:1">
      <c r="A139" s="1194"/>
    </row>
    <row r="140" spans="1:1">
      <c r="A140" s="1194"/>
    </row>
    <row r="141" spans="1:1">
      <c r="A141" s="1194"/>
    </row>
    <row r="142" spans="1:1">
      <c r="A142" s="1194"/>
    </row>
    <row r="143" spans="1:1">
      <c r="A143" s="1194"/>
    </row>
    <row r="144" spans="1:1">
      <c r="A144" s="1194"/>
    </row>
    <row r="145" spans="1:1">
      <c r="A145" s="1194"/>
    </row>
    <row r="146" spans="1:1">
      <c r="A146" s="1194"/>
    </row>
    <row r="147" spans="1:1">
      <c r="A147" s="1194"/>
    </row>
    <row r="148" spans="1:1">
      <c r="A148" s="1194"/>
    </row>
    <row r="149" spans="1:1">
      <c r="A149" s="1194"/>
    </row>
    <row r="150" spans="1:1">
      <c r="A150" s="1194"/>
    </row>
    <row r="151" spans="1:1">
      <c r="A151" s="1194"/>
    </row>
    <row r="152" spans="1:1">
      <c r="A152" s="1194"/>
    </row>
    <row r="153" spans="1:1">
      <c r="A153" s="1194"/>
    </row>
    <row r="154" spans="1:1">
      <c r="A154" s="1194"/>
    </row>
    <row r="155" spans="1:1">
      <c r="A155" s="1194"/>
    </row>
    <row r="156" spans="1:1">
      <c r="A156" s="1194"/>
    </row>
    <row r="157" spans="1:1">
      <c r="A157" s="1194"/>
    </row>
    <row r="158" spans="1:1">
      <c r="A158" s="1194"/>
    </row>
    <row r="159" spans="1:1">
      <c r="A159" s="1194"/>
    </row>
    <row r="160" spans="1:1">
      <c r="A160" s="1194"/>
    </row>
    <row r="161" spans="1:1">
      <c r="A161" s="1194"/>
    </row>
    <row r="162" spans="1:1">
      <c r="A162" s="1194"/>
    </row>
    <row r="163" spans="1:1">
      <c r="A163" s="1194"/>
    </row>
    <row r="164" spans="1:1">
      <c r="A164" s="1194"/>
    </row>
    <row r="165" spans="1:1">
      <c r="A165" s="1194"/>
    </row>
    <row r="166" spans="1:1">
      <c r="A166" s="1194"/>
    </row>
    <row r="167" spans="1:1">
      <c r="A167" s="1194"/>
    </row>
    <row r="168" spans="1:1">
      <c r="A168" s="1194"/>
    </row>
    <row r="169" spans="1:1">
      <c r="A169" s="1194"/>
    </row>
    <row r="170" spans="1:1">
      <c r="A170" s="1194"/>
    </row>
    <row r="171" spans="1:1">
      <c r="A171" s="1194"/>
    </row>
    <row r="172" spans="1:1">
      <c r="A172" s="1194"/>
    </row>
    <row r="173" spans="1:1">
      <c r="A173" s="1194"/>
    </row>
    <row r="174" spans="1:1">
      <c r="A174" s="1194"/>
    </row>
    <row r="175" spans="1:1">
      <c r="A175" s="1194"/>
    </row>
    <row r="176" spans="1:1">
      <c r="A176" s="1194"/>
    </row>
    <row r="177" spans="1:1">
      <c r="A177" s="1194"/>
    </row>
    <row r="178" spans="1:1">
      <c r="A178" s="1194"/>
    </row>
    <row r="179" spans="1:1">
      <c r="A179" s="1194"/>
    </row>
    <row r="180" spans="1:1">
      <c r="A180" s="1194"/>
    </row>
    <row r="181" spans="1:1">
      <c r="A181" s="1194"/>
    </row>
    <row r="182" spans="1:1">
      <c r="A182" s="1194"/>
    </row>
    <row r="183" spans="1:1">
      <c r="A183" s="1194"/>
    </row>
    <row r="184" spans="1:1">
      <c r="A184" s="1194"/>
    </row>
    <row r="185" spans="1:1">
      <c r="A185" s="1194"/>
    </row>
    <row r="186" spans="1:1">
      <c r="A186" s="1194"/>
    </row>
    <row r="187" spans="1:1">
      <c r="A187" s="1194"/>
    </row>
    <row r="188" spans="1:1">
      <c r="A188" s="1194"/>
    </row>
    <row r="189" spans="1:1">
      <c r="A189" s="1194"/>
    </row>
    <row r="190" spans="1:1">
      <c r="A190" s="1194"/>
    </row>
    <row r="191" spans="1:1">
      <c r="A191" s="1194"/>
    </row>
    <row r="192" spans="1:1">
      <c r="A192" s="1194"/>
    </row>
    <row r="193" spans="1:1">
      <c r="A193" s="1194"/>
    </row>
    <row r="194" spans="1:1">
      <c r="A194" s="1194"/>
    </row>
    <row r="195" spans="1:1">
      <c r="A195" s="1194"/>
    </row>
    <row r="196" spans="1:1">
      <c r="A196" s="1194"/>
    </row>
    <row r="197" spans="1:1">
      <c r="A197" s="1194"/>
    </row>
    <row r="198" spans="1:1">
      <c r="A198" s="1194"/>
    </row>
    <row r="199" spans="1:1">
      <c r="A199" s="1194"/>
    </row>
    <row r="200" spans="1:1">
      <c r="A200" s="1194"/>
    </row>
    <row r="201" spans="1:1">
      <c r="A201" s="1194"/>
    </row>
    <row r="202" spans="1:1">
      <c r="A202" s="1194"/>
    </row>
    <row r="203" spans="1:1">
      <c r="A203" s="1194"/>
    </row>
    <row r="204" spans="1:1">
      <c r="A204" s="1194"/>
    </row>
    <row r="205" spans="1:1">
      <c r="A205" s="1194"/>
    </row>
    <row r="206" spans="1:1">
      <c r="A206" s="1194"/>
    </row>
    <row r="207" spans="1:1">
      <c r="A207" s="1194"/>
    </row>
    <row r="208" spans="1:1">
      <c r="A208" s="1194"/>
    </row>
    <row r="209" spans="1:1">
      <c r="A209" s="1194"/>
    </row>
    <row r="210" spans="1:1">
      <c r="A210" s="1194"/>
    </row>
    <row r="211" spans="1:1">
      <c r="A211" s="1194"/>
    </row>
    <row r="212" spans="1:1">
      <c r="A212" s="1194"/>
    </row>
    <row r="213" spans="1:1">
      <c r="A213" s="1194"/>
    </row>
    <row r="214" spans="1:1">
      <c r="A214" s="1194"/>
    </row>
    <row r="215" spans="1:1">
      <c r="A215" s="1194"/>
    </row>
    <row r="216" spans="1:1">
      <c r="A216" s="1194"/>
    </row>
    <row r="217" spans="1:1">
      <c r="A217" s="1194"/>
    </row>
    <row r="218" spans="1:1">
      <c r="A218" s="1194"/>
    </row>
    <row r="219" spans="1:1">
      <c r="A219" s="1194"/>
    </row>
    <row r="220" spans="1:1">
      <c r="A220" s="1194"/>
    </row>
    <row r="221" spans="1:1">
      <c r="A221" s="1194"/>
    </row>
    <row r="222" spans="1:1">
      <c r="A222" s="1194"/>
    </row>
    <row r="223" spans="1:1">
      <c r="A223" s="1194"/>
    </row>
    <row r="224" spans="1:1">
      <c r="A224" s="1194"/>
    </row>
    <row r="225" spans="1:1">
      <c r="A225" s="1194"/>
    </row>
    <row r="226" spans="1:1">
      <c r="A226" s="1194"/>
    </row>
    <row r="227" spans="1:1">
      <c r="A227" s="1194"/>
    </row>
    <row r="228" spans="1:1">
      <c r="A228" s="1194"/>
    </row>
    <row r="229" spans="1:1">
      <c r="A229" s="1194"/>
    </row>
    <row r="230" spans="1:1">
      <c r="A230" s="1194"/>
    </row>
    <row r="231" spans="1:1">
      <c r="A231" s="1194"/>
    </row>
    <row r="232" spans="1:1">
      <c r="A232" s="1194"/>
    </row>
    <row r="233" spans="1:1">
      <c r="A233" s="1194"/>
    </row>
    <row r="234" spans="1:1">
      <c r="A234" s="1194"/>
    </row>
    <row r="235" spans="1:1">
      <c r="A235" s="1194"/>
    </row>
    <row r="236" spans="1:1">
      <c r="A236" s="1194"/>
    </row>
    <row r="237" spans="1:1">
      <c r="A237" s="1194"/>
    </row>
    <row r="238" spans="1:1">
      <c r="A238" s="1194"/>
    </row>
    <row r="239" spans="1:1">
      <c r="A239" s="1194"/>
    </row>
    <row r="240" spans="1:1">
      <c r="A240" s="1194"/>
    </row>
    <row r="241" spans="1:1">
      <c r="A241" s="1194"/>
    </row>
    <row r="242" spans="1:1">
      <c r="A242" s="1194"/>
    </row>
    <row r="243" spans="1:1">
      <c r="A243" s="1194"/>
    </row>
    <row r="244" spans="1:1">
      <c r="A244" s="1194"/>
    </row>
    <row r="245" spans="1:1">
      <c r="A245" s="1194"/>
    </row>
    <row r="246" spans="1:1">
      <c r="A246" s="1194"/>
    </row>
    <row r="247" spans="1:1">
      <c r="A247" s="1194"/>
    </row>
    <row r="248" spans="1:1">
      <c r="A248" s="1194"/>
    </row>
    <row r="249" spans="1:1">
      <c r="A249" s="1194"/>
    </row>
    <row r="250" spans="1:1">
      <c r="A250" s="1194"/>
    </row>
    <row r="251" spans="1:1">
      <c r="A251" s="1194"/>
    </row>
    <row r="252" spans="1:1">
      <c r="A252" s="1194"/>
    </row>
    <row r="253" spans="1:1">
      <c r="A253" s="1194"/>
    </row>
    <row r="254" spans="1:1">
      <c r="A254" s="1194"/>
    </row>
    <row r="255" spans="1:1">
      <c r="A255" s="1194"/>
    </row>
    <row r="256" spans="1:1">
      <c r="A256" s="1194"/>
    </row>
    <row r="257" spans="1:1">
      <c r="A257" s="1194"/>
    </row>
    <row r="258" spans="1:1">
      <c r="A258" s="1194"/>
    </row>
    <row r="259" spans="1:1">
      <c r="A259" s="1194"/>
    </row>
    <row r="260" spans="1:1">
      <c r="A260" s="1194"/>
    </row>
    <row r="261" spans="1:1">
      <c r="A261" s="1194"/>
    </row>
    <row r="262" spans="1:1">
      <c r="A262" s="1194"/>
    </row>
    <row r="263" spans="1:1">
      <c r="A263" s="1194"/>
    </row>
    <row r="264" spans="1:1">
      <c r="A264" s="1194"/>
    </row>
    <row r="265" spans="1:1">
      <c r="A265" s="1194"/>
    </row>
    <row r="266" spans="1:1">
      <c r="A266" s="1194"/>
    </row>
    <row r="267" spans="1:1">
      <c r="A267" s="1194"/>
    </row>
    <row r="268" spans="1:1">
      <c r="A268" s="1194"/>
    </row>
    <row r="269" spans="1:1">
      <c r="A269" s="1194"/>
    </row>
    <row r="270" spans="1:1">
      <c r="A270" s="1194"/>
    </row>
    <row r="271" spans="1:1">
      <c r="A271" s="1194"/>
    </row>
    <row r="272" spans="1:1">
      <c r="A272" s="1194"/>
    </row>
    <row r="273" spans="1:1">
      <c r="A273" s="1194"/>
    </row>
    <row r="274" spans="1:1">
      <c r="A274" s="1194"/>
    </row>
    <row r="275" spans="1:1">
      <c r="A275" s="1194"/>
    </row>
    <row r="276" spans="1:1">
      <c r="A276" s="1194"/>
    </row>
    <row r="277" spans="1:1">
      <c r="A277" s="1194"/>
    </row>
    <row r="278" spans="1:1">
      <c r="A278" s="1194"/>
    </row>
    <row r="279" spans="1:1">
      <c r="A279" s="1194"/>
    </row>
    <row r="280" spans="1:1">
      <c r="A280" s="1194"/>
    </row>
    <row r="281" spans="1:1">
      <c r="A281" s="1194"/>
    </row>
    <row r="282" spans="1:1">
      <c r="A282" s="1194"/>
    </row>
    <row r="283" spans="1:1">
      <c r="A283" s="1194"/>
    </row>
    <row r="284" spans="1:1">
      <c r="A284" s="1194"/>
    </row>
    <row r="285" spans="1:1">
      <c r="A285" s="1194"/>
    </row>
    <row r="286" spans="1:1">
      <c r="A286" s="1194"/>
    </row>
    <row r="287" spans="1:1">
      <c r="A287" s="1194"/>
    </row>
    <row r="288" spans="1:1">
      <c r="A288" s="1194"/>
    </row>
    <row r="289" spans="1:1">
      <c r="A289" s="1194"/>
    </row>
    <row r="290" spans="1:1">
      <c r="A290" s="1194"/>
    </row>
    <row r="291" spans="1:1">
      <c r="A291" s="1194"/>
    </row>
    <row r="292" spans="1:1">
      <c r="A292" s="1194"/>
    </row>
    <row r="293" spans="1:1">
      <c r="A293" s="1194"/>
    </row>
    <row r="294" spans="1:1">
      <c r="A294" s="1194"/>
    </row>
    <row r="295" spans="1:1">
      <c r="A295" s="1194"/>
    </row>
    <row r="296" spans="1:1">
      <c r="A296" s="1194"/>
    </row>
    <row r="297" spans="1:1">
      <c r="A297" s="1194"/>
    </row>
    <row r="298" spans="1:1">
      <c r="A298" s="1194"/>
    </row>
    <row r="299" spans="1:1">
      <c r="A299" s="1194"/>
    </row>
    <row r="300" spans="1:1">
      <c r="A300" s="1194"/>
    </row>
    <row r="301" spans="1:1">
      <c r="A301" s="1194"/>
    </row>
    <row r="302" spans="1:1">
      <c r="A302" s="1194"/>
    </row>
    <row r="303" spans="1:1">
      <c r="A303" s="1194"/>
    </row>
    <row r="304" spans="1:1">
      <c r="A304" s="1194"/>
    </row>
    <row r="305" spans="1:1">
      <c r="A305" s="1194"/>
    </row>
    <row r="306" spans="1:1">
      <c r="A306" s="1194"/>
    </row>
    <row r="307" spans="1:1">
      <c r="A307" s="1194"/>
    </row>
    <row r="308" spans="1:1">
      <c r="A308" s="1194"/>
    </row>
    <row r="309" spans="1:1">
      <c r="A309" s="1194"/>
    </row>
    <row r="310" spans="1:1">
      <c r="A310" s="1194"/>
    </row>
    <row r="311" spans="1:1">
      <c r="A311" s="1194"/>
    </row>
    <row r="312" spans="1:1">
      <c r="A312" s="1194"/>
    </row>
    <row r="313" spans="1:1">
      <c r="A313" s="1194"/>
    </row>
    <row r="314" spans="1:1">
      <c r="A314" s="1194"/>
    </row>
    <row r="315" spans="1:1">
      <c r="A315" s="1194"/>
    </row>
    <row r="316" spans="1:1">
      <c r="A316" s="1194"/>
    </row>
    <row r="317" spans="1:1">
      <c r="A317" s="1194"/>
    </row>
    <row r="318" spans="1:1">
      <c r="A318" s="1194"/>
    </row>
    <row r="319" spans="1:1">
      <c r="A319" s="1194"/>
    </row>
    <row r="320" spans="1:1">
      <c r="A320" s="1194"/>
    </row>
    <row r="321" spans="1:1">
      <c r="A321" s="1194"/>
    </row>
    <row r="322" spans="1:1">
      <c r="A322" s="1194"/>
    </row>
    <row r="323" spans="1:1">
      <c r="A323" s="1194"/>
    </row>
    <row r="324" spans="1:1">
      <c r="A324" s="1194"/>
    </row>
    <row r="325" spans="1:1">
      <c r="A325" s="1194"/>
    </row>
    <row r="326" spans="1:1">
      <c r="A326" s="1194"/>
    </row>
    <row r="327" spans="1:1">
      <c r="A327" s="1194"/>
    </row>
    <row r="328" spans="1:1">
      <c r="A328" s="1194"/>
    </row>
    <row r="329" spans="1:1">
      <c r="A329" s="1194"/>
    </row>
    <row r="330" spans="1:1">
      <c r="A330" s="1194"/>
    </row>
    <row r="331" spans="1:1">
      <c r="A331" s="1194"/>
    </row>
    <row r="332" spans="1:1">
      <c r="A332" s="1194"/>
    </row>
    <row r="333" spans="1:1">
      <c r="A333" s="1194"/>
    </row>
    <row r="334" spans="1:1">
      <c r="A334" s="1194"/>
    </row>
    <row r="335" spans="1:1">
      <c r="A335" s="1194"/>
    </row>
    <row r="336" spans="1:1">
      <c r="A336" s="1194"/>
    </row>
    <row r="337" spans="1:1">
      <c r="A337" s="1194"/>
    </row>
    <row r="338" spans="1:1">
      <c r="A338" s="1194"/>
    </row>
    <row r="339" spans="1:1">
      <c r="A339" s="1194"/>
    </row>
    <row r="340" spans="1:1">
      <c r="A340" s="1194"/>
    </row>
    <row r="341" spans="1:1">
      <c r="A341" s="1194"/>
    </row>
    <row r="342" spans="1:1">
      <c r="A342" s="1194"/>
    </row>
    <row r="343" spans="1:1">
      <c r="A343" s="1194"/>
    </row>
    <row r="344" spans="1:1">
      <c r="A344" s="1194"/>
    </row>
    <row r="345" spans="1:1">
      <c r="A345" s="1194"/>
    </row>
    <row r="346" spans="1:1">
      <c r="A346" s="1194"/>
    </row>
    <row r="347" spans="1:1">
      <c r="A347" s="1194"/>
    </row>
    <row r="348" spans="1:1">
      <c r="A348" s="1194"/>
    </row>
    <row r="349" spans="1:1">
      <c r="A349" s="1194"/>
    </row>
    <row r="350" spans="1:1">
      <c r="A350" s="1194"/>
    </row>
    <row r="351" spans="1:1">
      <c r="A351" s="1194"/>
    </row>
    <row r="352" spans="1:1">
      <c r="A352" s="1194"/>
    </row>
    <row r="353" spans="1:1">
      <c r="A353" s="1194"/>
    </row>
    <row r="354" spans="1:1">
      <c r="A354" s="1194"/>
    </row>
    <row r="355" spans="1:1">
      <c r="A355" s="1194"/>
    </row>
    <row r="356" spans="1:1">
      <c r="A356" s="1194"/>
    </row>
    <row r="357" spans="1:1">
      <c r="A357" s="1194"/>
    </row>
    <row r="358" spans="1:1">
      <c r="A358" s="1194"/>
    </row>
    <row r="359" spans="1:1">
      <c r="A359" s="1194"/>
    </row>
    <row r="360" spans="1:1">
      <c r="A360" s="1194"/>
    </row>
    <row r="361" spans="1:1">
      <c r="A361" s="1194"/>
    </row>
    <row r="362" spans="1:1">
      <c r="A362" s="1194"/>
    </row>
    <row r="363" spans="1:1">
      <c r="A363" s="1194"/>
    </row>
    <row r="364" spans="1:1">
      <c r="A364" s="1194"/>
    </row>
    <row r="365" spans="1:1">
      <c r="A365" s="1194"/>
    </row>
    <row r="366" spans="1:1">
      <c r="A366" s="1194"/>
    </row>
    <row r="367" spans="1:1">
      <c r="A367" s="1194"/>
    </row>
    <row r="368" spans="1:1">
      <c r="A368" s="1194"/>
    </row>
    <row r="369" spans="1:1">
      <c r="A369" s="1194"/>
    </row>
    <row r="370" spans="1:1">
      <c r="A370" s="1194"/>
    </row>
    <row r="371" spans="1:1">
      <c r="A371" s="1194"/>
    </row>
    <row r="372" spans="1:1">
      <c r="A372" s="1194"/>
    </row>
    <row r="373" spans="1:1">
      <c r="A373" s="1194"/>
    </row>
    <row r="374" spans="1:1">
      <c r="A374" s="1194"/>
    </row>
    <row r="375" spans="1:1">
      <c r="A375" s="1194"/>
    </row>
    <row r="376" spans="1:1">
      <c r="A376" s="1194"/>
    </row>
    <row r="377" spans="1:1">
      <c r="A377" s="1194"/>
    </row>
    <row r="378" spans="1:1">
      <c r="A378" s="1194"/>
    </row>
    <row r="379" spans="1:1">
      <c r="A379" s="1194"/>
    </row>
    <row r="380" spans="1:1">
      <c r="A380" s="1194"/>
    </row>
    <row r="381" spans="1:1">
      <c r="A381" s="1194"/>
    </row>
    <row r="382" spans="1:1">
      <c r="A382" s="1194"/>
    </row>
    <row r="383" spans="1:1">
      <c r="A383" s="1194"/>
    </row>
    <row r="384" spans="1:1">
      <c r="A384" s="1194"/>
    </row>
    <row r="385" spans="1:1">
      <c r="A385" s="1194"/>
    </row>
    <row r="386" spans="1:1">
      <c r="A386" s="1194"/>
    </row>
    <row r="387" spans="1:1">
      <c r="A387" s="1194"/>
    </row>
    <row r="388" spans="1:1">
      <c r="A388" s="1194"/>
    </row>
    <row r="389" spans="1:1">
      <c r="A389" s="1194"/>
    </row>
    <row r="390" spans="1:1">
      <c r="A390" s="1194"/>
    </row>
    <row r="391" spans="1:1">
      <c r="A391" s="1194"/>
    </row>
    <row r="392" spans="1:1">
      <c r="A392" s="1194"/>
    </row>
    <row r="393" spans="1:1">
      <c r="A393" s="1194"/>
    </row>
    <row r="394" spans="1:1">
      <c r="A394" s="1194"/>
    </row>
    <row r="395" spans="1:1">
      <c r="A395" s="1194"/>
    </row>
    <row r="396" spans="1:1">
      <c r="A396" s="1194"/>
    </row>
    <row r="397" spans="1:1">
      <c r="A397" s="1194"/>
    </row>
    <row r="398" spans="1:1">
      <c r="A398" s="1194"/>
    </row>
    <row r="399" spans="1:1">
      <c r="A399" s="1194"/>
    </row>
    <row r="400" spans="1:1">
      <c r="A400" s="1194"/>
    </row>
    <row r="401" spans="1:1">
      <c r="A401" s="1194"/>
    </row>
    <row r="402" spans="1:1">
      <c r="A402" s="1194"/>
    </row>
    <row r="403" spans="1:1">
      <c r="A403" s="1194"/>
    </row>
    <row r="404" spans="1:1">
      <c r="A404" s="1194"/>
    </row>
    <row r="405" spans="1:1">
      <c r="A405" s="1194"/>
    </row>
    <row r="406" spans="1:1">
      <c r="A406" s="1194"/>
    </row>
    <row r="407" spans="1:1">
      <c r="A407" s="1194"/>
    </row>
    <row r="408" spans="1:1">
      <c r="A408" s="1194"/>
    </row>
    <row r="409" spans="1:1">
      <c r="A409" s="1194"/>
    </row>
    <row r="410" spans="1:1">
      <c r="A410" s="1194"/>
    </row>
    <row r="411" spans="1:1">
      <c r="A411" s="1194"/>
    </row>
    <row r="412" spans="1:1">
      <c r="A412" s="1194"/>
    </row>
    <row r="413" spans="1:1">
      <c r="A413" s="1194"/>
    </row>
    <row r="414" spans="1:1">
      <c r="A414" s="1194"/>
    </row>
    <row r="415" spans="1:1">
      <c r="A415" s="1194"/>
    </row>
    <row r="416" spans="1:1">
      <c r="A416" s="1194"/>
    </row>
    <row r="417" spans="1:1">
      <c r="A417" s="1194"/>
    </row>
    <row r="418" spans="1:1">
      <c r="A418" s="1194"/>
    </row>
    <row r="419" spans="1:1">
      <c r="A419" s="1194"/>
    </row>
    <row r="420" spans="1:1">
      <c r="A420" s="1194"/>
    </row>
    <row r="421" spans="1:1">
      <c r="A421" s="1194"/>
    </row>
    <row r="422" spans="1:1">
      <c r="A422" s="1194"/>
    </row>
    <row r="423" spans="1:1">
      <c r="A423" s="1194"/>
    </row>
    <row r="424" spans="1:1">
      <c r="A424" s="1194"/>
    </row>
    <row r="425" spans="1:1">
      <c r="A425" s="1194"/>
    </row>
    <row r="426" spans="1:1">
      <c r="A426" s="1194"/>
    </row>
    <row r="427" spans="1:1">
      <c r="A427" s="1194"/>
    </row>
    <row r="428" spans="1:1">
      <c r="A428" s="1194"/>
    </row>
    <row r="429" spans="1:1">
      <c r="A429" s="1194"/>
    </row>
    <row r="430" spans="1:1">
      <c r="A430" s="1194"/>
    </row>
    <row r="431" spans="1:1">
      <c r="A431" s="1194"/>
    </row>
    <row r="432" spans="1:1">
      <c r="A432" s="1194"/>
    </row>
    <row r="433" spans="1:1">
      <c r="A433" s="1194"/>
    </row>
    <row r="434" spans="1:1">
      <c r="A434" s="1194"/>
    </row>
    <row r="435" spans="1:1">
      <c r="A435" s="1194"/>
    </row>
    <row r="436" spans="1:1">
      <c r="A436" s="1194"/>
    </row>
    <row r="437" spans="1:1">
      <c r="A437" s="1194"/>
    </row>
    <row r="438" spans="1:1">
      <c r="A438" s="1194"/>
    </row>
    <row r="439" spans="1:1">
      <c r="A439" s="1194"/>
    </row>
    <row r="440" spans="1:1">
      <c r="A440" s="1194"/>
    </row>
    <row r="441" spans="1:1">
      <c r="A441" s="1194"/>
    </row>
    <row r="442" spans="1:1">
      <c r="A442" s="1194"/>
    </row>
    <row r="443" spans="1:1">
      <c r="A443" s="1194"/>
    </row>
    <row r="444" spans="1:1">
      <c r="A444" s="1194"/>
    </row>
    <row r="445" spans="1:1">
      <c r="A445" s="1194"/>
    </row>
    <row r="446" spans="1:1">
      <c r="A446" s="1194"/>
    </row>
    <row r="447" spans="1:1">
      <c r="A447" s="1194"/>
    </row>
    <row r="448" spans="1:1">
      <c r="A448" s="1194"/>
    </row>
    <row r="449" spans="1:1">
      <c r="A449" s="1194"/>
    </row>
    <row r="450" spans="1:1">
      <c r="A450" s="1194"/>
    </row>
    <row r="451" spans="1:1">
      <c r="A451" s="1194"/>
    </row>
    <row r="452" spans="1:1">
      <c r="A452" s="1194"/>
    </row>
    <row r="453" spans="1:1">
      <c r="A453" s="1194"/>
    </row>
    <row r="454" spans="1:1">
      <c r="A454" s="1194"/>
    </row>
    <row r="455" spans="1:1">
      <c r="A455" s="1194"/>
    </row>
    <row r="456" spans="1:1">
      <c r="A456" s="1194"/>
    </row>
    <row r="457" spans="1:1">
      <c r="A457" s="1194"/>
    </row>
    <row r="458" spans="1:1">
      <c r="A458" s="1194"/>
    </row>
    <row r="459" spans="1:1">
      <c r="A459" s="1194"/>
    </row>
    <row r="460" spans="1:1">
      <c r="A460" s="1194"/>
    </row>
    <row r="461" spans="1:1">
      <c r="A461" s="1194"/>
    </row>
    <row r="462" spans="1:1">
      <c r="A462" s="1194"/>
    </row>
    <row r="463" spans="1:1">
      <c r="A463" s="1194"/>
    </row>
    <row r="464" spans="1:1">
      <c r="A464" s="1194"/>
    </row>
    <row r="465" spans="1:1">
      <c r="A465" s="1194"/>
    </row>
    <row r="466" spans="1:1">
      <c r="A466" s="1194"/>
    </row>
    <row r="467" spans="1:1">
      <c r="A467" s="1194"/>
    </row>
    <row r="468" spans="1:1">
      <c r="A468" s="1194"/>
    </row>
    <row r="469" spans="1:1">
      <c r="A469" s="1194"/>
    </row>
    <row r="470" spans="1:1">
      <c r="A470" s="1194"/>
    </row>
    <row r="471" spans="1:1">
      <c r="A471" s="1194"/>
    </row>
    <row r="472" spans="1:1">
      <c r="A472" s="1194"/>
    </row>
    <row r="473" spans="1:1">
      <c r="A473" s="1194"/>
    </row>
    <row r="474" spans="1:1">
      <c r="A474" s="1194"/>
    </row>
    <row r="475" spans="1:1">
      <c r="A475" s="1194"/>
    </row>
    <row r="476" spans="1:1">
      <c r="A476" s="1194"/>
    </row>
    <row r="477" spans="1:1">
      <c r="A477" s="1194"/>
    </row>
    <row r="478" spans="1:1">
      <c r="A478" s="1194"/>
    </row>
    <row r="479" spans="1:1">
      <c r="A479" s="1194"/>
    </row>
    <row r="480" spans="1:1">
      <c r="A480" s="1194"/>
    </row>
    <row r="481" spans="1:1">
      <c r="A481" s="1194"/>
    </row>
    <row r="482" spans="1:1">
      <c r="A482" s="1194"/>
    </row>
    <row r="483" spans="1:1">
      <c r="A483" s="1194"/>
    </row>
    <row r="484" spans="1:1">
      <c r="A484" s="1194"/>
    </row>
    <row r="485" spans="1:1">
      <c r="A485" s="1194"/>
    </row>
    <row r="486" spans="1:1">
      <c r="A486" s="1194"/>
    </row>
    <row r="487" spans="1:1">
      <c r="A487" s="1194"/>
    </row>
    <row r="488" spans="1:1">
      <c r="A488" s="1194"/>
    </row>
    <row r="489" spans="1:1">
      <c r="A489" s="1194"/>
    </row>
    <row r="490" spans="1:1">
      <c r="A490" s="1194"/>
    </row>
    <row r="491" spans="1:1">
      <c r="A491" s="1194"/>
    </row>
    <row r="492" spans="1:1">
      <c r="A492" s="1194"/>
    </row>
    <row r="493" spans="1:1">
      <c r="A493" s="1194"/>
    </row>
    <row r="494" spans="1:1">
      <c r="A494" s="1194"/>
    </row>
    <row r="495" spans="1:1">
      <c r="A495" s="1194"/>
    </row>
    <row r="496" spans="1:1">
      <c r="A496" s="1194"/>
    </row>
    <row r="497" spans="1:1">
      <c r="A497" s="1194"/>
    </row>
    <row r="498" spans="1:1">
      <c r="A498" s="1194"/>
    </row>
    <row r="499" spans="1:1">
      <c r="A499" s="1194"/>
    </row>
    <row r="500" spans="1:1">
      <c r="A500" s="1194"/>
    </row>
    <row r="501" spans="1:1">
      <c r="A501" s="1194"/>
    </row>
    <row r="502" spans="1:1">
      <c r="A502" s="1194"/>
    </row>
    <row r="503" spans="1:1">
      <c r="A503" s="1194"/>
    </row>
    <row r="504" spans="1:1">
      <c r="A504" s="1194"/>
    </row>
    <row r="505" spans="1:1">
      <c r="A505" s="1194"/>
    </row>
    <row r="506" spans="1:1">
      <c r="A506" s="1194"/>
    </row>
    <row r="507" spans="1:1">
      <c r="A507" s="1194"/>
    </row>
    <row r="508" spans="1:1">
      <c r="A508" s="1194"/>
    </row>
    <row r="509" spans="1:1">
      <c r="A509" s="1194"/>
    </row>
    <row r="510" spans="1:1">
      <c r="A510" s="1194"/>
    </row>
    <row r="511" spans="1:1">
      <c r="A511" s="1194"/>
    </row>
    <row r="512" spans="1:1">
      <c r="A512" s="1194"/>
    </row>
    <row r="513" spans="1:1">
      <c r="A513" s="1194"/>
    </row>
    <row r="514" spans="1:1">
      <c r="A514" s="1194"/>
    </row>
    <row r="515" spans="1:1">
      <c r="A515" s="1194"/>
    </row>
    <row r="516" spans="1:1">
      <c r="A516" s="1194"/>
    </row>
    <row r="517" spans="1:1">
      <c r="A517" s="1194"/>
    </row>
    <row r="518" spans="1:1">
      <c r="A518" s="1194"/>
    </row>
    <row r="519" spans="1:1">
      <c r="A519" s="1194"/>
    </row>
    <row r="520" spans="1:1">
      <c r="A520" s="1194"/>
    </row>
    <row r="521" spans="1:1">
      <c r="A521" s="1194"/>
    </row>
    <row r="522" spans="1:1">
      <c r="A522" s="1194"/>
    </row>
    <row r="523" spans="1:1">
      <c r="A523" s="1194"/>
    </row>
    <row r="524" spans="1:1">
      <c r="A524" s="1194"/>
    </row>
    <row r="525" spans="1:1">
      <c r="A525" s="1194"/>
    </row>
    <row r="526" spans="1:1">
      <c r="A526" s="1194"/>
    </row>
    <row r="527" spans="1:1">
      <c r="A527" s="1194"/>
    </row>
    <row r="528" spans="1:1">
      <c r="A528" s="1194"/>
    </row>
    <row r="529" spans="1:1">
      <c r="A529" s="1194"/>
    </row>
    <row r="530" spans="1:1">
      <c r="A530" s="1194"/>
    </row>
    <row r="531" spans="1:1">
      <c r="A531" s="1194"/>
    </row>
    <row r="532" spans="1:1">
      <c r="A532" s="1194"/>
    </row>
    <row r="533" spans="1:1">
      <c r="A533" s="1194"/>
    </row>
    <row r="534" spans="1:1">
      <c r="A534" s="1194"/>
    </row>
    <row r="535" spans="1:1">
      <c r="A535" s="1194"/>
    </row>
    <row r="536" spans="1:1">
      <c r="A536" s="1194"/>
    </row>
    <row r="537" spans="1:1">
      <c r="A537" s="1194"/>
    </row>
    <row r="538" spans="1:1">
      <c r="A538" s="1194"/>
    </row>
    <row r="539" spans="1:1">
      <c r="A539" s="1194"/>
    </row>
    <row r="540" spans="1:1">
      <c r="A540" s="1194"/>
    </row>
    <row r="541" spans="1:1">
      <c r="A541" s="1194"/>
    </row>
    <row r="542" spans="1:1">
      <c r="A542" s="1194"/>
    </row>
    <row r="543" spans="1:1">
      <c r="A543" s="1194"/>
    </row>
    <row r="544" spans="1:1">
      <c r="A544" s="1194"/>
    </row>
    <row r="545" spans="1:1">
      <c r="A545" s="1194"/>
    </row>
    <row r="546" spans="1:1">
      <c r="A546" s="1194"/>
    </row>
    <row r="547" spans="1:1">
      <c r="A547" s="1194"/>
    </row>
    <row r="548" spans="1:1">
      <c r="A548" s="1194"/>
    </row>
    <row r="549" spans="1:1">
      <c r="A549" s="1194"/>
    </row>
    <row r="550" spans="1:1">
      <c r="A550" s="1194"/>
    </row>
    <row r="551" spans="1:1">
      <c r="A551" s="1194"/>
    </row>
    <row r="552" spans="1:1">
      <c r="A552" s="1194"/>
    </row>
    <row r="553" spans="1:1">
      <c r="A553" s="1194"/>
    </row>
    <row r="554" spans="1:1">
      <c r="A554" s="1194"/>
    </row>
    <row r="555" spans="1:1">
      <c r="A555" s="1194"/>
    </row>
    <row r="556" spans="1:1">
      <c r="A556" s="1194"/>
    </row>
    <row r="557" spans="1:1">
      <c r="A557" s="1194"/>
    </row>
    <row r="558" spans="1:1">
      <c r="A558" s="1194"/>
    </row>
    <row r="559" spans="1:1">
      <c r="A559" s="1194"/>
    </row>
    <row r="560" spans="1:1">
      <c r="A560" s="1194"/>
    </row>
    <row r="561" spans="1:1">
      <c r="A561" s="1194"/>
    </row>
    <row r="562" spans="1:1">
      <c r="A562" s="1194"/>
    </row>
    <row r="563" spans="1:1">
      <c r="A563" s="1194"/>
    </row>
    <row r="564" spans="1:1">
      <c r="A564" s="1194"/>
    </row>
    <row r="565" spans="1:1">
      <c r="A565" s="1194"/>
    </row>
    <row r="566" spans="1:1">
      <c r="A566" s="1194"/>
    </row>
    <row r="567" spans="1:1">
      <c r="A567" s="1194"/>
    </row>
    <row r="568" spans="1:1">
      <c r="A568" s="1194"/>
    </row>
    <row r="569" spans="1:1">
      <c r="A569" s="1194"/>
    </row>
    <row r="570" spans="1:1">
      <c r="A570" s="1194"/>
    </row>
    <row r="571" spans="1:1">
      <c r="A571" s="1194"/>
    </row>
    <row r="572" spans="1:1">
      <c r="A572" s="1194"/>
    </row>
    <row r="573" spans="1:1">
      <c r="A573" s="1194"/>
    </row>
    <row r="574" spans="1:1">
      <c r="A574" s="1194"/>
    </row>
    <row r="575" spans="1:1">
      <c r="A575" s="1194"/>
    </row>
    <row r="576" spans="1:1">
      <c r="A576" s="1194"/>
    </row>
    <row r="577" spans="1:1">
      <c r="A577" s="1194"/>
    </row>
    <row r="578" spans="1:1">
      <c r="A578" s="1194"/>
    </row>
    <row r="579" spans="1:1">
      <c r="A579" s="1194"/>
    </row>
    <row r="580" spans="1:1">
      <c r="A580" s="1194"/>
    </row>
    <row r="581" spans="1:1">
      <c r="A581" s="1194"/>
    </row>
    <row r="582" spans="1:1">
      <c r="A582" s="1194"/>
    </row>
    <row r="583" spans="1:1">
      <c r="A583" s="1194"/>
    </row>
    <row r="584" spans="1:1">
      <c r="A584" s="1194"/>
    </row>
    <row r="585" spans="1:1">
      <c r="A585" s="1194"/>
    </row>
    <row r="586" spans="1:1">
      <c r="A586" s="1194"/>
    </row>
    <row r="587" spans="1:1">
      <c r="A587" s="1194"/>
    </row>
    <row r="588" spans="1:1">
      <c r="A588" s="1194"/>
    </row>
    <row r="589" spans="1:1">
      <c r="A589" s="1194"/>
    </row>
    <row r="590" spans="1:1">
      <c r="A590" s="1194"/>
    </row>
    <row r="591" spans="1:1">
      <c r="A591" s="1194"/>
    </row>
    <row r="592" spans="1:1">
      <c r="A592" s="1194"/>
    </row>
    <row r="593" spans="1:1">
      <c r="A593" s="1194"/>
    </row>
    <row r="594" spans="1:1">
      <c r="A594" s="1194"/>
    </row>
    <row r="595" spans="1:1">
      <c r="A595" s="1194"/>
    </row>
    <row r="596" spans="1:1">
      <c r="A596" s="1194"/>
    </row>
    <row r="597" spans="1:1">
      <c r="A597" s="1194"/>
    </row>
    <row r="598" spans="1:1">
      <c r="A598" s="1194"/>
    </row>
    <row r="599" spans="1:1">
      <c r="A599" s="1194"/>
    </row>
    <row r="600" spans="1:1">
      <c r="A600" s="1194"/>
    </row>
    <row r="601" spans="1:1">
      <c r="A601" s="1194"/>
    </row>
    <row r="602" spans="1:1">
      <c r="A602" s="1194"/>
    </row>
    <row r="603" spans="1:1">
      <c r="A603" s="1194"/>
    </row>
    <row r="604" spans="1:1">
      <c r="A604" s="1194"/>
    </row>
    <row r="605" spans="1:1">
      <c r="A605" s="1194"/>
    </row>
    <row r="606" spans="1:1">
      <c r="A606" s="1194"/>
    </row>
    <row r="607" spans="1:1">
      <c r="A607" s="1194"/>
    </row>
    <row r="608" spans="1:1">
      <c r="A608" s="1194"/>
    </row>
    <row r="609" spans="1:1">
      <c r="A609" s="1194"/>
    </row>
    <row r="610" spans="1:1">
      <c r="A610" s="1194"/>
    </row>
    <row r="611" spans="1:1">
      <c r="A611" s="1194"/>
    </row>
    <row r="612" spans="1:1">
      <c r="A612" s="1194"/>
    </row>
    <row r="613" spans="1:1">
      <c r="A613" s="1194"/>
    </row>
    <row r="614" spans="1:1">
      <c r="A614" s="1194"/>
    </row>
    <row r="615" spans="1:1">
      <c r="A615" s="1194"/>
    </row>
    <row r="616" spans="1:1">
      <c r="A616" s="1194"/>
    </row>
    <row r="617" spans="1:1">
      <c r="A617" s="1194"/>
    </row>
    <row r="618" spans="1:1">
      <c r="A618" s="1194"/>
    </row>
    <row r="619" spans="1:1">
      <c r="A619" s="1194"/>
    </row>
    <row r="620" spans="1:1">
      <c r="A620" s="1194"/>
    </row>
    <row r="621" spans="1:1">
      <c r="A621" s="1194"/>
    </row>
    <row r="622" spans="1:1">
      <c r="A622" s="1194"/>
    </row>
    <row r="623" spans="1:1">
      <c r="A623" s="1194"/>
    </row>
    <row r="624" spans="1:1">
      <c r="A624" s="1194"/>
    </row>
    <row r="625" spans="1:1">
      <c r="A625" s="1194"/>
    </row>
    <row r="626" spans="1:1">
      <c r="A626" s="1194"/>
    </row>
    <row r="627" spans="1:1">
      <c r="A627" s="1194"/>
    </row>
    <row r="628" spans="1:1">
      <c r="A628" s="1194"/>
    </row>
    <row r="629" spans="1:1">
      <c r="A629" s="1194"/>
    </row>
    <row r="630" spans="1:1">
      <c r="A630" s="1194"/>
    </row>
    <row r="631" spans="1:1">
      <c r="A631" s="1194"/>
    </row>
    <row r="632" spans="1:1">
      <c r="A632" s="1194"/>
    </row>
    <row r="633" spans="1:1">
      <c r="A633" s="1194"/>
    </row>
    <row r="634" spans="1:1">
      <c r="A634" s="1194"/>
    </row>
    <row r="635" spans="1:1">
      <c r="A635" s="1194"/>
    </row>
    <row r="636" spans="1:1">
      <c r="A636" s="1194"/>
    </row>
    <row r="637" spans="1:1">
      <c r="A637" s="1194"/>
    </row>
    <row r="638" spans="1:1">
      <c r="A638" s="1194"/>
    </row>
    <row r="639" spans="1:1">
      <c r="A639" s="1194"/>
    </row>
    <row r="640" spans="1:1">
      <c r="A640" s="1194"/>
    </row>
    <row r="641" spans="1:1">
      <c r="A641" s="1194"/>
    </row>
    <row r="642" spans="1:1">
      <c r="A642" s="1194"/>
    </row>
    <row r="643" spans="1:1">
      <c r="A643" s="1194"/>
    </row>
    <row r="644" spans="1:1">
      <c r="A644" s="1194"/>
    </row>
    <row r="645" spans="1:1">
      <c r="A645" s="1194"/>
    </row>
    <row r="646" spans="1:1">
      <c r="A646" s="1194"/>
    </row>
    <row r="647" spans="1:1">
      <c r="A647" s="1194"/>
    </row>
    <row r="648" spans="1:1">
      <c r="A648" s="1194"/>
    </row>
    <row r="649" spans="1:1">
      <c r="A649" s="1194"/>
    </row>
    <row r="650" spans="1:1">
      <c r="A650" s="1194"/>
    </row>
    <row r="651" spans="1:1">
      <c r="A651" s="1194"/>
    </row>
    <row r="652" spans="1:1">
      <c r="A652" s="1194"/>
    </row>
    <row r="653" spans="1:1">
      <c r="A653" s="1194"/>
    </row>
    <row r="654" spans="1:1">
      <c r="A654" s="1194"/>
    </row>
    <row r="655" spans="1:1">
      <c r="A655" s="1194"/>
    </row>
    <row r="656" spans="1:1">
      <c r="A656" s="1194"/>
    </row>
    <row r="657" spans="1:1">
      <c r="A657" s="1194"/>
    </row>
    <row r="658" spans="1:1">
      <c r="A658" s="1194"/>
    </row>
    <row r="659" spans="1:1">
      <c r="A659" s="1194"/>
    </row>
    <row r="660" spans="1:1">
      <c r="A660" s="1194"/>
    </row>
    <row r="661" spans="1:1">
      <c r="A661" s="1194"/>
    </row>
    <row r="662" spans="1:1">
      <c r="A662" s="1194"/>
    </row>
    <row r="663" spans="1:1">
      <c r="A663" s="1194"/>
    </row>
    <row r="664" spans="1:1">
      <c r="A664" s="1194"/>
    </row>
    <row r="665" spans="1:1">
      <c r="A665" s="1194"/>
    </row>
    <row r="666" spans="1:1">
      <c r="A666" s="1194"/>
    </row>
    <row r="667" spans="1:1">
      <c r="A667" s="1194"/>
    </row>
    <row r="668" spans="1:1">
      <c r="A668" s="1194"/>
    </row>
    <row r="669" spans="1:1">
      <c r="A669" s="1194"/>
    </row>
    <row r="670" spans="1:1">
      <c r="A670" s="1194"/>
    </row>
    <row r="671" spans="1:1">
      <c r="A671" s="1194"/>
    </row>
    <row r="672" spans="1:1">
      <c r="A672" s="1194"/>
    </row>
    <row r="673" spans="1:1">
      <c r="A673" s="1194"/>
    </row>
    <row r="674" spans="1:1">
      <c r="A674" s="1194"/>
    </row>
    <row r="675" spans="1:1">
      <c r="A675" s="1194"/>
    </row>
    <row r="676" spans="1:1">
      <c r="A676" s="1194"/>
    </row>
    <row r="677" spans="1:1">
      <c r="A677" s="1194"/>
    </row>
    <row r="678" spans="1:1">
      <c r="A678" s="1194"/>
    </row>
    <row r="679" spans="1:1">
      <c r="A679" s="1194"/>
    </row>
    <row r="680" spans="1:1">
      <c r="A680" s="1194"/>
    </row>
    <row r="681" spans="1:1">
      <c r="A681" s="1194"/>
    </row>
    <row r="682" spans="1:1">
      <c r="A682" s="1194"/>
    </row>
    <row r="683" spans="1:1">
      <c r="A683" s="1194"/>
    </row>
    <row r="684" spans="1:1">
      <c r="A684" s="1194"/>
    </row>
    <row r="685" spans="1:1">
      <c r="A685" s="1194"/>
    </row>
    <row r="686" spans="1:1">
      <c r="A686" s="1194"/>
    </row>
    <row r="687" spans="1:1">
      <c r="A687" s="1194"/>
    </row>
    <row r="688" spans="1:1">
      <c r="A688" s="1194"/>
    </row>
    <row r="689" spans="1:1">
      <c r="A689" s="1194"/>
    </row>
    <row r="690" spans="1:1">
      <c r="A690" s="1194"/>
    </row>
    <row r="691" spans="1:1">
      <c r="A691" s="1194"/>
    </row>
    <row r="692" spans="1:1">
      <c r="A692" s="1194"/>
    </row>
    <row r="693" spans="1:1">
      <c r="A693" s="1194"/>
    </row>
    <row r="694" spans="1:1">
      <c r="A694" s="1194"/>
    </row>
    <row r="695" spans="1:1">
      <c r="A695" s="1194"/>
    </row>
    <row r="696" spans="1:1">
      <c r="A696" s="1194"/>
    </row>
    <row r="697" spans="1:1">
      <c r="A697" s="1194"/>
    </row>
    <row r="698" spans="1:1">
      <c r="A698" s="1194"/>
    </row>
    <row r="699" spans="1:1">
      <c r="A699" s="1194"/>
    </row>
    <row r="700" spans="1:1">
      <c r="A700" s="1194"/>
    </row>
    <row r="701" spans="1:1">
      <c r="A701" s="1194"/>
    </row>
    <row r="702" spans="1:1">
      <c r="A702" s="1194"/>
    </row>
    <row r="703" spans="1:1">
      <c r="A703" s="1194"/>
    </row>
    <row r="704" spans="1:1">
      <c r="A704" s="1194"/>
    </row>
    <row r="705" spans="1:1">
      <c r="A705" s="1194"/>
    </row>
    <row r="706" spans="1:1">
      <c r="A706" s="1194"/>
    </row>
    <row r="707" spans="1:1">
      <c r="A707" s="1194"/>
    </row>
    <row r="708" spans="1:1">
      <c r="A708" s="1194"/>
    </row>
    <row r="709" spans="1:1">
      <c r="A709" s="1194"/>
    </row>
    <row r="710" spans="1:1">
      <c r="A710" s="1194"/>
    </row>
    <row r="711" spans="1:1">
      <c r="A711" s="1194"/>
    </row>
    <row r="712" spans="1:1">
      <c r="A712" s="1194"/>
    </row>
    <row r="713" spans="1:1">
      <c r="A713" s="1194"/>
    </row>
    <row r="714" spans="1:1">
      <c r="A714" s="1194"/>
    </row>
    <row r="715" spans="1:1">
      <c r="A715" s="1194"/>
    </row>
    <row r="716" spans="1:1">
      <c r="A716" s="1194"/>
    </row>
    <row r="717" spans="1:1">
      <c r="A717" s="1194"/>
    </row>
    <row r="718" spans="1:1">
      <c r="A718" s="1194"/>
    </row>
    <row r="719" spans="1:1">
      <c r="A719" s="1194"/>
    </row>
    <row r="720" spans="1:1">
      <c r="A720" s="1194"/>
    </row>
    <row r="721" spans="1:1">
      <c r="A721" s="1194"/>
    </row>
    <row r="722" spans="1:1">
      <c r="A722" s="1194"/>
    </row>
    <row r="723" spans="1:1">
      <c r="A723" s="1194"/>
    </row>
    <row r="724" spans="1:1">
      <c r="A724" s="1194"/>
    </row>
    <row r="725" spans="1:1">
      <c r="A725" s="1194"/>
    </row>
    <row r="726" spans="1:1">
      <c r="A726" s="1194"/>
    </row>
    <row r="727" spans="1:1">
      <c r="A727" s="1194"/>
    </row>
    <row r="728" spans="1:1">
      <c r="A728" s="1194"/>
    </row>
    <row r="729" spans="1:1">
      <c r="A729" s="1194"/>
    </row>
    <row r="730" spans="1:1">
      <c r="A730" s="1194"/>
    </row>
    <row r="731" spans="1:1">
      <c r="A731" s="1194"/>
    </row>
    <row r="732" spans="1:1">
      <c r="A732" s="1194"/>
    </row>
    <row r="733" spans="1:1">
      <c r="A733" s="1194"/>
    </row>
    <row r="734" spans="1:1">
      <c r="A734" s="1194"/>
    </row>
    <row r="735" spans="1:1">
      <c r="A735" s="1194"/>
    </row>
    <row r="736" spans="1:1">
      <c r="A736" s="1194"/>
    </row>
    <row r="737" spans="1:1">
      <c r="A737" s="1194"/>
    </row>
    <row r="738" spans="1:1">
      <c r="A738" s="1194"/>
    </row>
    <row r="739" spans="1:1">
      <c r="A739" s="1194"/>
    </row>
    <row r="740" spans="1:1">
      <c r="A740" s="1194"/>
    </row>
    <row r="741" spans="1:1">
      <c r="A741" s="1194"/>
    </row>
    <row r="742" spans="1:1">
      <c r="A742" s="1194"/>
    </row>
    <row r="743" spans="1:1">
      <c r="A743" s="1194"/>
    </row>
    <row r="744" spans="1:1">
      <c r="A744" s="1194"/>
    </row>
    <row r="745" spans="1:1">
      <c r="A745" s="1194"/>
    </row>
    <row r="746" spans="1:1">
      <c r="A746" s="1194"/>
    </row>
    <row r="747" spans="1:1">
      <c r="A747" s="1194"/>
    </row>
    <row r="748" spans="1:1">
      <c r="A748" s="1194"/>
    </row>
    <row r="749" spans="1:1">
      <c r="A749" s="1194"/>
    </row>
    <row r="750" spans="1:1">
      <c r="A750" s="1194"/>
    </row>
    <row r="751" spans="1:1">
      <c r="A751" s="1194"/>
    </row>
    <row r="752" spans="1:1">
      <c r="A752" s="1194"/>
    </row>
    <row r="753" spans="1:1">
      <c r="A753" s="1194"/>
    </row>
    <row r="754" spans="1:1">
      <c r="A754" s="1194"/>
    </row>
    <row r="755" spans="1:1">
      <c r="A755" s="1194"/>
    </row>
    <row r="756" spans="1:1">
      <c r="A756" s="1194"/>
    </row>
    <row r="757" spans="1:1">
      <c r="A757" s="1194"/>
    </row>
    <row r="758" spans="1:1">
      <c r="A758" s="1194"/>
    </row>
    <row r="759" spans="1:1">
      <c r="A759" s="1194"/>
    </row>
    <row r="760" spans="1:1">
      <c r="A760" s="1194"/>
    </row>
    <row r="761" spans="1:1">
      <c r="A761" s="1194"/>
    </row>
    <row r="762" spans="1:1">
      <c r="A762" s="1194"/>
    </row>
    <row r="763" spans="1:1">
      <c r="A763" s="1194"/>
    </row>
    <row r="764" spans="1:1">
      <c r="A764" s="1194"/>
    </row>
    <row r="765" spans="1:1">
      <c r="A765" s="1194"/>
    </row>
    <row r="766" spans="1:1">
      <c r="A766" s="1194"/>
    </row>
    <row r="767" spans="1:1">
      <c r="A767" s="1194"/>
    </row>
    <row r="768" spans="1:1">
      <c r="A768" s="1194"/>
    </row>
    <row r="769" spans="1:1">
      <c r="A769" s="1194"/>
    </row>
    <row r="770" spans="1:1">
      <c r="A770" s="1194"/>
    </row>
    <row r="771" spans="1:1">
      <c r="A771" s="1194"/>
    </row>
    <row r="772" spans="1:1">
      <c r="A772" s="1194"/>
    </row>
    <row r="773" spans="1:1">
      <c r="A773" s="1194"/>
    </row>
    <row r="774" spans="1:1">
      <c r="A774" s="1194"/>
    </row>
    <row r="775" spans="1:1">
      <c r="A775" s="1194"/>
    </row>
    <row r="776" spans="1:1">
      <c r="A776" s="1194"/>
    </row>
    <row r="777" spans="1:1">
      <c r="A777" s="1194"/>
    </row>
    <row r="778" spans="1:1">
      <c r="A778" s="1194"/>
    </row>
    <row r="779" spans="1:1">
      <c r="A779" s="1194"/>
    </row>
    <row r="780" spans="1:1">
      <c r="A780" s="1194"/>
    </row>
    <row r="781" spans="1:1">
      <c r="A781" s="1194"/>
    </row>
    <row r="782" spans="1:1">
      <c r="A782" s="1194"/>
    </row>
    <row r="783" spans="1:1">
      <c r="A783" s="1194"/>
    </row>
    <row r="784" spans="1:1">
      <c r="A784" s="1194"/>
    </row>
    <row r="785" spans="1:1">
      <c r="A785" s="1194"/>
    </row>
    <row r="786" spans="1:1">
      <c r="A786" s="1194"/>
    </row>
    <row r="787" spans="1:1">
      <c r="A787" s="1194"/>
    </row>
    <row r="788" spans="1:1">
      <c r="A788" s="1194"/>
    </row>
    <row r="789" spans="1:1">
      <c r="A789" s="1194"/>
    </row>
    <row r="790" spans="1:1">
      <c r="A790" s="1194"/>
    </row>
    <row r="791" spans="1:1">
      <c r="A791" s="1194"/>
    </row>
    <row r="792" spans="1:1">
      <c r="A792" s="1194"/>
    </row>
    <row r="793" spans="1:1">
      <c r="A793" s="1194"/>
    </row>
    <row r="794" spans="1:1">
      <c r="A794" s="1194"/>
    </row>
    <row r="795" spans="1:1">
      <c r="A795" s="1194"/>
    </row>
    <row r="796" spans="1:1">
      <c r="A796" s="1194"/>
    </row>
    <row r="797" spans="1:1">
      <c r="A797" s="1194"/>
    </row>
    <row r="798" spans="1:1">
      <c r="A798" s="1194"/>
    </row>
    <row r="799" spans="1:1">
      <c r="A799" s="1194"/>
    </row>
    <row r="800" spans="1:1">
      <c r="A800" s="1194"/>
    </row>
    <row r="801" spans="1:1">
      <c r="A801" s="1194"/>
    </row>
    <row r="802" spans="1:1">
      <c r="A802" s="1194"/>
    </row>
    <row r="803" spans="1:1">
      <c r="A803" s="1194"/>
    </row>
    <row r="804" spans="1:1">
      <c r="A804" s="1194"/>
    </row>
    <row r="805" spans="1:1">
      <c r="A805" s="1194"/>
    </row>
    <row r="806" spans="1:1">
      <c r="A806" s="1194"/>
    </row>
    <row r="807" spans="1:1">
      <c r="A807" s="1194"/>
    </row>
    <row r="808" spans="1:1">
      <c r="A808" s="1194"/>
    </row>
    <row r="809" spans="1:1">
      <c r="A809" s="1194"/>
    </row>
    <row r="810" spans="1:1">
      <c r="A810" s="1194"/>
    </row>
    <row r="811" spans="1:1">
      <c r="A811" s="1194"/>
    </row>
    <row r="812" spans="1:1">
      <c r="A812" s="1194"/>
    </row>
    <row r="813" spans="1:1">
      <c r="A813" s="1194"/>
    </row>
    <row r="814" spans="1:1">
      <c r="A814" s="1194"/>
    </row>
    <row r="815" spans="1:1">
      <c r="A815" s="1194"/>
    </row>
    <row r="816" spans="1:1">
      <c r="A816" s="1194"/>
    </row>
    <row r="817" spans="1:1">
      <c r="A817" s="1194"/>
    </row>
    <row r="818" spans="1:1">
      <c r="A818" s="1194"/>
    </row>
    <row r="819" spans="1:1">
      <c r="A819" s="1194"/>
    </row>
    <row r="820" spans="1:1">
      <c r="A820" s="1194"/>
    </row>
    <row r="821" spans="1:1">
      <c r="A821" s="1194"/>
    </row>
    <row r="822" spans="1:1">
      <c r="A822" s="1194"/>
    </row>
    <row r="823" spans="1:1">
      <c r="A823" s="1194"/>
    </row>
    <row r="824" spans="1:1">
      <c r="A824" s="1194"/>
    </row>
    <row r="825" spans="1:1">
      <c r="A825" s="1194"/>
    </row>
    <row r="826" spans="1:1">
      <c r="A826" s="1194"/>
    </row>
    <row r="827" spans="1:1">
      <c r="A827" s="1194"/>
    </row>
    <row r="828" spans="1:1">
      <c r="A828" s="1194"/>
    </row>
    <row r="829" spans="1:1">
      <c r="A829" s="1194"/>
    </row>
    <row r="830" spans="1:1">
      <c r="A830" s="1194"/>
    </row>
    <row r="831" spans="1:1">
      <c r="A831" s="1194"/>
    </row>
    <row r="832" spans="1:1">
      <c r="A832" s="1194"/>
    </row>
    <row r="833" spans="1:1">
      <c r="A833" s="1194"/>
    </row>
    <row r="834" spans="1:1">
      <c r="A834" s="1194"/>
    </row>
    <row r="835" spans="1:1">
      <c r="A835" s="1194"/>
    </row>
    <row r="836" spans="1:1">
      <c r="A836" s="1194"/>
    </row>
    <row r="837" spans="1:1">
      <c r="A837" s="1194"/>
    </row>
    <row r="838" spans="1:1">
      <c r="A838" s="1194"/>
    </row>
    <row r="839" spans="1:1">
      <c r="A839" s="1194"/>
    </row>
    <row r="840" spans="1:1">
      <c r="A840" s="1194"/>
    </row>
    <row r="841" spans="1:1">
      <c r="A841" s="1194"/>
    </row>
    <row r="842" spans="1:1">
      <c r="A842" s="1194"/>
    </row>
    <row r="843" spans="1:1">
      <c r="A843" s="1194"/>
    </row>
    <row r="844" spans="1:1">
      <c r="A844" s="1194"/>
    </row>
    <row r="845" spans="1:1">
      <c r="A845" s="1194"/>
    </row>
    <row r="846" spans="1:1">
      <c r="A846" s="1194"/>
    </row>
    <row r="847" spans="1:1">
      <c r="A847" s="1194"/>
    </row>
    <row r="848" spans="1:1">
      <c r="A848" s="1194"/>
    </row>
    <row r="849" spans="1:1">
      <c r="A849" s="1194"/>
    </row>
    <row r="850" spans="1:1">
      <c r="A850" s="1194"/>
    </row>
    <row r="851" spans="1:1">
      <c r="A851" s="1194"/>
    </row>
    <row r="852" spans="1:1">
      <c r="A852" s="1194"/>
    </row>
    <row r="853" spans="1:1">
      <c r="A853" s="1194"/>
    </row>
    <row r="854" spans="1:1">
      <c r="A854" s="1194"/>
    </row>
    <row r="855" spans="1:1">
      <c r="A855" s="1194"/>
    </row>
    <row r="856" spans="1:1">
      <c r="A856" s="1194"/>
    </row>
    <row r="857" spans="1:1">
      <c r="A857" s="1194"/>
    </row>
    <row r="858" spans="1:1">
      <c r="A858" s="1194"/>
    </row>
    <row r="859" spans="1:1">
      <c r="A859" s="1194"/>
    </row>
    <row r="860" spans="1:1">
      <c r="A860" s="1194"/>
    </row>
    <row r="861" spans="1:1">
      <c r="A861" s="1194"/>
    </row>
    <row r="862" spans="1:1">
      <c r="A862" s="1194"/>
    </row>
    <row r="863" spans="1:1">
      <c r="A863" s="1194"/>
    </row>
    <row r="864" spans="1:1">
      <c r="A864" s="1194"/>
    </row>
    <row r="865" spans="1:1">
      <c r="A865" s="1194"/>
    </row>
    <row r="866" spans="1:1">
      <c r="A866" s="1194"/>
    </row>
    <row r="867" spans="1:1">
      <c r="A867" s="1194"/>
    </row>
    <row r="868" spans="1:1">
      <c r="A868" s="1194"/>
    </row>
    <row r="869" spans="1:1">
      <c r="A869" s="1194"/>
    </row>
    <row r="870" spans="1:1">
      <c r="A870" s="1194"/>
    </row>
    <row r="871" spans="1:1">
      <c r="A871" s="1194"/>
    </row>
    <row r="872" spans="1:1">
      <c r="A872" s="1194"/>
    </row>
    <row r="873" spans="1:1">
      <c r="A873" s="1194"/>
    </row>
    <row r="874" spans="1:1">
      <c r="A874" s="1194"/>
    </row>
    <row r="875" spans="1:1">
      <c r="A875" s="1194"/>
    </row>
    <row r="876" spans="1:1">
      <c r="A876" s="1194"/>
    </row>
    <row r="877" spans="1:1">
      <c r="A877" s="1194"/>
    </row>
    <row r="878" spans="1:1">
      <c r="A878" s="1194"/>
    </row>
    <row r="879" spans="1:1">
      <c r="A879" s="1194"/>
    </row>
    <row r="880" spans="1:1">
      <c r="A880" s="1194"/>
    </row>
    <row r="881" spans="1:1">
      <c r="A881" s="1194"/>
    </row>
    <row r="882" spans="1:1">
      <c r="A882" s="1194"/>
    </row>
    <row r="883" spans="1:1">
      <c r="A883" s="1194"/>
    </row>
    <row r="884" spans="1:1">
      <c r="A884" s="1194"/>
    </row>
    <row r="885" spans="1:1">
      <c r="A885" s="1194"/>
    </row>
    <row r="886" spans="1:1">
      <c r="A886" s="1194"/>
    </row>
    <row r="887" spans="1:1">
      <c r="A887" s="1194"/>
    </row>
    <row r="888" spans="1:1">
      <c r="A888" s="1194"/>
    </row>
    <row r="889" spans="1:1">
      <c r="A889" s="1194"/>
    </row>
    <row r="890" spans="1:1">
      <c r="A890" s="1194"/>
    </row>
    <row r="891" spans="1:1">
      <c r="A891" s="1194"/>
    </row>
    <row r="892" spans="1:1">
      <c r="A892" s="1194"/>
    </row>
    <row r="893" spans="1:1">
      <c r="A893" s="1194"/>
    </row>
    <row r="894" spans="1:1">
      <c r="A894" s="1194"/>
    </row>
    <row r="895" spans="1:1">
      <c r="A895" s="1194"/>
    </row>
    <row r="896" spans="1:1">
      <c r="A896" s="1194"/>
    </row>
    <row r="897" spans="1:1">
      <c r="A897" s="1194"/>
    </row>
    <row r="898" spans="1:1">
      <c r="A898" s="1194"/>
    </row>
    <row r="899" spans="1:1">
      <c r="A899" s="1194"/>
    </row>
    <row r="900" spans="1:1">
      <c r="A900" s="1194"/>
    </row>
    <row r="901" spans="1:1">
      <c r="A901" s="1194"/>
    </row>
    <row r="902" spans="1:1">
      <c r="A902" s="1194"/>
    </row>
    <row r="903" spans="1:1">
      <c r="A903" s="1194"/>
    </row>
    <row r="904" spans="1:1">
      <c r="A904" s="1194"/>
    </row>
    <row r="905" spans="1:1">
      <c r="A905" s="1194"/>
    </row>
    <row r="906" spans="1:1">
      <c r="A906" s="1194"/>
    </row>
    <row r="907" spans="1:1">
      <c r="A907" s="1194"/>
    </row>
    <row r="908" spans="1:1">
      <c r="A908" s="1194"/>
    </row>
    <row r="909" spans="1:1">
      <c r="A909" s="1194"/>
    </row>
    <row r="910" spans="1:1">
      <c r="A910" s="1194"/>
    </row>
    <row r="911" spans="1:1">
      <c r="A911" s="1194"/>
    </row>
    <row r="912" spans="1:1">
      <c r="A912" s="1194"/>
    </row>
    <row r="913" spans="1:1">
      <c r="A913" s="1194"/>
    </row>
    <row r="914" spans="1:1">
      <c r="A914" s="1194"/>
    </row>
    <row r="915" spans="1:1">
      <c r="A915" s="1194"/>
    </row>
    <row r="916" spans="1:1">
      <c r="A916" s="1194"/>
    </row>
    <row r="917" spans="1:1">
      <c r="A917" s="1194"/>
    </row>
    <row r="918" spans="1:1">
      <c r="A918" s="1194"/>
    </row>
    <row r="919" spans="1:1">
      <c r="A919" s="1194"/>
    </row>
    <row r="920" spans="1:1">
      <c r="A920" s="1194"/>
    </row>
    <row r="921" spans="1:1">
      <c r="A921" s="1194"/>
    </row>
    <row r="922" spans="1:1">
      <c r="A922" s="1194"/>
    </row>
    <row r="923" spans="1:1">
      <c r="A923" s="1194"/>
    </row>
    <row r="924" spans="1:1">
      <c r="A924" s="1194"/>
    </row>
    <row r="925" spans="1:1">
      <c r="A925" s="1194"/>
    </row>
    <row r="926" spans="1:1">
      <c r="A926" s="1194"/>
    </row>
    <row r="927" spans="1:1">
      <c r="A927" s="1194"/>
    </row>
    <row r="928" spans="1:1">
      <c r="A928" s="1194"/>
    </row>
    <row r="929" spans="1:1">
      <c r="A929" s="1194"/>
    </row>
    <row r="930" spans="1:1">
      <c r="A930" s="1194"/>
    </row>
    <row r="931" spans="1:1">
      <c r="A931" s="1194"/>
    </row>
    <row r="932" spans="1:1">
      <c r="A932" s="1194"/>
    </row>
    <row r="933" spans="1:1">
      <c r="A933" s="1194"/>
    </row>
    <row r="934" spans="1:1">
      <c r="A934" s="1194"/>
    </row>
    <row r="935" spans="1:1">
      <c r="A935" s="1194"/>
    </row>
    <row r="936" spans="1:1">
      <c r="A936" s="1194"/>
    </row>
    <row r="937" spans="1:1">
      <c r="A937" s="1194"/>
    </row>
    <row r="938" spans="1:1">
      <c r="A938" s="1194"/>
    </row>
    <row r="939" spans="1:1">
      <c r="A939" s="1194"/>
    </row>
    <row r="940" spans="1:1">
      <c r="A940" s="1194"/>
    </row>
    <row r="941" spans="1:1">
      <c r="A941" s="1194"/>
    </row>
    <row r="942" spans="1:1">
      <c r="A942" s="1194"/>
    </row>
    <row r="943" spans="1:1">
      <c r="A943" s="1194"/>
    </row>
    <row r="944" spans="1:1">
      <c r="A944" s="1194"/>
    </row>
    <row r="945" spans="1:1">
      <c r="A945" s="1194"/>
    </row>
    <row r="946" spans="1:1">
      <c r="A946" s="1194"/>
    </row>
    <row r="947" spans="1:1">
      <c r="A947" s="1194"/>
    </row>
    <row r="948" spans="1:1">
      <c r="A948" s="1194"/>
    </row>
    <row r="949" spans="1:1">
      <c r="A949" s="1194"/>
    </row>
    <row r="950" spans="1:1">
      <c r="A950" s="1194"/>
    </row>
    <row r="951" spans="1:1">
      <c r="A951" s="1194"/>
    </row>
    <row r="952" spans="1:1">
      <c r="A952" s="1194"/>
    </row>
    <row r="953" spans="1:1">
      <c r="A953" s="1194"/>
    </row>
    <row r="954" spans="1:1">
      <c r="A954" s="1194"/>
    </row>
    <row r="955" spans="1:1">
      <c r="A955" s="1194"/>
    </row>
    <row r="956" spans="1:1">
      <c r="A956" s="1194"/>
    </row>
    <row r="957" spans="1:1">
      <c r="A957" s="1194"/>
    </row>
    <row r="958" spans="1:1">
      <c r="A958" s="1194"/>
    </row>
    <row r="959" spans="1:1">
      <c r="A959" s="1194"/>
    </row>
    <row r="960" spans="1:1">
      <c r="A960" s="1194"/>
    </row>
    <row r="961" spans="1:1">
      <c r="A961" s="1194"/>
    </row>
    <row r="962" spans="1:1">
      <c r="A962" s="1194"/>
    </row>
    <row r="963" spans="1:1">
      <c r="A963" s="1194"/>
    </row>
    <row r="964" spans="1:1">
      <c r="A964" s="1194"/>
    </row>
    <row r="965" spans="1:1">
      <c r="A965" s="1194"/>
    </row>
    <row r="966" spans="1:1">
      <c r="A966" s="1194"/>
    </row>
    <row r="967" spans="1:1">
      <c r="A967" s="1194"/>
    </row>
    <row r="968" spans="1:1">
      <c r="A968" s="1194"/>
    </row>
    <row r="969" spans="1:1">
      <c r="A969" s="1194"/>
    </row>
    <row r="970" spans="1:1">
      <c r="A970" s="1194"/>
    </row>
    <row r="971" spans="1:1">
      <c r="A971" s="1194"/>
    </row>
    <row r="972" spans="1:1">
      <c r="A972" s="1194"/>
    </row>
    <row r="973" spans="1:1">
      <c r="A973" s="1194"/>
    </row>
    <row r="974" spans="1:1">
      <c r="A974" s="1194"/>
    </row>
    <row r="975" spans="1:1">
      <c r="A975" s="1194"/>
    </row>
    <row r="976" spans="1:1">
      <c r="A976" s="1194"/>
    </row>
    <row r="977" spans="1:1">
      <c r="A977" s="1194"/>
    </row>
    <row r="978" spans="1:1">
      <c r="A978" s="1194"/>
    </row>
    <row r="979" spans="1:1">
      <c r="A979" s="1194"/>
    </row>
    <row r="980" spans="1:1">
      <c r="A980" s="1194"/>
    </row>
    <row r="981" spans="1:1">
      <c r="A981" s="1194"/>
    </row>
    <row r="982" spans="1:1">
      <c r="A982" s="1194"/>
    </row>
    <row r="983" spans="1:1">
      <c r="A983" s="1194"/>
    </row>
    <row r="984" spans="1:1">
      <c r="A984" s="1194"/>
    </row>
    <row r="985" spans="1:1">
      <c r="A985" s="1194"/>
    </row>
    <row r="986" spans="1:1">
      <c r="A986" s="1194"/>
    </row>
    <row r="987" spans="1:1">
      <c r="A987" s="1194"/>
    </row>
    <row r="988" spans="1:1">
      <c r="A988" s="1194"/>
    </row>
    <row r="989" spans="1:1">
      <c r="A989" s="1194"/>
    </row>
    <row r="990" spans="1:1">
      <c r="A990" s="1194"/>
    </row>
    <row r="991" spans="1:1">
      <c r="A991" s="1194"/>
    </row>
    <row r="992" spans="1:1">
      <c r="A992" s="1194"/>
    </row>
    <row r="993" spans="1:1">
      <c r="A993" s="1194"/>
    </row>
    <row r="994" spans="1:1">
      <c r="A994" s="1194"/>
    </row>
    <row r="995" spans="1:1">
      <c r="A995" s="1194"/>
    </row>
    <row r="996" spans="1:1">
      <c r="A996" s="1194"/>
    </row>
    <row r="997" spans="1:1">
      <c r="A997" s="1194"/>
    </row>
    <row r="998" spans="1:1">
      <c r="A998" s="1194"/>
    </row>
    <row r="999" spans="1:1">
      <c r="A999" s="1194"/>
    </row>
    <row r="1000" spans="1:1">
      <c r="A1000" s="1194"/>
    </row>
  </sheetData>
  <hyperlinks>
    <hyperlink ref="A12" r:id="rId1" xr:uid="{00000000-0004-0000-1F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32</vt:i4>
      </vt:variant>
    </vt:vector>
  </HeadingPairs>
  <TitlesOfParts>
    <vt:vector size="32" baseType="lpstr">
      <vt:lpstr>Lista Itemów</vt:lpstr>
      <vt:lpstr>All instancje z modelami saga 3</vt:lpstr>
      <vt:lpstr>Lista mebli</vt:lpstr>
      <vt:lpstr>Config</vt:lpstr>
      <vt:lpstr>Cennik</vt:lpstr>
      <vt:lpstr>Lista Itemów - Bonusy</vt:lpstr>
      <vt:lpstr>Lista Mobów</vt:lpstr>
      <vt:lpstr>Lista Mobów - Ataki</vt:lpstr>
      <vt:lpstr>Lista Mobów - Drop</vt:lpstr>
      <vt:lpstr>Lista Pancerzy</vt:lpstr>
      <vt:lpstr>Lista Broni</vt:lpstr>
      <vt:lpstr>Kucharz</vt:lpstr>
      <vt:lpstr>Krawiec</vt:lpstr>
      <vt:lpstr>ZbrojmistrzPlatnerzKowal</vt:lpstr>
      <vt:lpstr>Farmer</vt:lpstr>
      <vt:lpstr>Zbieracz</vt:lpstr>
      <vt:lpstr>Myśliwy</vt:lpstr>
      <vt:lpstr>Alchemik</vt:lpstr>
      <vt:lpstr>Robotnik</vt:lpstr>
      <vt:lpstr>Zaklinacz</vt:lpstr>
      <vt:lpstr>Łuczarz</vt:lpstr>
      <vt:lpstr>Stoły Ogólnodostępne</vt:lpstr>
      <vt:lpstr>Prace Dorywcze</vt:lpstr>
      <vt:lpstr>Sklep</vt:lpstr>
      <vt:lpstr>Zbieranie - Zbieracz</vt:lpstr>
      <vt:lpstr>Zbieracz  Farmer  Górnik  Myśli</vt:lpstr>
      <vt:lpstr>Wydobycie - Robotnik</vt:lpstr>
      <vt:lpstr>Produkty drzewne - Robotnik</vt:lpstr>
      <vt:lpstr>Łowienie - Zbieracz</vt:lpstr>
      <vt:lpstr>Stolarz</vt:lpstr>
      <vt:lpstr>Kopia arkusza Wzór</vt:lpstr>
      <vt:lpstr>Ciekawostki i porady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 Piątek</cp:lastModifiedBy>
  <dcterms:modified xsi:type="dcterms:W3CDTF">2026-01-28T12:21:36Z</dcterms:modified>
</cp:coreProperties>
</file>